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V_Landung_Yudanto\Downloads\December 2024\4 December 2024\"/>
    </mc:Choice>
  </mc:AlternateContent>
  <xr:revisionPtr revIDLastSave="0" documentId="13_ncr:1_{CC9182D4-165A-4B78-803E-254CD021CD04}" xr6:coauthVersionLast="47" xr6:coauthVersionMax="47" xr10:uidLastSave="{00000000-0000-0000-0000-000000000000}"/>
  <bookViews>
    <workbookView xWindow="0" yWindow="0" windowWidth="11520" windowHeight="13800" tabRatio="544" firstSheet="7" activeTab="8" xr2:uid="{00000000-000D-0000-FFFF-FFFF00000000}"/>
  </bookViews>
  <sheets>
    <sheet name="Summary" sheetId="9" r:id="rId1"/>
    <sheet name="ITm Conso" sheetId="10" r:id="rId2"/>
    <sheet name="Action to Follow" sheetId="26" r:id="rId3"/>
    <sheet name="IMM 2025" sheetId="2" r:id="rId4"/>
    <sheet name="TCM 2025" sheetId="3" r:id="rId5"/>
    <sheet name="BEK 2025" sheetId="4" r:id="rId6"/>
    <sheet name="JBG 2025" sheetId="5" r:id="rId7"/>
    <sheet name="GPK 2025" sheetId="6" r:id="rId8"/>
    <sheet name="TIS 2025" sheetId="7" r:id="rId9"/>
    <sheet name="NPR 2025" sheetId="8" r:id="rId10"/>
    <sheet name="EBP - 3rd Party Coal" sheetId="28" r:id="rId11"/>
    <sheet name="IMM Confidence Level" sheetId="35" r:id="rId12"/>
    <sheet name="TCM Confidence Level" sheetId="24" r:id="rId13"/>
    <sheet name="BEK Confidence Level" sheetId="30" r:id="rId14"/>
    <sheet name="JBG Confidence Level" sheetId="36" r:id="rId15"/>
    <sheet name="GPK Confidence Level" sheetId="34" r:id="rId16"/>
    <sheet name="TIS Confidence Level" sheetId="33" r:id="rId17"/>
    <sheet name="NPR Confidence Level" sheetId="37"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__________________f1" localSheetId="13" hidden="1">{#N/A,#N/A,FALSE,"M06";#N/A,#N/A,FALSE,"M07"}</definedName>
    <definedName name="___________________f1" hidden="1">{#N/A,#N/A,FALSE,"M06";#N/A,#N/A,FALSE,"M07"}</definedName>
    <definedName name="___________________f2" localSheetId="13" hidden="1">{#N/A,#N/A,FALSE,"M01";#N/A,#N/A,FALSE,"M02";#N/A,#N/A,FALSE,"M03";#N/A,#N/A,FALSE,"M04";#N/A,#N/A,FALSE,"M05";#N/A,#N/A,FALSE,"M08"}</definedName>
    <definedName name="___________________f2" hidden="1">{#N/A,#N/A,FALSE,"M01";#N/A,#N/A,FALSE,"M02";#N/A,#N/A,FALSE,"M03";#N/A,#N/A,FALSE,"M04";#N/A,#N/A,FALSE,"M05";#N/A,#N/A,FALSE,"M08"}</definedName>
    <definedName name="___________________g1" localSheetId="13" hidden="1">{#N/A,#N/A,FALSE,"M01";#N/A,#N/A,FALSE,"M02";#N/A,#N/A,FALSE,"M03";#N/A,#N/A,FALSE,"M04";#N/A,#N/A,FALSE,"M05";#N/A,#N/A,FALSE,"M08"}</definedName>
    <definedName name="___________________g1" hidden="1">{#N/A,#N/A,FALSE,"M01";#N/A,#N/A,FALSE,"M02";#N/A,#N/A,FALSE,"M03";#N/A,#N/A,FALSE,"M04";#N/A,#N/A,FALSE,"M05";#N/A,#N/A,FALSE,"M08"}</definedName>
    <definedName name="___________________g3" localSheetId="13" hidden="1">{#N/A,#N/A,FALSE,"QR";#N/A,#N/A,FALSE,"R02";#N/A,#N/A,FALSE,"R04";#N/A,#N/A,FALSE,"R05";#N/A,#N/A,FALSE,"R08"}</definedName>
    <definedName name="___________________g3" hidden="1">{#N/A,#N/A,FALSE,"QR";#N/A,#N/A,FALSE,"R02";#N/A,#N/A,FALSE,"R04";#N/A,#N/A,FALSE,"R05";#N/A,#N/A,FALSE,"R08"}</definedName>
    <definedName name="___________________h1" localSheetId="13" hidden="1">{#N/A,#N/A,FALSE,"M01";#N/A,#N/A,FALSE,"M02";#N/A,#N/A,FALSE,"M03";#N/A,#N/A,FALSE,"M04";#N/A,#N/A,FALSE,"M05";#N/A,#N/A,FALSE,"M08"}</definedName>
    <definedName name="___________________h1" hidden="1">{#N/A,#N/A,FALSE,"M01";#N/A,#N/A,FALSE,"M02";#N/A,#N/A,FALSE,"M03";#N/A,#N/A,FALSE,"M04";#N/A,#N/A,FALSE,"M05";#N/A,#N/A,FALSE,"M08"}</definedName>
    <definedName name="_________________f1" localSheetId="13" hidden="1">{#N/A,#N/A,FALSE,"M06";#N/A,#N/A,FALSE,"M07"}</definedName>
    <definedName name="_________________f1" hidden="1">{#N/A,#N/A,FALSE,"M06";#N/A,#N/A,FALSE,"M07"}</definedName>
    <definedName name="_________________f2" localSheetId="13" hidden="1">{#N/A,#N/A,FALSE,"M01";#N/A,#N/A,FALSE,"M02";#N/A,#N/A,FALSE,"M03";#N/A,#N/A,FALSE,"M04";#N/A,#N/A,FALSE,"M05";#N/A,#N/A,FALSE,"M08"}</definedName>
    <definedName name="_________________f2" hidden="1">{#N/A,#N/A,FALSE,"M01";#N/A,#N/A,FALSE,"M02";#N/A,#N/A,FALSE,"M03";#N/A,#N/A,FALSE,"M04";#N/A,#N/A,FALSE,"M05";#N/A,#N/A,FALSE,"M08"}</definedName>
    <definedName name="_________________g1" localSheetId="13" hidden="1">{#N/A,#N/A,FALSE,"M01";#N/A,#N/A,FALSE,"M02";#N/A,#N/A,FALSE,"M03";#N/A,#N/A,FALSE,"M04";#N/A,#N/A,FALSE,"M05";#N/A,#N/A,FALSE,"M08"}</definedName>
    <definedName name="_________________g1" hidden="1">{#N/A,#N/A,FALSE,"M01";#N/A,#N/A,FALSE,"M02";#N/A,#N/A,FALSE,"M03";#N/A,#N/A,FALSE,"M04";#N/A,#N/A,FALSE,"M05";#N/A,#N/A,FALSE,"M08"}</definedName>
    <definedName name="_________________g3" localSheetId="13" hidden="1">{#N/A,#N/A,FALSE,"QR";#N/A,#N/A,FALSE,"R02";#N/A,#N/A,FALSE,"R04";#N/A,#N/A,FALSE,"R05";#N/A,#N/A,FALSE,"R08"}</definedName>
    <definedName name="_________________g3" hidden="1">{#N/A,#N/A,FALSE,"QR";#N/A,#N/A,FALSE,"R02";#N/A,#N/A,FALSE,"R04";#N/A,#N/A,FALSE,"R05";#N/A,#N/A,FALSE,"R08"}</definedName>
    <definedName name="_________________h1" localSheetId="13" hidden="1">{#N/A,#N/A,FALSE,"M01";#N/A,#N/A,FALSE,"M02";#N/A,#N/A,FALSE,"M03";#N/A,#N/A,FALSE,"M04";#N/A,#N/A,FALSE,"M05";#N/A,#N/A,FALSE,"M08"}</definedName>
    <definedName name="_________________h1" hidden="1">{#N/A,#N/A,FALSE,"M01";#N/A,#N/A,FALSE,"M02";#N/A,#N/A,FALSE,"M03";#N/A,#N/A,FALSE,"M04";#N/A,#N/A,FALSE,"M05";#N/A,#N/A,FALSE,"M08"}</definedName>
    <definedName name="________________f1" localSheetId="13" hidden="1">{#N/A,#N/A,FALSE,"M06";#N/A,#N/A,FALSE,"M07"}</definedName>
    <definedName name="________________f1" hidden="1">{#N/A,#N/A,FALSE,"M06";#N/A,#N/A,FALSE,"M07"}</definedName>
    <definedName name="________________f2" localSheetId="13" hidden="1">{#N/A,#N/A,FALSE,"M01";#N/A,#N/A,FALSE,"M02";#N/A,#N/A,FALSE,"M03";#N/A,#N/A,FALSE,"M04";#N/A,#N/A,FALSE,"M05";#N/A,#N/A,FALSE,"M08"}</definedName>
    <definedName name="________________f2" hidden="1">{#N/A,#N/A,FALSE,"M01";#N/A,#N/A,FALSE,"M02";#N/A,#N/A,FALSE,"M03";#N/A,#N/A,FALSE,"M04";#N/A,#N/A,FALSE,"M05";#N/A,#N/A,FALSE,"M08"}</definedName>
    <definedName name="________________g1" localSheetId="13" hidden="1">{#N/A,#N/A,FALSE,"M01";#N/A,#N/A,FALSE,"M02";#N/A,#N/A,FALSE,"M03";#N/A,#N/A,FALSE,"M04";#N/A,#N/A,FALSE,"M05";#N/A,#N/A,FALSE,"M08"}</definedName>
    <definedName name="________________g1" hidden="1">{#N/A,#N/A,FALSE,"M01";#N/A,#N/A,FALSE,"M02";#N/A,#N/A,FALSE,"M03";#N/A,#N/A,FALSE,"M04";#N/A,#N/A,FALSE,"M05";#N/A,#N/A,FALSE,"M08"}</definedName>
    <definedName name="________________g3" localSheetId="13" hidden="1">{#N/A,#N/A,FALSE,"QR";#N/A,#N/A,FALSE,"R02";#N/A,#N/A,FALSE,"R04";#N/A,#N/A,FALSE,"R05";#N/A,#N/A,FALSE,"R08"}</definedName>
    <definedName name="________________g3" hidden="1">{#N/A,#N/A,FALSE,"QR";#N/A,#N/A,FALSE,"R02";#N/A,#N/A,FALSE,"R04";#N/A,#N/A,FALSE,"R05";#N/A,#N/A,FALSE,"R08"}</definedName>
    <definedName name="________________h1" localSheetId="13" hidden="1">{#N/A,#N/A,FALSE,"M01";#N/A,#N/A,FALSE,"M02";#N/A,#N/A,FALSE,"M03";#N/A,#N/A,FALSE,"M04";#N/A,#N/A,FALSE,"M05";#N/A,#N/A,FALSE,"M08"}</definedName>
    <definedName name="________________h1" hidden="1">{#N/A,#N/A,FALSE,"M01";#N/A,#N/A,FALSE,"M02";#N/A,#N/A,FALSE,"M03";#N/A,#N/A,FALSE,"M04";#N/A,#N/A,FALSE,"M05";#N/A,#N/A,FALSE,"M08"}</definedName>
    <definedName name="_______________f1" localSheetId="13" hidden="1">{#N/A,#N/A,FALSE,"M06";#N/A,#N/A,FALSE,"M07"}</definedName>
    <definedName name="_______________f1" hidden="1">{#N/A,#N/A,FALSE,"M06";#N/A,#N/A,FALSE,"M07"}</definedName>
    <definedName name="_______________f2" localSheetId="13" hidden="1">{#N/A,#N/A,FALSE,"M01";#N/A,#N/A,FALSE,"M02";#N/A,#N/A,FALSE,"M03";#N/A,#N/A,FALSE,"M04";#N/A,#N/A,FALSE,"M05";#N/A,#N/A,FALSE,"M08"}</definedName>
    <definedName name="_______________f2" hidden="1">{#N/A,#N/A,FALSE,"M01";#N/A,#N/A,FALSE,"M02";#N/A,#N/A,FALSE,"M03";#N/A,#N/A,FALSE,"M04";#N/A,#N/A,FALSE,"M05";#N/A,#N/A,FALSE,"M08"}</definedName>
    <definedName name="_______________g1" localSheetId="13" hidden="1">{#N/A,#N/A,FALSE,"M01";#N/A,#N/A,FALSE,"M02";#N/A,#N/A,FALSE,"M03";#N/A,#N/A,FALSE,"M04";#N/A,#N/A,FALSE,"M05";#N/A,#N/A,FALSE,"M08"}</definedName>
    <definedName name="_______________g1" hidden="1">{#N/A,#N/A,FALSE,"M01";#N/A,#N/A,FALSE,"M02";#N/A,#N/A,FALSE,"M03";#N/A,#N/A,FALSE,"M04";#N/A,#N/A,FALSE,"M05";#N/A,#N/A,FALSE,"M08"}</definedName>
    <definedName name="_______________g3" localSheetId="13" hidden="1">{#N/A,#N/A,FALSE,"QR";#N/A,#N/A,FALSE,"R02";#N/A,#N/A,FALSE,"R04";#N/A,#N/A,FALSE,"R05";#N/A,#N/A,FALSE,"R08"}</definedName>
    <definedName name="_______________g3" hidden="1">{#N/A,#N/A,FALSE,"QR";#N/A,#N/A,FALSE,"R02";#N/A,#N/A,FALSE,"R04";#N/A,#N/A,FALSE,"R05";#N/A,#N/A,FALSE,"R08"}</definedName>
    <definedName name="_______________h1" localSheetId="13" hidden="1">{#N/A,#N/A,FALSE,"M01";#N/A,#N/A,FALSE,"M02";#N/A,#N/A,FALSE,"M03";#N/A,#N/A,FALSE,"M04";#N/A,#N/A,FALSE,"M05";#N/A,#N/A,FALSE,"M08"}</definedName>
    <definedName name="_______________h1" hidden="1">{#N/A,#N/A,FALSE,"M01";#N/A,#N/A,FALSE,"M02";#N/A,#N/A,FALSE,"M03";#N/A,#N/A,FALSE,"M04";#N/A,#N/A,FALSE,"M05";#N/A,#N/A,FALSE,"M08"}</definedName>
    <definedName name="______________f1" localSheetId="13" hidden="1">{#N/A,#N/A,FALSE,"M06";#N/A,#N/A,FALSE,"M07"}</definedName>
    <definedName name="______________f1" hidden="1">{#N/A,#N/A,FALSE,"M06";#N/A,#N/A,FALSE,"M07"}</definedName>
    <definedName name="______________f2" localSheetId="13" hidden="1">{#N/A,#N/A,FALSE,"M01";#N/A,#N/A,FALSE,"M02";#N/A,#N/A,FALSE,"M03";#N/A,#N/A,FALSE,"M04";#N/A,#N/A,FALSE,"M05";#N/A,#N/A,FALSE,"M08"}</definedName>
    <definedName name="______________f2" hidden="1">{#N/A,#N/A,FALSE,"M01";#N/A,#N/A,FALSE,"M02";#N/A,#N/A,FALSE,"M03";#N/A,#N/A,FALSE,"M04";#N/A,#N/A,FALSE,"M05";#N/A,#N/A,FALSE,"M08"}</definedName>
    <definedName name="______________g1" localSheetId="13" hidden="1">{#N/A,#N/A,FALSE,"M01";#N/A,#N/A,FALSE,"M02";#N/A,#N/A,FALSE,"M03";#N/A,#N/A,FALSE,"M04";#N/A,#N/A,FALSE,"M05";#N/A,#N/A,FALSE,"M08"}</definedName>
    <definedName name="______________g1" hidden="1">{#N/A,#N/A,FALSE,"M01";#N/A,#N/A,FALSE,"M02";#N/A,#N/A,FALSE,"M03";#N/A,#N/A,FALSE,"M04";#N/A,#N/A,FALSE,"M05";#N/A,#N/A,FALSE,"M08"}</definedName>
    <definedName name="______________g3" localSheetId="13" hidden="1">{#N/A,#N/A,FALSE,"QR";#N/A,#N/A,FALSE,"R02";#N/A,#N/A,FALSE,"R04";#N/A,#N/A,FALSE,"R05";#N/A,#N/A,FALSE,"R08"}</definedName>
    <definedName name="______________g3" hidden="1">{#N/A,#N/A,FALSE,"QR";#N/A,#N/A,FALSE,"R02";#N/A,#N/A,FALSE,"R04";#N/A,#N/A,FALSE,"R05";#N/A,#N/A,FALSE,"R08"}</definedName>
    <definedName name="______________h1" localSheetId="13" hidden="1">{#N/A,#N/A,FALSE,"M01";#N/A,#N/A,FALSE,"M02";#N/A,#N/A,FALSE,"M03";#N/A,#N/A,FALSE,"M04";#N/A,#N/A,FALSE,"M05";#N/A,#N/A,FALSE,"M08"}</definedName>
    <definedName name="______________h1" hidden="1">{#N/A,#N/A,FALSE,"M01";#N/A,#N/A,FALSE,"M02";#N/A,#N/A,FALSE,"M03";#N/A,#N/A,FALSE,"M04";#N/A,#N/A,FALSE,"M05";#N/A,#N/A,FALSE,"M08"}</definedName>
    <definedName name="____________f1" localSheetId="13" hidden="1">{#N/A,#N/A,FALSE,"M06";#N/A,#N/A,FALSE,"M07"}</definedName>
    <definedName name="____________f1" hidden="1">{#N/A,#N/A,FALSE,"M06";#N/A,#N/A,FALSE,"M07"}</definedName>
    <definedName name="____________f2" localSheetId="13" hidden="1">{#N/A,#N/A,FALSE,"M01";#N/A,#N/A,FALSE,"M02";#N/A,#N/A,FALSE,"M03";#N/A,#N/A,FALSE,"M04";#N/A,#N/A,FALSE,"M05";#N/A,#N/A,FALSE,"M08"}</definedName>
    <definedName name="____________f2" hidden="1">{#N/A,#N/A,FALSE,"M01";#N/A,#N/A,FALSE,"M02";#N/A,#N/A,FALSE,"M03";#N/A,#N/A,FALSE,"M04";#N/A,#N/A,FALSE,"M05";#N/A,#N/A,FALSE,"M08"}</definedName>
    <definedName name="____________g1" localSheetId="13" hidden="1">{#N/A,#N/A,FALSE,"M01";#N/A,#N/A,FALSE,"M02";#N/A,#N/A,FALSE,"M03";#N/A,#N/A,FALSE,"M04";#N/A,#N/A,FALSE,"M05";#N/A,#N/A,FALSE,"M08"}</definedName>
    <definedName name="____________g1" hidden="1">{#N/A,#N/A,FALSE,"M01";#N/A,#N/A,FALSE,"M02";#N/A,#N/A,FALSE,"M03";#N/A,#N/A,FALSE,"M04";#N/A,#N/A,FALSE,"M05";#N/A,#N/A,FALSE,"M08"}</definedName>
    <definedName name="____________g3" localSheetId="13" hidden="1">{#N/A,#N/A,FALSE,"QR";#N/A,#N/A,FALSE,"R02";#N/A,#N/A,FALSE,"R04";#N/A,#N/A,FALSE,"R05";#N/A,#N/A,FALSE,"R08"}</definedName>
    <definedName name="____________g3" hidden="1">{#N/A,#N/A,FALSE,"QR";#N/A,#N/A,FALSE,"R02";#N/A,#N/A,FALSE,"R04";#N/A,#N/A,FALSE,"R05";#N/A,#N/A,FALSE,"R08"}</definedName>
    <definedName name="____________h1" localSheetId="13" hidden="1">{#N/A,#N/A,FALSE,"M01";#N/A,#N/A,FALSE,"M02";#N/A,#N/A,FALSE,"M03";#N/A,#N/A,FALSE,"M04";#N/A,#N/A,FALSE,"M05";#N/A,#N/A,FALSE,"M08"}</definedName>
    <definedName name="____________h1" hidden="1">{#N/A,#N/A,FALSE,"M01";#N/A,#N/A,FALSE,"M02";#N/A,#N/A,FALSE,"M03";#N/A,#N/A,FALSE,"M04";#N/A,#N/A,FALSE,"M05";#N/A,#N/A,FALSE,"M08"}</definedName>
    <definedName name="___________f1" localSheetId="13" hidden="1">{#N/A,#N/A,FALSE,"M06";#N/A,#N/A,FALSE,"M07"}</definedName>
    <definedName name="___________f1" hidden="1">{#N/A,#N/A,FALSE,"M06";#N/A,#N/A,FALSE,"M07"}</definedName>
    <definedName name="___________f2" localSheetId="13" hidden="1">{#N/A,#N/A,FALSE,"M01";#N/A,#N/A,FALSE,"M02";#N/A,#N/A,FALSE,"M03";#N/A,#N/A,FALSE,"M04";#N/A,#N/A,FALSE,"M05";#N/A,#N/A,FALSE,"M08"}</definedName>
    <definedName name="___________f2" hidden="1">{#N/A,#N/A,FALSE,"M01";#N/A,#N/A,FALSE,"M02";#N/A,#N/A,FALSE,"M03";#N/A,#N/A,FALSE,"M04";#N/A,#N/A,FALSE,"M05";#N/A,#N/A,FALSE,"M08"}</definedName>
    <definedName name="___________g1" localSheetId="13" hidden="1">{#N/A,#N/A,FALSE,"M01";#N/A,#N/A,FALSE,"M02";#N/A,#N/A,FALSE,"M03";#N/A,#N/A,FALSE,"M04";#N/A,#N/A,FALSE,"M05";#N/A,#N/A,FALSE,"M08"}</definedName>
    <definedName name="___________g1" hidden="1">{#N/A,#N/A,FALSE,"M01";#N/A,#N/A,FALSE,"M02";#N/A,#N/A,FALSE,"M03";#N/A,#N/A,FALSE,"M04";#N/A,#N/A,FALSE,"M05";#N/A,#N/A,FALSE,"M08"}</definedName>
    <definedName name="___________g3" localSheetId="13" hidden="1">{#N/A,#N/A,FALSE,"QR";#N/A,#N/A,FALSE,"R02";#N/A,#N/A,FALSE,"R04";#N/A,#N/A,FALSE,"R05";#N/A,#N/A,FALSE,"R08"}</definedName>
    <definedName name="___________g3" hidden="1">{#N/A,#N/A,FALSE,"QR";#N/A,#N/A,FALSE,"R02";#N/A,#N/A,FALSE,"R04";#N/A,#N/A,FALSE,"R05";#N/A,#N/A,FALSE,"R08"}</definedName>
    <definedName name="___________h1" localSheetId="13" hidden="1">{#N/A,#N/A,FALSE,"M01";#N/A,#N/A,FALSE,"M02";#N/A,#N/A,FALSE,"M03";#N/A,#N/A,FALSE,"M04";#N/A,#N/A,FALSE,"M05";#N/A,#N/A,FALSE,"M08"}</definedName>
    <definedName name="___________h1" hidden="1">{#N/A,#N/A,FALSE,"M01";#N/A,#N/A,FALSE,"M02";#N/A,#N/A,FALSE,"M03";#N/A,#N/A,FALSE,"M04";#N/A,#N/A,FALSE,"M05";#N/A,#N/A,FALSE,"M08"}</definedName>
    <definedName name="__________f1" localSheetId="13" hidden="1">{#N/A,#N/A,FALSE,"M06";#N/A,#N/A,FALSE,"M07"}</definedName>
    <definedName name="__________f1" hidden="1">{#N/A,#N/A,FALSE,"M06";#N/A,#N/A,FALSE,"M07"}</definedName>
    <definedName name="__________f2" localSheetId="13" hidden="1">{#N/A,#N/A,FALSE,"M01";#N/A,#N/A,FALSE,"M02";#N/A,#N/A,FALSE,"M03";#N/A,#N/A,FALSE,"M04";#N/A,#N/A,FALSE,"M05";#N/A,#N/A,FALSE,"M08"}</definedName>
    <definedName name="__________f2" hidden="1">{#N/A,#N/A,FALSE,"M01";#N/A,#N/A,FALSE,"M02";#N/A,#N/A,FALSE,"M03";#N/A,#N/A,FALSE,"M04";#N/A,#N/A,FALSE,"M05";#N/A,#N/A,FALSE,"M08"}</definedName>
    <definedName name="__________g1" localSheetId="13" hidden="1">{#N/A,#N/A,FALSE,"M01";#N/A,#N/A,FALSE,"M02";#N/A,#N/A,FALSE,"M03";#N/A,#N/A,FALSE,"M04";#N/A,#N/A,FALSE,"M05";#N/A,#N/A,FALSE,"M08"}</definedName>
    <definedName name="__________g1" hidden="1">{#N/A,#N/A,FALSE,"M01";#N/A,#N/A,FALSE,"M02";#N/A,#N/A,FALSE,"M03";#N/A,#N/A,FALSE,"M04";#N/A,#N/A,FALSE,"M05";#N/A,#N/A,FALSE,"M08"}</definedName>
    <definedName name="__________g3" localSheetId="13" hidden="1">{#N/A,#N/A,FALSE,"QR";#N/A,#N/A,FALSE,"R02";#N/A,#N/A,FALSE,"R04";#N/A,#N/A,FALSE,"R05";#N/A,#N/A,FALSE,"R08"}</definedName>
    <definedName name="__________g3" hidden="1">{#N/A,#N/A,FALSE,"QR";#N/A,#N/A,FALSE,"R02";#N/A,#N/A,FALSE,"R04";#N/A,#N/A,FALSE,"R05";#N/A,#N/A,FALSE,"R08"}</definedName>
    <definedName name="__________h1" localSheetId="13" hidden="1">{#N/A,#N/A,FALSE,"M01";#N/A,#N/A,FALSE,"M02";#N/A,#N/A,FALSE,"M03";#N/A,#N/A,FALSE,"M04";#N/A,#N/A,FALSE,"M05";#N/A,#N/A,FALSE,"M08"}</definedName>
    <definedName name="__________h1" hidden="1">{#N/A,#N/A,FALSE,"M01";#N/A,#N/A,FALSE,"M02";#N/A,#N/A,FALSE,"M03";#N/A,#N/A,FALSE,"M04";#N/A,#N/A,FALSE,"M05";#N/A,#N/A,FALSE,"M08"}</definedName>
    <definedName name="_________f1" localSheetId="13" hidden="1">{#N/A,#N/A,FALSE,"M06";#N/A,#N/A,FALSE,"M07"}</definedName>
    <definedName name="_________f1" hidden="1">{#N/A,#N/A,FALSE,"M06";#N/A,#N/A,FALSE,"M07"}</definedName>
    <definedName name="_________f2" localSheetId="13" hidden="1">{#N/A,#N/A,FALSE,"M01";#N/A,#N/A,FALSE,"M02";#N/A,#N/A,FALSE,"M03";#N/A,#N/A,FALSE,"M04";#N/A,#N/A,FALSE,"M05";#N/A,#N/A,FALSE,"M08"}</definedName>
    <definedName name="_________f2" hidden="1">{#N/A,#N/A,FALSE,"M01";#N/A,#N/A,FALSE,"M02";#N/A,#N/A,FALSE,"M03";#N/A,#N/A,FALSE,"M04";#N/A,#N/A,FALSE,"M05";#N/A,#N/A,FALSE,"M08"}</definedName>
    <definedName name="_________g1" localSheetId="13" hidden="1">{#N/A,#N/A,FALSE,"M01";#N/A,#N/A,FALSE,"M02";#N/A,#N/A,FALSE,"M03";#N/A,#N/A,FALSE,"M04";#N/A,#N/A,FALSE,"M05";#N/A,#N/A,FALSE,"M08"}</definedName>
    <definedName name="_________g1" hidden="1">{#N/A,#N/A,FALSE,"M01";#N/A,#N/A,FALSE,"M02";#N/A,#N/A,FALSE,"M03";#N/A,#N/A,FALSE,"M04";#N/A,#N/A,FALSE,"M05";#N/A,#N/A,FALSE,"M08"}</definedName>
    <definedName name="_________g3" localSheetId="13" hidden="1">{#N/A,#N/A,FALSE,"QR";#N/A,#N/A,FALSE,"R02";#N/A,#N/A,FALSE,"R04";#N/A,#N/A,FALSE,"R05";#N/A,#N/A,FALSE,"R08"}</definedName>
    <definedName name="_________g3" hidden="1">{#N/A,#N/A,FALSE,"QR";#N/A,#N/A,FALSE,"R02";#N/A,#N/A,FALSE,"R04";#N/A,#N/A,FALSE,"R05";#N/A,#N/A,FALSE,"R08"}</definedName>
    <definedName name="_________h1" localSheetId="13" hidden="1">{#N/A,#N/A,FALSE,"M01";#N/A,#N/A,FALSE,"M02";#N/A,#N/A,FALSE,"M03";#N/A,#N/A,FALSE,"M04";#N/A,#N/A,FALSE,"M05";#N/A,#N/A,FALSE,"M08"}</definedName>
    <definedName name="_________h1" hidden="1">{#N/A,#N/A,FALSE,"M01";#N/A,#N/A,FALSE,"M02";#N/A,#N/A,FALSE,"M03";#N/A,#N/A,FALSE,"M04";#N/A,#N/A,FALSE,"M05";#N/A,#N/A,FALSE,"M08"}</definedName>
    <definedName name="________f1" localSheetId="13" hidden="1">{#N/A,#N/A,FALSE,"M06";#N/A,#N/A,FALSE,"M07"}</definedName>
    <definedName name="________f1" hidden="1">{#N/A,#N/A,FALSE,"M06";#N/A,#N/A,FALSE,"M07"}</definedName>
    <definedName name="________f2" localSheetId="13" hidden="1">{#N/A,#N/A,FALSE,"M01";#N/A,#N/A,FALSE,"M02";#N/A,#N/A,FALSE,"M03";#N/A,#N/A,FALSE,"M04";#N/A,#N/A,FALSE,"M05";#N/A,#N/A,FALSE,"M08"}</definedName>
    <definedName name="________f2" hidden="1">{#N/A,#N/A,FALSE,"M01";#N/A,#N/A,FALSE,"M02";#N/A,#N/A,FALSE,"M03";#N/A,#N/A,FALSE,"M04";#N/A,#N/A,FALSE,"M05";#N/A,#N/A,FALSE,"M08"}</definedName>
    <definedName name="________g1" localSheetId="13" hidden="1">{#N/A,#N/A,FALSE,"M01";#N/A,#N/A,FALSE,"M02";#N/A,#N/A,FALSE,"M03";#N/A,#N/A,FALSE,"M04";#N/A,#N/A,FALSE,"M05";#N/A,#N/A,FALSE,"M08"}</definedName>
    <definedName name="________g1" hidden="1">{#N/A,#N/A,FALSE,"M01";#N/A,#N/A,FALSE,"M02";#N/A,#N/A,FALSE,"M03";#N/A,#N/A,FALSE,"M04";#N/A,#N/A,FALSE,"M05";#N/A,#N/A,FALSE,"M08"}</definedName>
    <definedName name="________g3" localSheetId="13" hidden="1">{#N/A,#N/A,FALSE,"QR";#N/A,#N/A,FALSE,"R02";#N/A,#N/A,FALSE,"R04";#N/A,#N/A,FALSE,"R05";#N/A,#N/A,FALSE,"R08"}</definedName>
    <definedName name="________g3" hidden="1">{#N/A,#N/A,FALSE,"QR";#N/A,#N/A,FALSE,"R02";#N/A,#N/A,FALSE,"R04";#N/A,#N/A,FALSE,"R05";#N/A,#N/A,FALSE,"R08"}</definedName>
    <definedName name="________h1" localSheetId="13" hidden="1">{#N/A,#N/A,FALSE,"M01";#N/A,#N/A,FALSE,"M02";#N/A,#N/A,FALSE,"M03";#N/A,#N/A,FALSE,"M04";#N/A,#N/A,FALSE,"M05";#N/A,#N/A,FALSE,"M08"}</definedName>
    <definedName name="________h1" hidden="1">{#N/A,#N/A,FALSE,"M01";#N/A,#N/A,FALSE,"M02";#N/A,#N/A,FALSE,"M03";#N/A,#N/A,FALSE,"M04";#N/A,#N/A,FALSE,"M05";#N/A,#N/A,FALSE,"M08"}</definedName>
    <definedName name="_______f1" localSheetId="13" hidden="1">{#N/A,#N/A,FALSE,"M06";#N/A,#N/A,FALSE,"M07"}</definedName>
    <definedName name="_______f1" hidden="1">{#N/A,#N/A,FALSE,"M06";#N/A,#N/A,FALSE,"M07"}</definedName>
    <definedName name="_______f2" localSheetId="13" hidden="1">{#N/A,#N/A,FALSE,"M01";#N/A,#N/A,FALSE,"M02";#N/A,#N/A,FALSE,"M03";#N/A,#N/A,FALSE,"M04";#N/A,#N/A,FALSE,"M05";#N/A,#N/A,FALSE,"M08"}</definedName>
    <definedName name="_______f2" hidden="1">{#N/A,#N/A,FALSE,"M01";#N/A,#N/A,FALSE,"M02";#N/A,#N/A,FALSE,"M03";#N/A,#N/A,FALSE,"M04";#N/A,#N/A,FALSE,"M05";#N/A,#N/A,FALSE,"M08"}</definedName>
    <definedName name="_______g1" localSheetId="13" hidden="1">{#N/A,#N/A,FALSE,"M01";#N/A,#N/A,FALSE,"M02";#N/A,#N/A,FALSE,"M03";#N/A,#N/A,FALSE,"M04";#N/A,#N/A,FALSE,"M05";#N/A,#N/A,FALSE,"M08"}</definedName>
    <definedName name="_______g1" hidden="1">{#N/A,#N/A,FALSE,"M01";#N/A,#N/A,FALSE,"M02";#N/A,#N/A,FALSE,"M03";#N/A,#N/A,FALSE,"M04";#N/A,#N/A,FALSE,"M05";#N/A,#N/A,FALSE,"M08"}</definedName>
    <definedName name="_______g3" localSheetId="13" hidden="1">{#N/A,#N/A,FALSE,"QR";#N/A,#N/A,FALSE,"R02";#N/A,#N/A,FALSE,"R04";#N/A,#N/A,FALSE,"R05";#N/A,#N/A,FALSE,"R08"}</definedName>
    <definedName name="_______g3" hidden="1">{#N/A,#N/A,FALSE,"QR";#N/A,#N/A,FALSE,"R02";#N/A,#N/A,FALSE,"R04";#N/A,#N/A,FALSE,"R05";#N/A,#N/A,FALSE,"R08"}</definedName>
    <definedName name="_______h1" localSheetId="13" hidden="1">{#N/A,#N/A,FALSE,"M01";#N/A,#N/A,FALSE,"M02";#N/A,#N/A,FALSE,"M03";#N/A,#N/A,FALSE,"M04";#N/A,#N/A,FALSE,"M05";#N/A,#N/A,FALSE,"M08"}</definedName>
    <definedName name="_______h1" hidden="1">{#N/A,#N/A,FALSE,"M01";#N/A,#N/A,FALSE,"M02";#N/A,#N/A,FALSE,"M03";#N/A,#N/A,FALSE,"M04";#N/A,#N/A,FALSE,"M05";#N/A,#N/A,FALSE,"M08"}</definedName>
    <definedName name="______f1" localSheetId="13" hidden="1">{#N/A,#N/A,FALSE,"M06";#N/A,#N/A,FALSE,"M07"}</definedName>
    <definedName name="______f1" hidden="1">{#N/A,#N/A,FALSE,"M06";#N/A,#N/A,FALSE,"M07"}</definedName>
    <definedName name="______f2" localSheetId="13" hidden="1">{#N/A,#N/A,FALSE,"M01";#N/A,#N/A,FALSE,"M02";#N/A,#N/A,FALSE,"M03";#N/A,#N/A,FALSE,"M04";#N/A,#N/A,FALSE,"M05";#N/A,#N/A,FALSE,"M08"}</definedName>
    <definedName name="______f2" hidden="1">{#N/A,#N/A,FALSE,"M01";#N/A,#N/A,FALSE,"M02";#N/A,#N/A,FALSE,"M03";#N/A,#N/A,FALSE,"M04";#N/A,#N/A,FALSE,"M05";#N/A,#N/A,FALSE,"M08"}</definedName>
    <definedName name="______g1" localSheetId="13" hidden="1">{#N/A,#N/A,FALSE,"M01";#N/A,#N/A,FALSE,"M02";#N/A,#N/A,FALSE,"M03";#N/A,#N/A,FALSE,"M04";#N/A,#N/A,FALSE,"M05";#N/A,#N/A,FALSE,"M08"}</definedName>
    <definedName name="______g1" hidden="1">{#N/A,#N/A,FALSE,"M01";#N/A,#N/A,FALSE,"M02";#N/A,#N/A,FALSE,"M03";#N/A,#N/A,FALSE,"M04";#N/A,#N/A,FALSE,"M05";#N/A,#N/A,FALSE,"M08"}</definedName>
    <definedName name="______g3" localSheetId="13" hidden="1">{#N/A,#N/A,FALSE,"QR";#N/A,#N/A,FALSE,"R02";#N/A,#N/A,FALSE,"R04";#N/A,#N/A,FALSE,"R05";#N/A,#N/A,FALSE,"R08"}</definedName>
    <definedName name="______g3" hidden="1">{#N/A,#N/A,FALSE,"QR";#N/A,#N/A,FALSE,"R02";#N/A,#N/A,FALSE,"R04";#N/A,#N/A,FALSE,"R05";#N/A,#N/A,FALSE,"R08"}</definedName>
    <definedName name="______h1" localSheetId="13" hidden="1">{#N/A,#N/A,FALSE,"M01";#N/A,#N/A,FALSE,"M02";#N/A,#N/A,FALSE,"M03";#N/A,#N/A,FALSE,"M04";#N/A,#N/A,FALSE,"M05";#N/A,#N/A,FALSE,"M08"}</definedName>
    <definedName name="______h1" hidden="1">{#N/A,#N/A,FALSE,"M01";#N/A,#N/A,FALSE,"M02";#N/A,#N/A,FALSE,"M03";#N/A,#N/A,FALSE,"M04";#N/A,#N/A,FALSE,"M05";#N/A,#N/A,FALSE,"M08"}</definedName>
    <definedName name="_____f1" localSheetId="13" hidden="1">{#N/A,#N/A,FALSE,"M06";#N/A,#N/A,FALSE,"M07"}</definedName>
    <definedName name="_____f1" hidden="1">{#N/A,#N/A,FALSE,"M06";#N/A,#N/A,FALSE,"M07"}</definedName>
    <definedName name="_____f2" localSheetId="13" hidden="1">{#N/A,#N/A,FALSE,"M01";#N/A,#N/A,FALSE,"M02";#N/A,#N/A,FALSE,"M03";#N/A,#N/A,FALSE,"M04";#N/A,#N/A,FALSE,"M05";#N/A,#N/A,FALSE,"M08"}</definedName>
    <definedName name="_____f2" hidden="1">{#N/A,#N/A,FALSE,"M01";#N/A,#N/A,FALSE,"M02";#N/A,#N/A,FALSE,"M03";#N/A,#N/A,FALSE,"M04";#N/A,#N/A,FALSE,"M05";#N/A,#N/A,FALSE,"M08"}</definedName>
    <definedName name="_____g1" localSheetId="13" hidden="1">{#N/A,#N/A,FALSE,"M01";#N/A,#N/A,FALSE,"M02";#N/A,#N/A,FALSE,"M03";#N/A,#N/A,FALSE,"M04";#N/A,#N/A,FALSE,"M05";#N/A,#N/A,FALSE,"M08"}</definedName>
    <definedName name="_____g1" hidden="1">{#N/A,#N/A,FALSE,"M01";#N/A,#N/A,FALSE,"M02";#N/A,#N/A,FALSE,"M03";#N/A,#N/A,FALSE,"M04";#N/A,#N/A,FALSE,"M05";#N/A,#N/A,FALSE,"M08"}</definedName>
    <definedName name="_____g3" localSheetId="13" hidden="1">{#N/A,#N/A,FALSE,"QR";#N/A,#N/A,FALSE,"R02";#N/A,#N/A,FALSE,"R04";#N/A,#N/A,FALSE,"R05";#N/A,#N/A,FALSE,"R08"}</definedName>
    <definedName name="_____g3" hidden="1">{#N/A,#N/A,FALSE,"QR";#N/A,#N/A,FALSE,"R02";#N/A,#N/A,FALSE,"R04";#N/A,#N/A,FALSE,"R05";#N/A,#N/A,FALSE,"R08"}</definedName>
    <definedName name="_____h1" localSheetId="13" hidden="1">{#N/A,#N/A,FALSE,"M01";#N/A,#N/A,FALSE,"M02";#N/A,#N/A,FALSE,"M03";#N/A,#N/A,FALSE,"M04";#N/A,#N/A,FALSE,"M05";#N/A,#N/A,FALSE,"M08"}</definedName>
    <definedName name="_____h1" hidden="1">{#N/A,#N/A,FALSE,"M01";#N/A,#N/A,FALSE,"M02";#N/A,#N/A,FALSE,"M03";#N/A,#N/A,FALSE,"M04";#N/A,#N/A,FALSE,"M05";#N/A,#N/A,FALSE,"M08"}</definedName>
    <definedName name="____f1" localSheetId="13" hidden="1">{#N/A,#N/A,FALSE,"M06";#N/A,#N/A,FALSE,"M07"}</definedName>
    <definedName name="____f1" hidden="1">{#N/A,#N/A,FALSE,"M06";#N/A,#N/A,FALSE,"M07"}</definedName>
    <definedName name="____f2" localSheetId="13" hidden="1">{#N/A,#N/A,FALSE,"M01";#N/A,#N/A,FALSE,"M02";#N/A,#N/A,FALSE,"M03";#N/A,#N/A,FALSE,"M04";#N/A,#N/A,FALSE,"M05";#N/A,#N/A,FALSE,"M08"}</definedName>
    <definedName name="____f2" hidden="1">{#N/A,#N/A,FALSE,"M01";#N/A,#N/A,FALSE,"M02";#N/A,#N/A,FALSE,"M03";#N/A,#N/A,FALSE,"M04";#N/A,#N/A,FALSE,"M05";#N/A,#N/A,FALSE,"M08"}</definedName>
    <definedName name="____g1" localSheetId="13" hidden="1">{#N/A,#N/A,FALSE,"M01";#N/A,#N/A,FALSE,"M02";#N/A,#N/A,FALSE,"M03";#N/A,#N/A,FALSE,"M04";#N/A,#N/A,FALSE,"M05";#N/A,#N/A,FALSE,"M08"}</definedName>
    <definedName name="____g1" hidden="1">{#N/A,#N/A,FALSE,"M01";#N/A,#N/A,FALSE,"M02";#N/A,#N/A,FALSE,"M03";#N/A,#N/A,FALSE,"M04";#N/A,#N/A,FALSE,"M05";#N/A,#N/A,FALSE,"M08"}</definedName>
    <definedName name="____g3" localSheetId="13" hidden="1">{#N/A,#N/A,FALSE,"QR";#N/A,#N/A,FALSE,"R02";#N/A,#N/A,FALSE,"R04";#N/A,#N/A,FALSE,"R05";#N/A,#N/A,FALSE,"R08"}</definedName>
    <definedName name="____g3" hidden="1">{#N/A,#N/A,FALSE,"QR";#N/A,#N/A,FALSE,"R02";#N/A,#N/A,FALSE,"R04";#N/A,#N/A,FALSE,"R05";#N/A,#N/A,FALSE,"R08"}</definedName>
    <definedName name="____h1" localSheetId="13" hidden="1">{#N/A,#N/A,FALSE,"M01";#N/A,#N/A,FALSE,"M02";#N/A,#N/A,FALSE,"M03";#N/A,#N/A,FALSE,"M04";#N/A,#N/A,FALSE,"M05";#N/A,#N/A,FALSE,"M08"}</definedName>
    <definedName name="____h1" hidden="1">{#N/A,#N/A,FALSE,"M01";#N/A,#N/A,FALSE,"M02";#N/A,#N/A,FALSE,"M03";#N/A,#N/A,FALSE,"M04";#N/A,#N/A,FALSE,"M05";#N/A,#N/A,FALSE,"M08"}</definedName>
    <definedName name="___f1" localSheetId="13" hidden="1">{#N/A,#N/A,FALSE,"M06";#N/A,#N/A,FALSE,"M07"}</definedName>
    <definedName name="___f1" hidden="1">{#N/A,#N/A,FALSE,"M06";#N/A,#N/A,FALSE,"M07"}</definedName>
    <definedName name="___f2" localSheetId="13" hidden="1">{#N/A,#N/A,FALSE,"M01";#N/A,#N/A,FALSE,"M02";#N/A,#N/A,FALSE,"M03";#N/A,#N/A,FALSE,"M04";#N/A,#N/A,FALSE,"M05";#N/A,#N/A,FALSE,"M08"}</definedName>
    <definedName name="___f2" hidden="1">{#N/A,#N/A,FALSE,"M01";#N/A,#N/A,FALSE,"M02";#N/A,#N/A,FALSE,"M03";#N/A,#N/A,FALSE,"M04";#N/A,#N/A,FALSE,"M05";#N/A,#N/A,FALSE,"M08"}</definedName>
    <definedName name="___g1" localSheetId="13" hidden="1">{#N/A,#N/A,FALSE,"M01";#N/A,#N/A,FALSE,"M02";#N/A,#N/A,FALSE,"M03";#N/A,#N/A,FALSE,"M04";#N/A,#N/A,FALSE,"M05";#N/A,#N/A,FALSE,"M08"}</definedName>
    <definedName name="___g1" hidden="1">{#N/A,#N/A,FALSE,"M01";#N/A,#N/A,FALSE,"M02";#N/A,#N/A,FALSE,"M03";#N/A,#N/A,FALSE,"M04";#N/A,#N/A,FALSE,"M05";#N/A,#N/A,FALSE,"M08"}</definedName>
    <definedName name="___g3" localSheetId="13" hidden="1">{#N/A,#N/A,FALSE,"QR";#N/A,#N/A,FALSE,"R02";#N/A,#N/A,FALSE,"R04";#N/A,#N/A,FALSE,"R05";#N/A,#N/A,FALSE,"R08"}</definedName>
    <definedName name="___g3" hidden="1">{#N/A,#N/A,FALSE,"QR";#N/A,#N/A,FALSE,"R02";#N/A,#N/A,FALSE,"R04";#N/A,#N/A,FALSE,"R05";#N/A,#N/A,FALSE,"R08"}</definedName>
    <definedName name="___h1" localSheetId="13" hidden="1">{#N/A,#N/A,FALSE,"M01";#N/A,#N/A,FALSE,"M02";#N/A,#N/A,FALSE,"M03";#N/A,#N/A,FALSE,"M04";#N/A,#N/A,FALSE,"M05";#N/A,#N/A,FALSE,"M08"}</definedName>
    <definedName name="___h1" hidden="1">{#N/A,#N/A,FALSE,"M01";#N/A,#N/A,FALSE,"M02";#N/A,#N/A,FALSE,"M03";#N/A,#N/A,FALSE,"M04";#N/A,#N/A,FALSE,"M05";#N/A,#N/A,FALSE,"M08"}</definedName>
    <definedName name="__f1" localSheetId="13" hidden="1">{#N/A,#N/A,FALSE,"M06";#N/A,#N/A,FALSE,"M07"}</definedName>
    <definedName name="__f1" hidden="1">{#N/A,#N/A,FALSE,"M06";#N/A,#N/A,FALSE,"M07"}</definedName>
    <definedName name="__f2" localSheetId="13" hidden="1">{#N/A,#N/A,FALSE,"M01";#N/A,#N/A,FALSE,"M02";#N/A,#N/A,FALSE,"M03";#N/A,#N/A,FALSE,"M04";#N/A,#N/A,FALSE,"M05";#N/A,#N/A,FALSE,"M08"}</definedName>
    <definedName name="__f2" hidden="1">{#N/A,#N/A,FALSE,"M01";#N/A,#N/A,FALSE,"M02";#N/A,#N/A,FALSE,"M03";#N/A,#N/A,FALSE,"M04";#N/A,#N/A,FALSE,"M05";#N/A,#N/A,FALSE,"M08"}</definedName>
    <definedName name="__g1" localSheetId="13" hidden="1">{#N/A,#N/A,FALSE,"M01";#N/A,#N/A,FALSE,"M02";#N/A,#N/A,FALSE,"M03";#N/A,#N/A,FALSE,"M04";#N/A,#N/A,FALSE,"M05";#N/A,#N/A,FALSE,"M08"}</definedName>
    <definedName name="__g1" hidden="1">{#N/A,#N/A,FALSE,"M01";#N/A,#N/A,FALSE,"M02";#N/A,#N/A,FALSE,"M03";#N/A,#N/A,FALSE,"M04";#N/A,#N/A,FALSE,"M05";#N/A,#N/A,FALSE,"M08"}</definedName>
    <definedName name="__g3" localSheetId="13" hidden="1">{#N/A,#N/A,FALSE,"QR";#N/A,#N/A,FALSE,"R02";#N/A,#N/A,FALSE,"R04";#N/A,#N/A,FALSE,"R05";#N/A,#N/A,FALSE,"R08"}</definedName>
    <definedName name="__g3" hidden="1">{#N/A,#N/A,FALSE,"QR";#N/A,#N/A,FALSE,"R02";#N/A,#N/A,FALSE,"R04";#N/A,#N/A,FALSE,"R05";#N/A,#N/A,FALSE,"R08"}</definedName>
    <definedName name="__h1" localSheetId="13" hidden="1">{#N/A,#N/A,FALSE,"M01";#N/A,#N/A,FALSE,"M02";#N/A,#N/A,FALSE,"M03";#N/A,#N/A,FALSE,"M04";#N/A,#N/A,FALSE,"M05";#N/A,#N/A,FALSE,"M08"}</definedName>
    <definedName name="__h1" hidden="1">{#N/A,#N/A,FALSE,"M01";#N/A,#N/A,FALSE,"M02";#N/A,#N/A,FALSE,"M03";#N/A,#N/A,FALSE,"M04";#N/A,#N/A,FALSE,"M05";#N/A,#N/A,FALSE,"M08"}</definedName>
    <definedName name="__xlfn.Z.TEST" hidden="1">#NAME?</definedName>
    <definedName name="_1__MINE_STOCKYARD_34" localSheetId="2">#REF!</definedName>
    <definedName name="_1__MINE_STOCKYARD_34" localSheetId="5">#REF!</definedName>
    <definedName name="_1__MINE_STOCKYARD_34" localSheetId="13">#REF!</definedName>
    <definedName name="_1__MINE_STOCKYARD_34" localSheetId="15">#REF!</definedName>
    <definedName name="_1__MINE_STOCKYARD_34" localSheetId="11">#REF!</definedName>
    <definedName name="_1__MINE_STOCKYARD_34" localSheetId="6">#REF!</definedName>
    <definedName name="_1__MINE_STOCKYARD_34" localSheetId="14">#REF!</definedName>
    <definedName name="_1__MINE_STOCKYARD_34" localSheetId="17">#REF!</definedName>
    <definedName name="_1__MINE_STOCKYARD_34" localSheetId="4">#REF!</definedName>
    <definedName name="_1__MINE_STOCKYARD_34" localSheetId="12">#REF!</definedName>
    <definedName name="_1__MINE_STOCKYARD_34" localSheetId="8">#REF!</definedName>
    <definedName name="_1__MINE_STOCKYARD_34">#REF!</definedName>
    <definedName name="_1__MINE_STOCKYARD_34_10" localSheetId="2">#REF!</definedName>
    <definedName name="_1__MINE_STOCKYARD_34_10" localSheetId="5">#REF!</definedName>
    <definedName name="_1__MINE_STOCKYARD_34_10" localSheetId="13">#REF!</definedName>
    <definedName name="_1__MINE_STOCKYARD_34_10" localSheetId="15">#REF!</definedName>
    <definedName name="_1__MINE_STOCKYARD_34_10" localSheetId="6">#REF!</definedName>
    <definedName name="_1__MINE_STOCKYARD_34_10" localSheetId="14">#REF!</definedName>
    <definedName name="_1__MINE_STOCKYARD_34_10" localSheetId="17">#REF!</definedName>
    <definedName name="_1__MINE_STOCKYARD_34_10" localSheetId="4">#REF!</definedName>
    <definedName name="_1__MINE_STOCKYARD_34_10" localSheetId="12">#REF!</definedName>
    <definedName name="_1__MINE_STOCKYARD_34_10" localSheetId="8">#REF!</definedName>
    <definedName name="_1__MINE_STOCKYARD_34_10">#REF!</definedName>
    <definedName name="_1__MINE_STOCKYARD_34_12" localSheetId="2">#REF!</definedName>
    <definedName name="_1__MINE_STOCKYARD_34_12" localSheetId="5">#REF!</definedName>
    <definedName name="_1__MINE_STOCKYARD_34_12" localSheetId="13">#REF!</definedName>
    <definedName name="_1__MINE_STOCKYARD_34_12" localSheetId="15">#REF!</definedName>
    <definedName name="_1__MINE_STOCKYARD_34_12" localSheetId="6">#REF!</definedName>
    <definedName name="_1__MINE_STOCKYARD_34_12" localSheetId="14">#REF!</definedName>
    <definedName name="_1__MINE_STOCKYARD_34_12" localSheetId="17">#REF!</definedName>
    <definedName name="_1__MINE_STOCKYARD_34_12" localSheetId="4">#REF!</definedName>
    <definedName name="_1__MINE_STOCKYARD_34_12" localSheetId="12">#REF!</definedName>
    <definedName name="_1__MINE_STOCKYARD_34_12" localSheetId="8">#REF!</definedName>
    <definedName name="_1__MINE_STOCKYARD_34_12">#REF!</definedName>
    <definedName name="_1__MINE_STOCKYARD_34_13" localSheetId="5">#REF!</definedName>
    <definedName name="_1__MINE_STOCKYARD_34_13" localSheetId="6">#REF!</definedName>
    <definedName name="_1__MINE_STOCKYARD_34_13" localSheetId="4">#REF!</definedName>
    <definedName name="_1__MINE_STOCKYARD_34_13" localSheetId="8">#REF!</definedName>
    <definedName name="_1__MINE_STOCKYARD_34_13">#REF!</definedName>
    <definedName name="_1__MINE_STOCKYARD_34_4" localSheetId="5">#REF!</definedName>
    <definedName name="_1__MINE_STOCKYARD_34_4" localSheetId="6">#REF!</definedName>
    <definedName name="_1__MINE_STOCKYARD_34_4" localSheetId="4">#REF!</definedName>
    <definedName name="_1__MINE_STOCKYARD_34_4" localSheetId="8">#REF!</definedName>
    <definedName name="_1__MINE_STOCKYARD_34_4">#REF!</definedName>
    <definedName name="_1A1_Z1...A10_Z10" localSheetId="5">#REF!</definedName>
    <definedName name="_1A1_Z1...A10_Z10" localSheetId="7">#REF!</definedName>
    <definedName name="_1A1_Z1...A10_Z10" localSheetId="15">#REF!</definedName>
    <definedName name="_1A1_Z1...A10_Z10" localSheetId="1">#REF!</definedName>
    <definedName name="_1A1_Z1...A10_Z10" localSheetId="6">#REF!</definedName>
    <definedName name="_1A1_Z1...A10_Z10" localSheetId="9">#REF!</definedName>
    <definedName name="_1A1_Z1...A10_Z10" localSheetId="4">#REF!</definedName>
    <definedName name="_1A1_Z1...A10_Z10" localSheetId="8">#REF!</definedName>
    <definedName name="_1A1_Z1...A10_Z10" localSheetId="16">#REF!</definedName>
    <definedName name="_1A1_Z1...A10_Z10">#REF!</definedName>
    <definedName name="_Apr" localSheetId="13">#REF!</definedName>
    <definedName name="_Apr" localSheetId="9">[1]Validation!$A$33</definedName>
    <definedName name="_Apr">[2]Validation!$A$33</definedName>
    <definedName name="_Aug" localSheetId="13">#REF!</definedName>
    <definedName name="_Aug" localSheetId="9">[1]Validation!$A$37</definedName>
    <definedName name="_Aug">[2]Validation!$A$37</definedName>
    <definedName name="_Chubu1" localSheetId="13">#REF!</definedName>
    <definedName name="_Chubu1" localSheetId="9">[1]Validation!$A$5</definedName>
    <definedName name="_Chubu1">[2]Validation!$A$5</definedName>
    <definedName name="_Chubu2" localSheetId="13">#REF!</definedName>
    <definedName name="_Chubu2" localSheetId="9">[1]Validation!$A$6</definedName>
    <definedName name="_Chubu2">[2]Validation!$A$6</definedName>
    <definedName name="_Chubu3" localSheetId="13">#REF!</definedName>
    <definedName name="_Chubu3" localSheetId="9">[1]Validation!$A$7</definedName>
    <definedName name="_Chubu3">[2]Validation!$A$7</definedName>
    <definedName name="_ChubuP1" localSheetId="13">#REF!</definedName>
    <definedName name="_ChubuP1" localSheetId="9">[1]Chubu!$V$203</definedName>
    <definedName name="_ChubuP1">[2]Chubu!$V$203</definedName>
    <definedName name="_ChubuP2" localSheetId="13">#REF!</definedName>
    <definedName name="_ChubuP2" localSheetId="9">[1]Chubu!$V$204</definedName>
    <definedName name="_ChubuP2">[2]Chubu!$V$204</definedName>
    <definedName name="_CLP" localSheetId="13">#REF!</definedName>
    <definedName name="_CLP" localSheetId="9">[1]Validation!$A$17</definedName>
    <definedName name="_CLP">[2]Validation!$A$17</definedName>
    <definedName name="_CLPP1" localSheetId="13">#REF!</definedName>
    <definedName name="_CLPP1" localSheetId="9">[1]CLP!$V$203</definedName>
    <definedName name="_CLPP1">[2]CLP!$V$203</definedName>
    <definedName name="_CLPP2" localSheetId="13">#REF!</definedName>
    <definedName name="_CLPP2" localSheetId="9">[1]CLP!$V$204</definedName>
    <definedName name="_CLPP2">[2]CLP!$V$204</definedName>
    <definedName name="_DATE" localSheetId="2">#REF!</definedName>
    <definedName name="_DATE" localSheetId="5">#REF!</definedName>
    <definedName name="_DATE" localSheetId="15">#REF!</definedName>
    <definedName name="_DATE" localSheetId="11">#REF!</definedName>
    <definedName name="_DATE" localSheetId="1">#REF!</definedName>
    <definedName name="_DATE" localSheetId="6">#REF!</definedName>
    <definedName name="_DATE" localSheetId="14">#REF!</definedName>
    <definedName name="_DATE" localSheetId="9">#REF!</definedName>
    <definedName name="_DATE" localSheetId="17">#REF!</definedName>
    <definedName name="_DATE" localSheetId="4">#REF!</definedName>
    <definedName name="_DATE" localSheetId="12">#REF!</definedName>
    <definedName name="_DATE" localSheetId="8">#REF!</definedName>
    <definedName name="_DATE">#REF!</definedName>
    <definedName name="_Dec" localSheetId="13">#REF!</definedName>
    <definedName name="_Dec" localSheetId="9">[1]Validation!$A$41</definedName>
    <definedName name="_Dec">[2]Validation!$A$41</definedName>
    <definedName name="_ENEL1" localSheetId="13">#REF!</definedName>
    <definedName name="_ENEL1" localSheetId="9">[1]Validation!$A$11</definedName>
    <definedName name="_ENEL1">[2]Validation!$A$11</definedName>
    <definedName name="_ENELP1" localSheetId="13">#REF!</definedName>
    <definedName name="_ENELP1" localSheetId="9">'[1]Enel '!$V$264</definedName>
    <definedName name="_ENELP1">'[2]Enel '!$V$264</definedName>
    <definedName name="_ENELP2" localSheetId="13">#REF!</definedName>
    <definedName name="_ENELP2" localSheetId="9">'[1]Enel '!$V$265</definedName>
    <definedName name="_ENELP2">'[2]Enel '!$V$265</definedName>
    <definedName name="_EPDC" localSheetId="13">#REF!</definedName>
    <definedName name="_EPDC" localSheetId="9">[1]Validation!$A$8</definedName>
    <definedName name="_EPDC">[2]Validation!$A$8</definedName>
    <definedName name="_EPDCP1" localSheetId="13">#REF!</definedName>
    <definedName name="_EPDCP1" localSheetId="9">[1]EPDC!$V$203</definedName>
    <definedName name="_EPDCP1">[2]EPDC!$V$203</definedName>
    <definedName name="_EPDCP2" localSheetId="13">#REF!</definedName>
    <definedName name="_EPDCP2" localSheetId="9">[1]EPDC!$V$204</definedName>
    <definedName name="_EPDCP2">[2]EPDC!$V$204</definedName>
    <definedName name="_f1" localSheetId="13" hidden="1">{#N/A,#N/A,FALSE,"M06";#N/A,#N/A,FALSE,"M07"}</definedName>
    <definedName name="_f1" hidden="1">{#N/A,#N/A,FALSE,"M06";#N/A,#N/A,FALSE,"M07"}</definedName>
    <definedName name="_f2" localSheetId="13" hidden="1">{#N/A,#N/A,FALSE,"M01";#N/A,#N/A,FALSE,"M02";#N/A,#N/A,FALSE,"M03";#N/A,#N/A,FALSE,"M04";#N/A,#N/A,FALSE,"M05";#N/A,#N/A,FALSE,"M08"}</definedName>
    <definedName name="_f2" hidden="1">{#N/A,#N/A,FALSE,"M01";#N/A,#N/A,FALSE,"M02";#N/A,#N/A,FALSE,"M03";#N/A,#N/A,FALSE,"M04";#N/A,#N/A,FALSE,"M05";#N/A,#N/A,FALSE,"M08"}</definedName>
    <definedName name="_Feb" localSheetId="13">#REF!</definedName>
    <definedName name="_Feb" localSheetId="9">[1]Validation!$A$31</definedName>
    <definedName name="_Feb">[2]Validation!$A$31</definedName>
    <definedName name="_ffggggg" localSheetId="2">#REF!</definedName>
    <definedName name="_ffggggg" localSheetId="5">#REF!</definedName>
    <definedName name="_ffggggg" localSheetId="13">#REF!</definedName>
    <definedName name="_ffggggg" localSheetId="15">#REF!</definedName>
    <definedName name="_ffggggg" localSheetId="11">#REF!</definedName>
    <definedName name="_ffggggg" localSheetId="1">#REF!</definedName>
    <definedName name="_ffggggg" localSheetId="6">#REF!</definedName>
    <definedName name="_ffggggg" localSheetId="14">#REF!</definedName>
    <definedName name="_ffggggg" localSheetId="9">#REF!</definedName>
    <definedName name="_ffggggg" localSheetId="17">#REF!</definedName>
    <definedName name="_ffggggg" localSheetId="4">#REF!</definedName>
    <definedName name="_ffggggg" localSheetId="12">#REF!</definedName>
    <definedName name="_ffggggg" localSheetId="8">#REF!</definedName>
    <definedName name="_ffggggg">#REF!</definedName>
    <definedName name="_Formosa1" localSheetId="13">#REF!</definedName>
    <definedName name="_Formosa1" localSheetId="9">[1]Validation!$A$15</definedName>
    <definedName name="_Formosa1">[2]Validation!$A$15</definedName>
    <definedName name="_Formosa2" localSheetId="13">#REF!</definedName>
    <definedName name="_Formosa2" localSheetId="9">[1]Validation!$A$16</definedName>
    <definedName name="_Formosa2">[2]Validation!$A$16</definedName>
    <definedName name="_FORMOSAP1" localSheetId="13">#REF!</definedName>
    <definedName name="_FORMOSAP1" localSheetId="9">[1]Formosa!$V$264</definedName>
    <definedName name="_FORMOSAP1">[2]Formosa!$V$264</definedName>
    <definedName name="_FORMOSAP2" localSheetId="13">#REF!</definedName>
    <definedName name="_FORMOSAP2" localSheetId="9">[1]Formosa!$V$265</definedName>
    <definedName name="_FORMOSAP2">[2]Formosa!$V$265</definedName>
    <definedName name="_fs1" localSheetId="2">#REF!</definedName>
    <definedName name="_fs1" localSheetId="5">#REF!</definedName>
    <definedName name="_fs1" localSheetId="15">#REF!</definedName>
    <definedName name="_fs1" localSheetId="11">#REF!</definedName>
    <definedName name="_fs1" localSheetId="1">#REF!</definedName>
    <definedName name="_fs1" localSheetId="6">#REF!</definedName>
    <definedName name="_fs1" localSheetId="14">#REF!</definedName>
    <definedName name="_fs1" localSheetId="9">#REF!</definedName>
    <definedName name="_fs1" localSheetId="17">#REF!</definedName>
    <definedName name="_fs1" localSheetId="4">#REF!</definedName>
    <definedName name="_fs1" localSheetId="12">#REF!</definedName>
    <definedName name="_fs1" localSheetId="8">#REF!</definedName>
    <definedName name="_fs1">#REF!</definedName>
    <definedName name="_g1" localSheetId="13" hidden="1">{#N/A,#N/A,FALSE,"M01";#N/A,#N/A,FALSE,"M02";#N/A,#N/A,FALSE,"M03";#N/A,#N/A,FALSE,"M04";#N/A,#N/A,FALSE,"M05";#N/A,#N/A,FALSE,"M08"}</definedName>
    <definedName name="_g1" hidden="1">{#N/A,#N/A,FALSE,"M01";#N/A,#N/A,FALSE,"M02";#N/A,#N/A,FALSE,"M03";#N/A,#N/A,FALSE,"M04";#N/A,#N/A,FALSE,"M05";#N/A,#N/A,FALSE,"M08"}</definedName>
    <definedName name="_g3" localSheetId="13" hidden="1">{#N/A,#N/A,FALSE,"QR";#N/A,#N/A,FALSE,"R02";#N/A,#N/A,FALSE,"R04";#N/A,#N/A,FALSE,"R05";#N/A,#N/A,FALSE,"R08"}</definedName>
    <definedName name="_g3" hidden="1">{#N/A,#N/A,FALSE,"QR";#N/A,#N/A,FALSE,"R02";#N/A,#N/A,FALSE,"R04";#N/A,#N/A,FALSE,"R05";#N/A,#N/A,FALSE,"R08"}</definedName>
    <definedName name="_h1" localSheetId="13" hidden="1">{#N/A,#N/A,FALSE,"M01";#N/A,#N/A,FALSE,"M02";#N/A,#N/A,FALSE,"M03";#N/A,#N/A,FALSE,"M04";#N/A,#N/A,FALSE,"M05";#N/A,#N/A,FALSE,"M08"}</definedName>
    <definedName name="_h1" hidden="1">{#N/A,#N/A,FALSE,"M01";#N/A,#N/A,FALSE,"M02";#N/A,#N/A,FALSE,"M03";#N/A,#N/A,FALSE,"M04";#N/A,#N/A,FALSE,"M05";#N/A,#N/A,FALSE,"M08"}</definedName>
    <definedName name="_HEK1" localSheetId="13">#REF!</definedName>
    <definedName name="_HEK1" localSheetId="9">[1]Validation!$A$20</definedName>
    <definedName name="_HEK1">[2]Validation!$A$20</definedName>
    <definedName name="_HEK2" localSheetId="13">#REF!</definedName>
    <definedName name="_HEK2" localSheetId="9">[1]Validation!$A$21</definedName>
    <definedName name="_HEK2">[2]Validation!$A$21</definedName>
    <definedName name="_HEKP1" localSheetId="13">#REF!</definedName>
    <definedName name="_HEKP1" localSheetId="9">[1]HEK!$V$203</definedName>
    <definedName name="_HEKP1">[2]HEK!$V$203</definedName>
    <definedName name="_HEKP2" localSheetId="13">#REF!</definedName>
    <definedName name="_HEKP2" localSheetId="9">[1]HEK!$V$204</definedName>
    <definedName name="_HEKP2">[2]HEK!$V$204</definedName>
    <definedName name="_Huaneng1" localSheetId="13">#REF!</definedName>
    <definedName name="_Huaneng1" localSheetId="9">[1]Validation!$A$18</definedName>
    <definedName name="_Huaneng1">[2]Validation!$A$18</definedName>
    <definedName name="_Huaneng2" localSheetId="13">#REF!</definedName>
    <definedName name="_Huaneng2" localSheetId="9">[1]Validation!$A$19</definedName>
    <definedName name="_Huaneng2">[2]Validation!$A$19</definedName>
    <definedName name="_HUANP1" localSheetId="13">#REF!</definedName>
    <definedName name="_HUANP1" localSheetId="9">[1]Huaneng!$V$394</definedName>
    <definedName name="_HUANP1">[2]Huaneng!$V$394</definedName>
    <definedName name="_HUANP2" localSheetId="13">#REF!</definedName>
    <definedName name="_HUANP2" localSheetId="9">[1]Huaneng!$V$395</definedName>
    <definedName name="_HUANP2">[2]Huaneng!$V$395</definedName>
    <definedName name="_Jan" localSheetId="13">#REF!</definedName>
    <definedName name="_Jan" localSheetId="9">[1]Validation!$A$30</definedName>
    <definedName name="_Jan">[2]Validation!$A$30</definedName>
    <definedName name="_Jul" localSheetId="13">#REF!</definedName>
    <definedName name="_Jul" localSheetId="9">[1]Validation!$A$36</definedName>
    <definedName name="_Jul">[2]Validation!$A$36</definedName>
    <definedName name="_Jun" localSheetId="13">#REF!</definedName>
    <definedName name="_Jun" localSheetId="9">[1]Validation!$A$35</definedName>
    <definedName name="_Jun">[2]Validation!$A$35</definedName>
    <definedName name="_Key1" localSheetId="2" hidden="1">#REF!</definedName>
    <definedName name="_Key1" localSheetId="5" hidden="1">#REF!</definedName>
    <definedName name="_Key1" localSheetId="15" hidden="1">#REF!</definedName>
    <definedName name="_Key1" localSheetId="11" hidden="1">#REF!</definedName>
    <definedName name="_Key1" localSheetId="1" hidden="1">#REF!</definedName>
    <definedName name="_Key1" localSheetId="6" hidden="1">#REF!</definedName>
    <definedName name="_Key1" localSheetId="14" hidden="1">#REF!</definedName>
    <definedName name="_Key1" localSheetId="9" hidden="1">#REF!</definedName>
    <definedName name="_Key1" localSheetId="17" hidden="1">#REF!</definedName>
    <definedName name="_Key1" localSheetId="4" hidden="1">#REF!</definedName>
    <definedName name="_Key1" localSheetId="12" hidden="1">#REF!</definedName>
    <definedName name="_Key1" localSheetId="8" hidden="1">#REF!</definedName>
    <definedName name="_Key1" hidden="1">#REF!</definedName>
    <definedName name="_Key2" hidden="1">#REF!</definedName>
    <definedName name="_key222222222222222222222222222222222222222222222222222222222222222" hidden="1">#REF!</definedName>
    <definedName name="_Key3" hidden="1">#REF!</definedName>
    <definedName name="_Key33" hidden="1">#REF!</definedName>
    <definedName name="_Kobe" localSheetId="13">#REF!</definedName>
    <definedName name="_Kobe" localSheetId="9">[1]Validation!$A$9</definedName>
    <definedName name="_Kobe">[2]Validation!$A$9</definedName>
    <definedName name="_KOBEP1" localSheetId="13">#REF!</definedName>
    <definedName name="_KOBEP1" localSheetId="9">'[1]Kobe Steel'!$V$264</definedName>
    <definedName name="_KOBEP1">'[2]Kobe Steel'!$V$264</definedName>
    <definedName name="_KOBEP2" localSheetId="13">#REF!</definedName>
    <definedName name="_KOBEP2" localSheetId="9">'[1]Kobe Steel'!$V$265</definedName>
    <definedName name="_KOBEP2">'[2]Kobe Steel'!$V$265</definedName>
    <definedName name="_Kospo" localSheetId="13">#REF!</definedName>
    <definedName name="_Kospo" localSheetId="9">[1]Validation!$A$13</definedName>
    <definedName name="_Kospo">[2]Validation!$A$13</definedName>
    <definedName name="_KOSPOP1" localSheetId="13">#REF!</definedName>
    <definedName name="_KOSPOP1" localSheetId="9">[1]Kospo!$V$203</definedName>
    <definedName name="_KOSPOP1">[2]Kospo!$V$203</definedName>
    <definedName name="_KOSPOP2" localSheetId="13">#REF!</definedName>
    <definedName name="_KOSPOP2" localSheetId="9">[1]Kospo!$V$204</definedName>
    <definedName name="_KOSPOP2">[2]Kospo!$V$204</definedName>
    <definedName name="_Kowepo" localSheetId="13">#REF!</definedName>
    <definedName name="_Kowepo" localSheetId="9">[1]Validation!$A$14</definedName>
    <definedName name="_Kowepo">[2]Validation!$A$14</definedName>
    <definedName name="_KOWEPOP1" localSheetId="13">#REF!</definedName>
    <definedName name="_KOWEPOP1" localSheetId="9">[1]Kowepo!$V$264</definedName>
    <definedName name="_KOWEPOP1">[2]Kowepo!$V$264</definedName>
    <definedName name="_KOWEPOP2" localSheetId="13">#REF!</definedName>
    <definedName name="_KOWEPOP2" localSheetId="9">[1]Kowepo!$V$265</definedName>
    <definedName name="_KOWEPOP2">[2]Kowepo!$V$265</definedName>
    <definedName name="_Mar" localSheetId="13">#REF!</definedName>
    <definedName name="_Mar" localSheetId="9">[1]Validation!$A$32</definedName>
    <definedName name="_Mar">[2]Validation!$A$32</definedName>
    <definedName name="_May" localSheetId="13">#REF!</definedName>
    <definedName name="_May" localSheetId="9">[1]Validation!$A$34</definedName>
    <definedName name="_May">[2]Validation!$A$34</definedName>
    <definedName name="_Nov" localSheetId="13">#REF!</definedName>
    <definedName name="_Nov" localSheetId="9">[1]Validation!$A$40</definedName>
    <definedName name="_Nov">[2]Validation!$A$40</definedName>
    <definedName name="_Oct" localSheetId="13">#REF!</definedName>
    <definedName name="_Oct" localSheetId="9">[1]Validation!$A$39</definedName>
    <definedName name="_Oct">[2]Validation!$A$39</definedName>
    <definedName name="_Order1" hidden="1">255</definedName>
    <definedName name="_Order2" hidden="1">255</definedName>
    <definedName name="_Sep" localSheetId="13">#REF!</definedName>
    <definedName name="_Sep" localSheetId="9">[1]Validation!$A$38</definedName>
    <definedName name="_Sep">[2]Validation!$A$38</definedName>
    <definedName name="_SHIKOKUP1" localSheetId="13">#REF!</definedName>
    <definedName name="_SHIKOKUP1" localSheetId="9">[1]Shikoku!$V$203</definedName>
    <definedName name="_SHIKOKUP1">[2]Shikoku!$V$203</definedName>
    <definedName name="_SHIKOKUP2" localSheetId="13">#REF!</definedName>
    <definedName name="_SHIKOKUP2" localSheetId="9">[1]Shikoku!$V$204</definedName>
    <definedName name="_SHIKOKUP2">[2]Shikoku!$V$204</definedName>
    <definedName name="_Sort" localSheetId="2" hidden="1">#REF!</definedName>
    <definedName name="_Sort" localSheetId="5" hidden="1">#REF!</definedName>
    <definedName name="_Sort" localSheetId="15" hidden="1">#REF!</definedName>
    <definedName name="_Sort" localSheetId="11" hidden="1">#REF!</definedName>
    <definedName name="_Sort" localSheetId="1" hidden="1">#REF!</definedName>
    <definedName name="_Sort" localSheetId="6" hidden="1">#REF!</definedName>
    <definedName name="_Sort" localSheetId="14" hidden="1">#REF!</definedName>
    <definedName name="_Sort" localSheetId="9" hidden="1">#REF!</definedName>
    <definedName name="_Sort" localSheetId="17" hidden="1">#REF!</definedName>
    <definedName name="_Sort" localSheetId="4" hidden="1">#REF!</definedName>
    <definedName name="_Sort" localSheetId="12" hidden="1">#REF!</definedName>
    <definedName name="_Sort" localSheetId="8" hidden="1">#REF!</definedName>
    <definedName name="_Sort" hidden="1">#REF!</definedName>
    <definedName name="_tcm06" localSheetId="13" hidden="1">{"Aneh",#N/A,FALSE,"Sheet1"}</definedName>
    <definedName name="_tcm06" hidden="1">{"Aneh",#N/A,FALSE,"Sheet1"}</definedName>
    <definedName name="_Tirreno" localSheetId="13">#REF!</definedName>
    <definedName name="_Tirreno" localSheetId="9">[1]Validation!$A$12</definedName>
    <definedName name="_Tirreno">[2]Validation!$A$12</definedName>
    <definedName name="_TIRRENOP1" localSheetId="13">#REF!</definedName>
    <definedName name="_TIRRENOP1" localSheetId="9">[1]Tirreno!$V$264</definedName>
    <definedName name="_TIRRENOP1">[2]Tirreno!$V$264</definedName>
    <definedName name="_TIRRENOP2" localSheetId="13">#REF!</definedName>
    <definedName name="_TIRRENOP2" localSheetId="9">[1]Tirreno!$V$265</definedName>
    <definedName name="_TIRRENOP2">[2]Tirreno!$V$265</definedName>
    <definedName name="_TJB1" localSheetId="13">#REF!</definedName>
    <definedName name="_TJB1" localSheetId="9">[1]Validation!$A$22</definedName>
    <definedName name="_TJB1">[2]Validation!$A$22</definedName>
    <definedName name="_TJB2" localSheetId="13">#REF!</definedName>
    <definedName name="_TJB2" localSheetId="9">[1]Validation!$A$23</definedName>
    <definedName name="_TJB2">[2]Validation!$A$23</definedName>
    <definedName name="_TJB3" localSheetId="13">#REF!</definedName>
    <definedName name="_TJB3" localSheetId="9">[1]Validation!$A$24</definedName>
    <definedName name="_TJB3">[2]Validation!$A$24</definedName>
    <definedName name="_TJBP1" localSheetId="13">#REF!</definedName>
    <definedName name="_TJBP1" localSheetId="9">[1]TJB!$V$394</definedName>
    <definedName name="_TJBP1">[2]TJB!$V$394</definedName>
    <definedName name="_TJBP2" localSheetId="13">#REF!</definedName>
    <definedName name="_TJBP2" localSheetId="9">[1]TJB!$V$395</definedName>
    <definedName name="_TJBP2">[2]TJB!$V$395</definedName>
    <definedName name="a" localSheetId="2">'[3]MTD OB Forecasting'!#REF!</definedName>
    <definedName name="a" localSheetId="5">'[3]MTD OB Forecasting'!#REF!</definedName>
    <definedName name="a" localSheetId="13" hidden="1">{#N/A,#N/A,FALSE,"M01";#N/A,#N/A,FALSE,"M02";#N/A,#N/A,FALSE,"M03";#N/A,#N/A,FALSE,"M04";#N/A,#N/A,FALSE,"M05";#N/A,#N/A,FALSE,"M08"}</definedName>
    <definedName name="A" localSheetId="7">#REF!</definedName>
    <definedName name="a" localSheetId="15">'[3]MTD OB Forecasting'!#REF!</definedName>
    <definedName name="a" localSheetId="11">'[3]MTD OB Forecasting'!#REF!</definedName>
    <definedName name="a" localSheetId="1">'[3]MTD OB Forecasting'!#REF!</definedName>
    <definedName name="a" localSheetId="6">'[3]MTD OB Forecasting'!#REF!</definedName>
    <definedName name="a" localSheetId="14">'[3]MTD OB Forecasting'!#REF!</definedName>
    <definedName name="a" localSheetId="9">'[3]MTD OB Forecasting'!#REF!</definedName>
    <definedName name="a" localSheetId="17">'[3]MTD OB Forecasting'!#REF!</definedName>
    <definedName name="a" localSheetId="4">'[3]MTD OB Forecasting'!#REF!</definedName>
    <definedName name="a" localSheetId="12">'[3]MTD OB Forecasting'!#REF!</definedName>
    <definedName name="a" localSheetId="8">'[3]MTD OB Forecasting'!#REF!</definedName>
    <definedName name="A" localSheetId="16">#REF!</definedName>
    <definedName name="a">'[3]MTD OB Forecasting'!#REF!</definedName>
    <definedName name="A01.PA_Plan" localSheetId="13">#REF!</definedName>
    <definedName name="A01.PA_Plan">[4]Data!$B$73:$AH$82</definedName>
    <definedName name="A02.PA_Actual" localSheetId="13">#REF!</definedName>
    <definedName name="A02.PA_Actual">[4]Data!$B$86:$AH$95</definedName>
    <definedName name="A03.UA_Actual" localSheetId="13">#REF!</definedName>
    <definedName name="A03.UA_Actual">[4]Data!$B$112:$AH$121</definedName>
    <definedName name="A04.Prodty_Plan" localSheetId="13">#REF!</definedName>
    <definedName name="A04.Prodty_Plan">[4]Data!$B$3:$AH$16</definedName>
    <definedName name="A05.Prodty_Actual" localSheetId="13">#REF!</definedName>
    <definedName name="A05.Prodty_Actual">[4]Data!$B$20:$AH$33</definedName>
    <definedName name="A06.Prod_Actual" localSheetId="13">#REF!</definedName>
    <definedName name="A06.Prod_Actual">[4]Data!$B$150:$AH$153</definedName>
    <definedName name="A07.Dist_Plan" localSheetId="13">#REF!</definedName>
    <definedName name="A07.Dist_Plan">[4]Data!$B$37:$AG$46</definedName>
    <definedName name="A08.Dist_Actual" localSheetId="13">#REF!</definedName>
    <definedName name="A08.Dist_Actual">[4]Data!$B$157:$AH$161</definedName>
    <definedName name="A09.Fuel" localSheetId="13">#REF!</definedName>
    <definedName name="A09.Fuel">[4]Data!$B$166:$AH$173</definedName>
    <definedName name="A1_Z1...A10_Z10" localSheetId="2">#REF!</definedName>
    <definedName name="A1_Z1...A10_Z10" localSheetId="5">#REF!</definedName>
    <definedName name="A1_Z1...A10_Z10" localSheetId="15">#REF!</definedName>
    <definedName name="A1_Z1...A10_Z10" localSheetId="11">#REF!</definedName>
    <definedName name="A1_Z1...A10_Z10" localSheetId="1">#REF!</definedName>
    <definedName name="A1_Z1...A10_Z10" localSheetId="6">#REF!</definedName>
    <definedName name="A1_Z1...A10_Z10" localSheetId="14">#REF!</definedName>
    <definedName name="A1_Z1...A10_Z10" localSheetId="9">#REF!</definedName>
    <definedName name="A1_Z1...A10_Z10" localSheetId="17">#REF!</definedName>
    <definedName name="A1_Z1...A10_Z10" localSheetId="4">#REF!</definedName>
    <definedName name="A1_Z1...A10_Z10" localSheetId="12">#REF!</definedName>
    <definedName name="A1_Z1...A10_Z10" localSheetId="8">#REF!</definedName>
    <definedName name="A1_Z1...A10_Z10">#REF!</definedName>
    <definedName name="A10.Fuel_EGI" localSheetId="13">#REF!</definedName>
    <definedName name="A10.Fuel_EGI">[4]Data!$B$177:$AH$208</definedName>
    <definedName name="A11.HM" localSheetId="13">#REF!</definedName>
    <definedName name="A11.HM">[4]Data!$B$212:$AH$243</definedName>
    <definedName name="A12.Idle" localSheetId="13">#REF!</definedName>
    <definedName name="A12.Idle">[4]Data!$B$139:$AG$144</definedName>
    <definedName name="aa" localSheetId="2" hidden="1">{#N/A,#N/A,FALSE,"M01";#N/A,#N/A,FALSE,"M02";#N/A,#N/A,FALSE,"M03";#N/A,#N/A,FALSE,"M04";#N/A,#N/A,FALSE,"M05";#N/A,#N/A,FALSE,"M08"}</definedName>
    <definedName name="aa" localSheetId="5" hidden="1">{#N/A,#N/A,FALSE,"M01";#N/A,#N/A,FALSE,"M02";#N/A,#N/A,FALSE,"M03";#N/A,#N/A,FALSE,"M04";#N/A,#N/A,FALSE,"M05";#N/A,#N/A,FALSE,"M08"}</definedName>
    <definedName name="aa" localSheetId="13" hidden="1">{#N/A,#N/A,FALSE,"M01";#N/A,#N/A,FALSE,"M02";#N/A,#N/A,FALSE,"M03";#N/A,#N/A,FALSE,"M04";#N/A,#N/A,FALSE,"M05";#N/A,#N/A,FALSE,"M08"}</definedName>
    <definedName name="aa" localSheetId="15" hidden="1">{#N/A,#N/A,FALSE,"M01";#N/A,#N/A,FALSE,"M02";#N/A,#N/A,FALSE,"M03";#N/A,#N/A,FALSE,"M04";#N/A,#N/A,FALSE,"M05";#N/A,#N/A,FALSE,"M08"}</definedName>
    <definedName name="aa" localSheetId="3" hidden="1">{#N/A,#N/A,FALSE,"M01";#N/A,#N/A,FALSE,"M02";#N/A,#N/A,FALSE,"M03";#N/A,#N/A,FALSE,"M04";#N/A,#N/A,FALSE,"M05";#N/A,#N/A,FALSE,"M08"}</definedName>
    <definedName name="aa" localSheetId="11" hidden="1">{#N/A,#N/A,FALSE,"M01";#N/A,#N/A,FALSE,"M02";#N/A,#N/A,FALSE,"M03";#N/A,#N/A,FALSE,"M04";#N/A,#N/A,FALSE,"M05";#N/A,#N/A,FALSE,"M08"}</definedName>
    <definedName name="aa" localSheetId="6" hidden="1">{#N/A,#N/A,FALSE,"M01";#N/A,#N/A,FALSE,"M02";#N/A,#N/A,FALSE,"M03";#N/A,#N/A,FALSE,"M04";#N/A,#N/A,FALSE,"M05";#N/A,#N/A,FALSE,"M08"}</definedName>
    <definedName name="aa" localSheetId="14" hidden="1">{#N/A,#N/A,FALSE,"M01";#N/A,#N/A,FALSE,"M02";#N/A,#N/A,FALSE,"M03";#N/A,#N/A,FALSE,"M04";#N/A,#N/A,FALSE,"M05";#N/A,#N/A,FALSE,"M08"}</definedName>
    <definedName name="aa" localSheetId="9" hidden="1">{#N/A,#N/A,FALSE,"M01";#N/A,#N/A,FALSE,"M02";#N/A,#N/A,FALSE,"M03";#N/A,#N/A,FALSE,"M04";#N/A,#N/A,FALSE,"M05";#N/A,#N/A,FALSE,"M08"}</definedName>
    <definedName name="aa" localSheetId="17" hidden="1">{#N/A,#N/A,FALSE,"M01";#N/A,#N/A,FALSE,"M02";#N/A,#N/A,FALSE,"M03";#N/A,#N/A,FALSE,"M04";#N/A,#N/A,FALSE,"M05";#N/A,#N/A,FALSE,"M08"}</definedName>
    <definedName name="aa" localSheetId="4" hidden="1">{#N/A,#N/A,FALSE,"M01";#N/A,#N/A,FALSE,"M02";#N/A,#N/A,FALSE,"M03";#N/A,#N/A,FALSE,"M04";#N/A,#N/A,FALSE,"M05";#N/A,#N/A,FALSE,"M08"}</definedName>
    <definedName name="aa" localSheetId="12" hidden="1">{#N/A,#N/A,FALSE,"M01";#N/A,#N/A,FALSE,"M02";#N/A,#N/A,FALSE,"M03";#N/A,#N/A,FALSE,"M04";#N/A,#N/A,FALSE,"M05";#N/A,#N/A,FALSE,"M08"}</definedName>
    <definedName name="aa" localSheetId="8" hidden="1">{#N/A,#N/A,FALSE,"M01";#N/A,#N/A,FALSE,"M02";#N/A,#N/A,FALSE,"M03";#N/A,#N/A,FALSE,"M04";#N/A,#N/A,FALSE,"M05";#N/A,#N/A,FALSE,"M08"}</definedName>
    <definedName name="aa" hidden="1">{#N/A,#N/A,FALSE,"M01";#N/A,#N/A,FALSE,"M02";#N/A,#N/A,FALSE,"M03";#N/A,#N/A,FALSE,"M04";#N/A,#N/A,FALSE,"M05";#N/A,#N/A,FALSE,"M08"}</definedName>
    <definedName name="aaa" localSheetId="2" hidden="1">{#N/A,#N/A,FALSE,"M01";#N/A,#N/A,FALSE,"M02";#N/A,#N/A,FALSE,"M03";#N/A,#N/A,FALSE,"M04";#N/A,#N/A,FALSE,"M05";#N/A,#N/A,FALSE,"M08"}</definedName>
    <definedName name="aaa" localSheetId="5" hidden="1">{#N/A,#N/A,FALSE,"M01";#N/A,#N/A,FALSE,"M02";#N/A,#N/A,FALSE,"M03";#N/A,#N/A,FALSE,"M04";#N/A,#N/A,FALSE,"M05";#N/A,#N/A,FALSE,"M08"}</definedName>
    <definedName name="aaa" localSheetId="13" hidden="1">{#N/A,#N/A,FALSE,"M01";#N/A,#N/A,FALSE,"M02";#N/A,#N/A,FALSE,"M03";#N/A,#N/A,FALSE,"M04";#N/A,#N/A,FALSE,"M05";#N/A,#N/A,FALSE,"M08"}</definedName>
    <definedName name="aaa" localSheetId="15" hidden="1">{#N/A,#N/A,FALSE,"M01";#N/A,#N/A,FALSE,"M02";#N/A,#N/A,FALSE,"M03";#N/A,#N/A,FALSE,"M04";#N/A,#N/A,FALSE,"M05";#N/A,#N/A,FALSE,"M08"}</definedName>
    <definedName name="aaa" localSheetId="3" hidden="1">{#N/A,#N/A,FALSE,"M01";#N/A,#N/A,FALSE,"M02";#N/A,#N/A,FALSE,"M03";#N/A,#N/A,FALSE,"M04";#N/A,#N/A,FALSE,"M05";#N/A,#N/A,FALSE,"M08"}</definedName>
    <definedName name="aaa" localSheetId="11" hidden="1">{#N/A,#N/A,FALSE,"M01";#N/A,#N/A,FALSE,"M02";#N/A,#N/A,FALSE,"M03";#N/A,#N/A,FALSE,"M04";#N/A,#N/A,FALSE,"M05";#N/A,#N/A,FALSE,"M08"}</definedName>
    <definedName name="aaa" localSheetId="6" hidden="1">{#N/A,#N/A,FALSE,"M01";#N/A,#N/A,FALSE,"M02";#N/A,#N/A,FALSE,"M03";#N/A,#N/A,FALSE,"M04";#N/A,#N/A,FALSE,"M05";#N/A,#N/A,FALSE,"M08"}</definedName>
    <definedName name="aaa" localSheetId="14" hidden="1">{#N/A,#N/A,FALSE,"M01";#N/A,#N/A,FALSE,"M02";#N/A,#N/A,FALSE,"M03";#N/A,#N/A,FALSE,"M04";#N/A,#N/A,FALSE,"M05";#N/A,#N/A,FALSE,"M08"}</definedName>
    <definedName name="aaa" localSheetId="9" hidden="1">{#N/A,#N/A,FALSE,"M01";#N/A,#N/A,FALSE,"M02";#N/A,#N/A,FALSE,"M03";#N/A,#N/A,FALSE,"M04";#N/A,#N/A,FALSE,"M05";#N/A,#N/A,FALSE,"M08"}</definedName>
    <definedName name="aaa" localSheetId="17" hidden="1">{#N/A,#N/A,FALSE,"M01";#N/A,#N/A,FALSE,"M02";#N/A,#N/A,FALSE,"M03";#N/A,#N/A,FALSE,"M04";#N/A,#N/A,FALSE,"M05";#N/A,#N/A,FALSE,"M08"}</definedName>
    <definedName name="aaa" localSheetId="4" hidden="1">{#N/A,#N/A,FALSE,"M01";#N/A,#N/A,FALSE,"M02";#N/A,#N/A,FALSE,"M03";#N/A,#N/A,FALSE,"M04";#N/A,#N/A,FALSE,"M05";#N/A,#N/A,FALSE,"M08"}</definedName>
    <definedName name="aaa" localSheetId="12" hidden="1">{#N/A,#N/A,FALSE,"M01";#N/A,#N/A,FALSE,"M02";#N/A,#N/A,FALSE,"M03";#N/A,#N/A,FALSE,"M04";#N/A,#N/A,FALSE,"M05";#N/A,#N/A,FALSE,"M08"}</definedName>
    <definedName name="aaa" localSheetId="8" hidden="1">{#N/A,#N/A,FALSE,"M01";#N/A,#N/A,FALSE,"M02";#N/A,#N/A,FALSE,"M03";#N/A,#N/A,FALSE,"M04";#N/A,#N/A,FALSE,"M05";#N/A,#N/A,FALSE,"M08"}</definedName>
    <definedName name="aaa" hidden="1">{#N/A,#N/A,FALSE,"M01";#N/A,#N/A,FALSE,"M02";#N/A,#N/A,FALSE,"M03";#N/A,#N/A,FALSE,"M04";#N/A,#N/A,FALSE,"M05";#N/A,#N/A,FALSE,"M08"}</definedName>
    <definedName name="aaaa" localSheetId="2" hidden="1">{#N/A,#N/A,FALSE,"QR";#N/A,#N/A,FALSE,"R02";#N/A,#N/A,FALSE,"R04";#N/A,#N/A,FALSE,"R05";#N/A,#N/A,FALSE,"R08"}</definedName>
    <definedName name="aaaa" localSheetId="5" hidden="1">{#N/A,#N/A,FALSE,"QR";#N/A,#N/A,FALSE,"R02";#N/A,#N/A,FALSE,"R04";#N/A,#N/A,FALSE,"R05";#N/A,#N/A,FALSE,"R08"}</definedName>
    <definedName name="aaaa" localSheetId="13" hidden="1">{#N/A,#N/A,FALSE,"QR";#N/A,#N/A,FALSE,"R02";#N/A,#N/A,FALSE,"R04";#N/A,#N/A,FALSE,"R05";#N/A,#N/A,FALSE,"R08"}</definedName>
    <definedName name="aaaa" localSheetId="15" hidden="1">{#N/A,#N/A,FALSE,"QR";#N/A,#N/A,FALSE,"R02";#N/A,#N/A,FALSE,"R04";#N/A,#N/A,FALSE,"R05";#N/A,#N/A,FALSE,"R08"}</definedName>
    <definedName name="aaaa" localSheetId="3" hidden="1">{#N/A,#N/A,FALSE,"QR";#N/A,#N/A,FALSE,"R02";#N/A,#N/A,FALSE,"R04";#N/A,#N/A,FALSE,"R05";#N/A,#N/A,FALSE,"R08"}</definedName>
    <definedName name="aaaa" localSheetId="11" hidden="1">{#N/A,#N/A,FALSE,"QR";#N/A,#N/A,FALSE,"R02";#N/A,#N/A,FALSE,"R04";#N/A,#N/A,FALSE,"R05";#N/A,#N/A,FALSE,"R08"}</definedName>
    <definedName name="aaaa" localSheetId="6" hidden="1">{#N/A,#N/A,FALSE,"QR";#N/A,#N/A,FALSE,"R02";#N/A,#N/A,FALSE,"R04";#N/A,#N/A,FALSE,"R05";#N/A,#N/A,FALSE,"R08"}</definedName>
    <definedName name="aaaa" localSheetId="14" hidden="1">{#N/A,#N/A,FALSE,"QR";#N/A,#N/A,FALSE,"R02";#N/A,#N/A,FALSE,"R04";#N/A,#N/A,FALSE,"R05";#N/A,#N/A,FALSE,"R08"}</definedName>
    <definedName name="aaaa" localSheetId="9" hidden="1">{#N/A,#N/A,FALSE,"QR";#N/A,#N/A,FALSE,"R02";#N/A,#N/A,FALSE,"R04";#N/A,#N/A,FALSE,"R05";#N/A,#N/A,FALSE,"R08"}</definedName>
    <definedName name="aaaa" localSheetId="17" hidden="1">{#N/A,#N/A,FALSE,"QR";#N/A,#N/A,FALSE,"R02";#N/A,#N/A,FALSE,"R04";#N/A,#N/A,FALSE,"R05";#N/A,#N/A,FALSE,"R08"}</definedName>
    <definedName name="aaaa" localSheetId="4" hidden="1">{#N/A,#N/A,FALSE,"QR";#N/A,#N/A,FALSE,"R02";#N/A,#N/A,FALSE,"R04";#N/A,#N/A,FALSE,"R05";#N/A,#N/A,FALSE,"R08"}</definedName>
    <definedName name="aaaa" localSheetId="12" hidden="1">{#N/A,#N/A,FALSE,"QR";#N/A,#N/A,FALSE,"R02";#N/A,#N/A,FALSE,"R04";#N/A,#N/A,FALSE,"R05";#N/A,#N/A,FALSE,"R08"}</definedName>
    <definedName name="aaaa" localSheetId="8" hidden="1">{#N/A,#N/A,FALSE,"QR";#N/A,#N/A,FALSE,"R02";#N/A,#N/A,FALSE,"R04";#N/A,#N/A,FALSE,"R05";#N/A,#N/A,FALSE,"R08"}</definedName>
    <definedName name="aaaa" hidden="1">{#N/A,#N/A,FALSE,"QR";#N/A,#N/A,FALSE,"R02";#N/A,#N/A,FALSE,"R04";#N/A,#N/A,FALSE,"R05";#N/A,#N/A,FALSE,"R08"}</definedName>
    <definedName name="aaaaa" localSheetId="2" hidden="1">{#N/A,#N/A,FALSE,"M06";#N/A,#N/A,FALSE,"M07"}</definedName>
    <definedName name="aaaaa" localSheetId="5" hidden="1">{#N/A,#N/A,FALSE,"M06";#N/A,#N/A,FALSE,"M07"}</definedName>
    <definedName name="aaaaa" localSheetId="13" hidden="1">{#N/A,#N/A,FALSE,"M06";#N/A,#N/A,FALSE,"M07"}</definedName>
    <definedName name="aaaaa" localSheetId="15" hidden="1">{#N/A,#N/A,FALSE,"M06";#N/A,#N/A,FALSE,"M07"}</definedName>
    <definedName name="aaaaa" localSheetId="3" hidden="1">{#N/A,#N/A,FALSE,"M06";#N/A,#N/A,FALSE,"M07"}</definedName>
    <definedName name="aaaaa" localSheetId="11" hidden="1">{#N/A,#N/A,FALSE,"M06";#N/A,#N/A,FALSE,"M07"}</definedName>
    <definedName name="aaaaa" localSheetId="6" hidden="1">{#N/A,#N/A,FALSE,"M06";#N/A,#N/A,FALSE,"M07"}</definedName>
    <definedName name="aaaaa" localSheetId="14" hidden="1">{#N/A,#N/A,FALSE,"M06";#N/A,#N/A,FALSE,"M07"}</definedName>
    <definedName name="aaaaa" localSheetId="9" hidden="1">{#N/A,#N/A,FALSE,"M06";#N/A,#N/A,FALSE,"M07"}</definedName>
    <definedName name="aaaaa" localSheetId="17" hidden="1">{#N/A,#N/A,FALSE,"M06";#N/A,#N/A,FALSE,"M07"}</definedName>
    <definedName name="aaaaa" localSheetId="4" hidden="1">{#N/A,#N/A,FALSE,"M06";#N/A,#N/A,FALSE,"M07"}</definedName>
    <definedName name="aaaaa" localSheetId="12" hidden="1">{#N/A,#N/A,FALSE,"M06";#N/A,#N/A,FALSE,"M07"}</definedName>
    <definedName name="aaaaa" localSheetId="8" hidden="1">{#N/A,#N/A,FALSE,"M06";#N/A,#N/A,FALSE,"M07"}</definedName>
    <definedName name="aaaaa" hidden="1">{#N/A,#N/A,FALSE,"M06";#N/A,#N/A,FALSE,"M07"}</definedName>
    <definedName name="aaaaaa" localSheetId="13" hidden="1">#REF!</definedName>
    <definedName name="aaaaaa" hidden="1">#REF!</definedName>
    <definedName name="aaaaaaaaaaa" localSheetId="13" hidden="1">#REF!</definedName>
    <definedName name="aaaaaaaaaaa" hidden="1">#REF!</definedName>
    <definedName name="aaaaaaaaaaaaaaaaaaaaaaaaaa" localSheetId="13" hidden="1">#REF!</definedName>
    <definedName name="aaaaaaaaaaaaaaaaaaaaaaaaaa" hidden="1">#REF!</definedName>
    <definedName name="ab" localSheetId="13" hidden="1">{#N/A,#N/A,FALSE,"M01";#N/A,#N/A,FALSE,"M02";#N/A,#N/A,FALSE,"M03";#N/A,#N/A,FALSE,"M04";#N/A,#N/A,FALSE,"M05";#N/A,#N/A,FALSE,"M08"}</definedName>
    <definedName name="ab" localSheetId="15">'[3]MTD OB Forecasting'!#REF!</definedName>
    <definedName name="ab" localSheetId="1">'[3]MTD OB Forecasting'!#REF!</definedName>
    <definedName name="ab" localSheetId="6">'[3]MTD OB Forecasting'!#REF!</definedName>
    <definedName name="ab" localSheetId="9">'[3]MTD OB Forecasting'!#REF!</definedName>
    <definedName name="ab" localSheetId="8">'[3]MTD OB Forecasting'!#REF!</definedName>
    <definedName name="ab">'[3]MTD OB Forecasting'!#REF!</definedName>
    <definedName name="abcd" localSheetId="13" hidden="1">{#N/A,#N/A,FALSE,"QR";#N/A,#N/A,FALSE,"R02";#N/A,#N/A,FALSE,"R04";#N/A,#N/A,FALSE,"R05";#N/A,#N/A,FALSE,"R08"}</definedName>
    <definedName name="abcd" hidden="1">{#N/A,#N/A,FALSE,"QR";#N/A,#N/A,FALSE,"R02";#N/A,#N/A,FALSE,"R04";#N/A,#N/A,FALSE,"R05";#N/A,#N/A,FALSE,"R08"}</definedName>
    <definedName name="abce" localSheetId="13" hidden="1">{#N/A,#N/A,FALSE,"M06";#N/A,#N/A,FALSE,"M07"}</definedName>
    <definedName name="abce" hidden="1">{#N/A,#N/A,FALSE,"M06";#N/A,#N/A,FALSE,"M07"}</definedName>
    <definedName name="acda" localSheetId="13" hidden="1">{#N/A,#N/A,FALSE,"M01";#N/A,#N/A,FALSE,"M02";#N/A,#N/A,FALSE,"M03";#N/A,#N/A,FALSE,"M04";#N/A,#N/A,FALSE,"M05";#N/A,#N/A,FALSE,"M08"}</definedName>
    <definedName name="acda" hidden="1">{#N/A,#N/A,FALSE,"M01";#N/A,#N/A,FALSE,"M02";#N/A,#N/A,FALSE,"M03";#N/A,#N/A,FALSE,"M04";#N/A,#N/A,FALSE,"M05";#N/A,#N/A,FALSE,"M08"}</definedName>
    <definedName name="Act_Cost" localSheetId="13">#REF!</definedName>
    <definedName name="Act_Cost">[4]Data!$B$316:$AH$324</definedName>
    <definedName name="ACTHAUL" localSheetId="13">#REF!</definedName>
    <definedName name="ACTHAUL" localSheetId="7">'[5]HAUL C1,C2,C3'!$B$9:$BJ$41</definedName>
    <definedName name="ACTHAUL" localSheetId="15">'[6]HAUL C1,C2,C3'!$B$9:$BJ$41</definedName>
    <definedName name="ACTHAUL" localSheetId="16">'[5]HAUL C1,C2,C3'!$B$9:$BJ$41</definedName>
    <definedName name="ACTHAUL">'[6]HAUL C1,C2,C3'!$B$9:$BJ$41</definedName>
    <definedName name="ACTHAUL2" localSheetId="13">#REF!</definedName>
    <definedName name="ACTHAUL2" localSheetId="7">'[5]HAUL C1,C2,C3'!$B$45:$BK$82</definedName>
    <definedName name="ACTHAUL2" localSheetId="15">'[6]HAUL C1,C2,C3'!$B$45:$BK$82</definedName>
    <definedName name="ACTHAUL2" localSheetId="16">'[5]HAUL C1,C2,C3'!$B$45:$BK$82</definedName>
    <definedName name="ACTHAUL2">'[6]HAUL C1,C2,C3'!$B$45:$BK$82</definedName>
    <definedName name="ACTHAUL3" localSheetId="13">#REF!</definedName>
    <definedName name="ACTHAUL3" localSheetId="7">'[5]HAUL C1,C2,C3'!$B$85:$BK$122</definedName>
    <definedName name="ACTHAUL3" localSheetId="15">'[6]HAUL C1,C2,C3'!$B$85:$BK$122</definedName>
    <definedName name="ACTHAUL3" localSheetId="16">'[5]HAUL C1,C2,C3'!$B$85:$BK$122</definedName>
    <definedName name="ACTHAUL3">'[6]HAUL C1,C2,C3'!$B$85:$BK$122</definedName>
    <definedName name="actual" localSheetId="2">#REF!</definedName>
    <definedName name="actual" localSheetId="5">#REF!</definedName>
    <definedName name="actual" localSheetId="7">#REF!</definedName>
    <definedName name="actual" localSheetId="15">#REF!</definedName>
    <definedName name="actual" localSheetId="11">#REF!</definedName>
    <definedName name="actual" localSheetId="1">#REF!</definedName>
    <definedName name="actual" localSheetId="6">#REF!</definedName>
    <definedName name="actual" localSheetId="14">#REF!</definedName>
    <definedName name="actual" localSheetId="9">#REF!</definedName>
    <definedName name="actual" localSheetId="17">#REF!</definedName>
    <definedName name="actual" localSheetId="4">#REF!</definedName>
    <definedName name="actual" localSheetId="12">#REF!</definedName>
    <definedName name="actual" localSheetId="8">#REF!</definedName>
    <definedName name="actual" localSheetId="16">#REF!</definedName>
    <definedName name="actual">#REF!</definedName>
    <definedName name="ADFFF" localSheetId="2">#REF!</definedName>
    <definedName name="ADFFF" localSheetId="5">#REF!</definedName>
    <definedName name="ADFFF" localSheetId="15">#REF!</definedName>
    <definedName name="ADFFF" localSheetId="1">#REF!</definedName>
    <definedName name="ADFFF" localSheetId="6">#REF!</definedName>
    <definedName name="ADFFF" localSheetId="14">#REF!</definedName>
    <definedName name="ADFFF" localSheetId="9">#REF!</definedName>
    <definedName name="ADFFF" localSheetId="17">#REF!</definedName>
    <definedName name="ADFFF" localSheetId="4">#REF!</definedName>
    <definedName name="ADFFF" localSheetId="12">#REF!</definedName>
    <definedName name="ADFFF" localSheetId="8">#REF!</definedName>
    <definedName name="ADFFF">#REF!</definedName>
    <definedName name="afafa" localSheetId="2">#REF!</definedName>
    <definedName name="afafa" localSheetId="5">#REF!</definedName>
    <definedName name="afafa" localSheetId="15">#REF!</definedName>
    <definedName name="afafa" localSheetId="1">#REF!</definedName>
    <definedName name="afafa" localSheetId="6">#REF!</definedName>
    <definedName name="afafa" localSheetId="14">#REF!</definedName>
    <definedName name="afafa" localSheetId="9">#REF!</definedName>
    <definedName name="afafa" localSheetId="17">#REF!</definedName>
    <definedName name="afafa" localSheetId="4">#REF!</definedName>
    <definedName name="afafa" localSheetId="12">#REF!</definedName>
    <definedName name="afafa" localSheetId="8">#REF!</definedName>
    <definedName name="afafa">#REF!</definedName>
    <definedName name="All_Pit" localSheetId="5">#REF!</definedName>
    <definedName name="All_Pit" localSheetId="6">#REF!</definedName>
    <definedName name="All_Pit" localSheetId="4">#REF!</definedName>
    <definedName name="All_Pit" localSheetId="8">#REF!</definedName>
    <definedName name="All_Pit">#REF!</definedName>
    <definedName name="Anas_f" localSheetId="13">#REF!</definedName>
    <definedName name="Anas_f" localSheetId="15">'[7]MTD OB Forecasting'!#REF!</definedName>
    <definedName name="Anas_f" localSheetId="1">'[7]MTD OB Forecasting'!#REF!</definedName>
    <definedName name="Anas_f" localSheetId="6">'[7]MTD OB Forecasting'!#REF!</definedName>
    <definedName name="Anas_f" localSheetId="9">'[7]MTD OB Forecasting'!#REF!</definedName>
    <definedName name="Anas_f" localSheetId="8">'[7]MTD OB Forecasting'!#REF!</definedName>
    <definedName name="Anas_f">'[7]MTD OB Forecasting'!#REF!</definedName>
    <definedName name="ance" localSheetId="13">#REF!</definedName>
    <definedName name="ance" localSheetId="15">'[7]MTD OB Forecasting'!#REF!</definedName>
    <definedName name="ance" localSheetId="1">'[7]MTD OB Forecasting'!#REF!</definedName>
    <definedName name="ance" localSheetId="6">'[7]MTD OB Forecasting'!#REF!</definedName>
    <definedName name="ance" localSheetId="9">'[7]MTD OB Forecasting'!#REF!</definedName>
    <definedName name="ance" localSheetId="8">'[7]MTD OB Forecasting'!#REF!</definedName>
    <definedName name="ance">'[7]MTD OB Forecasting'!#REF!</definedName>
    <definedName name="anscount" hidden="1">6</definedName>
    <definedName name="anto" localSheetId="13">#REF!</definedName>
    <definedName name="anto" localSheetId="15">'[7]MTD OB Forecasting'!#REF!</definedName>
    <definedName name="anto" localSheetId="1">'[7]MTD OB Forecasting'!#REF!</definedName>
    <definedName name="anto" localSheetId="6">'[7]MTD OB Forecasting'!#REF!</definedName>
    <definedName name="anto" localSheetId="9">'[7]MTD OB Forecasting'!#REF!</definedName>
    <definedName name="anto" localSheetId="8">'[7]MTD OB Forecasting'!#REF!</definedName>
    <definedName name="anto">'[7]MTD OB Forecasting'!#REF!</definedName>
    <definedName name="anto1" localSheetId="13">#REF!</definedName>
    <definedName name="anto1" localSheetId="15">'[7]MTD OB Forecasting'!#REF!</definedName>
    <definedName name="anto1" localSheetId="1">'[7]MTD OB Forecasting'!#REF!</definedName>
    <definedName name="anto1" localSheetId="6">'[7]MTD OB Forecasting'!#REF!</definedName>
    <definedName name="anto1" localSheetId="9">'[7]MTD OB Forecasting'!#REF!</definedName>
    <definedName name="anto1" localSheetId="8">'[7]MTD OB Forecasting'!#REF!</definedName>
    <definedName name="anto1">'[7]MTD OB Forecasting'!#REF!</definedName>
    <definedName name="april" localSheetId="13" hidden="1">{#N/A,#N/A,FALSE,"M01";#N/A,#N/A,FALSE,"M02";#N/A,#N/A,FALSE,"M03";#N/A,#N/A,FALSE,"M04";#N/A,#N/A,FALSE,"M05";#N/A,#N/A,FALSE,"M08"}</definedName>
    <definedName name="april" hidden="1">{#N/A,#N/A,FALSE,"M01";#N/A,#N/A,FALSE,"M02";#N/A,#N/A,FALSE,"M03";#N/A,#N/A,FALSE,"M04";#N/A,#N/A,FALSE,"M05";#N/A,#N/A,FALSE,"M08"}</definedName>
    <definedName name="ASS" localSheetId="2" hidden="1">{"Valuation",#N/A,TRUE,"Valuation Summary";"Financial Statements",#N/A,TRUE,"Results";"Results",#N/A,TRUE,"Results";"Ratios",#N/A,TRUE,"Results";"P2 Summary",#N/A,TRUE,"Results";"Historical data",#N/A,TRUE,"Historical Data";"P1 Inputs",#N/A,TRUE,"Forecast Drivers";"P2 Inputs",#N/A,TRUE,"Forecast Drivers"}</definedName>
    <definedName name="ASS" localSheetId="5" hidden="1">{"Valuation",#N/A,TRUE,"Valuation Summary";"Financial Statements",#N/A,TRUE,"Results";"Results",#N/A,TRUE,"Results";"Ratios",#N/A,TRUE,"Results";"P2 Summary",#N/A,TRUE,"Results";"Historical data",#N/A,TRUE,"Historical Data";"P1 Inputs",#N/A,TRUE,"Forecast Drivers";"P2 Inputs",#N/A,TRUE,"Forecast Drivers"}</definedName>
    <definedName name="ASS" localSheetId="13" hidden="1">{"Valuation",#N/A,TRUE,"Valuation Summary";"Financial Statements",#N/A,TRUE,"Results";"Results",#N/A,TRUE,"Results";"Ratios",#N/A,TRUE,"Results";"P2 Summary",#N/A,TRUE,"Results";"Historical data",#N/A,TRUE,"Historical Data";"P1 Inputs",#N/A,TRUE,"Forecast Drivers";"P2 Inputs",#N/A,TRUE,"Forecast Drivers"}</definedName>
    <definedName name="ass" localSheetId="7">#REF!</definedName>
    <definedName name="ASS" localSheetId="15" hidden="1">{"Valuation",#N/A,TRUE,"Valuation Summary";"Financial Statements",#N/A,TRUE,"Results";"Results",#N/A,TRUE,"Results";"Ratios",#N/A,TRUE,"Results";"P2 Summary",#N/A,TRUE,"Results";"Historical data",#N/A,TRUE,"Historical Data";"P1 Inputs",#N/A,TRUE,"Forecast Drivers";"P2 Inputs",#N/A,TRUE,"Forecast Drivers"}</definedName>
    <definedName name="ASS" localSheetId="3" hidden="1">{"Valuation",#N/A,TRUE,"Valuation Summary";"Financial Statements",#N/A,TRUE,"Results";"Results",#N/A,TRUE,"Results";"Ratios",#N/A,TRUE,"Results";"P2 Summary",#N/A,TRUE,"Results";"Historical data",#N/A,TRUE,"Historical Data";"P1 Inputs",#N/A,TRUE,"Forecast Drivers";"P2 Inputs",#N/A,TRUE,"Forecast Drivers"}</definedName>
    <definedName name="ASS" localSheetId="11" hidden="1">{"Valuation",#N/A,TRUE,"Valuation Summary";"Financial Statements",#N/A,TRUE,"Results";"Results",#N/A,TRUE,"Results";"Ratios",#N/A,TRUE,"Results";"P2 Summary",#N/A,TRUE,"Results";"Historical data",#N/A,TRUE,"Historical Data";"P1 Inputs",#N/A,TRUE,"Forecast Drivers";"P2 Inputs",#N/A,TRUE,"Forecast Drivers"}</definedName>
    <definedName name="ASS" localSheetId="6" hidden="1">{"Valuation",#N/A,TRUE,"Valuation Summary";"Financial Statements",#N/A,TRUE,"Results";"Results",#N/A,TRUE,"Results";"Ratios",#N/A,TRUE,"Results";"P2 Summary",#N/A,TRUE,"Results";"Historical data",#N/A,TRUE,"Historical Data";"P1 Inputs",#N/A,TRUE,"Forecast Drivers";"P2 Inputs",#N/A,TRUE,"Forecast Drivers"}</definedName>
    <definedName name="ASS" localSheetId="14" hidden="1">{"Valuation",#N/A,TRUE,"Valuation Summary";"Financial Statements",#N/A,TRUE,"Results";"Results",#N/A,TRUE,"Results";"Ratios",#N/A,TRUE,"Results";"P2 Summary",#N/A,TRUE,"Results";"Historical data",#N/A,TRUE,"Historical Data";"P1 Inputs",#N/A,TRUE,"Forecast Drivers";"P2 Inputs",#N/A,TRUE,"Forecast Drivers"}</definedName>
    <definedName name="ASS" localSheetId="9" hidden="1">{"Valuation",#N/A,TRUE,"Valuation Summary";"Financial Statements",#N/A,TRUE,"Results";"Results",#N/A,TRUE,"Results";"Ratios",#N/A,TRUE,"Results";"P2 Summary",#N/A,TRUE,"Results";"Historical data",#N/A,TRUE,"Historical Data";"P1 Inputs",#N/A,TRUE,"Forecast Drivers";"P2 Inputs",#N/A,TRUE,"Forecast Drivers"}</definedName>
    <definedName name="ASS" localSheetId="17" hidden="1">{"Valuation",#N/A,TRUE,"Valuation Summary";"Financial Statements",#N/A,TRUE,"Results";"Results",#N/A,TRUE,"Results";"Ratios",#N/A,TRUE,"Results";"P2 Summary",#N/A,TRUE,"Results";"Historical data",#N/A,TRUE,"Historical Data";"P1 Inputs",#N/A,TRUE,"Forecast Drivers";"P2 Inputs",#N/A,TRUE,"Forecast Drivers"}</definedName>
    <definedName name="ASS" localSheetId="4" hidden="1">{"Valuation",#N/A,TRUE,"Valuation Summary";"Financial Statements",#N/A,TRUE,"Results";"Results",#N/A,TRUE,"Results";"Ratios",#N/A,TRUE,"Results";"P2 Summary",#N/A,TRUE,"Results";"Historical data",#N/A,TRUE,"Historical Data";"P1 Inputs",#N/A,TRUE,"Forecast Drivers";"P2 Inputs",#N/A,TRUE,"Forecast Drivers"}</definedName>
    <definedName name="ASS" localSheetId="12" hidden="1">{"Valuation",#N/A,TRUE,"Valuation Summary";"Financial Statements",#N/A,TRUE,"Results";"Results",#N/A,TRUE,"Results";"Ratios",#N/A,TRUE,"Results";"P2 Summary",#N/A,TRUE,"Results";"Historical data",#N/A,TRUE,"Historical Data";"P1 Inputs",#N/A,TRUE,"Forecast Drivers";"P2 Inputs",#N/A,TRUE,"Forecast Drivers"}</definedName>
    <definedName name="ASS" localSheetId="8" hidden="1">{"Valuation",#N/A,TRUE,"Valuation Summary";"Financial Statements",#N/A,TRUE,"Results";"Results",#N/A,TRUE,"Results";"Ratios",#N/A,TRUE,"Results";"P2 Summary",#N/A,TRUE,"Results";"Historical data",#N/A,TRUE,"Historical Data";"P1 Inputs",#N/A,TRUE,"Forecast Drivers";"P2 Inputs",#N/A,TRUE,"Forecast Drivers"}</definedName>
    <definedName name="ass" localSheetId="16">#REF!</definedName>
    <definedName name="ASS" hidden="1">{"Valuation",#N/A,TRUE,"Valuation Summary";"Financial Statements",#N/A,TRUE,"Results";"Results",#N/A,TRUE,"Results";"Ratios",#N/A,TRUE,"Results";"P2 Summary",#N/A,TRUE,"Results";"Historical data",#N/A,TRUE,"Historical Data";"P1 Inputs",#N/A,TRUE,"Forecast Drivers";"P2 Inputs",#N/A,TRUE,"Forecast Drivers"}</definedName>
    <definedName name="AVG_Distance" localSheetId="13">#REF!</definedName>
    <definedName name="AVG_Distance">[4]Data!$B$51:$AG$69</definedName>
    <definedName name="b" localSheetId="2">#REF!</definedName>
    <definedName name="b" localSheetId="5">#REF!</definedName>
    <definedName name="b" localSheetId="13" hidden="1">{#N/A,#N/A,FALSE,"M01";#N/A,#N/A,FALSE,"M02";#N/A,#N/A,FALSE,"M03";#N/A,#N/A,FALSE,"M04";#N/A,#N/A,FALSE,"M05";#N/A,#N/A,FALSE,"M08"}</definedName>
    <definedName name="B" localSheetId="7">#REF!</definedName>
    <definedName name="b" localSheetId="15">#REF!</definedName>
    <definedName name="b" localSheetId="11">#REF!</definedName>
    <definedName name="b" localSheetId="1">#REF!</definedName>
    <definedName name="b" localSheetId="6">#REF!</definedName>
    <definedName name="b" localSheetId="14">#REF!</definedName>
    <definedName name="b" localSheetId="9">#REF!</definedName>
    <definedName name="b" localSheetId="17">#REF!</definedName>
    <definedName name="b" localSheetId="4">#REF!</definedName>
    <definedName name="b" localSheetId="12">#REF!</definedName>
    <definedName name="b" localSheetId="8">#REF!</definedName>
    <definedName name="B" localSheetId="16">#REF!</definedName>
    <definedName name="b">#REF!</definedName>
    <definedName name="BARU" localSheetId="13" hidden="1">{#N/A,#N/A,FALSE,"M06";#N/A,#N/A,FALSE,"M07"}</definedName>
    <definedName name="BARU" hidden="1">{#N/A,#N/A,FALSE,"M06";#N/A,#N/A,FALSE,"M07"}</definedName>
    <definedName name="bb" localSheetId="2" hidden="1">{#N/A,#N/A,FALSE,"M01";#N/A,#N/A,FALSE,"M02";#N/A,#N/A,FALSE,"M03";#N/A,#N/A,FALSE,"M04";#N/A,#N/A,FALSE,"M05";#N/A,#N/A,FALSE,"M08"}</definedName>
    <definedName name="bb" localSheetId="5" hidden="1">{#N/A,#N/A,FALSE,"M01";#N/A,#N/A,FALSE,"M02";#N/A,#N/A,FALSE,"M03";#N/A,#N/A,FALSE,"M04";#N/A,#N/A,FALSE,"M05";#N/A,#N/A,FALSE,"M08"}</definedName>
    <definedName name="bb" localSheetId="13" hidden="1">{#N/A,#N/A,FALSE,"M01";#N/A,#N/A,FALSE,"M02";#N/A,#N/A,FALSE,"M03";#N/A,#N/A,FALSE,"M04";#N/A,#N/A,FALSE,"M05";#N/A,#N/A,FALSE,"M08"}</definedName>
    <definedName name="bb" localSheetId="15" hidden="1">{#N/A,#N/A,FALSE,"M01";#N/A,#N/A,FALSE,"M02";#N/A,#N/A,FALSE,"M03";#N/A,#N/A,FALSE,"M04";#N/A,#N/A,FALSE,"M05";#N/A,#N/A,FALSE,"M08"}</definedName>
    <definedName name="bb" localSheetId="3" hidden="1">{#N/A,#N/A,FALSE,"M01";#N/A,#N/A,FALSE,"M02";#N/A,#N/A,FALSE,"M03";#N/A,#N/A,FALSE,"M04";#N/A,#N/A,FALSE,"M05";#N/A,#N/A,FALSE,"M08"}</definedName>
    <definedName name="bb" localSheetId="11" hidden="1">{#N/A,#N/A,FALSE,"M01";#N/A,#N/A,FALSE,"M02";#N/A,#N/A,FALSE,"M03";#N/A,#N/A,FALSE,"M04";#N/A,#N/A,FALSE,"M05";#N/A,#N/A,FALSE,"M08"}</definedName>
    <definedName name="bb" localSheetId="6" hidden="1">{#N/A,#N/A,FALSE,"M01";#N/A,#N/A,FALSE,"M02";#N/A,#N/A,FALSE,"M03";#N/A,#N/A,FALSE,"M04";#N/A,#N/A,FALSE,"M05";#N/A,#N/A,FALSE,"M08"}</definedName>
    <definedName name="bb" localSheetId="14" hidden="1">{#N/A,#N/A,FALSE,"M01";#N/A,#N/A,FALSE,"M02";#N/A,#N/A,FALSE,"M03";#N/A,#N/A,FALSE,"M04";#N/A,#N/A,FALSE,"M05";#N/A,#N/A,FALSE,"M08"}</definedName>
    <definedName name="bb" localSheetId="9" hidden="1">{#N/A,#N/A,FALSE,"M01";#N/A,#N/A,FALSE,"M02";#N/A,#N/A,FALSE,"M03";#N/A,#N/A,FALSE,"M04";#N/A,#N/A,FALSE,"M05";#N/A,#N/A,FALSE,"M08"}</definedName>
    <definedName name="bb" localSheetId="17" hidden="1">{#N/A,#N/A,FALSE,"M01";#N/A,#N/A,FALSE,"M02";#N/A,#N/A,FALSE,"M03";#N/A,#N/A,FALSE,"M04";#N/A,#N/A,FALSE,"M05";#N/A,#N/A,FALSE,"M08"}</definedName>
    <definedName name="bb" localSheetId="4" hidden="1">{#N/A,#N/A,FALSE,"M01";#N/A,#N/A,FALSE,"M02";#N/A,#N/A,FALSE,"M03";#N/A,#N/A,FALSE,"M04";#N/A,#N/A,FALSE,"M05";#N/A,#N/A,FALSE,"M08"}</definedName>
    <definedName name="bb" localSheetId="12" hidden="1">{#N/A,#N/A,FALSE,"M01";#N/A,#N/A,FALSE,"M02";#N/A,#N/A,FALSE,"M03";#N/A,#N/A,FALSE,"M04";#N/A,#N/A,FALSE,"M05";#N/A,#N/A,FALSE,"M08"}</definedName>
    <definedName name="bb" localSheetId="8" hidden="1">{#N/A,#N/A,FALSE,"M01";#N/A,#N/A,FALSE,"M02";#N/A,#N/A,FALSE,"M03";#N/A,#N/A,FALSE,"M04";#N/A,#N/A,FALSE,"M05";#N/A,#N/A,FALSE,"M08"}</definedName>
    <definedName name="bb" hidden="1">{#N/A,#N/A,FALSE,"M01";#N/A,#N/A,FALSE,"M02";#N/A,#N/A,FALSE,"M03";#N/A,#N/A,FALSE,"M04";#N/A,#N/A,FALSE,"M05";#N/A,#N/A,FALSE,"M08"}</definedName>
    <definedName name="bbbb" localSheetId="13" hidden="1">{#N/A,#N/A,FALSE,"M01";#N/A,#N/A,FALSE,"M02";#N/A,#N/A,FALSE,"M03";#N/A,#N/A,FALSE,"M04";#N/A,#N/A,FALSE,"M05";#N/A,#N/A,FALSE,"M08"}</definedName>
    <definedName name="bbbb" hidden="1">{#N/A,#N/A,FALSE,"M01";#N/A,#N/A,FALSE,"M02";#N/A,#N/A,FALSE,"M03";#N/A,#N/A,FALSE,"M04";#N/A,#N/A,FALSE,"M05";#N/A,#N/A,FALSE,"M08"}</definedName>
    <definedName name="bd" localSheetId="2">#REF!</definedName>
    <definedName name="bd" localSheetId="5">#REF!</definedName>
    <definedName name="bd" localSheetId="13">#REF!</definedName>
    <definedName name="bd" localSheetId="15">#REF!</definedName>
    <definedName name="bd" localSheetId="11">#REF!</definedName>
    <definedName name="bd" localSheetId="1">#REF!</definedName>
    <definedName name="bd" localSheetId="6">#REF!</definedName>
    <definedName name="bd" localSheetId="14">#REF!</definedName>
    <definedName name="bd" localSheetId="9">#REF!</definedName>
    <definedName name="bd" localSheetId="17">#REF!</definedName>
    <definedName name="bd" localSheetId="4">#REF!</definedName>
    <definedName name="bd" localSheetId="12">#REF!</definedName>
    <definedName name="bd" localSheetId="8">#REF!</definedName>
    <definedName name="bd">#REF!</definedName>
    <definedName name="BEK" localSheetId="13">#REF!</definedName>
    <definedName name="BEK" localSheetId="9">[8]BEK!$A$1:$T$56</definedName>
    <definedName name="BEK">[9]BEK!$A$1:$T$56</definedName>
    <definedName name="Bharinto" localSheetId="2">Business_Unit</definedName>
    <definedName name="Bharinto" localSheetId="5">Business_Unit</definedName>
    <definedName name="Bharinto" localSheetId="13">Business_Unit</definedName>
    <definedName name="Bharinto" localSheetId="15">Business_Unit</definedName>
    <definedName name="Bharinto" localSheetId="3">Business_Unit</definedName>
    <definedName name="Bharinto" localSheetId="11">Business_Unit</definedName>
    <definedName name="Bharinto" localSheetId="1">Business_Unit</definedName>
    <definedName name="Bharinto" localSheetId="6">Business_Unit</definedName>
    <definedName name="Bharinto" localSheetId="14">Business_Unit</definedName>
    <definedName name="Bharinto" localSheetId="9">Business_Unit</definedName>
    <definedName name="Bharinto" localSheetId="17">Business_Unit</definedName>
    <definedName name="Bharinto" localSheetId="4">Business_Unit</definedName>
    <definedName name="Bharinto" localSheetId="12">Business_Unit</definedName>
    <definedName name="Bharinto" localSheetId="8">Business_Unit</definedName>
    <definedName name="Bharinto">Business_Unit</definedName>
    <definedName name="BKKKLK" localSheetId="2">#REF!</definedName>
    <definedName name="BKKKLK" localSheetId="5">#REF!</definedName>
    <definedName name="BKKKLK" localSheetId="13">#REF!</definedName>
    <definedName name="BKKKLK" localSheetId="15">#REF!</definedName>
    <definedName name="BKKKLK" localSheetId="11">#REF!</definedName>
    <definedName name="BKKKLK" localSheetId="1">#REF!</definedName>
    <definedName name="BKKKLK" localSheetId="6">#REF!</definedName>
    <definedName name="BKKKLK" localSheetId="14">#REF!</definedName>
    <definedName name="BKKKLK" localSheetId="9">#REF!</definedName>
    <definedName name="BKKKLK" localSheetId="17">#REF!</definedName>
    <definedName name="BKKKLK" localSheetId="4">#REF!</definedName>
    <definedName name="BKKKLK" localSheetId="12">#REF!</definedName>
    <definedName name="BKKKLK" localSheetId="8">#REF!</definedName>
    <definedName name="BKKKLK">#REF!</definedName>
    <definedName name="BONUS" localSheetId="2">#REF!</definedName>
    <definedName name="BONUS" localSheetId="5">#REF!</definedName>
    <definedName name="BONUS" localSheetId="13">#REF!</definedName>
    <definedName name="BONUS" localSheetId="15">#REF!</definedName>
    <definedName name="BONUS" localSheetId="1">#REF!</definedName>
    <definedName name="BONUS" localSheetId="6">#REF!</definedName>
    <definedName name="BONUS" localSheetId="14">#REF!</definedName>
    <definedName name="BONUS" localSheetId="9">#REF!</definedName>
    <definedName name="BONUS" localSheetId="17">#REF!</definedName>
    <definedName name="BONUS" localSheetId="4">#REF!</definedName>
    <definedName name="BONUS" localSheetId="12">#REF!</definedName>
    <definedName name="BONUS" localSheetId="8">#REF!</definedName>
    <definedName name="BONUS">#REF!</definedName>
    <definedName name="BTS1BW" localSheetId="2">#REF!</definedName>
    <definedName name="BTS1BW" localSheetId="5">#REF!</definedName>
    <definedName name="BTS1BW" localSheetId="13">#REF!</definedName>
    <definedName name="BTS1BW" localSheetId="7">#REF!</definedName>
    <definedName name="BTS1BW" localSheetId="15">#REF!</definedName>
    <definedName name="BTS1BW" localSheetId="1">#REF!</definedName>
    <definedName name="BTS1BW" localSheetId="6">#REF!</definedName>
    <definedName name="BTS1BW" localSheetId="14">#REF!</definedName>
    <definedName name="BTS1BW" localSheetId="9">#REF!</definedName>
    <definedName name="BTS1BW" localSheetId="17">#REF!</definedName>
    <definedName name="BTS1BW" localSheetId="4">#REF!</definedName>
    <definedName name="BTS1BW" localSheetId="12">#REF!</definedName>
    <definedName name="BTS1BW" localSheetId="8">#REF!</definedName>
    <definedName name="BTS1BW" localSheetId="16">#REF!</definedName>
    <definedName name="BTS1BW">#REF!</definedName>
    <definedName name="BTS1FW" localSheetId="5">#REF!</definedName>
    <definedName name="BTS1FW" localSheetId="7">#REF!</definedName>
    <definedName name="BTS1FW" localSheetId="15">#REF!</definedName>
    <definedName name="BTS1FW" localSheetId="1">#REF!</definedName>
    <definedName name="BTS1FW" localSheetId="6">#REF!</definedName>
    <definedName name="BTS1FW" localSheetId="9">#REF!</definedName>
    <definedName name="BTS1FW" localSheetId="4">#REF!</definedName>
    <definedName name="BTS1FW" localSheetId="8">#REF!</definedName>
    <definedName name="BTS1FW" localSheetId="16">#REF!</definedName>
    <definedName name="BTS1FW">#REF!</definedName>
    <definedName name="BTS1HW" localSheetId="5">#REF!</definedName>
    <definedName name="BTS1HW" localSheetId="7">#REF!</definedName>
    <definedName name="BTS1HW" localSheetId="15">#REF!</definedName>
    <definedName name="BTS1HW" localSheetId="1">#REF!</definedName>
    <definedName name="BTS1HW" localSheetId="6">#REF!</definedName>
    <definedName name="BTS1HW" localSheetId="9">#REF!</definedName>
    <definedName name="BTS1HW" localSheetId="4">#REF!</definedName>
    <definedName name="BTS1HW" localSheetId="8">#REF!</definedName>
    <definedName name="BTS1HW" localSheetId="16">#REF!</definedName>
    <definedName name="BTS1HW">#REF!</definedName>
    <definedName name="BTS2BW" localSheetId="5">#REF!</definedName>
    <definedName name="BTS2BW" localSheetId="7">#REF!</definedName>
    <definedName name="BTS2BW" localSheetId="15">#REF!</definedName>
    <definedName name="BTS2BW" localSheetId="1">#REF!</definedName>
    <definedName name="BTS2BW" localSheetId="6">#REF!</definedName>
    <definedName name="BTS2BW" localSheetId="9">#REF!</definedName>
    <definedName name="BTS2BW" localSheetId="4">#REF!</definedName>
    <definedName name="BTS2BW" localSheetId="8">#REF!</definedName>
    <definedName name="BTS2BW" localSheetId="16">#REF!</definedName>
    <definedName name="BTS2BW">#REF!</definedName>
    <definedName name="BTS2FW" localSheetId="5">#REF!</definedName>
    <definedName name="BTS2FW" localSheetId="7">#REF!</definedName>
    <definedName name="BTS2FW" localSheetId="15">#REF!</definedName>
    <definedName name="BTS2FW" localSheetId="1">#REF!</definedName>
    <definedName name="BTS2FW" localSheetId="6">#REF!</definedName>
    <definedName name="BTS2FW" localSheetId="9">#REF!</definedName>
    <definedName name="BTS2FW" localSheetId="4">#REF!</definedName>
    <definedName name="BTS2FW" localSheetId="8">#REF!</definedName>
    <definedName name="BTS2FW" localSheetId="16">#REF!</definedName>
    <definedName name="BTS2FW">#REF!</definedName>
    <definedName name="BTS2HW" localSheetId="5">#REF!</definedName>
    <definedName name="BTS2HW" localSheetId="7">#REF!</definedName>
    <definedName name="BTS2HW" localSheetId="15">#REF!</definedName>
    <definedName name="BTS2HW" localSheetId="1">#REF!</definedName>
    <definedName name="BTS2HW" localSheetId="6">#REF!</definedName>
    <definedName name="BTS2HW" localSheetId="9">#REF!</definedName>
    <definedName name="BTS2HW" localSheetId="4">#REF!</definedName>
    <definedName name="BTS2HW" localSheetId="8">#REF!</definedName>
    <definedName name="BTS2HW" localSheetId="16">#REF!</definedName>
    <definedName name="BTS2HW">#REF!</definedName>
    <definedName name="Budget" localSheetId="13">#REF!</definedName>
    <definedName name="Budget" localSheetId="9">'[8]Budget &amp; Outlook'!$E$5:$R$42</definedName>
    <definedName name="Budget">'[9]Budget &amp; Outlook'!$E$5:$R$42</definedName>
    <definedName name="Budget_Y22_ver.03" localSheetId="13" hidden="1">{#N/A,#N/A,FALSE,"M01";#N/A,#N/A,FALSE,"M02";#N/A,#N/A,FALSE,"M03";#N/A,#N/A,FALSE,"M04";#N/A,#N/A,FALSE,"M05";#N/A,#N/A,FALSE,"M08"}</definedName>
    <definedName name="Budget_Y22_ver.03" hidden="1">{#N/A,#N/A,FALSE,"M01";#N/A,#N/A,FALSE,"M02";#N/A,#N/A,FALSE,"M03";#N/A,#N/A,FALSE,"M04";#N/A,#N/A,FALSE,"M05";#N/A,#N/A,FALSE,"M08"}</definedName>
    <definedName name="bulanan" localSheetId="13">#REF!</definedName>
    <definedName name="bulanan">[10]Database!$AN$1:$BY$473</definedName>
    <definedName name="BusinessUnit" localSheetId="13">#REF!</definedName>
    <definedName name="BusinessUnit" localSheetId="7">[11]!Business_Unit</definedName>
    <definedName name="BusinessUnit" localSheetId="15">[12]!Business_Unit</definedName>
    <definedName name="BusinessUnit" localSheetId="9">[13]!Business_Unit</definedName>
    <definedName name="BusinessUnit" localSheetId="16">[11]!Business_Unit</definedName>
    <definedName name="BusinessUnit">[12]!Business_Unit</definedName>
    <definedName name="Button1">"Button1"</definedName>
    <definedName name="cc" localSheetId="2" hidden="1">{#N/A,#N/A,FALSE,"QR";#N/A,#N/A,FALSE,"R02";#N/A,#N/A,FALSE,"R04";#N/A,#N/A,FALSE,"R05";#N/A,#N/A,FALSE,"R08"}</definedName>
    <definedName name="cc" localSheetId="5" hidden="1">{#N/A,#N/A,FALSE,"QR";#N/A,#N/A,FALSE,"R02";#N/A,#N/A,FALSE,"R04";#N/A,#N/A,FALSE,"R05";#N/A,#N/A,FALSE,"R08"}</definedName>
    <definedName name="cc" localSheetId="13" hidden="1">{#N/A,#N/A,FALSE,"QR";#N/A,#N/A,FALSE,"R02";#N/A,#N/A,FALSE,"R04";#N/A,#N/A,FALSE,"R05";#N/A,#N/A,FALSE,"R08"}</definedName>
    <definedName name="cc" localSheetId="15" hidden="1">{#N/A,#N/A,FALSE,"QR";#N/A,#N/A,FALSE,"R02";#N/A,#N/A,FALSE,"R04";#N/A,#N/A,FALSE,"R05";#N/A,#N/A,FALSE,"R08"}</definedName>
    <definedName name="cc" localSheetId="3" hidden="1">{#N/A,#N/A,FALSE,"QR";#N/A,#N/A,FALSE,"R02";#N/A,#N/A,FALSE,"R04";#N/A,#N/A,FALSE,"R05";#N/A,#N/A,FALSE,"R08"}</definedName>
    <definedName name="cc" localSheetId="11" hidden="1">{#N/A,#N/A,FALSE,"QR";#N/A,#N/A,FALSE,"R02";#N/A,#N/A,FALSE,"R04";#N/A,#N/A,FALSE,"R05";#N/A,#N/A,FALSE,"R08"}</definedName>
    <definedName name="cc" localSheetId="6" hidden="1">{#N/A,#N/A,FALSE,"QR";#N/A,#N/A,FALSE,"R02";#N/A,#N/A,FALSE,"R04";#N/A,#N/A,FALSE,"R05";#N/A,#N/A,FALSE,"R08"}</definedName>
    <definedName name="cc" localSheetId="14" hidden="1">{#N/A,#N/A,FALSE,"QR";#N/A,#N/A,FALSE,"R02";#N/A,#N/A,FALSE,"R04";#N/A,#N/A,FALSE,"R05";#N/A,#N/A,FALSE,"R08"}</definedName>
    <definedName name="cc" localSheetId="9" hidden="1">{#N/A,#N/A,FALSE,"QR";#N/A,#N/A,FALSE,"R02";#N/A,#N/A,FALSE,"R04";#N/A,#N/A,FALSE,"R05";#N/A,#N/A,FALSE,"R08"}</definedName>
    <definedName name="cc" localSheetId="17" hidden="1">{#N/A,#N/A,FALSE,"QR";#N/A,#N/A,FALSE,"R02";#N/A,#N/A,FALSE,"R04";#N/A,#N/A,FALSE,"R05";#N/A,#N/A,FALSE,"R08"}</definedName>
    <definedName name="cc" localSheetId="4" hidden="1">{#N/A,#N/A,FALSE,"QR";#N/A,#N/A,FALSE,"R02";#N/A,#N/A,FALSE,"R04";#N/A,#N/A,FALSE,"R05";#N/A,#N/A,FALSE,"R08"}</definedName>
    <definedName name="cc" localSheetId="12" hidden="1">{#N/A,#N/A,FALSE,"QR";#N/A,#N/A,FALSE,"R02";#N/A,#N/A,FALSE,"R04";#N/A,#N/A,FALSE,"R05";#N/A,#N/A,FALSE,"R08"}</definedName>
    <definedName name="cc" localSheetId="8" hidden="1">{#N/A,#N/A,FALSE,"QR";#N/A,#N/A,FALSE,"R02";#N/A,#N/A,FALSE,"R04";#N/A,#N/A,FALSE,"R05";#N/A,#N/A,FALSE,"R08"}</definedName>
    <definedName name="cc" hidden="1">{#N/A,#N/A,FALSE,"QR";#N/A,#N/A,FALSE,"R02";#N/A,#N/A,FALSE,"R04";#N/A,#N/A,FALSE,"R05";#N/A,#N/A,FALSE,"R08"}</definedName>
    <definedName name="CCR" localSheetId="2">#REF!</definedName>
    <definedName name="CCR" localSheetId="5">#REF!</definedName>
    <definedName name="CCR" localSheetId="13">#REF!</definedName>
    <definedName name="CCR" localSheetId="15">#REF!</definedName>
    <definedName name="CCR" localSheetId="11">#REF!</definedName>
    <definedName name="CCR" localSheetId="1">#REF!</definedName>
    <definedName name="CCR" localSheetId="6">#REF!</definedName>
    <definedName name="CCR" localSheetId="14">#REF!</definedName>
    <definedName name="CCR" localSheetId="9">#REF!</definedName>
    <definedName name="CCR" localSheetId="17">#REF!</definedName>
    <definedName name="CCR" localSheetId="4">#REF!</definedName>
    <definedName name="CCR" localSheetId="12">#REF!</definedName>
    <definedName name="CCR" localSheetId="8">#REF!</definedName>
    <definedName name="CCR">#REF!</definedName>
    <definedName name="CD" localSheetId="2">#REF!</definedName>
    <definedName name="CD" localSheetId="5">#REF!</definedName>
    <definedName name="CD" localSheetId="13">#REF!</definedName>
    <definedName name="CD" localSheetId="15">#REF!</definedName>
    <definedName name="CD" localSheetId="1">#REF!</definedName>
    <definedName name="CD" localSheetId="6">#REF!</definedName>
    <definedName name="CD" localSheetId="14">#REF!</definedName>
    <definedName name="CD" localSheetId="9">#REF!</definedName>
    <definedName name="CD" localSheetId="17">#REF!</definedName>
    <definedName name="CD" localSheetId="4">#REF!</definedName>
    <definedName name="CD" localSheetId="12">#REF!</definedName>
    <definedName name="CD" localSheetId="8">#REF!</definedName>
    <definedName name="CD">#REF!</definedName>
    <definedName name="cdsfc" localSheetId="13" hidden="1">{#N/A,#N/A,FALSE,"M01";#N/A,#N/A,FALSE,"M02";#N/A,#N/A,FALSE,"M03";#N/A,#N/A,FALSE,"M04";#N/A,#N/A,FALSE,"M05";#N/A,#N/A,FALSE,"M08"}</definedName>
    <definedName name="cdsfc" hidden="1">{#N/A,#N/A,FALSE,"M01";#N/A,#N/A,FALSE,"M02";#N/A,#N/A,FALSE,"M03";#N/A,#N/A,FALSE,"M04";#N/A,#N/A,FALSE,"M05";#N/A,#N/A,FALSE,"M08"}</definedName>
    <definedName name="Coal_Price_List" localSheetId="2">#REF!</definedName>
    <definedName name="Coal_Price_List" localSheetId="5">#REF!</definedName>
    <definedName name="Coal_Price_List" localSheetId="13">#REF!</definedName>
    <definedName name="Coal_Price_List" localSheetId="6">#REF!</definedName>
    <definedName name="Coal_Price_List" localSheetId="14">#REF!</definedName>
    <definedName name="Coal_Price_List" localSheetId="17">#REF!</definedName>
    <definedName name="Coal_Price_List" localSheetId="4">#REF!</definedName>
    <definedName name="Coal_Price_List" localSheetId="12">#REF!</definedName>
    <definedName name="Coal_Price_List" localSheetId="8">#REF!</definedName>
    <definedName name="Coal_Price_List">#REF!</definedName>
    <definedName name="Company" localSheetId="13">#REF!</definedName>
    <definedName name="Company" localSheetId="7">[11]!Company</definedName>
    <definedName name="Company" localSheetId="15">[12]!Company</definedName>
    <definedName name="Company" localSheetId="9">[13]!Company</definedName>
    <definedName name="Company" localSheetId="16">[11]!Company</definedName>
    <definedName name="Company">[12]!Company</definedName>
    <definedName name="Contractor" localSheetId="2">#REF!</definedName>
    <definedName name="Contractor" localSheetId="5">#REF!</definedName>
    <definedName name="Contractor" localSheetId="13">#REF!</definedName>
    <definedName name="Contractor" localSheetId="15">#REF!</definedName>
    <definedName name="Contractor" localSheetId="11">#REF!</definedName>
    <definedName name="Contractor" localSheetId="6">#REF!</definedName>
    <definedName name="Contractor" localSheetId="14">#REF!</definedName>
    <definedName name="Contractor" localSheetId="17">#REF!</definedName>
    <definedName name="Contractor" localSheetId="4">#REF!</definedName>
    <definedName name="Contractor" localSheetId="12">#REF!</definedName>
    <definedName name="Contractor" localSheetId="8">#REF!</definedName>
    <definedName name="Contractor">#REF!</definedName>
    <definedName name="COS" localSheetId="2">#REF!</definedName>
    <definedName name="COS" localSheetId="5">#REF!</definedName>
    <definedName name="COS" localSheetId="13">#REF!</definedName>
    <definedName name="COS" localSheetId="15">#REF!</definedName>
    <definedName name="COS" localSheetId="1">#REF!</definedName>
    <definedName name="COS" localSheetId="6">#REF!</definedName>
    <definedName name="COS" localSheetId="14">#REF!</definedName>
    <definedName name="COS" localSheetId="9">#REF!</definedName>
    <definedName name="COS" localSheetId="17">#REF!</definedName>
    <definedName name="COS" localSheetId="4">#REF!</definedName>
    <definedName name="COS" localSheetId="12">#REF!</definedName>
    <definedName name="COS" localSheetId="8">#REF!</definedName>
    <definedName name="COS">#REF!</definedName>
    <definedName name="CostCenter" localSheetId="13">#REF!</definedName>
    <definedName name="CostCenter" localSheetId="7">[11]!Cost_Center</definedName>
    <definedName name="CostCenter" localSheetId="15">[12]!Cost_Center</definedName>
    <definedName name="CostCenter" localSheetId="9">[13]!Cost_Center</definedName>
    <definedName name="CostCenter" localSheetId="16">[11]!Cost_Center</definedName>
    <definedName name="CostCenter">[12]!Cost_Center</definedName>
    <definedName name="COSUBCO1" localSheetId="2">#REF!</definedName>
    <definedName name="COSUBCO1" localSheetId="5">#REF!</definedName>
    <definedName name="COSUBCO1" localSheetId="15">#REF!</definedName>
    <definedName name="COSUBCO1" localSheetId="11">#REF!</definedName>
    <definedName name="COSUBCO1" localSheetId="1">#REF!</definedName>
    <definedName name="COSUBCO1" localSheetId="6">#REF!</definedName>
    <definedName name="COSUBCO1" localSheetId="14">#REF!</definedName>
    <definedName name="COSUBCO1" localSheetId="9">#REF!</definedName>
    <definedName name="COSUBCO1" localSheetId="17">#REF!</definedName>
    <definedName name="COSUBCO1" localSheetId="4">#REF!</definedName>
    <definedName name="COSUBCO1" localSheetId="12">#REF!</definedName>
    <definedName name="COSUBCO1" localSheetId="8">#REF!</definedName>
    <definedName name="COSUBCO1">#REF!</definedName>
    <definedName name="COSUBCO2" localSheetId="2">#REF!</definedName>
    <definedName name="COSUBCO2" localSheetId="5">#REF!</definedName>
    <definedName name="COSUBCO2" localSheetId="15">#REF!</definedName>
    <definedName name="COSUBCO2" localSheetId="1">#REF!</definedName>
    <definedName name="COSUBCO2" localSheetId="6">#REF!</definedName>
    <definedName name="COSUBCO2" localSheetId="14">#REF!</definedName>
    <definedName name="COSUBCO2" localSheetId="9">#REF!</definedName>
    <definedName name="COSUBCO2" localSheetId="17">#REF!</definedName>
    <definedName name="COSUBCO2" localSheetId="4">#REF!</definedName>
    <definedName name="COSUBCO2" localSheetId="12">#REF!</definedName>
    <definedName name="COSUBCO2" localSheetId="8">#REF!</definedName>
    <definedName name="COSUBCO2">#REF!</definedName>
    <definedName name="COSUBCO3" localSheetId="2">#REF!</definedName>
    <definedName name="COSUBCO3" localSheetId="5">#REF!</definedName>
    <definedName name="COSUBCO3" localSheetId="15">#REF!</definedName>
    <definedName name="COSUBCO3" localSheetId="1">#REF!</definedName>
    <definedName name="COSUBCO3" localSheetId="6">#REF!</definedName>
    <definedName name="COSUBCO3" localSheetId="14">#REF!</definedName>
    <definedName name="COSUBCO3" localSheetId="9">#REF!</definedName>
    <definedName name="COSUBCO3" localSheetId="17">#REF!</definedName>
    <definedName name="COSUBCO3" localSheetId="4">#REF!</definedName>
    <definedName name="COSUBCO3" localSheetId="12">#REF!</definedName>
    <definedName name="COSUBCO3" localSheetId="8">#REF!</definedName>
    <definedName name="COSUBCO3">#REF!</definedName>
    <definedName name="COSUBCO4" localSheetId="5">#REF!</definedName>
    <definedName name="COSUBCO4" localSheetId="15">#REF!</definedName>
    <definedName name="COSUBCO4" localSheetId="1">#REF!</definedName>
    <definedName name="COSUBCO4" localSheetId="6">#REF!</definedName>
    <definedName name="COSUBCO4" localSheetId="9">#REF!</definedName>
    <definedName name="COSUBCO4" localSheetId="4">#REF!</definedName>
    <definedName name="COSUBCO4" localSheetId="8">#REF!</definedName>
    <definedName name="COSUBCO4">#REF!</definedName>
    <definedName name="COSUBCO5" localSheetId="5">#REF!</definedName>
    <definedName name="COSUBCO5" localSheetId="15">#REF!</definedName>
    <definedName name="COSUBCO5" localSheetId="1">#REF!</definedName>
    <definedName name="COSUBCO5" localSheetId="6">#REF!</definedName>
    <definedName name="COSUBCO5" localSheetId="9">#REF!</definedName>
    <definedName name="COSUBCO5" localSheetId="4">#REF!</definedName>
    <definedName name="COSUBCO5" localSheetId="8">#REF!</definedName>
    <definedName name="COSUBCO5">#REF!</definedName>
    <definedName name="COSUBCO6" localSheetId="5">#REF!</definedName>
    <definedName name="COSUBCO6" localSheetId="15">#REF!</definedName>
    <definedName name="COSUBCO6" localSheetId="1">#REF!</definedName>
    <definedName name="COSUBCO6" localSheetId="6">#REF!</definedName>
    <definedName name="COSUBCO6" localSheetId="9">#REF!</definedName>
    <definedName name="COSUBCO6" localSheetId="4">#REF!</definedName>
    <definedName name="COSUBCO6" localSheetId="8">#REF!</definedName>
    <definedName name="COSUBCO6">#REF!</definedName>
    <definedName name="COSUBOB1" localSheetId="5">#REF!</definedName>
    <definedName name="COSUBOB1" localSheetId="15">#REF!</definedName>
    <definedName name="COSUBOB1" localSheetId="1">#REF!</definedName>
    <definedName name="COSUBOB1" localSheetId="6">#REF!</definedName>
    <definedName name="COSUBOB1" localSheetId="9">#REF!</definedName>
    <definedName name="COSUBOB1" localSheetId="4">#REF!</definedName>
    <definedName name="COSUBOB1" localSheetId="8">#REF!</definedName>
    <definedName name="COSUBOB1">#REF!</definedName>
    <definedName name="COSUBOB10" localSheetId="5">#REF!</definedName>
    <definedName name="COSUBOB10" localSheetId="15">#REF!</definedName>
    <definedName name="COSUBOB10" localSheetId="1">#REF!</definedName>
    <definedName name="COSUBOB10" localSheetId="6">#REF!</definedName>
    <definedName name="COSUBOB10" localSheetId="9">#REF!</definedName>
    <definedName name="COSUBOB10" localSheetId="4">#REF!</definedName>
    <definedName name="COSUBOB10" localSheetId="8">#REF!</definedName>
    <definedName name="COSUBOB10">#REF!</definedName>
    <definedName name="COSUBOB11" localSheetId="5">#REF!</definedName>
    <definedName name="COSUBOB11" localSheetId="15">#REF!</definedName>
    <definedName name="COSUBOB11" localSheetId="1">#REF!</definedName>
    <definedName name="COSUBOB11" localSheetId="6">#REF!</definedName>
    <definedName name="COSUBOB11" localSheetId="9">#REF!</definedName>
    <definedName name="COSUBOB11" localSheetId="4">#REF!</definedName>
    <definedName name="COSUBOB11" localSheetId="8">#REF!</definedName>
    <definedName name="COSUBOB11">#REF!</definedName>
    <definedName name="COSUBOB12" localSheetId="5">#REF!</definedName>
    <definedName name="COSUBOB12" localSheetId="15">#REF!</definedName>
    <definedName name="COSUBOB12" localSheetId="1">#REF!</definedName>
    <definedName name="COSUBOB12" localSheetId="6">#REF!</definedName>
    <definedName name="COSUBOB12" localSheetId="9">#REF!</definedName>
    <definedName name="COSUBOB12" localSheetId="4">#REF!</definedName>
    <definedName name="COSUBOB12" localSheetId="8">#REF!</definedName>
    <definedName name="COSUBOB12">#REF!</definedName>
    <definedName name="COSUBOB2" localSheetId="5">#REF!</definedName>
    <definedName name="COSUBOB2" localSheetId="15">#REF!</definedName>
    <definedName name="COSUBOB2" localSheetId="1">#REF!</definedName>
    <definedName name="COSUBOB2" localSheetId="6">#REF!</definedName>
    <definedName name="COSUBOB2" localSheetId="9">#REF!</definedName>
    <definedName name="COSUBOB2" localSheetId="4">#REF!</definedName>
    <definedName name="COSUBOB2" localSheetId="8">#REF!</definedName>
    <definedName name="COSUBOB2">#REF!</definedName>
    <definedName name="COSUBOB3" localSheetId="5">#REF!</definedName>
    <definedName name="COSUBOB3" localSheetId="15">#REF!</definedName>
    <definedName name="COSUBOB3" localSheetId="1">#REF!</definedName>
    <definedName name="COSUBOB3" localSheetId="6">#REF!</definedName>
    <definedName name="COSUBOB3" localSheetId="9">#REF!</definedName>
    <definedName name="COSUBOB3" localSheetId="4">#REF!</definedName>
    <definedName name="COSUBOB3" localSheetId="8">#REF!</definedName>
    <definedName name="COSUBOB3">#REF!</definedName>
    <definedName name="COSUBOB4" localSheetId="5">#REF!</definedName>
    <definedName name="COSUBOB4" localSheetId="15">#REF!</definedName>
    <definedName name="COSUBOB4" localSheetId="1">#REF!</definedName>
    <definedName name="COSUBOB4" localSheetId="6">#REF!</definedName>
    <definedName name="COSUBOB4" localSheetId="9">#REF!</definedName>
    <definedName name="COSUBOB4" localSheetId="4">#REF!</definedName>
    <definedName name="COSUBOB4" localSheetId="8">#REF!</definedName>
    <definedName name="COSUBOB4">#REF!</definedName>
    <definedName name="COSUBOB5" localSheetId="5">#REF!</definedName>
    <definedName name="COSUBOB5" localSheetId="15">#REF!</definedName>
    <definedName name="COSUBOB5" localSheetId="1">#REF!</definedName>
    <definedName name="COSUBOB5" localSheetId="6">#REF!</definedName>
    <definedName name="COSUBOB5" localSheetId="9">#REF!</definedName>
    <definedName name="COSUBOB5" localSheetId="4">#REF!</definedName>
    <definedName name="COSUBOB5" localSheetId="8">#REF!</definedName>
    <definedName name="COSUBOB5">#REF!</definedName>
    <definedName name="COSUBOB6" localSheetId="5">#REF!</definedName>
    <definedName name="COSUBOB6" localSheetId="15">#REF!</definedName>
    <definedName name="COSUBOB6" localSheetId="1">#REF!</definedName>
    <definedName name="COSUBOB6" localSheetId="6">#REF!</definedName>
    <definedName name="COSUBOB6" localSheetId="9">#REF!</definedName>
    <definedName name="COSUBOB6" localSheetId="4">#REF!</definedName>
    <definedName name="COSUBOB6" localSheetId="8">#REF!</definedName>
    <definedName name="COSUBOB6">#REF!</definedName>
    <definedName name="COSUBOB7" localSheetId="5">#REF!</definedName>
    <definedName name="COSUBOB7" localSheetId="15">#REF!</definedName>
    <definedName name="COSUBOB7" localSheetId="1">#REF!</definedName>
    <definedName name="COSUBOB7" localSheetId="6">#REF!</definedName>
    <definedName name="COSUBOB7" localSheetId="9">#REF!</definedName>
    <definedName name="COSUBOB7" localSheetId="4">#REF!</definedName>
    <definedName name="COSUBOB7" localSheetId="8">#REF!</definedName>
    <definedName name="COSUBOB7">#REF!</definedName>
    <definedName name="COSUBOB8" localSheetId="5">#REF!</definedName>
    <definedName name="COSUBOB8" localSheetId="15">#REF!</definedName>
    <definedName name="COSUBOB8" localSheetId="1">#REF!</definedName>
    <definedName name="COSUBOB8" localSheetId="6">#REF!</definedName>
    <definedName name="COSUBOB8" localSheetId="9">#REF!</definedName>
    <definedName name="COSUBOB8" localSheetId="4">#REF!</definedName>
    <definedName name="COSUBOB8" localSheetId="8">#REF!</definedName>
    <definedName name="COSUBOB8">#REF!</definedName>
    <definedName name="COSUBOB9" localSheetId="5">#REF!</definedName>
    <definedName name="COSUBOB9" localSheetId="15">#REF!</definedName>
    <definedName name="COSUBOB9" localSheetId="1">#REF!</definedName>
    <definedName name="COSUBOB9" localSheetId="6">#REF!</definedName>
    <definedName name="COSUBOB9" localSheetId="9">#REF!</definedName>
    <definedName name="COSUBOB9" localSheetId="4">#REF!</definedName>
    <definedName name="COSUBOB9" localSheetId="8">#REF!</definedName>
    <definedName name="COSUBOB9">#REF!</definedName>
    <definedName name="CUSTOMER" localSheetId="13">#REF!</definedName>
    <definedName name="CUSTOMER" localSheetId="9">[14]dBase!$C$2:$C$4381</definedName>
    <definedName name="CUSTOMER">[15]dBase!$C$2:$C$4381</definedName>
    <definedName name="d" localSheetId="2" hidden="1">{#N/A,#N/A,FALSE,"M01";#N/A,#N/A,FALSE,"M02";#N/A,#N/A,FALSE,"M03";#N/A,#N/A,FALSE,"M04";#N/A,#N/A,FALSE,"M05";#N/A,#N/A,FALSE,"M08"}</definedName>
    <definedName name="d" localSheetId="5" hidden="1">{#N/A,#N/A,FALSE,"M01";#N/A,#N/A,FALSE,"M02";#N/A,#N/A,FALSE,"M03";#N/A,#N/A,FALSE,"M04";#N/A,#N/A,FALSE,"M05";#N/A,#N/A,FALSE,"M08"}</definedName>
    <definedName name="d" localSheetId="13" hidden="1">{#N/A,#N/A,FALSE,"M01";#N/A,#N/A,FALSE,"M02";#N/A,#N/A,FALSE,"M03";#N/A,#N/A,FALSE,"M04";#N/A,#N/A,FALSE,"M05";#N/A,#N/A,FALSE,"M08"}</definedName>
    <definedName name="d" localSheetId="15" hidden="1">{#N/A,#N/A,FALSE,"M01";#N/A,#N/A,FALSE,"M02";#N/A,#N/A,FALSE,"M03";#N/A,#N/A,FALSE,"M04";#N/A,#N/A,FALSE,"M05";#N/A,#N/A,FALSE,"M08"}</definedName>
    <definedName name="d" localSheetId="3" hidden="1">{#N/A,#N/A,FALSE,"M01";#N/A,#N/A,FALSE,"M02";#N/A,#N/A,FALSE,"M03";#N/A,#N/A,FALSE,"M04";#N/A,#N/A,FALSE,"M05";#N/A,#N/A,FALSE,"M08"}</definedName>
    <definedName name="d" localSheetId="11" hidden="1">{#N/A,#N/A,FALSE,"M01";#N/A,#N/A,FALSE,"M02";#N/A,#N/A,FALSE,"M03";#N/A,#N/A,FALSE,"M04";#N/A,#N/A,FALSE,"M05";#N/A,#N/A,FALSE,"M08"}</definedName>
    <definedName name="d" localSheetId="6" hidden="1">{#N/A,#N/A,FALSE,"M01";#N/A,#N/A,FALSE,"M02";#N/A,#N/A,FALSE,"M03";#N/A,#N/A,FALSE,"M04";#N/A,#N/A,FALSE,"M05";#N/A,#N/A,FALSE,"M08"}</definedName>
    <definedName name="d" localSheetId="14" hidden="1">{#N/A,#N/A,FALSE,"M01";#N/A,#N/A,FALSE,"M02";#N/A,#N/A,FALSE,"M03";#N/A,#N/A,FALSE,"M04";#N/A,#N/A,FALSE,"M05";#N/A,#N/A,FALSE,"M08"}</definedName>
    <definedName name="d" localSheetId="9" hidden="1">{#N/A,#N/A,FALSE,"M01";#N/A,#N/A,FALSE,"M02";#N/A,#N/A,FALSE,"M03";#N/A,#N/A,FALSE,"M04";#N/A,#N/A,FALSE,"M05";#N/A,#N/A,FALSE,"M08"}</definedName>
    <definedName name="d" localSheetId="17" hidden="1">{#N/A,#N/A,FALSE,"M01";#N/A,#N/A,FALSE,"M02";#N/A,#N/A,FALSE,"M03";#N/A,#N/A,FALSE,"M04";#N/A,#N/A,FALSE,"M05";#N/A,#N/A,FALSE,"M08"}</definedName>
    <definedName name="d" localSheetId="4" hidden="1">{#N/A,#N/A,FALSE,"M01";#N/A,#N/A,FALSE,"M02";#N/A,#N/A,FALSE,"M03";#N/A,#N/A,FALSE,"M04";#N/A,#N/A,FALSE,"M05";#N/A,#N/A,FALSE,"M08"}</definedName>
    <definedName name="d" localSheetId="12" hidden="1">{#N/A,#N/A,FALSE,"M01";#N/A,#N/A,FALSE,"M02";#N/A,#N/A,FALSE,"M03";#N/A,#N/A,FALSE,"M04";#N/A,#N/A,FALSE,"M05";#N/A,#N/A,FALSE,"M08"}</definedName>
    <definedName name="d" localSheetId="8" hidden="1">{#N/A,#N/A,FALSE,"M01";#N/A,#N/A,FALSE,"M02";#N/A,#N/A,FALSE,"M03";#N/A,#N/A,FALSE,"M04";#N/A,#N/A,FALSE,"M05";#N/A,#N/A,FALSE,"M08"}</definedName>
    <definedName name="d" hidden="1">{#N/A,#N/A,FALSE,"M01";#N/A,#N/A,FALSE,"M02";#N/A,#N/A,FALSE,"M03";#N/A,#N/A,FALSE,"M04";#N/A,#N/A,FALSE,"M05";#N/A,#N/A,FALSE,"M08"}</definedName>
    <definedName name="DAFAF" localSheetId="2">#REF!</definedName>
    <definedName name="DAFAF" localSheetId="5">#REF!</definedName>
    <definedName name="DAFAF" localSheetId="13">#REF!</definedName>
    <definedName name="DAFAF" localSheetId="15">#REF!</definedName>
    <definedName name="DAFAF" localSheetId="11">#REF!</definedName>
    <definedName name="DAFAF" localSheetId="1">#REF!</definedName>
    <definedName name="DAFAF" localSheetId="6">#REF!</definedName>
    <definedName name="DAFAF" localSheetId="14">#REF!</definedName>
    <definedName name="DAFAF" localSheetId="9">#REF!</definedName>
    <definedName name="DAFAF" localSheetId="17">#REF!</definedName>
    <definedName name="DAFAF" localSheetId="4">#REF!</definedName>
    <definedName name="DAFAF" localSheetId="12">#REF!</definedName>
    <definedName name="DAFAF" localSheetId="8">#REF!</definedName>
    <definedName name="DAFAF">#REF!</definedName>
    <definedName name="DAFDAF" localSheetId="2">#REF!</definedName>
    <definedName name="DAFDAF" localSheetId="5">#REF!</definedName>
    <definedName name="DAFDAF" localSheetId="13">#REF!</definedName>
    <definedName name="DAFDAF" localSheetId="15">#REF!</definedName>
    <definedName name="DAFDAF" localSheetId="1">#REF!</definedName>
    <definedName name="DAFDAF" localSheetId="6">#REF!</definedName>
    <definedName name="DAFDAF" localSheetId="14">#REF!</definedName>
    <definedName name="DAFDAF" localSheetId="9">#REF!</definedName>
    <definedName name="DAFDAF" localSheetId="17">#REF!</definedName>
    <definedName name="DAFDAF" localSheetId="4">#REF!</definedName>
    <definedName name="DAFDAF" localSheetId="12">#REF!</definedName>
    <definedName name="DAFDAF" localSheetId="8">#REF!</definedName>
    <definedName name="DAFDAF">#REF!</definedName>
    <definedName name="DATA_ASAL" localSheetId="2">#REF!</definedName>
    <definedName name="DATA_ASAL" localSheetId="5">#REF!</definedName>
    <definedName name="DATA_ASAL" localSheetId="13">#REF!</definedName>
    <definedName name="DATA_ASAL" localSheetId="15">#REF!</definedName>
    <definedName name="DATA_ASAL" localSheetId="1">#REF!</definedName>
    <definedName name="DATA_ASAL" localSheetId="6">#REF!</definedName>
    <definedName name="DATA_ASAL" localSheetId="14">#REF!</definedName>
    <definedName name="DATA_ASAL" localSheetId="9">#REF!</definedName>
    <definedName name="DATA_ASAL" localSheetId="17">#REF!</definedName>
    <definedName name="DATA_ASAL" localSheetId="4">#REF!</definedName>
    <definedName name="DATA_ASAL" localSheetId="12">#REF!</definedName>
    <definedName name="DATA_ASAL" localSheetId="8">#REF!</definedName>
    <definedName name="DATA_ASAL">#REF!</definedName>
    <definedName name="DATA_ASAL_10" localSheetId="13">#REF!</definedName>
    <definedName name="DATA_ASAL_10" localSheetId="9">[16]HOURLY!$B$1:$AA$833</definedName>
    <definedName name="DATA_ASAL_10">[17]HOURLY!$B$1:$AA$833</definedName>
    <definedName name="DATA_ASAL_17" localSheetId="13">#REF!</definedName>
    <definedName name="DATA_ASAL_17" localSheetId="9">[16]HOURLY!$B$1:$AA$833</definedName>
    <definedName name="DATA_ASAL_17">[17]HOURLY!$B$1:$AA$833</definedName>
    <definedName name="DATA_ASAL_19" localSheetId="13">#REF!</definedName>
    <definedName name="DATA_ASAL_19" localSheetId="9">[16]HOURLY!$B$1:$AA$833</definedName>
    <definedName name="DATA_ASAL_19">[17]HOURLY!$B$1:$AA$833</definedName>
    <definedName name="DATA_ASAL_20" localSheetId="13">#REF!</definedName>
    <definedName name="DATA_ASAL_20" localSheetId="9">[16]HOURLY!$B$1:$AA$833</definedName>
    <definedName name="DATA_ASAL_20">[17]HOURLY!$B$1:$AA$833</definedName>
    <definedName name="DATA_ASAL_3" localSheetId="13">#REF!</definedName>
    <definedName name="DATA_ASAL_3" localSheetId="9">[16]HOURLY!$B$1:$AA$833</definedName>
    <definedName name="DATA_ASAL_3">[17]HOURLY!$B$1:$AA$833</definedName>
    <definedName name="DATA_ASAL_3_1" localSheetId="13">#REF!</definedName>
    <definedName name="DATA_ASAL_3_1" localSheetId="9">[16]HOURLY!$B$1:$AA$833</definedName>
    <definedName name="DATA_ASAL_3_1">[17]HOURLY!$B$1:$AA$833</definedName>
    <definedName name="DATA_ASAL_4" localSheetId="13">#REF!</definedName>
    <definedName name="DATA_ASAL_4" localSheetId="9">[16]HOURLY!$B$1:$AA$833</definedName>
    <definedName name="DATA_ASAL_4">[17]HOURLY!$B$1:$AA$833</definedName>
    <definedName name="DATA_ASAL_6" localSheetId="13">#REF!</definedName>
    <definedName name="DATA_ASAL_6" localSheetId="9">[16]HOURLY!$B$1:$AA$833</definedName>
    <definedName name="DATA_ASAL_6">[17]HOURLY!$B$1:$AA$833</definedName>
    <definedName name="DATA_ASAL_6_1" localSheetId="13">#REF!</definedName>
    <definedName name="DATA_ASAL_6_1" localSheetId="9">[16]HOURLY!$B$1:$AA$833</definedName>
    <definedName name="DATA_ASAL_6_1">[17]HOURLY!$B$1:$AA$833</definedName>
    <definedName name="DATA_ASAL_7" localSheetId="13">#REF!</definedName>
    <definedName name="DATA_ASAL_7" localSheetId="9">[16]HOURLY!$B$1:$AA$833</definedName>
    <definedName name="DATA_ASAL_7">[17]HOURLY!$B$1:$AA$833</definedName>
    <definedName name="DATA_ASAL_7_1" localSheetId="13">#REF!</definedName>
    <definedName name="DATA_ASAL_7_1" localSheetId="9">[16]HOURLY!$B$1:$AA$833</definedName>
    <definedName name="DATA_ASAL_7_1">[17]HOURLY!$B$1:$AA$833</definedName>
    <definedName name="DATA_ASAL_8" localSheetId="13">#REF!</definedName>
    <definedName name="DATA_ASAL_8" localSheetId="9">[16]HOURLY!$B$1:$AA$833</definedName>
    <definedName name="DATA_ASAL_8">[17]HOURLY!$B$1:$AA$833</definedName>
    <definedName name="DATA_ASAL_9" localSheetId="13">#REF!</definedName>
    <definedName name="DATA_ASAL_9" localSheetId="9">[16]HOURLY!$B$1:$AA$833</definedName>
    <definedName name="DATA_ASAL_9">[17]HOURLY!$B$1:$AA$833</definedName>
    <definedName name="Data_Plan" localSheetId="13">#REF!</definedName>
    <definedName name="Data_Plan">[18]summary!$B$12:$AN$42</definedName>
    <definedName name="Data_Plan_1" localSheetId="13">#REF!</definedName>
    <definedName name="Data_Plan_1">[18]summary!$B$12:$AN$42</definedName>
    <definedName name="Data_Plan_1_1" localSheetId="13">#REF!</definedName>
    <definedName name="Data_Plan_1_1">[18]summary!$B$12:$AN$42</definedName>
    <definedName name="Data_Plan_10" localSheetId="13">#REF!</definedName>
    <definedName name="Data_Plan_10">[19]summary!$B$12:$AN$42</definedName>
    <definedName name="Data_Plan_11" localSheetId="13">#REF!</definedName>
    <definedName name="Data_Plan_11">[18]summary!$B$12:$AN$42</definedName>
    <definedName name="Data_Plan_13" localSheetId="13">#REF!</definedName>
    <definedName name="Data_Plan_13">[18]summary!$B$12:$AN$42</definedName>
    <definedName name="Data_Plan_16" localSheetId="13">#REF!</definedName>
    <definedName name="Data_Plan_16">[18]summary!$B$12:$AN$42</definedName>
    <definedName name="Data_Plan_17" localSheetId="13">#REF!</definedName>
    <definedName name="Data_Plan_17">[20]summary!$B$12:$AN$42</definedName>
    <definedName name="Data_Plan_19" localSheetId="13">#REF!</definedName>
    <definedName name="Data_Plan_19">[21]summary!$B$12:$AN$42</definedName>
    <definedName name="Data_Plan_2" localSheetId="13">#REF!</definedName>
    <definedName name="Data_Plan_2">[18]summary!$B$12:$AN$42</definedName>
    <definedName name="Data_Plan_2_1" localSheetId="13">#REF!</definedName>
    <definedName name="Data_Plan_2_1">[18]summary!$B$12:$AN$42</definedName>
    <definedName name="Data_Plan_20" localSheetId="13">#REF!</definedName>
    <definedName name="Data_Plan_20">[22]summary!$B$12:$AN$42</definedName>
    <definedName name="Data_Plan_3" localSheetId="13">#REF!</definedName>
    <definedName name="Data_Plan_3">[23]summary!$B$12:$AN$42</definedName>
    <definedName name="Data_Plan_3_1" localSheetId="13">#REF!</definedName>
    <definedName name="Data_Plan_3_1">[23]summary!$B$12:$AN$42</definedName>
    <definedName name="Data_Plan_4" localSheetId="13">#REF!</definedName>
    <definedName name="Data_Plan_4">[23]summary!$B$12:$AN$42</definedName>
    <definedName name="Data_Plan_6" localSheetId="13">#REF!</definedName>
    <definedName name="Data_Plan_6">[23]summary!$B$12:$AN$42</definedName>
    <definedName name="Data_Plan_6_1" localSheetId="13">#REF!</definedName>
    <definedName name="Data_Plan_6_1">[20]summary!$B$12:$AN$42</definedName>
    <definedName name="Data_Plan_7" localSheetId="13">#REF!</definedName>
    <definedName name="Data_Plan_7">[23]summary!$B$12:$AN$42</definedName>
    <definedName name="Data_Plan_7_1" localSheetId="13">#REF!</definedName>
    <definedName name="Data_Plan_7_1">[19]summary!$B$12:$AN$42</definedName>
    <definedName name="Data_Plan_8" localSheetId="13">#REF!</definedName>
    <definedName name="Data_Plan_8">[20]summary!$B$12:$AN$42</definedName>
    <definedName name="Data_Plan_9" localSheetId="13">#REF!</definedName>
    <definedName name="Data_Plan_9">[20]summary!$B$12:$AN$42</definedName>
    <definedName name="Dataprm" localSheetId="13">#REF!</definedName>
    <definedName name="Dataprm" localSheetId="9">'[24]Summ PRM'!$C$6:$BM$108</definedName>
    <definedName name="Dataprm">'[25]Summ PRM'!$C$6:$BM$108</definedName>
    <definedName name="dd" localSheetId="2" hidden="1">{#N/A,#N/A,FALSE,"M06";#N/A,#N/A,FALSE,"M07"}</definedName>
    <definedName name="dd" localSheetId="5" hidden="1">{#N/A,#N/A,FALSE,"M06";#N/A,#N/A,FALSE,"M07"}</definedName>
    <definedName name="dd" localSheetId="13" hidden="1">{#N/A,#N/A,FALSE,"M06";#N/A,#N/A,FALSE,"M07"}</definedName>
    <definedName name="dd" localSheetId="15" hidden="1">{#N/A,#N/A,FALSE,"M06";#N/A,#N/A,FALSE,"M07"}</definedName>
    <definedName name="dd" localSheetId="3" hidden="1">{#N/A,#N/A,FALSE,"M06";#N/A,#N/A,FALSE,"M07"}</definedName>
    <definedName name="dd" localSheetId="11" hidden="1">{#N/A,#N/A,FALSE,"M06";#N/A,#N/A,FALSE,"M07"}</definedName>
    <definedName name="dd" localSheetId="6" hidden="1">{#N/A,#N/A,FALSE,"M06";#N/A,#N/A,FALSE,"M07"}</definedName>
    <definedName name="dd" localSheetId="14" hidden="1">{#N/A,#N/A,FALSE,"M06";#N/A,#N/A,FALSE,"M07"}</definedName>
    <definedName name="dd" localSheetId="9" hidden="1">{#N/A,#N/A,FALSE,"M06";#N/A,#N/A,FALSE,"M07"}</definedName>
    <definedName name="dd" localSheetId="17" hidden="1">{#N/A,#N/A,FALSE,"M06";#N/A,#N/A,FALSE,"M07"}</definedName>
    <definedName name="dd" localSheetId="4" hidden="1">{#N/A,#N/A,FALSE,"M06";#N/A,#N/A,FALSE,"M07"}</definedName>
    <definedName name="dd" localSheetId="12" hidden="1">{#N/A,#N/A,FALSE,"M06";#N/A,#N/A,FALSE,"M07"}</definedName>
    <definedName name="dd" localSheetId="8" hidden="1">{#N/A,#N/A,FALSE,"M06";#N/A,#N/A,FALSE,"M07"}</definedName>
    <definedName name="dd" hidden="1">{#N/A,#N/A,FALSE,"M06";#N/A,#N/A,FALSE,"M07"}</definedName>
    <definedName name="ddd" localSheetId="2" hidden="1">{#N/A,#N/A,FALSE,"M01";#N/A,#N/A,FALSE,"M02";#N/A,#N/A,FALSE,"M03";#N/A,#N/A,FALSE,"M04";#N/A,#N/A,FALSE,"M05";#N/A,#N/A,FALSE,"M08"}</definedName>
    <definedName name="ddd" localSheetId="5" hidden="1">{#N/A,#N/A,FALSE,"M01";#N/A,#N/A,FALSE,"M02";#N/A,#N/A,FALSE,"M03";#N/A,#N/A,FALSE,"M04";#N/A,#N/A,FALSE,"M05";#N/A,#N/A,FALSE,"M08"}</definedName>
    <definedName name="ddd" localSheetId="13" hidden="1">{#N/A,#N/A,FALSE,"M01";#N/A,#N/A,FALSE,"M02";#N/A,#N/A,FALSE,"M03";#N/A,#N/A,FALSE,"M04";#N/A,#N/A,FALSE,"M05";#N/A,#N/A,FALSE,"M08"}</definedName>
    <definedName name="ddd" localSheetId="15" hidden="1">{#N/A,#N/A,FALSE,"M01";#N/A,#N/A,FALSE,"M02";#N/A,#N/A,FALSE,"M03";#N/A,#N/A,FALSE,"M04";#N/A,#N/A,FALSE,"M05";#N/A,#N/A,FALSE,"M08"}</definedName>
    <definedName name="ddd" localSheetId="3" hidden="1">{#N/A,#N/A,FALSE,"M01";#N/A,#N/A,FALSE,"M02";#N/A,#N/A,FALSE,"M03";#N/A,#N/A,FALSE,"M04";#N/A,#N/A,FALSE,"M05";#N/A,#N/A,FALSE,"M08"}</definedName>
    <definedName name="ddd" localSheetId="11" hidden="1">{#N/A,#N/A,FALSE,"M01";#N/A,#N/A,FALSE,"M02";#N/A,#N/A,FALSE,"M03";#N/A,#N/A,FALSE,"M04";#N/A,#N/A,FALSE,"M05";#N/A,#N/A,FALSE,"M08"}</definedName>
    <definedName name="ddd" localSheetId="6" hidden="1">{#N/A,#N/A,FALSE,"M01";#N/A,#N/A,FALSE,"M02";#N/A,#N/A,FALSE,"M03";#N/A,#N/A,FALSE,"M04";#N/A,#N/A,FALSE,"M05";#N/A,#N/A,FALSE,"M08"}</definedName>
    <definedName name="ddd" localSheetId="14" hidden="1">{#N/A,#N/A,FALSE,"M01";#N/A,#N/A,FALSE,"M02";#N/A,#N/A,FALSE,"M03";#N/A,#N/A,FALSE,"M04";#N/A,#N/A,FALSE,"M05";#N/A,#N/A,FALSE,"M08"}</definedName>
    <definedName name="ddd" localSheetId="9" hidden="1">{#N/A,#N/A,FALSE,"M01";#N/A,#N/A,FALSE,"M02";#N/A,#N/A,FALSE,"M03";#N/A,#N/A,FALSE,"M04";#N/A,#N/A,FALSE,"M05";#N/A,#N/A,FALSE,"M08"}</definedName>
    <definedName name="ddd" localSheetId="17" hidden="1">{#N/A,#N/A,FALSE,"M01";#N/A,#N/A,FALSE,"M02";#N/A,#N/A,FALSE,"M03";#N/A,#N/A,FALSE,"M04";#N/A,#N/A,FALSE,"M05";#N/A,#N/A,FALSE,"M08"}</definedName>
    <definedName name="ddd" localSheetId="4" hidden="1">{#N/A,#N/A,FALSE,"M01";#N/A,#N/A,FALSE,"M02";#N/A,#N/A,FALSE,"M03";#N/A,#N/A,FALSE,"M04";#N/A,#N/A,FALSE,"M05";#N/A,#N/A,FALSE,"M08"}</definedName>
    <definedName name="ddd" localSheetId="12" hidden="1">{#N/A,#N/A,FALSE,"M01";#N/A,#N/A,FALSE,"M02";#N/A,#N/A,FALSE,"M03";#N/A,#N/A,FALSE,"M04";#N/A,#N/A,FALSE,"M05";#N/A,#N/A,FALSE,"M08"}</definedName>
    <definedName name="ddd" localSheetId="8" hidden="1">{#N/A,#N/A,FALSE,"M01";#N/A,#N/A,FALSE,"M02";#N/A,#N/A,FALSE,"M03";#N/A,#N/A,FALSE,"M04";#N/A,#N/A,FALSE,"M05";#N/A,#N/A,FALSE,"M08"}</definedName>
    <definedName name="ddd" hidden="1">{#N/A,#N/A,FALSE,"M01";#N/A,#N/A,FALSE,"M02";#N/A,#N/A,FALSE,"M03";#N/A,#N/A,FALSE,"M04";#N/A,#N/A,FALSE,"M05";#N/A,#N/A,FALSE,"M08"}</definedName>
    <definedName name="ddddd" localSheetId="2">#REF!</definedName>
    <definedName name="ddddd" localSheetId="5">#REF!</definedName>
    <definedName name="ddddd" localSheetId="13">#REF!</definedName>
    <definedName name="ddddd" localSheetId="15">#REF!</definedName>
    <definedName name="ddddd" localSheetId="11">#REF!</definedName>
    <definedName name="ddddd" localSheetId="1">#REF!</definedName>
    <definedName name="ddddd" localSheetId="6">#REF!</definedName>
    <definedName name="ddddd" localSheetId="14">#REF!</definedName>
    <definedName name="ddddd" localSheetId="9">#REF!</definedName>
    <definedName name="ddddd" localSheetId="17">#REF!</definedName>
    <definedName name="ddddd" localSheetId="4">#REF!</definedName>
    <definedName name="ddddd" localSheetId="12">#REF!</definedName>
    <definedName name="ddddd" localSheetId="8">#REF!</definedName>
    <definedName name="ddddd">#REF!</definedName>
    <definedName name="dddddddddddddddddddddddddddddddddddddddddddddddddddddddddddddddddddddddddd" localSheetId="13" hidden="1">#REF!</definedName>
    <definedName name="dddddddddddddddddddddddddddddddddddddddddddddddddddddddddddddddddddddddddd" hidden="1">#REF!</definedName>
    <definedName name="dddf" localSheetId="13" hidden="1">{#N/A,#N/A,FALSE,"M01";#N/A,#N/A,FALSE,"M02";#N/A,#N/A,FALSE,"M03";#N/A,#N/A,FALSE,"M04";#N/A,#N/A,FALSE,"M05";#N/A,#N/A,FALSE,"M08"}</definedName>
    <definedName name="dddf" hidden="1">{#N/A,#N/A,FALSE,"M01";#N/A,#N/A,FALSE,"M02";#N/A,#N/A,FALSE,"M03";#N/A,#N/A,FALSE,"M04";#N/A,#N/A,FALSE,"M05";#N/A,#N/A,FALSE,"M08"}</definedName>
    <definedName name="DF" localSheetId="2">#REF!</definedName>
    <definedName name="DF" localSheetId="5">#REF!</definedName>
    <definedName name="df" localSheetId="13" hidden="1">{"Aneh",#N/A,FALSE,"Sheet1"}</definedName>
    <definedName name="DF" localSheetId="15">#REF!</definedName>
    <definedName name="DF" localSheetId="1">#REF!</definedName>
    <definedName name="DF" localSheetId="6">#REF!</definedName>
    <definedName name="DF" localSheetId="14">#REF!</definedName>
    <definedName name="DF" localSheetId="9">#REF!</definedName>
    <definedName name="DF" localSheetId="17">#REF!</definedName>
    <definedName name="DF" localSheetId="4">#REF!</definedName>
    <definedName name="DF" localSheetId="12">#REF!</definedName>
    <definedName name="DF" localSheetId="8">#REF!</definedName>
    <definedName name="DF">#REF!</definedName>
    <definedName name="dfg" localSheetId="13" hidden="1">{#N/A,#N/A,FALSE,"M06";#N/A,#N/A,FALSE,"M07"}</definedName>
    <definedName name="dfg" hidden="1">{#N/A,#N/A,FALSE,"M06";#N/A,#N/A,FALSE,"M07"}</definedName>
    <definedName name="dfm" localSheetId="2">'[3]MTD OB Forecasting'!#REF!</definedName>
    <definedName name="dfm" localSheetId="5">'[3]MTD OB Forecasting'!#REF!</definedName>
    <definedName name="dfm" localSheetId="13">#REF!</definedName>
    <definedName name="dfm" localSheetId="15">'[3]MTD OB Forecasting'!#REF!</definedName>
    <definedName name="dfm" localSheetId="1">'[3]MTD OB Forecasting'!#REF!</definedName>
    <definedName name="dfm" localSheetId="6">'[3]MTD OB Forecasting'!#REF!</definedName>
    <definedName name="dfm" localSheetId="14">'[3]MTD OB Forecasting'!#REF!</definedName>
    <definedName name="dfm" localSheetId="9">'[3]MTD OB Forecasting'!#REF!</definedName>
    <definedName name="dfm" localSheetId="17">'[3]MTD OB Forecasting'!#REF!</definedName>
    <definedName name="dfm" localSheetId="4">'[3]MTD OB Forecasting'!#REF!</definedName>
    <definedName name="dfm" localSheetId="12">'[3]MTD OB Forecasting'!#REF!</definedName>
    <definedName name="dfm" localSheetId="8">'[3]MTD OB Forecasting'!#REF!</definedName>
    <definedName name="dfm">'[3]MTD OB Forecasting'!#REF!</definedName>
    <definedName name="dfvvdfv" localSheetId="13" hidden="1">{#N/A,#N/A,FALSE,"M01";#N/A,#N/A,FALSE,"M02";#N/A,#N/A,FALSE,"M03";#N/A,#N/A,FALSE,"M04";#N/A,#N/A,FALSE,"M05";#N/A,#N/A,FALSE,"M08"}</definedName>
    <definedName name="dfvvdfv" hidden="1">{#N/A,#N/A,FALSE,"M01";#N/A,#N/A,FALSE,"M02";#N/A,#N/A,FALSE,"M03";#N/A,#N/A,FALSE,"M04";#N/A,#N/A,FALSE,"M05";#N/A,#N/A,FALSE,"M08"}</definedName>
    <definedName name="DIST" localSheetId="13">#REF!</definedName>
    <definedName name="DIST">[26]Run!$E$5:$I$30</definedName>
    <definedName name="DIST_1" localSheetId="13">#REF!</definedName>
    <definedName name="DIST_1">[26]Run!$E$5:$I$30</definedName>
    <definedName name="DIST_1_1" localSheetId="13">#REF!</definedName>
    <definedName name="DIST_1_1">[26]Run!$E$5:$I$30</definedName>
    <definedName name="DIST_10" localSheetId="13">#REF!</definedName>
    <definedName name="DIST_10">[27]Run!$E$5:$I$30</definedName>
    <definedName name="DIST_11" localSheetId="13">#REF!</definedName>
    <definedName name="DIST_11">[26]Run!$E$5:$I$30</definedName>
    <definedName name="DIST_13" localSheetId="13">#REF!</definedName>
    <definedName name="DIST_13">[26]Run!$E$5:$I$30</definedName>
    <definedName name="DIST_16" localSheetId="13">#REF!</definedName>
    <definedName name="DIST_16">[26]Run!$E$5:$I$30</definedName>
    <definedName name="DIST_17" localSheetId="13">#REF!</definedName>
    <definedName name="DIST_17">[28]Run!$E$5:$I$30</definedName>
    <definedName name="DIST_19" localSheetId="13">#REF!</definedName>
    <definedName name="DIST_19">[29]Run!$E$5:$I$30</definedName>
    <definedName name="DIST_2" localSheetId="13">#REF!</definedName>
    <definedName name="DIST_2">[26]Run!$E$5:$I$30</definedName>
    <definedName name="DIST_2_1" localSheetId="13">#REF!</definedName>
    <definedName name="DIST_2_1">[26]Run!$E$5:$I$30</definedName>
    <definedName name="DIST_20" localSheetId="13">#REF!</definedName>
    <definedName name="DIST_20">[30]Run!$E$5:$I$30</definedName>
    <definedName name="DIST_3" localSheetId="13">#REF!</definedName>
    <definedName name="DIST_3">[31]Run!$E$5:$I$30</definedName>
    <definedName name="DIST_3_1" localSheetId="13">#REF!</definedName>
    <definedName name="DIST_3_1">[31]Run!$E$5:$I$30</definedName>
    <definedName name="DIST_4" localSheetId="13">#REF!</definedName>
    <definedName name="DIST_4">[31]Run!$E$5:$I$30</definedName>
    <definedName name="DIST_6" localSheetId="13">#REF!</definedName>
    <definedName name="DIST_6">[31]Run!$E$5:$I$30</definedName>
    <definedName name="DIST_6_1" localSheetId="13">#REF!</definedName>
    <definedName name="DIST_6_1">[28]Run!$E$5:$I$30</definedName>
    <definedName name="DIST_7" localSheetId="13">#REF!</definedName>
    <definedName name="DIST_7">[31]Run!$E$5:$I$30</definedName>
    <definedName name="DIST_7_1" localSheetId="13">#REF!</definedName>
    <definedName name="DIST_7_1">[27]Run!$E$5:$I$30</definedName>
    <definedName name="DIST_8" localSheetId="13">#REF!</definedName>
    <definedName name="DIST_8">[28]Run!$E$5:$I$30</definedName>
    <definedName name="DIST_9" localSheetId="13">#REF!</definedName>
    <definedName name="DIST_9">[28]Run!$E$5:$I$30</definedName>
    <definedName name="DISTANCE" localSheetId="13">#REF!</definedName>
    <definedName name="DISTANCE">[32]Run!$E$5:$I$31</definedName>
    <definedName name="Distance_10" localSheetId="13">#REF!</definedName>
    <definedName name="Distance_10">[4]Data!$B$157:$AG$161</definedName>
    <definedName name="Distance_11" localSheetId="13">#REF!</definedName>
    <definedName name="Distance_11">[4]Data!$B$157:$AG$161</definedName>
    <definedName name="Distance_11_1" localSheetId="13">#REF!</definedName>
    <definedName name="Distance_11_1">[4]Data!$B$157:$AG$161</definedName>
    <definedName name="Distance_12" localSheetId="13">#REF!</definedName>
    <definedName name="Distance_12">[4]Data!$B$157:$AG$161</definedName>
    <definedName name="Distance_12_1" localSheetId="13">#REF!</definedName>
    <definedName name="Distance_12_1">[4]Data!$B$157:$AG$161</definedName>
    <definedName name="Distance_13" localSheetId="13">#REF!</definedName>
    <definedName name="Distance_13">[4]Data!$B$157:$AG$161</definedName>
    <definedName name="Distance_13_1" localSheetId="13">#REF!</definedName>
    <definedName name="Distance_13_1">[4]Data!$B$157:$AG$161</definedName>
    <definedName name="Distance_14" localSheetId="13">#REF!</definedName>
    <definedName name="Distance_14">[4]Data!$B$157:$AG$161</definedName>
    <definedName name="Distance_15" localSheetId="13">#REF!</definedName>
    <definedName name="Distance_15">[4]Data!$B$157:$AG$161</definedName>
    <definedName name="Distance_16" localSheetId="13">#REF!</definedName>
    <definedName name="Distance_16">[4]Data!$B$157:$AG$161</definedName>
    <definedName name="Distance_8" localSheetId="13">#REF!</definedName>
    <definedName name="Distance_8">[4]Data!$B$157:$AG$161</definedName>
    <definedName name="Distance_9" localSheetId="13">#REF!</definedName>
    <definedName name="Distance_9">[4]Data!$B$157:$AG$161</definedName>
    <definedName name="DOWN" localSheetId="13">#REF!</definedName>
    <definedName name="DOWN">[33]ACUM!$ED$34:$FJ$57</definedName>
    <definedName name="DS" localSheetId="2">#REF!</definedName>
    <definedName name="DS" localSheetId="5">#REF!</definedName>
    <definedName name="DS" localSheetId="15">#REF!</definedName>
    <definedName name="DS" localSheetId="11">#REF!</definedName>
    <definedName name="DS" localSheetId="1">#REF!</definedName>
    <definedName name="DS" localSheetId="6">#REF!</definedName>
    <definedName name="DS" localSheetId="14">#REF!</definedName>
    <definedName name="DS" localSheetId="9">#REF!</definedName>
    <definedName name="DS" localSheetId="17">#REF!</definedName>
    <definedName name="DS" localSheetId="4">#REF!</definedName>
    <definedName name="DS" localSheetId="12">#REF!</definedName>
    <definedName name="DS" localSheetId="8">#REF!</definedName>
    <definedName name="DS">#REF!</definedName>
    <definedName name="DSF" localSheetId="13" hidden="1">{"Aneh",#N/A,FALSE,"Sheet1"}</definedName>
    <definedName name="DSF" hidden="1">{"Aneh",#N/A,FALSE,"Sheet1"}</definedName>
    <definedName name="DUMPBIN" localSheetId="13">#REF!</definedName>
    <definedName name="DUMPBIN" localSheetId="7">'[5]HAUL C1,C2,C3'!$BL$7:$BM$41</definedName>
    <definedName name="DUMPBIN" localSheetId="15">'[6]HAUL C1,C2,C3'!$BL$7:$BM$41</definedName>
    <definedName name="DUMPBIN" localSheetId="16">'[5]HAUL C1,C2,C3'!$BL$7:$BM$41</definedName>
    <definedName name="DUMPBIN">'[6]HAUL C1,C2,C3'!$BL$7:$BM$41</definedName>
    <definedName name="DUMPBIN1" localSheetId="13">#REF!</definedName>
    <definedName name="DUMPBIN1" localSheetId="7">'[5]HAUL C1,C2,C3'!$V$48:$W$82</definedName>
    <definedName name="DUMPBIN1" localSheetId="15">'[6]HAUL C1,C2,C3'!$V$48:$W$82</definedName>
    <definedName name="DUMPBIN1" localSheetId="16">'[5]HAUL C1,C2,C3'!$V$48:$W$82</definedName>
    <definedName name="DUMPBIN1">'[6]HAUL C1,C2,C3'!$V$48:$W$82</definedName>
    <definedName name="DX" localSheetId="13" hidden="1">{"Aneh",#N/A,FALSE,"Sheet1"}</definedName>
    <definedName name="DX" hidden="1">{"Aneh",#N/A,FALSE,"Sheet1"}</definedName>
    <definedName name="dzfcdsf" localSheetId="13" hidden="1">{#N/A,#N/A,FALSE,"QR";#N/A,#N/A,FALSE,"R02";#N/A,#N/A,FALSE,"R04";#N/A,#N/A,FALSE,"R05";#N/A,#N/A,FALSE,"R08"}</definedName>
    <definedName name="dzfcdsf" hidden="1">{#N/A,#N/A,FALSE,"QR";#N/A,#N/A,FALSE,"R02";#N/A,#N/A,FALSE,"R04";#N/A,#N/A,FALSE,"R05";#N/A,#N/A,FALSE,"R08"}</definedName>
    <definedName name="e" localSheetId="2" hidden="1">{#N/A,#N/A,FALSE,"QR";#N/A,#N/A,FALSE,"R02";#N/A,#N/A,FALSE,"R04";#N/A,#N/A,FALSE,"R05";#N/A,#N/A,FALSE,"R08"}</definedName>
    <definedName name="e" localSheetId="5" hidden="1">{#N/A,#N/A,FALSE,"QR";#N/A,#N/A,FALSE,"R02";#N/A,#N/A,FALSE,"R04";#N/A,#N/A,FALSE,"R05";#N/A,#N/A,FALSE,"R08"}</definedName>
    <definedName name="e" localSheetId="13" hidden="1">{#N/A,#N/A,FALSE,"QR";#N/A,#N/A,FALSE,"R02";#N/A,#N/A,FALSE,"R04";#N/A,#N/A,FALSE,"R05";#N/A,#N/A,FALSE,"R08"}</definedName>
    <definedName name="e" localSheetId="15" hidden="1">{#N/A,#N/A,FALSE,"QR";#N/A,#N/A,FALSE,"R02";#N/A,#N/A,FALSE,"R04";#N/A,#N/A,FALSE,"R05";#N/A,#N/A,FALSE,"R08"}</definedName>
    <definedName name="e" localSheetId="3" hidden="1">{#N/A,#N/A,FALSE,"QR";#N/A,#N/A,FALSE,"R02";#N/A,#N/A,FALSE,"R04";#N/A,#N/A,FALSE,"R05";#N/A,#N/A,FALSE,"R08"}</definedName>
    <definedName name="e" localSheetId="11" hidden="1">{#N/A,#N/A,FALSE,"QR";#N/A,#N/A,FALSE,"R02";#N/A,#N/A,FALSE,"R04";#N/A,#N/A,FALSE,"R05";#N/A,#N/A,FALSE,"R08"}</definedName>
    <definedName name="e" localSheetId="6" hidden="1">{#N/A,#N/A,FALSE,"QR";#N/A,#N/A,FALSE,"R02";#N/A,#N/A,FALSE,"R04";#N/A,#N/A,FALSE,"R05";#N/A,#N/A,FALSE,"R08"}</definedName>
    <definedName name="e" localSheetId="14" hidden="1">{#N/A,#N/A,FALSE,"QR";#N/A,#N/A,FALSE,"R02";#N/A,#N/A,FALSE,"R04";#N/A,#N/A,FALSE,"R05";#N/A,#N/A,FALSE,"R08"}</definedName>
    <definedName name="e" localSheetId="9" hidden="1">{#N/A,#N/A,FALSE,"QR";#N/A,#N/A,FALSE,"R02";#N/A,#N/A,FALSE,"R04";#N/A,#N/A,FALSE,"R05";#N/A,#N/A,FALSE,"R08"}</definedName>
    <definedName name="e" localSheetId="17" hidden="1">{#N/A,#N/A,FALSE,"QR";#N/A,#N/A,FALSE,"R02";#N/A,#N/A,FALSE,"R04";#N/A,#N/A,FALSE,"R05";#N/A,#N/A,FALSE,"R08"}</definedName>
    <definedName name="e" localSheetId="4" hidden="1">{#N/A,#N/A,FALSE,"QR";#N/A,#N/A,FALSE,"R02";#N/A,#N/A,FALSE,"R04";#N/A,#N/A,FALSE,"R05";#N/A,#N/A,FALSE,"R08"}</definedName>
    <definedName name="e" localSheetId="12" hidden="1">{#N/A,#N/A,FALSE,"QR";#N/A,#N/A,FALSE,"R02";#N/A,#N/A,FALSE,"R04";#N/A,#N/A,FALSE,"R05";#N/A,#N/A,FALSE,"R08"}</definedName>
    <definedName name="e" localSheetId="8" hidden="1">{#N/A,#N/A,FALSE,"QR";#N/A,#N/A,FALSE,"R02";#N/A,#N/A,FALSE,"R04";#N/A,#N/A,FALSE,"R05";#N/A,#N/A,FALSE,"R08"}</definedName>
    <definedName name="e" hidden="1">{#N/A,#N/A,FALSE,"QR";#N/A,#N/A,FALSE,"R02";#N/A,#N/A,FALSE,"R04";#N/A,#N/A,FALSE,"R05";#N/A,#N/A,FALSE,"R08"}</definedName>
    <definedName name="ebe" localSheetId="2" hidden="1">{#N/A,#N/A,FALSE,"M06";#N/A,#N/A,FALSE,"M07"}</definedName>
    <definedName name="ebe" localSheetId="5" hidden="1">{#N/A,#N/A,FALSE,"M06";#N/A,#N/A,FALSE,"M07"}</definedName>
    <definedName name="ebe" localSheetId="13" hidden="1">{#N/A,#N/A,FALSE,"M06";#N/A,#N/A,FALSE,"M07"}</definedName>
    <definedName name="ebe" localSheetId="15" hidden="1">{#N/A,#N/A,FALSE,"M06";#N/A,#N/A,FALSE,"M07"}</definedName>
    <definedName name="ebe" localSheetId="3" hidden="1">{#N/A,#N/A,FALSE,"M06";#N/A,#N/A,FALSE,"M07"}</definedName>
    <definedName name="ebe" localSheetId="11" hidden="1">{#N/A,#N/A,FALSE,"M06";#N/A,#N/A,FALSE,"M07"}</definedName>
    <definedName name="ebe" localSheetId="6" hidden="1">{#N/A,#N/A,FALSE,"M06";#N/A,#N/A,FALSE,"M07"}</definedName>
    <definedName name="ebe" localSheetId="14" hidden="1">{#N/A,#N/A,FALSE,"M06";#N/A,#N/A,FALSE,"M07"}</definedName>
    <definedName name="ebe" localSheetId="9" hidden="1">{#N/A,#N/A,FALSE,"M06";#N/A,#N/A,FALSE,"M07"}</definedName>
    <definedName name="ebe" localSheetId="17" hidden="1">{#N/A,#N/A,FALSE,"M06";#N/A,#N/A,FALSE,"M07"}</definedName>
    <definedName name="ebe" localSheetId="4" hidden="1">{#N/A,#N/A,FALSE,"M06";#N/A,#N/A,FALSE,"M07"}</definedName>
    <definedName name="ebe" localSheetId="12" hidden="1">{#N/A,#N/A,FALSE,"M06";#N/A,#N/A,FALSE,"M07"}</definedName>
    <definedName name="ebe" localSheetId="8" hidden="1">{#N/A,#N/A,FALSE,"M06";#N/A,#N/A,FALSE,"M07"}</definedName>
    <definedName name="ebe" hidden="1">{#N/A,#N/A,FALSE,"M06";#N/A,#N/A,FALSE,"M07"}</definedName>
    <definedName name="ee" localSheetId="2" hidden="1">{#N/A,#N/A,FALSE,"M01";#N/A,#N/A,FALSE,"M02";#N/A,#N/A,FALSE,"M03";#N/A,#N/A,FALSE,"M04";#N/A,#N/A,FALSE,"M05";#N/A,#N/A,FALSE,"M08"}</definedName>
    <definedName name="ee" localSheetId="5" hidden="1">{#N/A,#N/A,FALSE,"M01";#N/A,#N/A,FALSE,"M02";#N/A,#N/A,FALSE,"M03";#N/A,#N/A,FALSE,"M04";#N/A,#N/A,FALSE,"M05";#N/A,#N/A,FALSE,"M08"}</definedName>
    <definedName name="ee" localSheetId="13" hidden="1">{#N/A,#N/A,FALSE,"M01";#N/A,#N/A,FALSE,"M02";#N/A,#N/A,FALSE,"M03";#N/A,#N/A,FALSE,"M04";#N/A,#N/A,FALSE,"M05";#N/A,#N/A,FALSE,"M08"}</definedName>
    <definedName name="ee" localSheetId="15" hidden="1">{#N/A,#N/A,FALSE,"M01";#N/A,#N/A,FALSE,"M02";#N/A,#N/A,FALSE,"M03";#N/A,#N/A,FALSE,"M04";#N/A,#N/A,FALSE,"M05";#N/A,#N/A,FALSE,"M08"}</definedName>
    <definedName name="ee" localSheetId="3" hidden="1">{#N/A,#N/A,FALSE,"M01";#N/A,#N/A,FALSE,"M02";#N/A,#N/A,FALSE,"M03";#N/A,#N/A,FALSE,"M04";#N/A,#N/A,FALSE,"M05";#N/A,#N/A,FALSE,"M08"}</definedName>
    <definedName name="ee" localSheetId="11" hidden="1">{#N/A,#N/A,FALSE,"M01";#N/A,#N/A,FALSE,"M02";#N/A,#N/A,FALSE,"M03";#N/A,#N/A,FALSE,"M04";#N/A,#N/A,FALSE,"M05";#N/A,#N/A,FALSE,"M08"}</definedName>
    <definedName name="ee" localSheetId="6" hidden="1">{#N/A,#N/A,FALSE,"M01";#N/A,#N/A,FALSE,"M02";#N/A,#N/A,FALSE,"M03";#N/A,#N/A,FALSE,"M04";#N/A,#N/A,FALSE,"M05";#N/A,#N/A,FALSE,"M08"}</definedName>
    <definedName name="ee" localSheetId="14" hidden="1">{#N/A,#N/A,FALSE,"M01";#N/A,#N/A,FALSE,"M02";#N/A,#N/A,FALSE,"M03";#N/A,#N/A,FALSE,"M04";#N/A,#N/A,FALSE,"M05";#N/A,#N/A,FALSE,"M08"}</definedName>
    <definedName name="ee" localSheetId="9" hidden="1">{#N/A,#N/A,FALSE,"M01";#N/A,#N/A,FALSE,"M02";#N/A,#N/A,FALSE,"M03";#N/A,#N/A,FALSE,"M04";#N/A,#N/A,FALSE,"M05";#N/A,#N/A,FALSE,"M08"}</definedName>
    <definedName name="ee" localSheetId="17" hidden="1">{#N/A,#N/A,FALSE,"M01";#N/A,#N/A,FALSE,"M02";#N/A,#N/A,FALSE,"M03";#N/A,#N/A,FALSE,"M04";#N/A,#N/A,FALSE,"M05";#N/A,#N/A,FALSE,"M08"}</definedName>
    <definedName name="ee" localSheetId="4" hidden="1">{#N/A,#N/A,FALSE,"M01";#N/A,#N/A,FALSE,"M02";#N/A,#N/A,FALSE,"M03";#N/A,#N/A,FALSE,"M04";#N/A,#N/A,FALSE,"M05";#N/A,#N/A,FALSE,"M08"}</definedName>
    <definedName name="ee" localSheetId="12" hidden="1">{#N/A,#N/A,FALSE,"M01";#N/A,#N/A,FALSE,"M02";#N/A,#N/A,FALSE,"M03";#N/A,#N/A,FALSE,"M04";#N/A,#N/A,FALSE,"M05";#N/A,#N/A,FALSE,"M08"}</definedName>
    <definedName name="ee" localSheetId="8" hidden="1">{#N/A,#N/A,FALSE,"M01";#N/A,#N/A,FALSE,"M02";#N/A,#N/A,FALSE,"M03";#N/A,#N/A,FALSE,"M04";#N/A,#N/A,FALSE,"M05";#N/A,#N/A,FALSE,"M08"}</definedName>
    <definedName name="ee" hidden="1">{#N/A,#N/A,FALSE,"M01";#N/A,#N/A,FALSE,"M02";#N/A,#N/A,FALSE,"M03";#N/A,#N/A,FALSE,"M04";#N/A,#N/A,FALSE,"M05";#N/A,#N/A,FALSE,"M08"}</definedName>
    <definedName name="eewq" localSheetId="2">#REF!</definedName>
    <definedName name="eewq" localSheetId="5">#REF!</definedName>
    <definedName name="eewq" localSheetId="13">#REF!</definedName>
    <definedName name="eewq" localSheetId="15">#REF!</definedName>
    <definedName name="eewq" localSheetId="11">#REF!</definedName>
    <definedName name="eewq" localSheetId="1">#REF!</definedName>
    <definedName name="eewq" localSheetId="6">#REF!</definedName>
    <definedName name="eewq" localSheetId="14">#REF!</definedName>
    <definedName name="eewq" localSheetId="9">#REF!</definedName>
    <definedName name="eewq" localSheetId="17">#REF!</definedName>
    <definedName name="eewq" localSheetId="4">#REF!</definedName>
    <definedName name="eewq" localSheetId="12">#REF!</definedName>
    <definedName name="eewq" localSheetId="8">#REF!</definedName>
    <definedName name="eewq">#REF!</definedName>
    <definedName name="eqe" localSheetId="2">#REF!</definedName>
    <definedName name="eqe" localSheetId="5">#REF!</definedName>
    <definedName name="eqe" localSheetId="13">#REF!</definedName>
    <definedName name="eqe" localSheetId="15">#REF!</definedName>
    <definedName name="eqe" localSheetId="1">#REF!</definedName>
    <definedName name="eqe" localSheetId="6">#REF!</definedName>
    <definedName name="eqe" localSheetId="14">#REF!</definedName>
    <definedName name="eqe" localSheetId="9">#REF!</definedName>
    <definedName name="eqe" localSheetId="17">#REF!</definedName>
    <definedName name="eqe" localSheetId="4">#REF!</definedName>
    <definedName name="eqe" localSheetId="12">#REF!</definedName>
    <definedName name="eqe" localSheetId="8">#REF!</definedName>
    <definedName name="eqe">#REF!</definedName>
    <definedName name="Equipment" localSheetId="2">#REF!</definedName>
    <definedName name="Equipment" localSheetId="5">#REF!</definedName>
    <definedName name="Equipment" localSheetId="13">#REF!</definedName>
    <definedName name="Equipment" localSheetId="7">#REF!</definedName>
    <definedName name="Equipment" localSheetId="15">#REF!</definedName>
    <definedName name="Equipment" localSheetId="6">#REF!</definedName>
    <definedName name="Equipment" localSheetId="14">#REF!</definedName>
    <definedName name="Equipment" localSheetId="9">#REF!</definedName>
    <definedName name="Equipment" localSheetId="17">#REF!</definedName>
    <definedName name="Equipment" localSheetId="4">#REF!</definedName>
    <definedName name="Equipment" localSheetId="12">#REF!</definedName>
    <definedName name="Equipment" localSheetId="8">#REF!</definedName>
    <definedName name="Equipment" localSheetId="16">#REF!</definedName>
    <definedName name="Equipment">#REF!</definedName>
    <definedName name="ere" localSheetId="13" hidden="1">{#N/A,#N/A,FALSE,"M01";#N/A,#N/A,FALSE,"M02";#N/A,#N/A,FALSE,"M03";#N/A,#N/A,FALSE,"M04";#N/A,#N/A,FALSE,"M05";#N/A,#N/A,FALSE,"M08"}</definedName>
    <definedName name="ere" hidden="1">{#N/A,#N/A,FALSE,"M01";#N/A,#N/A,FALSE,"M02";#N/A,#N/A,FALSE,"M03";#N/A,#N/A,FALSE,"M04";#N/A,#N/A,FALSE,"M05";#N/A,#N/A,FALSE,"M08"}</definedName>
    <definedName name="esa" localSheetId="13">#REF!</definedName>
    <definedName name="esa" localSheetId="7">[34]Project!$A$3:$A$1003</definedName>
    <definedName name="esa" localSheetId="15">[35]Project!$A$3:$A$1003</definedName>
    <definedName name="esa" localSheetId="9">[36]Project!$A$3:$A$1003</definedName>
    <definedName name="esa" localSheetId="16">[34]Project!$A$3:$A$1003</definedName>
    <definedName name="esa">[35]Project!$A$3:$A$1003</definedName>
    <definedName name="EXCA_COAL" localSheetId="2">#REF!</definedName>
    <definedName name="EXCA_COAL" localSheetId="5">#REF!</definedName>
    <definedName name="EXCA_COAL" localSheetId="13">#REF!</definedName>
    <definedName name="EXCA_COAL" localSheetId="15">#REF!</definedName>
    <definedName name="EXCA_COAL" localSheetId="11">#REF!</definedName>
    <definedName name="EXCA_COAL" localSheetId="1">#REF!</definedName>
    <definedName name="EXCA_COAL" localSheetId="6">#REF!</definedName>
    <definedName name="EXCA_COAL" localSheetId="14">#REF!</definedName>
    <definedName name="EXCA_COAL" localSheetId="9">#REF!</definedName>
    <definedName name="EXCA_COAL" localSheetId="17">#REF!</definedName>
    <definedName name="EXCA_COAL" localSheetId="4">#REF!</definedName>
    <definedName name="EXCA_COAL" localSheetId="12">#REF!</definedName>
    <definedName name="EXCA_COAL" localSheetId="8">#REF!</definedName>
    <definedName name="EXCA_COAL">#REF!</definedName>
    <definedName name="EXCA_OB" localSheetId="2">#REF!</definedName>
    <definedName name="EXCA_OB" localSheetId="5">#REF!</definedName>
    <definedName name="EXCA_OB" localSheetId="13">#REF!</definedName>
    <definedName name="EXCA_OB" localSheetId="15">#REF!</definedName>
    <definedName name="EXCA_OB" localSheetId="1">#REF!</definedName>
    <definedName name="EXCA_OB" localSheetId="6">#REF!</definedName>
    <definedName name="EXCA_OB" localSheetId="14">#REF!</definedName>
    <definedName name="EXCA_OB" localSheetId="9">#REF!</definedName>
    <definedName name="EXCA_OB" localSheetId="17">#REF!</definedName>
    <definedName name="EXCA_OB" localSheetId="4">#REF!</definedName>
    <definedName name="EXCA_OB" localSheetId="12">#REF!</definedName>
    <definedName name="EXCA_OB" localSheetId="8">#REF!</definedName>
    <definedName name="EXCA_OB">#REF!</definedName>
    <definedName name="excel" localSheetId="2">'[7]MTD OB Forecasting'!#REF!</definedName>
    <definedName name="excel" localSheetId="5">'[7]MTD OB Forecasting'!#REF!</definedName>
    <definedName name="excel" localSheetId="13">#REF!</definedName>
    <definedName name="excel" localSheetId="15">'[7]MTD OB Forecasting'!#REF!</definedName>
    <definedName name="excel" localSheetId="1">'[7]MTD OB Forecasting'!#REF!</definedName>
    <definedName name="excel" localSheetId="6">'[7]MTD OB Forecasting'!#REF!</definedName>
    <definedName name="excel" localSheetId="14">'[7]MTD OB Forecasting'!#REF!</definedName>
    <definedName name="excel" localSheetId="9">'[7]MTD OB Forecasting'!#REF!</definedName>
    <definedName name="excel" localSheetId="17">'[7]MTD OB Forecasting'!#REF!</definedName>
    <definedName name="excel" localSheetId="4">'[7]MTD OB Forecasting'!#REF!</definedName>
    <definedName name="excel" localSheetId="12">'[7]MTD OB Forecasting'!#REF!</definedName>
    <definedName name="excel" localSheetId="8">'[7]MTD OB Forecasting'!#REF!</definedName>
    <definedName name="excel">'[7]MTD OB Forecasting'!#REF!</definedName>
    <definedName name="Excel_01" localSheetId="2">'[3]MTD OB Forecasting'!#REF!</definedName>
    <definedName name="Excel_01" localSheetId="5">'[3]MTD OB Forecasting'!#REF!</definedName>
    <definedName name="Excel_01" localSheetId="13">#REF!</definedName>
    <definedName name="Excel_01" localSheetId="15">'[3]MTD OB Forecasting'!#REF!</definedName>
    <definedName name="Excel_01" localSheetId="1">'[3]MTD OB Forecasting'!#REF!</definedName>
    <definedName name="Excel_01" localSheetId="6">'[3]MTD OB Forecasting'!#REF!</definedName>
    <definedName name="Excel_01" localSheetId="14">'[3]MTD OB Forecasting'!#REF!</definedName>
    <definedName name="Excel_01" localSheetId="9">'[3]MTD OB Forecasting'!#REF!</definedName>
    <definedName name="Excel_01" localSheetId="17">'[3]MTD OB Forecasting'!#REF!</definedName>
    <definedName name="Excel_01" localSheetId="4">'[3]MTD OB Forecasting'!#REF!</definedName>
    <definedName name="Excel_01" localSheetId="12">'[3]MTD OB Forecasting'!#REF!</definedName>
    <definedName name="Excel_01" localSheetId="8">'[3]MTD OB Forecasting'!#REF!</definedName>
    <definedName name="Excel_01">'[3]MTD OB Forecasting'!#REF!</definedName>
    <definedName name="excel_02" localSheetId="2">'[3]MTD OB Forecasting'!#REF!</definedName>
    <definedName name="excel_02" localSheetId="5">'[3]MTD OB Forecasting'!#REF!</definedName>
    <definedName name="excel_02" localSheetId="13">#REF!</definedName>
    <definedName name="excel_02" localSheetId="15">'[3]MTD OB Forecasting'!#REF!</definedName>
    <definedName name="excel_02" localSheetId="1">'[3]MTD OB Forecasting'!#REF!</definedName>
    <definedName name="excel_02" localSheetId="6">'[3]MTD OB Forecasting'!#REF!</definedName>
    <definedName name="excel_02" localSheetId="14">'[3]MTD OB Forecasting'!#REF!</definedName>
    <definedName name="excel_02" localSheetId="9">'[3]MTD OB Forecasting'!#REF!</definedName>
    <definedName name="excel_02" localSheetId="17">'[3]MTD OB Forecasting'!#REF!</definedName>
    <definedName name="excel_02" localSheetId="4">'[3]MTD OB Forecasting'!#REF!</definedName>
    <definedName name="excel_02" localSheetId="12">'[3]MTD OB Forecasting'!#REF!</definedName>
    <definedName name="excel_02" localSheetId="8">'[3]MTD OB Forecasting'!#REF!</definedName>
    <definedName name="excel_02">'[3]MTD OB Forecasting'!#REF!</definedName>
    <definedName name="Excel_BuiltIn__FilterDatabase_1" localSheetId="2">#REF!</definedName>
    <definedName name="Excel_BuiltIn__FilterDatabase_1" localSheetId="5">#REF!</definedName>
    <definedName name="Excel_BuiltIn__FilterDatabase_1" localSheetId="15">#REF!</definedName>
    <definedName name="Excel_BuiltIn__FilterDatabase_1" localSheetId="11">#REF!</definedName>
    <definedName name="Excel_BuiltIn__FilterDatabase_1" localSheetId="1">#REF!</definedName>
    <definedName name="Excel_BuiltIn__FilterDatabase_1" localSheetId="6">#REF!</definedName>
    <definedName name="Excel_BuiltIn__FilterDatabase_1" localSheetId="14">#REF!</definedName>
    <definedName name="Excel_BuiltIn__FilterDatabase_1" localSheetId="9">#REF!</definedName>
    <definedName name="Excel_BuiltIn__FilterDatabase_1" localSheetId="17">#REF!</definedName>
    <definedName name="Excel_BuiltIn__FilterDatabase_1" localSheetId="4">#REF!</definedName>
    <definedName name="Excel_BuiltIn__FilterDatabase_1" localSheetId="12">#REF!</definedName>
    <definedName name="Excel_BuiltIn__FilterDatabase_1" localSheetId="8">#REF!</definedName>
    <definedName name="Excel_BuiltIn__FilterDatabase_1">#REF!</definedName>
    <definedName name="Excel_BuiltIn__FilterDatabase_1_1" localSheetId="13">#REF!</definedName>
    <definedName name="Excel_BuiltIn__FilterDatabase_1_1" localSheetId="9">[37]Project!$Q$7:$Q$10</definedName>
    <definedName name="Excel_BuiltIn__FilterDatabase_1_1">[38]Project!$Q$7:$Q$10</definedName>
    <definedName name="Excel_BuiltIn_Print_Area" localSheetId="2">#REF!</definedName>
    <definedName name="Excel_BuiltIn_Print_Area" localSheetId="5">#REF!</definedName>
    <definedName name="Excel_BuiltIn_Print_Area" localSheetId="7">#REF!</definedName>
    <definedName name="Excel_BuiltIn_Print_Area" localSheetId="15">#REF!</definedName>
    <definedName name="Excel_BuiltIn_Print_Area" localSheetId="11">#REF!</definedName>
    <definedName name="Excel_BuiltIn_Print_Area" localSheetId="1">#REF!</definedName>
    <definedName name="Excel_BuiltIn_Print_Area" localSheetId="6">#REF!</definedName>
    <definedName name="Excel_BuiltIn_Print_Area" localSheetId="14">#REF!</definedName>
    <definedName name="Excel_BuiltIn_Print_Area" localSheetId="9">#REF!</definedName>
    <definedName name="Excel_BuiltIn_Print_Area" localSheetId="17">#REF!</definedName>
    <definedName name="Excel_BuiltIn_Print_Area" localSheetId="4">#REF!</definedName>
    <definedName name="Excel_BuiltIn_Print_Area" localSheetId="12">#REF!</definedName>
    <definedName name="Excel_BuiltIn_Print_Area" localSheetId="8">#REF!</definedName>
    <definedName name="Excel_BuiltIn_Print_Area" localSheetId="16">#REF!</definedName>
    <definedName name="Excel_BuiltIn_Print_Area">#REF!</definedName>
    <definedName name="Excel_BuiltIn_Print_Area_1" localSheetId="2">#REF!</definedName>
    <definedName name="Excel_BuiltIn_Print_Area_1" localSheetId="5">#REF!</definedName>
    <definedName name="Excel_BuiltIn_Print_Area_1" localSheetId="7">#REF!</definedName>
    <definedName name="Excel_BuiltIn_Print_Area_1" localSheetId="15">#REF!</definedName>
    <definedName name="Excel_BuiltIn_Print_Area_1" localSheetId="1">#REF!</definedName>
    <definedName name="Excel_BuiltIn_Print_Area_1" localSheetId="6">#REF!</definedName>
    <definedName name="Excel_BuiltIn_Print_Area_1" localSheetId="14">#REF!</definedName>
    <definedName name="Excel_BuiltIn_Print_Area_1" localSheetId="9">#REF!</definedName>
    <definedName name="Excel_BuiltIn_Print_Area_1" localSheetId="17">#REF!</definedName>
    <definedName name="Excel_BuiltIn_Print_Area_1" localSheetId="4">#REF!</definedName>
    <definedName name="Excel_BuiltIn_Print_Area_1" localSheetId="12">#REF!</definedName>
    <definedName name="Excel_BuiltIn_Print_Area_1" localSheetId="8">#REF!</definedName>
    <definedName name="Excel_BuiltIn_Print_Area_1" localSheetId="16">#REF!</definedName>
    <definedName name="Excel_BuiltIn_Print_Area_1">#REF!</definedName>
    <definedName name="Excel_BuiltIn_Print_Area_10" localSheetId="2">'[7]MTD OB Forecasting'!#REF!</definedName>
    <definedName name="Excel_BuiltIn_Print_Area_10" localSheetId="5">'[7]MTD OB Forecasting'!#REF!</definedName>
    <definedName name="Excel_BuiltIn_Print_Area_10" localSheetId="13">#REF!</definedName>
    <definedName name="Excel_BuiltIn_Print_Area_10" localSheetId="15">'[7]MTD OB Forecasting'!#REF!</definedName>
    <definedName name="Excel_BuiltIn_Print_Area_10" localSheetId="1">'[7]MTD OB Forecasting'!#REF!</definedName>
    <definedName name="Excel_BuiltIn_Print_Area_10" localSheetId="6">'[7]MTD OB Forecasting'!#REF!</definedName>
    <definedName name="Excel_BuiltIn_Print_Area_10" localSheetId="14">'[7]MTD OB Forecasting'!#REF!</definedName>
    <definedName name="Excel_BuiltIn_Print_Area_10" localSheetId="9">'[7]MTD OB Forecasting'!#REF!</definedName>
    <definedName name="Excel_BuiltIn_Print_Area_10" localSheetId="17">'[7]MTD OB Forecasting'!#REF!</definedName>
    <definedName name="Excel_BuiltIn_Print_Area_10" localSheetId="4">'[7]MTD OB Forecasting'!#REF!</definedName>
    <definedName name="Excel_BuiltIn_Print_Area_10" localSheetId="12">'[7]MTD OB Forecasting'!#REF!</definedName>
    <definedName name="Excel_BuiltIn_Print_Area_10" localSheetId="8">'[7]MTD OB Forecasting'!#REF!</definedName>
    <definedName name="Excel_BuiltIn_Print_Area_10">'[7]MTD OB Forecasting'!#REF!</definedName>
    <definedName name="Excel_BuiltIn_Print_Area_10_1" localSheetId="2">'[7]MTD OB Forecasting'!#REF!</definedName>
    <definedName name="Excel_BuiltIn_Print_Area_10_1" localSheetId="5">'[7]MTD OB Forecasting'!#REF!</definedName>
    <definedName name="Excel_BuiltIn_Print_Area_10_1" localSheetId="13">#REF!</definedName>
    <definedName name="Excel_BuiltIn_Print_Area_10_1" localSheetId="15">'[7]MTD OB Forecasting'!#REF!</definedName>
    <definedName name="Excel_BuiltIn_Print_Area_10_1" localSheetId="1">'[7]MTD OB Forecasting'!#REF!</definedName>
    <definedName name="Excel_BuiltIn_Print_Area_10_1" localSheetId="6">'[7]MTD OB Forecasting'!#REF!</definedName>
    <definedName name="Excel_BuiltIn_Print_Area_10_1" localSheetId="14">'[7]MTD OB Forecasting'!#REF!</definedName>
    <definedName name="Excel_BuiltIn_Print_Area_10_1" localSheetId="9">'[7]MTD OB Forecasting'!#REF!</definedName>
    <definedName name="Excel_BuiltIn_Print_Area_10_1" localSheetId="17">'[7]MTD OB Forecasting'!#REF!</definedName>
    <definedName name="Excel_BuiltIn_Print_Area_10_1" localSheetId="4">'[7]MTD OB Forecasting'!#REF!</definedName>
    <definedName name="Excel_BuiltIn_Print_Area_10_1" localSheetId="12">'[7]MTD OB Forecasting'!#REF!</definedName>
    <definedName name="Excel_BuiltIn_Print_Area_10_1" localSheetId="8">'[7]MTD OB Forecasting'!#REF!</definedName>
    <definedName name="Excel_BuiltIn_Print_Area_10_1">'[7]MTD OB Forecasting'!#REF!</definedName>
    <definedName name="Excel_BuiltIn_Print_Area_10_20" localSheetId="2">'[3]MTD OB Forecasting'!#REF!</definedName>
    <definedName name="Excel_BuiltIn_Print_Area_10_20" localSheetId="5">'[3]MTD OB Forecasting'!#REF!</definedName>
    <definedName name="Excel_BuiltIn_Print_Area_10_20" localSheetId="13">#REF!</definedName>
    <definedName name="Excel_BuiltIn_Print_Area_10_20" localSheetId="15">'[3]MTD OB Forecasting'!#REF!</definedName>
    <definedName name="Excel_BuiltIn_Print_Area_10_20" localSheetId="1">'[3]MTD OB Forecasting'!#REF!</definedName>
    <definedName name="Excel_BuiltIn_Print_Area_10_20" localSheetId="6">'[3]MTD OB Forecasting'!#REF!</definedName>
    <definedName name="Excel_BuiltIn_Print_Area_10_20" localSheetId="14">'[3]MTD OB Forecasting'!#REF!</definedName>
    <definedName name="Excel_BuiltIn_Print_Area_10_20" localSheetId="9">'[3]MTD OB Forecasting'!#REF!</definedName>
    <definedName name="Excel_BuiltIn_Print_Area_10_20" localSheetId="17">'[3]MTD OB Forecasting'!#REF!</definedName>
    <definedName name="Excel_BuiltIn_Print_Area_10_20" localSheetId="4">'[3]MTD OB Forecasting'!#REF!</definedName>
    <definedName name="Excel_BuiltIn_Print_Area_10_20" localSheetId="12">'[3]MTD OB Forecasting'!#REF!</definedName>
    <definedName name="Excel_BuiltIn_Print_Area_10_20" localSheetId="8">'[3]MTD OB Forecasting'!#REF!</definedName>
    <definedName name="Excel_BuiltIn_Print_Area_10_20">'[3]MTD OB Forecasting'!#REF!</definedName>
    <definedName name="Excel_BuiltIn_Print_Area_13" localSheetId="2">#REF!</definedName>
    <definedName name="Excel_BuiltIn_Print_Area_13" localSheetId="5">#REF!</definedName>
    <definedName name="Excel_BuiltIn_Print_Area_13" localSheetId="15">#REF!</definedName>
    <definedName name="Excel_BuiltIn_Print_Area_13" localSheetId="11">#REF!</definedName>
    <definedName name="Excel_BuiltIn_Print_Area_13" localSheetId="1">#REF!</definedName>
    <definedName name="Excel_BuiltIn_Print_Area_13" localSheetId="6">#REF!</definedName>
    <definedName name="Excel_BuiltIn_Print_Area_13" localSheetId="14">#REF!</definedName>
    <definedName name="Excel_BuiltIn_Print_Area_13" localSheetId="9">#REF!</definedName>
    <definedName name="Excel_BuiltIn_Print_Area_13" localSheetId="17">#REF!</definedName>
    <definedName name="Excel_BuiltIn_Print_Area_13" localSheetId="4">#REF!</definedName>
    <definedName name="Excel_BuiltIn_Print_Area_13" localSheetId="12">#REF!</definedName>
    <definedName name="Excel_BuiltIn_Print_Area_13" localSheetId="8">#REF!</definedName>
    <definedName name="Excel_BuiltIn_Print_Area_13">#REF!</definedName>
    <definedName name="Excel_BuiltIn_Print_Area_3_1_1_1_1_1_1_1_1_1_1_1_1_1_1_1">"'file:///D:/File Adm New/D &amp; M 2007/Down &amp; Maint Okt 07/Down &amp; Maint 03 Agus \'07.xls'#$PITSTOP.$#REF!$#REF!:$#REF!$#REF!"</definedName>
    <definedName name="Excel_BuiltIn_Print_Area_3_1_1_1_1_1_1_1_5">"'file:///D:/File Adm New/D &amp; M 2007/Down &amp; Maint Okt 07/Down &amp; Maint 03 Agus \'07.xls'#$PITSTOP.$#REF!$#REF!:$#REF!$#REF!"</definedName>
    <definedName name="Excel_BuiltIn_Print_Titles" localSheetId="2">#REF!</definedName>
    <definedName name="Excel_BuiltIn_Print_Titles" localSheetId="5">#REF!</definedName>
    <definedName name="Excel_BuiltIn_Print_Titles" localSheetId="13">#REF!</definedName>
    <definedName name="Excel_BuiltIn_Print_Titles" localSheetId="15">#REF!</definedName>
    <definedName name="Excel_BuiltIn_Print_Titles" localSheetId="1">#REF!</definedName>
    <definedName name="Excel_BuiltIn_Print_Titles" localSheetId="6">#REF!</definedName>
    <definedName name="Excel_BuiltIn_Print_Titles" localSheetId="14">#REF!</definedName>
    <definedName name="Excel_BuiltIn_Print_Titles" localSheetId="9">#REF!</definedName>
    <definedName name="Excel_BuiltIn_Print_Titles" localSheetId="17">#REF!</definedName>
    <definedName name="Excel_BuiltIn_Print_Titles" localSheetId="4">#REF!</definedName>
    <definedName name="Excel_BuiltIn_Print_Titles" localSheetId="12">#REF!</definedName>
    <definedName name="Excel_BuiltIn_Print_Titles" localSheetId="8">#REF!</definedName>
    <definedName name="Excel_BuiltIn_Print_Titles">#REF!</definedName>
    <definedName name="Excel_BuiltIn_Print_Titles_1" localSheetId="2">#REF!</definedName>
    <definedName name="Excel_BuiltIn_Print_Titles_1" localSheetId="5">#REF!</definedName>
    <definedName name="Excel_BuiltIn_Print_Titles_1" localSheetId="13">#REF!</definedName>
    <definedName name="Excel_BuiltIn_Print_Titles_1" localSheetId="15">#REF!</definedName>
    <definedName name="Excel_BuiltIn_Print_Titles_1" localSheetId="1">#REF!</definedName>
    <definedName name="Excel_BuiltIn_Print_Titles_1" localSheetId="6">#REF!</definedName>
    <definedName name="Excel_BuiltIn_Print_Titles_1" localSheetId="14">#REF!</definedName>
    <definedName name="Excel_BuiltIn_Print_Titles_1" localSheetId="9">#REF!</definedName>
    <definedName name="Excel_BuiltIn_Print_Titles_1" localSheetId="17">#REF!</definedName>
    <definedName name="Excel_BuiltIn_Print_Titles_1" localSheetId="4">#REF!</definedName>
    <definedName name="Excel_BuiltIn_Print_Titles_1" localSheetId="12">#REF!</definedName>
    <definedName name="Excel_BuiltIn_Print_Titles_1" localSheetId="8">#REF!</definedName>
    <definedName name="Excel_BuiltIn_Print_Titles_1">#REF!</definedName>
    <definedName name="ExchageCode" localSheetId="13">#REF!</definedName>
    <definedName name="ExchageCode" localSheetId="7">[11]!Exchange_Code</definedName>
    <definedName name="ExchageCode" localSheetId="15">[12]!Exchange_Code</definedName>
    <definedName name="ExchageCode" localSheetId="9">[13]!Exchange_Code</definedName>
    <definedName name="ExchageCode" localSheetId="16">[11]!Exchange_Code</definedName>
    <definedName name="ExchageCode">[12]!Exchange_Code</definedName>
    <definedName name="ExchangeRate" localSheetId="13">#REF!</definedName>
    <definedName name="ExchangeRate">'[39]Detail Exp.'!$Z$3</definedName>
    <definedName name="f" localSheetId="2" hidden="1">{#N/A,#N/A,FALSE,"M06";#N/A,#N/A,FALSE,"M07"}</definedName>
    <definedName name="f" localSheetId="5" hidden="1">{#N/A,#N/A,FALSE,"M06";#N/A,#N/A,FALSE,"M07"}</definedName>
    <definedName name="f" localSheetId="13" hidden="1">{#N/A,#N/A,FALSE,"M06";#N/A,#N/A,FALSE,"M07"}</definedName>
    <definedName name="f" localSheetId="15" hidden="1">{#N/A,#N/A,FALSE,"M06";#N/A,#N/A,FALSE,"M07"}</definedName>
    <definedName name="f" localSheetId="3" hidden="1">{#N/A,#N/A,FALSE,"M06";#N/A,#N/A,FALSE,"M07"}</definedName>
    <definedName name="f" localSheetId="11" hidden="1">{#N/A,#N/A,FALSE,"M06";#N/A,#N/A,FALSE,"M07"}</definedName>
    <definedName name="f" localSheetId="6" hidden="1">{#N/A,#N/A,FALSE,"M06";#N/A,#N/A,FALSE,"M07"}</definedName>
    <definedName name="f" localSheetId="14" hidden="1">{#N/A,#N/A,FALSE,"M06";#N/A,#N/A,FALSE,"M07"}</definedName>
    <definedName name="f" localSheetId="9" hidden="1">{#N/A,#N/A,FALSE,"M06";#N/A,#N/A,FALSE,"M07"}</definedName>
    <definedName name="f" localSheetId="17" hidden="1">{#N/A,#N/A,FALSE,"M06";#N/A,#N/A,FALSE,"M07"}</definedName>
    <definedName name="f" localSheetId="4" hidden="1">{#N/A,#N/A,FALSE,"M06";#N/A,#N/A,FALSE,"M07"}</definedName>
    <definedName name="f" localSheetId="12" hidden="1">{#N/A,#N/A,FALSE,"M06";#N/A,#N/A,FALSE,"M07"}</definedName>
    <definedName name="f" localSheetId="8" hidden="1">{#N/A,#N/A,FALSE,"M06";#N/A,#N/A,FALSE,"M07"}</definedName>
    <definedName name="f" hidden="1">{#N/A,#N/A,FALSE,"M06";#N/A,#N/A,FALSE,"M07"}</definedName>
    <definedName name="FD" localSheetId="2">#REF!</definedName>
    <definedName name="FD" localSheetId="5">#REF!</definedName>
    <definedName name="FD" localSheetId="13">#REF!</definedName>
    <definedName name="FD" localSheetId="15">#REF!</definedName>
    <definedName name="FD" localSheetId="11">#REF!</definedName>
    <definedName name="FD" localSheetId="1">#REF!</definedName>
    <definedName name="FD" localSheetId="6">#REF!</definedName>
    <definedName name="FD" localSheetId="14">#REF!</definedName>
    <definedName name="FD" localSheetId="9">#REF!</definedName>
    <definedName name="FD" localSheetId="17">#REF!</definedName>
    <definedName name="FD" localSheetId="4">#REF!</definedName>
    <definedName name="FD" localSheetId="12">#REF!</definedName>
    <definedName name="FD" localSheetId="8">#REF!</definedName>
    <definedName name="FD">#REF!</definedName>
    <definedName name="FF" localSheetId="2">#REF!</definedName>
    <definedName name="FF" localSheetId="5">#REF!</definedName>
    <definedName name="ff" localSheetId="13" hidden="1">{#N/A,#N/A,FALSE,"M01";#N/A,#N/A,FALSE,"M02";#N/A,#N/A,FALSE,"M03";#N/A,#N/A,FALSE,"M04";#N/A,#N/A,FALSE,"M05";#N/A,#N/A,FALSE,"M08"}</definedName>
    <definedName name="FF" localSheetId="15">#REF!</definedName>
    <definedName name="FF" localSheetId="1">#REF!</definedName>
    <definedName name="FF" localSheetId="6">#REF!</definedName>
    <definedName name="FF" localSheetId="14">#REF!</definedName>
    <definedName name="FF" localSheetId="9">#REF!</definedName>
    <definedName name="FF" localSheetId="17">#REF!</definedName>
    <definedName name="FF" localSheetId="4">#REF!</definedName>
    <definedName name="FF" localSheetId="12">#REF!</definedName>
    <definedName name="FF" localSheetId="8">#REF!</definedName>
    <definedName name="FF">#REF!</definedName>
    <definedName name="ffff" localSheetId="2">#REF!</definedName>
    <definedName name="ffff" localSheetId="5">#REF!</definedName>
    <definedName name="ffff" localSheetId="13">#REF!</definedName>
    <definedName name="ffff" localSheetId="15">#REF!</definedName>
    <definedName name="ffff" localSheetId="1">#REF!</definedName>
    <definedName name="ffff" localSheetId="6">#REF!</definedName>
    <definedName name="ffff" localSheetId="14">#REF!</definedName>
    <definedName name="ffff" localSheetId="9">#REF!</definedName>
    <definedName name="ffff" localSheetId="17">#REF!</definedName>
    <definedName name="ffff" localSheetId="4">#REF!</definedName>
    <definedName name="ffff" localSheetId="12">#REF!</definedName>
    <definedName name="ffff" localSheetId="8">#REF!</definedName>
    <definedName name="ffff">#REF!</definedName>
    <definedName name="fgfdg" localSheetId="13" hidden="1">{#N/A,#N/A,FALSE,"M01";#N/A,#N/A,FALSE,"M02";#N/A,#N/A,FALSE,"M03";#N/A,#N/A,FALSE,"M04";#N/A,#N/A,FALSE,"M05";#N/A,#N/A,FALSE,"M08"}</definedName>
    <definedName name="fgfdg" hidden="1">{#N/A,#N/A,FALSE,"M01";#N/A,#N/A,FALSE,"M02";#N/A,#N/A,FALSE,"M03";#N/A,#N/A,FALSE,"M04";#N/A,#N/A,FALSE,"M05";#N/A,#N/A,FALSE,"M08"}</definedName>
    <definedName name="FIRM" localSheetId="13" hidden="1">{#N/A,#N/A,FALSE,"M06";#N/A,#N/A,FALSE,"M07"}</definedName>
    <definedName name="FIRM" hidden="1">{#N/A,#N/A,FALSE,"M06";#N/A,#N/A,FALSE,"M07"}</definedName>
    <definedName name="Fiscal_Year" localSheetId="5">#REF!</definedName>
    <definedName name="Fiscal_Year" localSheetId="13">#REF!</definedName>
    <definedName name="Fiscal_Year" localSheetId="6">#REF!</definedName>
    <definedName name="Fiscal_Year" localSheetId="4">#REF!</definedName>
    <definedName name="Fiscal_Year" localSheetId="8">#REF!</definedName>
    <definedName name="Fiscal_Year">#REF!</definedName>
    <definedName name="formal" localSheetId="13" hidden="1">{#N/A,#N/A,FALSE,"M01";#N/A,#N/A,FALSE,"M02";#N/A,#N/A,FALSE,"M03";#N/A,#N/A,FALSE,"M04";#N/A,#N/A,FALSE,"M05";#N/A,#N/A,FALSE,"M08"}</definedName>
    <definedName name="formal" hidden="1">{#N/A,#N/A,FALSE,"M01";#N/A,#N/A,FALSE,"M02";#N/A,#N/A,FALSE,"M03";#N/A,#N/A,FALSE,"M04";#N/A,#N/A,FALSE,"M05";#N/A,#N/A,FALSE,"M08"}</definedName>
    <definedName name="fs" localSheetId="5">#REF!</definedName>
    <definedName name="fs" localSheetId="13">#REF!</definedName>
    <definedName name="fs" localSheetId="15">#REF!</definedName>
    <definedName name="fs" localSheetId="1">#REF!</definedName>
    <definedName name="fs" localSheetId="6">#REF!</definedName>
    <definedName name="fs" localSheetId="9">#REF!</definedName>
    <definedName name="fs" localSheetId="4">#REF!</definedName>
    <definedName name="fs" localSheetId="8">#REF!</definedName>
    <definedName name="fs">#REF!</definedName>
    <definedName name="Fuel" localSheetId="13">#REF!</definedName>
    <definedName name="Fuel">[4]Data!$B$177:$AG$208</definedName>
    <definedName name="Fuel_MTD" localSheetId="13">#REF!</definedName>
    <definedName name="Fuel_MTD">[4]Data!$B$247:$AG$277</definedName>
    <definedName name="Fuel_STO" localSheetId="13">#REF!</definedName>
    <definedName name="Fuel_STO">[4]Data!$B$166:$AG$173</definedName>
    <definedName name="g" localSheetId="2" hidden="1">{#N/A,#N/A,FALSE,"M01";#N/A,#N/A,FALSE,"M02";#N/A,#N/A,FALSE,"M03";#N/A,#N/A,FALSE,"M04";#N/A,#N/A,FALSE,"M05";#N/A,#N/A,FALSE,"M08"}</definedName>
    <definedName name="g" localSheetId="5" hidden="1">{#N/A,#N/A,FALSE,"M01";#N/A,#N/A,FALSE,"M02";#N/A,#N/A,FALSE,"M03";#N/A,#N/A,FALSE,"M04";#N/A,#N/A,FALSE,"M05";#N/A,#N/A,FALSE,"M08"}</definedName>
    <definedName name="g" localSheetId="13" hidden="1">{#N/A,#N/A,FALSE,"M01";#N/A,#N/A,FALSE,"M02";#N/A,#N/A,FALSE,"M03";#N/A,#N/A,FALSE,"M04";#N/A,#N/A,FALSE,"M05";#N/A,#N/A,FALSE,"M08"}</definedName>
    <definedName name="g" localSheetId="15" hidden="1">{#N/A,#N/A,FALSE,"M01";#N/A,#N/A,FALSE,"M02";#N/A,#N/A,FALSE,"M03";#N/A,#N/A,FALSE,"M04";#N/A,#N/A,FALSE,"M05";#N/A,#N/A,FALSE,"M08"}</definedName>
    <definedName name="g" localSheetId="3" hidden="1">{#N/A,#N/A,FALSE,"M01";#N/A,#N/A,FALSE,"M02";#N/A,#N/A,FALSE,"M03";#N/A,#N/A,FALSE,"M04";#N/A,#N/A,FALSE,"M05";#N/A,#N/A,FALSE,"M08"}</definedName>
    <definedName name="g" localSheetId="11" hidden="1">{#N/A,#N/A,FALSE,"M01";#N/A,#N/A,FALSE,"M02";#N/A,#N/A,FALSE,"M03";#N/A,#N/A,FALSE,"M04";#N/A,#N/A,FALSE,"M05";#N/A,#N/A,FALSE,"M08"}</definedName>
    <definedName name="g" localSheetId="6" hidden="1">{#N/A,#N/A,FALSE,"M01";#N/A,#N/A,FALSE,"M02";#N/A,#N/A,FALSE,"M03";#N/A,#N/A,FALSE,"M04";#N/A,#N/A,FALSE,"M05";#N/A,#N/A,FALSE,"M08"}</definedName>
    <definedName name="g" localSheetId="14" hidden="1">{#N/A,#N/A,FALSE,"M01";#N/A,#N/A,FALSE,"M02";#N/A,#N/A,FALSE,"M03";#N/A,#N/A,FALSE,"M04";#N/A,#N/A,FALSE,"M05";#N/A,#N/A,FALSE,"M08"}</definedName>
    <definedName name="g" localSheetId="9" hidden="1">{#N/A,#N/A,FALSE,"M01";#N/A,#N/A,FALSE,"M02";#N/A,#N/A,FALSE,"M03";#N/A,#N/A,FALSE,"M04";#N/A,#N/A,FALSE,"M05";#N/A,#N/A,FALSE,"M08"}</definedName>
    <definedName name="g" localSheetId="17" hidden="1">{#N/A,#N/A,FALSE,"M01";#N/A,#N/A,FALSE,"M02";#N/A,#N/A,FALSE,"M03";#N/A,#N/A,FALSE,"M04";#N/A,#N/A,FALSE,"M05";#N/A,#N/A,FALSE,"M08"}</definedName>
    <definedName name="g" localSheetId="4" hidden="1">{#N/A,#N/A,FALSE,"M01";#N/A,#N/A,FALSE,"M02";#N/A,#N/A,FALSE,"M03";#N/A,#N/A,FALSE,"M04";#N/A,#N/A,FALSE,"M05";#N/A,#N/A,FALSE,"M08"}</definedName>
    <definedName name="g" localSheetId="12" hidden="1">{#N/A,#N/A,FALSE,"M01";#N/A,#N/A,FALSE,"M02";#N/A,#N/A,FALSE,"M03";#N/A,#N/A,FALSE,"M04";#N/A,#N/A,FALSE,"M05";#N/A,#N/A,FALSE,"M08"}</definedName>
    <definedName name="g" localSheetId="8" hidden="1">{#N/A,#N/A,FALSE,"M01";#N/A,#N/A,FALSE,"M02";#N/A,#N/A,FALSE,"M03";#N/A,#N/A,FALSE,"M04";#N/A,#N/A,FALSE,"M05";#N/A,#N/A,FALSE,"M08"}</definedName>
    <definedName name="g" hidden="1">{#N/A,#N/A,FALSE,"M01";#N/A,#N/A,FALSE,"M02";#N/A,#N/A,FALSE,"M03";#N/A,#N/A,FALSE,"M04";#N/A,#N/A,FALSE,"M05";#N/A,#N/A,FALSE,"M08"}</definedName>
    <definedName name="GC_PIndex" localSheetId="2">#REF!</definedName>
    <definedName name="GC_PIndex" localSheetId="5">#REF!</definedName>
    <definedName name="GC_PIndex" localSheetId="13">#REF!</definedName>
    <definedName name="GC_PIndex" localSheetId="15">#REF!</definedName>
    <definedName name="GC_PIndex" localSheetId="11">#REF!</definedName>
    <definedName name="GC_PIndex" localSheetId="6">#REF!</definedName>
    <definedName name="GC_PIndex" localSheetId="14">#REF!</definedName>
    <definedName name="GC_PIndex" localSheetId="17">#REF!</definedName>
    <definedName name="GC_PIndex" localSheetId="4">#REF!</definedName>
    <definedName name="GC_PIndex" localSheetId="12">#REF!</definedName>
    <definedName name="GC_PIndex" localSheetId="8">#REF!</definedName>
    <definedName name="GC_PIndex">#REF!</definedName>
    <definedName name="ggg" localSheetId="2" hidden="1">{#N/A,#N/A,FALSE,"QR";#N/A,#N/A,FALSE,"R02";#N/A,#N/A,FALSE,"R04";#N/A,#N/A,FALSE,"R05";#N/A,#N/A,FALSE,"R08"}</definedName>
    <definedName name="ggg" localSheetId="5" hidden="1">{#N/A,#N/A,FALSE,"QR";#N/A,#N/A,FALSE,"R02";#N/A,#N/A,FALSE,"R04";#N/A,#N/A,FALSE,"R05";#N/A,#N/A,FALSE,"R08"}</definedName>
    <definedName name="ggg" localSheetId="13" hidden="1">{#N/A,#N/A,FALSE,"QR";#N/A,#N/A,FALSE,"R02";#N/A,#N/A,FALSE,"R04";#N/A,#N/A,FALSE,"R05";#N/A,#N/A,FALSE,"R08"}</definedName>
    <definedName name="ggg" localSheetId="15" hidden="1">{#N/A,#N/A,FALSE,"QR";#N/A,#N/A,FALSE,"R02";#N/A,#N/A,FALSE,"R04";#N/A,#N/A,FALSE,"R05";#N/A,#N/A,FALSE,"R08"}</definedName>
    <definedName name="ggg" localSheetId="3" hidden="1">{#N/A,#N/A,FALSE,"QR";#N/A,#N/A,FALSE,"R02";#N/A,#N/A,FALSE,"R04";#N/A,#N/A,FALSE,"R05";#N/A,#N/A,FALSE,"R08"}</definedName>
    <definedName name="ggg" localSheetId="11" hidden="1">{#N/A,#N/A,FALSE,"QR";#N/A,#N/A,FALSE,"R02";#N/A,#N/A,FALSE,"R04";#N/A,#N/A,FALSE,"R05";#N/A,#N/A,FALSE,"R08"}</definedName>
    <definedName name="ggg" localSheetId="6" hidden="1">{#N/A,#N/A,FALSE,"QR";#N/A,#N/A,FALSE,"R02";#N/A,#N/A,FALSE,"R04";#N/A,#N/A,FALSE,"R05";#N/A,#N/A,FALSE,"R08"}</definedName>
    <definedName name="ggg" localSheetId="14" hidden="1">{#N/A,#N/A,FALSE,"QR";#N/A,#N/A,FALSE,"R02";#N/A,#N/A,FALSE,"R04";#N/A,#N/A,FALSE,"R05";#N/A,#N/A,FALSE,"R08"}</definedName>
    <definedName name="ggg" localSheetId="9" hidden="1">{#N/A,#N/A,FALSE,"QR";#N/A,#N/A,FALSE,"R02";#N/A,#N/A,FALSE,"R04";#N/A,#N/A,FALSE,"R05";#N/A,#N/A,FALSE,"R08"}</definedName>
    <definedName name="ggg" localSheetId="17" hidden="1">{#N/A,#N/A,FALSE,"QR";#N/A,#N/A,FALSE,"R02";#N/A,#N/A,FALSE,"R04";#N/A,#N/A,FALSE,"R05";#N/A,#N/A,FALSE,"R08"}</definedName>
    <definedName name="ggg" localSheetId="4" hidden="1">{#N/A,#N/A,FALSE,"QR";#N/A,#N/A,FALSE,"R02";#N/A,#N/A,FALSE,"R04";#N/A,#N/A,FALSE,"R05";#N/A,#N/A,FALSE,"R08"}</definedName>
    <definedName name="ggg" localSheetId="12" hidden="1">{#N/A,#N/A,FALSE,"QR";#N/A,#N/A,FALSE,"R02";#N/A,#N/A,FALSE,"R04";#N/A,#N/A,FALSE,"R05";#N/A,#N/A,FALSE,"R08"}</definedName>
    <definedName name="ggg" localSheetId="8" hidden="1">{#N/A,#N/A,FALSE,"QR";#N/A,#N/A,FALSE,"R02";#N/A,#N/A,FALSE,"R04";#N/A,#N/A,FALSE,"R05";#N/A,#N/A,FALSE,"R08"}</definedName>
    <definedName name="ggg" hidden="1">{#N/A,#N/A,FALSE,"QR";#N/A,#N/A,FALSE,"R02";#N/A,#N/A,FALSE,"R04";#N/A,#N/A,FALSE,"R05";#N/A,#N/A,FALSE,"R08"}</definedName>
    <definedName name="gghf" localSheetId="13" hidden="1">{#N/A,#N/A,FALSE,"QR";#N/A,#N/A,FALSE,"R02";#N/A,#N/A,FALSE,"R04";#N/A,#N/A,FALSE,"R05";#N/A,#N/A,FALSE,"R08"}</definedName>
    <definedName name="gghf" hidden="1">{#N/A,#N/A,FALSE,"QR";#N/A,#N/A,FALSE,"R02";#N/A,#N/A,FALSE,"R04";#N/A,#N/A,FALSE,"R05";#N/A,#N/A,FALSE,"R08"}</definedName>
    <definedName name="GHYTR" localSheetId="13" hidden="1">{#N/A,#N/A,FALSE,"M06";#N/A,#N/A,FALSE,"M07"}</definedName>
    <definedName name="GHYTR" hidden="1">{#N/A,#N/A,FALSE,"M06";#N/A,#N/A,FALSE,"M07"}</definedName>
    <definedName name="GNRL_OB" localSheetId="2">#REF!</definedName>
    <definedName name="GNRL_OB" localSheetId="5">#REF!</definedName>
    <definedName name="GNRL_OB" localSheetId="13">#REF!</definedName>
    <definedName name="GNRL_OB" localSheetId="15">#REF!</definedName>
    <definedName name="GNRL_OB" localSheetId="11">#REF!</definedName>
    <definedName name="GNRL_OB" localSheetId="1">#REF!</definedName>
    <definedName name="GNRL_OB" localSheetId="6">#REF!</definedName>
    <definedName name="GNRL_OB" localSheetId="14">#REF!</definedName>
    <definedName name="GNRL_OB" localSheetId="9">#REF!</definedName>
    <definedName name="GNRL_OB" localSheetId="17">#REF!</definedName>
    <definedName name="GNRL_OB" localSheetId="4">#REF!</definedName>
    <definedName name="GNRL_OB" localSheetId="12">#REF!</definedName>
    <definedName name="GNRL_OB" localSheetId="8">#REF!</definedName>
    <definedName name="GNRL_OB">#REF!</definedName>
    <definedName name="grg" localSheetId="13" hidden="1">{#N/A,#N/A,FALSE,"M06";#N/A,#N/A,FALSE,"M07"}</definedName>
    <definedName name="grg" hidden="1">{#N/A,#N/A,FALSE,"M06";#N/A,#N/A,FALSE,"M07"}</definedName>
    <definedName name="GT" localSheetId="2">#REF!</definedName>
    <definedName name="GT" localSheetId="5">#REF!</definedName>
    <definedName name="GT" localSheetId="13">#REF!</definedName>
    <definedName name="GT" localSheetId="15">#REF!</definedName>
    <definedName name="GT" localSheetId="1">#REF!</definedName>
    <definedName name="GT" localSheetId="6">#REF!</definedName>
    <definedName name="GT" localSheetId="14">#REF!</definedName>
    <definedName name="GT" localSheetId="9">#REF!</definedName>
    <definedName name="GT" localSheetId="17">#REF!</definedName>
    <definedName name="GT" localSheetId="4">#REF!</definedName>
    <definedName name="GT" localSheetId="12">#REF!</definedName>
    <definedName name="GT" localSheetId="8">#REF!</definedName>
    <definedName name="GT">#REF!</definedName>
    <definedName name="h" localSheetId="2" hidden="1">{#N/A,#N/A,FALSE,"M01";#N/A,#N/A,FALSE,"M02";#N/A,#N/A,FALSE,"M03";#N/A,#N/A,FALSE,"M04";#N/A,#N/A,FALSE,"M05";#N/A,#N/A,FALSE,"M08"}</definedName>
    <definedName name="h" localSheetId="5" hidden="1">{#N/A,#N/A,FALSE,"M01";#N/A,#N/A,FALSE,"M02";#N/A,#N/A,FALSE,"M03";#N/A,#N/A,FALSE,"M04";#N/A,#N/A,FALSE,"M05";#N/A,#N/A,FALSE,"M08"}</definedName>
    <definedName name="h" localSheetId="13" hidden="1">{#N/A,#N/A,FALSE,"M01";#N/A,#N/A,FALSE,"M02";#N/A,#N/A,FALSE,"M03";#N/A,#N/A,FALSE,"M04";#N/A,#N/A,FALSE,"M05";#N/A,#N/A,FALSE,"M08"}</definedName>
    <definedName name="h" localSheetId="15" hidden="1">{#N/A,#N/A,FALSE,"M01";#N/A,#N/A,FALSE,"M02";#N/A,#N/A,FALSE,"M03";#N/A,#N/A,FALSE,"M04";#N/A,#N/A,FALSE,"M05";#N/A,#N/A,FALSE,"M08"}</definedName>
    <definedName name="h" localSheetId="3" hidden="1">{#N/A,#N/A,FALSE,"M01";#N/A,#N/A,FALSE,"M02";#N/A,#N/A,FALSE,"M03";#N/A,#N/A,FALSE,"M04";#N/A,#N/A,FALSE,"M05";#N/A,#N/A,FALSE,"M08"}</definedName>
    <definedName name="h" localSheetId="11" hidden="1">{#N/A,#N/A,FALSE,"M01";#N/A,#N/A,FALSE,"M02";#N/A,#N/A,FALSE,"M03";#N/A,#N/A,FALSE,"M04";#N/A,#N/A,FALSE,"M05";#N/A,#N/A,FALSE,"M08"}</definedName>
    <definedName name="h" localSheetId="6" hidden="1">{#N/A,#N/A,FALSE,"M01";#N/A,#N/A,FALSE,"M02";#N/A,#N/A,FALSE,"M03";#N/A,#N/A,FALSE,"M04";#N/A,#N/A,FALSE,"M05";#N/A,#N/A,FALSE,"M08"}</definedName>
    <definedName name="h" localSheetId="14" hidden="1">{#N/A,#N/A,FALSE,"M01";#N/A,#N/A,FALSE,"M02";#N/A,#N/A,FALSE,"M03";#N/A,#N/A,FALSE,"M04";#N/A,#N/A,FALSE,"M05";#N/A,#N/A,FALSE,"M08"}</definedName>
    <definedName name="h" localSheetId="9" hidden="1">{#N/A,#N/A,FALSE,"M01";#N/A,#N/A,FALSE,"M02";#N/A,#N/A,FALSE,"M03";#N/A,#N/A,FALSE,"M04";#N/A,#N/A,FALSE,"M05";#N/A,#N/A,FALSE,"M08"}</definedName>
    <definedName name="h" localSheetId="17" hidden="1">{#N/A,#N/A,FALSE,"M01";#N/A,#N/A,FALSE,"M02";#N/A,#N/A,FALSE,"M03";#N/A,#N/A,FALSE,"M04";#N/A,#N/A,FALSE,"M05";#N/A,#N/A,FALSE,"M08"}</definedName>
    <definedName name="h" localSheetId="4" hidden="1">{#N/A,#N/A,FALSE,"M01";#N/A,#N/A,FALSE,"M02";#N/A,#N/A,FALSE,"M03";#N/A,#N/A,FALSE,"M04";#N/A,#N/A,FALSE,"M05";#N/A,#N/A,FALSE,"M08"}</definedName>
    <definedName name="h" localSheetId="12" hidden="1">{#N/A,#N/A,FALSE,"M01";#N/A,#N/A,FALSE,"M02";#N/A,#N/A,FALSE,"M03";#N/A,#N/A,FALSE,"M04";#N/A,#N/A,FALSE,"M05";#N/A,#N/A,FALSE,"M08"}</definedName>
    <definedName name="h" localSheetId="8" hidden="1">{#N/A,#N/A,FALSE,"M01";#N/A,#N/A,FALSE,"M02";#N/A,#N/A,FALSE,"M03";#N/A,#N/A,FALSE,"M04";#N/A,#N/A,FALSE,"M05";#N/A,#N/A,FALSE,"M08"}</definedName>
    <definedName name="h" hidden="1">{#N/A,#N/A,FALSE,"M01";#N/A,#N/A,FALSE,"M02";#N/A,#N/A,FALSE,"M03";#N/A,#N/A,FALSE,"M04";#N/A,#N/A,FALSE,"M05";#N/A,#N/A,FALSE,"M08"}</definedName>
    <definedName name="H_Contractor" localSheetId="2">#REF!</definedName>
    <definedName name="H_Contractor" localSheetId="5">#REF!</definedName>
    <definedName name="H_Contractor" localSheetId="13">#REF!</definedName>
    <definedName name="H_Contractor" localSheetId="15">#REF!</definedName>
    <definedName name="H_Contractor" localSheetId="11">#REF!</definedName>
    <definedName name="H_Contractor" localSheetId="6">#REF!</definedName>
    <definedName name="H_Contractor" localSheetId="14">#REF!</definedName>
    <definedName name="H_Contractor" localSheetId="17">#REF!</definedName>
    <definedName name="H_Contractor" localSheetId="4">#REF!</definedName>
    <definedName name="H_Contractor" localSheetId="12">#REF!</definedName>
    <definedName name="H_Contractor" localSheetId="8">#REF!</definedName>
    <definedName name="H_Contractor">#REF!</definedName>
    <definedName name="harian" localSheetId="2">#REF!</definedName>
    <definedName name="harian" localSheetId="5">#REF!</definedName>
    <definedName name="harian" localSheetId="13">#REF!</definedName>
    <definedName name="harian" localSheetId="15">#REF!</definedName>
    <definedName name="harian" localSheetId="1">#REF!</definedName>
    <definedName name="harian" localSheetId="6">#REF!</definedName>
    <definedName name="harian" localSheetId="14">#REF!</definedName>
    <definedName name="harian" localSheetId="9">#REF!</definedName>
    <definedName name="harian" localSheetId="17">#REF!</definedName>
    <definedName name="harian" localSheetId="4">#REF!</definedName>
    <definedName name="harian" localSheetId="12">#REF!</definedName>
    <definedName name="harian" localSheetId="8">#REF!</definedName>
    <definedName name="harian">#REF!</definedName>
    <definedName name="HAUL_COAL" localSheetId="2">#REF!</definedName>
    <definedName name="HAUL_COAL" localSheetId="5">#REF!</definedName>
    <definedName name="HAUL_COAL" localSheetId="13">#REF!</definedName>
    <definedName name="HAUL_COAL" localSheetId="15">#REF!</definedName>
    <definedName name="HAUL_COAL" localSheetId="1">#REF!</definedName>
    <definedName name="HAUL_COAL" localSheetId="6">#REF!</definedName>
    <definedName name="HAUL_COAL" localSheetId="14">#REF!</definedName>
    <definedName name="HAUL_COAL" localSheetId="9">#REF!</definedName>
    <definedName name="HAUL_COAL" localSheetId="17">#REF!</definedName>
    <definedName name="HAUL_COAL" localSheetId="4">#REF!</definedName>
    <definedName name="HAUL_COAL" localSheetId="12">#REF!</definedName>
    <definedName name="HAUL_COAL" localSheetId="8">#REF!</definedName>
    <definedName name="HAUL_COAL">#REF!</definedName>
    <definedName name="HAUL_OB" localSheetId="5">#REF!</definedName>
    <definedName name="HAUL_OB" localSheetId="15">#REF!</definedName>
    <definedName name="HAUL_OB" localSheetId="1">#REF!</definedName>
    <definedName name="HAUL_OB" localSheetId="6">#REF!</definedName>
    <definedName name="HAUL_OB" localSheetId="9">#REF!</definedName>
    <definedName name="HAUL_OB" localSheetId="4">#REF!</definedName>
    <definedName name="HAUL_OB" localSheetId="8">#REF!</definedName>
    <definedName name="HAUL_OB">#REF!</definedName>
    <definedName name="HAULPLAN" localSheetId="13">#REF!</definedName>
    <definedName name="HAULPLAN" localSheetId="7">'[5]OB PLAN'!$B$46:$Q$79</definedName>
    <definedName name="HAULPLAN" localSheetId="15">'[6]OB PLAN'!$B$46:$Q$79</definedName>
    <definedName name="HAULPLAN" localSheetId="16">'[5]OB PLAN'!$B$46:$Q$79</definedName>
    <definedName name="HAULPLAN">'[6]OB PLAN'!$B$46:$Q$79</definedName>
    <definedName name="HC" localSheetId="2">#REF!</definedName>
    <definedName name="HC" localSheetId="5">#REF!</definedName>
    <definedName name="HC" localSheetId="15">#REF!</definedName>
    <definedName name="HC" localSheetId="11">#REF!</definedName>
    <definedName name="HC" localSheetId="1">#REF!</definedName>
    <definedName name="HC" localSheetId="6">#REF!</definedName>
    <definedName name="HC" localSheetId="14">#REF!</definedName>
    <definedName name="HC" localSheetId="9">#REF!</definedName>
    <definedName name="HC" localSheetId="17">#REF!</definedName>
    <definedName name="HC" localSheetId="4">#REF!</definedName>
    <definedName name="HC" localSheetId="12">#REF!</definedName>
    <definedName name="HC" localSheetId="8">#REF!</definedName>
    <definedName name="HC">#REF!</definedName>
    <definedName name="he" localSheetId="2" hidden="1">{"Valuation",#N/A,TRUE,"Valuation Summary";"Financial Statements",#N/A,TRUE,"Results";"Results",#N/A,TRUE,"Results";"Ratios",#N/A,TRUE,"Results";"P2 Summary",#N/A,TRUE,"Results";"Historical data",#N/A,TRUE,"Historical Data";"P1 Inputs",#N/A,TRUE,"Forecast Drivers";"P2 Inputs",#N/A,TRUE,"Forecast Drivers"}</definedName>
    <definedName name="he" localSheetId="5" hidden="1">{"Valuation",#N/A,TRUE,"Valuation Summary";"Financial Statements",#N/A,TRUE,"Results";"Results",#N/A,TRUE,"Results";"Ratios",#N/A,TRUE,"Results";"P2 Summary",#N/A,TRUE,"Results";"Historical data",#N/A,TRUE,"Historical Data";"P1 Inputs",#N/A,TRUE,"Forecast Drivers";"P2 Inputs",#N/A,TRUE,"Forecast Drivers"}</definedName>
    <definedName name="he" localSheetId="13" hidden="1">{"Valuation",#N/A,TRUE,"Valuation Summary";"Financial Statements",#N/A,TRUE,"Results";"Results",#N/A,TRUE,"Results";"Ratios",#N/A,TRUE,"Results";"P2 Summary",#N/A,TRUE,"Results";"Historical data",#N/A,TRUE,"Historical Data";"P1 Inputs",#N/A,TRUE,"Forecast Drivers";"P2 Inputs",#N/A,TRUE,"Forecast Drivers"}</definedName>
    <definedName name="he" localSheetId="15" hidden="1">{"Valuation",#N/A,TRUE,"Valuation Summary";"Financial Statements",#N/A,TRUE,"Results";"Results",#N/A,TRUE,"Results";"Ratios",#N/A,TRUE,"Results";"P2 Summary",#N/A,TRUE,"Results";"Historical data",#N/A,TRUE,"Historical Data";"P1 Inputs",#N/A,TRUE,"Forecast Drivers";"P2 Inputs",#N/A,TRUE,"Forecast Drivers"}</definedName>
    <definedName name="he" localSheetId="3" hidden="1">{"Valuation",#N/A,TRUE,"Valuation Summary";"Financial Statements",#N/A,TRUE,"Results";"Results",#N/A,TRUE,"Results";"Ratios",#N/A,TRUE,"Results";"P2 Summary",#N/A,TRUE,"Results";"Historical data",#N/A,TRUE,"Historical Data";"P1 Inputs",#N/A,TRUE,"Forecast Drivers";"P2 Inputs",#N/A,TRUE,"Forecast Drivers"}</definedName>
    <definedName name="he" localSheetId="11" hidden="1">{"Valuation",#N/A,TRUE,"Valuation Summary";"Financial Statements",#N/A,TRUE,"Results";"Results",#N/A,TRUE,"Results";"Ratios",#N/A,TRUE,"Results";"P2 Summary",#N/A,TRUE,"Results";"Historical data",#N/A,TRUE,"Historical Data";"P1 Inputs",#N/A,TRUE,"Forecast Drivers";"P2 Inputs",#N/A,TRUE,"Forecast Drivers"}</definedName>
    <definedName name="he" localSheetId="6" hidden="1">{"Valuation",#N/A,TRUE,"Valuation Summary";"Financial Statements",#N/A,TRUE,"Results";"Results",#N/A,TRUE,"Results";"Ratios",#N/A,TRUE,"Results";"P2 Summary",#N/A,TRUE,"Results";"Historical data",#N/A,TRUE,"Historical Data";"P1 Inputs",#N/A,TRUE,"Forecast Drivers";"P2 Inputs",#N/A,TRUE,"Forecast Drivers"}</definedName>
    <definedName name="he" localSheetId="14" hidden="1">{"Valuation",#N/A,TRUE,"Valuation Summary";"Financial Statements",#N/A,TRUE,"Results";"Results",#N/A,TRUE,"Results";"Ratios",#N/A,TRUE,"Results";"P2 Summary",#N/A,TRUE,"Results";"Historical data",#N/A,TRUE,"Historical Data";"P1 Inputs",#N/A,TRUE,"Forecast Drivers";"P2 Inputs",#N/A,TRUE,"Forecast Drivers"}</definedName>
    <definedName name="he" localSheetId="9" hidden="1">{"Valuation",#N/A,TRUE,"Valuation Summary";"Financial Statements",#N/A,TRUE,"Results";"Results",#N/A,TRUE,"Results";"Ratios",#N/A,TRUE,"Results";"P2 Summary",#N/A,TRUE,"Results";"Historical data",#N/A,TRUE,"Historical Data";"P1 Inputs",#N/A,TRUE,"Forecast Drivers";"P2 Inputs",#N/A,TRUE,"Forecast Drivers"}</definedName>
    <definedName name="he" localSheetId="17" hidden="1">{"Valuation",#N/A,TRUE,"Valuation Summary";"Financial Statements",#N/A,TRUE,"Results";"Results",#N/A,TRUE,"Results";"Ratios",#N/A,TRUE,"Results";"P2 Summary",#N/A,TRUE,"Results";"Historical data",#N/A,TRUE,"Historical Data";"P1 Inputs",#N/A,TRUE,"Forecast Drivers";"P2 Inputs",#N/A,TRUE,"Forecast Drivers"}</definedName>
    <definedName name="he" localSheetId="4" hidden="1">{"Valuation",#N/A,TRUE,"Valuation Summary";"Financial Statements",#N/A,TRUE,"Results";"Results",#N/A,TRUE,"Results";"Ratios",#N/A,TRUE,"Results";"P2 Summary",#N/A,TRUE,"Results";"Historical data",#N/A,TRUE,"Historical Data";"P1 Inputs",#N/A,TRUE,"Forecast Drivers";"P2 Inputs",#N/A,TRUE,"Forecast Drivers"}</definedName>
    <definedName name="he" localSheetId="12" hidden="1">{"Valuation",#N/A,TRUE,"Valuation Summary";"Financial Statements",#N/A,TRUE,"Results";"Results",#N/A,TRUE,"Results";"Ratios",#N/A,TRUE,"Results";"P2 Summary",#N/A,TRUE,"Results";"Historical data",#N/A,TRUE,"Historical Data";"P1 Inputs",#N/A,TRUE,"Forecast Drivers";"P2 Inputs",#N/A,TRUE,"Forecast Drivers"}</definedName>
    <definedName name="he" localSheetId="8" hidden="1">{"Valuation",#N/A,TRUE,"Valuation Summary";"Financial Statements",#N/A,TRUE,"Results";"Results",#N/A,TRUE,"Results";"Ratios",#N/A,TRUE,"Results";"P2 Summary",#N/A,TRUE,"Results";"Historical data",#N/A,TRUE,"Historical Data";"P1 Inputs",#N/A,TRUE,"Forecast Drivers";"P2 Inputs",#N/A,TRUE,"Forecast Drivers"}</definedName>
    <definedName name="he" hidden="1">{"Valuation",#N/A,TRUE,"Valuation Summary";"Financial Statements",#N/A,TRUE,"Results";"Results",#N/A,TRUE,"Results";"Ratios",#N/A,TRUE,"Results";"P2 Summary",#N/A,TRUE,"Results";"Historical data",#N/A,TRUE,"Historical Data";"P1 Inputs",#N/A,TRUE,"Forecast Drivers";"P2 Inputs",#N/A,TRUE,"Forecast Drivers"}</definedName>
    <definedName name="hfhahfha" localSheetId="2">#REF!</definedName>
    <definedName name="hfhahfha" localSheetId="5">#REF!</definedName>
    <definedName name="hfhahfha" localSheetId="13">#REF!</definedName>
    <definedName name="hfhahfha" localSheetId="15">#REF!</definedName>
    <definedName name="hfhahfha" localSheetId="11">#REF!</definedName>
    <definedName name="hfhahfha" localSheetId="1">#REF!</definedName>
    <definedName name="hfhahfha" localSheetId="6">#REF!</definedName>
    <definedName name="hfhahfha" localSheetId="14">#REF!</definedName>
    <definedName name="hfhahfha" localSheetId="9">#REF!</definedName>
    <definedName name="hfhahfha" localSheetId="17">#REF!</definedName>
    <definedName name="hfhahfha" localSheetId="4">#REF!</definedName>
    <definedName name="hfhahfha" localSheetId="12">#REF!</definedName>
    <definedName name="hfhahfha" localSheetId="8">#REF!</definedName>
    <definedName name="hfhahfha">#REF!</definedName>
    <definedName name="hhka334" localSheetId="2">#REF!</definedName>
    <definedName name="hhka334" localSheetId="5">#REF!</definedName>
    <definedName name="hhka334" localSheetId="13">#REF!</definedName>
    <definedName name="hhka334" localSheetId="15">#REF!</definedName>
    <definedName name="hhka334" localSheetId="1">#REF!</definedName>
    <definedName name="hhka334" localSheetId="6">#REF!</definedName>
    <definedName name="hhka334" localSheetId="14">#REF!</definedName>
    <definedName name="hhka334" localSheetId="9">#REF!</definedName>
    <definedName name="hhka334" localSheetId="17">#REF!</definedName>
    <definedName name="hhka334" localSheetId="4">#REF!</definedName>
    <definedName name="hhka334" localSheetId="12">#REF!</definedName>
    <definedName name="hhka334" localSheetId="8">#REF!</definedName>
    <definedName name="hhka334">#REF!</definedName>
    <definedName name="HJKKKLLL" localSheetId="2">#REF!</definedName>
    <definedName name="HJKKKLLL" localSheetId="5">#REF!</definedName>
    <definedName name="HJKKKLLL" localSheetId="13">#REF!</definedName>
    <definedName name="HJKKKLLL" localSheetId="15">#REF!</definedName>
    <definedName name="HJKKKLLL" localSheetId="1">#REF!</definedName>
    <definedName name="HJKKKLLL" localSheetId="6">#REF!</definedName>
    <definedName name="HJKKKLLL" localSheetId="14">#REF!</definedName>
    <definedName name="HJKKKLLL" localSheetId="9">#REF!</definedName>
    <definedName name="HJKKKLLL" localSheetId="17">#REF!</definedName>
    <definedName name="HJKKKLLL" localSheetId="4">#REF!</definedName>
    <definedName name="HJKKKLLL" localSheetId="12">#REF!</definedName>
    <definedName name="HJKKKLLL" localSheetId="8">#REF!</definedName>
    <definedName name="HJKKKLLL">#REF!</definedName>
    <definedName name="HL2brm" localSheetId="5">#REF!</definedName>
    <definedName name="HL2brm" localSheetId="7">#REF!</definedName>
    <definedName name="HL2brm" localSheetId="15">#REF!</definedName>
    <definedName name="HL2brm" localSheetId="1">#REF!</definedName>
    <definedName name="HL2brm" localSheetId="6">#REF!</definedName>
    <definedName name="HL2brm" localSheetId="9">#REF!</definedName>
    <definedName name="HL2brm" localSheetId="4">#REF!</definedName>
    <definedName name="HL2brm" localSheetId="8">#REF!</definedName>
    <definedName name="HL2brm" localSheetId="16">#REF!</definedName>
    <definedName name="HL2brm">#REF!</definedName>
    <definedName name="HL3brm" localSheetId="5">#REF!</definedName>
    <definedName name="HL3brm" localSheetId="7">#REF!</definedName>
    <definedName name="HL3brm" localSheetId="15">#REF!</definedName>
    <definedName name="HL3brm" localSheetId="1">#REF!</definedName>
    <definedName name="HL3brm" localSheetId="6">#REF!</definedName>
    <definedName name="HL3brm" localSheetId="9">#REF!</definedName>
    <definedName name="HL3brm" localSheetId="4">#REF!</definedName>
    <definedName name="HL3brm" localSheetId="8">#REF!</definedName>
    <definedName name="HL3brm" localSheetId="16">#REF!</definedName>
    <definedName name="HL3brm">#REF!</definedName>
    <definedName name="HLS2BW" localSheetId="5">#REF!</definedName>
    <definedName name="HLS2BW" localSheetId="7">#REF!</definedName>
    <definedName name="HLS2BW" localSheetId="15">#REF!</definedName>
    <definedName name="HLS2BW" localSheetId="1">#REF!</definedName>
    <definedName name="HLS2BW" localSheetId="6">#REF!</definedName>
    <definedName name="HLS2BW" localSheetId="9">#REF!</definedName>
    <definedName name="HLS2BW" localSheetId="4">#REF!</definedName>
    <definedName name="HLS2BW" localSheetId="8">#REF!</definedName>
    <definedName name="HLS2BW" localSheetId="16">#REF!</definedName>
    <definedName name="HLS2BW">#REF!</definedName>
    <definedName name="HLS2FW" localSheetId="5">#REF!</definedName>
    <definedName name="HLS2FW" localSheetId="7">#REF!</definedName>
    <definedName name="HLS2FW" localSheetId="15">#REF!</definedName>
    <definedName name="HLS2FW" localSheetId="1">#REF!</definedName>
    <definedName name="HLS2FW" localSheetId="6">#REF!</definedName>
    <definedName name="HLS2FW" localSheetId="9">#REF!</definedName>
    <definedName name="HLS2FW" localSheetId="4">#REF!</definedName>
    <definedName name="HLS2FW" localSheetId="8">#REF!</definedName>
    <definedName name="HLS2FW" localSheetId="16">#REF!</definedName>
    <definedName name="HLS2FW">#REF!</definedName>
    <definedName name="HLS2HW" localSheetId="5">#REF!</definedName>
    <definedName name="HLS2HW" localSheetId="7">#REF!</definedName>
    <definedName name="HLS2HW" localSheetId="15">#REF!</definedName>
    <definedName name="HLS2HW" localSheetId="1">#REF!</definedName>
    <definedName name="HLS2HW" localSheetId="6">#REF!</definedName>
    <definedName name="HLS2HW" localSheetId="9">#REF!</definedName>
    <definedName name="HLS2HW" localSheetId="4">#REF!</definedName>
    <definedName name="HLS2HW" localSheetId="8">#REF!</definedName>
    <definedName name="HLS2HW" localSheetId="16">#REF!</definedName>
    <definedName name="HLS2HW">#REF!</definedName>
    <definedName name="HLS3BW" localSheetId="5">#REF!</definedName>
    <definedName name="HLS3BW" localSheetId="7">#REF!</definedName>
    <definedName name="HLS3BW" localSheetId="15">#REF!</definedName>
    <definedName name="HLS3BW" localSheetId="1">#REF!</definedName>
    <definedName name="HLS3BW" localSheetId="6">#REF!</definedName>
    <definedName name="HLS3BW" localSheetId="9">#REF!</definedName>
    <definedName name="HLS3BW" localSheetId="4">#REF!</definedName>
    <definedName name="HLS3BW" localSheetId="8">#REF!</definedName>
    <definedName name="HLS3BW" localSheetId="16">#REF!</definedName>
    <definedName name="HLS3BW">#REF!</definedName>
    <definedName name="HLS3FW" localSheetId="5">#REF!</definedName>
    <definedName name="HLS3FW" localSheetId="7">#REF!</definedName>
    <definedName name="HLS3FW" localSheetId="15">#REF!</definedName>
    <definedName name="HLS3FW" localSheetId="1">#REF!</definedName>
    <definedName name="HLS3FW" localSheetId="6">#REF!</definedName>
    <definedName name="HLS3FW" localSheetId="9">#REF!</definedName>
    <definedName name="HLS3FW" localSheetId="4">#REF!</definedName>
    <definedName name="HLS3FW" localSheetId="8">#REF!</definedName>
    <definedName name="HLS3FW" localSheetId="16">#REF!</definedName>
    <definedName name="HLS3FW">#REF!</definedName>
    <definedName name="HLS3HW" localSheetId="5">#REF!</definedName>
    <definedName name="HLS3HW" localSheetId="7">#REF!</definedName>
    <definedName name="HLS3HW" localSheetId="15">#REF!</definedName>
    <definedName name="HLS3HW" localSheetId="1">#REF!</definedName>
    <definedName name="HLS3HW" localSheetId="6">#REF!</definedName>
    <definedName name="HLS3HW" localSheetId="9">#REF!</definedName>
    <definedName name="HLS3HW" localSheetId="4">#REF!</definedName>
    <definedName name="HLS3HW" localSheetId="8">#REF!</definedName>
    <definedName name="HLS3HW" localSheetId="16">#REF!</definedName>
    <definedName name="HLS3HW">#REF!</definedName>
    <definedName name="HM" localSheetId="13">#REF!</definedName>
    <definedName name="HM">[4]Data!$B$212:$AG$243</definedName>
    <definedName name="HO" localSheetId="2">#REF!</definedName>
    <definedName name="HO" localSheetId="5">#REF!</definedName>
    <definedName name="HO" localSheetId="15">#REF!</definedName>
    <definedName name="HO" localSheetId="11">#REF!</definedName>
    <definedName name="HO" localSheetId="1">#REF!</definedName>
    <definedName name="HO" localSheetId="6">#REF!</definedName>
    <definedName name="HO" localSheetId="14">#REF!</definedName>
    <definedName name="HO" localSheetId="9">#REF!</definedName>
    <definedName name="HO" localSheetId="17">#REF!</definedName>
    <definedName name="HO" localSheetId="4">#REF!</definedName>
    <definedName name="HO" localSheetId="12">#REF!</definedName>
    <definedName name="HO" localSheetId="8">#REF!</definedName>
    <definedName name="HO">#REF!</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rhtr" localSheetId="13" hidden="1">{#N/A,#N/A,FALSE,"M01";#N/A,#N/A,FALSE,"M02";#N/A,#N/A,FALSE,"M03";#N/A,#N/A,FALSE,"M04";#N/A,#N/A,FALSE,"M05";#N/A,#N/A,FALSE,"M08"}</definedName>
    <definedName name="htrhtr" hidden="1">{#N/A,#N/A,FALSE,"M01";#N/A,#N/A,FALSE,"M02";#N/A,#N/A,FALSE,"M03";#N/A,#N/A,FALSE,"M04";#N/A,#N/A,FALSE,"M05";#N/A,#N/A,FALSE,"M08"}</definedName>
    <definedName name="htrhtrh" localSheetId="13" hidden="1">{#N/A,#N/A,FALSE,"M06";#N/A,#N/A,FALSE,"M07"}</definedName>
    <definedName name="htrhtrh" hidden="1">{#N/A,#N/A,FALSE,"M06";#N/A,#N/A,FALSE,"M07"}</definedName>
    <definedName name="httrh" localSheetId="13" hidden="1">{#N/A,#N/A,FALSE,"M01";#N/A,#N/A,FALSE,"M02";#N/A,#N/A,FALSE,"M03";#N/A,#N/A,FALSE,"M04";#N/A,#N/A,FALSE,"M05";#N/A,#N/A,FALSE,"M08"}</definedName>
    <definedName name="httrh" hidden="1">{#N/A,#N/A,FALSE,"M01";#N/A,#N/A,FALSE,"M02";#N/A,#N/A,FALSE,"M03";#N/A,#N/A,FALSE,"M04";#N/A,#N/A,FALSE,"M05";#N/A,#N/A,FALSE,"M08"}</definedName>
    <definedName name="Ici_PIndex" localSheetId="2">#REF!</definedName>
    <definedName name="Ici_PIndex" localSheetId="5">#REF!</definedName>
    <definedName name="Ici_PIndex" localSheetId="13">#REF!</definedName>
    <definedName name="Ici_PIndex" localSheetId="15">#REF!</definedName>
    <definedName name="Ici_PIndex" localSheetId="11">#REF!</definedName>
    <definedName name="Ici_PIndex" localSheetId="6">#REF!</definedName>
    <definedName name="Ici_PIndex" localSheetId="14">#REF!</definedName>
    <definedName name="Ici_PIndex" localSheetId="17">#REF!</definedName>
    <definedName name="Ici_PIndex" localSheetId="4">#REF!</definedName>
    <definedName name="Ici_PIndex" localSheetId="12">#REF!</definedName>
    <definedName name="Ici_PIndex" localSheetId="8">#REF!</definedName>
    <definedName name="Ici_PIndex">#REF!</definedName>
    <definedName name="Idle" localSheetId="13">#REF!</definedName>
    <definedName name="Idle">[4]Data!$B$139:$AG$144</definedName>
    <definedName name="IMM" localSheetId="13">#REF!</definedName>
    <definedName name="IMM" localSheetId="9">[8]IMM!$A$2:$Y$60</definedName>
    <definedName name="IMM">[9]IMM!$A$2:$Y$60</definedName>
    <definedName name="IMM.LCV.BCT" localSheetId="2">#REF!</definedName>
    <definedName name="IMM.LCV.BCT" localSheetId="5">#REF!</definedName>
    <definedName name="IMM.LCV.BCT" localSheetId="15">#REF!</definedName>
    <definedName name="IMM.LCV.BCT" localSheetId="11">#REF!</definedName>
    <definedName name="IMM.LCV.BCT" localSheetId="1">#REF!</definedName>
    <definedName name="IMM.LCV.BCT" localSheetId="6">#REF!</definedName>
    <definedName name="IMM.LCV.BCT" localSheetId="14">#REF!</definedName>
    <definedName name="IMM.LCV.BCT" localSheetId="9">#REF!</definedName>
    <definedName name="IMM.LCV.BCT" localSheetId="17">#REF!</definedName>
    <definedName name="IMM.LCV.BCT" localSheetId="4">#REF!</definedName>
    <definedName name="IMM.LCV.BCT" localSheetId="12">#REF!</definedName>
    <definedName name="IMM.LCV.BCT" localSheetId="8">#REF!</definedName>
    <definedName name="IMM.LCV.BCT">#REF!</definedName>
    <definedName name="IMM.LCV.BoCT" localSheetId="2">#REF!</definedName>
    <definedName name="IMM.LCV.BoCT" localSheetId="5">#REF!</definedName>
    <definedName name="IMM.LCV.BoCT" localSheetId="15">#REF!</definedName>
    <definedName name="IMM.LCV.BoCT" localSheetId="1">#REF!</definedName>
    <definedName name="IMM.LCV.BoCT" localSheetId="6">#REF!</definedName>
    <definedName name="IMM.LCV.BoCT" localSheetId="14">#REF!</definedName>
    <definedName name="IMM.LCV.BoCT" localSheetId="9">#REF!</definedName>
    <definedName name="IMM.LCV.BoCT" localSheetId="17">#REF!</definedName>
    <definedName name="IMM.LCV.BoCT" localSheetId="4">#REF!</definedName>
    <definedName name="IMM.LCV.BoCT" localSheetId="12">#REF!</definedName>
    <definedName name="IMM.LCV.BoCT" localSheetId="8">#REF!</definedName>
    <definedName name="IMM.LCV.BoCT">#REF!</definedName>
    <definedName name="IMM.LCV.Samarinda" localSheetId="2">#REF!</definedName>
    <definedName name="IMM.LCV.Samarinda" localSheetId="5">#REF!</definedName>
    <definedName name="IMM.LCV.Samarinda" localSheetId="15">#REF!</definedName>
    <definedName name="IMM.LCV.Samarinda" localSheetId="1">#REF!</definedName>
    <definedName name="IMM.LCV.Samarinda" localSheetId="6">#REF!</definedName>
    <definedName name="IMM.LCV.Samarinda" localSheetId="14">#REF!</definedName>
    <definedName name="IMM.LCV.Samarinda" localSheetId="9">#REF!</definedName>
    <definedName name="IMM.LCV.Samarinda" localSheetId="17">#REF!</definedName>
    <definedName name="IMM.LCV.Samarinda" localSheetId="4">#REF!</definedName>
    <definedName name="IMM.LCV.Samarinda" localSheetId="12">#REF!</definedName>
    <definedName name="IMM.LCV.Samarinda" localSheetId="8">#REF!</definedName>
    <definedName name="IMM.LCV.Samarinda">#REF!</definedName>
    <definedName name="IMM.West.BCT" localSheetId="5">#REF!</definedName>
    <definedName name="IMM.West.BCT" localSheetId="15">#REF!</definedName>
    <definedName name="IMM.West.BCT" localSheetId="1">#REF!</definedName>
    <definedName name="IMM.West.BCT" localSheetId="6">#REF!</definedName>
    <definedName name="IMM.West.BCT" localSheetId="9">#REF!</definedName>
    <definedName name="IMM.West.BCT" localSheetId="4">#REF!</definedName>
    <definedName name="IMM.West.BCT" localSheetId="8">#REF!</definedName>
    <definedName name="IMM.West.BCT">#REF!</definedName>
    <definedName name="IMM.West.BoCT" localSheetId="5">#REF!</definedName>
    <definedName name="IMM.West.BoCT" localSheetId="15">#REF!</definedName>
    <definedName name="IMM.West.BoCT" localSheetId="1">#REF!</definedName>
    <definedName name="IMM.West.BoCT" localSheetId="6">#REF!</definedName>
    <definedName name="IMM.West.BoCT" localSheetId="9">#REF!</definedName>
    <definedName name="IMM.West.BoCT" localSheetId="4">#REF!</definedName>
    <definedName name="IMM.West.BoCT" localSheetId="8">#REF!</definedName>
    <definedName name="IMM.West.BoCT">#REF!</definedName>
    <definedName name="IMM.West.Samarinda" localSheetId="5">#REF!</definedName>
    <definedName name="IMM.West.Samarinda" localSheetId="15">#REF!</definedName>
    <definedName name="IMM.West.Samarinda" localSheetId="1">#REF!</definedName>
    <definedName name="IMM.West.Samarinda" localSheetId="6">#REF!</definedName>
    <definedName name="IMM.West.Samarinda" localSheetId="9">#REF!</definedName>
    <definedName name="IMM.West.Samarinda" localSheetId="4">#REF!</definedName>
    <definedName name="IMM.West.Samarinda" localSheetId="8">#REF!</definedName>
    <definedName name="IMM.West.Samarinda">#REF!</definedName>
    <definedName name="IS" localSheetId="2" hidden="1">{"Valuation",#N/A,TRUE,"Valuation Summary";"Financial Statements",#N/A,TRUE,"Results";"Results",#N/A,TRUE,"Results";"Ratios",#N/A,TRUE,"Results";"P2 Summary",#N/A,TRUE,"Results";"Historical data",#N/A,TRUE,"Historical Data";"P1 Inputs",#N/A,TRUE,"Forecast Drivers";"P2 Inputs",#N/A,TRUE,"Forecast Drivers"}</definedName>
    <definedName name="IS" localSheetId="5" hidden="1">{"Valuation",#N/A,TRUE,"Valuation Summary";"Financial Statements",#N/A,TRUE,"Results";"Results",#N/A,TRUE,"Results";"Ratios",#N/A,TRUE,"Results";"P2 Summary",#N/A,TRUE,"Results";"Historical data",#N/A,TRUE,"Historical Data";"P1 Inputs",#N/A,TRUE,"Forecast Drivers";"P2 Inputs",#N/A,TRUE,"Forecast Drivers"}</definedName>
    <definedName name="IS" localSheetId="13" hidden="1">{"Valuation",#N/A,TRUE,"Valuation Summary";"Financial Statements",#N/A,TRUE,"Results";"Results",#N/A,TRUE,"Results";"Ratios",#N/A,TRUE,"Results";"P2 Summary",#N/A,TRUE,"Results";"Historical data",#N/A,TRUE,"Historical Data";"P1 Inputs",#N/A,TRUE,"Forecast Drivers";"P2 Inputs",#N/A,TRUE,"Forecast Drivers"}</definedName>
    <definedName name="IS" localSheetId="15" hidden="1">{"Valuation",#N/A,TRUE,"Valuation Summary";"Financial Statements",#N/A,TRUE,"Results";"Results",#N/A,TRUE,"Results";"Ratios",#N/A,TRUE,"Results";"P2 Summary",#N/A,TRUE,"Results";"Historical data",#N/A,TRUE,"Historical Data";"P1 Inputs",#N/A,TRUE,"Forecast Drivers";"P2 Inputs",#N/A,TRUE,"Forecast Drivers"}</definedName>
    <definedName name="IS" localSheetId="3" hidden="1">{"Valuation",#N/A,TRUE,"Valuation Summary";"Financial Statements",#N/A,TRUE,"Results";"Results",#N/A,TRUE,"Results";"Ratios",#N/A,TRUE,"Results";"P2 Summary",#N/A,TRUE,"Results";"Historical data",#N/A,TRUE,"Historical Data";"P1 Inputs",#N/A,TRUE,"Forecast Drivers";"P2 Inputs",#N/A,TRUE,"Forecast Drivers"}</definedName>
    <definedName name="IS" localSheetId="11" hidden="1">{"Valuation",#N/A,TRUE,"Valuation Summary";"Financial Statements",#N/A,TRUE,"Results";"Results",#N/A,TRUE,"Results";"Ratios",#N/A,TRUE,"Results";"P2 Summary",#N/A,TRUE,"Results";"Historical data",#N/A,TRUE,"Historical Data";"P1 Inputs",#N/A,TRUE,"Forecast Drivers";"P2 Inputs",#N/A,TRUE,"Forecast Drivers"}</definedName>
    <definedName name="IS" localSheetId="6" hidden="1">{"Valuation",#N/A,TRUE,"Valuation Summary";"Financial Statements",#N/A,TRUE,"Results";"Results",#N/A,TRUE,"Results";"Ratios",#N/A,TRUE,"Results";"P2 Summary",#N/A,TRUE,"Results";"Historical data",#N/A,TRUE,"Historical Data";"P1 Inputs",#N/A,TRUE,"Forecast Drivers";"P2 Inputs",#N/A,TRUE,"Forecast Drivers"}</definedName>
    <definedName name="IS" localSheetId="14" hidden="1">{"Valuation",#N/A,TRUE,"Valuation Summary";"Financial Statements",#N/A,TRUE,"Results";"Results",#N/A,TRUE,"Results";"Ratios",#N/A,TRUE,"Results";"P2 Summary",#N/A,TRUE,"Results";"Historical data",#N/A,TRUE,"Historical Data";"P1 Inputs",#N/A,TRUE,"Forecast Drivers";"P2 Inputs",#N/A,TRUE,"Forecast Drivers"}</definedName>
    <definedName name="IS" localSheetId="9" hidden="1">{"Valuation",#N/A,TRUE,"Valuation Summary";"Financial Statements",#N/A,TRUE,"Results";"Results",#N/A,TRUE,"Results";"Ratios",#N/A,TRUE,"Results";"P2 Summary",#N/A,TRUE,"Results";"Historical data",#N/A,TRUE,"Historical Data";"P1 Inputs",#N/A,TRUE,"Forecast Drivers";"P2 Inputs",#N/A,TRUE,"Forecast Drivers"}</definedName>
    <definedName name="IS" localSheetId="17" hidden="1">{"Valuation",#N/A,TRUE,"Valuation Summary";"Financial Statements",#N/A,TRUE,"Results";"Results",#N/A,TRUE,"Results";"Ratios",#N/A,TRUE,"Results";"P2 Summary",#N/A,TRUE,"Results";"Historical data",#N/A,TRUE,"Historical Data";"P1 Inputs",#N/A,TRUE,"Forecast Drivers";"P2 Inputs",#N/A,TRUE,"Forecast Drivers"}</definedName>
    <definedName name="IS" localSheetId="4" hidden="1">{"Valuation",#N/A,TRUE,"Valuation Summary";"Financial Statements",#N/A,TRUE,"Results";"Results",#N/A,TRUE,"Results";"Ratios",#N/A,TRUE,"Results";"P2 Summary",#N/A,TRUE,"Results";"Historical data",#N/A,TRUE,"Historical Data";"P1 Inputs",#N/A,TRUE,"Forecast Drivers";"P2 Inputs",#N/A,TRUE,"Forecast Drivers"}</definedName>
    <definedName name="IS" localSheetId="12" hidden="1">{"Valuation",#N/A,TRUE,"Valuation Summary";"Financial Statements",#N/A,TRUE,"Results";"Results",#N/A,TRUE,"Results";"Ratios",#N/A,TRUE,"Results";"P2 Summary",#N/A,TRUE,"Results";"Historical data",#N/A,TRUE,"Historical Data";"P1 Inputs",#N/A,TRUE,"Forecast Drivers";"P2 Inputs",#N/A,TRUE,"Forecast Drivers"}</definedName>
    <definedName name="IS" localSheetId="8" hidden="1">{"Valuation",#N/A,TRUE,"Valuation Summary";"Financial Statements",#N/A,TRUE,"Results";"Results",#N/A,TRUE,"Results";"Ratios",#N/A,TRUE,"Results";"P2 Summary",#N/A,TRUE,"Results";"Historical data",#N/A,TRUE,"Historical Data";"P1 Inputs",#N/A,TRUE,"Forecast Drivers";"P2 Inputs",#N/A,TRUE,"Forecast Drivers"}</definedName>
    <definedName name="IS" hidden="1">{"Valuation",#N/A,TRUE,"Valuation Summary";"Financial Statements",#N/A,TRUE,"Results";"Results",#N/A,TRUE,"Results";"Ratios",#N/A,TRUE,"Results";"P2 Summary",#N/A,TRUE,"Results";"Historical data",#N/A,TRUE,"Historical Data";"P1 Inputs",#N/A,TRUE,"Forecast Drivers";"P2 Inputs",#N/A,TRUE,"Forecast Drivers"}</definedName>
    <definedName name="ITMBONUS" localSheetId="13">#REF!</definedName>
    <definedName name="ITMBONUS" localSheetId="9">[14]dBase!$BA$2:$BA$4381</definedName>
    <definedName name="ITMBONUS">[15]dBase!$BA$2:$BA$4381</definedName>
    <definedName name="ITMBONUS1" localSheetId="13">#REF!</definedName>
    <definedName name="ITMBONUS1" localSheetId="9">[14]dBase!$AZ$2:$AZ$4381</definedName>
    <definedName name="ITMBONUS1">[15]dBase!$AZ$2:$AZ$4381</definedName>
    <definedName name="itoy" localSheetId="2" hidden="1">{"Valuation",#N/A,TRUE,"Valuation Summary";"Financial Statements",#N/A,TRUE,"Results";"Results",#N/A,TRUE,"Results";"Ratios",#N/A,TRUE,"Results";"P2 Summary",#N/A,TRUE,"Results"}</definedName>
    <definedName name="itoy" localSheetId="5" hidden="1">{"Valuation",#N/A,TRUE,"Valuation Summary";"Financial Statements",#N/A,TRUE,"Results";"Results",#N/A,TRUE,"Results";"Ratios",#N/A,TRUE,"Results";"P2 Summary",#N/A,TRUE,"Results"}</definedName>
    <definedName name="itoy" localSheetId="13" hidden="1">{"Valuation",#N/A,TRUE,"Valuation Summary";"Financial Statements",#N/A,TRUE,"Results";"Results",#N/A,TRUE,"Results";"Ratios",#N/A,TRUE,"Results";"P2 Summary",#N/A,TRUE,"Results"}</definedName>
    <definedName name="itoy" localSheetId="15" hidden="1">{"Valuation",#N/A,TRUE,"Valuation Summary";"Financial Statements",#N/A,TRUE,"Results";"Results",#N/A,TRUE,"Results";"Ratios",#N/A,TRUE,"Results";"P2 Summary",#N/A,TRUE,"Results"}</definedName>
    <definedName name="itoy" localSheetId="3" hidden="1">{"Valuation",#N/A,TRUE,"Valuation Summary";"Financial Statements",#N/A,TRUE,"Results";"Results",#N/A,TRUE,"Results";"Ratios",#N/A,TRUE,"Results";"P2 Summary",#N/A,TRUE,"Results"}</definedName>
    <definedName name="itoy" localSheetId="11" hidden="1">{"Valuation",#N/A,TRUE,"Valuation Summary";"Financial Statements",#N/A,TRUE,"Results";"Results",#N/A,TRUE,"Results";"Ratios",#N/A,TRUE,"Results";"P2 Summary",#N/A,TRUE,"Results"}</definedName>
    <definedName name="itoy" localSheetId="6" hidden="1">{"Valuation",#N/A,TRUE,"Valuation Summary";"Financial Statements",#N/A,TRUE,"Results";"Results",#N/A,TRUE,"Results";"Ratios",#N/A,TRUE,"Results";"P2 Summary",#N/A,TRUE,"Results"}</definedName>
    <definedName name="itoy" localSheetId="14" hidden="1">{"Valuation",#N/A,TRUE,"Valuation Summary";"Financial Statements",#N/A,TRUE,"Results";"Results",#N/A,TRUE,"Results";"Ratios",#N/A,TRUE,"Results";"P2 Summary",#N/A,TRUE,"Results"}</definedName>
    <definedName name="itoy" localSheetId="9" hidden="1">{"Valuation",#N/A,TRUE,"Valuation Summary";"Financial Statements",#N/A,TRUE,"Results";"Results",#N/A,TRUE,"Results";"Ratios",#N/A,TRUE,"Results";"P2 Summary",#N/A,TRUE,"Results"}</definedName>
    <definedName name="itoy" localSheetId="17" hidden="1">{"Valuation",#N/A,TRUE,"Valuation Summary";"Financial Statements",#N/A,TRUE,"Results";"Results",#N/A,TRUE,"Results";"Ratios",#N/A,TRUE,"Results";"P2 Summary",#N/A,TRUE,"Results"}</definedName>
    <definedName name="itoy" localSheetId="4" hidden="1">{"Valuation",#N/A,TRUE,"Valuation Summary";"Financial Statements",#N/A,TRUE,"Results";"Results",#N/A,TRUE,"Results";"Ratios",#N/A,TRUE,"Results";"P2 Summary",#N/A,TRUE,"Results"}</definedName>
    <definedName name="itoy" localSheetId="12" hidden="1">{"Valuation",#N/A,TRUE,"Valuation Summary";"Financial Statements",#N/A,TRUE,"Results";"Results",#N/A,TRUE,"Results";"Ratios",#N/A,TRUE,"Results";"P2 Summary",#N/A,TRUE,"Results"}</definedName>
    <definedName name="itoy" localSheetId="8" hidden="1">{"Valuation",#N/A,TRUE,"Valuation Summary";"Financial Statements",#N/A,TRUE,"Results";"Results",#N/A,TRUE,"Results";"Ratios",#N/A,TRUE,"Results";"P2 Summary",#N/A,TRUE,"Results"}</definedName>
    <definedName name="itoy" hidden="1">{"Valuation",#N/A,TRUE,"Valuation Summary";"Financial Statements",#N/A,TRUE,"Results";"Results",#N/A,TRUE,"Results";"Ratios",#N/A,TRUE,"Results";"P2 Summary",#N/A,TRUE,"Results"}</definedName>
    <definedName name="iu" localSheetId="2" hidden="1">{"Valuation",#N/A,TRUE,"Valuation Summary";"Financial Statements",#N/A,TRUE,"Results";"Results",#N/A,TRUE,"Results";"Ratios",#N/A,TRUE,"Results";"P2 Summary",#N/A,TRUE,"Results";"Historical data",#N/A,TRUE,"Historical Data";"P1 Inputs",#N/A,TRUE,"Forecast Drivers";"P2 Inputs",#N/A,TRUE,"Forecast Drivers"}</definedName>
    <definedName name="iu" localSheetId="5" hidden="1">{"Valuation",#N/A,TRUE,"Valuation Summary";"Financial Statements",#N/A,TRUE,"Results";"Results",#N/A,TRUE,"Results";"Ratios",#N/A,TRUE,"Results";"P2 Summary",#N/A,TRUE,"Results";"Historical data",#N/A,TRUE,"Historical Data";"P1 Inputs",#N/A,TRUE,"Forecast Drivers";"P2 Inputs",#N/A,TRUE,"Forecast Drivers"}</definedName>
    <definedName name="iu" localSheetId="13" hidden="1">{"Valuation",#N/A,TRUE,"Valuation Summary";"Financial Statements",#N/A,TRUE,"Results";"Results",#N/A,TRUE,"Results";"Ratios",#N/A,TRUE,"Results";"P2 Summary",#N/A,TRUE,"Results";"Historical data",#N/A,TRUE,"Historical Data";"P1 Inputs",#N/A,TRUE,"Forecast Drivers";"P2 Inputs",#N/A,TRUE,"Forecast Drivers"}</definedName>
    <definedName name="iu" localSheetId="15" hidden="1">{"Valuation",#N/A,TRUE,"Valuation Summary";"Financial Statements",#N/A,TRUE,"Results";"Results",#N/A,TRUE,"Results";"Ratios",#N/A,TRUE,"Results";"P2 Summary",#N/A,TRUE,"Results";"Historical data",#N/A,TRUE,"Historical Data";"P1 Inputs",#N/A,TRUE,"Forecast Drivers";"P2 Inputs",#N/A,TRUE,"Forecast Drivers"}</definedName>
    <definedName name="iu" localSheetId="3" hidden="1">{"Valuation",#N/A,TRUE,"Valuation Summary";"Financial Statements",#N/A,TRUE,"Results";"Results",#N/A,TRUE,"Results";"Ratios",#N/A,TRUE,"Results";"P2 Summary",#N/A,TRUE,"Results";"Historical data",#N/A,TRUE,"Historical Data";"P1 Inputs",#N/A,TRUE,"Forecast Drivers";"P2 Inputs",#N/A,TRUE,"Forecast Drivers"}</definedName>
    <definedName name="iu" localSheetId="11" hidden="1">{"Valuation",#N/A,TRUE,"Valuation Summary";"Financial Statements",#N/A,TRUE,"Results";"Results",#N/A,TRUE,"Results";"Ratios",#N/A,TRUE,"Results";"P2 Summary",#N/A,TRUE,"Results";"Historical data",#N/A,TRUE,"Historical Data";"P1 Inputs",#N/A,TRUE,"Forecast Drivers";"P2 Inputs",#N/A,TRUE,"Forecast Drivers"}</definedName>
    <definedName name="iu" localSheetId="6" hidden="1">{"Valuation",#N/A,TRUE,"Valuation Summary";"Financial Statements",#N/A,TRUE,"Results";"Results",#N/A,TRUE,"Results";"Ratios",#N/A,TRUE,"Results";"P2 Summary",#N/A,TRUE,"Results";"Historical data",#N/A,TRUE,"Historical Data";"P1 Inputs",#N/A,TRUE,"Forecast Drivers";"P2 Inputs",#N/A,TRUE,"Forecast Drivers"}</definedName>
    <definedName name="iu" localSheetId="14" hidden="1">{"Valuation",#N/A,TRUE,"Valuation Summary";"Financial Statements",#N/A,TRUE,"Results";"Results",#N/A,TRUE,"Results";"Ratios",#N/A,TRUE,"Results";"P2 Summary",#N/A,TRUE,"Results";"Historical data",#N/A,TRUE,"Historical Data";"P1 Inputs",#N/A,TRUE,"Forecast Drivers";"P2 Inputs",#N/A,TRUE,"Forecast Drivers"}</definedName>
    <definedName name="iu" localSheetId="9" hidden="1">{"Valuation",#N/A,TRUE,"Valuation Summary";"Financial Statements",#N/A,TRUE,"Results";"Results",#N/A,TRUE,"Results";"Ratios",#N/A,TRUE,"Results";"P2 Summary",#N/A,TRUE,"Results";"Historical data",#N/A,TRUE,"Historical Data";"P1 Inputs",#N/A,TRUE,"Forecast Drivers";"P2 Inputs",#N/A,TRUE,"Forecast Drivers"}</definedName>
    <definedName name="iu" localSheetId="17" hidden="1">{"Valuation",#N/A,TRUE,"Valuation Summary";"Financial Statements",#N/A,TRUE,"Results";"Results",#N/A,TRUE,"Results";"Ratios",#N/A,TRUE,"Results";"P2 Summary",#N/A,TRUE,"Results";"Historical data",#N/A,TRUE,"Historical Data";"P1 Inputs",#N/A,TRUE,"Forecast Drivers";"P2 Inputs",#N/A,TRUE,"Forecast Drivers"}</definedName>
    <definedName name="iu" localSheetId="4" hidden="1">{"Valuation",#N/A,TRUE,"Valuation Summary";"Financial Statements",#N/A,TRUE,"Results";"Results",#N/A,TRUE,"Results";"Ratios",#N/A,TRUE,"Results";"P2 Summary",#N/A,TRUE,"Results";"Historical data",#N/A,TRUE,"Historical Data";"P1 Inputs",#N/A,TRUE,"Forecast Drivers";"P2 Inputs",#N/A,TRUE,"Forecast Drivers"}</definedName>
    <definedName name="iu" localSheetId="12" hidden="1">{"Valuation",#N/A,TRUE,"Valuation Summary";"Financial Statements",#N/A,TRUE,"Results";"Results",#N/A,TRUE,"Results";"Ratios",#N/A,TRUE,"Results";"P2 Summary",#N/A,TRUE,"Results";"Historical data",#N/A,TRUE,"Historical Data";"P1 Inputs",#N/A,TRUE,"Forecast Drivers";"P2 Inputs",#N/A,TRUE,"Forecast Drivers"}</definedName>
    <definedName name="iu" localSheetId="8" hidden="1">{"Valuation",#N/A,TRUE,"Valuation Summary";"Financial Statements",#N/A,TRUE,"Results";"Results",#N/A,TRUE,"Results";"Ratios",#N/A,TRUE,"Results";"P2 Summary",#N/A,TRUE,"Results";"Historical data",#N/A,TRUE,"Historical Data";"P1 Inputs",#N/A,TRUE,"Forecast Drivers";"P2 Inputs",#N/A,TRUE,"Forecast Drivers"}</definedName>
    <definedName name="iu" hidden="1">{"Valuation",#N/A,TRUE,"Valuation Summary";"Financial Statements",#N/A,TRUE,"Results";"Results",#N/A,TRUE,"Results";"Ratios",#N/A,TRUE,"Results";"P2 Summary",#N/A,TRUE,"Results";"Historical data",#N/A,TRUE,"Historical Data";"P1 Inputs",#N/A,TRUE,"Forecast Drivers";"P2 Inputs",#N/A,TRUE,"Forecast Drivers"}</definedName>
    <definedName name="jahsdkhjk" localSheetId="13">#REF!</definedName>
    <definedName name="jahsdkhjk" localSheetId="15">'[7]MTD OB Forecasting'!#REF!</definedName>
    <definedName name="jahsdkhjk" localSheetId="1">'[7]MTD OB Forecasting'!#REF!</definedName>
    <definedName name="jahsdkhjk" localSheetId="6">'[7]MTD OB Forecasting'!#REF!</definedName>
    <definedName name="jahsdkhjk" localSheetId="9">'[7]MTD OB Forecasting'!#REF!</definedName>
    <definedName name="jahsdkhjk" localSheetId="8">'[7]MTD OB Forecasting'!#REF!</definedName>
    <definedName name="jahsdkhjk">'[7]MTD OB Forecasting'!#REF!</definedName>
    <definedName name="JBG" localSheetId="13">#REF!</definedName>
    <definedName name="JBG" localSheetId="9">[8]JBG!$B$3:$AK$87</definedName>
    <definedName name="JBG">[9]JBG!$B$3:$AK$87</definedName>
    <definedName name="jigsaw" localSheetId="2">#REF!</definedName>
    <definedName name="jigsaw" localSheetId="5">#REF!</definedName>
    <definedName name="jigsaw" localSheetId="13">#REF!</definedName>
    <definedName name="jigsaw" localSheetId="15">#REF!</definedName>
    <definedName name="jigsaw" localSheetId="11">#REF!</definedName>
    <definedName name="jigsaw" localSheetId="1">#REF!</definedName>
    <definedName name="jigsaw" localSheetId="6">#REF!</definedName>
    <definedName name="jigsaw" localSheetId="14">#REF!</definedName>
    <definedName name="jigsaw" localSheetId="9">#REF!</definedName>
    <definedName name="jigsaw" localSheetId="17">#REF!</definedName>
    <definedName name="jigsaw" localSheetId="4">#REF!</definedName>
    <definedName name="jigsaw" localSheetId="12">#REF!</definedName>
    <definedName name="jigsaw" localSheetId="8">#REF!</definedName>
    <definedName name="jigsaw">#REF!</definedName>
    <definedName name="jk" localSheetId="2">'[7]MTD OB Forecasting'!#REF!</definedName>
    <definedName name="jk" localSheetId="5">'[7]MTD OB Forecasting'!#REF!</definedName>
    <definedName name="jk" localSheetId="13">#REF!</definedName>
    <definedName name="jk" localSheetId="15">'[7]MTD OB Forecasting'!#REF!</definedName>
    <definedName name="jk" localSheetId="11">'[7]MTD OB Forecasting'!#REF!</definedName>
    <definedName name="jk" localSheetId="1">'[7]MTD OB Forecasting'!#REF!</definedName>
    <definedName name="jk" localSheetId="6">'[7]MTD OB Forecasting'!#REF!</definedName>
    <definedName name="jk" localSheetId="14">'[7]MTD OB Forecasting'!#REF!</definedName>
    <definedName name="jk" localSheetId="9">'[7]MTD OB Forecasting'!#REF!</definedName>
    <definedName name="jk" localSheetId="17">'[7]MTD OB Forecasting'!#REF!</definedName>
    <definedName name="jk" localSheetId="4">'[7]MTD OB Forecasting'!#REF!</definedName>
    <definedName name="jk" localSheetId="12">'[7]MTD OB Forecasting'!#REF!</definedName>
    <definedName name="jk" localSheetId="8">'[7]MTD OB Forecasting'!#REF!</definedName>
    <definedName name="jk">'[7]MTD OB Forecasting'!#REF!</definedName>
    <definedName name="Jum_Unit" localSheetId="13">#REF!</definedName>
    <definedName name="Jum_Unit">[4]Data!$B$125:$AG$135</definedName>
    <definedName name="juni" localSheetId="13" hidden="1">{"Aneh",#N/A,FALSE,"Sheet1"}</definedName>
    <definedName name="juni" hidden="1">{"Aneh",#N/A,FALSE,"Sheet1"}</definedName>
    <definedName name="K" localSheetId="2">#REF!</definedName>
    <definedName name="K" localSheetId="5">#REF!</definedName>
    <definedName name="K" localSheetId="13">#REF!</definedName>
    <definedName name="K" localSheetId="15">#REF!</definedName>
    <definedName name="K" localSheetId="11">#REF!</definedName>
    <definedName name="K" localSheetId="1">#REF!</definedName>
    <definedName name="K" localSheetId="6">#REF!</definedName>
    <definedName name="K" localSheetId="14">#REF!</definedName>
    <definedName name="K" localSheetId="9">#REF!</definedName>
    <definedName name="K" localSheetId="17">#REF!</definedName>
    <definedName name="K" localSheetId="4">#REF!</definedName>
    <definedName name="K" localSheetId="12">#REF!</definedName>
    <definedName name="K" localSheetId="8">#REF!</definedName>
    <definedName name="K">#REF!</definedName>
    <definedName name="kj" localSheetId="2">'[7]MTD OB Forecasting'!#REF!</definedName>
    <definedName name="kj" localSheetId="5">'[7]MTD OB Forecasting'!#REF!</definedName>
    <definedName name="kj" localSheetId="13">#REF!</definedName>
    <definedName name="kj" localSheetId="15">'[7]MTD OB Forecasting'!#REF!</definedName>
    <definedName name="kj" localSheetId="11">'[7]MTD OB Forecasting'!#REF!</definedName>
    <definedName name="kj" localSheetId="1">'[7]MTD OB Forecasting'!#REF!</definedName>
    <definedName name="kj" localSheetId="6">'[7]MTD OB Forecasting'!#REF!</definedName>
    <definedName name="kj" localSheetId="14">'[7]MTD OB Forecasting'!#REF!</definedName>
    <definedName name="kj" localSheetId="9">'[7]MTD OB Forecasting'!#REF!</definedName>
    <definedName name="kj" localSheetId="17">'[7]MTD OB Forecasting'!#REF!</definedName>
    <definedName name="kj" localSheetId="4">'[7]MTD OB Forecasting'!#REF!</definedName>
    <definedName name="kj" localSheetId="12">'[7]MTD OB Forecasting'!#REF!</definedName>
    <definedName name="kj" localSheetId="8">'[7]MTD OB Forecasting'!#REF!</definedName>
    <definedName name="kj">'[7]MTD OB Forecasting'!#REF!</definedName>
    <definedName name="KK" localSheetId="13" hidden="1">{#N/A,#N/A,FALSE,"M01";#N/A,#N/A,FALSE,"M02";#N/A,#N/A,FALSE,"M03";#N/A,#N/A,FALSE,"M04";#N/A,#N/A,FALSE,"M05";#N/A,#N/A,FALSE,"M08"}</definedName>
    <definedName name="KK" hidden="1">{#N/A,#N/A,FALSE,"M01";#N/A,#N/A,FALSE,"M02";#N/A,#N/A,FALSE,"M03";#N/A,#N/A,FALSE,"M04";#N/A,#N/A,FALSE,"M05";#N/A,#N/A,FALSE,"M08"}</definedName>
    <definedName name="kl" localSheetId="2">'[3]MTD OB Forecasting'!#REF!</definedName>
    <definedName name="kl" localSheetId="5">'[3]MTD OB Forecasting'!#REF!</definedName>
    <definedName name="kl" localSheetId="13">#REF!</definedName>
    <definedName name="kl" localSheetId="15">'[3]MTD OB Forecasting'!#REF!</definedName>
    <definedName name="kl" localSheetId="11">'[3]MTD OB Forecasting'!#REF!</definedName>
    <definedName name="kl" localSheetId="1">'[3]MTD OB Forecasting'!#REF!</definedName>
    <definedName name="kl" localSheetId="6">'[3]MTD OB Forecasting'!#REF!</definedName>
    <definedName name="kl" localSheetId="14">'[3]MTD OB Forecasting'!#REF!</definedName>
    <definedName name="kl" localSheetId="9">'[3]MTD OB Forecasting'!#REF!</definedName>
    <definedName name="kl" localSheetId="17">'[3]MTD OB Forecasting'!#REF!</definedName>
    <definedName name="kl" localSheetId="4">'[3]MTD OB Forecasting'!#REF!</definedName>
    <definedName name="kl" localSheetId="12">'[3]MTD OB Forecasting'!#REF!</definedName>
    <definedName name="kl" localSheetId="8">'[3]MTD OB Forecasting'!#REF!</definedName>
    <definedName name="kl">'[3]MTD OB Forecasting'!#REF!</definedName>
    <definedName name="klj" localSheetId="13">#REF!</definedName>
    <definedName name="klj" localSheetId="15">'[7]MTD OB Forecasting'!#REF!</definedName>
    <definedName name="klj" localSheetId="1">'[7]MTD OB Forecasting'!#REF!</definedName>
    <definedName name="klj" localSheetId="6">'[7]MTD OB Forecasting'!#REF!</definedName>
    <definedName name="klj" localSheetId="9">'[7]MTD OB Forecasting'!#REF!</definedName>
    <definedName name="klj" localSheetId="8">'[7]MTD OB Forecasting'!#REF!</definedName>
    <definedName name="klj">'[7]MTD OB Forecasting'!#REF!</definedName>
    <definedName name="Konversi" localSheetId="13">#REF!</definedName>
    <definedName name="Konversi">'[4]Konversi Jarak'!$A$4:$B$34</definedName>
    <definedName name="KR1BW" localSheetId="2">#REF!</definedName>
    <definedName name="KR1BW" localSheetId="5">#REF!</definedName>
    <definedName name="KR1BW" localSheetId="7">#REF!</definedName>
    <definedName name="KR1BW" localSheetId="15">#REF!</definedName>
    <definedName name="KR1BW" localSheetId="11">#REF!</definedName>
    <definedName name="KR1BW" localSheetId="1">#REF!</definedName>
    <definedName name="KR1BW" localSheetId="6">#REF!</definedName>
    <definedName name="KR1BW" localSheetId="14">#REF!</definedName>
    <definedName name="KR1BW" localSheetId="9">#REF!</definedName>
    <definedName name="KR1BW" localSheetId="17">#REF!</definedName>
    <definedName name="KR1BW" localSheetId="4">#REF!</definedName>
    <definedName name="KR1BW" localSheetId="12">#REF!</definedName>
    <definedName name="KR1BW" localSheetId="8">#REF!</definedName>
    <definedName name="KR1BW" localSheetId="16">#REF!</definedName>
    <definedName name="KR1BW">#REF!</definedName>
    <definedName name="KR1FW" localSheetId="2">#REF!</definedName>
    <definedName name="KR1FW" localSheetId="5">#REF!</definedName>
    <definedName name="KR1FW" localSheetId="7">#REF!</definedName>
    <definedName name="KR1FW" localSheetId="15">#REF!</definedName>
    <definedName name="KR1FW" localSheetId="1">#REF!</definedName>
    <definedName name="KR1FW" localSheetId="6">#REF!</definedName>
    <definedName name="KR1FW" localSheetId="14">#REF!</definedName>
    <definedName name="KR1FW" localSheetId="9">#REF!</definedName>
    <definedName name="KR1FW" localSheetId="17">#REF!</definedName>
    <definedName name="KR1FW" localSheetId="4">#REF!</definedName>
    <definedName name="KR1FW" localSheetId="12">#REF!</definedName>
    <definedName name="KR1FW" localSheetId="8">#REF!</definedName>
    <definedName name="KR1FW" localSheetId="16">#REF!</definedName>
    <definedName name="KR1FW">#REF!</definedName>
    <definedName name="KR1HW" localSheetId="2">#REF!</definedName>
    <definedName name="KR1HW" localSheetId="5">#REF!</definedName>
    <definedName name="KR1HW" localSheetId="7">#REF!</definedName>
    <definedName name="KR1HW" localSheetId="15">#REF!</definedName>
    <definedName name="KR1HW" localSheetId="1">#REF!</definedName>
    <definedName name="KR1HW" localSheetId="6">#REF!</definedName>
    <definedName name="KR1HW" localSheetId="14">#REF!</definedName>
    <definedName name="KR1HW" localSheetId="9">#REF!</definedName>
    <definedName name="KR1HW" localSheetId="17">#REF!</definedName>
    <definedName name="KR1HW" localSheetId="4">#REF!</definedName>
    <definedName name="KR1HW" localSheetId="12">#REF!</definedName>
    <definedName name="KR1HW" localSheetId="8">#REF!</definedName>
    <definedName name="KR1HW" localSheetId="16">#REF!</definedName>
    <definedName name="KR1HW">#REF!</definedName>
    <definedName name="KR2BW" localSheetId="5">#REF!</definedName>
    <definedName name="KR2BW" localSheetId="7">#REF!</definedName>
    <definedName name="KR2BW" localSheetId="15">#REF!</definedName>
    <definedName name="KR2BW" localSheetId="1">#REF!</definedName>
    <definedName name="KR2BW" localSheetId="6">#REF!</definedName>
    <definedName name="KR2BW" localSheetId="9">#REF!</definedName>
    <definedName name="KR2BW" localSheetId="4">#REF!</definedName>
    <definedName name="KR2BW" localSheetId="8">#REF!</definedName>
    <definedName name="KR2BW" localSheetId="16">#REF!</definedName>
    <definedName name="KR2BW">#REF!</definedName>
    <definedName name="KR2FW" localSheetId="5">#REF!</definedName>
    <definedName name="KR2FW" localSheetId="7">#REF!</definedName>
    <definedName name="KR2FW" localSheetId="15">#REF!</definedName>
    <definedName name="KR2FW" localSheetId="1">#REF!</definedName>
    <definedName name="KR2FW" localSheetId="6">#REF!</definedName>
    <definedName name="KR2FW" localSheetId="9">#REF!</definedName>
    <definedName name="KR2FW" localSheetId="4">#REF!</definedName>
    <definedName name="KR2FW" localSheetId="8">#REF!</definedName>
    <definedName name="KR2FW" localSheetId="16">#REF!</definedName>
    <definedName name="KR2FW">#REF!</definedName>
    <definedName name="KR2HW" localSheetId="5">#REF!</definedName>
    <definedName name="KR2HW" localSheetId="7">#REF!</definedName>
    <definedName name="KR2HW" localSheetId="15">#REF!</definedName>
    <definedName name="KR2HW" localSheetId="1">#REF!</definedName>
    <definedName name="KR2HW" localSheetId="6">#REF!</definedName>
    <definedName name="KR2HW" localSheetId="9">#REF!</definedName>
    <definedName name="KR2HW" localSheetId="4">#REF!</definedName>
    <definedName name="KR2HW" localSheetId="8">#REF!</definedName>
    <definedName name="KR2HW" localSheetId="16">#REF!</definedName>
    <definedName name="KR2HW">#REF!</definedName>
    <definedName name="kris" localSheetId="13">#REF!</definedName>
    <definedName name="kris" localSheetId="15">'[7]MTD OB Forecasting'!#REF!</definedName>
    <definedName name="kris" localSheetId="1">'[7]MTD OB Forecasting'!#REF!</definedName>
    <definedName name="kris" localSheetId="6">'[7]MTD OB Forecasting'!#REF!</definedName>
    <definedName name="kris" localSheetId="9">'[7]MTD OB Forecasting'!#REF!</definedName>
    <definedName name="kris" localSheetId="8">'[7]MTD OB Forecasting'!#REF!</definedName>
    <definedName name="kris">'[7]MTD OB Forecasting'!#REF!</definedName>
    <definedName name="kristisnto" localSheetId="13">#REF!</definedName>
    <definedName name="kristisnto" localSheetId="15">'[3]MTD OB Forecasting'!#REF!</definedName>
    <definedName name="kristisnto" localSheetId="1">'[3]MTD OB Forecasting'!#REF!</definedName>
    <definedName name="kristisnto" localSheetId="6">'[3]MTD OB Forecasting'!#REF!</definedName>
    <definedName name="kristisnto" localSheetId="9">'[3]MTD OB Forecasting'!#REF!</definedName>
    <definedName name="kristisnto" localSheetId="8">'[3]MTD OB Forecasting'!#REF!</definedName>
    <definedName name="kristisnto">'[3]MTD OB Forecasting'!#REF!</definedName>
    <definedName name="KTD" localSheetId="13">#REF!</definedName>
    <definedName name="KTD" localSheetId="9">[8]EMB!$A$4:$AX$55</definedName>
    <definedName name="KTD">[9]EMB!$A$4:$AX$55</definedName>
    <definedName name="L" localSheetId="2">#REF!</definedName>
    <definedName name="L" localSheetId="5">#REF!</definedName>
    <definedName name="L" localSheetId="15">#REF!</definedName>
    <definedName name="L" localSheetId="11">#REF!</definedName>
    <definedName name="L" localSheetId="1">#REF!</definedName>
    <definedName name="L" localSheetId="6">#REF!</definedName>
    <definedName name="L" localSheetId="14">#REF!</definedName>
    <definedName name="L" localSheetId="9">#REF!</definedName>
    <definedName name="L" localSheetId="17">#REF!</definedName>
    <definedName name="L" localSheetId="4">#REF!</definedName>
    <definedName name="L" localSheetId="12">#REF!</definedName>
    <definedName name="L" localSheetId="8">#REF!</definedName>
    <definedName name="L">#REF!</definedName>
    <definedName name="Lap" localSheetId="13" hidden="1">{"Aneh",#N/A,FALSE,"Sheet1"}</definedName>
    <definedName name="Lap" hidden="1">{"Aneh",#N/A,FALSE,"Sheet1"}</definedName>
    <definedName name="limcount" hidden="1">2</definedName>
    <definedName name="LIST_11" localSheetId="2">#REF!</definedName>
    <definedName name="LIST_11" localSheetId="5">#REF!</definedName>
    <definedName name="LIST_11" localSheetId="13">#REF!</definedName>
    <definedName name="LIST_11" localSheetId="15">#REF!</definedName>
    <definedName name="LIST_11" localSheetId="11">#REF!</definedName>
    <definedName name="LIST_11" localSheetId="1">#REF!</definedName>
    <definedName name="LIST_11" localSheetId="6">#REF!</definedName>
    <definedName name="LIST_11" localSheetId="14">#REF!</definedName>
    <definedName name="LIST_11" localSheetId="9">#REF!</definedName>
    <definedName name="LIST_11" localSheetId="17">#REF!</definedName>
    <definedName name="LIST_11" localSheetId="4">#REF!</definedName>
    <definedName name="LIST_11" localSheetId="12">#REF!</definedName>
    <definedName name="LIST_11" localSheetId="8">#REF!</definedName>
    <definedName name="LIST_11">#REF!</definedName>
    <definedName name="LIST_12" localSheetId="2">#REF!</definedName>
    <definedName name="LIST_12" localSheetId="5">#REF!</definedName>
    <definedName name="LIST_12" localSheetId="13">#REF!</definedName>
    <definedName name="LIST_12" localSheetId="15">#REF!</definedName>
    <definedName name="LIST_12" localSheetId="1">#REF!</definedName>
    <definedName name="LIST_12" localSheetId="6">#REF!</definedName>
    <definedName name="LIST_12" localSheetId="14">#REF!</definedName>
    <definedName name="LIST_12" localSheetId="9">#REF!</definedName>
    <definedName name="LIST_12" localSheetId="17">#REF!</definedName>
    <definedName name="LIST_12" localSheetId="4">#REF!</definedName>
    <definedName name="LIST_12" localSheetId="12">#REF!</definedName>
    <definedName name="LIST_12" localSheetId="8">#REF!</definedName>
    <definedName name="LIST_12">#REF!</definedName>
    <definedName name="LIST_19" localSheetId="13">#REF!</definedName>
    <definedName name="LIST_19">[40]LIST!$C$3:$AC$438</definedName>
    <definedName name="LIST_20" localSheetId="13">#REF!</definedName>
    <definedName name="LIST_20">[41]LIST!$C$3:$AC$438</definedName>
    <definedName name="LIST_8" localSheetId="2">#REF!</definedName>
    <definedName name="LIST_8" localSheetId="5">#REF!</definedName>
    <definedName name="LIST_8" localSheetId="15">#REF!</definedName>
    <definedName name="LIST_8" localSheetId="11">#REF!</definedName>
    <definedName name="LIST_8" localSheetId="1">#REF!</definedName>
    <definedName name="LIST_8" localSheetId="6">#REF!</definedName>
    <definedName name="LIST_8" localSheetId="14">#REF!</definedName>
    <definedName name="LIST_8" localSheetId="9">#REF!</definedName>
    <definedName name="LIST_8" localSheetId="17">#REF!</definedName>
    <definedName name="LIST_8" localSheetId="4">#REF!</definedName>
    <definedName name="LIST_8" localSheetId="12">#REF!</definedName>
    <definedName name="LIST_8" localSheetId="8">#REF!</definedName>
    <definedName name="LIST_8">#REF!</definedName>
    <definedName name="LIST_9" localSheetId="2">#REF!</definedName>
    <definedName name="LIST_9" localSheetId="5">#REF!</definedName>
    <definedName name="LIST_9" localSheetId="15">#REF!</definedName>
    <definedName name="LIST_9" localSheetId="1">#REF!</definedName>
    <definedName name="LIST_9" localSheetId="6">#REF!</definedName>
    <definedName name="LIST_9" localSheetId="14">#REF!</definedName>
    <definedName name="LIST_9" localSheetId="9">#REF!</definedName>
    <definedName name="LIST_9" localSheetId="17">#REF!</definedName>
    <definedName name="LIST_9" localSheetId="4">#REF!</definedName>
    <definedName name="LIST_9" localSheetId="12">#REF!</definedName>
    <definedName name="LIST_9" localSheetId="8">#REF!</definedName>
    <definedName name="LIST_9">#REF!</definedName>
    <definedName name="LO" localSheetId="2">#REF!</definedName>
    <definedName name="LO" localSheetId="5">#REF!</definedName>
    <definedName name="LO" localSheetId="15">#REF!</definedName>
    <definedName name="LO" localSheetId="1">#REF!</definedName>
    <definedName name="LO" localSheetId="6">#REF!</definedName>
    <definedName name="LO" localSheetId="14">#REF!</definedName>
    <definedName name="LO" localSheetId="9">#REF!</definedName>
    <definedName name="LO" localSheetId="17">#REF!</definedName>
    <definedName name="LO" localSheetId="4">#REF!</definedName>
    <definedName name="LO" localSheetId="12">#REF!</definedName>
    <definedName name="LO" localSheetId="8">#REF!</definedName>
    <definedName name="LO">#REF!</definedName>
    <definedName name="LOAD_COAL" localSheetId="5">#REF!</definedName>
    <definedName name="LOAD_COAL" localSheetId="15">#REF!</definedName>
    <definedName name="LOAD_COAL" localSheetId="1">#REF!</definedName>
    <definedName name="LOAD_COAL" localSheetId="6">#REF!</definedName>
    <definedName name="LOAD_COAL" localSheetId="9">#REF!</definedName>
    <definedName name="LOAD_COAL" localSheetId="4">#REF!</definedName>
    <definedName name="LOAD_COAL" localSheetId="8">#REF!</definedName>
    <definedName name="LOAD_COAL">#REF!</definedName>
    <definedName name="LOAD_OB" localSheetId="5">#REF!</definedName>
    <definedName name="LOAD_OB" localSheetId="15">#REF!</definedName>
    <definedName name="LOAD_OB" localSheetId="1">#REF!</definedName>
    <definedName name="LOAD_OB" localSheetId="6">#REF!</definedName>
    <definedName name="LOAD_OB" localSheetId="9">#REF!</definedName>
    <definedName name="LOAD_OB" localSheetId="4">#REF!</definedName>
    <definedName name="LOAD_OB" localSheetId="8">#REF!</definedName>
    <definedName name="LOAD_OB">#REF!</definedName>
    <definedName name="lose" localSheetId="5">#REF!</definedName>
    <definedName name="lose" localSheetId="15">#REF!</definedName>
    <definedName name="lose" localSheetId="1">#REF!</definedName>
    <definedName name="lose" localSheetId="6">#REF!</definedName>
    <definedName name="lose" localSheetId="9">#REF!</definedName>
    <definedName name="lose" localSheetId="4">#REF!</definedName>
    <definedName name="lose" localSheetId="8">#REF!</definedName>
    <definedName name="lose">#REF!</definedName>
    <definedName name="M" localSheetId="13" hidden="1">{"Aneh",#N/A,FALSE,"Sheet1"}</definedName>
    <definedName name="M" hidden="1">{"Aneh",#N/A,FALSE,"Sheet1"}</definedName>
    <definedName name="maret" localSheetId="13" hidden="1">{"Aneh",#N/A,FALSE,"Sheet1"}</definedName>
    <definedName name="maret" hidden="1">{"Aneh",#N/A,FALSE,"Sheet1"}</definedName>
    <definedName name="MEASTHITS" localSheetId="5">#REF!</definedName>
    <definedName name="MEASTHITS" localSheetId="13">#REF!</definedName>
    <definedName name="MEASTHITS" localSheetId="15">#REF!</definedName>
    <definedName name="MEASTHITS" localSheetId="1">#REF!</definedName>
    <definedName name="MEASTHITS" localSheetId="6">#REF!</definedName>
    <definedName name="MEASTHITS" localSheetId="9">#REF!</definedName>
    <definedName name="MEASTHITS" localSheetId="4">#REF!</definedName>
    <definedName name="MEASTHITS" localSheetId="8">#REF!</definedName>
    <definedName name="MEASTHITS">#REF!</definedName>
    <definedName name="MEASTMHITS" localSheetId="5">#REF!</definedName>
    <definedName name="MEASTMHITS" localSheetId="13">#REF!</definedName>
    <definedName name="MEASTMHITS" localSheetId="15">#REF!</definedName>
    <definedName name="MEASTMHITS" localSheetId="1">#REF!</definedName>
    <definedName name="MEASTMHITS" localSheetId="6">#REF!</definedName>
    <definedName name="MEASTMHITS" localSheetId="9">#REF!</definedName>
    <definedName name="MEASTMHITS" localSheetId="4">#REF!</definedName>
    <definedName name="MEASTMHITS" localSheetId="8">#REF!</definedName>
    <definedName name="MEASTMHITS">#REF!</definedName>
    <definedName name="minesche" localSheetId="5">#REF!</definedName>
    <definedName name="minesche" localSheetId="13">#REF!</definedName>
    <definedName name="minesche" localSheetId="15">#REF!</definedName>
    <definedName name="minesche" localSheetId="1">#REF!</definedName>
    <definedName name="minesche" localSheetId="6">#REF!</definedName>
    <definedName name="minesche" localSheetId="9">#REF!</definedName>
    <definedName name="minesche" localSheetId="4">#REF!</definedName>
    <definedName name="minesche" localSheetId="8">#REF!</definedName>
    <definedName name="minesche">#REF!</definedName>
    <definedName name="MM" localSheetId="13" hidden="1">{#N/A,#N/A,FALSE,"QR";#N/A,#N/A,FALSE,"R02";#N/A,#N/A,FALSE,"R04";#N/A,#N/A,FALSE,"R05";#N/A,#N/A,FALSE,"R08"}</definedName>
    <definedName name="MM" hidden="1">{#N/A,#N/A,FALSE,"QR";#N/A,#N/A,FALSE,"R02";#N/A,#N/A,FALSE,"R04";#N/A,#N/A,FALSE,"R05";#N/A,#N/A,FALSE,"R08"}</definedName>
    <definedName name="MMHITS" localSheetId="5">#REF!</definedName>
    <definedName name="MMHITS" localSheetId="13">#REF!</definedName>
    <definedName name="MMHITS" localSheetId="15">#REF!</definedName>
    <definedName name="MMHITS" localSheetId="1">#REF!</definedName>
    <definedName name="MMHITS" localSheetId="6">#REF!</definedName>
    <definedName name="MMHITS" localSheetId="9">#REF!</definedName>
    <definedName name="MMHITS" localSheetId="4">#REF!</definedName>
    <definedName name="MMHITS" localSheetId="8">#REF!</definedName>
    <definedName name="MMHITS">#REF!</definedName>
    <definedName name="MOHH" localSheetId="13">#REF!</definedName>
    <definedName name="MOHH">[33]ACUM!$ED$94:$FJ$117</definedName>
    <definedName name="MONTH" localSheetId="13">#REF!</definedName>
    <definedName name="MONTH" localSheetId="9">[14]dBase!$BE$2:$BE$4381</definedName>
    <definedName name="MONTH">[15]dBase!$BE$2:$BE$4381</definedName>
    <definedName name="MSYINV" localSheetId="2">#REF!</definedName>
    <definedName name="MSYINV" localSheetId="5">#REF!</definedName>
    <definedName name="MSYINV" localSheetId="15">#REF!</definedName>
    <definedName name="MSYINV" localSheetId="11">#REF!</definedName>
    <definedName name="MSYINV" localSheetId="1">#REF!</definedName>
    <definedName name="MSYINV" localSheetId="6">#REF!</definedName>
    <definedName name="MSYINV" localSheetId="14">#REF!</definedName>
    <definedName name="MSYINV" localSheetId="9">#REF!</definedName>
    <definedName name="MSYINV" localSheetId="17">#REF!</definedName>
    <definedName name="MSYINV" localSheetId="4">#REF!</definedName>
    <definedName name="MSYINV" localSheetId="12">#REF!</definedName>
    <definedName name="MSYINV" localSheetId="8">#REF!</definedName>
    <definedName name="MSYINV">#REF!</definedName>
    <definedName name="MTD">"ACT DIRTY cOAL+'ACT DIRTY COAL'!$A$1:$CI$44"</definedName>
    <definedName name="MTDMHCV" localSheetId="2">#REF!</definedName>
    <definedName name="MTDMHCV" localSheetId="5">#REF!</definedName>
    <definedName name="MTDMHCV" localSheetId="13">#REF!</definedName>
    <definedName name="MTDMHCV" localSheetId="15">#REF!</definedName>
    <definedName name="MTDMHCV" localSheetId="1">#REF!</definedName>
    <definedName name="MTDMHCV" localSheetId="6">#REF!</definedName>
    <definedName name="MTDMHCV" localSheetId="14">#REF!</definedName>
    <definedName name="MTDMHCV" localSheetId="9">#REF!</definedName>
    <definedName name="MTDMHCV" localSheetId="17">#REF!</definedName>
    <definedName name="MTDMHCV" localSheetId="4">#REF!</definedName>
    <definedName name="MTDMHCV" localSheetId="12">#REF!</definedName>
    <definedName name="MTDMHCV" localSheetId="8">#REF!</definedName>
    <definedName name="MTDMHCV">#REF!</definedName>
    <definedName name="MTOTAL" localSheetId="2">#REF!</definedName>
    <definedName name="MTOTAL" localSheetId="5">#REF!</definedName>
    <definedName name="MTOTAL" localSheetId="13">#REF!</definedName>
    <definedName name="MTOTAL" localSheetId="15">#REF!</definedName>
    <definedName name="MTOTAL" localSheetId="1">#REF!</definedName>
    <definedName name="MTOTAL" localSheetId="6">#REF!</definedName>
    <definedName name="MTOTAL" localSheetId="14">#REF!</definedName>
    <definedName name="MTOTAL" localSheetId="9">#REF!</definedName>
    <definedName name="MTOTAL" localSheetId="17">#REF!</definedName>
    <definedName name="MTOTAL" localSheetId="4">#REF!</definedName>
    <definedName name="MTOTAL" localSheetId="12">#REF!</definedName>
    <definedName name="MTOTAL" localSheetId="8">#REF!</definedName>
    <definedName name="MTOTAL">#REF!</definedName>
    <definedName name="MWASH" localSheetId="5">#REF!</definedName>
    <definedName name="MWASH" localSheetId="13">#REF!</definedName>
    <definedName name="MWASH" localSheetId="15">#REF!</definedName>
    <definedName name="MWASH" localSheetId="1">#REF!</definedName>
    <definedName name="MWASH" localSheetId="6">#REF!</definedName>
    <definedName name="MWASH" localSheetId="9">#REF!</definedName>
    <definedName name="MWASH" localSheetId="4">#REF!</definedName>
    <definedName name="MWASH" localSheetId="8">#REF!</definedName>
    <definedName name="MWASH">#REF!</definedName>
    <definedName name="MWESTHITS" localSheetId="5">#REF!</definedName>
    <definedName name="MWESTHITS" localSheetId="15">#REF!</definedName>
    <definedName name="MWESTHITS" localSheetId="1">#REF!</definedName>
    <definedName name="MWESTHITS" localSheetId="6">#REF!</definedName>
    <definedName name="MWESTHITS" localSheetId="9">#REF!</definedName>
    <definedName name="MWESTHITS" localSheetId="4">#REF!</definedName>
    <definedName name="MWESTHITS" localSheetId="8">#REF!</definedName>
    <definedName name="MWESTHITS">#REF!</definedName>
    <definedName name="MWESTLOTS" localSheetId="5">#REF!</definedName>
    <definedName name="MWESTLOTS" localSheetId="15">#REF!</definedName>
    <definedName name="MWESTLOTS" localSheetId="1">#REF!</definedName>
    <definedName name="MWESTLOTS" localSheetId="6">#REF!</definedName>
    <definedName name="MWESTLOTS" localSheetId="9">#REF!</definedName>
    <definedName name="MWESTLOTS" localSheetId="4">#REF!</definedName>
    <definedName name="MWESTLOTS" localSheetId="8">#REF!</definedName>
    <definedName name="MWESTLOTS">#REF!</definedName>
    <definedName name="N" localSheetId="5">#REF!</definedName>
    <definedName name="N" localSheetId="15">#REF!</definedName>
    <definedName name="N" localSheetId="1">#REF!</definedName>
    <definedName name="N" localSheetId="6">#REF!</definedName>
    <definedName name="N" localSheetId="9">#REF!</definedName>
    <definedName name="N" localSheetId="4">#REF!</definedName>
    <definedName name="N" localSheetId="8">#REF!</definedName>
    <definedName name="N">#REF!</definedName>
    <definedName name="NAR" localSheetId="13">#REF!</definedName>
    <definedName name="NAR" localSheetId="9">[42]sum_MSY!$DL$7:$DM$21</definedName>
    <definedName name="NAR">[43]sum_MSY!$DL$7:$DM$21</definedName>
    <definedName name="nav" localSheetId="2" hidden="1">{"Valuation - Letter",#N/A,TRUE,"Valuation Summary";"Financial Statements - Letter",#N/A,TRUE,"Results";"Results - Letter",#N/A,TRUE,"Results";"Ratios - Letter",#N/A,TRUE,"Results";"P2 Summary - Letter",#N/A,TRUE,"Results"}</definedName>
    <definedName name="nav" localSheetId="5" hidden="1">{"Valuation - Letter",#N/A,TRUE,"Valuation Summary";"Financial Statements - Letter",#N/A,TRUE,"Results";"Results - Letter",#N/A,TRUE,"Results";"Ratios - Letter",#N/A,TRUE,"Results";"P2 Summary - Letter",#N/A,TRUE,"Results"}</definedName>
    <definedName name="nav" localSheetId="13" hidden="1">{"Valuation - Letter",#N/A,TRUE,"Valuation Summary";"Financial Statements - Letter",#N/A,TRUE,"Results";"Results - Letter",#N/A,TRUE,"Results";"Ratios - Letter",#N/A,TRUE,"Results";"P2 Summary - Letter",#N/A,TRUE,"Results"}</definedName>
    <definedName name="nav" localSheetId="15" hidden="1">{"Valuation - Letter",#N/A,TRUE,"Valuation Summary";"Financial Statements - Letter",#N/A,TRUE,"Results";"Results - Letter",#N/A,TRUE,"Results";"Ratios - Letter",#N/A,TRUE,"Results";"P2 Summary - Letter",#N/A,TRUE,"Results"}</definedName>
    <definedName name="nav" localSheetId="3" hidden="1">{"Valuation - Letter",#N/A,TRUE,"Valuation Summary";"Financial Statements - Letter",#N/A,TRUE,"Results";"Results - Letter",#N/A,TRUE,"Results";"Ratios - Letter",#N/A,TRUE,"Results";"P2 Summary - Letter",#N/A,TRUE,"Results"}</definedName>
    <definedName name="nav" localSheetId="11" hidden="1">{"Valuation - Letter",#N/A,TRUE,"Valuation Summary";"Financial Statements - Letter",#N/A,TRUE,"Results";"Results - Letter",#N/A,TRUE,"Results";"Ratios - Letter",#N/A,TRUE,"Results";"P2 Summary - Letter",#N/A,TRUE,"Results"}</definedName>
    <definedName name="nav" localSheetId="6" hidden="1">{"Valuation - Letter",#N/A,TRUE,"Valuation Summary";"Financial Statements - Letter",#N/A,TRUE,"Results";"Results - Letter",#N/A,TRUE,"Results";"Ratios - Letter",#N/A,TRUE,"Results";"P2 Summary - Letter",#N/A,TRUE,"Results"}</definedName>
    <definedName name="nav" localSheetId="14" hidden="1">{"Valuation - Letter",#N/A,TRUE,"Valuation Summary";"Financial Statements - Letter",#N/A,TRUE,"Results";"Results - Letter",#N/A,TRUE,"Results";"Ratios - Letter",#N/A,TRUE,"Results";"P2 Summary - Letter",#N/A,TRUE,"Results"}</definedName>
    <definedName name="nav" localSheetId="9" hidden="1">{"Valuation - Letter",#N/A,TRUE,"Valuation Summary";"Financial Statements - Letter",#N/A,TRUE,"Results";"Results - Letter",#N/A,TRUE,"Results";"Ratios - Letter",#N/A,TRUE,"Results";"P2 Summary - Letter",#N/A,TRUE,"Results"}</definedName>
    <definedName name="nav" localSheetId="17" hidden="1">{"Valuation - Letter",#N/A,TRUE,"Valuation Summary";"Financial Statements - Letter",#N/A,TRUE,"Results";"Results - Letter",#N/A,TRUE,"Results";"Ratios - Letter",#N/A,TRUE,"Results";"P2 Summary - Letter",#N/A,TRUE,"Results"}</definedName>
    <definedName name="nav" localSheetId="4" hidden="1">{"Valuation - Letter",#N/A,TRUE,"Valuation Summary";"Financial Statements - Letter",#N/A,TRUE,"Results";"Results - Letter",#N/A,TRUE,"Results";"Ratios - Letter",#N/A,TRUE,"Results";"P2 Summary - Letter",#N/A,TRUE,"Results"}</definedName>
    <definedName name="nav" localSheetId="12" hidden="1">{"Valuation - Letter",#N/A,TRUE,"Valuation Summary";"Financial Statements - Letter",#N/A,TRUE,"Results";"Results - Letter",#N/A,TRUE,"Results";"Ratios - Letter",#N/A,TRUE,"Results";"P2 Summary - Letter",#N/A,TRUE,"Results"}</definedName>
    <definedName name="nav" localSheetId="8" hidden="1">{"Valuation - Letter",#N/A,TRUE,"Valuation Summary";"Financial Statements - Letter",#N/A,TRUE,"Results";"Results - Letter",#N/A,TRUE,"Results";"Ratios - Letter",#N/A,TRUE,"Results";"P2 Summary - Letter",#N/A,TRUE,"Results"}</definedName>
    <definedName name="nav" hidden="1">{"Valuation - Letter",#N/A,TRUE,"Valuation Summary";"Financial Statements - Letter",#N/A,TRUE,"Results";"Results - Letter",#N/A,TRUE,"Results";"Ratios - Letter",#N/A,TRUE,"Results";"P2 Summary - Letter",#N/A,TRUE,"Results"}</definedName>
    <definedName name="Nce" localSheetId="13">#REF!</definedName>
    <definedName name="Nce" localSheetId="15">'[7]MTD OB Forecasting'!#REF!</definedName>
    <definedName name="Nce" localSheetId="1">'[7]MTD OB Forecasting'!#REF!</definedName>
    <definedName name="Nce" localSheetId="6">'[7]MTD OB Forecasting'!#REF!</definedName>
    <definedName name="Nce" localSheetId="9">'[7]MTD OB Forecasting'!#REF!</definedName>
    <definedName name="Nce" localSheetId="8">'[7]MTD OB Forecasting'!#REF!</definedName>
    <definedName name="Nce">'[7]MTD OB Forecasting'!#REF!</definedName>
    <definedName name="nhg" localSheetId="13">#REF!</definedName>
    <definedName name="nhg" localSheetId="15">'[3]MTD OB Forecasting'!#REF!</definedName>
    <definedName name="nhg" localSheetId="1">'[3]MTD OB Forecasting'!#REF!</definedName>
    <definedName name="nhg" localSheetId="6">'[3]MTD OB Forecasting'!#REF!</definedName>
    <definedName name="nhg" localSheetId="9">'[3]MTD OB Forecasting'!#REF!</definedName>
    <definedName name="nhg" localSheetId="8">'[3]MTD OB Forecasting'!#REF!</definedName>
    <definedName name="nhg">'[3]MTD OB Forecasting'!#REF!</definedName>
    <definedName name="nn" localSheetId="2">#REF!</definedName>
    <definedName name="nn" localSheetId="5">#REF!</definedName>
    <definedName name="nn" localSheetId="13">#REF!</definedName>
    <definedName name="nn" localSheetId="15">#REF!</definedName>
    <definedName name="nn" localSheetId="11">#REF!</definedName>
    <definedName name="nn" localSheetId="1">#REF!</definedName>
    <definedName name="nn" localSheetId="6">#REF!</definedName>
    <definedName name="nn" localSheetId="14">#REF!</definedName>
    <definedName name="nn" localSheetId="9">#REF!</definedName>
    <definedName name="nn" localSheetId="17">#REF!</definedName>
    <definedName name="nn" localSheetId="4">#REF!</definedName>
    <definedName name="nn" localSheetId="12">#REF!</definedName>
    <definedName name="nn" localSheetId="8">#REF!</definedName>
    <definedName name="nn">#REF!</definedName>
    <definedName name="nnn" localSheetId="2">#REF!</definedName>
    <definedName name="nnn" localSheetId="5">#REF!</definedName>
    <definedName name="nnn" localSheetId="15">#REF!</definedName>
    <definedName name="nnn" localSheetId="1">#REF!</definedName>
    <definedName name="nnn" localSheetId="6">#REF!</definedName>
    <definedName name="nnn" localSheetId="14">#REF!</definedName>
    <definedName name="nnn" localSheetId="9">#REF!</definedName>
    <definedName name="nnn" localSheetId="17">#REF!</definedName>
    <definedName name="nnn" localSheetId="4">#REF!</definedName>
    <definedName name="nnn" localSheetId="12">#REF!</definedName>
    <definedName name="nnn" localSheetId="8">#REF!</definedName>
    <definedName name="nnn">#REF!</definedName>
    <definedName name="nnnnn" localSheetId="13">#REF!</definedName>
    <definedName name="nnnnn" localSheetId="9">[13]!Exchange_Code</definedName>
    <definedName name="nnnnn">[12]!Exchange_Code</definedName>
    <definedName name="NOM_11" localSheetId="2">#REF!</definedName>
    <definedName name="NOM_11" localSheetId="5">#REF!</definedName>
    <definedName name="NOM_11" localSheetId="15">#REF!</definedName>
    <definedName name="NOM_11" localSheetId="11">#REF!</definedName>
    <definedName name="NOM_11" localSheetId="1">#REF!</definedName>
    <definedName name="NOM_11" localSheetId="6">#REF!</definedName>
    <definedName name="NOM_11" localSheetId="14">#REF!</definedName>
    <definedName name="NOM_11" localSheetId="9">#REF!</definedName>
    <definedName name="NOM_11" localSheetId="17">#REF!</definedName>
    <definedName name="NOM_11" localSheetId="4">#REF!</definedName>
    <definedName name="NOM_11" localSheetId="12">#REF!</definedName>
    <definedName name="NOM_11" localSheetId="8">#REF!</definedName>
    <definedName name="NOM_11">#REF!</definedName>
    <definedName name="NOM_12" localSheetId="2">#REF!</definedName>
    <definedName name="NOM_12" localSheetId="5">#REF!</definedName>
    <definedName name="NOM_12" localSheetId="15">#REF!</definedName>
    <definedName name="NOM_12" localSheetId="1">#REF!</definedName>
    <definedName name="NOM_12" localSheetId="6">#REF!</definedName>
    <definedName name="NOM_12" localSheetId="14">#REF!</definedName>
    <definedName name="NOM_12" localSheetId="9">#REF!</definedName>
    <definedName name="NOM_12" localSheetId="17">#REF!</definedName>
    <definedName name="NOM_12" localSheetId="4">#REF!</definedName>
    <definedName name="NOM_12" localSheetId="12">#REF!</definedName>
    <definedName name="NOM_12" localSheetId="8">#REF!</definedName>
    <definedName name="NOM_12">#REF!</definedName>
    <definedName name="NOM_19" localSheetId="13">#REF!</definedName>
    <definedName name="NOM_19">[40]LIST!$B$4:$AE$437</definedName>
    <definedName name="NOM_20" localSheetId="13">#REF!</definedName>
    <definedName name="NOM_20">[41]LIST!$B$4:$AE$437</definedName>
    <definedName name="NOM_8" localSheetId="2">#REF!</definedName>
    <definedName name="NOM_8" localSheetId="5">#REF!</definedName>
    <definedName name="NOM_8" localSheetId="15">#REF!</definedName>
    <definedName name="NOM_8" localSheetId="11">#REF!</definedName>
    <definedName name="NOM_8" localSheetId="1">#REF!</definedName>
    <definedName name="NOM_8" localSheetId="6">#REF!</definedName>
    <definedName name="NOM_8" localSheetId="14">#REF!</definedName>
    <definedName name="NOM_8" localSheetId="9">#REF!</definedName>
    <definedName name="NOM_8" localSheetId="17">#REF!</definedName>
    <definedName name="NOM_8" localSheetId="4">#REF!</definedName>
    <definedName name="NOM_8" localSheetId="12">#REF!</definedName>
    <definedName name="NOM_8" localSheetId="8">#REF!</definedName>
    <definedName name="NOM_8">#REF!</definedName>
    <definedName name="NOM_9" localSheetId="2">#REF!</definedName>
    <definedName name="NOM_9" localSheetId="5">#REF!</definedName>
    <definedName name="NOM_9" localSheetId="15">#REF!</definedName>
    <definedName name="NOM_9" localSheetId="1">#REF!</definedName>
    <definedName name="NOM_9" localSheetId="6">#REF!</definedName>
    <definedName name="NOM_9" localSheetId="14">#REF!</definedName>
    <definedName name="NOM_9" localSheetId="9">#REF!</definedName>
    <definedName name="NOM_9" localSheetId="17">#REF!</definedName>
    <definedName name="NOM_9" localSheetId="4">#REF!</definedName>
    <definedName name="NOM_9" localSheetId="12">#REF!</definedName>
    <definedName name="NOM_9" localSheetId="8">#REF!</definedName>
    <definedName name="NOM_9">#REF!</definedName>
    <definedName name="O" localSheetId="2">#REF!</definedName>
    <definedName name="O" localSheetId="5">#REF!</definedName>
    <definedName name="O" localSheetId="15">#REF!</definedName>
    <definedName name="O" localSheetId="1">#REF!</definedName>
    <definedName name="O" localSheetId="6">#REF!</definedName>
    <definedName name="O" localSheetId="14">#REF!</definedName>
    <definedName name="O" localSheetId="9">#REF!</definedName>
    <definedName name="O" localSheetId="17">#REF!</definedName>
    <definedName name="O" localSheetId="4">#REF!</definedName>
    <definedName name="O" localSheetId="12">#REF!</definedName>
    <definedName name="O" localSheetId="8">#REF!</definedName>
    <definedName name="O">#REF!</definedName>
    <definedName name="OB" localSheetId="5">#REF!</definedName>
    <definedName name="OB" localSheetId="15">#REF!</definedName>
    <definedName name="OB" localSheetId="1">#REF!</definedName>
    <definedName name="OB" localSheetId="6">#REF!</definedName>
    <definedName name="OB" localSheetId="9">#REF!</definedName>
    <definedName name="OB" localSheetId="4">#REF!</definedName>
    <definedName name="OB" localSheetId="8">#REF!</definedName>
    <definedName name="OB">#REF!</definedName>
    <definedName name="oi" localSheetId="2" hidden="1">{"Valuation",#N/A,TRUE,"Valuation Summary";"Financial Statements",#N/A,TRUE,"Results";"Results",#N/A,TRUE,"Results";"Ratios",#N/A,TRUE,"Results";"P2 Summary",#N/A,TRUE,"Results"}</definedName>
    <definedName name="oi" localSheetId="5" hidden="1">{"Valuation",#N/A,TRUE,"Valuation Summary";"Financial Statements",#N/A,TRUE,"Results";"Results",#N/A,TRUE,"Results";"Ratios",#N/A,TRUE,"Results";"P2 Summary",#N/A,TRUE,"Results"}</definedName>
    <definedName name="oi" localSheetId="13" hidden="1">{"Valuation",#N/A,TRUE,"Valuation Summary";"Financial Statements",#N/A,TRUE,"Results";"Results",#N/A,TRUE,"Results";"Ratios",#N/A,TRUE,"Results";"P2 Summary",#N/A,TRUE,"Results"}</definedName>
    <definedName name="oi" localSheetId="15" hidden="1">{"Valuation",#N/A,TRUE,"Valuation Summary";"Financial Statements",#N/A,TRUE,"Results";"Results",#N/A,TRUE,"Results";"Ratios",#N/A,TRUE,"Results";"P2 Summary",#N/A,TRUE,"Results"}</definedName>
    <definedName name="oi" localSheetId="3" hidden="1">{"Valuation",#N/A,TRUE,"Valuation Summary";"Financial Statements",#N/A,TRUE,"Results";"Results",#N/A,TRUE,"Results";"Ratios",#N/A,TRUE,"Results";"P2 Summary",#N/A,TRUE,"Results"}</definedName>
    <definedName name="oi" localSheetId="11" hidden="1">{"Valuation",#N/A,TRUE,"Valuation Summary";"Financial Statements",#N/A,TRUE,"Results";"Results",#N/A,TRUE,"Results";"Ratios",#N/A,TRUE,"Results";"P2 Summary",#N/A,TRUE,"Results"}</definedName>
    <definedName name="oi" localSheetId="6" hidden="1">{"Valuation",#N/A,TRUE,"Valuation Summary";"Financial Statements",#N/A,TRUE,"Results";"Results",#N/A,TRUE,"Results";"Ratios",#N/A,TRUE,"Results";"P2 Summary",#N/A,TRUE,"Results"}</definedName>
    <definedName name="oi" localSheetId="14" hidden="1">{"Valuation",#N/A,TRUE,"Valuation Summary";"Financial Statements",#N/A,TRUE,"Results";"Results",#N/A,TRUE,"Results";"Ratios",#N/A,TRUE,"Results";"P2 Summary",#N/A,TRUE,"Results"}</definedName>
    <definedName name="oi" localSheetId="9" hidden="1">{"Valuation",#N/A,TRUE,"Valuation Summary";"Financial Statements",#N/A,TRUE,"Results";"Results",#N/A,TRUE,"Results";"Ratios",#N/A,TRUE,"Results";"P2 Summary",#N/A,TRUE,"Results"}</definedName>
    <definedName name="oi" localSheetId="17" hidden="1">{"Valuation",#N/A,TRUE,"Valuation Summary";"Financial Statements",#N/A,TRUE,"Results";"Results",#N/A,TRUE,"Results";"Ratios",#N/A,TRUE,"Results";"P2 Summary",#N/A,TRUE,"Results"}</definedName>
    <definedName name="oi" localSheetId="4" hidden="1">{"Valuation",#N/A,TRUE,"Valuation Summary";"Financial Statements",#N/A,TRUE,"Results";"Results",#N/A,TRUE,"Results";"Ratios",#N/A,TRUE,"Results";"P2 Summary",#N/A,TRUE,"Results"}</definedName>
    <definedName name="oi" localSheetId="12" hidden="1">{"Valuation",#N/A,TRUE,"Valuation Summary";"Financial Statements",#N/A,TRUE,"Results";"Results",#N/A,TRUE,"Results";"Ratios",#N/A,TRUE,"Results";"P2 Summary",#N/A,TRUE,"Results"}</definedName>
    <definedName name="oi" localSheetId="8" hidden="1">{"Valuation",#N/A,TRUE,"Valuation Summary";"Financial Statements",#N/A,TRUE,"Results";"Results",#N/A,TRUE,"Results";"Ratios",#N/A,TRUE,"Results";"P2 Summary",#N/A,TRUE,"Results"}</definedName>
    <definedName name="oi" hidden="1">{"Valuation",#N/A,TRUE,"Valuation Summary";"Financial Statements",#N/A,TRUE,"Results";"Results",#N/A,TRUE,"Results";"Ratios",#N/A,TRUE,"Results";"P2 Summary",#N/A,TRUE,"Results"}</definedName>
    <definedName name="oktober" localSheetId="13" hidden="1">{"Aneh",#N/A,FALSE,"Sheet1"}</definedName>
    <definedName name="oktober" hidden="1">{"Aneh",#N/A,FALSE,"Sheet1"}</definedName>
    <definedName name="Operate_Year" localSheetId="2">#REF!</definedName>
    <definedName name="Operate_Year" localSheetId="5">#REF!</definedName>
    <definedName name="Operate_Year" localSheetId="13">#REF!</definedName>
    <definedName name="Operate_Year" localSheetId="15">#REF!</definedName>
    <definedName name="Operate_Year" localSheetId="11">#REF!</definedName>
    <definedName name="Operate_Year" localSheetId="6">#REF!</definedName>
    <definedName name="Operate_Year" localSheetId="14">#REF!</definedName>
    <definedName name="Operate_Year" localSheetId="17">#REF!</definedName>
    <definedName name="Operate_Year" localSheetId="4">#REF!</definedName>
    <definedName name="Operate_Year" localSheetId="12">#REF!</definedName>
    <definedName name="Operate_Year" localSheetId="8">#REF!</definedName>
    <definedName name="Operate_Year">#REF!</definedName>
    <definedName name="operator" localSheetId="13">#REF!</definedName>
    <definedName name="operator">[44]bantuan!$B$2:$C$30</definedName>
    <definedName name="OPT_GL" localSheetId="13">#REF!</definedName>
    <definedName name="OPT_GL">[45]OPT_GL!$B$4:$S$33</definedName>
    <definedName name="OPT_GL_1" localSheetId="13">#REF!</definedName>
    <definedName name="OPT_GL_1">[45]OPT_GL!$B$4:$S$33</definedName>
    <definedName name="OPT_GL_1_1" localSheetId="13">#REF!</definedName>
    <definedName name="OPT_GL_1_1">[45]OPT_GL!$B$4:$S$33</definedName>
    <definedName name="OPT_GL_11" localSheetId="13">#REF!</definedName>
    <definedName name="OPT_GL_11">[45]OPT_GL!$B$4:$S$33</definedName>
    <definedName name="OPT_GL_11_1" localSheetId="13">#REF!</definedName>
    <definedName name="OPT_GL_11_1">[45]OPT_GL!$B$4:$S$33</definedName>
    <definedName name="OPT_GL_12" localSheetId="13">#REF!</definedName>
    <definedName name="OPT_GL_12">[45]OPT_GL!$B$4:$S$33</definedName>
    <definedName name="OPT_GL_13" localSheetId="13">#REF!</definedName>
    <definedName name="OPT_GL_13">[45]OPT_GL!$B$4:$S$33</definedName>
    <definedName name="OPT_GL_16" localSheetId="13">#REF!</definedName>
    <definedName name="OPT_GL_16">[45]OPT_GL!$B$4:$S$33</definedName>
    <definedName name="OPT_GL_17" localSheetId="13">#REF!</definedName>
    <definedName name="OPT_GL_17">[45]OPT_GL!$B$4:$S$33</definedName>
    <definedName name="OPT_GL_19" localSheetId="13">#REF!</definedName>
    <definedName name="OPT_GL_19">[45]OPT_GL!$B$4:$S$33</definedName>
    <definedName name="OPT_GL_2" localSheetId="13">#REF!</definedName>
    <definedName name="OPT_GL_2">[45]OPT_GL!$B$4:$S$33</definedName>
    <definedName name="OPT_GL_2_1" localSheetId="13">#REF!</definedName>
    <definedName name="OPT_GL_2_1">[45]OPT_GL!$B$4:$S$33</definedName>
    <definedName name="OPT_GL_20" localSheetId="13">#REF!</definedName>
    <definedName name="OPT_GL_20">[45]OPT_GL!$B$4:$S$33</definedName>
    <definedName name="OPT_GL_6" localSheetId="13">#REF!</definedName>
    <definedName name="OPT_GL_6">[45]OPT_GL!$B$4:$S$33</definedName>
    <definedName name="OPT_GL_8" localSheetId="13">#REF!</definedName>
    <definedName name="OPT_GL_8">[45]OPT_GL!$B$4:$S$33</definedName>
    <definedName name="OPT_GL_8_1" localSheetId="13">#REF!</definedName>
    <definedName name="OPT_GL_8_1">[45]OPT_GL!$B$4:$S$33</definedName>
    <definedName name="OPT_GL_9" localSheetId="13">#REF!</definedName>
    <definedName name="OPT_GL_9">[45]OPT_GL!$B$4:$S$33</definedName>
    <definedName name="OPT_GL_9_1" localSheetId="13">#REF!</definedName>
    <definedName name="OPT_GL_9_1">[45]OPT_GL!$B$4:$S$33</definedName>
    <definedName name="ORE" localSheetId="2">#REF!</definedName>
    <definedName name="ORE" localSheetId="5">#REF!</definedName>
    <definedName name="ORE" localSheetId="7">#REF!</definedName>
    <definedName name="ORE" localSheetId="15">#REF!</definedName>
    <definedName name="ORE" localSheetId="11">#REF!</definedName>
    <definedName name="ORE" localSheetId="1">#REF!</definedName>
    <definedName name="ORE" localSheetId="6">#REF!</definedName>
    <definedName name="ORE" localSheetId="14">#REF!</definedName>
    <definedName name="ORE" localSheetId="9">#REF!</definedName>
    <definedName name="ORE" localSheetId="17">#REF!</definedName>
    <definedName name="ORE" localSheetId="4">#REF!</definedName>
    <definedName name="ORE" localSheetId="12">#REF!</definedName>
    <definedName name="ORE" localSheetId="8">#REF!</definedName>
    <definedName name="ORE" localSheetId="16">#REF!</definedName>
    <definedName name="ORE">#REF!</definedName>
    <definedName name="Outlook" localSheetId="13">#REF!</definedName>
    <definedName name="Outlook" localSheetId="9">'[8]Budget &amp; Outlook'!$T$5:$AG$41</definedName>
    <definedName name="Outlook">'[9]Budget &amp; Outlook'!$T$5:$AG$41</definedName>
    <definedName name="P" localSheetId="2">#REF!</definedName>
    <definedName name="P" localSheetId="5">#REF!</definedName>
    <definedName name="P" localSheetId="15">#REF!</definedName>
    <definedName name="P" localSheetId="11">#REF!</definedName>
    <definedName name="P" localSheetId="1">#REF!</definedName>
    <definedName name="P" localSheetId="6">#REF!</definedName>
    <definedName name="P" localSheetId="14">#REF!</definedName>
    <definedName name="P" localSheetId="9">#REF!</definedName>
    <definedName name="P" localSheetId="17">#REF!</definedName>
    <definedName name="P" localSheetId="4">#REF!</definedName>
    <definedName name="P" localSheetId="12">#REF!</definedName>
    <definedName name="P" localSheetId="8">#REF!</definedName>
    <definedName name="P">#REF!</definedName>
    <definedName name="PA_Actual" localSheetId="13">#REF!</definedName>
    <definedName name="PA_Actual">[4]Data!$B$86:$AG$95</definedName>
    <definedName name="PA_Plan" localSheetId="13">#REF!</definedName>
    <definedName name="PA_Plan">[4]Data!$B$73:$AG$82</definedName>
    <definedName name="paijo" localSheetId="2">'[3]MTD OB Forecasting'!#REF!</definedName>
    <definedName name="paijo" localSheetId="5">'[3]MTD OB Forecasting'!#REF!</definedName>
    <definedName name="paijo" localSheetId="13">#REF!</definedName>
    <definedName name="paijo" localSheetId="15">'[3]MTD OB Forecasting'!#REF!</definedName>
    <definedName name="paijo" localSheetId="11">'[3]MTD OB Forecasting'!#REF!</definedName>
    <definedName name="paijo" localSheetId="1">'[3]MTD OB Forecasting'!#REF!</definedName>
    <definedName name="paijo" localSheetId="6">'[3]MTD OB Forecasting'!#REF!</definedName>
    <definedName name="paijo" localSheetId="14">'[3]MTD OB Forecasting'!#REF!</definedName>
    <definedName name="paijo" localSheetId="9">'[3]MTD OB Forecasting'!#REF!</definedName>
    <definedName name="paijo" localSheetId="17">'[3]MTD OB Forecasting'!#REF!</definedName>
    <definedName name="paijo" localSheetId="4">'[3]MTD OB Forecasting'!#REF!</definedName>
    <definedName name="paijo" localSheetId="12">'[3]MTD OB Forecasting'!#REF!</definedName>
    <definedName name="paijo" localSheetId="8">'[3]MTD OB Forecasting'!#REF!</definedName>
    <definedName name="paijo">'[3]MTD OB Forecasting'!#REF!</definedName>
    <definedName name="PAMA" localSheetId="2">#REF!</definedName>
    <definedName name="PAMA" localSheetId="5">#REF!</definedName>
    <definedName name="PAMA" localSheetId="7">#REF!</definedName>
    <definedName name="PAMA" localSheetId="15">#REF!</definedName>
    <definedName name="PAMA" localSheetId="11">#REF!</definedName>
    <definedName name="PAMA" localSheetId="6">#REF!</definedName>
    <definedName name="PAMA" localSheetId="14">#REF!</definedName>
    <definedName name="PAMA" localSheetId="9">#REF!</definedName>
    <definedName name="PAMA" localSheetId="17">#REF!</definedName>
    <definedName name="PAMA" localSheetId="4">#REF!</definedName>
    <definedName name="PAMA" localSheetId="12">#REF!</definedName>
    <definedName name="PAMA" localSheetId="8">#REF!</definedName>
    <definedName name="PAMA" localSheetId="16">#REF!</definedName>
    <definedName name="PAMA">#REF!</definedName>
    <definedName name="PASS" localSheetId="2">#REF!</definedName>
    <definedName name="PASS" localSheetId="5">#REF!</definedName>
    <definedName name="PASS" localSheetId="15">#REF!</definedName>
    <definedName name="PASS" localSheetId="1">#REF!</definedName>
    <definedName name="PASS" localSheetId="6">#REF!</definedName>
    <definedName name="PASS" localSheetId="14">#REF!</definedName>
    <definedName name="PASS" localSheetId="9">#REF!</definedName>
    <definedName name="PASS" localSheetId="17">#REF!</definedName>
    <definedName name="PASS" localSheetId="4">#REF!</definedName>
    <definedName name="PASS" localSheetId="12">#REF!</definedName>
    <definedName name="PASS" localSheetId="8">#REF!</definedName>
    <definedName name="PASS">#REF!</definedName>
    <definedName name="PASS1" localSheetId="2">#REF!</definedName>
    <definedName name="PASS1" localSheetId="5">#REF!</definedName>
    <definedName name="PASS1" localSheetId="15">#REF!</definedName>
    <definedName name="PASS1" localSheetId="1">#REF!</definedName>
    <definedName name="PASS1" localSheetId="6">#REF!</definedName>
    <definedName name="PASS1" localSheetId="14">#REF!</definedName>
    <definedName name="PASS1" localSheetId="9">#REF!</definedName>
    <definedName name="PASS1" localSheetId="17">#REF!</definedName>
    <definedName name="PASS1" localSheetId="4">#REF!</definedName>
    <definedName name="PASS1" localSheetId="12">#REF!</definedName>
    <definedName name="PASS1" localSheetId="8">#REF!</definedName>
    <definedName name="PASS1">#REF!</definedName>
    <definedName name="PEASTHITS" localSheetId="5">#REF!</definedName>
    <definedName name="PEASTHITS" localSheetId="15">#REF!</definedName>
    <definedName name="PEASTHITS" localSheetId="1">#REF!</definedName>
    <definedName name="PEASTHITS" localSheetId="6">#REF!</definedName>
    <definedName name="PEASTHITS" localSheetId="9">#REF!</definedName>
    <definedName name="PEASTHITS" localSheetId="4">#REF!</definedName>
    <definedName name="PEASTHITS" localSheetId="8">#REF!</definedName>
    <definedName name="PEASTHITS">#REF!</definedName>
    <definedName name="PEMB" localSheetId="5">#REF!</definedName>
    <definedName name="PEMB" localSheetId="15">#REF!</definedName>
    <definedName name="PEMB" localSheetId="1">#REF!</definedName>
    <definedName name="PEMB" localSheetId="6">#REF!</definedName>
    <definedName name="PEMB" localSheetId="9">#REF!</definedName>
    <definedName name="PEMB" localSheetId="4">#REF!</definedName>
    <definedName name="PEMB" localSheetId="8">#REF!</definedName>
    <definedName name="PEMB">#REF!</definedName>
    <definedName name="PENALTY" localSheetId="13">#REF!</definedName>
    <definedName name="PENALTY" localSheetId="9">[14]dBonus!$C$7:$J$73</definedName>
    <definedName name="PENALTY">[15]dBonus!$C$7:$J$73</definedName>
    <definedName name="phs">"file:///D:/File Adm New/D &amp; M 2007/Down &amp; Maint Jan 08/PEKERJAAN RUMAH/L Monthly report Des 07/Report/My Documents/Back up Skb/Monthly Report/2006/h Monthly report Agust 2006/Report/Monthly report KPI__Coal Hauler__May 06.xls'#$'sum  PA'.$#REF!$#REF!:$#R"""</definedName>
    <definedName name="phs_10">"'file:///D:/File Adm New/D &amp; M 2007/Down &amp; Maint Jan 08/FILEADM2/My Documents/Back up Skb/Monthly Report/2006/h Monthly report Agust 2006/Report/Monthly report KPI__Coal Hauler__May 06.xls'#$'sum  PA'.$#REF!$#REF!:$#REF!$#REF!"</definedName>
    <definedName name="pit_10" localSheetId="2">'[7]MTD OB Forecasting'!#REF!</definedName>
    <definedName name="pit_10" localSheetId="5">'[7]MTD OB Forecasting'!#REF!</definedName>
    <definedName name="pit_10" localSheetId="13">#REF!</definedName>
    <definedName name="pit_10" localSheetId="15">'[7]MTD OB Forecasting'!#REF!</definedName>
    <definedName name="pit_10" localSheetId="11">'[7]MTD OB Forecasting'!#REF!</definedName>
    <definedName name="pit_10" localSheetId="1">'[7]MTD OB Forecasting'!#REF!</definedName>
    <definedName name="pit_10" localSheetId="6">'[7]MTD OB Forecasting'!#REF!</definedName>
    <definedName name="pit_10" localSheetId="14">'[7]MTD OB Forecasting'!#REF!</definedName>
    <definedName name="pit_10" localSheetId="9">'[7]MTD OB Forecasting'!#REF!</definedName>
    <definedName name="pit_10" localSheetId="17">'[7]MTD OB Forecasting'!#REF!</definedName>
    <definedName name="pit_10" localSheetId="4">'[7]MTD OB Forecasting'!#REF!</definedName>
    <definedName name="pit_10" localSheetId="12">'[7]MTD OB Forecasting'!#REF!</definedName>
    <definedName name="pit_10" localSheetId="8">'[7]MTD OB Forecasting'!#REF!</definedName>
    <definedName name="pit_10">'[7]MTD OB Forecasting'!#REF!</definedName>
    <definedName name="Pit_Fill" localSheetId="2">#REF!</definedName>
    <definedName name="Pit_Fill" localSheetId="5">#REF!</definedName>
    <definedName name="Pit_Fill" localSheetId="13">#REF!</definedName>
    <definedName name="Pit_Fill" localSheetId="15">#REF!</definedName>
    <definedName name="Pit_Fill" localSheetId="11">#REF!</definedName>
    <definedName name="Pit_Fill" localSheetId="6">#REF!</definedName>
    <definedName name="Pit_Fill" localSheetId="14">#REF!</definedName>
    <definedName name="Pit_Fill" localSheetId="17">#REF!</definedName>
    <definedName name="Pit_Fill" localSheetId="4">#REF!</definedName>
    <definedName name="Pit_Fill" localSheetId="12">#REF!</definedName>
    <definedName name="Pit_Fill" localSheetId="8">#REF!</definedName>
    <definedName name="Pit_Fill">#REF!</definedName>
    <definedName name="Pit_Plan" localSheetId="2">#REF!</definedName>
    <definedName name="Pit_Plan" localSheetId="5">#REF!</definedName>
    <definedName name="Pit_Plan" localSheetId="13">#REF!</definedName>
    <definedName name="Pit_Plan" localSheetId="15">#REF!</definedName>
    <definedName name="Pit_Plan" localSheetId="6">#REF!</definedName>
    <definedName name="Pit_Plan" localSheetId="14">#REF!</definedName>
    <definedName name="Pit_Plan" localSheetId="17">#REF!</definedName>
    <definedName name="Pit_Plan" localSheetId="4">#REF!</definedName>
    <definedName name="Pit_Plan" localSheetId="12">#REF!</definedName>
    <definedName name="Pit_Plan" localSheetId="8">#REF!</definedName>
    <definedName name="Pit_Plan">#REF!</definedName>
    <definedName name="PJBG" localSheetId="2">#REF!</definedName>
    <definedName name="PJBG" localSheetId="5">#REF!</definedName>
    <definedName name="PJBG" localSheetId="15">#REF!</definedName>
    <definedName name="PJBG" localSheetId="1">#REF!</definedName>
    <definedName name="PJBG" localSheetId="6">#REF!</definedName>
    <definedName name="PJBG" localSheetId="14">#REF!</definedName>
    <definedName name="PJBG" localSheetId="9">#REF!</definedName>
    <definedName name="PJBG" localSheetId="17">#REF!</definedName>
    <definedName name="PJBG" localSheetId="4">#REF!</definedName>
    <definedName name="PJBG" localSheetId="12">#REF!</definedName>
    <definedName name="PJBG" localSheetId="8">#REF!</definedName>
    <definedName name="PJBG">#REF!</definedName>
    <definedName name="Plan" localSheetId="13">#REF!</definedName>
    <definedName name="Plan">[46]Plan!$A$3:$A$187</definedName>
    <definedName name="PLAN_1" localSheetId="13">#REF!</definedName>
    <definedName name="PLAN_1">[47]SUM!$B$34:$AB$58</definedName>
    <definedName name="PLAN_1_1" localSheetId="13">#REF!</definedName>
    <definedName name="PLAN_1_1">[47]SUM!$B$34:$AB$58</definedName>
    <definedName name="PLAN_11" localSheetId="13">#REF!</definedName>
    <definedName name="PLAN_11">[47]SUM!$B$34:$AB$58</definedName>
    <definedName name="PLAN_11_1" localSheetId="13">#REF!</definedName>
    <definedName name="PLAN_11_1">[47]SUM!$B$34:$AB$58</definedName>
    <definedName name="PLAN_12" localSheetId="13">#REF!</definedName>
    <definedName name="PLAN_12">[47]SUM!$B$34:$AB$58</definedName>
    <definedName name="PLAN_13" localSheetId="13">#REF!</definedName>
    <definedName name="PLAN_13">[47]SUM!$B$34:$AB$58</definedName>
    <definedName name="PLAN_16" localSheetId="13">#REF!</definedName>
    <definedName name="PLAN_16">[47]SUM!$B$34:$AB$58</definedName>
    <definedName name="PLAN_17" localSheetId="13">#REF!</definedName>
    <definedName name="PLAN_17">[47]SUM!$B$34:$AB$58</definedName>
    <definedName name="PLAN_19" localSheetId="13">#REF!</definedName>
    <definedName name="PLAN_19">[47]SUM!$B$34:$AB$58</definedName>
    <definedName name="PLAN_2" localSheetId="13">#REF!</definedName>
    <definedName name="PLAN_2">[47]SUM!$B$34:$AB$58</definedName>
    <definedName name="PLAN_2_1" localSheetId="13">#REF!</definedName>
    <definedName name="PLAN_2_1">[47]SUM!$B$34:$AB$58</definedName>
    <definedName name="PLAN_20" localSheetId="13">#REF!</definedName>
    <definedName name="PLAN_20">[47]SUM!$B$34:$AB$58</definedName>
    <definedName name="PLAN_6" localSheetId="13">#REF!</definedName>
    <definedName name="PLAN_6">[47]SUM!$B$34:$AB$58</definedName>
    <definedName name="PLAN_8" localSheetId="13">#REF!</definedName>
    <definedName name="PLAN_8">[47]SUM!$B$34:$AB$58</definedName>
    <definedName name="PLAN_8_1" localSheetId="13">#REF!</definedName>
    <definedName name="PLAN_8_1">[47]SUM!$B$34:$AB$58</definedName>
    <definedName name="PLAN_9" localSheetId="13">#REF!</definedName>
    <definedName name="PLAN_9">[47]SUM!$B$34:$AB$58</definedName>
    <definedName name="PLAN_9_1" localSheetId="13">#REF!</definedName>
    <definedName name="PLAN_9_1">[47]SUM!$B$34:$AB$58</definedName>
    <definedName name="PLAN_DAILY" localSheetId="13">#REF!</definedName>
    <definedName name="PLAN_DAILY">'[48]Daily Plan'!$BH$8:$CA$33</definedName>
    <definedName name="PLAN_MONTHLY" localSheetId="13">#REF!</definedName>
    <definedName name="PLAN_MONTHLY">[49]summary!$B$12:$AO$45</definedName>
    <definedName name="PLAN_MONTHLY_1" localSheetId="13">#REF!</definedName>
    <definedName name="PLAN_MONTHLY_1">[49]summary!$B$12:$AO$45</definedName>
    <definedName name="PLAN_MONTHLY_1_1" localSheetId="13">#REF!</definedName>
    <definedName name="PLAN_MONTHLY_1_1">[49]summary!$B$12:$AO$45</definedName>
    <definedName name="PLAN_MONTHLY_10" localSheetId="13">#REF!</definedName>
    <definedName name="PLAN_MONTHLY_10">[50]summary!$B$12:$AO$45</definedName>
    <definedName name="PLAN_MONTHLY_11" localSheetId="13">#REF!</definedName>
    <definedName name="PLAN_MONTHLY_11">[49]summary!$B$12:$AO$45</definedName>
    <definedName name="PLAN_MONTHLY_13" localSheetId="13">#REF!</definedName>
    <definedName name="PLAN_MONTHLY_13">[49]summary!$B$12:$AO$45</definedName>
    <definedName name="PLAN_MONTHLY_16" localSheetId="13">#REF!</definedName>
    <definedName name="PLAN_MONTHLY_16">[49]summary!$B$12:$AO$45</definedName>
    <definedName name="PLAN_MONTHLY_17" localSheetId="13">#REF!</definedName>
    <definedName name="PLAN_MONTHLY_17">[51]summary!$B$12:$AO$45</definedName>
    <definedName name="PLAN_MONTHLY_19" localSheetId="13">#REF!</definedName>
    <definedName name="PLAN_MONTHLY_19">[21]summary!$B$12:$AO$45</definedName>
    <definedName name="PLAN_MONTHLY_2" localSheetId="13">#REF!</definedName>
    <definedName name="PLAN_MONTHLY_2">[49]summary!$B$12:$AO$45</definedName>
    <definedName name="PLAN_MONTHLY_2_1" localSheetId="13">#REF!</definedName>
    <definedName name="PLAN_MONTHLY_2_1">[49]summary!$B$12:$AO$45</definedName>
    <definedName name="PLAN_MONTHLY_20" localSheetId="13">#REF!</definedName>
    <definedName name="PLAN_MONTHLY_20">[52]summary!$B$12:$AO$45</definedName>
    <definedName name="PLAN_MONTHLY_3" localSheetId="13">#REF!</definedName>
    <definedName name="PLAN_MONTHLY_3">[53]summary!$B$12:$AO$45</definedName>
    <definedName name="PLAN_MONTHLY_3_1" localSheetId="13">#REF!</definedName>
    <definedName name="PLAN_MONTHLY_3_1">[53]summary!$B$12:$AO$45</definedName>
    <definedName name="PLAN_MONTHLY_4" localSheetId="13">#REF!</definedName>
    <definedName name="PLAN_MONTHLY_4">[53]summary!$B$12:$AO$45</definedName>
    <definedName name="PLAN_MONTHLY_6" localSheetId="13">#REF!</definedName>
    <definedName name="PLAN_MONTHLY_6">[53]summary!$B$12:$AO$45</definedName>
    <definedName name="PLAN_MONTHLY_6_1" localSheetId="13">#REF!</definedName>
    <definedName name="PLAN_MONTHLY_6_1">[51]summary!$B$12:$AO$45</definedName>
    <definedName name="PLAN_MONTHLY_7" localSheetId="13">#REF!</definedName>
    <definedName name="PLAN_MONTHLY_7">[53]summary!$B$12:$AO$45</definedName>
    <definedName name="PLAN_MONTHLY_7_1" localSheetId="13">#REF!</definedName>
    <definedName name="PLAN_MONTHLY_7_1">[50]summary!$B$12:$AO$45</definedName>
    <definedName name="PLAN_MONTHLY_8" localSheetId="13">#REF!</definedName>
    <definedName name="PLAN_MONTHLY_8">[51]summary!$B$12:$AO$45</definedName>
    <definedName name="PLAN_MONTHLY_9" localSheetId="13">#REF!</definedName>
    <definedName name="PLAN_MONTHLY_9">[51]summary!$B$12:$AO$45</definedName>
    <definedName name="pm3brm" localSheetId="2">#REF!</definedName>
    <definedName name="pm3brm" localSheetId="5">#REF!</definedName>
    <definedName name="pm3brm" localSheetId="7">#REF!</definedName>
    <definedName name="pm3brm" localSheetId="15">#REF!</definedName>
    <definedName name="pm3brm" localSheetId="11">#REF!</definedName>
    <definedName name="pm3brm" localSheetId="1">#REF!</definedName>
    <definedName name="pm3brm" localSheetId="6">#REF!</definedName>
    <definedName name="pm3brm" localSheetId="14">#REF!</definedName>
    <definedName name="pm3brm" localSheetId="9">#REF!</definedName>
    <definedName name="pm3brm" localSheetId="17">#REF!</definedName>
    <definedName name="pm3brm" localSheetId="4">#REF!</definedName>
    <definedName name="pm3brm" localSheetId="12">#REF!</definedName>
    <definedName name="pm3brm" localSheetId="8">#REF!</definedName>
    <definedName name="pm3brm" localSheetId="16">#REF!</definedName>
    <definedName name="pm3brm">#REF!</definedName>
    <definedName name="PMEASTHITS" localSheetId="2">#REF!</definedName>
    <definedName name="PMEASTHITS" localSheetId="5">#REF!</definedName>
    <definedName name="PMEASTHITS" localSheetId="15">#REF!</definedName>
    <definedName name="PMEASTHITS" localSheetId="1">#REF!</definedName>
    <definedName name="PMEASTHITS" localSheetId="6">#REF!</definedName>
    <definedName name="PMEASTHITS" localSheetId="14">#REF!</definedName>
    <definedName name="PMEASTHITS" localSheetId="9">#REF!</definedName>
    <definedName name="PMEASTHITS" localSheetId="17">#REF!</definedName>
    <definedName name="PMEASTHITS" localSheetId="4">#REF!</definedName>
    <definedName name="PMEASTHITS" localSheetId="12">#REF!</definedName>
    <definedName name="PMEASTHITS" localSheetId="8">#REF!</definedName>
    <definedName name="PMEASTHITS">#REF!</definedName>
    <definedName name="PMS3BW" localSheetId="2">#REF!</definedName>
    <definedName name="PMS3BW" localSheetId="5">#REF!</definedName>
    <definedName name="PMS3BW" localSheetId="7">#REF!</definedName>
    <definedName name="PMS3BW" localSheetId="15">#REF!</definedName>
    <definedName name="PMS3BW" localSheetId="1">#REF!</definedName>
    <definedName name="PMS3BW" localSheetId="6">#REF!</definedName>
    <definedName name="PMS3BW" localSheetId="14">#REF!</definedName>
    <definedName name="PMS3BW" localSheetId="9">#REF!</definedName>
    <definedName name="PMS3BW" localSheetId="17">#REF!</definedName>
    <definedName name="PMS3BW" localSheetId="4">#REF!</definedName>
    <definedName name="PMS3BW" localSheetId="12">#REF!</definedName>
    <definedName name="PMS3BW" localSheetId="8">#REF!</definedName>
    <definedName name="PMS3BW" localSheetId="16">#REF!</definedName>
    <definedName name="PMS3BW">#REF!</definedName>
    <definedName name="PMS3FW" localSheetId="5">#REF!</definedName>
    <definedName name="PMS3FW" localSheetId="7">#REF!</definedName>
    <definedName name="PMS3FW" localSheetId="15">#REF!</definedName>
    <definedName name="PMS3FW" localSheetId="1">#REF!</definedName>
    <definedName name="PMS3FW" localSheetId="6">#REF!</definedName>
    <definedName name="PMS3FW" localSheetId="9">#REF!</definedName>
    <definedName name="PMS3FW" localSheetId="4">#REF!</definedName>
    <definedName name="PMS3FW" localSheetId="8">#REF!</definedName>
    <definedName name="PMS3FW" localSheetId="16">#REF!</definedName>
    <definedName name="PMS3FW">#REF!</definedName>
    <definedName name="PMS3HW" localSheetId="5">#REF!</definedName>
    <definedName name="PMS3HW" localSheetId="7">#REF!</definedName>
    <definedName name="PMS3HW" localSheetId="15">#REF!</definedName>
    <definedName name="PMS3HW" localSheetId="1">#REF!</definedName>
    <definedName name="PMS3HW" localSheetId="6">#REF!</definedName>
    <definedName name="PMS3HW" localSheetId="9">#REF!</definedName>
    <definedName name="PMS3HW" localSheetId="4">#REF!</definedName>
    <definedName name="PMS3HW" localSheetId="8">#REF!</definedName>
    <definedName name="PMS3HW" localSheetId="16">#REF!</definedName>
    <definedName name="PMS3HW">#REF!</definedName>
    <definedName name="populasi" localSheetId="5">#REF!</definedName>
    <definedName name="populasi" localSheetId="15">#REF!</definedName>
    <definedName name="populasi" localSheetId="1">#REF!</definedName>
    <definedName name="populasi" localSheetId="6">#REF!</definedName>
    <definedName name="populasi" localSheetId="9">#REF!</definedName>
    <definedName name="populasi" localSheetId="4">#REF!</definedName>
    <definedName name="populasi" localSheetId="8">#REF!</definedName>
    <definedName name="populasi">#REF!</definedName>
    <definedName name="_xlnm.Print_Area" localSheetId="5">#REF!</definedName>
    <definedName name="_xlnm.Print_Area" localSheetId="7">#REF!</definedName>
    <definedName name="_xlnm.Print_Area" localSheetId="15">#REF!</definedName>
    <definedName name="_xlnm.Print_Area" localSheetId="1">#REF!</definedName>
    <definedName name="_xlnm.Print_Area" localSheetId="6">#REF!</definedName>
    <definedName name="_xlnm.Print_Area" localSheetId="9">#REF!</definedName>
    <definedName name="_xlnm.Print_Area" localSheetId="4">#REF!</definedName>
    <definedName name="_xlnm.Print_Area" localSheetId="8">#REF!</definedName>
    <definedName name="_xlnm.Print_Area" localSheetId="16">#REF!</definedName>
    <definedName name="_xlnm.Print_Area">#REF!</definedName>
    <definedName name="_xlnm.Print_Titles">#N/A</definedName>
    <definedName name="Print2" localSheetId="2">#REF!</definedName>
    <definedName name="Print2" localSheetId="5">#REF!</definedName>
    <definedName name="Print2" localSheetId="13">#REF!</definedName>
    <definedName name="Print2" localSheetId="7">#REF!</definedName>
    <definedName name="Print2" localSheetId="15">#REF!</definedName>
    <definedName name="Print2" localSheetId="11">#REF!</definedName>
    <definedName name="Print2" localSheetId="1">#REF!</definedName>
    <definedName name="Print2" localSheetId="6">#REF!</definedName>
    <definedName name="Print2" localSheetId="14">#REF!</definedName>
    <definedName name="Print2" localSheetId="9">#REF!</definedName>
    <definedName name="Print2" localSheetId="17">#REF!</definedName>
    <definedName name="Print2" localSheetId="4">#REF!</definedName>
    <definedName name="Print2" localSheetId="12">#REF!</definedName>
    <definedName name="Print2" localSheetId="8">#REF!</definedName>
    <definedName name="Print2" localSheetId="16">#REF!</definedName>
    <definedName name="Print2">#REF!</definedName>
    <definedName name="prod" localSheetId="2">#REF!</definedName>
    <definedName name="prod" localSheetId="5">#REF!</definedName>
    <definedName name="prod" localSheetId="13">#REF!</definedName>
    <definedName name="prod" localSheetId="15">#REF!</definedName>
    <definedName name="prod" localSheetId="1">#REF!</definedName>
    <definedName name="prod" localSheetId="6">#REF!</definedName>
    <definedName name="prod" localSheetId="14">#REF!</definedName>
    <definedName name="prod" localSheetId="9">#REF!</definedName>
    <definedName name="prod" localSheetId="17">#REF!</definedName>
    <definedName name="prod" localSheetId="4">#REF!</definedName>
    <definedName name="prod" localSheetId="12">#REF!</definedName>
    <definedName name="prod" localSheetId="8">#REF!</definedName>
    <definedName name="prod">#REF!</definedName>
    <definedName name="PROD_COAL" localSheetId="13">#REF!</definedName>
    <definedName name="PROD_COAL">'[54]DP Report'!$F$42:$F$42</definedName>
    <definedName name="PROD_OB" localSheetId="13">#REF!</definedName>
    <definedName name="PROD_OB">'[54]DP Report'!$F$33:$F$33</definedName>
    <definedName name="ProdBdgt" localSheetId="13">#REF!</definedName>
    <definedName name="ProdBdgt" localSheetId="9">'[55]Sum Prod &amp; Sales Bdgt'!$C$2:$T$21</definedName>
    <definedName name="ProdBdgt">'[56]Sum Prod &amp; Sales Bdgt'!$C$2:$T$21</definedName>
    <definedName name="Prodty_Actual" localSheetId="13">#REF!</definedName>
    <definedName name="Prodty_Actual">[4]Data!$B$20:$AG$33</definedName>
    <definedName name="Prodty_Plan" localSheetId="13">#REF!</definedName>
    <definedName name="Prodty_Plan">[4]Data!$B$3:$AG$16</definedName>
    <definedName name="Production" localSheetId="13">#REF!</definedName>
    <definedName name="Production">[4]Data!$B$149:$AG$153</definedName>
    <definedName name="produksi" localSheetId="2">#REF!</definedName>
    <definedName name="produksi" localSheetId="5">#REF!</definedName>
    <definedName name="produksi" localSheetId="15">#REF!</definedName>
    <definedName name="produksi" localSheetId="11">#REF!</definedName>
    <definedName name="produksi" localSheetId="1">#REF!</definedName>
    <definedName name="produksi" localSheetId="6">#REF!</definedName>
    <definedName name="produksi" localSheetId="14">#REF!</definedName>
    <definedName name="produksi" localSheetId="9">#REF!</definedName>
    <definedName name="produksi" localSheetId="17">#REF!</definedName>
    <definedName name="produksi" localSheetId="4">#REF!</definedName>
    <definedName name="produksi" localSheetId="12">#REF!</definedName>
    <definedName name="produksi" localSheetId="8">#REF!</definedName>
    <definedName name="produksi">#REF!</definedName>
    <definedName name="Project" localSheetId="13">#REF!</definedName>
    <definedName name="Project">[46]Project!$A$3:$A$1003</definedName>
    <definedName name="Project1" localSheetId="13">#REF!</definedName>
    <definedName name="Project1" localSheetId="9">[37]Project!$A$3:$A$1003</definedName>
    <definedName name="Project1">[38]Project!$A$3:$A$1003</definedName>
    <definedName name="PSYINV2" localSheetId="2">#REF!</definedName>
    <definedName name="PSYINV2" localSheetId="5">#REF!</definedName>
    <definedName name="PSYINV2" localSheetId="15">#REF!</definedName>
    <definedName name="PSYINV2" localSheetId="11">#REF!</definedName>
    <definedName name="PSYINV2" localSheetId="1">#REF!</definedName>
    <definedName name="PSYINV2" localSheetId="6">#REF!</definedName>
    <definedName name="PSYINV2" localSheetId="14">#REF!</definedName>
    <definedName name="PSYINV2" localSheetId="9">#REF!</definedName>
    <definedName name="PSYINV2" localSheetId="17">#REF!</definedName>
    <definedName name="PSYINV2" localSheetId="4">#REF!</definedName>
    <definedName name="PSYINV2" localSheetId="12">#REF!</definedName>
    <definedName name="PSYINV2" localSheetId="8">#REF!</definedName>
    <definedName name="PSYINV2">#REF!</definedName>
    <definedName name="PT" localSheetId="2">#REF!</definedName>
    <definedName name="PT" localSheetId="5">#REF!</definedName>
    <definedName name="PT" localSheetId="15">#REF!</definedName>
    <definedName name="PT" localSheetId="1">#REF!</definedName>
    <definedName name="PT" localSheetId="6">#REF!</definedName>
    <definedName name="PT" localSheetId="14">#REF!</definedName>
    <definedName name="PT" localSheetId="9">#REF!</definedName>
    <definedName name="PT" localSheetId="17">#REF!</definedName>
    <definedName name="PT" localSheetId="4">#REF!</definedName>
    <definedName name="PT" localSheetId="12">#REF!</definedName>
    <definedName name="PT" localSheetId="8">#REF!</definedName>
    <definedName name="PT">#REF!</definedName>
    <definedName name="PTCMHCVHITS" localSheetId="2">#REF!</definedName>
    <definedName name="PTCMHCVHITS" localSheetId="5">#REF!</definedName>
    <definedName name="PTCMHCVHITS" localSheetId="15">#REF!</definedName>
    <definedName name="PTCMHCVHITS" localSheetId="1">#REF!</definedName>
    <definedName name="PTCMHCVHITS" localSheetId="6">#REF!</definedName>
    <definedName name="PTCMHCVHITS" localSheetId="14">#REF!</definedName>
    <definedName name="PTCMHCVHITS" localSheetId="9">#REF!</definedName>
    <definedName name="PTCMHCVHITS" localSheetId="17">#REF!</definedName>
    <definedName name="PTCMHCVHITS" localSheetId="4">#REF!</definedName>
    <definedName name="PTCMHCVHITS" localSheetId="12">#REF!</definedName>
    <definedName name="PTCMHCVHITS" localSheetId="8">#REF!</definedName>
    <definedName name="PTCMHCVHITS">#REF!</definedName>
    <definedName name="PTCMHCVLOTS" localSheetId="5">#REF!</definedName>
    <definedName name="PTCMHCVLOTS" localSheetId="15">#REF!</definedName>
    <definedName name="PTCMHCVLOTS" localSheetId="1">#REF!</definedName>
    <definedName name="PTCMHCVLOTS" localSheetId="6">#REF!</definedName>
    <definedName name="PTCMHCVLOTS" localSheetId="9">#REF!</definedName>
    <definedName name="PTCMHCVLOTS" localSheetId="4">#REF!</definedName>
    <definedName name="PTCMHCVLOTS" localSheetId="8">#REF!</definedName>
    <definedName name="PTCMHCVLOTS">#REF!</definedName>
    <definedName name="PTCMLCVLOTS" localSheetId="5">#REF!</definedName>
    <definedName name="PTCMLCVLOTS" localSheetId="15">#REF!</definedName>
    <definedName name="PTCMLCVLOTS" localSheetId="1">#REF!</definedName>
    <definedName name="PTCMLCVLOTS" localSheetId="6">#REF!</definedName>
    <definedName name="PTCMLCVLOTS" localSheetId="9">#REF!</definedName>
    <definedName name="PTCMLCVLOTS" localSheetId="4">#REF!</definedName>
    <definedName name="PTCMLCVLOTS" localSheetId="8">#REF!</definedName>
    <definedName name="PTCMLCVLOTS">#REF!</definedName>
    <definedName name="PTDMHCV" localSheetId="5">#REF!</definedName>
    <definedName name="PTDMHCV" localSheetId="15">#REF!</definedName>
    <definedName name="PTDMHCV" localSheetId="1">#REF!</definedName>
    <definedName name="PTDMHCV" localSheetId="6">#REF!</definedName>
    <definedName name="PTDMHCV" localSheetId="9">#REF!</definedName>
    <definedName name="PTDMHCV" localSheetId="4">#REF!</definedName>
    <definedName name="PTDMHCV" localSheetId="8">#REF!</definedName>
    <definedName name="PTDMHCV">#REF!</definedName>
    <definedName name="PTOTAL" localSheetId="5">#REF!</definedName>
    <definedName name="PTOTAL" localSheetId="15">#REF!</definedName>
    <definedName name="PTOTAL" localSheetId="1">#REF!</definedName>
    <definedName name="PTOTAL" localSheetId="6">#REF!</definedName>
    <definedName name="PTOTAL" localSheetId="9">#REF!</definedName>
    <definedName name="PTOTAL" localSheetId="4">#REF!</definedName>
    <definedName name="PTOTAL" localSheetId="8">#REF!</definedName>
    <definedName name="PTOTAL">#REF!</definedName>
    <definedName name="PWESTLOTS" localSheetId="5">#REF!</definedName>
    <definedName name="PWESTLOTS" localSheetId="15">#REF!</definedName>
    <definedName name="PWESTLOTS" localSheetId="1">#REF!</definedName>
    <definedName name="PWESTLOTS" localSheetId="6">#REF!</definedName>
    <definedName name="PWESTLOTS" localSheetId="9">#REF!</definedName>
    <definedName name="PWESTLOTS" localSheetId="4">#REF!</definedName>
    <definedName name="PWESTLOTS" localSheetId="8">#REF!</definedName>
    <definedName name="PWESTLOTS">#REF!</definedName>
    <definedName name="q" localSheetId="5">#REF!</definedName>
    <definedName name="Q" localSheetId="13" hidden="1">{#N/A,#N/A,FALSE,"M01";#N/A,#N/A,FALSE,"M02";#N/A,#N/A,FALSE,"M03";#N/A,#N/A,FALSE,"M04";#N/A,#N/A,FALSE,"M05";#N/A,#N/A,FALSE,"M08"}</definedName>
    <definedName name="q" localSheetId="15">#REF!</definedName>
    <definedName name="q" localSheetId="1">#REF!</definedName>
    <definedName name="q" localSheetId="6">#REF!</definedName>
    <definedName name="q" localSheetId="9">#REF!</definedName>
    <definedName name="q" localSheetId="4">#REF!</definedName>
    <definedName name="q" localSheetId="8">#REF!</definedName>
    <definedName name="q">#REF!</definedName>
    <definedName name="qqqq" localSheetId="13" hidden="1">{#N/A,#N/A,FALSE,"M01";#N/A,#N/A,FALSE,"M02";#N/A,#N/A,FALSE,"M03";#N/A,#N/A,FALSE,"M04";#N/A,#N/A,FALSE,"M05";#N/A,#N/A,FALSE,"M08"}</definedName>
    <definedName name="qqqq" hidden="1">{#N/A,#N/A,FALSE,"M01";#N/A,#N/A,FALSE,"M02";#N/A,#N/A,FALSE,"M03";#N/A,#N/A,FALSE,"M04";#N/A,#N/A,FALSE,"M05";#N/A,#N/A,FALSE,"M08"}</definedName>
    <definedName name="QWS" localSheetId="5">#REF!</definedName>
    <definedName name="QWS" localSheetId="13">#REF!</definedName>
    <definedName name="QWS" localSheetId="15">#REF!</definedName>
    <definedName name="QWS" localSheetId="1">#REF!</definedName>
    <definedName name="QWS" localSheetId="6">#REF!</definedName>
    <definedName name="QWS" localSheetId="9">#REF!</definedName>
    <definedName name="QWS" localSheetId="4">#REF!</definedName>
    <definedName name="QWS" localSheetId="8">#REF!</definedName>
    <definedName name="QWS">#REF!</definedName>
    <definedName name="rcc" localSheetId="5">#REF!</definedName>
    <definedName name="rcc" localSheetId="13">#REF!</definedName>
    <definedName name="rcc" localSheetId="15">#REF!</definedName>
    <definedName name="rcc" localSheetId="1">#REF!</definedName>
    <definedName name="rcc" localSheetId="6">#REF!</definedName>
    <definedName name="rcc" localSheetId="9">#REF!</definedName>
    <definedName name="rcc" localSheetId="4">#REF!</definedName>
    <definedName name="rcc" localSheetId="8">#REF!</definedName>
    <definedName name="rcc">#REF!</definedName>
    <definedName name="RCP" localSheetId="13" hidden="1">{#N/A,#N/A,FALSE,"M01";#N/A,#N/A,FALSE,"M02";#N/A,#N/A,FALSE,"M03";#N/A,#N/A,FALSE,"M04";#N/A,#N/A,FALSE,"M05";#N/A,#N/A,FALSE,"M08"}</definedName>
    <definedName name="RCP" hidden="1">{#N/A,#N/A,FALSE,"M01";#N/A,#N/A,FALSE,"M02";#N/A,#N/A,FALSE,"M03";#N/A,#N/A,FALSE,"M04";#N/A,#N/A,FALSE,"M05";#N/A,#N/A,FALSE,"M08"}</definedName>
    <definedName name="RD" localSheetId="5">#REF!</definedName>
    <definedName name="RD" localSheetId="13">#REF!</definedName>
    <definedName name="RD" localSheetId="15">#REF!</definedName>
    <definedName name="RD" localSheetId="1">#REF!</definedName>
    <definedName name="RD" localSheetId="6">#REF!</definedName>
    <definedName name="RD" localSheetId="9">#REF!</definedName>
    <definedName name="RD" localSheetId="4">#REF!</definedName>
    <definedName name="RD" localSheetId="8">#REF!</definedName>
    <definedName name="RD">#REF!</definedName>
    <definedName name="re" localSheetId="2" hidden="1">{"Valuation",#N/A,TRUE,"Valuation Summary";"Financial Statements",#N/A,TRUE,"Results";"Results",#N/A,TRUE,"Results";"Ratios",#N/A,TRUE,"Results";"P2 Summary",#N/A,TRUE,"Results";"Historical data",#N/A,0,0;0,#VALUE!,TRUE,"Forecast Drivers";"P2 Inputs",#N/A,TRUE,"Forecast Drivers"}</definedName>
    <definedName name="re" localSheetId="5" hidden="1">{"Valuation",#N/A,TRUE,"Valuation Summary";"Financial Statements",#N/A,TRUE,"Results";"Results",#N/A,TRUE,"Results";"Ratios",#N/A,TRUE,"Results";"P2 Summary",#N/A,TRUE,"Results";"Historical data",#N/A,0,0;0,#VALUE!,TRUE,"Forecast Drivers";"P2 Inputs",#N/A,TRUE,"Forecast Drivers"}</definedName>
    <definedName name="re" localSheetId="13" hidden="1">{"Valuation",#N/A,TRUE,"Valuation Summary";"Financial Statements",#N/A,TRUE,"Results";"Results",#N/A,TRUE,"Results";"Ratios",#N/A,TRUE,"Results";"P2 Summary",#N/A,TRUE,"Results";"Historical data",#N/A,0,0;0,#VALUE!,TRUE,"Forecast Drivers";"P2 Inputs",#N/A,TRUE,"Forecast Drivers"}</definedName>
    <definedName name="re" localSheetId="15" hidden="1">{"Valuation",#N/A,TRUE,"Valuation Summary";"Financial Statements",#N/A,TRUE,"Results";"Results",#N/A,TRUE,"Results";"Ratios",#N/A,TRUE,"Results";"P2 Summary",#N/A,TRUE,"Results";"Historical data",#N/A,0,0;0,#VALUE!,TRUE,"Forecast Drivers";"P2 Inputs",#N/A,TRUE,"Forecast Drivers"}</definedName>
    <definedName name="re" localSheetId="3" hidden="1">{"Valuation",#N/A,TRUE,"Valuation Summary";"Financial Statements",#N/A,TRUE,"Results";"Results",#N/A,TRUE,"Results";"Ratios",#N/A,TRUE,"Results";"P2 Summary",#N/A,TRUE,"Results";"Historical data",#N/A,0,0;0,#VALUE!,TRUE,"Forecast Drivers";"P2 Inputs",#N/A,TRUE,"Forecast Drivers"}</definedName>
    <definedName name="re" localSheetId="11" hidden="1">{"Valuation",#N/A,TRUE,"Valuation Summary";"Financial Statements",#N/A,TRUE,"Results";"Results",#N/A,TRUE,"Results";"Ratios",#N/A,TRUE,"Results";"P2 Summary",#N/A,TRUE,"Results";"Historical data",#N/A,0,0;0,#VALUE!,TRUE,"Forecast Drivers";"P2 Inputs",#N/A,TRUE,"Forecast Drivers"}</definedName>
    <definedName name="re" localSheetId="6" hidden="1">{"Valuation",#N/A,TRUE,"Valuation Summary";"Financial Statements",#N/A,TRUE,"Results";"Results",#N/A,TRUE,"Results";"Ratios",#N/A,TRUE,"Results";"P2 Summary",#N/A,TRUE,"Results";"Historical data",#N/A,0,0;0,#VALUE!,TRUE,"Forecast Drivers";"P2 Inputs",#N/A,TRUE,"Forecast Drivers"}</definedName>
    <definedName name="re" localSheetId="14" hidden="1">{"Valuation",#N/A,TRUE,"Valuation Summary";"Financial Statements",#N/A,TRUE,"Results";"Results",#N/A,TRUE,"Results";"Ratios",#N/A,TRUE,"Results";"P2 Summary",#N/A,TRUE,"Results";"Historical data",#N/A,0,0;0,#VALUE!,TRUE,"Forecast Drivers";"P2 Inputs",#N/A,TRUE,"Forecast Drivers"}</definedName>
    <definedName name="re" localSheetId="9" hidden="1">{"Valuation",#N/A,TRUE,"Valuation Summary";"Financial Statements",#N/A,TRUE,"Results";"Results",#N/A,TRUE,"Results";"Ratios",#N/A,TRUE,"Results";"P2 Summary",#N/A,TRUE,"Results";"Historical data",#N/A,0,0;0,#VALUE!,TRUE,"Forecast Drivers";"P2 Inputs",#N/A,TRUE,"Forecast Drivers"}</definedName>
    <definedName name="re" localSheetId="17" hidden="1">{"Valuation",#N/A,TRUE,"Valuation Summary";"Financial Statements",#N/A,TRUE,"Results";"Results",#N/A,TRUE,"Results";"Ratios",#N/A,TRUE,"Results";"P2 Summary",#N/A,TRUE,"Results";"Historical data",#N/A,0,0;0,#VALUE!,TRUE,"Forecast Drivers";"P2 Inputs",#N/A,TRUE,"Forecast Drivers"}</definedName>
    <definedName name="re" localSheetId="4" hidden="1">{"Valuation",#N/A,TRUE,"Valuation Summary";"Financial Statements",#N/A,TRUE,"Results";"Results",#N/A,TRUE,"Results";"Ratios",#N/A,TRUE,"Results";"P2 Summary",#N/A,TRUE,"Results";"Historical data",#N/A,0,0;0,#VALUE!,TRUE,"Forecast Drivers";"P2 Inputs",#N/A,TRUE,"Forecast Drivers"}</definedName>
    <definedName name="re" localSheetId="12" hidden="1">{"Valuation",#N/A,TRUE,"Valuation Summary";"Financial Statements",#N/A,TRUE,"Results";"Results",#N/A,TRUE,"Results";"Ratios",#N/A,TRUE,"Results";"P2 Summary",#N/A,TRUE,"Results";"Historical data",#N/A,0,0;0,#VALUE!,TRUE,"Forecast Drivers";"P2 Inputs",#N/A,TRUE,"Forecast Drivers"}</definedName>
    <definedName name="re" localSheetId="8" hidden="1">{"Valuation",#N/A,TRUE,"Valuation Summary";"Financial Statements",#N/A,TRUE,"Results";"Results",#N/A,TRUE,"Results";"Ratios",#N/A,TRUE,"Results";"P2 Summary",#N/A,TRUE,"Results";"Historical data",#N/A,0,0;0,#VALUE!,TRUE,"Forecast Drivers";"P2 Inputs",#N/A,TRUE,"Forecast Drivers"}</definedName>
    <definedName name="re" hidden="1">{"Valuation",#N/A,TRUE,"Valuation Summary";"Financial Statements",#N/A,TRUE,"Results";"Results",#N/A,TRUE,"Results";"Ratios",#N/A,TRUE,"Results";"P2 Summary",#N/A,TRUE,"Results";"Historical data",#N/A,0,0;0,#VALUE!,TRUE,"Forecast Drivers";"P2 Inputs",#N/A,TRUE,"Forecast Drivers"}</definedName>
    <definedName name="REN_KPTJ" localSheetId="13">#REF!</definedName>
    <definedName name="REN_KPTJ">[33]TJ!$C$4:$Y$432</definedName>
    <definedName name="REN_LMA" localSheetId="13">#REF!</definedName>
    <definedName name="REN_LMA">[33]LM!$C$4:$Y$168</definedName>
    <definedName name="RENTAL" localSheetId="13">#REF!</definedName>
    <definedName name="RENTAL">[33]ACUM!$B$4:$CT$27</definedName>
    <definedName name="REPORT03" localSheetId="13" hidden="1">{#N/A,#N/A,FALSE,"QR";#N/A,#N/A,FALSE,"R02";#N/A,#N/A,FALSE,"R04";#N/A,#N/A,FALSE,"R05";#N/A,#N/A,FALSE,"R08"}</definedName>
    <definedName name="REPORT03" hidden="1">{#N/A,#N/A,FALSE,"QR";#N/A,#N/A,FALSE,"R02";#N/A,#N/A,FALSE,"R04";#N/A,#N/A,FALSE,"R05";#N/A,#N/A,FALSE,"R08"}</definedName>
    <definedName name="rgregg" localSheetId="13" hidden="1">{#N/A,#N/A,FALSE,"QR";#N/A,#N/A,FALSE,"R02";#N/A,#N/A,FALSE,"R04";#N/A,#N/A,FALSE,"R05";#N/A,#N/A,FALSE,"R08"}</definedName>
    <definedName name="rgregg" hidden="1">{#N/A,#N/A,FALSE,"QR";#N/A,#N/A,FALSE,"R02";#N/A,#N/A,FALSE,"R04";#N/A,#N/A,FALSE,"R05";#N/A,#N/A,FALSE,"R08"}</definedName>
    <definedName name="rom" localSheetId="13" hidden="1">#REF!</definedName>
    <definedName name="rom" hidden="1">#REF!</definedName>
    <definedName name="rp" localSheetId="13">#REF!</definedName>
    <definedName name="rp">[57]OFFICE!$AW$6</definedName>
    <definedName name="saaf" localSheetId="13" hidden="1">{"Aneh",#N/A,FALSE,"Sheet1"}</definedName>
    <definedName name="saaf" hidden="1">{"Aneh",#N/A,FALSE,"Sheet1"}</definedName>
    <definedName name="Sale_Prod" localSheetId="2">#REF!</definedName>
    <definedName name="Sale_Prod" localSheetId="5">#REF!</definedName>
    <definedName name="Sale_Prod" localSheetId="13">#REF!</definedName>
    <definedName name="Sale_Prod" localSheetId="15">#REF!</definedName>
    <definedName name="Sale_Prod" localSheetId="11">#REF!</definedName>
    <definedName name="Sale_Prod" localSheetId="6">#REF!</definedName>
    <definedName name="Sale_Prod" localSheetId="14">#REF!</definedName>
    <definedName name="Sale_Prod" localSheetId="17">#REF!</definedName>
    <definedName name="Sale_Prod" localSheetId="4">#REF!</definedName>
    <definedName name="Sale_Prod" localSheetId="12">#REF!</definedName>
    <definedName name="Sale_Prod" localSheetId="8">#REF!</definedName>
    <definedName name="Sale_Prod">#REF!</definedName>
    <definedName name="SC" localSheetId="2">#REF!</definedName>
    <definedName name="SC" localSheetId="5">#REF!</definedName>
    <definedName name="SC" localSheetId="13">#REF!</definedName>
    <definedName name="SC" localSheetId="15">#REF!</definedName>
    <definedName name="SC" localSheetId="1">#REF!</definedName>
    <definedName name="SC" localSheetId="6">#REF!</definedName>
    <definedName name="SC" localSheetId="14">#REF!</definedName>
    <definedName name="SC" localSheetId="9">#REF!</definedName>
    <definedName name="SC" localSheetId="17">#REF!</definedName>
    <definedName name="SC" localSheetId="4">#REF!</definedName>
    <definedName name="SC" localSheetId="12">#REF!</definedName>
    <definedName name="SC" localSheetId="8">#REF!</definedName>
    <definedName name="SC">#REF!</definedName>
    <definedName name="Scenario_Sunk" localSheetId="2">#REF!</definedName>
    <definedName name="Scenario_Sunk" localSheetId="5">#REF!</definedName>
    <definedName name="Scenario_Sunk" localSheetId="13">#REF!</definedName>
    <definedName name="Scenario_Sunk" localSheetId="6">#REF!</definedName>
    <definedName name="Scenario_Sunk" localSheetId="14">#REF!</definedName>
    <definedName name="Scenario_Sunk" localSheetId="17">#REF!</definedName>
    <definedName name="Scenario_Sunk" localSheetId="4">#REF!</definedName>
    <definedName name="Scenario_Sunk" localSheetId="12">#REF!</definedName>
    <definedName name="Scenario_Sunk" localSheetId="8">#REF!</definedName>
    <definedName name="Scenario_Sunk">#REF!</definedName>
    <definedName name="sdhjfwsa\" localSheetId="2">'[3]MTD OB Forecasting'!#REF!</definedName>
    <definedName name="sdhjfwsa\" localSheetId="5">'[3]MTD OB Forecasting'!#REF!</definedName>
    <definedName name="sdhjfwsa\" localSheetId="13">#REF!</definedName>
    <definedName name="sdhjfwsa\" localSheetId="15">'[3]MTD OB Forecasting'!#REF!</definedName>
    <definedName name="sdhjfwsa\" localSheetId="1">'[3]MTD OB Forecasting'!#REF!</definedName>
    <definedName name="sdhjfwsa\" localSheetId="6">'[3]MTD OB Forecasting'!#REF!</definedName>
    <definedName name="sdhjfwsa\" localSheetId="14">'[3]MTD OB Forecasting'!#REF!</definedName>
    <definedName name="sdhjfwsa\" localSheetId="9">'[3]MTD OB Forecasting'!#REF!</definedName>
    <definedName name="sdhjfwsa\" localSheetId="17">'[3]MTD OB Forecasting'!#REF!</definedName>
    <definedName name="sdhjfwsa\" localSheetId="4">'[3]MTD OB Forecasting'!#REF!</definedName>
    <definedName name="sdhjfwsa\" localSheetId="12">'[3]MTD OB Forecasting'!#REF!</definedName>
    <definedName name="sdhjfwsa\" localSheetId="8">'[3]MTD OB Forecasting'!#REF!</definedName>
    <definedName name="sdhjfwsa\">'[3]MTD OB Forecasting'!#REF!</definedName>
    <definedName name="SDS" localSheetId="13" hidden="1">{"Aneh",#N/A,FALSE,"Sheet1"}</definedName>
    <definedName name="SDS" hidden="1">{"Aneh",#N/A,FALSE,"Sheet1"}</definedName>
    <definedName name="SDSE" localSheetId="13" hidden="1">{"Aneh",#N/A,FALSE,"Sheet1"}</definedName>
    <definedName name="SDSE" hidden="1">{"Aneh",#N/A,FALSE,"Sheet1"}</definedName>
    <definedName name="sencount" hidden="1">2</definedName>
    <definedName name="SFfuel" localSheetId="13">#REF!</definedName>
    <definedName name="SFfuel" localSheetId="7">'[58]PROD PLAN CAP 2007'!$D$285</definedName>
    <definedName name="SFfuel" localSheetId="15">[59]Assumptions!$D$473</definedName>
    <definedName name="SFfuel" localSheetId="9">[60]Assumptions!$D$473</definedName>
    <definedName name="SFfuel" localSheetId="16">'[58]PROD PLAN CAP 2007'!$D$285</definedName>
    <definedName name="SFfuel">[59]Assumptions!$D$473</definedName>
    <definedName name="sfrain" localSheetId="13">#REF!</definedName>
    <definedName name="sfrain">'[58]PROD PLAN CAP 2007'!$T$7</definedName>
    <definedName name="sfsdfcxz" localSheetId="13" hidden="1">{#N/A,#N/A,FALSE,"M06";#N/A,#N/A,FALSE,"M07"}</definedName>
    <definedName name="sfsdfcxz" hidden="1">{#N/A,#N/A,FALSE,"M06";#N/A,#N/A,FALSE,"M07"}</definedName>
    <definedName name="Shikoku" localSheetId="13">#REF!</definedName>
    <definedName name="Shikoku" localSheetId="9">[1]Validation!$A$10</definedName>
    <definedName name="Shikoku">[2]Validation!$A$10</definedName>
    <definedName name="SlsBudget" localSheetId="13">#REF!</definedName>
    <definedName name="SlsBudget" localSheetId="9">'[55]Sum Prod &amp; Sales Bdgt'!$C$35:$P$49</definedName>
    <definedName name="SlsBudget">'[56]Sum Prod &amp; Sales Bdgt'!$C$35:$P$49</definedName>
    <definedName name="SO" localSheetId="2">#REF!</definedName>
    <definedName name="SO" localSheetId="5">#REF!</definedName>
    <definedName name="SO" localSheetId="13">#REF!</definedName>
    <definedName name="SO" localSheetId="15">#REF!</definedName>
    <definedName name="SO" localSheetId="11">#REF!</definedName>
    <definedName name="SO" localSheetId="1">#REF!</definedName>
    <definedName name="SO" localSheetId="6">#REF!</definedName>
    <definedName name="SO" localSheetId="14">#REF!</definedName>
    <definedName name="SO" localSheetId="9">#REF!</definedName>
    <definedName name="SO" localSheetId="17">#REF!</definedName>
    <definedName name="SO" localSheetId="4">#REF!</definedName>
    <definedName name="SO" localSheetId="12">#REF!</definedName>
    <definedName name="SO" localSheetId="8">#REF!</definedName>
    <definedName name="SO">#REF!</definedName>
    <definedName name="SolverModelArea" localSheetId="2">#REF!</definedName>
    <definedName name="SolverModelArea" localSheetId="5">#REF!</definedName>
    <definedName name="SolverModelArea" localSheetId="7">#REF!</definedName>
    <definedName name="SolverModelArea" localSheetId="15">#REF!</definedName>
    <definedName name="SolverModelArea" localSheetId="6">#REF!</definedName>
    <definedName name="SolverModelArea" localSheetId="14">#REF!</definedName>
    <definedName name="SolverModelArea" localSheetId="9">#REF!</definedName>
    <definedName name="SolverModelArea" localSheetId="17">#REF!</definedName>
    <definedName name="SolverModelArea" localSheetId="4">#REF!</definedName>
    <definedName name="SolverModelArea" localSheetId="12">#REF!</definedName>
    <definedName name="SolverModelArea" localSheetId="8">#REF!</definedName>
    <definedName name="SolverModelArea" localSheetId="16">#REF!</definedName>
    <definedName name="SolverModelArea">#REF!</definedName>
    <definedName name="SPRD_COAL" localSheetId="2">#REF!</definedName>
    <definedName name="SPRD_COAL" localSheetId="5">#REF!</definedName>
    <definedName name="SPRD_COAL" localSheetId="15">#REF!</definedName>
    <definedName name="SPRD_COAL" localSheetId="1">#REF!</definedName>
    <definedName name="SPRD_COAL" localSheetId="6">#REF!</definedName>
    <definedName name="SPRD_COAL" localSheetId="14">#REF!</definedName>
    <definedName name="SPRD_COAL" localSheetId="9">#REF!</definedName>
    <definedName name="SPRD_COAL" localSheetId="17">#REF!</definedName>
    <definedName name="SPRD_COAL" localSheetId="4">#REF!</definedName>
    <definedName name="SPRD_COAL" localSheetId="12">#REF!</definedName>
    <definedName name="SPRD_COAL" localSheetId="8">#REF!</definedName>
    <definedName name="SPRD_COAL">#REF!</definedName>
    <definedName name="SPRD_OB" localSheetId="5">#REF!</definedName>
    <definedName name="SPRD_OB" localSheetId="15">#REF!</definedName>
    <definedName name="SPRD_OB" localSheetId="1">#REF!</definedName>
    <definedName name="SPRD_OB" localSheetId="6">#REF!</definedName>
    <definedName name="SPRD_OB" localSheetId="9">#REF!</definedName>
    <definedName name="SPRD_OB" localSheetId="4">#REF!</definedName>
    <definedName name="SPRD_OB" localSheetId="8">#REF!</definedName>
    <definedName name="SPRD_OB">#REF!</definedName>
    <definedName name="ss" localSheetId="13" hidden="1">{#N/A,#N/A,FALSE,"QR";#N/A,#N/A,FALSE,"R02";#N/A,#N/A,FALSE,"R04";#N/A,#N/A,FALSE,"R05";#N/A,#N/A,FALSE,"R08"}</definedName>
    <definedName name="ss" hidden="1">{#N/A,#N/A,FALSE,"QR";#N/A,#N/A,FALSE,"R02";#N/A,#N/A,FALSE,"R04";#N/A,#N/A,FALSE,"R05";#N/A,#N/A,FALSE,"R08"}</definedName>
    <definedName name="ssss" localSheetId="5">#REF!</definedName>
    <definedName name="ssss" localSheetId="13">#REF!</definedName>
    <definedName name="ssss" localSheetId="15">#REF!</definedName>
    <definedName name="ssss" localSheetId="1">#REF!</definedName>
    <definedName name="ssss" localSheetId="6">#REF!</definedName>
    <definedName name="ssss" localSheetId="9">#REF!</definedName>
    <definedName name="ssss" localSheetId="4">#REF!</definedName>
    <definedName name="ssss" localSheetId="8">#REF!</definedName>
    <definedName name="ssss">#REF!</definedName>
    <definedName name="STB" localSheetId="13">#REF!</definedName>
    <definedName name="STB">[33]ACUM!$ED$64:$FJ$87</definedName>
    <definedName name="sTR" localSheetId="13" hidden="1">{"Aneh",#N/A,FALSE,"Sheet1"}</definedName>
    <definedName name="sTR" hidden="1">{"Aneh",#N/A,FALSE,"Sheet1"}</definedName>
    <definedName name="SubAccount" localSheetId="13">#REF!</definedName>
    <definedName name="SubAccount" localSheetId="7">[61]!Sub_Account</definedName>
    <definedName name="SubAccount" localSheetId="15">[62]!Sub_Account</definedName>
    <definedName name="SubAccount" localSheetId="9">[63]!Sub_Account</definedName>
    <definedName name="SubAccount" localSheetId="16">[61]!Sub_Account</definedName>
    <definedName name="SubAccount">[62]!Sub_Account</definedName>
    <definedName name="subhan" localSheetId="2">'[7]MTD OB Forecasting'!#REF!</definedName>
    <definedName name="subhan" localSheetId="5">'[7]MTD OB Forecasting'!#REF!</definedName>
    <definedName name="subhan" localSheetId="13">#REF!</definedName>
    <definedName name="subhan" localSheetId="15">'[7]MTD OB Forecasting'!#REF!</definedName>
    <definedName name="subhan" localSheetId="11">'[7]MTD OB Forecasting'!#REF!</definedName>
    <definedName name="subhan" localSheetId="1">'[7]MTD OB Forecasting'!#REF!</definedName>
    <definedName name="subhan" localSheetId="6">'[7]MTD OB Forecasting'!#REF!</definedName>
    <definedName name="subhan" localSheetId="14">'[7]MTD OB Forecasting'!#REF!</definedName>
    <definedName name="subhan" localSheetId="9">'[7]MTD OB Forecasting'!#REF!</definedName>
    <definedName name="subhan" localSheetId="17">'[7]MTD OB Forecasting'!#REF!</definedName>
    <definedName name="subhan" localSheetId="4">'[7]MTD OB Forecasting'!#REF!</definedName>
    <definedName name="subhan" localSheetId="12">'[7]MTD OB Forecasting'!#REF!</definedName>
    <definedName name="subhan" localSheetId="8">'[7]MTD OB Forecasting'!#REF!</definedName>
    <definedName name="subhan">'[7]MTD OB Forecasting'!#REF!</definedName>
    <definedName name="SummPRM" localSheetId="13">#REF!</definedName>
    <definedName name="SummPRM" localSheetId="9">'[64]Summ PRM'!$B$6:$BO$108</definedName>
    <definedName name="SummPRM">'[65]Summ PRM'!$B$6:$BO$108</definedName>
    <definedName name="suryanto" localSheetId="2">'[3]MTD OB Forecasting'!#REF!</definedName>
    <definedName name="suryanto" localSheetId="5">'[3]MTD OB Forecasting'!#REF!</definedName>
    <definedName name="suryanto" localSheetId="13">#REF!</definedName>
    <definedName name="suryanto" localSheetId="15">'[3]MTD OB Forecasting'!#REF!</definedName>
    <definedName name="suryanto" localSheetId="11">'[3]MTD OB Forecasting'!#REF!</definedName>
    <definedName name="suryanto" localSheetId="1">'[3]MTD OB Forecasting'!#REF!</definedName>
    <definedName name="suryanto" localSheetId="6">'[3]MTD OB Forecasting'!#REF!</definedName>
    <definedName name="suryanto" localSheetId="14">'[3]MTD OB Forecasting'!#REF!</definedName>
    <definedName name="suryanto" localSheetId="9">'[3]MTD OB Forecasting'!#REF!</definedName>
    <definedName name="suryanto" localSheetId="17">'[3]MTD OB Forecasting'!#REF!</definedName>
    <definedName name="suryanto" localSheetId="4">'[3]MTD OB Forecasting'!#REF!</definedName>
    <definedName name="suryanto" localSheetId="12">'[3]MTD OB Forecasting'!#REF!</definedName>
    <definedName name="suryanto" localSheetId="8">'[3]MTD OB Forecasting'!#REF!</definedName>
    <definedName name="suryanto">'[3]MTD OB Forecasting'!#REF!</definedName>
    <definedName name="TCM" localSheetId="13">#REF!</definedName>
    <definedName name="TCM" localSheetId="9">[8]TCM!$A$2:$KE$234</definedName>
    <definedName name="TCM">[9]TCM!$A$2:$KE$234</definedName>
    <definedName name="TDM" localSheetId="13">#REF!</definedName>
    <definedName name="TDM" localSheetId="9">[8]TDM!$A$4:$EW$40</definedName>
    <definedName name="TDM">[9]TDM!$A$4:$EW$40</definedName>
    <definedName name="test" localSheetId="2">#REF!</definedName>
    <definedName name="test" localSheetId="5">#REF!</definedName>
    <definedName name="test" localSheetId="15">#REF!</definedName>
    <definedName name="test" localSheetId="11">#REF!</definedName>
    <definedName name="test" localSheetId="1">#REF!</definedName>
    <definedName name="test" localSheetId="6">#REF!</definedName>
    <definedName name="test" localSheetId="14">#REF!</definedName>
    <definedName name="test" localSheetId="9">#REF!</definedName>
    <definedName name="test" localSheetId="17">#REF!</definedName>
    <definedName name="test" localSheetId="4">#REF!</definedName>
    <definedName name="test" localSheetId="12">#REF!</definedName>
    <definedName name="test" localSheetId="8">#REF!</definedName>
    <definedName name="test">#REF!</definedName>
    <definedName name="TONNAGE" localSheetId="13">#REF!</definedName>
    <definedName name="TONNAGE" localSheetId="9">[14]dBase!$R$2:$R$4381</definedName>
    <definedName name="TONNAGE">[15]dBase!$R$2:$R$4381</definedName>
    <definedName name="TOP_COSTUM" localSheetId="2">#REF!</definedName>
    <definedName name="TOP_COSTUM" localSheetId="5">#REF!</definedName>
    <definedName name="TOP_COSTUM" localSheetId="7">#REF!</definedName>
    <definedName name="TOP_COSTUM" localSheetId="15">#REF!</definedName>
    <definedName name="TOP_COSTUM" localSheetId="11">#REF!</definedName>
    <definedName name="TOP_COSTUM" localSheetId="1">#REF!</definedName>
    <definedName name="TOP_COSTUM" localSheetId="6">#REF!</definedName>
    <definedName name="TOP_COSTUM" localSheetId="14">#REF!</definedName>
    <definedName name="TOP_COSTUM" localSheetId="9">#REF!</definedName>
    <definedName name="TOP_COSTUM" localSheetId="17">#REF!</definedName>
    <definedName name="TOP_COSTUM" localSheetId="4">#REF!</definedName>
    <definedName name="TOP_COSTUM" localSheetId="12">#REF!</definedName>
    <definedName name="TOP_COSTUM" localSheetId="8">#REF!</definedName>
    <definedName name="TOP_COSTUM" localSheetId="16">#REF!</definedName>
    <definedName name="TOP_COSTUM">#REF!</definedName>
    <definedName name="total" localSheetId="2">#REF!</definedName>
    <definedName name="total" localSheetId="5">#REF!</definedName>
    <definedName name="total" localSheetId="15">#REF!</definedName>
    <definedName name="total" localSheetId="1">#REF!</definedName>
    <definedName name="total" localSheetId="6">#REF!</definedName>
    <definedName name="total" localSheetId="14">#REF!</definedName>
    <definedName name="total" localSheetId="9">#REF!</definedName>
    <definedName name="total" localSheetId="17">#REF!</definedName>
    <definedName name="total" localSheetId="4">#REF!</definedName>
    <definedName name="total" localSheetId="12">#REF!</definedName>
    <definedName name="total" localSheetId="8">#REF!</definedName>
    <definedName name="total">#REF!</definedName>
    <definedName name="try" localSheetId="13" hidden="1">{#N/A,#N/A,FALSE,"QR";#N/A,#N/A,FALSE,"R02";#N/A,#N/A,FALSE,"R04";#N/A,#N/A,FALSE,"R05";#N/A,#N/A,FALSE,"R08"}</definedName>
    <definedName name="try" hidden="1">{#N/A,#N/A,FALSE,"QR";#N/A,#N/A,FALSE,"R02";#N/A,#N/A,FALSE,"R04";#N/A,#N/A,FALSE,"R05";#N/A,#N/A,FALSE,"R08"}</definedName>
    <definedName name="TUNAS" localSheetId="13">#REF!</definedName>
    <definedName name="TUNAS">[33]ACUM!$B$4:$CT$27</definedName>
    <definedName name="TYPE" localSheetId="13">#REF!</definedName>
    <definedName name="TYPE" localSheetId="9">[14]dBase!$BC$2:$BC$4381</definedName>
    <definedName name="TYPE">[15]dBase!$BC$2:$BC$4381</definedName>
    <definedName name="UA_Actual" localSheetId="13">#REF!</definedName>
    <definedName name="UA_Actual">[4]Data!$B$112:$AG$121</definedName>
    <definedName name="UA_Plan" localSheetId="13">#REF!</definedName>
    <definedName name="UA_Plan">[4]Data!$B$99:$AG$108</definedName>
    <definedName name="UIO" localSheetId="13" hidden="1">{#N/A,#N/A,FALSE,"QR";#N/A,#N/A,FALSE,"R02";#N/A,#N/A,FALSE,"R04";#N/A,#N/A,FALSE,"R05";#N/A,#N/A,FALSE,"R08"}</definedName>
    <definedName name="UIO" hidden="1">{#N/A,#N/A,FALSE,"QR";#N/A,#N/A,FALSE,"R02";#N/A,#N/A,FALSE,"R04";#N/A,#N/A,FALSE,"R05";#N/A,#N/A,FALSE,"R08"}</definedName>
    <definedName name="uu" localSheetId="2" hidden="1">{"Valuation",#N/A,TRUE,"Valuation Summary";"Financial Statements",#N/A,TRUE,"Results";"Results",#N/A,TRUE,"Results";"Ratios",#N/A,TRUE,"Results";"P2 Summary",#N/A,TRUE,"Results"}</definedName>
    <definedName name="uu" localSheetId="5" hidden="1">{"Valuation",#N/A,TRUE,"Valuation Summary";"Financial Statements",#N/A,TRUE,"Results";"Results",#N/A,TRUE,"Results";"Ratios",#N/A,TRUE,"Results";"P2 Summary",#N/A,TRUE,"Results"}</definedName>
    <definedName name="uu" localSheetId="13" hidden="1">{"Valuation",#N/A,TRUE,"Valuation Summary";"Financial Statements",#N/A,TRUE,"Results";"Results",#N/A,TRUE,"Results";"Ratios",#N/A,TRUE,"Results";"P2 Summary",#N/A,TRUE,"Results"}</definedName>
    <definedName name="uu" localSheetId="15" hidden="1">{"Valuation",#N/A,TRUE,"Valuation Summary";"Financial Statements",#N/A,TRUE,"Results";"Results",#N/A,TRUE,"Results";"Ratios",#N/A,TRUE,"Results";"P2 Summary",#N/A,TRUE,"Results"}</definedName>
    <definedName name="uu" localSheetId="3" hidden="1">{"Valuation",#N/A,TRUE,"Valuation Summary";"Financial Statements",#N/A,TRUE,"Results";"Results",#N/A,TRUE,"Results";"Ratios",#N/A,TRUE,"Results";"P2 Summary",#N/A,TRUE,"Results"}</definedName>
    <definedName name="uu" localSheetId="11" hidden="1">{"Valuation",#N/A,TRUE,"Valuation Summary";"Financial Statements",#N/A,TRUE,"Results";"Results",#N/A,TRUE,"Results";"Ratios",#N/A,TRUE,"Results";"P2 Summary",#N/A,TRUE,"Results"}</definedName>
    <definedName name="uu" localSheetId="6" hidden="1">{"Valuation",#N/A,TRUE,"Valuation Summary";"Financial Statements",#N/A,TRUE,"Results";"Results",#N/A,TRUE,"Results";"Ratios",#N/A,TRUE,"Results";"P2 Summary",#N/A,TRUE,"Results"}</definedName>
    <definedName name="uu" localSheetId="14" hidden="1">{"Valuation",#N/A,TRUE,"Valuation Summary";"Financial Statements",#N/A,TRUE,"Results";"Results",#N/A,TRUE,"Results";"Ratios",#N/A,TRUE,"Results";"P2 Summary",#N/A,TRUE,"Results"}</definedName>
    <definedName name="uu" localSheetId="9" hidden="1">{"Valuation",#N/A,TRUE,"Valuation Summary";"Financial Statements",#N/A,TRUE,"Results";"Results",#N/A,TRUE,"Results";"Ratios",#N/A,TRUE,"Results";"P2 Summary",#N/A,TRUE,"Results"}</definedName>
    <definedName name="uu" localSheetId="17" hidden="1">{"Valuation",#N/A,TRUE,"Valuation Summary";"Financial Statements",#N/A,TRUE,"Results";"Results",#N/A,TRUE,"Results";"Ratios",#N/A,TRUE,"Results";"P2 Summary",#N/A,TRUE,"Results"}</definedName>
    <definedName name="uu" localSheetId="4" hidden="1">{"Valuation",#N/A,TRUE,"Valuation Summary";"Financial Statements",#N/A,TRUE,"Results";"Results",#N/A,TRUE,"Results";"Ratios",#N/A,TRUE,"Results";"P2 Summary",#N/A,TRUE,"Results"}</definedName>
    <definedName name="uu" localSheetId="12" hidden="1">{"Valuation",#N/A,TRUE,"Valuation Summary";"Financial Statements",#N/A,TRUE,"Results";"Results",#N/A,TRUE,"Results";"Ratios",#N/A,TRUE,"Results";"P2 Summary",#N/A,TRUE,"Results"}</definedName>
    <definedName name="uu" localSheetId="8" hidden="1">{"Valuation",#N/A,TRUE,"Valuation Summary";"Financial Statements",#N/A,TRUE,"Results";"Results",#N/A,TRUE,"Results";"Ratios",#N/A,TRUE,"Results";"P2 Summary",#N/A,TRUE,"Results"}</definedName>
    <definedName name="uu" hidden="1">{"Valuation",#N/A,TRUE,"Valuation Summary";"Financial Statements",#N/A,TRUE,"Results";"Results",#N/A,TRUE,"Results";"Ratios",#N/A,TRUE,"Results";"P2 Summary",#N/A,TRUE,"Results"}</definedName>
    <definedName name="vfdgfdg" localSheetId="13" hidden="1">{#N/A,#N/A,FALSE,"M01";#N/A,#N/A,FALSE,"M02";#N/A,#N/A,FALSE,"M03";#N/A,#N/A,FALSE,"M04";#N/A,#N/A,FALSE,"M05";#N/A,#N/A,FALSE,"M08"}</definedName>
    <definedName name="vfdgfdg" hidden="1">{#N/A,#N/A,FALSE,"M01";#N/A,#N/A,FALSE,"M02";#N/A,#N/A,FALSE,"M03";#N/A,#N/A,FALSE,"M04";#N/A,#N/A,FALSE,"M05";#N/A,#N/A,FALSE,"M08"}</definedName>
    <definedName name="Void_M" localSheetId="2">#REF!</definedName>
    <definedName name="Void_M" localSheetId="5">#REF!</definedName>
    <definedName name="Void_M" localSheetId="13">#REF!</definedName>
    <definedName name="Void_M" localSheetId="15">#REF!</definedName>
    <definedName name="Void_M" localSheetId="11">#REF!</definedName>
    <definedName name="Void_M" localSheetId="6">#REF!</definedName>
    <definedName name="Void_M" localSheetId="14">#REF!</definedName>
    <definedName name="Void_M" localSheetId="17">#REF!</definedName>
    <definedName name="Void_M" localSheetId="4">#REF!</definedName>
    <definedName name="Void_M" localSheetId="12">#REF!</definedName>
    <definedName name="Void_M" localSheetId="8">#REF!</definedName>
    <definedName name="Void_M">#REF!</definedName>
    <definedName name="W" localSheetId="13" hidden="1">{"Aneh",#N/A,FALSE,"Sheet1"}</definedName>
    <definedName name="W" hidden="1">{"Aneh",#N/A,FALSE,"Sheet1"}</definedName>
    <definedName name="WASTE" localSheetId="2">#REF!</definedName>
    <definedName name="WASTE" localSheetId="5">#REF!</definedName>
    <definedName name="WASTE" localSheetId="13">#REF!</definedName>
    <definedName name="WASTE" localSheetId="7">#REF!</definedName>
    <definedName name="WASTE" localSheetId="15">#REF!</definedName>
    <definedName name="WASTE" localSheetId="1">#REF!</definedName>
    <definedName name="WASTE" localSheetId="6">#REF!</definedName>
    <definedName name="WASTE" localSheetId="14">#REF!</definedName>
    <definedName name="WASTE" localSheetId="9">#REF!</definedName>
    <definedName name="WASTE" localSheetId="17">#REF!</definedName>
    <definedName name="WASTE" localSheetId="4">#REF!</definedName>
    <definedName name="WASTE" localSheetId="12">#REF!</definedName>
    <definedName name="WASTE" localSheetId="8">#REF!</definedName>
    <definedName name="WASTE" localSheetId="16">#REF!</definedName>
    <definedName name="WASTE">#REF!</definedName>
    <definedName name="Wh" localSheetId="2">#REF!</definedName>
    <definedName name="Wh" localSheetId="5">#REF!</definedName>
    <definedName name="Wh" localSheetId="13">#REF!</definedName>
    <definedName name="Wh" localSheetId="15">#REF!</definedName>
    <definedName name="Wh" localSheetId="1">#REF!</definedName>
    <definedName name="Wh" localSheetId="6">#REF!</definedName>
    <definedName name="Wh" localSheetId="14">#REF!</definedName>
    <definedName name="Wh" localSheetId="9">#REF!</definedName>
    <definedName name="Wh" localSheetId="17">#REF!</definedName>
    <definedName name="Wh" localSheetId="4">#REF!</definedName>
    <definedName name="Wh" localSheetId="12">#REF!</definedName>
    <definedName name="Wh" localSheetId="8">#REF!</definedName>
    <definedName name="Wh">#REF!</definedName>
    <definedName name="wm" localSheetId="13" hidden="1">{#N/A,#N/A,FALSE,"M01";#N/A,#N/A,FALSE,"M02";#N/A,#N/A,FALSE,"M03";#N/A,#N/A,FALSE,"M04";#N/A,#N/A,FALSE,"M05";#N/A,#N/A,FALSE,"M08"}</definedName>
    <definedName name="wm" hidden="1">{#N/A,#N/A,FALSE,"M01";#N/A,#N/A,FALSE,"M02";#N/A,#N/A,FALSE,"M03";#N/A,#N/A,FALSE,"M04";#N/A,#N/A,FALSE,"M05";#N/A,#N/A,FALSE,"M08"}</definedName>
    <definedName name="wn" localSheetId="13" hidden="1">{#N/A,#N/A,FALSE,"QR";#N/A,#N/A,FALSE,"R02";#N/A,#N/A,FALSE,"R04";#N/A,#N/A,FALSE,"R05";#N/A,#N/A,FALSE,"R08"}</definedName>
    <definedName name="wn" hidden="1">{#N/A,#N/A,FALSE,"QR";#N/A,#N/A,FALSE,"R02";#N/A,#N/A,FALSE,"R04";#N/A,#N/A,FALSE,"R05";#N/A,#N/A,FALSE,"R08"}</definedName>
    <definedName name="WORK" localSheetId="13">#REF!</definedName>
    <definedName name="WORK">[33]ACUM!$ED$4:$FJ$27</definedName>
    <definedName name="Worksheet2016" localSheetId="2">#REF!</definedName>
    <definedName name="Worksheet2016" localSheetId="5">#REF!</definedName>
    <definedName name="Worksheet2016" localSheetId="13">#REF!</definedName>
    <definedName name="Worksheet2016" localSheetId="15">#REF!</definedName>
    <definedName name="Worksheet2016" localSheetId="11">#REF!</definedName>
    <definedName name="Worksheet2016" localSheetId="1">#REF!</definedName>
    <definedName name="Worksheet2016" localSheetId="6">#REF!</definedName>
    <definedName name="Worksheet2016" localSheetId="14">#REF!</definedName>
    <definedName name="Worksheet2016" localSheetId="9">#REF!</definedName>
    <definedName name="Worksheet2016" localSheetId="17">#REF!</definedName>
    <definedName name="Worksheet2016" localSheetId="4">#REF!</definedName>
    <definedName name="Worksheet2016" localSheetId="12">#REF!</definedName>
    <definedName name="Worksheet2016" localSheetId="8">#REF!</definedName>
    <definedName name="Worksheet2016">#REF!</definedName>
    <definedName name="wq" localSheetId="13" hidden="1">{#N/A,#N/A,FALSE,"QR";#N/A,#N/A,FALSE,"R02";#N/A,#N/A,FALSE,"R04";#N/A,#N/A,FALSE,"R05";#N/A,#N/A,FALSE,"R08"}</definedName>
    <definedName name="wq" hidden="1">{#N/A,#N/A,FALSE,"QR";#N/A,#N/A,FALSE,"R02";#N/A,#N/A,FALSE,"R04";#N/A,#N/A,FALSE,"R05";#N/A,#N/A,FALSE,"R08"}</definedName>
    <definedName name="wr" localSheetId="13" hidden="1">{#N/A,#N/A,FALSE,"M01";#N/A,#N/A,FALSE,"M02";#N/A,#N/A,FALSE,"M03";#N/A,#N/A,FALSE,"M04";#N/A,#N/A,FALSE,"M05";#N/A,#N/A,FALSE,"M08"}</definedName>
    <definedName name="wr" hidden="1">{#N/A,#N/A,FALSE,"M01";#N/A,#N/A,FALSE,"M02";#N/A,#N/A,FALSE,"M03";#N/A,#N/A,FALSE,"M04";#N/A,#N/A,FALSE,"M05";#N/A,#N/A,FALSE,"M08"}</definedName>
    <definedName name="wrn.1." localSheetId="13" hidden="1">{"Aneh",#N/A,FALSE,"Sheet1"}</definedName>
    <definedName name="wrn.1." hidden="1">{"Aneh",#N/A,FALSE,"Sheet1"}</definedName>
    <definedName name="wrn.M." localSheetId="2" hidden="1">{#N/A,#N/A,FALSE,"M01";#N/A,#N/A,FALSE,"M02";#N/A,#N/A,FALSE,"M03";#N/A,#N/A,FALSE,"M04";#N/A,#N/A,FALSE,"M05";#N/A,#N/A,FALSE,"M08"}</definedName>
    <definedName name="wrn.M." localSheetId="5" hidden="1">{#N/A,#N/A,FALSE,"M01";#N/A,#N/A,FALSE,"M02";#N/A,#N/A,FALSE,"M03";#N/A,#N/A,FALSE,"M04";#N/A,#N/A,FALSE,"M05";#N/A,#N/A,FALSE,"M08"}</definedName>
    <definedName name="wrn.M." localSheetId="13" hidden="1">{#N/A,#N/A,FALSE,"M01";#N/A,#N/A,FALSE,"M02";#N/A,#N/A,FALSE,"M03";#N/A,#N/A,FALSE,"M04";#N/A,#N/A,FALSE,"M05";#N/A,#N/A,FALSE,"M08"}</definedName>
    <definedName name="wrn.M." localSheetId="15" hidden="1">{#N/A,#N/A,FALSE,"M01";#N/A,#N/A,FALSE,"M02";#N/A,#N/A,FALSE,"M03";#N/A,#N/A,FALSE,"M04";#N/A,#N/A,FALSE,"M05";#N/A,#N/A,FALSE,"M08"}</definedName>
    <definedName name="wrn.M." localSheetId="3" hidden="1">{#N/A,#N/A,FALSE,"M01";#N/A,#N/A,FALSE,"M02";#N/A,#N/A,FALSE,"M03";#N/A,#N/A,FALSE,"M04";#N/A,#N/A,FALSE,"M05";#N/A,#N/A,FALSE,"M08"}</definedName>
    <definedName name="wrn.M." localSheetId="11" hidden="1">{#N/A,#N/A,FALSE,"M01";#N/A,#N/A,FALSE,"M02";#N/A,#N/A,FALSE,"M03";#N/A,#N/A,FALSE,"M04";#N/A,#N/A,FALSE,"M05";#N/A,#N/A,FALSE,"M08"}</definedName>
    <definedName name="wrn.M." localSheetId="6" hidden="1">{#N/A,#N/A,FALSE,"M01";#N/A,#N/A,FALSE,"M02";#N/A,#N/A,FALSE,"M03";#N/A,#N/A,FALSE,"M04";#N/A,#N/A,FALSE,"M05";#N/A,#N/A,FALSE,"M08"}</definedName>
    <definedName name="wrn.M." localSheetId="14" hidden="1">{#N/A,#N/A,FALSE,"M01";#N/A,#N/A,FALSE,"M02";#N/A,#N/A,FALSE,"M03";#N/A,#N/A,FALSE,"M04";#N/A,#N/A,FALSE,"M05";#N/A,#N/A,FALSE,"M08"}</definedName>
    <definedName name="wrn.M." localSheetId="9" hidden="1">{#N/A,#N/A,FALSE,"M01";#N/A,#N/A,FALSE,"M02";#N/A,#N/A,FALSE,"M03";#N/A,#N/A,FALSE,"M04";#N/A,#N/A,FALSE,"M05";#N/A,#N/A,FALSE,"M08"}</definedName>
    <definedName name="wrn.M." localSheetId="17" hidden="1">{#N/A,#N/A,FALSE,"M01";#N/A,#N/A,FALSE,"M02";#N/A,#N/A,FALSE,"M03";#N/A,#N/A,FALSE,"M04";#N/A,#N/A,FALSE,"M05";#N/A,#N/A,FALSE,"M08"}</definedName>
    <definedName name="wrn.M." localSheetId="4" hidden="1">{#N/A,#N/A,FALSE,"M01";#N/A,#N/A,FALSE,"M02";#N/A,#N/A,FALSE,"M03";#N/A,#N/A,FALSE,"M04";#N/A,#N/A,FALSE,"M05";#N/A,#N/A,FALSE,"M08"}</definedName>
    <definedName name="wrn.M." localSheetId="12" hidden="1">{#N/A,#N/A,FALSE,"M01";#N/A,#N/A,FALSE,"M02";#N/A,#N/A,FALSE,"M03";#N/A,#N/A,FALSE,"M04";#N/A,#N/A,FALSE,"M05";#N/A,#N/A,FALSE,"M08"}</definedName>
    <definedName name="wrn.M." localSheetId="8" hidden="1">{#N/A,#N/A,FALSE,"M01";#N/A,#N/A,FALSE,"M02";#N/A,#N/A,FALSE,"M03";#N/A,#N/A,FALSE,"M04";#N/A,#N/A,FALSE,"M05";#N/A,#N/A,FALSE,"M08"}</definedName>
    <definedName name="wrn.M." hidden="1">{#N/A,#N/A,FALSE,"M01";#N/A,#N/A,FALSE,"M02";#N/A,#N/A,FALSE,"M03";#N/A,#N/A,FALSE,"M04";#N/A,#N/A,FALSE,"M05";#N/A,#N/A,FALSE,"M08"}</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localSheetId="2" hidden="1">{"Valuation",#N/A,TRUE,"Valuation Summary";"Financial Statements",#N/A,TRUE,"Results";"Results",#N/A,TRUE,"Results";"Ratios",#N/A,TRUE,"Results";"P2 Summary",#N/A,TRUE,"Results"}</definedName>
    <definedName name="wrn.Print._.Results._.A4." localSheetId="5" hidden="1">{"Valuation",#N/A,TRUE,"Valuation Summary";"Financial Statements",#N/A,TRUE,"Results";"Results",#N/A,TRUE,"Results";"Ratios",#N/A,TRUE,"Results";"P2 Summary",#N/A,TRUE,"Results"}</definedName>
    <definedName name="wrn.Print._.Results._.A4." localSheetId="1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localSheetId="6"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5" hidden="1">{"Valuation - Letter",#N/A,TRUE,"Valuation Summary";"Financial Statements - Letter",#N/A,TRUE,"Results";"Results - Letter",#N/A,TRUE,"Results";"Ratios - Letter",#N/A,TRUE,"Results";"P2 Summary - Letter",#N/A,TRUE,"Results"}</definedName>
    <definedName name="wrn.Print._.Results._.Letter." localSheetId="1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localSheetId="6"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Quater." localSheetId="2" hidden="1">{#N/A,#N/A,FALSE,"QR";#N/A,#N/A,FALSE,"R02";#N/A,#N/A,FALSE,"R04";#N/A,#N/A,FALSE,"R05";#N/A,#N/A,FALSE,"R08"}</definedName>
    <definedName name="wrn.Quater." localSheetId="5" hidden="1">{#N/A,#N/A,FALSE,"QR";#N/A,#N/A,FALSE,"R02";#N/A,#N/A,FALSE,"R04";#N/A,#N/A,FALSE,"R05";#N/A,#N/A,FALSE,"R08"}</definedName>
    <definedName name="wrn.Quater." localSheetId="13" hidden="1">{#N/A,#N/A,FALSE,"QR";#N/A,#N/A,FALSE,"R02";#N/A,#N/A,FALSE,"R04";#N/A,#N/A,FALSE,"R05";#N/A,#N/A,FALSE,"R08"}</definedName>
    <definedName name="wrn.Quater." localSheetId="15" hidden="1">{#N/A,#N/A,FALSE,"QR";#N/A,#N/A,FALSE,"R02";#N/A,#N/A,FALSE,"R04";#N/A,#N/A,FALSE,"R05";#N/A,#N/A,FALSE,"R08"}</definedName>
    <definedName name="wrn.Quater." localSheetId="3" hidden="1">{#N/A,#N/A,FALSE,"QR";#N/A,#N/A,FALSE,"R02";#N/A,#N/A,FALSE,"R04";#N/A,#N/A,FALSE,"R05";#N/A,#N/A,FALSE,"R08"}</definedName>
    <definedName name="wrn.Quater." localSheetId="11" hidden="1">{#N/A,#N/A,FALSE,"QR";#N/A,#N/A,FALSE,"R02";#N/A,#N/A,FALSE,"R04";#N/A,#N/A,FALSE,"R05";#N/A,#N/A,FALSE,"R08"}</definedName>
    <definedName name="wrn.Quater." localSheetId="6" hidden="1">{#N/A,#N/A,FALSE,"QR";#N/A,#N/A,FALSE,"R02";#N/A,#N/A,FALSE,"R04";#N/A,#N/A,FALSE,"R05";#N/A,#N/A,FALSE,"R08"}</definedName>
    <definedName name="wrn.Quater." localSheetId="14" hidden="1">{#N/A,#N/A,FALSE,"QR";#N/A,#N/A,FALSE,"R02";#N/A,#N/A,FALSE,"R04";#N/A,#N/A,FALSE,"R05";#N/A,#N/A,FALSE,"R08"}</definedName>
    <definedName name="wrn.Quater." localSheetId="9" hidden="1">{#N/A,#N/A,FALSE,"QR";#N/A,#N/A,FALSE,"R02";#N/A,#N/A,FALSE,"R04";#N/A,#N/A,FALSE,"R05";#N/A,#N/A,FALSE,"R08"}</definedName>
    <definedName name="wrn.Quater." localSheetId="17" hidden="1">{#N/A,#N/A,FALSE,"QR";#N/A,#N/A,FALSE,"R02";#N/A,#N/A,FALSE,"R04";#N/A,#N/A,FALSE,"R05";#N/A,#N/A,FALSE,"R08"}</definedName>
    <definedName name="wrn.Quater." localSheetId="4" hidden="1">{#N/A,#N/A,FALSE,"QR";#N/A,#N/A,FALSE,"R02";#N/A,#N/A,FALSE,"R04";#N/A,#N/A,FALSE,"R05";#N/A,#N/A,FALSE,"R08"}</definedName>
    <definedName name="wrn.Quater." localSheetId="12" hidden="1">{#N/A,#N/A,FALSE,"QR";#N/A,#N/A,FALSE,"R02";#N/A,#N/A,FALSE,"R04";#N/A,#N/A,FALSE,"R05";#N/A,#N/A,FALSE,"R08"}</definedName>
    <definedName name="wrn.Quater." localSheetId="8" hidden="1">{#N/A,#N/A,FALSE,"QR";#N/A,#N/A,FALSE,"R02";#N/A,#N/A,FALSE,"R04";#N/A,#N/A,FALSE,"R05";#N/A,#N/A,FALSE,"R08"}</definedName>
    <definedName name="wrn.Quater." hidden="1">{#N/A,#N/A,FALSE,"QR";#N/A,#N/A,FALSE,"R02";#N/A,#N/A,FALSE,"R04";#N/A,#N/A,FALSE,"R05";#N/A,#N/A,FALSE,"R08"}</definedName>
    <definedName name="wrn.quater1" localSheetId="13" hidden="1">{#N/A,#N/A,FALSE,"QR";#N/A,#N/A,FALSE,"R02";#N/A,#N/A,FALSE,"R04";#N/A,#N/A,FALSE,"R05";#N/A,#N/A,FALSE,"R08"}</definedName>
    <definedName name="wrn.quater1" hidden="1">{#N/A,#N/A,FALSE,"QR";#N/A,#N/A,FALSE,"R02";#N/A,#N/A,FALSE,"R04";#N/A,#N/A,FALSE,"R05";#N/A,#N/A,FALSE,"R08"}</definedName>
    <definedName name="wrn.Valuation._.LB." localSheetId="2" hidden="1">{"Assumptions",#N/A,FALSE,"ASSUMPTION";"Cash Minimum",#N/A,FALSE,"ASSUMPTION"}</definedName>
    <definedName name="wrn.Valuation._.LB." localSheetId="5" hidden="1">{"Assumptions",#N/A,FALSE,"ASSUMPTION";"Cash Minimum",#N/A,FALSE,"ASSUMPTION"}</definedName>
    <definedName name="wrn.Valuation._.LB." localSheetId="13" hidden="1">{"Assumptions",#N/A,FALSE,"ASSUMPTION";"Cash Minimum",#N/A,FALSE,"ASSUMPTION"}</definedName>
    <definedName name="wrn.Valuation._.LB." localSheetId="15" hidden="1">{"Assumptions",#N/A,FALSE,"ASSUMPTION";"Cash Minimum",#N/A,FALSE,"ASSUMPTION"}</definedName>
    <definedName name="wrn.Valuation._.LB." localSheetId="3" hidden="1">{"Assumptions",#N/A,FALSE,"ASSUMPTION";"Cash Minimum",#N/A,FALSE,"ASSUMPTION"}</definedName>
    <definedName name="wrn.Valuation._.LB." localSheetId="11" hidden="1">{"Assumptions",#N/A,FALSE,"ASSUMPTION";"Cash Minimum",#N/A,FALSE,"ASSUMPTION"}</definedName>
    <definedName name="wrn.Valuation._.LB." localSheetId="6" hidden="1">{"Assumptions",#N/A,FALSE,"ASSUMPTION";"Cash Minimum",#N/A,FALSE,"ASSUMPTION"}</definedName>
    <definedName name="wrn.Valuation._.LB." localSheetId="14" hidden="1">{"Assumptions",#N/A,FALSE,"ASSUMPTION";"Cash Minimum",#N/A,FALSE,"ASSUMPTION"}</definedName>
    <definedName name="wrn.Valuation._.LB." localSheetId="9" hidden="1">{"Assumptions",#N/A,FALSE,"ASSUMPTION";"Cash Minimum",#N/A,FALSE,"ASSUMPTION"}</definedName>
    <definedName name="wrn.Valuation._.LB." localSheetId="17" hidden="1">{"Assumptions",#N/A,FALSE,"ASSUMPTION";"Cash Minimum",#N/A,FALSE,"ASSUMPTION"}</definedName>
    <definedName name="wrn.Valuation._.LB." localSheetId="4" hidden="1">{"Assumptions",#N/A,FALSE,"ASSUMPTION";"Cash Minimum",#N/A,FALSE,"ASSUMPTION"}</definedName>
    <definedName name="wrn.Valuation._.LB." localSheetId="12" hidden="1">{"Assumptions",#N/A,FALSE,"ASSUMPTION";"Cash Minimum",#N/A,FALSE,"ASSUMPTION"}</definedName>
    <definedName name="wrn.Valuation._.LB." localSheetId="8" hidden="1">{"Assumptions",#N/A,FALSE,"ASSUMPTION";"Cash Minimum",#N/A,FALSE,"ASSUMPTION"}</definedName>
    <definedName name="wrn.Valuation._.LB." hidden="1">{"Assumptions",#N/A,FALSE,"ASSUMPTION";"Cash Minimum",#N/A,FALSE,"ASSUMPTION"}</definedName>
    <definedName name="wrn.Variance." localSheetId="2" hidden="1">{#N/A,#N/A,FALSE,"M06";#N/A,#N/A,FALSE,"M07"}</definedName>
    <definedName name="wrn.Variance." localSheetId="5" hidden="1">{#N/A,#N/A,FALSE,"M06";#N/A,#N/A,FALSE,"M07"}</definedName>
    <definedName name="wrn.Variance." localSheetId="13" hidden="1">{#N/A,#N/A,FALSE,"M06";#N/A,#N/A,FALSE,"M07"}</definedName>
    <definedName name="wrn.Variance." localSheetId="15" hidden="1">{#N/A,#N/A,FALSE,"M06";#N/A,#N/A,FALSE,"M07"}</definedName>
    <definedName name="wrn.Variance." localSheetId="3" hidden="1">{#N/A,#N/A,FALSE,"M06";#N/A,#N/A,FALSE,"M07"}</definedName>
    <definedName name="wrn.Variance." localSheetId="11" hidden="1">{#N/A,#N/A,FALSE,"M06";#N/A,#N/A,FALSE,"M07"}</definedName>
    <definedName name="wrn.Variance." localSheetId="6" hidden="1">{#N/A,#N/A,FALSE,"M06";#N/A,#N/A,FALSE,"M07"}</definedName>
    <definedName name="wrn.Variance." localSheetId="14" hidden="1">{#N/A,#N/A,FALSE,"M06";#N/A,#N/A,FALSE,"M07"}</definedName>
    <definedName name="wrn.Variance." localSheetId="9" hidden="1">{#N/A,#N/A,FALSE,"M06";#N/A,#N/A,FALSE,"M07"}</definedName>
    <definedName name="wrn.Variance." localSheetId="17" hidden="1">{#N/A,#N/A,FALSE,"M06";#N/A,#N/A,FALSE,"M07"}</definedName>
    <definedName name="wrn.Variance." localSheetId="4" hidden="1">{#N/A,#N/A,FALSE,"M06";#N/A,#N/A,FALSE,"M07"}</definedName>
    <definedName name="wrn.Variance." localSheetId="12" hidden="1">{#N/A,#N/A,FALSE,"M06";#N/A,#N/A,FALSE,"M07"}</definedName>
    <definedName name="wrn.Variance." localSheetId="8" hidden="1">{#N/A,#N/A,FALSE,"M06";#N/A,#N/A,FALSE,"M07"}</definedName>
    <definedName name="wrn.Variance." hidden="1">{#N/A,#N/A,FALSE,"M06";#N/A,#N/A,FALSE,"M07"}</definedName>
    <definedName name="WS" localSheetId="13">#REF!</definedName>
    <definedName name="WS" localSheetId="9">'[8]WS-Daily'!$B$5:$GJ$1957</definedName>
    <definedName name="WS">'[9]WS-Daily'!$B$5:$GJ$1957</definedName>
    <definedName name="WSA" localSheetId="2">#REF!</definedName>
    <definedName name="WSA" localSheetId="5">#REF!</definedName>
    <definedName name="WSA" localSheetId="13">#REF!</definedName>
    <definedName name="WSA" localSheetId="15">#REF!</definedName>
    <definedName name="WSA" localSheetId="11">#REF!</definedName>
    <definedName name="WSA" localSheetId="1">#REF!</definedName>
    <definedName name="WSA" localSheetId="6">#REF!</definedName>
    <definedName name="WSA" localSheetId="14">#REF!</definedName>
    <definedName name="WSA" localSheetId="9">#REF!</definedName>
    <definedName name="WSA" localSheetId="17">#REF!</definedName>
    <definedName name="WSA" localSheetId="4">#REF!</definedName>
    <definedName name="WSA" localSheetId="12">#REF!</definedName>
    <definedName name="WSA" localSheetId="8">#REF!</definedName>
    <definedName name="WSA">#REF!</definedName>
    <definedName name="wv" localSheetId="13" hidden="1">{#N/A,#N/A,FALSE,"M06";#N/A,#N/A,FALSE,"M07"}</definedName>
    <definedName name="wv" hidden="1">{#N/A,#N/A,FALSE,"M06";#N/A,#N/A,FALSE,"M07"}</definedName>
    <definedName name="wvr" localSheetId="13" hidden="1">{#N/A,#N/A,FALSE,"M06";#N/A,#N/A,FALSE,"M07"}</definedName>
    <definedName name="wvr" hidden="1">{#N/A,#N/A,FALSE,"M06";#N/A,#N/A,FALSE,"M07"}</definedName>
    <definedName name="www" localSheetId="13" hidden="1">{#N/A,#N/A,FALSE,"M01";#N/A,#N/A,FALSE,"M02";#N/A,#N/A,FALSE,"M03";#N/A,#N/A,FALSE,"M04";#N/A,#N/A,FALSE,"M05";#N/A,#N/A,FALSE,"M08"}</definedName>
    <definedName name="www" hidden="1">{#N/A,#N/A,FALSE,"M01";#N/A,#N/A,FALSE,"M02";#N/A,#N/A,FALSE,"M03";#N/A,#N/A,FALSE,"M04";#N/A,#N/A,FALSE,"M05";#N/A,#N/A,FALSE,"M08"}</definedName>
    <definedName name="wwwwwwwwwwwwwwwwwwwwwwwwwwwwww" localSheetId="13" hidden="1">#REF!</definedName>
    <definedName name="wwwwwwwwwwwwwwwwwwwwwwwwwwwwww" hidden="1">#REF!</definedName>
    <definedName name="xx" localSheetId="13" hidden="1">{#N/A,#N/A,FALSE,"QR";#N/A,#N/A,FALSE,"R02";#N/A,#N/A,FALSE,"R04";#N/A,#N/A,FALSE,"R05";#N/A,#N/A,FALSE,"R08"}</definedName>
    <definedName name="xx" hidden="1">{#N/A,#N/A,FALSE,"QR";#N/A,#N/A,FALSE,"R02";#N/A,#N/A,FALSE,"R04";#N/A,#N/A,FALSE,"R05";#N/A,#N/A,FALSE,"R08"}</definedName>
    <definedName name="xxx" localSheetId="2">#REF!</definedName>
    <definedName name="xxx" localSheetId="5">#REF!</definedName>
    <definedName name="xxx" localSheetId="13">#REF!</definedName>
    <definedName name="xxx" localSheetId="7">#REF!</definedName>
    <definedName name="xxx" localSheetId="15">#REF!</definedName>
    <definedName name="xxx" localSheetId="6">#REF!</definedName>
    <definedName name="xxx" localSheetId="14">#REF!</definedName>
    <definedName name="xxx" localSheetId="9">#REF!</definedName>
    <definedName name="xxx" localSheetId="17">#REF!</definedName>
    <definedName name="xxx" localSheetId="4">#REF!</definedName>
    <definedName name="xxx" localSheetId="12">#REF!</definedName>
    <definedName name="xxx" localSheetId="8">#REF!</definedName>
    <definedName name="xxx" localSheetId="16">#REF!</definedName>
    <definedName name="xxx">#REF!</definedName>
    <definedName name="Y" localSheetId="2" hidden="1">{#N/A,#N/A,FALSE,"M01";#N/A,#N/A,FALSE,"M02";#N/A,#N/A,FALSE,"M03";#N/A,#N/A,FALSE,"M04";#N/A,#N/A,FALSE,"M05";#N/A,#N/A,FALSE,"M08"}</definedName>
    <definedName name="Y" localSheetId="5" hidden="1">{#N/A,#N/A,FALSE,"M01";#N/A,#N/A,FALSE,"M02";#N/A,#N/A,FALSE,"M03";#N/A,#N/A,FALSE,"M04";#N/A,#N/A,FALSE,"M05";#N/A,#N/A,FALSE,"M08"}</definedName>
    <definedName name="Y" localSheetId="13" hidden="1">{#N/A,#N/A,FALSE,"M01";#N/A,#N/A,FALSE,"M02";#N/A,#N/A,FALSE,"M03";#N/A,#N/A,FALSE,"M04";#N/A,#N/A,FALSE,"M05";#N/A,#N/A,FALSE,"M08"}</definedName>
    <definedName name="Y" localSheetId="15" hidden="1">{#N/A,#N/A,FALSE,"M01";#N/A,#N/A,FALSE,"M02";#N/A,#N/A,FALSE,"M03";#N/A,#N/A,FALSE,"M04";#N/A,#N/A,FALSE,"M05";#N/A,#N/A,FALSE,"M08"}</definedName>
    <definedName name="Y" localSheetId="3" hidden="1">{#N/A,#N/A,FALSE,"M01";#N/A,#N/A,FALSE,"M02";#N/A,#N/A,FALSE,"M03";#N/A,#N/A,FALSE,"M04";#N/A,#N/A,FALSE,"M05";#N/A,#N/A,FALSE,"M08"}</definedName>
    <definedName name="Y" localSheetId="11" hidden="1">{#N/A,#N/A,FALSE,"M01";#N/A,#N/A,FALSE,"M02";#N/A,#N/A,FALSE,"M03";#N/A,#N/A,FALSE,"M04";#N/A,#N/A,FALSE,"M05";#N/A,#N/A,FALSE,"M08"}</definedName>
    <definedName name="Y" localSheetId="6" hidden="1">{#N/A,#N/A,FALSE,"M01";#N/A,#N/A,FALSE,"M02";#N/A,#N/A,FALSE,"M03";#N/A,#N/A,FALSE,"M04";#N/A,#N/A,FALSE,"M05";#N/A,#N/A,FALSE,"M08"}</definedName>
    <definedName name="Y" localSheetId="14" hidden="1">{#N/A,#N/A,FALSE,"M01";#N/A,#N/A,FALSE,"M02";#N/A,#N/A,FALSE,"M03";#N/A,#N/A,FALSE,"M04";#N/A,#N/A,FALSE,"M05";#N/A,#N/A,FALSE,"M08"}</definedName>
    <definedName name="Y" localSheetId="9" hidden="1">{#N/A,#N/A,FALSE,"M01";#N/A,#N/A,FALSE,"M02";#N/A,#N/A,FALSE,"M03";#N/A,#N/A,FALSE,"M04";#N/A,#N/A,FALSE,"M05";#N/A,#N/A,FALSE,"M08"}</definedName>
    <definedName name="Y" localSheetId="17" hidden="1">{#N/A,#N/A,FALSE,"M01";#N/A,#N/A,FALSE,"M02";#N/A,#N/A,FALSE,"M03";#N/A,#N/A,FALSE,"M04";#N/A,#N/A,FALSE,"M05";#N/A,#N/A,FALSE,"M08"}</definedName>
    <definedName name="Y" localSheetId="4" hidden="1">{#N/A,#N/A,FALSE,"M01";#N/A,#N/A,FALSE,"M02";#N/A,#N/A,FALSE,"M03";#N/A,#N/A,FALSE,"M04";#N/A,#N/A,FALSE,"M05";#N/A,#N/A,FALSE,"M08"}</definedName>
    <definedName name="Y" localSheetId="12" hidden="1">{#N/A,#N/A,FALSE,"M01";#N/A,#N/A,FALSE,"M02";#N/A,#N/A,FALSE,"M03";#N/A,#N/A,FALSE,"M04";#N/A,#N/A,FALSE,"M05";#N/A,#N/A,FALSE,"M08"}</definedName>
    <definedName name="Y" localSheetId="8" hidden="1">{#N/A,#N/A,FALSE,"M01";#N/A,#N/A,FALSE,"M02";#N/A,#N/A,FALSE,"M03";#N/A,#N/A,FALSE,"M04";#N/A,#N/A,FALSE,"M05";#N/A,#N/A,FALSE,"M08"}</definedName>
    <definedName name="Y" hidden="1">{#N/A,#N/A,FALSE,"M01";#N/A,#N/A,FALSE,"M02";#N/A,#N/A,FALSE,"M03";#N/A,#N/A,FALSE,"M04";#N/A,#N/A,FALSE,"M05";#N/A,#N/A,FALSE,"M08"}</definedName>
    <definedName name="yes" localSheetId="13">#REF!</definedName>
    <definedName name="yes" localSheetId="15">'[7]MTD OB Forecasting'!#REF!</definedName>
    <definedName name="yes" localSheetId="1">'[7]MTD OB Forecasting'!#REF!</definedName>
    <definedName name="yes" localSheetId="6">'[7]MTD OB Forecasting'!#REF!</definedName>
    <definedName name="yes" localSheetId="9">'[7]MTD OB Forecasting'!#REF!</definedName>
    <definedName name="yes" localSheetId="8">'[7]MTD OB Forecasting'!#REF!</definedName>
    <definedName name="yes">'[7]MTD OB Forecasting'!#REF!</definedName>
    <definedName name="YTYT" localSheetId="13" hidden="1">{#N/A,#N/A,FALSE,"QR";#N/A,#N/A,FALSE,"R02";#N/A,#N/A,FALSE,"R04";#N/A,#N/A,FALSE,"R05";#N/A,#N/A,FALSE,"R08"}</definedName>
    <definedName name="YTYT" hidden="1">{#N/A,#N/A,FALSE,"QR";#N/A,#N/A,FALSE,"R02";#N/A,#N/A,FALSE,"R04";#N/A,#N/A,FALSE,"R05";#N/A,#N/A,FALSE,"R08"}</definedName>
    <definedName name="yun" localSheetId="13">#REF!</definedName>
    <definedName name="yun" localSheetId="15">'[7]MTD OB Forecasting'!#REF!</definedName>
    <definedName name="yun" localSheetId="1">'[7]MTD OB Forecasting'!#REF!</definedName>
    <definedName name="yun" localSheetId="6">'[7]MTD OB Forecasting'!#REF!</definedName>
    <definedName name="yun" localSheetId="9">'[7]MTD OB Forecasting'!#REF!</definedName>
    <definedName name="yun" localSheetId="8">'[7]MTD OB Forecasting'!#REF!</definedName>
    <definedName name="yun">'[7]MTD OB Forecasting'!#REF!</definedName>
    <definedName name="yusuf" localSheetId="13">#REF!</definedName>
    <definedName name="yusuf" localSheetId="15">'[3]MTD OB Forecasting'!#REF!</definedName>
    <definedName name="yusuf" localSheetId="1">'[3]MTD OB Forecasting'!#REF!</definedName>
    <definedName name="yusuf" localSheetId="6">'[3]MTD OB Forecasting'!#REF!</definedName>
    <definedName name="yusuf" localSheetId="9">'[3]MTD OB Forecasting'!#REF!</definedName>
    <definedName name="yusuf" localSheetId="8">'[3]MTD OB Forecasting'!#REF!</definedName>
    <definedName name="yusuf">'[3]MTD OB Forecasting'!#REF!</definedName>
    <definedName name="yyy" localSheetId="2">#REF!</definedName>
    <definedName name="yyy" localSheetId="5">#REF!</definedName>
    <definedName name="yyy" localSheetId="13">#REF!</definedName>
    <definedName name="yyy" localSheetId="7">#REF!</definedName>
    <definedName name="yyy" localSheetId="15">#REF!</definedName>
    <definedName name="yyy" localSheetId="11">#REF!</definedName>
    <definedName name="yyy" localSheetId="6">#REF!</definedName>
    <definedName name="yyy" localSheetId="14">#REF!</definedName>
    <definedName name="yyy" localSheetId="9">#REF!</definedName>
    <definedName name="yyy" localSheetId="17">#REF!</definedName>
    <definedName name="yyy" localSheetId="4">#REF!</definedName>
    <definedName name="yyy" localSheetId="12">#REF!</definedName>
    <definedName name="yyy" localSheetId="8">#REF!</definedName>
    <definedName name="yyy" localSheetId="16">#REF!</definedName>
    <definedName name="yyy">#REF!</definedName>
    <definedName name="z" localSheetId="5">'[7]MTD OB Forecasting'!#REF!</definedName>
    <definedName name="Z" localSheetId="13" hidden="1">{#N/A,#N/A,FALSE,"M01";#N/A,#N/A,FALSE,"M02";#N/A,#N/A,FALSE,"M03";#N/A,#N/A,FALSE,"M04";#N/A,#N/A,FALSE,"M05";#N/A,#N/A,FALSE,"M08"}</definedName>
    <definedName name="z" localSheetId="15">'[7]MTD OB Forecasting'!#REF!</definedName>
    <definedName name="z" localSheetId="11">'[7]MTD OB Forecasting'!#REF!</definedName>
    <definedName name="z" localSheetId="1">'[7]MTD OB Forecasting'!#REF!</definedName>
    <definedName name="z" localSheetId="6">'[7]MTD OB Forecasting'!#REF!</definedName>
    <definedName name="z" localSheetId="9">'[7]MTD OB Forecasting'!#REF!</definedName>
    <definedName name="z" localSheetId="4">'[7]MTD OB Forecasting'!#REF!</definedName>
    <definedName name="z" localSheetId="8">'[7]MTD OB Forecasting'!#REF!</definedName>
    <definedName name="z">'[7]MTD OB Forecasting'!#REF!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D16" i="7"/>
  <c r="E16" i="7"/>
  <c r="F16" i="7"/>
  <c r="G16" i="7"/>
  <c r="H16" i="7"/>
  <c r="I16" i="7"/>
  <c r="J16" i="7"/>
  <c r="K16" i="7"/>
  <c r="L16" i="7"/>
  <c r="M16" i="7"/>
  <c r="N16" i="7"/>
  <c r="C16" i="7"/>
  <c r="C16" i="8"/>
  <c r="D16" i="8"/>
  <c r="E16" i="8"/>
  <c r="F16" i="8"/>
  <c r="G16" i="8"/>
  <c r="H16" i="8"/>
  <c r="I16" i="8"/>
  <c r="J16" i="8"/>
  <c r="K16" i="8"/>
  <c r="L16" i="8"/>
  <c r="M16" i="8"/>
  <c r="N16" i="8"/>
  <c r="C23" i="8"/>
  <c r="D23" i="8"/>
  <c r="E23" i="8"/>
  <c r="F23" i="8"/>
  <c r="N23" i="8"/>
  <c r="H23" i="8"/>
  <c r="I23" i="8"/>
  <c r="J23" i="8"/>
  <c r="K23" i="8"/>
  <c r="L23" i="8"/>
  <c r="M23" i="8"/>
  <c r="G23" i="8"/>
  <c r="O22" i="8" l="1"/>
  <c r="O23" i="8"/>
  <c r="O24" i="8"/>
  <c r="O25" i="8"/>
  <c r="O26" i="8"/>
  <c r="O27" i="8"/>
  <c r="O20" i="8"/>
  <c r="O19" i="8"/>
  <c r="O18" i="8"/>
  <c r="O17" i="8"/>
  <c r="O16" i="8"/>
  <c r="O15" i="8"/>
  <c r="D10" i="8"/>
  <c r="E10" i="8"/>
  <c r="F10" i="8"/>
  <c r="G10" i="8"/>
  <c r="H10" i="8"/>
  <c r="I10" i="8"/>
  <c r="J10" i="8"/>
  <c r="K10" i="8"/>
  <c r="L10" i="8"/>
  <c r="M10" i="8"/>
  <c r="N10" i="8"/>
  <c r="O10" i="8"/>
  <c r="C10" i="8"/>
  <c r="O14" i="8"/>
  <c r="D14" i="5" l="1"/>
  <c r="E14" i="5"/>
  <c r="F14" i="5"/>
  <c r="G14" i="5"/>
  <c r="H14" i="5"/>
  <c r="I14" i="5"/>
  <c r="J14" i="5"/>
  <c r="K14" i="5"/>
  <c r="L14" i="5"/>
  <c r="M14" i="5"/>
  <c r="N14" i="5"/>
  <c r="C14" i="5"/>
  <c r="P48" i="10" l="1"/>
  <c r="K31" i="37" l="1"/>
  <c r="K30" i="37"/>
  <c r="K29" i="37"/>
  <c r="K28" i="37" s="1"/>
  <c r="K27" i="37"/>
  <c r="K26" i="37"/>
  <c r="K25" i="37"/>
  <c r="K24" i="37"/>
  <c r="K22" i="37" s="1"/>
  <c r="K23" i="37"/>
  <c r="K21" i="37"/>
  <c r="K20" i="37"/>
  <c r="K19" i="37"/>
  <c r="K18" i="37"/>
  <c r="K17" i="37"/>
  <c r="K15" i="37" s="1"/>
  <c r="K16" i="37"/>
  <c r="K14" i="37"/>
  <c r="K13" i="37"/>
  <c r="K12" i="37"/>
  <c r="K11" i="37"/>
  <c r="K10" i="37" s="1"/>
  <c r="K9" i="37"/>
  <c r="K8" i="37"/>
  <c r="K6" i="37" s="1"/>
  <c r="K7" i="37"/>
  <c r="J32" i="37" l="1"/>
  <c r="D2" i="37" s="1"/>
  <c r="D10" i="3" l="1"/>
  <c r="E10" i="3"/>
  <c r="F10" i="3"/>
  <c r="G10" i="3"/>
  <c r="H10" i="3"/>
  <c r="I10" i="3"/>
  <c r="J10" i="3"/>
  <c r="K10" i="3"/>
  <c r="L10" i="3"/>
  <c r="M10" i="3"/>
  <c r="N10" i="3"/>
  <c r="C10" i="3"/>
  <c r="P30" i="10"/>
  <c r="J32" i="36"/>
  <c r="D2" i="36" s="1"/>
  <c r="K31" i="36"/>
  <c r="K30" i="36"/>
  <c r="K29" i="36"/>
  <c r="K28" i="36"/>
  <c r="K27" i="36"/>
  <c r="K26" i="36"/>
  <c r="K25" i="36"/>
  <c r="K24" i="36"/>
  <c r="K23" i="36"/>
  <c r="K22" i="36"/>
  <c r="K21" i="36"/>
  <c r="K20" i="36"/>
  <c r="K19" i="36"/>
  <c r="K18" i="36"/>
  <c r="K17" i="36"/>
  <c r="K16" i="36"/>
  <c r="K15" i="36"/>
  <c r="K14" i="36"/>
  <c r="K13" i="36"/>
  <c r="K12" i="36"/>
  <c r="K11" i="36"/>
  <c r="K10" i="36"/>
  <c r="K9" i="36"/>
  <c r="K8" i="36"/>
  <c r="K7" i="36"/>
  <c r="K6" i="36"/>
  <c r="P12" i="10" l="1"/>
  <c r="N31" i="35"/>
  <c r="K31" i="35"/>
  <c r="N30" i="35"/>
  <c r="K30" i="35"/>
  <c r="N29" i="35"/>
  <c r="K29" i="35"/>
  <c r="N28" i="35"/>
  <c r="K28" i="35"/>
  <c r="N27" i="35"/>
  <c r="K27" i="35"/>
  <c r="N26" i="35"/>
  <c r="K26" i="35"/>
  <c r="N25" i="35"/>
  <c r="K25" i="35"/>
  <c r="N24" i="35"/>
  <c r="K24" i="35"/>
  <c r="N23" i="35"/>
  <c r="K23" i="35"/>
  <c r="N22" i="35"/>
  <c r="K22" i="35"/>
  <c r="N21" i="35"/>
  <c r="K21" i="35"/>
  <c r="N20" i="35"/>
  <c r="K20" i="35"/>
  <c r="N19" i="35"/>
  <c r="K19" i="35"/>
  <c r="N18" i="35"/>
  <c r="K18" i="35"/>
  <c r="N17" i="35"/>
  <c r="K17" i="35"/>
  <c r="N16" i="35"/>
  <c r="K16" i="35"/>
  <c r="N15" i="35"/>
  <c r="K15" i="35"/>
  <c r="N14" i="35"/>
  <c r="K14" i="35"/>
  <c r="N13" i="35"/>
  <c r="K13" i="35"/>
  <c r="N12" i="35"/>
  <c r="K12" i="35"/>
  <c r="N11" i="35"/>
  <c r="K11" i="35"/>
  <c r="N10" i="35"/>
  <c r="K10" i="35"/>
  <c r="N9" i="35"/>
  <c r="K9" i="35"/>
  <c r="N8" i="35"/>
  <c r="K8" i="35"/>
  <c r="N7" i="35"/>
  <c r="K7" i="35"/>
  <c r="N6" i="35"/>
  <c r="M32" i="35" s="1"/>
  <c r="K6" i="35"/>
  <c r="J32" i="35" s="1"/>
  <c r="D2" i="35" s="1"/>
  <c r="C11" i="8" l="1"/>
  <c r="D11" i="8"/>
  <c r="E11" i="8"/>
  <c r="F11" i="8"/>
  <c r="G11" i="8"/>
  <c r="H11" i="8"/>
  <c r="I11" i="8"/>
  <c r="J11" i="8"/>
  <c r="K11" i="8"/>
  <c r="L11" i="8"/>
  <c r="M11" i="8"/>
  <c r="N11" i="8"/>
  <c r="P36" i="10" l="1" a="1"/>
  <c r="P36" i="10" s="1"/>
  <c r="Z27" i="34"/>
  <c r="W27" i="34"/>
  <c r="T27" i="34"/>
  <c r="Q27" i="34"/>
  <c r="N27" i="34"/>
  <c r="K27" i="34"/>
  <c r="Z26" i="34"/>
  <c r="W26" i="34"/>
  <c r="T26" i="34"/>
  <c r="Q26" i="34"/>
  <c r="N26" i="34"/>
  <c r="K26" i="34"/>
  <c r="Z25" i="34"/>
  <c r="Z23" i="34" s="1"/>
  <c r="W25" i="34"/>
  <c r="W23" i="34" s="1"/>
  <c r="T25" i="34"/>
  <c r="Q25" i="34"/>
  <c r="Q23" i="34" s="1"/>
  <c r="N25" i="34"/>
  <c r="K25" i="34"/>
  <c r="Z24" i="34"/>
  <c r="W24" i="34"/>
  <c r="T24" i="34"/>
  <c r="T23" i="34" s="1"/>
  <c r="Q24" i="34"/>
  <c r="N24" i="34"/>
  <c r="K24" i="34"/>
  <c r="N23" i="34"/>
  <c r="K23" i="34"/>
  <c r="Z22" i="34"/>
  <c r="W22" i="34"/>
  <c r="T22" i="34"/>
  <c r="Q22" i="34"/>
  <c r="N22" i="34"/>
  <c r="K22" i="34"/>
  <c r="Z21" i="34"/>
  <c r="W21" i="34"/>
  <c r="T21" i="34"/>
  <c r="Q21" i="34"/>
  <c r="N21" i="34"/>
  <c r="K21" i="34"/>
  <c r="Z20" i="34"/>
  <c r="Z19" i="34" s="1"/>
  <c r="W20" i="34"/>
  <c r="W19" i="34" s="1"/>
  <c r="T20" i="34"/>
  <c r="T19" i="34" s="1"/>
  <c r="Q20" i="34"/>
  <c r="Q19" i="34" s="1"/>
  <c r="N20" i="34"/>
  <c r="N19" i="34" s="1"/>
  <c r="K20" i="34"/>
  <c r="K19" i="34" s="1"/>
  <c r="Z18" i="34"/>
  <c r="W18" i="34"/>
  <c r="T18" i="34"/>
  <c r="Q18" i="34"/>
  <c r="N18" i="34"/>
  <c r="K18" i="34"/>
  <c r="K16" i="34" s="1"/>
  <c r="Z17" i="34"/>
  <c r="Z16" i="34" s="1"/>
  <c r="W17" i="34"/>
  <c r="W16" i="34" s="1"/>
  <c r="T17" i="34"/>
  <c r="T16" i="34" s="1"/>
  <c r="Q17" i="34"/>
  <c r="Q16" i="34" s="1"/>
  <c r="N17" i="34"/>
  <c r="K17" i="34"/>
  <c r="N16" i="34"/>
  <c r="Z15" i="34"/>
  <c r="W15" i="34"/>
  <c r="T15" i="34"/>
  <c r="Q15" i="34"/>
  <c r="N15" i="34"/>
  <c r="K15" i="34"/>
  <c r="Z14" i="34"/>
  <c r="W14" i="34"/>
  <c r="T14" i="34"/>
  <c r="Q14" i="34"/>
  <c r="N14" i="34"/>
  <c r="K14" i="34"/>
  <c r="Z13" i="34"/>
  <c r="W13" i="34"/>
  <c r="T13" i="34"/>
  <c r="Q13" i="34"/>
  <c r="N13" i="34"/>
  <c r="K13" i="34"/>
  <c r="Z12" i="34"/>
  <c r="Z11" i="34" s="1"/>
  <c r="W12" i="34"/>
  <c r="W11" i="34" s="1"/>
  <c r="T12" i="34"/>
  <c r="T11" i="34" s="1"/>
  <c r="Q12" i="34"/>
  <c r="Q11" i="34" s="1"/>
  <c r="N12" i="34"/>
  <c r="N11" i="34" s="1"/>
  <c r="K12" i="34"/>
  <c r="K11" i="34" s="1"/>
  <c r="Z10" i="34"/>
  <c r="W10" i="34"/>
  <c r="T10" i="34"/>
  <c r="Q10" i="34"/>
  <c r="N10" i="34"/>
  <c r="K10" i="34"/>
  <c r="Z9" i="34"/>
  <c r="Z7" i="34" s="1"/>
  <c r="W9" i="34"/>
  <c r="W7" i="34" s="1"/>
  <c r="T9" i="34"/>
  <c r="T7" i="34" s="1"/>
  <c r="Q9" i="34"/>
  <c r="Q7" i="34" s="1"/>
  <c r="N9" i="34"/>
  <c r="K9" i="34"/>
  <c r="Z8" i="34"/>
  <c r="W8" i="34"/>
  <c r="T8" i="34"/>
  <c r="Q8" i="34"/>
  <c r="N8" i="34"/>
  <c r="K8" i="34"/>
  <c r="N7" i="34"/>
  <c r="M4" i="34" s="1"/>
  <c r="K7" i="34"/>
  <c r="J4" i="34" s="1"/>
  <c r="P4" i="34" l="1"/>
  <c r="S4" i="34"/>
  <c r="V4" i="34"/>
  <c r="Y4" i="34"/>
  <c r="S7" i="9" l="1"/>
  <c r="S8" i="9"/>
  <c r="S6" i="9"/>
  <c r="S5" i="9"/>
  <c r="P42" i="10" l="1"/>
  <c r="K31" i="33"/>
  <c r="K30" i="33"/>
  <c r="K29" i="33"/>
  <c r="K28" i="33"/>
  <c r="K27" i="33"/>
  <c r="K26" i="33"/>
  <c r="K25" i="33"/>
  <c r="K24" i="33"/>
  <c r="K23" i="33"/>
  <c r="K22" i="33"/>
  <c r="K21" i="33"/>
  <c r="K20" i="33"/>
  <c r="K19" i="33"/>
  <c r="K18" i="33"/>
  <c r="K17" i="33"/>
  <c r="K16" i="33"/>
  <c r="D3" i="33" s="1"/>
  <c r="G3" i="33" s="1"/>
  <c r="H3" i="33" s="1"/>
  <c r="K15" i="33"/>
  <c r="K14" i="33"/>
  <c r="K13" i="33"/>
  <c r="K12" i="33"/>
  <c r="K11" i="33" s="1"/>
  <c r="K10" i="33"/>
  <c r="K9" i="33"/>
  <c r="K8" i="33"/>
  <c r="K7" i="33"/>
  <c r="K31" i="30" l="1"/>
  <c r="K30" i="30"/>
  <c r="K29" i="30"/>
  <c r="K28" i="30"/>
  <c r="K27" i="30"/>
  <c r="K26" i="30"/>
  <c r="K25" i="30"/>
  <c r="K24" i="30"/>
  <c r="K23" i="30"/>
  <c r="K21" i="30"/>
  <c r="K20" i="30"/>
  <c r="K19" i="30"/>
  <c r="K18" i="30"/>
  <c r="K17" i="30"/>
  <c r="K15" i="30" s="1"/>
  <c r="K16" i="30"/>
  <c r="K14" i="30"/>
  <c r="K13" i="30"/>
  <c r="K12" i="30"/>
  <c r="K11" i="30"/>
  <c r="K10" i="30"/>
  <c r="K9" i="30"/>
  <c r="K8" i="30"/>
  <c r="K7" i="30"/>
  <c r="K6" i="30"/>
  <c r="K22" i="30" l="1"/>
  <c r="J32" i="30"/>
  <c r="D2" i="30" s="1"/>
  <c r="P24" i="10" s="1"/>
  <c r="O8" i="8" l="1"/>
  <c r="C50" i="10" l="1"/>
  <c r="D50" i="10"/>
  <c r="E50" i="10"/>
  <c r="F50" i="10"/>
  <c r="G50" i="10"/>
  <c r="H50" i="10"/>
  <c r="I50" i="10"/>
  <c r="J50" i="10"/>
  <c r="K50" i="10"/>
  <c r="L50" i="10"/>
  <c r="M50" i="10"/>
  <c r="N50" i="10"/>
  <c r="C51" i="10"/>
  <c r="D51" i="10"/>
  <c r="E51" i="10"/>
  <c r="F51" i="10"/>
  <c r="G51" i="10"/>
  <c r="H51" i="10"/>
  <c r="I51" i="10"/>
  <c r="J51" i="10"/>
  <c r="K51" i="10"/>
  <c r="L51" i="10"/>
  <c r="M51" i="10"/>
  <c r="N51" i="10"/>
  <c r="D49" i="10"/>
  <c r="E49" i="10"/>
  <c r="F49" i="10"/>
  <c r="G49" i="10"/>
  <c r="H49" i="10"/>
  <c r="I49" i="10"/>
  <c r="J49" i="10"/>
  <c r="K49" i="10"/>
  <c r="L49" i="10"/>
  <c r="M49" i="10"/>
  <c r="N49" i="10"/>
  <c r="C49" i="10"/>
  <c r="O51" i="10" l="1"/>
  <c r="O49" i="10"/>
  <c r="O50" i="10"/>
  <c r="C38" i="10"/>
  <c r="D38" i="10"/>
  <c r="E38" i="10"/>
  <c r="F38" i="10"/>
  <c r="G38" i="10"/>
  <c r="H38" i="10"/>
  <c r="I38" i="10"/>
  <c r="J38" i="10"/>
  <c r="K38" i="10"/>
  <c r="L38" i="10"/>
  <c r="M38" i="10"/>
  <c r="N38" i="10"/>
  <c r="C39" i="10"/>
  <c r="D39" i="10"/>
  <c r="E39" i="10"/>
  <c r="F39" i="10"/>
  <c r="G39" i="10"/>
  <c r="H39" i="10"/>
  <c r="I39" i="10"/>
  <c r="J39" i="10"/>
  <c r="K39" i="10"/>
  <c r="L39" i="10"/>
  <c r="M39" i="10"/>
  <c r="N39" i="10"/>
  <c r="D37" i="10"/>
  <c r="E37" i="10"/>
  <c r="F37" i="10"/>
  <c r="G37" i="10"/>
  <c r="H37" i="10"/>
  <c r="I37" i="10"/>
  <c r="J37" i="10"/>
  <c r="K37" i="10"/>
  <c r="L37" i="10"/>
  <c r="M37" i="10"/>
  <c r="N37" i="10"/>
  <c r="C37" i="10"/>
  <c r="R7" i="9"/>
  <c r="J55" i="28"/>
  <c r="I55" i="28"/>
  <c r="H55" i="28"/>
  <c r="G55" i="28"/>
  <c r="G53" i="28"/>
  <c r="H53" i="28" s="1"/>
  <c r="I53" i="28" s="1"/>
  <c r="J53" i="28" s="1"/>
  <c r="K53" i="28" s="1"/>
  <c r="L53" i="28" s="1"/>
  <c r="M53" i="28" s="1"/>
  <c r="N53" i="28" s="1"/>
  <c r="O53" i="28" s="1"/>
  <c r="P53" i="28" s="1"/>
  <c r="Q53" i="28" s="1"/>
  <c r="R53" i="28" s="1"/>
  <c r="R52" i="28"/>
  <c r="R55" i="28" s="1"/>
  <c r="Q52" i="28"/>
  <c r="Q55" i="28" s="1"/>
  <c r="P52" i="28"/>
  <c r="P55" i="28" s="1"/>
  <c r="O52" i="28"/>
  <c r="O55" i="28" s="1"/>
  <c r="N52" i="28"/>
  <c r="N55" i="28" s="1"/>
  <c r="M52" i="28"/>
  <c r="M55" i="28" s="1"/>
  <c r="L52" i="28"/>
  <c r="L55" i="28" s="1"/>
  <c r="K52" i="28"/>
  <c r="S52" i="28" s="1"/>
  <c r="J52" i="28"/>
  <c r="I52" i="28"/>
  <c r="H52" i="28"/>
  <c r="G52" i="28"/>
  <c r="G50" i="28"/>
  <c r="H50" i="28" s="1"/>
  <c r="I50" i="28" s="1"/>
  <c r="J50" i="28" s="1"/>
  <c r="K50" i="28" s="1"/>
  <c r="L50" i="28" s="1"/>
  <c r="M50" i="28" s="1"/>
  <c r="N50" i="28" s="1"/>
  <c r="O50" i="28" s="1"/>
  <c r="P50" i="28" s="1"/>
  <c r="Q50" i="28" s="1"/>
  <c r="R50" i="28" s="1"/>
  <c r="S49" i="28"/>
  <c r="G47" i="28"/>
  <c r="H47" i="28" s="1"/>
  <c r="I47" i="28" s="1"/>
  <c r="J47" i="28" s="1"/>
  <c r="K47" i="28" s="1"/>
  <c r="L47" i="28" s="1"/>
  <c r="M47" i="28" s="1"/>
  <c r="N47" i="28" s="1"/>
  <c r="O47" i="28" s="1"/>
  <c r="P47" i="28" s="1"/>
  <c r="Q47" i="28" s="1"/>
  <c r="R47" i="28" s="1"/>
  <c r="S46" i="28"/>
  <c r="W36" i="28"/>
  <c r="M36" i="28"/>
  <c r="N42" i="28" s="1"/>
  <c r="S34" i="28"/>
  <c r="S33" i="28"/>
  <c r="S32" i="28"/>
  <c r="S35" i="28" s="1"/>
  <c r="R29" i="28"/>
  <c r="Q29" i="28"/>
  <c r="P29" i="28"/>
  <c r="O29" i="28"/>
  <c r="N29" i="28"/>
  <c r="M29" i="28"/>
  <c r="L29" i="28"/>
  <c r="K29" i="28"/>
  <c r="J29" i="28"/>
  <c r="I29" i="28"/>
  <c r="H29" i="28"/>
  <c r="G29" i="28"/>
  <c r="S29" i="28" s="1"/>
  <c r="R28" i="28"/>
  <c r="S28" i="28" s="1"/>
  <c r="Q28" i="28"/>
  <c r="P28" i="28"/>
  <c r="O28" i="28"/>
  <c r="N28" i="28"/>
  <c r="M28" i="28"/>
  <c r="L28" i="28"/>
  <c r="K28" i="28"/>
  <c r="J28" i="28"/>
  <c r="I28" i="28"/>
  <c r="H28" i="28"/>
  <c r="G28" i="28"/>
  <c r="R27" i="28"/>
  <c r="Q27" i="28"/>
  <c r="P27" i="28"/>
  <c r="O27" i="28"/>
  <c r="S27" i="28" s="1"/>
  <c r="N27" i="28"/>
  <c r="M27" i="28"/>
  <c r="L27" i="28"/>
  <c r="K27" i="28"/>
  <c r="J27" i="28"/>
  <c r="I27" i="28"/>
  <c r="H27" i="28"/>
  <c r="G27" i="28"/>
  <c r="S26" i="28"/>
  <c r="G26" i="28"/>
  <c r="R25" i="28"/>
  <c r="Q25" i="28"/>
  <c r="P25" i="28"/>
  <c r="O25" i="28"/>
  <c r="N25" i="28"/>
  <c r="S25" i="28" s="1"/>
  <c r="M25" i="28"/>
  <c r="L25" i="28"/>
  <c r="K25" i="28"/>
  <c r="J25" i="28"/>
  <c r="I25" i="28"/>
  <c r="H25" i="28"/>
  <c r="G25" i="28"/>
  <c r="R24" i="28"/>
  <c r="Q24" i="28"/>
  <c r="P24" i="28"/>
  <c r="O24" i="28"/>
  <c r="N24" i="28"/>
  <c r="M24" i="28"/>
  <c r="L24" i="28"/>
  <c r="K24" i="28"/>
  <c r="S24" i="28" s="1"/>
  <c r="J24" i="28"/>
  <c r="I24" i="28"/>
  <c r="H24" i="28"/>
  <c r="G24" i="28"/>
  <c r="S21" i="28"/>
  <c r="S20" i="28"/>
  <c r="R19" i="28"/>
  <c r="Q19" i="28"/>
  <c r="P19" i="28"/>
  <c r="O19" i="28"/>
  <c r="N19" i="28"/>
  <c r="M19" i="28"/>
  <c r="S19" i="28" s="1"/>
  <c r="L19" i="28"/>
  <c r="K19" i="28"/>
  <c r="J19" i="28"/>
  <c r="I19" i="28"/>
  <c r="H19" i="28"/>
  <c r="G19" i="28"/>
  <c r="R18" i="28"/>
  <c r="Q18" i="28"/>
  <c r="P18" i="28"/>
  <c r="O18" i="28"/>
  <c r="N18" i="28"/>
  <c r="M18" i="28"/>
  <c r="L18" i="28"/>
  <c r="K18" i="28"/>
  <c r="J18" i="28"/>
  <c r="S18" i="28" s="1"/>
  <c r="I18" i="28"/>
  <c r="H18" i="28"/>
  <c r="G18" i="28"/>
  <c r="R17" i="28"/>
  <c r="Q17" i="28"/>
  <c r="P17" i="28"/>
  <c r="O17" i="28"/>
  <c r="N17" i="28"/>
  <c r="M17" i="28"/>
  <c r="L17" i="28"/>
  <c r="K17" i="28"/>
  <c r="J17" i="28"/>
  <c r="I17" i="28"/>
  <c r="H17" i="28"/>
  <c r="S17" i="28" s="1"/>
  <c r="S16" i="28"/>
  <c r="R16" i="28"/>
  <c r="Q16" i="28"/>
  <c r="P16" i="28"/>
  <c r="O16" i="28"/>
  <c r="N16" i="28"/>
  <c r="M16" i="28"/>
  <c r="L16" i="28"/>
  <c r="K16" i="28"/>
  <c r="K36" i="28" s="1"/>
  <c r="J16" i="28"/>
  <c r="J36" i="28" s="1"/>
  <c r="I16" i="28"/>
  <c r="H16" i="28"/>
  <c r="G16" i="28"/>
  <c r="G36" i="28" s="1"/>
  <c r="S15" i="28"/>
  <c r="R14" i="28"/>
  <c r="Q14" i="28"/>
  <c r="S14" i="28" s="1"/>
  <c r="S23" i="28" s="1"/>
  <c r="P14" i="28"/>
  <c r="O14" i="28"/>
  <c r="N14" i="28"/>
  <c r="M14" i="28"/>
  <c r="L14" i="28"/>
  <c r="K14" i="28"/>
  <c r="J14" i="28"/>
  <c r="I14" i="28"/>
  <c r="H14" i="28"/>
  <c r="G14" i="28"/>
  <c r="R12" i="28"/>
  <c r="Q12" i="28"/>
  <c r="S12" i="28" s="1"/>
  <c r="P12" i="28"/>
  <c r="O12" i="28"/>
  <c r="N12" i="28"/>
  <c r="M12" i="28"/>
  <c r="L12" i="28"/>
  <c r="K12" i="28"/>
  <c r="J12" i="28"/>
  <c r="I12" i="28"/>
  <c r="H12" i="28"/>
  <c r="H36" i="28" s="1"/>
  <c r="G12" i="28"/>
  <c r="R11" i="28"/>
  <c r="Q11" i="28"/>
  <c r="P11" i="28"/>
  <c r="O11" i="28"/>
  <c r="N11" i="28"/>
  <c r="S11" i="28" s="1"/>
  <c r="M11" i="28"/>
  <c r="L11" i="28"/>
  <c r="K11" i="28"/>
  <c r="J11" i="28"/>
  <c r="I11" i="28"/>
  <c r="H11" i="28"/>
  <c r="G11" i="28"/>
  <c r="S9" i="28"/>
  <c r="R8" i="28"/>
  <c r="Q8" i="28"/>
  <c r="P8" i="28"/>
  <c r="O8" i="28"/>
  <c r="S8" i="28" s="1"/>
  <c r="N8" i="28"/>
  <c r="M8" i="28"/>
  <c r="L8" i="28"/>
  <c r="K8" i="28"/>
  <c r="J8" i="28"/>
  <c r="I8" i="28"/>
  <c r="I36" i="28" s="1"/>
  <c r="H8" i="28"/>
  <c r="G8" i="28"/>
  <c r="R7" i="28"/>
  <c r="Q7" i="28"/>
  <c r="P7" i="28"/>
  <c r="O7" i="28"/>
  <c r="N7" i="28"/>
  <c r="M7" i="28"/>
  <c r="L7" i="28"/>
  <c r="S7" i="28" s="1"/>
  <c r="K7" i="28"/>
  <c r="J7" i="28"/>
  <c r="I7" i="28"/>
  <c r="H7" i="28"/>
  <c r="G7" i="28"/>
  <c r="R5" i="28"/>
  <c r="R36" i="28" s="1"/>
  <c r="Q5" i="28"/>
  <c r="Q36" i="28" s="1"/>
  <c r="P5" i="28"/>
  <c r="P36" i="28" s="1"/>
  <c r="O5" i="28"/>
  <c r="O36" i="28" s="1"/>
  <c r="N5" i="28"/>
  <c r="N36" i="28" s="1"/>
  <c r="M5" i="28"/>
  <c r="L5" i="28"/>
  <c r="S5" i="28" s="1"/>
  <c r="K5" i="28"/>
  <c r="J5" i="28"/>
  <c r="I5" i="28"/>
  <c r="H5" i="28"/>
  <c r="G5" i="28"/>
  <c r="O53" i="10" l="1"/>
  <c r="O52" i="10"/>
  <c r="S6" i="28"/>
  <c r="T6" i="28" s="1"/>
  <c r="S13" i="28"/>
  <c r="T13" i="28" s="1"/>
  <c r="U23" i="28"/>
  <c r="T23" i="28"/>
  <c r="Q42" i="28"/>
  <c r="G37" i="28"/>
  <c r="H42" i="28"/>
  <c r="S31" i="28"/>
  <c r="S10" i="28"/>
  <c r="L36" i="28"/>
  <c r="K42" i="28" s="1"/>
  <c r="K55" i="28"/>
  <c r="U13" i="28" l="1"/>
  <c r="U10" i="28"/>
  <c r="T10" i="28"/>
  <c r="G56" i="28"/>
  <c r="H37" i="28"/>
  <c r="S36" i="28"/>
  <c r="U6" i="28"/>
  <c r="I37" i="28" l="1"/>
  <c r="H56" i="28"/>
  <c r="J37" i="28" l="1"/>
  <c r="I56" i="28"/>
  <c r="K37" i="28" l="1"/>
  <c r="J56" i="28"/>
  <c r="K56" i="28" l="1"/>
  <c r="L37" i="28"/>
  <c r="M37" i="28" l="1"/>
  <c r="L56" i="28"/>
  <c r="M56" i="28" l="1"/>
  <c r="N37" i="28"/>
  <c r="O37" i="28" l="1"/>
  <c r="N56" i="28"/>
  <c r="P37" i="28" l="1"/>
  <c r="O56" i="28"/>
  <c r="P56" i="28" l="1"/>
  <c r="Q37" i="28"/>
  <c r="R37" i="28" l="1"/>
  <c r="R56" i="28" s="1"/>
  <c r="Q56" i="28"/>
  <c r="P13" i="6" l="1"/>
  <c r="P17" i="6" s="1"/>
  <c r="P14" i="6" l="1"/>
  <c r="P15" i="6"/>
  <c r="P16" i="6"/>
  <c r="P18" i="6"/>
  <c r="P19" i="6"/>
  <c r="O11" i="6"/>
  <c r="N41" i="10" s="1"/>
  <c r="O10" i="6"/>
  <c r="N40" i="10" s="1"/>
  <c r="N10" i="6"/>
  <c r="M40" i="10" s="1"/>
  <c r="M10" i="6"/>
  <c r="L40" i="10" s="1"/>
  <c r="L10" i="6"/>
  <c r="K40" i="10" s="1"/>
  <c r="N11" i="6"/>
  <c r="M41" i="10" s="1"/>
  <c r="P9" i="6"/>
  <c r="P8" i="6"/>
  <c r="M11" i="6"/>
  <c r="L41" i="10" s="1"/>
  <c r="L11" i="6"/>
  <c r="K41" i="10" s="1"/>
  <c r="K10" i="6"/>
  <c r="J40" i="10" s="1"/>
  <c r="J10" i="6"/>
  <c r="I40" i="10" s="1"/>
  <c r="I10" i="6"/>
  <c r="H40" i="10" s="1"/>
  <c r="H11" i="6"/>
  <c r="G41" i="10" s="1"/>
  <c r="G11" i="6"/>
  <c r="F41" i="10" s="1"/>
  <c r="F11" i="6"/>
  <c r="E41" i="10" s="1"/>
  <c r="E10" i="6"/>
  <c r="D40" i="10" s="1"/>
  <c r="D11" i="6"/>
  <c r="C41" i="10" s="1"/>
  <c r="D10" i="6" l="1"/>
  <c r="C40" i="10" s="1"/>
  <c r="F10" i="6"/>
  <c r="E40" i="10" s="1"/>
  <c r="I11" i="6"/>
  <c r="H41" i="10" s="1"/>
  <c r="G10" i="6"/>
  <c r="F40" i="10" s="1"/>
  <c r="J11" i="6"/>
  <c r="I41" i="10" s="1"/>
  <c r="H10" i="6"/>
  <c r="G40" i="10" s="1"/>
  <c r="K11" i="6"/>
  <c r="J41" i="10" s="1"/>
  <c r="P7" i="6"/>
  <c r="E11" i="6"/>
  <c r="D41" i="10" s="1"/>
  <c r="P10" i="6" l="1"/>
  <c r="P11" i="6"/>
  <c r="N12" i="5" l="1"/>
  <c r="N35" i="10" s="1"/>
  <c r="M12" i="5"/>
  <c r="M35" i="10" s="1"/>
  <c r="L12" i="5"/>
  <c r="L35" i="10" s="1"/>
  <c r="K12" i="5"/>
  <c r="K35" i="10" s="1"/>
  <c r="J12" i="5"/>
  <c r="J35" i="10" s="1"/>
  <c r="I12" i="5"/>
  <c r="I35" i="10" s="1"/>
  <c r="H12" i="5"/>
  <c r="H35" i="10" s="1"/>
  <c r="G12" i="5"/>
  <c r="G35" i="10" s="1"/>
  <c r="F12" i="5"/>
  <c r="F35" i="10" s="1"/>
  <c r="E12" i="5"/>
  <c r="E35" i="10" s="1"/>
  <c r="D12" i="5"/>
  <c r="D35" i="10" s="1"/>
  <c r="C12" i="5"/>
  <c r="C35" i="10" s="1"/>
  <c r="N11" i="5"/>
  <c r="N34" i="10" s="1"/>
  <c r="M11" i="5"/>
  <c r="M34" i="10" s="1"/>
  <c r="L11" i="5"/>
  <c r="L34" i="10" s="1"/>
  <c r="K11" i="5"/>
  <c r="K34" i="10" s="1"/>
  <c r="J11" i="5"/>
  <c r="J34" i="10" s="1"/>
  <c r="I11" i="5"/>
  <c r="I34" i="10" s="1"/>
  <c r="H11" i="5"/>
  <c r="H34" i="10" s="1"/>
  <c r="G11" i="5"/>
  <c r="G34" i="10" s="1"/>
  <c r="F11" i="5"/>
  <c r="F34" i="10" s="1"/>
  <c r="E11" i="5"/>
  <c r="E34" i="10" s="1"/>
  <c r="D11" i="5"/>
  <c r="D34" i="10" s="1"/>
  <c r="C11" i="5"/>
  <c r="C34" i="10" s="1"/>
  <c r="C44" i="10"/>
  <c r="D44" i="10"/>
  <c r="E44" i="10"/>
  <c r="F44" i="10"/>
  <c r="G44" i="10"/>
  <c r="H44" i="10"/>
  <c r="I44" i="10"/>
  <c r="J44" i="10"/>
  <c r="K44" i="10"/>
  <c r="L44" i="10"/>
  <c r="M44" i="10"/>
  <c r="N44" i="10"/>
  <c r="C45" i="10"/>
  <c r="D45" i="10"/>
  <c r="E45" i="10"/>
  <c r="F45" i="10"/>
  <c r="G45" i="10"/>
  <c r="H45" i="10"/>
  <c r="I45" i="10"/>
  <c r="J45" i="10"/>
  <c r="K45" i="10"/>
  <c r="L45" i="10"/>
  <c r="M45" i="10"/>
  <c r="N45" i="10"/>
  <c r="D43" i="10"/>
  <c r="E43" i="10"/>
  <c r="F43" i="10"/>
  <c r="G43" i="10"/>
  <c r="H43" i="10"/>
  <c r="I43" i="10"/>
  <c r="J43" i="10"/>
  <c r="K43" i="10"/>
  <c r="L43" i="10"/>
  <c r="M43" i="10"/>
  <c r="N43" i="10"/>
  <c r="C43" i="10"/>
  <c r="C32" i="10"/>
  <c r="D32" i="10"/>
  <c r="E32" i="10"/>
  <c r="F32" i="10"/>
  <c r="G32" i="10"/>
  <c r="H32" i="10"/>
  <c r="I32" i="10"/>
  <c r="J32" i="10"/>
  <c r="K32" i="10"/>
  <c r="L32" i="10"/>
  <c r="M32" i="10"/>
  <c r="N32" i="10"/>
  <c r="C33" i="10"/>
  <c r="D33" i="10"/>
  <c r="E33" i="10"/>
  <c r="F33" i="10"/>
  <c r="G33" i="10"/>
  <c r="H33" i="10"/>
  <c r="I33" i="10"/>
  <c r="J33" i="10"/>
  <c r="K33" i="10"/>
  <c r="L33" i="10"/>
  <c r="M33" i="10"/>
  <c r="N33" i="10"/>
  <c r="D31" i="10"/>
  <c r="E31" i="10"/>
  <c r="F31" i="10"/>
  <c r="G31" i="10"/>
  <c r="H31" i="10"/>
  <c r="I31" i="10"/>
  <c r="J31" i="10"/>
  <c r="K31" i="10"/>
  <c r="L31" i="10"/>
  <c r="M31" i="10"/>
  <c r="N31" i="10"/>
  <c r="C31" i="10"/>
  <c r="C26" i="10"/>
  <c r="D26" i="10"/>
  <c r="E26" i="10"/>
  <c r="F26" i="10"/>
  <c r="G26" i="10"/>
  <c r="H26" i="10"/>
  <c r="I26" i="10"/>
  <c r="J26" i="10"/>
  <c r="K26" i="10"/>
  <c r="L26" i="10"/>
  <c r="M26" i="10"/>
  <c r="N26" i="10"/>
  <c r="C27" i="10"/>
  <c r="D27" i="10"/>
  <c r="E27" i="10"/>
  <c r="F27" i="10"/>
  <c r="G27" i="10"/>
  <c r="H27" i="10"/>
  <c r="I27" i="10"/>
  <c r="J27" i="10"/>
  <c r="K27" i="10"/>
  <c r="L27" i="10"/>
  <c r="M27" i="10"/>
  <c r="N27" i="10"/>
  <c r="D25" i="10"/>
  <c r="E25" i="10"/>
  <c r="F25" i="10"/>
  <c r="G25" i="10"/>
  <c r="H25" i="10"/>
  <c r="I25" i="10"/>
  <c r="J25" i="10"/>
  <c r="K25" i="10"/>
  <c r="L25" i="10"/>
  <c r="M25" i="10"/>
  <c r="N25" i="10"/>
  <c r="C25" i="10"/>
  <c r="C20" i="10"/>
  <c r="D20" i="10"/>
  <c r="E20" i="10"/>
  <c r="F20" i="10"/>
  <c r="G20" i="10"/>
  <c r="H20" i="10"/>
  <c r="I20" i="10"/>
  <c r="J20" i="10"/>
  <c r="K20" i="10"/>
  <c r="L20" i="10"/>
  <c r="M20" i="10"/>
  <c r="N20" i="10"/>
  <c r="D19" i="10"/>
  <c r="E19" i="10"/>
  <c r="F19" i="10"/>
  <c r="G19" i="10"/>
  <c r="H19" i="10"/>
  <c r="I19" i="10"/>
  <c r="J19" i="10"/>
  <c r="K19" i="10"/>
  <c r="L19" i="10"/>
  <c r="M19" i="10"/>
  <c r="N19" i="10"/>
  <c r="C19" i="10"/>
  <c r="C14" i="10"/>
  <c r="D14" i="10"/>
  <c r="E14" i="10"/>
  <c r="F14" i="10"/>
  <c r="G14" i="10"/>
  <c r="H14" i="10"/>
  <c r="I14" i="10"/>
  <c r="J14" i="10"/>
  <c r="K14" i="10"/>
  <c r="L14" i="10"/>
  <c r="M14" i="10"/>
  <c r="N14" i="10"/>
  <c r="D13" i="10"/>
  <c r="E13" i="10"/>
  <c r="F13" i="10"/>
  <c r="G13" i="10"/>
  <c r="H13" i="10"/>
  <c r="I13" i="10"/>
  <c r="J13" i="10"/>
  <c r="K13" i="10"/>
  <c r="L13" i="10"/>
  <c r="M13" i="10"/>
  <c r="N13" i="10"/>
  <c r="C13" i="10"/>
  <c r="K31" i="24"/>
  <c r="K30" i="24"/>
  <c r="K29" i="24"/>
  <c r="K28" i="24" s="1"/>
  <c r="K27" i="24"/>
  <c r="K26" i="24"/>
  <c r="K25" i="24"/>
  <c r="K24" i="24"/>
  <c r="K23" i="24"/>
  <c r="K21" i="24"/>
  <c r="K20" i="24"/>
  <c r="K19" i="24"/>
  <c r="K18" i="24"/>
  <c r="K17" i="24"/>
  <c r="K16" i="24"/>
  <c r="K15" i="24"/>
  <c r="K14" i="24"/>
  <c r="K13" i="24"/>
  <c r="K12" i="24"/>
  <c r="K11" i="24"/>
  <c r="K10" i="24"/>
  <c r="K9" i="24"/>
  <c r="K8" i="24"/>
  <c r="K7" i="24"/>
  <c r="K22" i="24" l="1"/>
  <c r="K6" i="24"/>
  <c r="J32" i="24"/>
  <c r="D2" i="24" s="1"/>
  <c r="P18" i="10" s="1"/>
  <c r="Q5" i="9" l="1"/>
  <c r="M6" i="9"/>
  <c r="M7" i="9"/>
  <c r="M8" i="9"/>
  <c r="M9" i="9"/>
  <c r="M5" i="9"/>
  <c r="N12" i="8"/>
  <c r="N53" i="10" s="1"/>
  <c r="M12" i="8"/>
  <c r="M53" i="10" s="1"/>
  <c r="L12" i="8"/>
  <c r="L53" i="10" s="1"/>
  <c r="K12" i="8"/>
  <c r="K53" i="10" s="1"/>
  <c r="J12" i="8"/>
  <c r="J53" i="10" s="1"/>
  <c r="I12" i="8"/>
  <c r="I53" i="10" s="1"/>
  <c r="H12" i="8"/>
  <c r="H53" i="10" s="1"/>
  <c r="G12" i="8"/>
  <c r="G53" i="10" s="1"/>
  <c r="F12" i="8"/>
  <c r="F53" i="10" s="1"/>
  <c r="E12" i="8"/>
  <c r="E53" i="10" s="1"/>
  <c r="D12" i="8"/>
  <c r="D53" i="10" s="1"/>
  <c r="C12" i="8"/>
  <c r="C53" i="10" s="1"/>
  <c r="N52" i="10"/>
  <c r="M52" i="10"/>
  <c r="L52" i="10"/>
  <c r="K52" i="10"/>
  <c r="J52" i="10"/>
  <c r="I52" i="10"/>
  <c r="H52" i="10"/>
  <c r="G52" i="10"/>
  <c r="F52" i="10"/>
  <c r="E52" i="10"/>
  <c r="D52" i="10"/>
  <c r="C52" i="10"/>
  <c r="M12" i="4" l="1"/>
  <c r="M29" i="10" s="1"/>
  <c r="L12" i="4"/>
  <c r="L29" i="10" s="1"/>
  <c r="K12" i="4"/>
  <c r="K29" i="10" s="1"/>
  <c r="J12" i="4"/>
  <c r="J29" i="10" s="1"/>
  <c r="I12" i="4"/>
  <c r="I29" i="10" s="1"/>
  <c r="H12" i="4"/>
  <c r="H29" i="10" s="1"/>
  <c r="G12" i="4"/>
  <c r="G29" i="10" s="1"/>
  <c r="F12" i="4"/>
  <c r="F29" i="10" s="1"/>
  <c r="N11" i="4"/>
  <c r="N28" i="10" s="1"/>
  <c r="M11" i="4"/>
  <c r="M28" i="10" s="1"/>
  <c r="L11" i="4"/>
  <c r="L28" i="10" s="1"/>
  <c r="K11" i="4"/>
  <c r="K28" i="10" s="1"/>
  <c r="J11" i="4"/>
  <c r="J28" i="10" s="1"/>
  <c r="I11" i="4"/>
  <c r="I28" i="10" s="1"/>
  <c r="H11" i="4"/>
  <c r="H28" i="10" s="1"/>
  <c r="G11" i="4"/>
  <c r="G28" i="10" s="1"/>
  <c r="F11" i="4"/>
  <c r="F28" i="10" s="1"/>
  <c r="E11" i="4"/>
  <c r="E28" i="10" s="1"/>
  <c r="D11" i="4"/>
  <c r="D28" i="10" s="1"/>
  <c r="C11" i="4"/>
  <c r="C28" i="10" s="1"/>
  <c r="N12" i="4"/>
  <c r="N29" i="10" s="1"/>
  <c r="E12" i="4"/>
  <c r="E29" i="10" s="1"/>
  <c r="D12" i="4"/>
  <c r="D29" i="10" s="1"/>
  <c r="C12" i="4"/>
  <c r="C29" i="10" s="1"/>
  <c r="N11" i="3" l="1"/>
  <c r="N22" i="10" s="1"/>
  <c r="M11" i="3"/>
  <c r="M22" i="10" s="1"/>
  <c r="L11" i="3"/>
  <c r="L22" i="10" s="1"/>
  <c r="K11" i="3"/>
  <c r="K22" i="10" s="1"/>
  <c r="J11" i="3"/>
  <c r="J22" i="10" s="1"/>
  <c r="I11" i="3"/>
  <c r="I22" i="10" s="1"/>
  <c r="H11" i="3"/>
  <c r="H22" i="10" s="1"/>
  <c r="G11" i="3"/>
  <c r="G22" i="10" s="1"/>
  <c r="F11" i="3"/>
  <c r="F22" i="10" s="1"/>
  <c r="E11" i="3"/>
  <c r="E22" i="10" s="1"/>
  <c r="D11" i="3"/>
  <c r="D22" i="10" s="1"/>
  <c r="C11" i="3"/>
  <c r="C22" i="10" s="1"/>
  <c r="N21" i="10"/>
  <c r="M21" i="10"/>
  <c r="L21" i="10"/>
  <c r="K21" i="10"/>
  <c r="J21" i="10"/>
  <c r="C12" i="3" l="1"/>
  <c r="C23" i="10" s="1"/>
  <c r="C21" i="10"/>
  <c r="D12" i="3"/>
  <c r="D23" i="10" s="1"/>
  <c r="D21" i="10"/>
  <c r="E12" i="3"/>
  <c r="E23" i="10" s="1"/>
  <c r="E21" i="10"/>
  <c r="F12" i="3"/>
  <c r="F23" i="10" s="1"/>
  <c r="F21" i="10"/>
  <c r="G12" i="3"/>
  <c r="G23" i="10" s="1"/>
  <c r="G21" i="10"/>
  <c r="H12" i="3"/>
  <c r="H23" i="10" s="1"/>
  <c r="H21" i="10"/>
  <c r="I12" i="3"/>
  <c r="I23" i="10" s="1"/>
  <c r="I21" i="10"/>
  <c r="J12" i="3"/>
  <c r="J23" i="10" s="1"/>
  <c r="K12" i="3"/>
  <c r="K23" i="10" s="1"/>
  <c r="L12" i="3"/>
  <c r="L23" i="10" s="1"/>
  <c r="M12" i="3"/>
  <c r="M23" i="10" s="1"/>
  <c r="N12" i="3"/>
  <c r="N23" i="10" s="1"/>
  <c r="N11" i="2"/>
  <c r="N16" i="10" s="1"/>
  <c r="M11" i="2"/>
  <c r="M16" i="10" s="1"/>
  <c r="L11" i="2"/>
  <c r="L16" i="10" s="1"/>
  <c r="K11" i="2"/>
  <c r="K16" i="10" s="1"/>
  <c r="J11" i="2"/>
  <c r="J16" i="10" s="1"/>
  <c r="I11" i="2"/>
  <c r="I16" i="10" s="1"/>
  <c r="H11" i="2"/>
  <c r="H16" i="10" s="1"/>
  <c r="G11" i="2"/>
  <c r="G16" i="10" s="1"/>
  <c r="F11" i="2"/>
  <c r="F16" i="10" s="1"/>
  <c r="E11" i="2"/>
  <c r="E16" i="10" s="1"/>
  <c r="D11" i="2"/>
  <c r="D16" i="10" s="1"/>
  <c r="C11" i="2"/>
  <c r="C16" i="10" s="1"/>
  <c r="M15" i="10"/>
  <c r="L15" i="10"/>
  <c r="K15" i="10"/>
  <c r="J15" i="10"/>
  <c r="I15" i="10"/>
  <c r="H15" i="10"/>
  <c r="G15" i="10"/>
  <c r="F15" i="10"/>
  <c r="C12" i="2" l="1"/>
  <c r="C17" i="10" s="1"/>
  <c r="C15" i="10"/>
  <c r="D12" i="2"/>
  <c r="D17" i="10" s="1"/>
  <c r="D15" i="10"/>
  <c r="E12" i="2"/>
  <c r="E17" i="10" s="1"/>
  <c r="E15" i="10"/>
  <c r="H12" i="2"/>
  <c r="H17" i="10" s="1"/>
  <c r="K12" i="2"/>
  <c r="K17" i="10" s="1"/>
  <c r="F12" i="2"/>
  <c r="F17" i="10" s="1"/>
  <c r="G12" i="2"/>
  <c r="G17" i="10" s="1"/>
  <c r="N12" i="2"/>
  <c r="N17" i="10" s="1"/>
  <c r="N15" i="10"/>
  <c r="I12" i="2"/>
  <c r="I17" i="10" s="1"/>
  <c r="J12" i="2"/>
  <c r="J17" i="10" s="1"/>
  <c r="L12" i="2"/>
  <c r="L17" i="10" s="1"/>
  <c r="M12" i="2"/>
  <c r="M17" i="10" s="1"/>
  <c r="K8" i="10"/>
  <c r="H7" i="10"/>
  <c r="C8" i="10"/>
  <c r="G6" i="10"/>
  <c r="P17" i="10"/>
  <c r="P16" i="10"/>
  <c r="P14" i="10"/>
  <c r="P13" i="10"/>
  <c r="J6" i="10"/>
  <c r="O10" i="4"/>
  <c r="O9" i="4"/>
  <c r="I6" i="9" s="1"/>
  <c r="O8" i="4"/>
  <c r="I5" i="9" s="1"/>
  <c r="O28" i="3"/>
  <c r="O21" i="3"/>
  <c r="O14" i="3"/>
  <c r="O10" i="3"/>
  <c r="G7" i="9" s="1"/>
  <c r="O9" i="3"/>
  <c r="G6" i="9" s="1"/>
  <c r="O8" i="3"/>
  <c r="O56" i="2"/>
  <c r="O62" i="2" s="1"/>
  <c r="O49" i="2"/>
  <c r="O54" i="2" s="1"/>
  <c r="O42" i="2"/>
  <c r="O43" i="2" s="1"/>
  <c r="O35" i="2"/>
  <c r="O41" i="2" s="1"/>
  <c r="O28" i="2"/>
  <c r="O30" i="2" s="1"/>
  <c r="O21" i="2"/>
  <c r="O22" i="2" s="1"/>
  <c r="O14" i="2"/>
  <c r="O19" i="2" s="1"/>
  <c r="O10" i="2"/>
  <c r="E7" i="9" s="1"/>
  <c r="O9" i="2"/>
  <c r="E6" i="9" s="1"/>
  <c r="O8" i="2"/>
  <c r="O25" i="3" l="1"/>
  <c r="Q21" i="3"/>
  <c r="O18" i="3"/>
  <c r="Q14" i="3"/>
  <c r="O33" i="3"/>
  <c r="Q28" i="3"/>
  <c r="O11" i="3"/>
  <c r="G8" i="9" s="1"/>
  <c r="G5" i="9"/>
  <c r="I7" i="9"/>
  <c r="O11" i="2"/>
  <c r="E8" i="9" s="1"/>
  <c r="E5" i="9"/>
  <c r="O52" i="2"/>
  <c r="O61" i="2"/>
  <c r="O53" i="2"/>
  <c r="O40" i="2"/>
  <c r="O55" i="2"/>
  <c r="O12" i="2"/>
  <c r="E9" i="9" s="1"/>
  <c r="O11" i="4"/>
  <c r="I8" i="9" s="1"/>
  <c r="O19" i="3"/>
  <c r="O20" i="3"/>
  <c r="O17" i="3"/>
  <c r="O36" i="2"/>
  <c r="O37" i="2"/>
  <c r="O38" i="2"/>
  <c r="O39" i="2"/>
  <c r="O44" i="2"/>
  <c r="O45" i="2"/>
  <c r="O46" i="2"/>
  <c r="O47" i="2"/>
  <c r="O48" i="2"/>
  <c r="O60" i="2"/>
  <c r="O32" i="3"/>
  <c r="O34" i="3"/>
  <c r="O15" i="2"/>
  <c r="O20" i="2"/>
  <c r="J7" i="10"/>
  <c r="J9" i="10" s="1"/>
  <c r="M7" i="10"/>
  <c r="M6" i="10"/>
  <c r="E7" i="10"/>
  <c r="H8" i="10"/>
  <c r="O29" i="3"/>
  <c r="O24" i="3"/>
  <c r="O26" i="3"/>
  <c r="O27" i="3"/>
  <c r="O32" i="10"/>
  <c r="I8" i="10"/>
  <c r="F7" i="10"/>
  <c r="N7" i="10"/>
  <c r="E6" i="10"/>
  <c r="J8" i="10"/>
  <c r="J10" i="10" s="1"/>
  <c r="O19" i="10"/>
  <c r="G7" i="10"/>
  <c r="G9" i="10" s="1"/>
  <c r="O21" i="10"/>
  <c r="O26" i="10"/>
  <c r="O15" i="10"/>
  <c r="O31" i="10"/>
  <c r="O38" i="10"/>
  <c r="O39" i="10"/>
  <c r="O45" i="10"/>
  <c r="F6" i="10"/>
  <c r="N6" i="10"/>
  <c r="C7" i="10"/>
  <c r="K7" i="10"/>
  <c r="F8" i="10"/>
  <c r="N8" i="10"/>
  <c r="O25" i="10"/>
  <c r="O27" i="10"/>
  <c r="H6" i="10"/>
  <c r="I6" i="10"/>
  <c r="D7" i="10"/>
  <c r="L7" i="10"/>
  <c r="O33" i="10"/>
  <c r="O37" i="10"/>
  <c r="O43" i="10"/>
  <c r="O44" i="10"/>
  <c r="C6" i="10"/>
  <c r="C10" i="10" s="1"/>
  <c r="K6" i="10"/>
  <c r="K10" i="10" s="1"/>
  <c r="D6" i="10"/>
  <c r="L6" i="10"/>
  <c r="I7" i="10"/>
  <c r="D8" i="10"/>
  <c r="L8" i="10"/>
  <c r="E8" i="10"/>
  <c r="M8" i="10"/>
  <c r="O14" i="10"/>
  <c r="O13" i="10"/>
  <c r="G8" i="10"/>
  <c r="G10" i="10" s="1"/>
  <c r="O20" i="10"/>
  <c r="O12" i="4"/>
  <c r="I9" i="9" s="1"/>
  <c r="O21" i="4"/>
  <c r="O14" i="4"/>
  <c r="O12" i="3"/>
  <c r="G9" i="9" s="1"/>
  <c r="O15" i="3"/>
  <c r="O22" i="3"/>
  <c r="O30" i="3"/>
  <c r="O16" i="3"/>
  <c r="O23" i="3"/>
  <c r="O31" i="3"/>
  <c r="O23" i="2"/>
  <c r="O31" i="2"/>
  <c r="O32" i="2"/>
  <c r="O17" i="2"/>
  <c r="O57" i="2"/>
  <c r="O24" i="2"/>
  <c r="O33" i="2"/>
  <c r="O18" i="2"/>
  <c r="O26" i="2"/>
  <c r="O34" i="2"/>
  <c r="O50" i="2"/>
  <c r="O58" i="2"/>
  <c r="O16" i="2"/>
  <c r="O25" i="2"/>
  <c r="O27" i="2"/>
  <c r="O51" i="2"/>
  <c r="O59" i="2"/>
  <c r="O29" i="2"/>
  <c r="O20" i="4" l="1"/>
  <c r="O19" i="4"/>
  <c r="O18" i="4"/>
  <c r="O17" i="4"/>
  <c r="O16" i="4"/>
  <c r="O15" i="4"/>
  <c r="O23" i="4"/>
  <c r="O24" i="4"/>
  <c r="O25" i="4"/>
  <c r="O26" i="4"/>
  <c r="O27" i="4"/>
  <c r="O22" i="4"/>
  <c r="O41" i="10"/>
  <c r="O29" i="10"/>
  <c r="I10" i="10"/>
  <c r="O23" i="10"/>
  <c r="M9" i="10"/>
  <c r="O40" i="10"/>
  <c r="H10" i="10"/>
  <c r="D9" i="10"/>
  <c r="E9" i="10"/>
  <c r="C9" i="10"/>
  <c r="L10" i="10"/>
  <c r="H9" i="10"/>
  <c r="M10" i="10"/>
  <c r="E10" i="10"/>
  <c r="O35" i="10"/>
  <c r="O34" i="10"/>
  <c r="I9" i="10"/>
  <c r="O28" i="10"/>
  <c r="O22" i="10"/>
  <c r="F9" i="10"/>
  <c r="O46" i="10"/>
  <c r="L9" i="10"/>
  <c r="O6" i="10"/>
  <c r="F10" i="10"/>
  <c r="N9" i="10"/>
  <c r="O47" i="10"/>
  <c r="K9" i="10"/>
  <c r="O8" i="10"/>
  <c r="N10" i="10"/>
  <c r="D10" i="10"/>
  <c r="O7" i="10"/>
  <c r="O16" i="10"/>
  <c r="O17" i="10"/>
  <c r="O10" i="10" l="1"/>
  <c r="O9" i="10"/>
  <c r="P5" i="10" l="1"/>
  <c r="O21" i="8" l="1"/>
  <c r="O9" i="8"/>
  <c r="Q6" i="9" s="1"/>
  <c r="O11" i="8" l="1"/>
  <c r="Q8" i="9" s="1"/>
  <c r="Q7" i="9"/>
  <c r="S9" i="9" s="1"/>
  <c r="O12" i="8" l="1"/>
  <c r="Q9" i="9" s="1"/>
  <c r="N14" i="7"/>
  <c r="M14" i="7"/>
  <c r="L14" i="7"/>
  <c r="K14" i="7"/>
  <c r="J14" i="7"/>
  <c r="I14" i="7"/>
  <c r="H14" i="7"/>
  <c r="G14" i="7"/>
  <c r="F14" i="7"/>
  <c r="E14" i="7"/>
  <c r="D14" i="7"/>
  <c r="C14" i="7"/>
  <c r="N12" i="7"/>
  <c r="N47" i="10" s="1"/>
  <c r="M12" i="7"/>
  <c r="M47" i="10" s="1"/>
  <c r="L12" i="7"/>
  <c r="L47" i="10" s="1"/>
  <c r="K12" i="7"/>
  <c r="K47" i="10" s="1"/>
  <c r="J12" i="7"/>
  <c r="J47" i="10" s="1"/>
  <c r="I12" i="7"/>
  <c r="I47" i="10" s="1"/>
  <c r="H12" i="7"/>
  <c r="H47" i="10" s="1"/>
  <c r="G12" i="7"/>
  <c r="G47" i="10" s="1"/>
  <c r="F12" i="7"/>
  <c r="F47" i="10" s="1"/>
  <c r="E47" i="10"/>
  <c r="D12" i="7"/>
  <c r="D47" i="10" s="1"/>
  <c r="C12" i="7"/>
  <c r="C47" i="10" s="1"/>
  <c r="N11" i="7"/>
  <c r="N46" i="10" s="1"/>
  <c r="M11" i="7"/>
  <c r="M46" i="10" s="1"/>
  <c r="L11" i="7"/>
  <c r="L46" i="10" s="1"/>
  <c r="K11" i="7"/>
  <c r="K46" i="10" s="1"/>
  <c r="J11" i="7"/>
  <c r="J46" i="10" s="1"/>
  <c r="I11" i="7"/>
  <c r="I46" i="10" s="1"/>
  <c r="H11" i="7"/>
  <c r="H46" i="10" s="1"/>
  <c r="G11" i="7"/>
  <c r="G46" i="10" s="1"/>
  <c r="F11" i="7"/>
  <c r="F46" i="10" s="1"/>
  <c r="E11" i="7"/>
  <c r="E46" i="10" s="1"/>
  <c r="D11" i="7"/>
  <c r="D46" i="10" s="1"/>
  <c r="C11" i="7"/>
  <c r="C46" i="10" s="1"/>
  <c r="O10" i="7"/>
  <c r="O7" i="9" s="1"/>
  <c r="O9" i="7"/>
  <c r="O6" i="9" s="1"/>
  <c r="O8" i="7"/>
  <c r="O11" i="7" l="1"/>
  <c r="O8" i="9" s="1"/>
  <c r="O12" i="7"/>
  <c r="O9" i="9" s="1"/>
  <c r="O5" i="9"/>
  <c r="O14" i="7"/>
  <c r="O20" i="7" s="1"/>
  <c r="O10" i="5"/>
  <c r="O9" i="5"/>
  <c r="O8" i="5"/>
  <c r="O16" i="7" l="1"/>
  <c r="O17" i="7"/>
  <c r="O15" i="7"/>
  <c r="O18" i="7"/>
  <c r="O19" i="7"/>
  <c r="K6" i="9"/>
  <c r="T6" i="9" s="1"/>
  <c r="K7" i="9"/>
  <c r="T7" i="9" s="1"/>
  <c r="O11" i="5"/>
  <c r="K8" i="9" s="1"/>
  <c r="K5" i="9"/>
  <c r="T5" i="9" s="1"/>
  <c r="O12" i="5"/>
  <c r="K9" i="9" s="1"/>
  <c r="O14" i="5"/>
  <c r="O20" i="5" l="1"/>
  <c r="O19" i="5"/>
  <c r="O18" i="5"/>
  <c r="O17" i="5"/>
  <c r="O16" i="5"/>
  <c r="O15" i="5"/>
  <c r="T9" i="9"/>
  <c r="T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tc={F1A15159-597A-4F3A-AF4A-1BFC617514C3}</author>
  </authors>
  <commentList>
    <comment ref="A8" authorId="0" shapeId="0" xr:uid="{F1A15159-597A-4F3A-AF4A-1BFC617514C3}">
      <text>
        <t>[Threaded comment]
Your version of Excel allows you to read this threaded comment; however, any edits to it will get removed if the file is opened in a newer version of Excel. Learn more: https://go.microsoft.com/fwlink/?linkid=870924
Comment:
    Include Mud and Sliding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tc={AC48AB2D-A5B6-4363-9CA4-924BFE7A5CE6}</author>
    <author>tc={D5051301-EC0E-499C-B3DC-95F783AB2CBB}</author>
  </authors>
  <commentList>
    <comment ref="J7" authorId="0" shapeId="0" xr:uid="{AC48AB2D-A5B6-4363-9CA4-924BFE7A5CE6}">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 ref="M7" authorId="1" shapeId="0" xr:uid="{D5051301-EC0E-499C-B3DC-95F783AB2CBB}">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tc={2FC628D7-5559-4628-B62B-D0DC15868E69}</author>
  </authors>
  <commentList>
    <comment ref="J7" authorId="0" shapeId="0" xr:uid="{2FC628D7-5559-4628-B62B-D0DC15868E69}">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tc={3389DA11-E8D6-4C74-99FF-685A951F6F96}</author>
  </authors>
  <commentList>
    <comment ref="J7" authorId="0" shapeId="0" xr:uid="{3389DA11-E8D6-4C74-99FF-685A951F6F96}">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tc={5CE9AD07-FD08-4228-8F86-81590BC7B5A3}</author>
  </authors>
  <commentList>
    <comment ref="J7" authorId="0" shapeId="0" xr:uid="{5CE9AD07-FD08-4228-8F86-81590BC7B5A3}">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tc={C086A12E-A4C6-4C08-87F2-E5261094F05A}</author>
  </authors>
  <commentList>
    <comment ref="J7" authorId="0" shapeId="0" xr:uid="{C086A12E-A4C6-4C08-87F2-E5261094F05A}">
      <text>
        <t>[Threaded comment]
Your version of Excel allows you to read this threaded comment; however, any edits to it will get removed if the file is opened in a newer version of Excel. Learn more: https://go.microsoft.com/fwlink/?linkid=870924
Comment:
    Please fill number 1-5 as rating in orange column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<sst xmlns="http://schemas.openxmlformats.org/spreadsheetml/2006/main" count="2019" uniqueCount="632">
  <si>
    <t>Mine</t>
  </si>
  <si>
    <t>Unit</t>
  </si>
  <si>
    <t>Jan</t>
  </si>
  <si>
    <t>Feb</t>
  </si>
  <si>
    <t>Mar</t>
  </si>
  <si>
    <t>Apr</t>
  </si>
  <si>
    <t>May</t>
  </si>
  <si>
    <t>Jun</t>
  </si>
  <si>
    <t>Jul</t>
  </si>
  <si>
    <t>Aug</t>
  </si>
  <si>
    <t>Sep</t>
  </si>
  <si>
    <t>Oct</t>
  </si>
  <si>
    <t>Nov</t>
  </si>
  <si>
    <t>Dec</t>
  </si>
  <si>
    <t>Total</t>
  </si>
  <si>
    <t>IMM</t>
  </si>
  <si>
    <t>OB removal</t>
  </si>
  <si>
    <t>KBCM</t>
  </si>
  <si>
    <t>ROM production</t>
  </si>
  <si>
    <t>Kton</t>
  </si>
  <si>
    <t>FC production</t>
  </si>
  <si>
    <t>SR (OB:ROM)</t>
  </si>
  <si>
    <t>BCM/Ton</t>
  </si>
  <si>
    <t>SR (OB:FC)</t>
  </si>
  <si>
    <t>Product type</t>
  </si>
  <si>
    <t>IMM WB HCV LS</t>
  </si>
  <si>
    <t>KTon</t>
  </si>
  <si>
    <t>CV (ADB)</t>
  </si>
  <si>
    <t>Kcal/kg</t>
  </si>
  <si>
    <t>CV (GAR)</t>
  </si>
  <si>
    <t>TS</t>
  </si>
  <si>
    <t>%</t>
  </si>
  <si>
    <t>Ash</t>
  </si>
  <si>
    <t>IM</t>
  </si>
  <si>
    <t>TM</t>
  </si>
  <si>
    <t>IMM WB HCV HS</t>
  </si>
  <si>
    <t>IMM EB MCV LS</t>
  </si>
  <si>
    <t>IMM EB MCV MS</t>
  </si>
  <si>
    <t>Moist</t>
  </si>
  <si>
    <t>IMM EB MCV HS</t>
  </si>
  <si>
    <t>IMM EB MCV HS Extreme</t>
  </si>
  <si>
    <t>FINE COAL</t>
  </si>
  <si>
    <t>TCM</t>
  </si>
  <si>
    <t>TCM HCV LS</t>
  </si>
  <si>
    <t>TCM HCV HS</t>
  </si>
  <si>
    <t>TCM.LCV.MS.HA</t>
  </si>
  <si>
    <t>BEK</t>
  </si>
  <si>
    <t>BEK MCV LS</t>
  </si>
  <si>
    <t>BEK MCV MS</t>
  </si>
  <si>
    <t>JBG</t>
  </si>
  <si>
    <t>GPK</t>
  </si>
  <si>
    <t>OB Removal</t>
  </si>
  <si>
    <t>ROM Production</t>
  </si>
  <si>
    <t>FC Production</t>
  </si>
  <si>
    <t>GPK LCV LS</t>
  </si>
  <si>
    <t>Kcal/Kg</t>
  </si>
  <si>
    <t>TIS</t>
  </si>
  <si>
    <t>NPR</t>
  </si>
  <si>
    <t>Ton</t>
  </si>
  <si>
    <t>Descriptions</t>
  </si>
  <si>
    <t>TOTAL</t>
  </si>
  <si>
    <t>1st Draft</t>
  </si>
  <si>
    <t>ITM</t>
  </si>
  <si>
    <t>No.</t>
  </si>
  <si>
    <t>Total Confidence Level =</t>
  </si>
  <si>
    <t>Parameter</t>
  </si>
  <si>
    <t>Rating Level Guidance</t>
  </si>
  <si>
    <t>Rating</t>
  </si>
  <si>
    <t>Score</t>
  </si>
  <si>
    <t>Supporting Information</t>
  </si>
  <si>
    <t>PERMIT AND LICENSE</t>
  </si>
  <si>
    <t>1.1</t>
  </si>
  <si>
    <t>AMDAL &amp; FS (Mandatory)</t>
  </si>
  <si>
    <t xml:space="preserve">Document  need to be reviewed. </t>
  </si>
  <si>
    <r>
      <t xml:space="preserve">Document has not  covered all aspect yet ; </t>
    </r>
    <r>
      <rPr>
        <b/>
        <sz val="11"/>
        <color theme="1"/>
        <rFont val="Calibri"/>
        <family val="2"/>
        <scheme val="minor"/>
      </rPr>
      <t>need to be reviewed</t>
    </r>
    <r>
      <rPr>
        <sz val="11"/>
        <color theme="1"/>
        <rFont val="Calibri"/>
        <family val="2"/>
        <charset val="1"/>
        <scheme val="minor"/>
      </rPr>
      <t xml:space="preserve">. </t>
    </r>
  </si>
  <si>
    <r>
      <t xml:space="preserve">Document has covered all aspect, </t>
    </r>
    <r>
      <rPr>
        <b/>
        <sz val="11"/>
        <color theme="1"/>
        <rFont val="Calibri"/>
        <family val="2"/>
        <scheme val="minor"/>
      </rPr>
      <t>any miss alignment and any descripancies</t>
    </r>
    <r>
      <rPr>
        <sz val="11"/>
        <color theme="1"/>
        <rFont val="Calibri"/>
        <family val="2"/>
        <charset val="1"/>
        <scheme val="minor"/>
      </rPr>
      <t xml:space="preserve">  </t>
    </r>
  </si>
  <si>
    <r>
      <t xml:space="preserve">Document has covered all aspect, still align and </t>
    </r>
    <r>
      <rPr>
        <b/>
        <sz val="11"/>
        <color theme="1"/>
        <rFont val="Calibri"/>
        <family val="2"/>
        <scheme val="minor"/>
      </rPr>
      <t>any discrepancies</t>
    </r>
  </si>
  <si>
    <t xml:space="preserve">Document has covered all aspect, still align and no descripancies  </t>
  </si>
  <si>
    <t>1.2</t>
  </si>
  <si>
    <t>RKAB &amp; Reclamation Plan (Administration and Operation License)</t>
  </si>
  <si>
    <r>
      <t xml:space="preserve">Document under </t>
    </r>
    <r>
      <rPr>
        <b/>
        <sz val="11"/>
        <color theme="1"/>
        <rFont val="Calibri"/>
        <family val="2"/>
        <scheme val="minor"/>
      </rPr>
      <t>preparation</t>
    </r>
  </si>
  <si>
    <r>
      <t xml:space="preserve">Document </t>
    </r>
    <r>
      <rPr>
        <b/>
        <sz val="11"/>
        <color theme="1"/>
        <rFont val="Calibri"/>
        <family val="2"/>
        <scheme val="minor"/>
      </rPr>
      <t>already submitted</t>
    </r>
    <r>
      <rPr>
        <sz val="11"/>
        <color theme="1"/>
        <rFont val="Calibri"/>
        <family val="2"/>
        <charset val="1"/>
        <scheme val="minor"/>
      </rPr>
      <t xml:space="preserve">  to ESDM</t>
    </r>
  </si>
  <si>
    <r>
      <t xml:space="preserve">Document </t>
    </r>
    <r>
      <rPr>
        <b/>
        <sz val="11"/>
        <color theme="1"/>
        <rFont val="Calibri"/>
        <family val="2"/>
        <scheme val="minor"/>
      </rPr>
      <t>under evaluation</t>
    </r>
    <r>
      <rPr>
        <sz val="11"/>
        <color theme="1"/>
        <rFont val="Calibri"/>
        <family val="2"/>
        <charset val="1"/>
        <scheme val="minor"/>
      </rPr>
      <t xml:space="preserve"> by ESDM</t>
    </r>
  </si>
  <si>
    <r>
      <t xml:space="preserve">Document </t>
    </r>
    <r>
      <rPr>
        <b/>
        <sz val="11"/>
        <color theme="1"/>
        <rFont val="Calibri"/>
        <family val="2"/>
        <scheme val="minor"/>
      </rPr>
      <t>need correction and adjustment</t>
    </r>
  </si>
  <si>
    <t>Approved and valid</t>
  </si>
  <si>
    <t>1.3</t>
  </si>
  <si>
    <t>Forestry Permit (Working Area)</t>
  </si>
  <si>
    <r>
      <t xml:space="preserve">Document </t>
    </r>
    <r>
      <rPr>
        <b/>
        <sz val="11"/>
        <color theme="1"/>
        <rFont val="Calibri"/>
        <family val="2"/>
        <scheme val="minor"/>
      </rPr>
      <t>already submitted</t>
    </r>
    <r>
      <rPr>
        <sz val="11"/>
        <color theme="1"/>
        <rFont val="Calibri"/>
        <family val="2"/>
        <charset val="1"/>
        <scheme val="minor"/>
      </rPr>
      <t xml:space="preserve">  to LH&amp;K</t>
    </r>
  </si>
  <si>
    <r>
      <t xml:space="preserve">Document </t>
    </r>
    <r>
      <rPr>
        <b/>
        <sz val="11"/>
        <color theme="1"/>
        <rFont val="Calibri"/>
        <family val="2"/>
        <scheme val="minor"/>
      </rPr>
      <t>under evaluation</t>
    </r>
    <r>
      <rPr>
        <sz val="11"/>
        <color theme="1"/>
        <rFont val="Calibri"/>
        <family val="2"/>
        <charset val="1"/>
        <scheme val="minor"/>
      </rPr>
      <t xml:space="preserve"> by LH&amp;K</t>
    </r>
  </si>
  <si>
    <t>Granted and valid</t>
  </si>
  <si>
    <t>AREA READINESS</t>
  </si>
  <si>
    <t>2.1</t>
  </si>
  <si>
    <t>Land compensation - community issue</t>
  </si>
  <si>
    <r>
      <rPr>
        <b/>
        <sz val="11"/>
        <color theme="1"/>
        <rFont val="Calibri"/>
        <family val="2"/>
        <scheme val="minor"/>
      </rPr>
      <t>Start communication and clarification</t>
    </r>
    <r>
      <rPr>
        <sz val="11"/>
        <color theme="1"/>
        <rFont val="Calibri"/>
        <family val="2"/>
        <charset val="1"/>
        <scheme val="minor"/>
      </rPr>
      <t xml:space="preserve"> with the claimer and or land owner </t>
    </r>
  </si>
  <si>
    <r>
      <rPr>
        <b/>
        <sz val="11"/>
        <color theme="1"/>
        <rFont val="Calibri"/>
        <family val="2"/>
        <scheme val="minor"/>
      </rPr>
      <t>On progress communication and clarification</t>
    </r>
    <r>
      <rPr>
        <sz val="11"/>
        <color theme="1"/>
        <rFont val="Calibri"/>
        <family val="2"/>
        <charset val="1"/>
        <scheme val="minor"/>
      </rPr>
      <t xml:space="preserve"> with the claimer and or land owner </t>
    </r>
  </si>
  <si>
    <r>
      <rPr>
        <b/>
        <sz val="11"/>
        <color theme="1"/>
        <rFont val="Calibri"/>
        <family val="2"/>
        <scheme val="minor"/>
      </rPr>
      <t xml:space="preserve">On progress compensation calculation </t>
    </r>
    <r>
      <rPr>
        <sz val="11"/>
        <color theme="1"/>
        <rFont val="Calibri"/>
        <family val="2"/>
        <charset val="1"/>
        <scheme val="minor"/>
      </rPr>
      <t>and determination of area</t>
    </r>
  </si>
  <si>
    <r>
      <rPr>
        <b/>
        <sz val="11"/>
        <color theme="1"/>
        <rFont val="Calibri"/>
        <family val="2"/>
        <scheme val="minor"/>
      </rPr>
      <t>On progress payment</t>
    </r>
    <r>
      <rPr>
        <sz val="11"/>
        <color theme="1"/>
        <rFont val="Calibri"/>
        <family val="2"/>
        <charset val="1"/>
        <scheme val="minor"/>
      </rPr>
      <t xml:space="preserve"> and complete administration</t>
    </r>
  </si>
  <si>
    <t>No issue and or done completely</t>
  </si>
  <si>
    <t>2.2</t>
  </si>
  <si>
    <t>Working area determination - pegging (PAK)</t>
  </si>
  <si>
    <r>
      <t xml:space="preserve">Under </t>
    </r>
    <r>
      <rPr>
        <b/>
        <sz val="11"/>
        <color theme="1"/>
        <rFont val="Calibri"/>
        <family val="2"/>
        <scheme val="minor"/>
      </rPr>
      <t>preparation</t>
    </r>
    <r>
      <rPr>
        <sz val="11"/>
        <color theme="1"/>
        <rFont val="Calibri"/>
        <family val="2"/>
        <charset val="1"/>
        <scheme val="minor"/>
      </rPr>
      <t xml:space="preserve"> for field survey and pole stacking </t>
    </r>
  </si>
  <si>
    <r>
      <rPr>
        <b/>
        <sz val="11"/>
        <color theme="1"/>
        <rFont val="Calibri"/>
        <family val="2"/>
        <scheme val="minor"/>
      </rPr>
      <t xml:space="preserve">Conducting </t>
    </r>
    <r>
      <rPr>
        <sz val="11"/>
        <color theme="1"/>
        <rFont val="Calibri"/>
        <family val="2"/>
        <charset val="1"/>
        <scheme val="minor"/>
      </rPr>
      <t xml:space="preserve">field survey and pole stacking </t>
    </r>
  </si>
  <si>
    <t xml:space="preserve">Report completed and submitted to LH&amp;K </t>
  </si>
  <si>
    <r>
      <t xml:space="preserve">Report </t>
    </r>
    <r>
      <rPr>
        <b/>
        <sz val="11"/>
        <color theme="1"/>
        <rFont val="Calibri"/>
        <family val="2"/>
        <scheme val="minor"/>
      </rPr>
      <t>need correction and adjustment</t>
    </r>
  </si>
  <si>
    <t>2.3</t>
  </si>
  <si>
    <t>Timber cruising and log cutting (PSDH/DR)</t>
  </si>
  <si>
    <r>
      <t xml:space="preserve">Under </t>
    </r>
    <r>
      <rPr>
        <b/>
        <sz val="11"/>
        <color theme="1"/>
        <rFont val="Calibri"/>
        <family val="2"/>
        <scheme val="minor"/>
      </rPr>
      <t>preparation</t>
    </r>
    <r>
      <rPr>
        <sz val="11"/>
        <color theme="1"/>
        <rFont val="Calibri"/>
        <family val="2"/>
        <charset val="1"/>
        <scheme val="minor"/>
      </rPr>
      <t xml:space="preserve"> for field cruising, cutting and log addministration (SIPPUH)</t>
    </r>
  </si>
  <si>
    <r>
      <rPr>
        <b/>
        <sz val="11"/>
        <color theme="1"/>
        <rFont val="Calibri"/>
        <family val="2"/>
        <scheme val="minor"/>
      </rPr>
      <t>Conducting</t>
    </r>
    <r>
      <rPr>
        <sz val="11"/>
        <color theme="1"/>
        <rFont val="Calibri"/>
        <family val="2"/>
        <charset val="1"/>
        <scheme val="minor"/>
      </rPr>
      <t xml:space="preserve"> field cruising, cutting and log addministration (SIPPUH)</t>
    </r>
  </si>
  <si>
    <t xml:space="preserve">Report online and billing code submitted to LH&amp;K </t>
  </si>
  <si>
    <t>Report verified. Issued billing code and payment done</t>
  </si>
  <si>
    <t>Everything done technically and commercial (PSDH/DR)</t>
  </si>
  <si>
    <t>2.4</t>
  </si>
  <si>
    <t>Annual Forestry Fee (PNBP)</t>
  </si>
  <si>
    <r>
      <t xml:space="preserve">Under </t>
    </r>
    <r>
      <rPr>
        <b/>
        <sz val="11"/>
        <color theme="1"/>
        <rFont val="Calibri"/>
        <family val="2"/>
        <scheme val="minor"/>
      </rPr>
      <t>preparation</t>
    </r>
    <r>
      <rPr>
        <sz val="11"/>
        <color theme="1"/>
        <rFont val="Calibri"/>
        <family val="2"/>
        <charset val="1"/>
        <scheme val="minor"/>
      </rPr>
      <t xml:space="preserve"> for field survey and or desk study verification </t>
    </r>
  </si>
  <si>
    <r>
      <rPr>
        <b/>
        <sz val="11"/>
        <color theme="1"/>
        <rFont val="Calibri"/>
        <family val="2"/>
        <scheme val="minor"/>
      </rPr>
      <t xml:space="preserve">Conductiung </t>
    </r>
    <r>
      <rPr>
        <sz val="11"/>
        <color theme="1"/>
        <rFont val="Calibri"/>
        <family val="2"/>
        <charset val="1"/>
        <scheme val="minor"/>
      </rPr>
      <t>field survey and or desk study verification</t>
    </r>
  </si>
  <si>
    <t xml:space="preserve">Field verification report completed and submitted to LH&amp;K </t>
  </si>
  <si>
    <t>Report completed, issued billing code and payment done</t>
  </si>
  <si>
    <t>Paymemt done and proceed with baseline revision (if required)</t>
  </si>
  <si>
    <t>GEOLOGICAL INFORMATION</t>
  </si>
  <si>
    <t>3.1</t>
  </si>
  <si>
    <t>Infill drilling</t>
  </si>
  <si>
    <r>
      <t xml:space="preserve">Infill drilling covered </t>
    </r>
    <r>
      <rPr>
        <b/>
        <sz val="11"/>
        <color theme="1"/>
        <rFont val="Calibri"/>
        <family val="2"/>
        <scheme val="minor"/>
      </rPr>
      <t xml:space="preserve">less than 70% </t>
    </r>
    <r>
      <rPr>
        <sz val="11"/>
        <color theme="1"/>
        <rFont val="Calibri"/>
        <family val="2"/>
        <charset val="1"/>
        <scheme val="minor"/>
      </rPr>
      <t>of planned  mine area</t>
    </r>
  </si>
  <si>
    <r>
      <t xml:space="preserve">Infill drilling covered </t>
    </r>
    <r>
      <rPr>
        <b/>
        <sz val="11"/>
        <color theme="1"/>
        <rFont val="Calibri"/>
        <family val="2"/>
        <scheme val="minor"/>
      </rPr>
      <t>70% of</t>
    </r>
    <r>
      <rPr>
        <sz val="11"/>
        <color theme="1"/>
        <rFont val="Calibri"/>
        <family val="2"/>
        <charset val="1"/>
        <scheme val="minor"/>
      </rPr>
      <t xml:space="preserve"> planned  mine area</t>
    </r>
  </si>
  <si>
    <r>
      <t xml:space="preserve">Infill drilling covered </t>
    </r>
    <r>
      <rPr>
        <b/>
        <sz val="11"/>
        <color theme="1"/>
        <rFont val="Calibri"/>
        <family val="2"/>
        <scheme val="minor"/>
      </rPr>
      <t>80% of</t>
    </r>
    <r>
      <rPr>
        <sz val="11"/>
        <color theme="1"/>
        <rFont val="Calibri"/>
        <family val="2"/>
        <charset val="1"/>
        <scheme val="minor"/>
      </rPr>
      <t xml:space="preserve"> planned  mine area</t>
    </r>
  </si>
  <si>
    <r>
      <t xml:space="preserve">Infill drilling covered </t>
    </r>
    <r>
      <rPr>
        <b/>
        <sz val="11"/>
        <color theme="1"/>
        <rFont val="Calibri"/>
        <family val="2"/>
        <scheme val="minor"/>
      </rPr>
      <t>90% of</t>
    </r>
    <r>
      <rPr>
        <sz val="11"/>
        <color theme="1"/>
        <rFont val="Calibri"/>
        <family val="2"/>
        <charset val="1"/>
        <scheme val="minor"/>
      </rPr>
      <t xml:space="preserve"> planned  mine area</t>
    </r>
  </si>
  <si>
    <r>
      <t xml:space="preserve">Infill drilling covered </t>
    </r>
    <r>
      <rPr>
        <b/>
        <sz val="11"/>
        <color theme="1"/>
        <rFont val="Calibri"/>
        <family val="2"/>
        <scheme val="minor"/>
      </rPr>
      <t>100% of</t>
    </r>
    <r>
      <rPr>
        <sz val="11"/>
        <color theme="1"/>
        <rFont val="Calibri"/>
        <family val="2"/>
        <charset val="1"/>
        <scheme val="minor"/>
      </rPr>
      <t xml:space="preserve"> planned  mine area</t>
    </r>
  </si>
  <si>
    <t>3.2</t>
  </si>
  <si>
    <t>Geological model</t>
  </si>
  <si>
    <r>
      <t xml:space="preserve">Geological model completed and covered </t>
    </r>
    <r>
      <rPr>
        <b/>
        <sz val="11"/>
        <color theme="1"/>
        <rFont val="Calibri"/>
        <family val="2"/>
        <scheme val="minor"/>
      </rPr>
      <t>less than 70% of</t>
    </r>
    <r>
      <rPr>
        <sz val="11"/>
        <color theme="1"/>
        <rFont val="Calibri"/>
        <family val="2"/>
        <charset val="1"/>
        <scheme val="minor"/>
      </rPr>
      <t xml:space="preserve"> planned  mine area</t>
    </r>
  </si>
  <si>
    <r>
      <t xml:space="preserve">Geological model completed and covered </t>
    </r>
    <r>
      <rPr>
        <b/>
        <sz val="11"/>
        <color theme="1"/>
        <rFont val="Calibri"/>
        <family val="2"/>
        <scheme val="minor"/>
      </rPr>
      <t>70% of</t>
    </r>
    <r>
      <rPr>
        <sz val="11"/>
        <color theme="1"/>
        <rFont val="Calibri"/>
        <family val="2"/>
        <charset val="1"/>
        <scheme val="minor"/>
      </rPr>
      <t xml:space="preserve"> planned  mine area</t>
    </r>
  </si>
  <si>
    <r>
      <t xml:space="preserve">Geological model completed and covered </t>
    </r>
    <r>
      <rPr>
        <b/>
        <sz val="11"/>
        <color theme="1"/>
        <rFont val="Calibri"/>
        <family val="2"/>
        <scheme val="minor"/>
      </rPr>
      <t>80% of</t>
    </r>
    <r>
      <rPr>
        <sz val="11"/>
        <color theme="1"/>
        <rFont val="Calibri"/>
        <family val="2"/>
        <charset val="1"/>
        <scheme val="minor"/>
      </rPr>
      <t xml:space="preserve"> planned  mine area</t>
    </r>
  </si>
  <si>
    <r>
      <t xml:space="preserve">Geological model completed and covered </t>
    </r>
    <r>
      <rPr>
        <b/>
        <sz val="11"/>
        <color theme="1"/>
        <rFont val="Calibri"/>
        <family val="2"/>
        <scheme val="minor"/>
      </rPr>
      <t>90% of</t>
    </r>
    <r>
      <rPr>
        <sz val="11"/>
        <color theme="1"/>
        <rFont val="Calibri"/>
        <family val="2"/>
        <charset val="1"/>
        <scheme val="minor"/>
      </rPr>
      <t xml:space="preserve"> planned  mine area</t>
    </r>
  </si>
  <si>
    <r>
      <t xml:space="preserve">Geological model completed and covered </t>
    </r>
    <r>
      <rPr>
        <b/>
        <sz val="11"/>
        <color theme="1"/>
        <rFont val="Calibri"/>
        <family val="2"/>
        <scheme val="minor"/>
      </rPr>
      <t xml:space="preserve">100% </t>
    </r>
    <r>
      <rPr>
        <sz val="11"/>
        <color theme="1"/>
        <rFont val="Calibri"/>
        <family val="2"/>
        <charset val="1"/>
        <scheme val="minor"/>
      </rPr>
      <t>of planned  mine area</t>
    </r>
  </si>
  <si>
    <t>3.3</t>
  </si>
  <si>
    <t>PAF/NAF Information</t>
  </si>
  <si>
    <r>
      <t xml:space="preserve">Material identification, handling method and alocation already modelled  </t>
    </r>
    <r>
      <rPr>
        <b/>
        <sz val="11"/>
        <color theme="1"/>
        <rFont val="Calibri"/>
        <family val="2"/>
        <scheme val="minor"/>
      </rPr>
      <t>less than 70% of</t>
    </r>
    <r>
      <rPr>
        <sz val="11"/>
        <color theme="1"/>
        <rFont val="Calibri"/>
        <family val="2"/>
        <charset val="1"/>
        <scheme val="minor"/>
      </rPr>
      <t xml:space="preserve"> planned  mine area</t>
    </r>
  </si>
  <si>
    <r>
      <t xml:space="preserve">Material identification, handling method and alocation already modelled </t>
    </r>
    <r>
      <rPr>
        <b/>
        <sz val="11"/>
        <color theme="1"/>
        <rFont val="Calibri"/>
        <family val="2"/>
        <scheme val="minor"/>
      </rPr>
      <t>70% of</t>
    </r>
    <r>
      <rPr>
        <sz val="11"/>
        <color theme="1"/>
        <rFont val="Calibri"/>
        <family val="2"/>
        <charset val="1"/>
        <scheme val="minor"/>
      </rPr>
      <t xml:space="preserve"> planned  mine area</t>
    </r>
  </si>
  <si>
    <t>Material identification, handling method and alocation already modelled 80% of planned  mine area</t>
  </si>
  <si>
    <r>
      <t xml:space="preserve">Material identification, handling method and alocation already modelled </t>
    </r>
    <r>
      <rPr>
        <b/>
        <sz val="11"/>
        <color theme="1"/>
        <rFont val="Calibri"/>
        <family val="2"/>
        <scheme val="minor"/>
      </rPr>
      <t>90% of</t>
    </r>
    <r>
      <rPr>
        <sz val="11"/>
        <color theme="1"/>
        <rFont val="Calibri"/>
        <family val="2"/>
        <charset val="1"/>
        <scheme val="minor"/>
      </rPr>
      <t xml:space="preserve"> planned  mine area</t>
    </r>
  </si>
  <si>
    <r>
      <t xml:space="preserve">Material identification, handling method and alocation already modelled </t>
    </r>
    <r>
      <rPr>
        <b/>
        <sz val="11"/>
        <color theme="1"/>
        <rFont val="Calibri"/>
        <family val="2"/>
        <scheme val="minor"/>
      </rPr>
      <t xml:space="preserve">100% of </t>
    </r>
    <r>
      <rPr>
        <sz val="11"/>
        <color theme="1"/>
        <rFont val="Calibri"/>
        <family val="2"/>
        <charset val="1"/>
        <scheme val="minor"/>
      </rPr>
      <t>planned  mine area</t>
    </r>
  </si>
  <si>
    <t>3.4</t>
  </si>
  <si>
    <t>Ground water modelling (in the pit)</t>
  </si>
  <si>
    <r>
      <t xml:space="preserve">Ground water identified and modelled </t>
    </r>
    <r>
      <rPr>
        <b/>
        <sz val="11"/>
        <color theme="1"/>
        <rFont val="Calibri"/>
        <family val="2"/>
        <scheme val="minor"/>
      </rPr>
      <t xml:space="preserve">less than 70% </t>
    </r>
    <r>
      <rPr>
        <sz val="11"/>
        <color theme="1"/>
        <rFont val="Calibri"/>
        <family val="2"/>
        <charset val="1"/>
        <scheme val="minor"/>
      </rPr>
      <t>of planned  mine area (pit)</t>
    </r>
  </si>
  <si>
    <t>Ground water identified and modelled 70% of planned  mine area (pit)</t>
  </si>
  <si>
    <r>
      <t xml:space="preserve">Ground water identified and modelled </t>
    </r>
    <r>
      <rPr>
        <b/>
        <sz val="11"/>
        <color theme="1"/>
        <rFont val="Calibri"/>
        <family val="2"/>
        <scheme val="minor"/>
      </rPr>
      <t>80% of</t>
    </r>
    <r>
      <rPr>
        <sz val="11"/>
        <color theme="1"/>
        <rFont val="Calibri"/>
        <family val="2"/>
        <charset val="1"/>
        <scheme val="minor"/>
      </rPr>
      <t xml:space="preserve"> planned  mine area (pit)</t>
    </r>
  </si>
  <si>
    <r>
      <t xml:space="preserve">Ground water identified and modelled </t>
    </r>
    <r>
      <rPr>
        <b/>
        <sz val="11"/>
        <color theme="1"/>
        <rFont val="Calibri"/>
        <family val="2"/>
        <scheme val="minor"/>
      </rPr>
      <t>90% of</t>
    </r>
    <r>
      <rPr>
        <sz val="11"/>
        <color theme="1"/>
        <rFont val="Calibri"/>
        <family val="2"/>
        <charset val="1"/>
        <scheme val="minor"/>
      </rPr>
      <t xml:space="preserve"> planned  mine area (pit)</t>
    </r>
  </si>
  <si>
    <r>
      <t xml:space="preserve">Ground water identified and modelled </t>
    </r>
    <r>
      <rPr>
        <b/>
        <sz val="11"/>
        <color theme="1"/>
        <rFont val="Calibri"/>
        <family val="2"/>
        <scheme val="minor"/>
      </rPr>
      <t xml:space="preserve">100% </t>
    </r>
    <r>
      <rPr>
        <sz val="11"/>
        <color theme="1"/>
        <rFont val="Calibri"/>
        <family val="2"/>
        <charset val="1"/>
        <scheme val="minor"/>
      </rPr>
      <t>of planned  mine area (pit)</t>
    </r>
  </si>
  <si>
    <t>3.5</t>
  </si>
  <si>
    <t>Coal Quantity (mineable)</t>
  </si>
  <si>
    <r>
      <t xml:space="preserve">Coal quantity (tonage) measured calculation and model based on S/R planned </t>
    </r>
    <r>
      <rPr>
        <b/>
        <sz val="11"/>
        <color theme="1"/>
        <rFont val="Calibri"/>
        <family val="2"/>
        <scheme val="minor"/>
      </rPr>
      <t xml:space="preserve">less than 70% </t>
    </r>
    <r>
      <rPr>
        <sz val="11"/>
        <color theme="1"/>
        <rFont val="Calibri"/>
        <family val="2"/>
        <charset val="1"/>
        <scheme val="minor"/>
      </rPr>
      <t xml:space="preserve"> for over all area</t>
    </r>
  </si>
  <si>
    <r>
      <t xml:space="preserve">Coal quantity (tonage) measured calculation and model based on S/R planned </t>
    </r>
    <r>
      <rPr>
        <b/>
        <sz val="11"/>
        <color theme="1"/>
        <rFont val="Calibri"/>
        <family val="2"/>
        <scheme val="minor"/>
      </rPr>
      <t xml:space="preserve">70% </t>
    </r>
    <r>
      <rPr>
        <sz val="11"/>
        <color theme="1"/>
        <rFont val="Calibri"/>
        <family val="2"/>
        <charset val="1"/>
        <scheme val="minor"/>
      </rPr>
      <t xml:space="preserve"> for over all area</t>
    </r>
  </si>
  <si>
    <r>
      <t xml:space="preserve">Coal quantity (tonage) measured calculation and model based on S/R planned </t>
    </r>
    <r>
      <rPr>
        <b/>
        <sz val="11"/>
        <color theme="1"/>
        <rFont val="Calibri"/>
        <family val="2"/>
        <scheme val="minor"/>
      </rPr>
      <t xml:space="preserve">80% </t>
    </r>
    <r>
      <rPr>
        <sz val="11"/>
        <color theme="1"/>
        <rFont val="Calibri"/>
        <family val="2"/>
        <charset val="1"/>
        <scheme val="minor"/>
      </rPr>
      <t xml:space="preserve"> for over all area</t>
    </r>
  </si>
  <si>
    <r>
      <t xml:space="preserve">Coal quantity (tonage) measured calculation and model based on S/R planned </t>
    </r>
    <r>
      <rPr>
        <b/>
        <sz val="11"/>
        <color theme="1"/>
        <rFont val="Calibri"/>
        <family val="2"/>
        <scheme val="minor"/>
      </rPr>
      <t xml:space="preserve">90% </t>
    </r>
    <r>
      <rPr>
        <sz val="11"/>
        <color theme="1"/>
        <rFont val="Calibri"/>
        <family val="2"/>
        <charset val="1"/>
        <scheme val="minor"/>
      </rPr>
      <t xml:space="preserve"> for over all area</t>
    </r>
  </si>
  <si>
    <r>
      <t xml:space="preserve">Coal quantity (tonage) measured calculation and model based on S/R planned </t>
    </r>
    <r>
      <rPr>
        <b/>
        <sz val="11"/>
        <color theme="1"/>
        <rFont val="Calibri"/>
        <family val="2"/>
        <scheme val="minor"/>
      </rPr>
      <t xml:space="preserve">100% </t>
    </r>
    <r>
      <rPr>
        <sz val="11"/>
        <color theme="1"/>
        <rFont val="Calibri"/>
        <family val="2"/>
        <charset val="1"/>
        <scheme val="minor"/>
      </rPr>
      <t xml:space="preserve"> for over all area</t>
    </r>
  </si>
  <si>
    <t>3.6</t>
  </si>
  <si>
    <t xml:space="preserve">Coal Quality </t>
  </si>
  <si>
    <r>
      <t xml:space="preserve">Coal quality composited and modelled based on S/R planned </t>
    </r>
    <r>
      <rPr>
        <b/>
        <sz val="11"/>
        <color theme="1"/>
        <rFont val="Calibri"/>
        <family val="2"/>
        <scheme val="minor"/>
      </rPr>
      <t xml:space="preserve">less than 70% </t>
    </r>
    <r>
      <rPr>
        <sz val="11"/>
        <color theme="1"/>
        <rFont val="Calibri"/>
        <family val="2"/>
        <charset val="1"/>
        <scheme val="minor"/>
      </rPr>
      <t xml:space="preserve"> for over all area</t>
    </r>
  </si>
  <si>
    <r>
      <t xml:space="preserve">Coal quality composited and modelled based on S/R planned </t>
    </r>
    <r>
      <rPr>
        <b/>
        <sz val="11"/>
        <color theme="1"/>
        <rFont val="Calibri"/>
        <family val="2"/>
        <scheme val="minor"/>
      </rPr>
      <t xml:space="preserve">70% </t>
    </r>
    <r>
      <rPr>
        <sz val="11"/>
        <color theme="1"/>
        <rFont val="Calibri"/>
        <family val="2"/>
        <charset val="1"/>
        <scheme val="minor"/>
      </rPr>
      <t xml:space="preserve"> for over all area</t>
    </r>
  </si>
  <si>
    <r>
      <t xml:space="preserve">Coal quality composited and modelled based on S/R planned </t>
    </r>
    <r>
      <rPr>
        <b/>
        <sz val="11"/>
        <color theme="1"/>
        <rFont val="Calibri"/>
        <family val="2"/>
        <scheme val="minor"/>
      </rPr>
      <t xml:space="preserve">80% </t>
    </r>
    <r>
      <rPr>
        <sz val="11"/>
        <color theme="1"/>
        <rFont val="Calibri"/>
        <family val="2"/>
        <charset val="1"/>
        <scheme val="minor"/>
      </rPr>
      <t xml:space="preserve"> for over all area</t>
    </r>
  </si>
  <si>
    <r>
      <t xml:space="preserve">Coal quality composited and modelled based on S/R planned </t>
    </r>
    <r>
      <rPr>
        <b/>
        <sz val="11"/>
        <color theme="1"/>
        <rFont val="Calibri"/>
        <family val="2"/>
        <scheme val="minor"/>
      </rPr>
      <t xml:space="preserve">90% </t>
    </r>
    <r>
      <rPr>
        <sz val="11"/>
        <color theme="1"/>
        <rFont val="Calibri"/>
        <family val="2"/>
        <charset val="1"/>
        <scheme val="minor"/>
      </rPr>
      <t xml:space="preserve"> for over all area</t>
    </r>
  </si>
  <si>
    <r>
      <t xml:space="preserve">Coal quality composited and modelled based on S/R planned </t>
    </r>
    <r>
      <rPr>
        <b/>
        <sz val="11"/>
        <color theme="1"/>
        <rFont val="Calibri"/>
        <family val="2"/>
        <scheme val="minor"/>
      </rPr>
      <t xml:space="preserve">100% </t>
    </r>
    <r>
      <rPr>
        <sz val="11"/>
        <color theme="1"/>
        <rFont val="Calibri"/>
        <family val="2"/>
        <charset val="1"/>
        <scheme val="minor"/>
      </rPr>
      <t xml:space="preserve"> for over all area</t>
    </r>
  </si>
  <si>
    <t>MINE PLANNING AND OPERATION</t>
  </si>
  <si>
    <t>4.1</t>
  </si>
  <si>
    <t>Geothechnical information (slope stability)</t>
  </si>
  <si>
    <r>
      <t xml:space="preserve">Information covered </t>
    </r>
    <r>
      <rPr>
        <b/>
        <sz val="11"/>
        <color theme="1"/>
        <rFont val="Calibri"/>
        <family val="2"/>
        <scheme val="minor"/>
      </rPr>
      <t xml:space="preserve">less then 100% </t>
    </r>
    <r>
      <rPr>
        <sz val="11"/>
        <color theme="1"/>
        <rFont val="Calibri"/>
        <family val="2"/>
        <charset val="1"/>
        <scheme val="minor"/>
      </rPr>
      <t xml:space="preserve">area based on mine plan design and </t>
    </r>
    <r>
      <rPr>
        <b/>
        <sz val="11"/>
        <color theme="1"/>
        <rFont val="Calibri"/>
        <family val="2"/>
        <scheme val="minor"/>
      </rPr>
      <t>safety factor &lt; 1.1</t>
    </r>
  </si>
  <si>
    <r>
      <t xml:space="preserve">Information </t>
    </r>
    <r>
      <rPr>
        <b/>
        <sz val="11"/>
        <color theme="1"/>
        <rFont val="Calibri"/>
        <family val="2"/>
        <scheme val="minor"/>
      </rPr>
      <t>covered 100% area</t>
    </r>
    <r>
      <rPr>
        <sz val="11"/>
        <color theme="1"/>
        <rFont val="Calibri"/>
        <family val="2"/>
        <charset val="1"/>
        <scheme val="minor"/>
      </rPr>
      <t xml:space="preserve"> based on mine plan design and </t>
    </r>
    <r>
      <rPr>
        <b/>
        <sz val="11"/>
        <color theme="1"/>
        <rFont val="Calibri"/>
        <family val="2"/>
        <scheme val="minor"/>
      </rPr>
      <t>safety fakcor &lt; 1.1</t>
    </r>
  </si>
  <si>
    <r>
      <t>Information</t>
    </r>
    <r>
      <rPr>
        <b/>
        <sz val="11"/>
        <color theme="1"/>
        <rFont val="Calibri"/>
        <family val="2"/>
        <scheme val="minor"/>
      </rPr>
      <t xml:space="preserve"> covered 100% area </t>
    </r>
    <r>
      <rPr>
        <sz val="11"/>
        <color theme="1"/>
        <rFont val="Calibri"/>
        <family val="2"/>
        <charset val="1"/>
        <scheme val="minor"/>
      </rPr>
      <t xml:space="preserve">based on mine plan design and </t>
    </r>
    <r>
      <rPr>
        <b/>
        <sz val="11"/>
        <color theme="1"/>
        <rFont val="Calibri"/>
        <family val="2"/>
        <scheme val="minor"/>
      </rPr>
      <t>safety factor &gt; 1.1</t>
    </r>
  </si>
  <si>
    <r>
      <t xml:space="preserve">Information </t>
    </r>
    <r>
      <rPr>
        <b/>
        <sz val="11"/>
        <color theme="1"/>
        <rFont val="Calibri"/>
        <family val="2"/>
        <scheme val="minor"/>
      </rPr>
      <t xml:space="preserve">covered 100% area </t>
    </r>
    <r>
      <rPr>
        <sz val="11"/>
        <color theme="1"/>
        <rFont val="Calibri"/>
        <family val="2"/>
        <charset val="1"/>
        <scheme val="minor"/>
      </rPr>
      <t xml:space="preserve">based on mine plan design and </t>
    </r>
    <r>
      <rPr>
        <b/>
        <sz val="11"/>
        <color theme="1"/>
        <rFont val="Calibri"/>
        <family val="2"/>
        <scheme val="minor"/>
      </rPr>
      <t>safety factor less than 1.2</t>
    </r>
  </si>
  <si>
    <r>
      <t xml:space="preserve">Information </t>
    </r>
    <r>
      <rPr>
        <b/>
        <sz val="11"/>
        <color theme="1"/>
        <rFont val="Calibri"/>
        <family val="2"/>
        <scheme val="minor"/>
      </rPr>
      <t>covered 100% area</t>
    </r>
    <r>
      <rPr>
        <sz val="11"/>
        <color theme="1"/>
        <rFont val="Calibri"/>
        <family val="2"/>
        <charset val="1"/>
        <scheme val="minor"/>
      </rPr>
      <t xml:space="preserve"> based on mine plan design with </t>
    </r>
    <r>
      <rPr>
        <b/>
        <sz val="11"/>
        <color theme="1"/>
        <rFont val="Calibri"/>
        <family val="2"/>
        <scheme val="minor"/>
      </rPr>
      <t>safety factor &gt; 1.2</t>
    </r>
  </si>
  <si>
    <t>4.2</t>
  </si>
  <si>
    <t>Material management</t>
  </si>
  <si>
    <r>
      <t xml:space="preserve">OB removal (volume) allocated based on mine plan design (hauling distance) and original budget approval </t>
    </r>
    <r>
      <rPr>
        <b/>
        <sz val="11"/>
        <color theme="1"/>
        <rFont val="Calibri"/>
        <family val="2"/>
        <scheme val="minor"/>
      </rPr>
      <t>70%</t>
    </r>
  </si>
  <si>
    <r>
      <t xml:space="preserve">OB removal (volume) allocated based on mine plan design (hauling distance) and original budget approval </t>
    </r>
    <r>
      <rPr>
        <b/>
        <sz val="11"/>
        <color theme="1"/>
        <rFont val="Calibri"/>
        <family val="2"/>
        <scheme val="minor"/>
      </rPr>
      <t>80%</t>
    </r>
  </si>
  <si>
    <r>
      <t xml:space="preserve">OB removal (volume) allocated based on mine plan design (hauling distance) and original budget approval </t>
    </r>
    <r>
      <rPr>
        <b/>
        <sz val="11"/>
        <color theme="1"/>
        <rFont val="Calibri"/>
        <family val="2"/>
        <scheme val="minor"/>
      </rPr>
      <t>90%</t>
    </r>
  </si>
  <si>
    <r>
      <t xml:space="preserve">OB removal (volume) allocated based on mine plan design (hauling distance) and original budget approval </t>
    </r>
    <r>
      <rPr>
        <b/>
        <sz val="11"/>
        <color theme="1"/>
        <rFont val="Calibri"/>
        <family val="2"/>
        <scheme val="minor"/>
      </rPr>
      <t>100%</t>
    </r>
  </si>
  <si>
    <t>4.3</t>
  </si>
  <si>
    <t>Water Management</t>
  </si>
  <si>
    <t>4.4</t>
  </si>
  <si>
    <t>Reclamation</t>
  </si>
  <si>
    <r>
      <t xml:space="preserve">reclamation plan conducted  based on mining sequence and mine  plan </t>
    </r>
    <r>
      <rPr>
        <b/>
        <sz val="11"/>
        <color theme="1"/>
        <rFont val="Calibri"/>
        <family val="2"/>
        <scheme val="minor"/>
      </rPr>
      <t xml:space="preserve">(yearly) </t>
    </r>
    <r>
      <rPr>
        <sz val="11"/>
        <color theme="1"/>
        <rFont val="Calibri"/>
        <family val="2"/>
        <charset val="1"/>
        <scheme val="minor"/>
      </rPr>
      <t>with</t>
    </r>
    <r>
      <rPr>
        <b/>
        <sz val="11"/>
        <color theme="1"/>
        <rFont val="Calibri"/>
        <family val="2"/>
        <scheme val="minor"/>
      </rPr>
      <t xml:space="preserve"> keep maintain void ratio and disturbed area more  15 % </t>
    </r>
  </si>
  <si>
    <r>
      <t xml:space="preserve">reclamation plan conducted  based on mining sequence and mine  plan </t>
    </r>
    <r>
      <rPr>
        <b/>
        <sz val="11"/>
        <color theme="1"/>
        <rFont val="Calibri"/>
        <family val="2"/>
        <scheme val="minor"/>
      </rPr>
      <t xml:space="preserve">(yearly) </t>
    </r>
    <r>
      <rPr>
        <sz val="11"/>
        <color theme="1"/>
        <rFont val="Calibri"/>
        <family val="2"/>
        <charset val="1"/>
        <scheme val="minor"/>
      </rPr>
      <t>with</t>
    </r>
    <r>
      <rPr>
        <b/>
        <sz val="11"/>
        <color theme="1"/>
        <rFont val="Calibri"/>
        <family val="2"/>
        <scheme val="minor"/>
      </rPr>
      <t xml:space="preserve"> keep maintain void ratio and disturbed area max 15 % </t>
    </r>
  </si>
  <si>
    <r>
      <t xml:space="preserve">reclamation plan conducted  based on mining sequence and mine  plan </t>
    </r>
    <r>
      <rPr>
        <b/>
        <sz val="11"/>
        <color theme="1"/>
        <rFont val="Calibri"/>
        <family val="2"/>
        <scheme val="minor"/>
      </rPr>
      <t xml:space="preserve">(yearly) </t>
    </r>
    <r>
      <rPr>
        <sz val="11"/>
        <color theme="1"/>
        <rFont val="Calibri"/>
        <family val="2"/>
        <charset val="1"/>
        <scheme val="minor"/>
      </rPr>
      <t>with</t>
    </r>
    <r>
      <rPr>
        <b/>
        <sz val="11"/>
        <color theme="1"/>
        <rFont val="Calibri"/>
        <family val="2"/>
        <scheme val="minor"/>
      </rPr>
      <t xml:space="preserve"> keep maintain void ratio and disturbed area more  10 % </t>
    </r>
  </si>
  <si>
    <r>
      <t xml:space="preserve">reclamation plan conducted  based on mining sequence and mine  plan </t>
    </r>
    <r>
      <rPr>
        <b/>
        <sz val="11"/>
        <color theme="1"/>
        <rFont val="Calibri"/>
        <family val="2"/>
        <scheme val="minor"/>
      </rPr>
      <t xml:space="preserve">(yearly) </t>
    </r>
    <r>
      <rPr>
        <sz val="11"/>
        <color theme="1"/>
        <rFont val="Calibri"/>
        <family val="2"/>
        <charset val="1"/>
        <scheme val="minor"/>
      </rPr>
      <t>with</t>
    </r>
    <r>
      <rPr>
        <b/>
        <sz val="11"/>
        <color theme="1"/>
        <rFont val="Calibri"/>
        <family val="2"/>
        <scheme val="minor"/>
      </rPr>
      <t xml:space="preserve"> keep maintain void ratio and disturbed area max 10 % </t>
    </r>
  </si>
  <si>
    <r>
      <t xml:space="preserve">reclamation plan conducted  based on mining sequence and mine  plan </t>
    </r>
    <r>
      <rPr>
        <b/>
        <sz val="11"/>
        <color theme="1"/>
        <rFont val="Calibri"/>
        <family val="2"/>
        <scheme val="minor"/>
      </rPr>
      <t>(yearly)</t>
    </r>
    <r>
      <rPr>
        <sz val="11"/>
        <color theme="1"/>
        <rFont val="Calibri"/>
        <family val="2"/>
        <charset val="1"/>
        <scheme val="minor"/>
      </rPr>
      <t xml:space="preserve"> with </t>
    </r>
    <r>
      <rPr>
        <b/>
        <sz val="11"/>
        <color theme="1"/>
        <rFont val="Calibri"/>
        <family val="2"/>
        <scheme val="minor"/>
      </rPr>
      <t xml:space="preserve">keep maintain void ratio and disturbed area  less than 10 % </t>
    </r>
  </si>
  <si>
    <t>SUPPORTING FACILITY</t>
  </si>
  <si>
    <t>5.1</t>
  </si>
  <si>
    <t>Contractor readiness (mining)</t>
  </si>
  <si>
    <r>
      <rPr>
        <b/>
        <sz val="11"/>
        <color theme="1"/>
        <rFont val="Calibri"/>
        <family val="2"/>
        <scheme val="minor"/>
      </rPr>
      <t>Mining equipment specification and synchronization</t>
    </r>
    <r>
      <rPr>
        <sz val="11"/>
        <color theme="1"/>
        <rFont val="Calibri"/>
        <family val="2"/>
        <charset val="1"/>
        <scheme val="minor"/>
      </rPr>
      <t xml:space="preserve">  (type, number and capacity) already fulfilled </t>
    </r>
    <r>
      <rPr>
        <b/>
        <sz val="11"/>
        <color theme="1"/>
        <rFont val="Calibri"/>
        <family val="2"/>
        <scheme val="minor"/>
      </rPr>
      <t>less than 80% of plan capacity</t>
    </r>
  </si>
  <si>
    <r>
      <rPr>
        <b/>
        <sz val="11"/>
        <color theme="1"/>
        <rFont val="Calibri"/>
        <family val="2"/>
        <scheme val="minor"/>
      </rPr>
      <t xml:space="preserve">Mining equipment specification and synchronization </t>
    </r>
    <r>
      <rPr>
        <sz val="11"/>
        <color theme="1"/>
        <rFont val="Calibri"/>
        <family val="2"/>
        <charset val="1"/>
        <scheme val="minor"/>
      </rPr>
      <t xml:space="preserve"> (type, number and capacity) already fulfilled </t>
    </r>
    <r>
      <rPr>
        <b/>
        <sz val="11"/>
        <color theme="1"/>
        <rFont val="Calibri"/>
        <family val="2"/>
        <scheme val="minor"/>
      </rPr>
      <t>more than 80% of plan capacity</t>
    </r>
  </si>
  <si>
    <r>
      <rPr>
        <b/>
        <sz val="11"/>
        <color theme="1"/>
        <rFont val="Calibri"/>
        <family val="2"/>
        <scheme val="minor"/>
      </rPr>
      <t>Mining equipment specification and synchronization</t>
    </r>
    <r>
      <rPr>
        <sz val="11"/>
        <color theme="1"/>
        <rFont val="Calibri"/>
        <family val="2"/>
        <charset val="1"/>
        <scheme val="minor"/>
      </rPr>
      <t xml:space="preserve">  (type, number and capacity) already fulfilled </t>
    </r>
    <r>
      <rPr>
        <b/>
        <sz val="11"/>
        <color theme="1"/>
        <rFont val="Calibri"/>
        <family val="2"/>
        <scheme val="minor"/>
      </rPr>
      <t>more than 85% of plan capacity</t>
    </r>
  </si>
  <si>
    <r>
      <rPr>
        <b/>
        <sz val="11"/>
        <color theme="1"/>
        <rFont val="Calibri"/>
        <family val="2"/>
        <scheme val="minor"/>
      </rPr>
      <t xml:space="preserve">Mining equipment specification and synchronization </t>
    </r>
    <r>
      <rPr>
        <sz val="11"/>
        <color theme="1"/>
        <rFont val="Calibri"/>
        <family val="2"/>
        <charset val="1"/>
        <scheme val="minor"/>
      </rPr>
      <t xml:space="preserve"> (type, number and capacity) already fulfilled </t>
    </r>
    <r>
      <rPr>
        <b/>
        <sz val="11"/>
        <color theme="1"/>
        <rFont val="Calibri"/>
        <family val="2"/>
        <scheme val="minor"/>
      </rPr>
      <t>more than 90% of plan capacity</t>
    </r>
  </si>
  <si>
    <r>
      <rPr>
        <b/>
        <sz val="11"/>
        <color theme="1"/>
        <rFont val="Calibri"/>
        <family val="2"/>
        <scheme val="minor"/>
      </rPr>
      <t>Mining equipment specification and synchronization</t>
    </r>
    <r>
      <rPr>
        <sz val="11"/>
        <color theme="1"/>
        <rFont val="Calibri"/>
        <family val="2"/>
        <charset val="1"/>
        <scheme val="minor"/>
      </rPr>
      <t xml:space="preserve">  (type, number and capacity) already fulfilled </t>
    </r>
    <r>
      <rPr>
        <b/>
        <sz val="11"/>
        <color theme="1"/>
        <rFont val="Calibri"/>
        <family val="2"/>
        <scheme val="minor"/>
      </rPr>
      <t>more than 100% of plan capacity</t>
    </r>
  </si>
  <si>
    <t>5.2</t>
  </si>
  <si>
    <t>Contractor readiness (hauling)</t>
  </si>
  <si>
    <r>
      <rPr>
        <b/>
        <sz val="11"/>
        <color theme="1"/>
        <rFont val="Calibri"/>
        <family val="2"/>
        <scheme val="minor"/>
      </rPr>
      <t>Coal hauling truck and auxilary equipment</t>
    </r>
    <r>
      <rPr>
        <sz val="11"/>
        <color theme="1"/>
        <rFont val="Calibri"/>
        <family val="2"/>
        <charset val="1"/>
        <scheme val="minor"/>
      </rPr>
      <t xml:space="preserve"> (specification  type, and number) already fulfilled </t>
    </r>
    <r>
      <rPr>
        <b/>
        <sz val="11"/>
        <color theme="1"/>
        <rFont val="Calibri"/>
        <family val="2"/>
        <scheme val="minor"/>
      </rPr>
      <t>less than 80% of plan capacity</t>
    </r>
  </si>
  <si>
    <r>
      <rPr>
        <b/>
        <sz val="11"/>
        <color theme="1"/>
        <rFont val="Calibri"/>
        <family val="2"/>
        <scheme val="minor"/>
      </rPr>
      <t>Coal hauling truck and auxilary equipment</t>
    </r>
    <r>
      <rPr>
        <sz val="11"/>
        <color theme="1"/>
        <rFont val="Calibri"/>
        <family val="2"/>
        <charset val="1"/>
        <scheme val="minor"/>
      </rPr>
      <t xml:space="preserve"> (specification  type, and number) already fulfilled </t>
    </r>
    <r>
      <rPr>
        <b/>
        <sz val="11"/>
        <color theme="1"/>
        <rFont val="Calibri"/>
        <family val="2"/>
        <scheme val="minor"/>
      </rPr>
      <t>more than 80% of plan capacity</t>
    </r>
  </si>
  <si>
    <r>
      <rPr>
        <b/>
        <sz val="11"/>
        <color theme="1"/>
        <rFont val="Calibri"/>
        <family val="2"/>
        <scheme val="minor"/>
      </rPr>
      <t>Coal hauling truck and auxilary equipment</t>
    </r>
    <r>
      <rPr>
        <sz val="11"/>
        <color theme="1"/>
        <rFont val="Calibri"/>
        <family val="2"/>
        <charset val="1"/>
        <scheme val="minor"/>
      </rPr>
      <t xml:space="preserve"> (specification  type, and number) already fulfilled </t>
    </r>
    <r>
      <rPr>
        <b/>
        <sz val="11"/>
        <color theme="1"/>
        <rFont val="Calibri"/>
        <family val="2"/>
        <scheme val="minor"/>
      </rPr>
      <t>more than 85% of plan capacity</t>
    </r>
  </si>
  <si>
    <r>
      <rPr>
        <b/>
        <sz val="11"/>
        <color theme="1"/>
        <rFont val="Calibri"/>
        <family val="2"/>
        <scheme val="minor"/>
      </rPr>
      <t>Coal hauling truck and auxilary equipment</t>
    </r>
    <r>
      <rPr>
        <sz val="11"/>
        <color theme="1"/>
        <rFont val="Calibri"/>
        <family val="2"/>
        <charset val="1"/>
        <scheme val="minor"/>
      </rPr>
      <t xml:space="preserve"> (specification  type, and number) already fulfilled </t>
    </r>
    <r>
      <rPr>
        <b/>
        <sz val="11"/>
        <color theme="1"/>
        <rFont val="Calibri"/>
        <family val="2"/>
        <scheme val="minor"/>
      </rPr>
      <t>more than 90% of plan capacity</t>
    </r>
  </si>
  <si>
    <r>
      <rPr>
        <b/>
        <sz val="11"/>
        <color theme="1"/>
        <rFont val="Calibri"/>
        <family val="2"/>
        <scheme val="minor"/>
      </rPr>
      <t>Coal hauling truck and auxilary equipment</t>
    </r>
    <r>
      <rPr>
        <sz val="11"/>
        <color theme="1"/>
        <rFont val="Calibri"/>
        <family val="2"/>
        <charset val="1"/>
        <scheme val="minor"/>
      </rPr>
      <t xml:space="preserve"> (specification  type, and number) already fulfilled </t>
    </r>
    <r>
      <rPr>
        <b/>
        <sz val="11"/>
        <color theme="1"/>
        <rFont val="Calibri"/>
        <family val="2"/>
        <scheme val="minor"/>
      </rPr>
      <t>more than 100% of plan capacity</t>
    </r>
  </si>
  <si>
    <t>5.3</t>
  </si>
  <si>
    <t>Crushing Capability</t>
  </si>
  <si>
    <r>
      <rPr>
        <b/>
        <sz val="11"/>
        <color theme="1"/>
        <rFont val="Calibri"/>
        <family val="2"/>
        <scheme val="minor"/>
      </rPr>
      <t>Crushing Plant equipment</t>
    </r>
    <r>
      <rPr>
        <sz val="11"/>
        <color theme="1"/>
        <rFont val="Calibri"/>
        <family val="2"/>
        <charset val="1"/>
        <scheme val="minor"/>
      </rPr>
      <t xml:space="preserve"> already fulfilled </t>
    </r>
    <r>
      <rPr>
        <b/>
        <sz val="11"/>
        <color theme="1"/>
        <rFont val="Calibri"/>
        <family val="2"/>
        <scheme val="minor"/>
      </rPr>
      <t>less than 80% of plan capacity</t>
    </r>
  </si>
  <si>
    <r>
      <rPr>
        <b/>
        <sz val="11"/>
        <color theme="1"/>
        <rFont val="Calibri"/>
        <family val="2"/>
        <scheme val="minor"/>
      </rPr>
      <t>Crushing Plant equipment</t>
    </r>
    <r>
      <rPr>
        <sz val="11"/>
        <color theme="1"/>
        <rFont val="Calibri"/>
        <family val="2"/>
        <charset val="1"/>
        <scheme val="minor"/>
      </rPr>
      <t xml:space="preserve"> already fulfilled </t>
    </r>
    <r>
      <rPr>
        <b/>
        <sz val="11"/>
        <color theme="1"/>
        <rFont val="Calibri"/>
        <family val="2"/>
        <scheme val="minor"/>
      </rPr>
      <t>more than 80% of plan capacity</t>
    </r>
  </si>
  <si>
    <r>
      <rPr>
        <b/>
        <sz val="11"/>
        <color theme="1"/>
        <rFont val="Calibri"/>
        <family val="2"/>
        <scheme val="minor"/>
      </rPr>
      <t>Crushing Plant equipment</t>
    </r>
    <r>
      <rPr>
        <sz val="11"/>
        <color theme="1"/>
        <rFont val="Calibri"/>
        <family val="2"/>
        <charset val="1"/>
        <scheme val="minor"/>
      </rPr>
      <t xml:space="preserve"> already fulfilled </t>
    </r>
    <r>
      <rPr>
        <b/>
        <sz val="11"/>
        <color theme="1"/>
        <rFont val="Calibri"/>
        <family val="2"/>
        <scheme val="minor"/>
      </rPr>
      <t>more than 85% of plan capacity</t>
    </r>
  </si>
  <si>
    <r>
      <rPr>
        <b/>
        <sz val="11"/>
        <color theme="1"/>
        <rFont val="Calibri"/>
        <family val="2"/>
        <scheme val="minor"/>
      </rPr>
      <t>Crushing Plant equipment</t>
    </r>
    <r>
      <rPr>
        <sz val="11"/>
        <color theme="1"/>
        <rFont val="Calibri"/>
        <family val="2"/>
        <charset val="1"/>
        <scheme val="minor"/>
      </rPr>
      <t xml:space="preserve"> already fulfilled </t>
    </r>
    <r>
      <rPr>
        <b/>
        <sz val="11"/>
        <color theme="1"/>
        <rFont val="Calibri"/>
        <family val="2"/>
        <scheme val="minor"/>
      </rPr>
      <t>more than 90% of plan capacity</t>
    </r>
  </si>
  <si>
    <r>
      <rPr>
        <b/>
        <sz val="11"/>
        <color theme="1"/>
        <rFont val="Calibri"/>
        <family val="2"/>
        <scheme val="minor"/>
      </rPr>
      <t>Crushing Plant equipment</t>
    </r>
    <r>
      <rPr>
        <sz val="11"/>
        <color theme="1"/>
        <rFont val="Calibri"/>
        <family val="2"/>
        <charset val="1"/>
        <scheme val="minor"/>
      </rPr>
      <t xml:space="preserve"> already fulfilled </t>
    </r>
    <r>
      <rPr>
        <b/>
        <sz val="11"/>
        <color theme="1"/>
        <rFont val="Calibri"/>
        <family val="2"/>
        <scheme val="minor"/>
      </rPr>
      <t>more than 100% of plan capacity</t>
    </r>
  </si>
  <si>
    <t>Confidence Level</t>
  </si>
  <si>
    <t>Include Fine Coal 127.5 KT</t>
  </si>
  <si>
    <r>
      <t xml:space="preserve">Document has not  covered all aspect yet ; </t>
    </r>
    <r>
      <rPr>
        <b/>
        <sz val="11"/>
        <color theme="1"/>
        <rFont val="Calibri"/>
        <family val="2"/>
        <scheme val="minor"/>
      </rPr>
      <t>need to be reviewed</t>
    </r>
    <r>
      <rPr>
        <sz val="10"/>
        <rFont val="Arial"/>
        <family val="2"/>
      </rPr>
      <t xml:space="preserve">. </t>
    </r>
  </si>
  <si>
    <r>
      <t xml:space="preserve">Document has covered all aspect, </t>
    </r>
    <r>
      <rPr>
        <b/>
        <sz val="11"/>
        <color theme="1"/>
        <rFont val="Calibri"/>
        <family val="2"/>
        <scheme val="minor"/>
      </rPr>
      <t>any miss alignment and any descripancies</t>
    </r>
    <r>
      <rPr>
        <sz val="10"/>
        <rFont val="Arial"/>
        <family val="2"/>
      </rPr>
      <t xml:space="preserve">  </t>
    </r>
  </si>
  <si>
    <r>
      <t xml:space="preserve">Document </t>
    </r>
    <r>
      <rPr>
        <b/>
        <sz val="11"/>
        <color theme="1"/>
        <rFont val="Calibri"/>
        <family val="2"/>
        <scheme val="minor"/>
      </rPr>
      <t>already submitted</t>
    </r>
    <r>
      <rPr>
        <sz val="10"/>
        <rFont val="Arial"/>
        <family val="2"/>
      </rPr>
      <t xml:space="preserve">  to ESDM</t>
    </r>
  </si>
  <si>
    <r>
      <t xml:space="preserve">Document </t>
    </r>
    <r>
      <rPr>
        <b/>
        <sz val="11"/>
        <color theme="1"/>
        <rFont val="Calibri"/>
        <family val="2"/>
        <scheme val="minor"/>
      </rPr>
      <t>under evaluation</t>
    </r>
    <r>
      <rPr>
        <sz val="10"/>
        <rFont val="Arial"/>
        <family val="2"/>
      </rPr>
      <t xml:space="preserve"> by ESDM</t>
    </r>
  </si>
  <si>
    <r>
      <t xml:space="preserve">Document </t>
    </r>
    <r>
      <rPr>
        <b/>
        <sz val="11"/>
        <color theme="1"/>
        <rFont val="Calibri"/>
        <family val="2"/>
        <scheme val="minor"/>
      </rPr>
      <t>already submitted</t>
    </r>
    <r>
      <rPr>
        <sz val="10"/>
        <rFont val="Arial"/>
        <family val="2"/>
      </rPr>
      <t xml:space="preserve">  to LH&amp;K</t>
    </r>
  </si>
  <si>
    <r>
      <t xml:space="preserve">Document </t>
    </r>
    <r>
      <rPr>
        <b/>
        <sz val="11"/>
        <color theme="1"/>
        <rFont val="Calibri"/>
        <family val="2"/>
        <scheme val="minor"/>
      </rPr>
      <t>under evaluation</t>
    </r>
    <r>
      <rPr>
        <sz val="10"/>
        <rFont val="Arial"/>
        <family val="2"/>
      </rPr>
      <t xml:space="preserve"> by LH&amp;K</t>
    </r>
  </si>
  <si>
    <r>
      <rPr>
        <b/>
        <sz val="11"/>
        <color theme="1"/>
        <rFont val="Calibri"/>
        <family val="2"/>
        <scheme val="minor"/>
      </rPr>
      <t>Start communication and clarification</t>
    </r>
    <r>
      <rPr>
        <sz val="10"/>
        <rFont val="Arial"/>
        <family val="2"/>
      </rPr>
      <t xml:space="preserve"> with the claimer and or land owner </t>
    </r>
  </si>
  <si>
    <r>
      <rPr>
        <b/>
        <sz val="11"/>
        <color theme="1"/>
        <rFont val="Calibri"/>
        <family val="2"/>
        <scheme val="minor"/>
      </rPr>
      <t>On progress communication and clarification</t>
    </r>
    <r>
      <rPr>
        <sz val="10"/>
        <rFont val="Arial"/>
        <family val="2"/>
      </rPr>
      <t xml:space="preserve"> with the claimer and or land owner </t>
    </r>
  </si>
  <si>
    <r>
      <rPr>
        <b/>
        <sz val="11"/>
        <color theme="1"/>
        <rFont val="Calibri"/>
        <family val="2"/>
        <scheme val="minor"/>
      </rPr>
      <t xml:space="preserve">On progress compensation calculation </t>
    </r>
    <r>
      <rPr>
        <sz val="10"/>
        <rFont val="Arial"/>
        <family val="2"/>
      </rPr>
      <t>and determination of area</t>
    </r>
  </si>
  <si>
    <r>
      <rPr>
        <b/>
        <sz val="11"/>
        <color theme="1"/>
        <rFont val="Calibri"/>
        <family val="2"/>
        <scheme val="minor"/>
      </rPr>
      <t>On progress payment</t>
    </r>
    <r>
      <rPr>
        <sz val="10"/>
        <rFont val="Arial"/>
        <family val="2"/>
      </rPr>
      <t xml:space="preserve"> and complete administration</t>
    </r>
  </si>
  <si>
    <r>
      <t xml:space="preserve">Under </t>
    </r>
    <r>
      <rPr>
        <b/>
        <sz val="11"/>
        <color theme="1"/>
        <rFont val="Calibri"/>
        <family val="2"/>
        <scheme val="minor"/>
      </rPr>
      <t>preparation</t>
    </r>
    <r>
      <rPr>
        <sz val="10"/>
        <rFont val="Arial"/>
        <family val="2"/>
      </rPr>
      <t xml:space="preserve"> for field survey and pole stacking </t>
    </r>
  </si>
  <si>
    <r>
      <rPr>
        <b/>
        <sz val="11"/>
        <color theme="1"/>
        <rFont val="Calibri"/>
        <family val="2"/>
        <scheme val="minor"/>
      </rPr>
      <t xml:space="preserve">Conducting </t>
    </r>
    <r>
      <rPr>
        <sz val="10"/>
        <rFont val="Arial"/>
        <family val="2"/>
      </rPr>
      <t xml:space="preserve">field survey and pole stacking </t>
    </r>
  </si>
  <si>
    <r>
      <t xml:space="preserve">Under </t>
    </r>
    <r>
      <rPr>
        <b/>
        <sz val="11"/>
        <color theme="1"/>
        <rFont val="Calibri"/>
        <family val="2"/>
        <scheme val="minor"/>
      </rPr>
      <t>preparation</t>
    </r>
    <r>
      <rPr>
        <sz val="10"/>
        <rFont val="Arial"/>
        <family val="2"/>
      </rPr>
      <t xml:space="preserve"> for field cruising, cutting and log addministration (SIPPUH)</t>
    </r>
  </si>
  <si>
    <r>
      <rPr>
        <b/>
        <sz val="11"/>
        <color theme="1"/>
        <rFont val="Calibri"/>
        <family val="2"/>
        <scheme val="minor"/>
      </rPr>
      <t>Conducting</t>
    </r>
    <r>
      <rPr>
        <sz val="10"/>
        <rFont val="Arial"/>
        <family val="2"/>
      </rPr>
      <t xml:space="preserve"> field cruising, cutting and log addministration (SIPPUH)</t>
    </r>
  </si>
  <si>
    <r>
      <t xml:space="preserve">Under </t>
    </r>
    <r>
      <rPr>
        <b/>
        <sz val="11"/>
        <color theme="1"/>
        <rFont val="Calibri"/>
        <family val="2"/>
        <scheme val="minor"/>
      </rPr>
      <t>preparation</t>
    </r>
    <r>
      <rPr>
        <sz val="10"/>
        <rFont val="Arial"/>
        <family val="2"/>
      </rPr>
      <t xml:space="preserve"> for field survey and or desk study verification </t>
    </r>
  </si>
  <si>
    <r>
      <rPr>
        <b/>
        <sz val="11"/>
        <color theme="1"/>
        <rFont val="Calibri"/>
        <family val="2"/>
        <scheme val="minor"/>
      </rPr>
      <t xml:space="preserve">Conductiung </t>
    </r>
    <r>
      <rPr>
        <sz val="10"/>
        <rFont val="Arial"/>
        <family val="2"/>
      </rPr>
      <t>field survey and or desk study verification</t>
    </r>
  </si>
  <si>
    <t>Dec 24</t>
  </si>
  <si>
    <r>
      <t>Coal quantity (tonnage) measured, calculated, and modeled covers</t>
    </r>
    <r>
      <rPr>
        <b/>
        <sz val="11"/>
        <color theme="1"/>
        <rFont val="Calibri"/>
        <family val="2"/>
        <scheme val="minor"/>
      </rPr>
      <t xml:space="preserve"> less than 70%</t>
    </r>
    <r>
      <rPr>
        <sz val="11"/>
        <color theme="1"/>
        <rFont val="Calibri"/>
        <family val="2"/>
        <scheme val="minor"/>
      </rPr>
      <t xml:space="preserve"> of the entire coverage area</t>
    </r>
  </si>
  <si>
    <r>
      <t xml:space="preserve">Coal quantity (tonnage) measured, calculated, and modeled covers </t>
    </r>
    <r>
      <rPr>
        <b/>
        <sz val="11"/>
        <color theme="1"/>
        <rFont val="Calibri"/>
        <family val="2"/>
        <scheme val="minor"/>
      </rPr>
      <t>70% of</t>
    </r>
    <r>
      <rPr>
        <sz val="11"/>
        <color theme="1"/>
        <rFont val="Calibri"/>
        <family val="2"/>
        <scheme val="minor"/>
      </rPr>
      <t xml:space="preserve"> the entire coverage area</t>
    </r>
  </si>
  <si>
    <r>
      <t xml:space="preserve">Coal quantity (tonnage) measured, calculated, and modeled covers </t>
    </r>
    <r>
      <rPr>
        <b/>
        <sz val="11"/>
        <color theme="1"/>
        <rFont val="Calibri"/>
        <family val="2"/>
        <scheme val="minor"/>
      </rPr>
      <t>80% of</t>
    </r>
    <r>
      <rPr>
        <sz val="11"/>
        <color theme="1"/>
        <rFont val="Calibri"/>
        <family val="2"/>
        <scheme val="minor"/>
      </rPr>
      <t xml:space="preserve"> the entire coverage area</t>
    </r>
  </si>
  <si>
    <r>
      <t xml:space="preserve">Coal quantity (tonnage) measured, calculated, and modeled covers </t>
    </r>
    <r>
      <rPr>
        <b/>
        <sz val="11"/>
        <color theme="1"/>
        <rFont val="Calibri"/>
        <family val="2"/>
        <scheme val="minor"/>
      </rPr>
      <t>90% of</t>
    </r>
    <r>
      <rPr>
        <sz val="11"/>
        <color theme="1"/>
        <rFont val="Calibri"/>
        <family val="2"/>
        <scheme val="minor"/>
      </rPr>
      <t xml:space="preserve"> the entire coverage area</t>
    </r>
  </si>
  <si>
    <r>
      <t xml:space="preserve">Coal quantity (tonnage) measured, calculated, and modeled covers </t>
    </r>
    <r>
      <rPr>
        <b/>
        <sz val="11"/>
        <color theme="1"/>
        <rFont val="Calibri"/>
        <family val="2"/>
        <scheme val="minor"/>
      </rPr>
      <t>100% of</t>
    </r>
    <r>
      <rPr>
        <sz val="11"/>
        <color theme="1"/>
        <rFont val="Calibri"/>
        <family val="2"/>
        <scheme val="minor"/>
      </rPr>
      <t xml:space="preserve"> the entire coverage area</t>
    </r>
  </si>
  <si>
    <r>
      <t xml:space="preserve">Coal quality composited and modelled covers </t>
    </r>
    <r>
      <rPr>
        <b/>
        <sz val="11"/>
        <color theme="1"/>
        <rFont val="Calibri"/>
        <family val="2"/>
        <scheme val="minor"/>
      </rPr>
      <t xml:space="preserve">less than 70% </t>
    </r>
    <r>
      <rPr>
        <sz val="11"/>
        <color theme="1"/>
        <rFont val="Calibri"/>
        <family val="2"/>
        <scheme val="minor"/>
      </rPr>
      <t>of the entire coverage area</t>
    </r>
  </si>
  <si>
    <r>
      <t xml:space="preserve">Coal quality composited and modelled covers </t>
    </r>
    <r>
      <rPr>
        <b/>
        <sz val="11"/>
        <color theme="1"/>
        <rFont val="Calibri"/>
        <family val="2"/>
        <scheme val="minor"/>
      </rPr>
      <t>70% of</t>
    </r>
    <r>
      <rPr>
        <sz val="11"/>
        <color theme="1"/>
        <rFont val="Calibri"/>
        <family val="2"/>
        <scheme val="minor"/>
      </rPr>
      <t xml:space="preserve"> the entire coverage area</t>
    </r>
  </si>
  <si>
    <t>Coal quality composited and modelled covers 80% of the entire coverage area</t>
  </si>
  <si>
    <r>
      <t>Coal quality composited and modelled covers</t>
    </r>
    <r>
      <rPr>
        <b/>
        <sz val="11"/>
        <color theme="1"/>
        <rFont val="Calibri"/>
        <family val="2"/>
        <scheme val="minor"/>
      </rPr>
      <t xml:space="preserve"> 90% of</t>
    </r>
    <r>
      <rPr>
        <sz val="11"/>
        <color theme="1"/>
        <rFont val="Calibri"/>
        <family val="2"/>
        <scheme val="minor"/>
      </rPr>
      <t xml:space="preserve"> the entire coverage area</t>
    </r>
  </si>
  <si>
    <r>
      <t xml:space="preserve">Coal quality composited and modelled covers </t>
    </r>
    <r>
      <rPr>
        <b/>
        <sz val="11"/>
        <color theme="1"/>
        <rFont val="Calibri"/>
        <family val="2"/>
        <scheme val="minor"/>
      </rPr>
      <t xml:space="preserve">100% </t>
    </r>
    <r>
      <rPr>
        <sz val="11"/>
        <color theme="1"/>
        <rFont val="Calibri"/>
        <family val="2"/>
        <scheme val="minor"/>
      </rPr>
      <t>of the entire coverage area</t>
    </r>
  </si>
  <si>
    <t>Mine planning design (pit design and scheduling)</t>
  </si>
  <si>
    <t>Mine planning and scheduling completed less than 70% of planned mine area</t>
  </si>
  <si>
    <t>Mine planning and scheduling completed 70% of planned  mine area</t>
  </si>
  <si>
    <t>Mine planning and scheduling completed 80% of planned  mine area</t>
  </si>
  <si>
    <t>Mine planning and scheduling completed 90% of planned  mine area</t>
  </si>
  <si>
    <t>Mine planning and scheduling completed 100% of planned  mine area</t>
  </si>
  <si>
    <t>Mine Dewatering: 
Drainage System (Pump &amp; Pipe Requirement) and Setpond</t>
  </si>
  <si>
    <t>Rain fall assumption calculated &amp; integrated with slippery time, drainage system (pump, pipe, culvert, levee bank), and setpond capacity, completed less than 80% of design capacity</t>
  </si>
  <si>
    <t>Rain fall assumption calculated &amp; integrated with slippery time, drainage system (pump, pipe, culvert, levee bank), and setpond capacity, completed less than 90% of design capacity</t>
  </si>
  <si>
    <t>Rain fall assumption calculated &amp; integrated with slippery time, drainage system (pump, pipe, culvert, levee bank), and setpond capacity, less than 100% of design capacity</t>
  </si>
  <si>
    <t>Rain fall assumption calculated &amp; integrated with slippery time, drainage system (pump, pipe, culvert, levee bank), and setpond capacity, completed 100% of design capacity</t>
  </si>
  <si>
    <t>Rain fall assumption calculated &amp; integrated with slippery time, drainage system (pump, pipe, culvert, levee bank), and setpond capacity, completed more than 100% of design capacity</t>
  </si>
  <si>
    <t>All pit already state in AMDAL and FS</t>
  </si>
  <si>
    <t>Need Timber Cruising at P3000BK20 SB2, P4400Bk25 SB2, Disposal BK23 and Cut Bk15 NB</t>
  </si>
  <si>
    <t>Uncompensated area at Cut BK15 NB around 31.77 Ha</t>
  </si>
  <si>
    <t>Need Timber Cruising at P3000BK20 SB2, P4400Bk25 SB2, Cut Bk15 NB, Disposal BK23</t>
  </si>
  <si>
    <t>lack of drill hole at Cut BK15 NB and Cut BK16 NB</t>
  </si>
  <si>
    <t>PJPN and PAMA Production Y2025 as exisiting capacity in Y2024, MAP need additional fleet 1xPC500 to increase production as target</t>
  </si>
  <si>
    <t>As capacity in 2024</t>
  </si>
  <si>
    <t>Duedate</t>
  </si>
  <si>
    <t>Action to be Follow:</t>
  </si>
  <si>
    <t>EBP (3rd Party)</t>
  </si>
  <si>
    <t xml:space="preserve">PLAN 2025 - THIRD PARTY COAL </t>
  </si>
  <si>
    <t xml:space="preserve">Updated: 09 July 2024 </t>
  </si>
  <si>
    <t>SUPPLIER</t>
  </si>
  <si>
    <t>RKAB APPROVAL</t>
  </si>
  <si>
    <t>ENTITY</t>
  </si>
  <si>
    <t>PRODUCT</t>
  </si>
  <si>
    <t>Plan</t>
  </si>
  <si>
    <t>CV</t>
  </si>
  <si>
    <t>BLENDING PERMIT RKAB 2024</t>
  </si>
  <si>
    <t>EBH</t>
  </si>
  <si>
    <t>APPROVED</t>
  </si>
  <si>
    <t>IMM, BEK, TCM, GPK, EBP</t>
  </si>
  <si>
    <t>EBH.HCV</t>
  </si>
  <si>
    <t>KMIA</t>
  </si>
  <si>
    <t>KMIA.MCV.LS</t>
  </si>
  <si>
    <t>BBE</t>
  </si>
  <si>
    <t>BBE.MCV</t>
  </si>
  <si>
    <t>5000/5400/5800</t>
  </si>
  <si>
    <t>MBL</t>
  </si>
  <si>
    <t>MBL.MCV</t>
  </si>
  <si>
    <t>5400/5800/5200</t>
  </si>
  <si>
    <t>EMJ</t>
  </si>
  <si>
    <t>EMJ.MCV</t>
  </si>
  <si>
    <t>KBM</t>
  </si>
  <si>
    <t>KBM.MCV</t>
  </si>
  <si>
    <t>IKJ</t>
  </si>
  <si>
    <t>IMM, BEK, TCM, EBP</t>
  </si>
  <si>
    <t>IKJ.MCV</t>
  </si>
  <si>
    <t>KJA</t>
  </si>
  <si>
    <t>KJA.LCV.LS</t>
  </si>
  <si>
    <t>JHN</t>
  </si>
  <si>
    <t>JHN.LCV</t>
  </si>
  <si>
    <t>DMP</t>
  </si>
  <si>
    <t>DMP.LCV</t>
  </si>
  <si>
    <t>BMM</t>
  </si>
  <si>
    <t>BMM.LCV</t>
  </si>
  <si>
    <t>BBS 41</t>
  </si>
  <si>
    <t>EBP</t>
  </si>
  <si>
    <t>BBS.LCV</t>
  </si>
  <si>
    <t>POI</t>
  </si>
  <si>
    <t>SMG</t>
  </si>
  <si>
    <t>Other ICI 4</t>
  </si>
  <si>
    <t>BBA</t>
  </si>
  <si>
    <t>BBA.LLCV</t>
  </si>
  <si>
    <t>MML</t>
  </si>
  <si>
    <t>MML.LLCV</t>
  </si>
  <si>
    <t>KPM</t>
  </si>
  <si>
    <t>KPM.LLCV</t>
  </si>
  <si>
    <t>2800-3000</t>
  </si>
  <si>
    <t>KJM</t>
  </si>
  <si>
    <t>KJM.LLCV</t>
  </si>
  <si>
    <t>BISM</t>
  </si>
  <si>
    <t>BISM.LLCV</t>
  </si>
  <si>
    <t>CEP</t>
  </si>
  <si>
    <t>TB</t>
  </si>
  <si>
    <t>BMS</t>
  </si>
  <si>
    <t>GBB</t>
  </si>
  <si>
    <t>GPE</t>
  </si>
  <si>
    <t>GPE.LCV</t>
  </si>
  <si>
    <t>TOTAL YTD</t>
  </si>
  <si>
    <t>Q1</t>
  </si>
  <si>
    <t>Q2</t>
  </si>
  <si>
    <t>Q3</t>
  </si>
  <si>
    <t>Q4</t>
  </si>
  <si>
    <t>BUDGET BLENDING</t>
  </si>
  <si>
    <t>BUDGET YTD BLENDING</t>
  </si>
  <si>
    <t>BUDGET TRADING (EBP)</t>
  </si>
  <si>
    <t>BUDGET YTD TRADING (EBP)</t>
  </si>
  <si>
    <t>BUDGET BLENDING &amp; TRADING (EBP)</t>
  </si>
  <si>
    <t>BUDGET YTD BLENDING &amp; TRADING (EBP)</t>
  </si>
  <si>
    <t>VARIANCE ACTUAL - BUDGET BLENDING &amp; TRADING (EBP)</t>
  </si>
  <si>
    <t>VARIANCE ACTUAL - BUDGET YTD BLENDING &amp; TRADING (EBP)</t>
  </si>
  <si>
    <t>- Sep 2025
- Dec 2024
- 2025</t>
  </si>
  <si>
    <t>Draft date</t>
  </si>
  <si>
    <t>Draft file</t>
  </si>
  <si>
    <t>52 MBCM OB, 3.3 MT FC Production</t>
  </si>
  <si>
    <t>as per Sept'24</t>
  </si>
  <si>
    <r>
      <t xml:space="preserve">Infill drilling covered </t>
    </r>
    <r>
      <rPr>
        <b/>
        <sz val="11"/>
        <color theme="1"/>
        <rFont val="Calibri"/>
        <family val="2"/>
        <scheme val="minor"/>
      </rPr>
      <t xml:space="preserve">less than 70% </t>
    </r>
    <r>
      <rPr>
        <sz val="10"/>
        <rFont val="Arial"/>
        <family val="2"/>
      </rPr>
      <t>of planned  mine area</t>
    </r>
  </si>
  <si>
    <r>
      <t xml:space="preserve">Infill drilling covered </t>
    </r>
    <r>
      <rPr>
        <b/>
        <sz val="11"/>
        <color theme="1"/>
        <rFont val="Calibri"/>
        <family val="2"/>
        <scheme val="minor"/>
      </rPr>
      <t>70% of</t>
    </r>
    <r>
      <rPr>
        <sz val="10"/>
        <rFont val="Arial"/>
        <family val="2"/>
      </rPr>
      <t xml:space="preserve"> planned  mine area</t>
    </r>
  </si>
  <si>
    <r>
      <t xml:space="preserve">Infill drilling covered </t>
    </r>
    <r>
      <rPr>
        <b/>
        <sz val="11"/>
        <color theme="1"/>
        <rFont val="Calibri"/>
        <family val="2"/>
        <scheme val="minor"/>
      </rPr>
      <t>80% of</t>
    </r>
    <r>
      <rPr>
        <sz val="10"/>
        <rFont val="Arial"/>
        <family val="2"/>
      </rPr>
      <t xml:space="preserve"> planned  mine area</t>
    </r>
  </si>
  <si>
    <r>
      <t xml:space="preserve">Infill drilling covered </t>
    </r>
    <r>
      <rPr>
        <b/>
        <sz val="11"/>
        <color theme="1"/>
        <rFont val="Calibri"/>
        <family val="2"/>
        <scheme val="minor"/>
      </rPr>
      <t>90% of</t>
    </r>
    <r>
      <rPr>
        <sz val="10"/>
        <rFont val="Arial"/>
        <family val="2"/>
      </rPr>
      <t xml:space="preserve"> planned  mine area</t>
    </r>
  </si>
  <si>
    <r>
      <t xml:space="preserve">Infill drilling covered </t>
    </r>
    <r>
      <rPr>
        <b/>
        <sz val="11"/>
        <color theme="1"/>
        <rFont val="Calibri"/>
        <family val="2"/>
        <scheme val="minor"/>
      </rPr>
      <t>100% of</t>
    </r>
    <r>
      <rPr>
        <sz val="10"/>
        <rFont val="Arial"/>
        <family val="2"/>
      </rPr>
      <t xml:space="preserve"> planned  mine area</t>
    </r>
  </si>
  <si>
    <r>
      <t xml:space="preserve">Geological model completed and covered </t>
    </r>
    <r>
      <rPr>
        <b/>
        <sz val="11"/>
        <color theme="1"/>
        <rFont val="Calibri"/>
        <family val="2"/>
        <scheme val="minor"/>
      </rPr>
      <t>less than 70% of</t>
    </r>
    <r>
      <rPr>
        <sz val="10"/>
        <rFont val="Arial"/>
        <family val="2"/>
      </rPr>
      <t xml:space="preserve"> planned  mine area</t>
    </r>
  </si>
  <si>
    <r>
      <t xml:space="preserve">Geological model completed and covered </t>
    </r>
    <r>
      <rPr>
        <b/>
        <sz val="11"/>
        <color theme="1"/>
        <rFont val="Calibri"/>
        <family val="2"/>
        <scheme val="minor"/>
      </rPr>
      <t>70% of</t>
    </r>
    <r>
      <rPr>
        <sz val="10"/>
        <rFont val="Arial"/>
        <family val="2"/>
      </rPr>
      <t xml:space="preserve"> planned  mine area</t>
    </r>
  </si>
  <si>
    <r>
      <t xml:space="preserve">Geological model completed and covered </t>
    </r>
    <r>
      <rPr>
        <b/>
        <sz val="11"/>
        <color theme="1"/>
        <rFont val="Calibri"/>
        <family val="2"/>
        <scheme val="minor"/>
      </rPr>
      <t>80% of</t>
    </r>
    <r>
      <rPr>
        <sz val="10"/>
        <rFont val="Arial"/>
        <family val="2"/>
      </rPr>
      <t xml:space="preserve"> planned  mine area</t>
    </r>
  </si>
  <si>
    <r>
      <t xml:space="preserve">Geological model completed and covered </t>
    </r>
    <r>
      <rPr>
        <b/>
        <sz val="11"/>
        <color theme="1"/>
        <rFont val="Calibri"/>
        <family val="2"/>
        <scheme val="minor"/>
      </rPr>
      <t>90% of</t>
    </r>
    <r>
      <rPr>
        <sz val="10"/>
        <rFont val="Arial"/>
        <family val="2"/>
      </rPr>
      <t xml:space="preserve"> planned  mine area</t>
    </r>
  </si>
  <si>
    <r>
      <t xml:space="preserve">Geological model completed and covered </t>
    </r>
    <r>
      <rPr>
        <b/>
        <sz val="11"/>
        <color theme="1"/>
        <rFont val="Calibri"/>
        <family val="2"/>
        <scheme val="minor"/>
      </rPr>
      <t xml:space="preserve">100% </t>
    </r>
    <r>
      <rPr>
        <sz val="10"/>
        <rFont val="Arial"/>
        <family val="2"/>
      </rPr>
      <t>of planned  mine area</t>
    </r>
  </si>
  <si>
    <r>
      <t xml:space="preserve">Material identification, handling method and alocation already modelled  </t>
    </r>
    <r>
      <rPr>
        <b/>
        <sz val="11"/>
        <color theme="1"/>
        <rFont val="Calibri"/>
        <family val="2"/>
        <scheme val="minor"/>
      </rPr>
      <t>less than 70% of</t>
    </r>
    <r>
      <rPr>
        <sz val="10"/>
        <rFont val="Arial"/>
        <family val="2"/>
      </rPr>
      <t xml:space="preserve"> planned  mine area</t>
    </r>
  </si>
  <si>
    <r>
      <t xml:space="preserve">Material identification, handling method and alocation already modelled </t>
    </r>
    <r>
      <rPr>
        <b/>
        <sz val="11"/>
        <color theme="1"/>
        <rFont val="Calibri"/>
        <family val="2"/>
        <scheme val="minor"/>
      </rPr>
      <t>70% of</t>
    </r>
    <r>
      <rPr>
        <sz val="10"/>
        <rFont val="Arial"/>
        <family val="2"/>
      </rPr>
      <t xml:space="preserve"> planned  mine area</t>
    </r>
  </si>
  <si>
    <r>
      <t xml:space="preserve">Material identification, handling method and alocation already modelled </t>
    </r>
    <r>
      <rPr>
        <b/>
        <sz val="11"/>
        <color theme="1"/>
        <rFont val="Calibri"/>
        <family val="2"/>
        <scheme val="minor"/>
      </rPr>
      <t>90% of</t>
    </r>
    <r>
      <rPr>
        <sz val="10"/>
        <rFont val="Arial"/>
        <family val="2"/>
      </rPr>
      <t xml:space="preserve"> planned  mine area</t>
    </r>
  </si>
  <si>
    <r>
      <t xml:space="preserve">Material identification, handling method and alocation already modelled </t>
    </r>
    <r>
      <rPr>
        <b/>
        <sz val="11"/>
        <color theme="1"/>
        <rFont val="Calibri"/>
        <family val="2"/>
        <scheme val="minor"/>
      </rPr>
      <t xml:space="preserve">100% of </t>
    </r>
    <r>
      <rPr>
        <sz val="10"/>
        <rFont val="Arial"/>
        <family val="2"/>
      </rPr>
      <t>planned  mine area</t>
    </r>
  </si>
  <si>
    <r>
      <t xml:space="preserve">Ground water identified and modelled </t>
    </r>
    <r>
      <rPr>
        <b/>
        <sz val="11"/>
        <color theme="1"/>
        <rFont val="Calibri"/>
        <family val="2"/>
        <scheme val="minor"/>
      </rPr>
      <t xml:space="preserve">less than 70% </t>
    </r>
    <r>
      <rPr>
        <sz val="10"/>
        <rFont val="Arial"/>
        <family val="2"/>
      </rPr>
      <t>of planned  mine area (pit)</t>
    </r>
  </si>
  <si>
    <r>
      <t xml:space="preserve">Ground water identified and modelled </t>
    </r>
    <r>
      <rPr>
        <b/>
        <sz val="11"/>
        <color theme="1"/>
        <rFont val="Calibri"/>
        <family val="2"/>
        <scheme val="minor"/>
      </rPr>
      <t>80% of</t>
    </r>
    <r>
      <rPr>
        <sz val="10"/>
        <rFont val="Arial"/>
        <family val="2"/>
      </rPr>
      <t xml:space="preserve"> planned  mine area (pit)</t>
    </r>
  </si>
  <si>
    <r>
      <t xml:space="preserve">Ground water identified and modelled </t>
    </r>
    <r>
      <rPr>
        <b/>
        <sz val="11"/>
        <color theme="1"/>
        <rFont val="Calibri"/>
        <family val="2"/>
        <scheme val="minor"/>
      </rPr>
      <t>90% of</t>
    </r>
    <r>
      <rPr>
        <sz val="10"/>
        <rFont val="Arial"/>
        <family val="2"/>
      </rPr>
      <t xml:space="preserve"> planned  mine area (pit)</t>
    </r>
  </si>
  <si>
    <r>
      <t xml:space="preserve">Ground water identified and modelled </t>
    </r>
    <r>
      <rPr>
        <b/>
        <sz val="11"/>
        <color theme="1"/>
        <rFont val="Calibri"/>
        <family val="2"/>
        <scheme val="minor"/>
      </rPr>
      <t xml:space="preserve">100% </t>
    </r>
    <r>
      <rPr>
        <sz val="10"/>
        <rFont val="Arial"/>
        <family val="2"/>
      </rPr>
      <t>of planned  mine area (pit)</t>
    </r>
  </si>
  <si>
    <r>
      <t xml:space="preserve">Information covered </t>
    </r>
    <r>
      <rPr>
        <b/>
        <sz val="11"/>
        <color theme="1"/>
        <rFont val="Calibri"/>
        <family val="2"/>
        <scheme val="minor"/>
      </rPr>
      <t xml:space="preserve">less then 100% </t>
    </r>
    <r>
      <rPr>
        <sz val="10"/>
        <rFont val="Arial"/>
        <family val="2"/>
      </rPr>
      <t xml:space="preserve">area based on mine plan design and </t>
    </r>
    <r>
      <rPr>
        <b/>
        <sz val="11"/>
        <color theme="1"/>
        <rFont val="Calibri"/>
        <family val="2"/>
        <scheme val="minor"/>
      </rPr>
      <t>safety factor &lt; 1.1</t>
    </r>
  </si>
  <si>
    <r>
      <t xml:space="preserve">Information </t>
    </r>
    <r>
      <rPr>
        <b/>
        <sz val="11"/>
        <color theme="1"/>
        <rFont val="Calibri"/>
        <family val="2"/>
        <scheme val="minor"/>
      </rPr>
      <t>covered 100% area</t>
    </r>
    <r>
      <rPr>
        <sz val="10"/>
        <rFont val="Arial"/>
        <family val="2"/>
      </rPr>
      <t xml:space="preserve"> based on mine plan design and </t>
    </r>
    <r>
      <rPr>
        <b/>
        <sz val="11"/>
        <color theme="1"/>
        <rFont val="Calibri"/>
        <family val="2"/>
        <scheme val="minor"/>
      </rPr>
      <t>safety fakcor &lt; 1.1</t>
    </r>
  </si>
  <si>
    <r>
      <t>Information</t>
    </r>
    <r>
      <rPr>
        <b/>
        <sz val="11"/>
        <color theme="1"/>
        <rFont val="Calibri"/>
        <family val="2"/>
        <scheme val="minor"/>
      </rPr>
      <t xml:space="preserve"> covered 100% area </t>
    </r>
    <r>
      <rPr>
        <sz val="10"/>
        <rFont val="Arial"/>
        <family val="2"/>
      </rPr>
      <t xml:space="preserve">based on mine plan design and </t>
    </r>
    <r>
      <rPr>
        <b/>
        <sz val="11"/>
        <color theme="1"/>
        <rFont val="Calibri"/>
        <family val="2"/>
        <scheme val="minor"/>
      </rPr>
      <t>safety factor &gt; 1.1</t>
    </r>
  </si>
  <si>
    <r>
      <t xml:space="preserve">Information </t>
    </r>
    <r>
      <rPr>
        <b/>
        <sz val="11"/>
        <color theme="1"/>
        <rFont val="Calibri"/>
        <family val="2"/>
        <scheme val="minor"/>
      </rPr>
      <t xml:space="preserve">covered 100% area </t>
    </r>
    <r>
      <rPr>
        <sz val="10"/>
        <rFont val="Arial"/>
        <family val="2"/>
      </rPr>
      <t xml:space="preserve">based on mine plan design and </t>
    </r>
    <r>
      <rPr>
        <b/>
        <sz val="11"/>
        <color theme="1"/>
        <rFont val="Calibri"/>
        <family val="2"/>
        <scheme val="minor"/>
      </rPr>
      <t>safety factor less than 1.2</t>
    </r>
  </si>
  <si>
    <r>
      <t xml:space="preserve">Information </t>
    </r>
    <r>
      <rPr>
        <b/>
        <sz val="11"/>
        <color theme="1"/>
        <rFont val="Calibri"/>
        <family val="2"/>
        <scheme val="minor"/>
      </rPr>
      <t>covered 100% area</t>
    </r>
    <r>
      <rPr>
        <sz val="10"/>
        <rFont val="Arial"/>
        <family val="2"/>
      </rPr>
      <t xml:space="preserve"> based on mine plan design with </t>
    </r>
    <r>
      <rPr>
        <b/>
        <sz val="11"/>
        <color theme="1"/>
        <rFont val="Calibri"/>
        <family val="2"/>
        <scheme val="minor"/>
      </rPr>
      <t>safety factor &gt; 1.2</t>
    </r>
  </si>
  <si>
    <r>
      <t xml:space="preserve">reclamation plan conducted  based on mining sequence and mine  plan </t>
    </r>
    <r>
      <rPr>
        <b/>
        <sz val="11"/>
        <color theme="1"/>
        <rFont val="Calibri"/>
        <family val="2"/>
        <scheme val="minor"/>
      </rPr>
      <t xml:space="preserve">(yearly) </t>
    </r>
    <r>
      <rPr>
        <sz val="10"/>
        <rFont val="Arial"/>
        <family val="2"/>
      </rPr>
      <t>with</t>
    </r>
    <r>
      <rPr>
        <b/>
        <sz val="11"/>
        <color theme="1"/>
        <rFont val="Calibri"/>
        <family val="2"/>
        <scheme val="minor"/>
      </rPr>
      <t xml:space="preserve"> keep maintain void ratio and disturbed area more  15 % </t>
    </r>
  </si>
  <si>
    <r>
      <t xml:space="preserve">reclamation plan conducted  based on mining sequence and mine  plan </t>
    </r>
    <r>
      <rPr>
        <b/>
        <sz val="11"/>
        <color theme="1"/>
        <rFont val="Calibri"/>
        <family val="2"/>
        <scheme val="minor"/>
      </rPr>
      <t xml:space="preserve">(yearly) </t>
    </r>
    <r>
      <rPr>
        <sz val="10"/>
        <rFont val="Arial"/>
        <family val="2"/>
      </rPr>
      <t>with</t>
    </r>
    <r>
      <rPr>
        <b/>
        <sz val="11"/>
        <color theme="1"/>
        <rFont val="Calibri"/>
        <family val="2"/>
        <scheme val="minor"/>
      </rPr>
      <t xml:space="preserve"> keep maintain void ratio and disturbed area max 15 % </t>
    </r>
  </si>
  <si>
    <r>
      <t xml:space="preserve">reclamation plan conducted  based on mining sequence and mine  plan </t>
    </r>
    <r>
      <rPr>
        <b/>
        <sz val="11"/>
        <color theme="1"/>
        <rFont val="Calibri"/>
        <family val="2"/>
        <scheme val="minor"/>
      </rPr>
      <t xml:space="preserve">(yearly) </t>
    </r>
    <r>
      <rPr>
        <sz val="10"/>
        <rFont val="Arial"/>
        <family val="2"/>
      </rPr>
      <t>with</t>
    </r>
    <r>
      <rPr>
        <b/>
        <sz val="11"/>
        <color theme="1"/>
        <rFont val="Calibri"/>
        <family val="2"/>
        <scheme val="minor"/>
      </rPr>
      <t xml:space="preserve"> keep maintain void ratio and disturbed area more  10 % </t>
    </r>
  </si>
  <si>
    <r>
      <t xml:space="preserve">reclamation plan conducted  based on mining sequence and mine  plan </t>
    </r>
    <r>
      <rPr>
        <b/>
        <sz val="11"/>
        <color theme="1"/>
        <rFont val="Calibri"/>
        <family val="2"/>
        <scheme val="minor"/>
      </rPr>
      <t xml:space="preserve">(yearly) </t>
    </r>
    <r>
      <rPr>
        <sz val="10"/>
        <rFont val="Arial"/>
        <family val="2"/>
      </rPr>
      <t>with</t>
    </r>
    <r>
      <rPr>
        <b/>
        <sz val="11"/>
        <color theme="1"/>
        <rFont val="Calibri"/>
        <family val="2"/>
        <scheme val="minor"/>
      </rPr>
      <t xml:space="preserve"> keep maintain void ratio and disturbed area max 10 % </t>
    </r>
  </si>
  <si>
    <r>
      <t xml:space="preserve">reclamation plan conducted  based on mining sequence and mine  plan </t>
    </r>
    <r>
      <rPr>
        <b/>
        <sz val="11"/>
        <color theme="1"/>
        <rFont val="Calibri"/>
        <family val="2"/>
        <scheme val="minor"/>
      </rPr>
      <t>(yearly)</t>
    </r>
    <r>
      <rPr>
        <sz val="10"/>
        <rFont val="Arial"/>
        <family val="2"/>
      </rPr>
      <t xml:space="preserve"> with </t>
    </r>
    <r>
      <rPr>
        <b/>
        <sz val="11"/>
        <color theme="1"/>
        <rFont val="Calibri"/>
        <family val="2"/>
        <scheme val="minor"/>
      </rPr>
      <t xml:space="preserve">keep maintain void ratio and disturbed area  less than 10 % </t>
    </r>
  </si>
  <si>
    <r>
      <rPr>
        <b/>
        <sz val="11"/>
        <color theme="1"/>
        <rFont val="Calibri"/>
        <family val="2"/>
        <scheme val="minor"/>
      </rPr>
      <t>Mining equipment specification and synchronization</t>
    </r>
    <r>
      <rPr>
        <sz val="10"/>
        <rFont val="Arial"/>
        <family val="2"/>
      </rPr>
      <t xml:space="preserve">  (type, number and capacity) already fulfilled </t>
    </r>
    <r>
      <rPr>
        <b/>
        <sz val="11"/>
        <color theme="1"/>
        <rFont val="Calibri"/>
        <family val="2"/>
        <scheme val="minor"/>
      </rPr>
      <t>less than 80% of plan capacity</t>
    </r>
  </si>
  <si>
    <r>
      <rPr>
        <b/>
        <sz val="11"/>
        <color theme="1"/>
        <rFont val="Calibri"/>
        <family val="2"/>
        <scheme val="minor"/>
      </rPr>
      <t xml:space="preserve">Mining equipment specification and synchronization </t>
    </r>
    <r>
      <rPr>
        <sz val="10"/>
        <rFont val="Arial"/>
        <family val="2"/>
      </rPr>
      <t xml:space="preserve"> (type, number and capacity) already fulfilled </t>
    </r>
    <r>
      <rPr>
        <b/>
        <sz val="11"/>
        <color theme="1"/>
        <rFont val="Calibri"/>
        <family val="2"/>
        <scheme val="minor"/>
      </rPr>
      <t>more than 80% of plan capacity</t>
    </r>
  </si>
  <si>
    <r>
      <rPr>
        <b/>
        <sz val="11"/>
        <color theme="1"/>
        <rFont val="Calibri"/>
        <family val="2"/>
        <scheme val="minor"/>
      </rPr>
      <t>Mining equipment specification and synchronization</t>
    </r>
    <r>
      <rPr>
        <sz val="10"/>
        <rFont val="Arial"/>
        <family val="2"/>
      </rPr>
      <t xml:space="preserve">  (type, number and capacity) already fulfilled </t>
    </r>
    <r>
      <rPr>
        <b/>
        <sz val="11"/>
        <color theme="1"/>
        <rFont val="Calibri"/>
        <family val="2"/>
        <scheme val="minor"/>
      </rPr>
      <t>more than 85% of plan capacity</t>
    </r>
  </si>
  <si>
    <r>
      <rPr>
        <b/>
        <sz val="11"/>
        <color theme="1"/>
        <rFont val="Calibri"/>
        <family val="2"/>
        <scheme val="minor"/>
      </rPr>
      <t xml:space="preserve">Mining equipment specification and synchronization </t>
    </r>
    <r>
      <rPr>
        <sz val="10"/>
        <rFont val="Arial"/>
        <family val="2"/>
      </rPr>
      <t xml:space="preserve"> (type, number and capacity) already fulfilled </t>
    </r>
    <r>
      <rPr>
        <b/>
        <sz val="11"/>
        <color theme="1"/>
        <rFont val="Calibri"/>
        <family val="2"/>
        <scheme val="minor"/>
      </rPr>
      <t>more than 90% of plan capacity</t>
    </r>
  </si>
  <si>
    <r>
      <rPr>
        <b/>
        <sz val="11"/>
        <color theme="1"/>
        <rFont val="Calibri"/>
        <family val="2"/>
        <scheme val="minor"/>
      </rPr>
      <t>Mining equipment specification and synchronization</t>
    </r>
    <r>
      <rPr>
        <sz val="10"/>
        <rFont val="Arial"/>
        <family val="2"/>
      </rPr>
      <t xml:space="preserve">  (type, number and capacity) already fulfilled </t>
    </r>
    <r>
      <rPr>
        <b/>
        <sz val="11"/>
        <color theme="1"/>
        <rFont val="Calibri"/>
        <family val="2"/>
        <scheme val="minor"/>
      </rPr>
      <t>more than 100% of plan capacity</t>
    </r>
  </si>
  <si>
    <r>
      <rPr>
        <b/>
        <sz val="11"/>
        <color theme="1"/>
        <rFont val="Calibri"/>
        <family val="2"/>
        <scheme val="minor"/>
      </rPr>
      <t>Coal hauling truck and auxilary equipment</t>
    </r>
    <r>
      <rPr>
        <sz val="10"/>
        <rFont val="Arial"/>
        <family val="2"/>
      </rPr>
      <t xml:space="preserve"> (specification  type, and number) already fulfilled </t>
    </r>
    <r>
      <rPr>
        <b/>
        <sz val="11"/>
        <color theme="1"/>
        <rFont val="Calibri"/>
        <family val="2"/>
        <scheme val="minor"/>
      </rPr>
      <t>less than 80% of plan capacity</t>
    </r>
  </si>
  <si>
    <r>
      <rPr>
        <b/>
        <sz val="11"/>
        <color theme="1"/>
        <rFont val="Calibri"/>
        <family val="2"/>
        <scheme val="minor"/>
      </rPr>
      <t>Coal hauling truck and auxilary equipment</t>
    </r>
    <r>
      <rPr>
        <sz val="10"/>
        <rFont val="Arial"/>
        <family val="2"/>
      </rPr>
      <t xml:space="preserve"> (specification  type, and number) already fulfilled </t>
    </r>
    <r>
      <rPr>
        <b/>
        <sz val="11"/>
        <color theme="1"/>
        <rFont val="Calibri"/>
        <family val="2"/>
        <scheme val="minor"/>
      </rPr>
      <t>more than 80% of plan capacity</t>
    </r>
  </si>
  <si>
    <r>
      <rPr>
        <b/>
        <sz val="11"/>
        <color theme="1"/>
        <rFont val="Calibri"/>
        <family val="2"/>
        <scheme val="minor"/>
      </rPr>
      <t>Coal hauling truck and auxilary equipment</t>
    </r>
    <r>
      <rPr>
        <sz val="10"/>
        <rFont val="Arial"/>
        <family val="2"/>
      </rPr>
      <t xml:space="preserve"> (specification  type, and number) already fulfilled </t>
    </r>
    <r>
      <rPr>
        <b/>
        <sz val="11"/>
        <color theme="1"/>
        <rFont val="Calibri"/>
        <family val="2"/>
        <scheme val="minor"/>
      </rPr>
      <t>more than 85% of plan capacity</t>
    </r>
  </si>
  <si>
    <r>
      <rPr>
        <b/>
        <sz val="11"/>
        <color theme="1"/>
        <rFont val="Calibri"/>
        <family val="2"/>
        <scheme val="minor"/>
      </rPr>
      <t>Coal hauling truck and auxilary equipment</t>
    </r>
    <r>
      <rPr>
        <sz val="10"/>
        <rFont val="Arial"/>
        <family val="2"/>
      </rPr>
      <t xml:space="preserve"> (specification  type, and number) already fulfilled </t>
    </r>
    <r>
      <rPr>
        <b/>
        <sz val="11"/>
        <color theme="1"/>
        <rFont val="Calibri"/>
        <family val="2"/>
        <scheme val="minor"/>
      </rPr>
      <t>more than 90% of plan capacity</t>
    </r>
  </si>
  <si>
    <r>
      <rPr>
        <b/>
        <sz val="11"/>
        <color theme="1"/>
        <rFont val="Calibri"/>
        <family val="2"/>
        <scheme val="minor"/>
      </rPr>
      <t>Coal hauling truck and auxilary equipment</t>
    </r>
    <r>
      <rPr>
        <sz val="10"/>
        <rFont val="Arial"/>
        <family val="2"/>
      </rPr>
      <t xml:space="preserve"> (specification  type, and number) already fulfilled </t>
    </r>
    <r>
      <rPr>
        <b/>
        <sz val="11"/>
        <color theme="1"/>
        <rFont val="Calibri"/>
        <family val="2"/>
        <scheme val="minor"/>
      </rPr>
      <t>more than 100% of plan capacity</t>
    </r>
  </si>
  <si>
    <r>
      <rPr>
        <b/>
        <sz val="11"/>
        <color theme="1"/>
        <rFont val="Calibri"/>
        <family val="2"/>
        <scheme val="minor"/>
      </rPr>
      <t>Crushing Plant equipment</t>
    </r>
    <r>
      <rPr>
        <sz val="10"/>
        <rFont val="Arial"/>
        <family val="2"/>
      </rPr>
      <t xml:space="preserve"> already fulfilled </t>
    </r>
    <r>
      <rPr>
        <b/>
        <sz val="11"/>
        <color theme="1"/>
        <rFont val="Calibri"/>
        <family val="2"/>
        <scheme val="minor"/>
      </rPr>
      <t>less than 80% of plan capacity</t>
    </r>
  </si>
  <si>
    <r>
      <rPr>
        <b/>
        <sz val="11"/>
        <color theme="1"/>
        <rFont val="Calibri"/>
        <family val="2"/>
        <scheme val="minor"/>
      </rPr>
      <t>Crushing Plant equipment</t>
    </r>
    <r>
      <rPr>
        <sz val="10"/>
        <rFont val="Arial"/>
        <family val="2"/>
      </rPr>
      <t xml:space="preserve"> already fulfilled </t>
    </r>
    <r>
      <rPr>
        <b/>
        <sz val="11"/>
        <color theme="1"/>
        <rFont val="Calibri"/>
        <family val="2"/>
        <scheme val="minor"/>
      </rPr>
      <t>more than 80% of plan capacity</t>
    </r>
  </si>
  <si>
    <r>
      <rPr>
        <b/>
        <sz val="11"/>
        <color theme="1"/>
        <rFont val="Calibri"/>
        <family val="2"/>
        <scheme val="minor"/>
      </rPr>
      <t>Crushing Plant equipment</t>
    </r>
    <r>
      <rPr>
        <sz val="10"/>
        <rFont val="Arial"/>
        <family val="2"/>
      </rPr>
      <t xml:space="preserve"> already fulfilled </t>
    </r>
    <r>
      <rPr>
        <b/>
        <sz val="11"/>
        <color theme="1"/>
        <rFont val="Calibri"/>
        <family val="2"/>
        <scheme val="minor"/>
      </rPr>
      <t>more than 85% of plan capacity</t>
    </r>
  </si>
  <si>
    <r>
      <rPr>
        <b/>
        <sz val="11"/>
        <color theme="1"/>
        <rFont val="Calibri"/>
        <family val="2"/>
        <scheme val="minor"/>
      </rPr>
      <t>Crushing Plant equipment</t>
    </r>
    <r>
      <rPr>
        <sz val="10"/>
        <rFont val="Arial"/>
        <family val="2"/>
      </rPr>
      <t xml:space="preserve"> already fulfilled </t>
    </r>
    <r>
      <rPr>
        <b/>
        <sz val="11"/>
        <color theme="1"/>
        <rFont val="Calibri"/>
        <family val="2"/>
        <scheme val="minor"/>
      </rPr>
      <t>more than 90% of plan capacity</t>
    </r>
  </si>
  <si>
    <r>
      <rPr>
        <b/>
        <sz val="11"/>
        <color theme="1"/>
        <rFont val="Calibri"/>
        <family val="2"/>
        <scheme val="minor"/>
      </rPr>
      <t>Crushing Plant equipment</t>
    </r>
    <r>
      <rPr>
        <sz val="10"/>
        <rFont val="Arial"/>
        <family val="2"/>
      </rPr>
      <t xml:space="preserve"> already fulfilled </t>
    </r>
    <r>
      <rPr>
        <b/>
        <sz val="11"/>
        <color theme="1"/>
        <rFont val="Calibri"/>
        <family val="2"/>
        <scheme val="minor"/>
      </rPr>
      <t>more than 100% of plan capacity</t>
    </r>
  </si>
  <si>
    <t>8.5 MBCM OB, x 2.050 MT FC Production</t>
  </si>
  <si>
    <t>- Progress Revision FS and AMDAL in 2024 -2025</t>
  </si>
  <si>
    <t>- RKAB approve 2024 with prod Volume 1.5 Mton, and Need RKAB revision in 2nd Smester 2025</t>
  </si>
  <si>
    <t>- Already have PPKH permit , and progress preparation fulfillment Regulation and Obligation plan 2025</t>
  </si>
  <si>
    <t>- need support land Management in Q1 2025 with area 170 Ha for Pit and Disposal area 2025</t>
  </si>
  <si>
    <t xml:space="preserve">on progress preparation contract and plan activity timber Cruising in Q4 2024, </t>
  </si>
  <si>
    <t xml:space="preserve">PNBP PKH and PSDH-DR on schedule </t>
  </si>
  <si>
    <t xml:space="preserve">on progress modeling material PAF and Naf as update data drilling exploration </t>
  </si>
  <si>
    <t>don’t have Ground water modeling in area all IUP GPK 
ground water modeling is part in the FS and Hydrogeology study part, and will prepare in 2024-2025</t>
  </si>
  <si>
    <t xml:space="preserve">on progress review and recommendation </t>
  </si>
  <si>
    <t>already have Pertek Settling pond, and progress trial pumping until October and propose SLO on november 2024</t>
  </si>
  <si>
    <t>Reclamation plan starting in 2026</t>
  </si>
  <si>
    <t xml:space="preserve">- Mining contractor  PT arka contract valid until December 31st 2024, On progress amendment contract with new rate 
- land Clearing and General Support contract PT. IWJ valid contract until May 2025 
</t>
  </si>
  <si>
    <t>- Contract Coal hauling Contractor PT. ARKA valid until December 2024 and on progress amendment contract 
- Outstanding issue contractor sellection Coal hauling Contract PT. SLS , Waiting Approval from Senior management
- Additional Support Coal hauling Contractor PT. IWJ still use Rental rate contract in  2024</t>
  </si>
  <si>
    <t xml:space="preserve">Crushing already finish , need improvement for second Feeder BLC to increase production rate </t>
  </si>
  <si>
    <t>TOTAL PRODUCTION =</t>
  </si>
  <si>
    <t>TON</t>
  </si>
  <si>
    <t>as cut off date assesment by July'24</t>
  </si>
  <si>
    <r>
      <t xml:space="preserve">Document has not  covered all aspect yet ; </t>
    </r>
    <r>
      <rPr>
        <b/>
        <sz val="11"/>
        <color indexed="8"/>
        <rFont val="Calibri"/>
        <family val="2"/>
      </rPr>
      <t>need to be reviewed</t>
    </r>
    <r>
      <rPr>
        <sz val="11"/>
        <color theme="1"/>
        <rFont val="Calibri"/>
        <family val="2"/>
        <charset val="1"/>
        <scheme val="minor"/>
      </rPr>
      <t xml:space="preserve">. </t>
    </r>
  </si>
  <si>
    <r>
      <t xml:space="preserve">Document has covered all aspect, </t>
    </r>
    <r>
      <rPr>
        <b/>
        <sz val="11"/>
        <color indexed="8"/>
        <rFont val="Calibri"/>
        <family val="2"/>
      </rPr>
      <t>any miss alignment and any descripancies</t>
    </r>
    <r>
      <rPr>
        <sz val="11"/>
        <color theme="1"/>
        <rFont val="Calibri"/>
        <family val="2"/>
        <charset val="1"/>
        <scheme val="minor"/>
      </rPr>
      <t xml:space="preserve">  </t>
    </r>
  </si>
  <si>
    <r>
      <t xml:space="preserve">Document has covered all aspect, still align and </t>
    </r>
    <r>
      <rPr>
        <b/>
        <sz val="11"/>
        <color indexed="8"/>
        <rFont val="Calibri"/>
        <family val="2"/>
      </rPr>
      <t>any discrepancies</t>
    </r>
  </si>
  <si>
    <t>1. Already get direction PDLUK for addendum Type A (ANDAL &amp; RKL-RPL) 
2. + Readiness PERTEK &amp; RINTEK in 2024 *Process doc.
3. TIS still use existing document of FS approval in 2010 (545/K.355a/2010) and AMDAL in 2008 (660.1/014.C/KL-X/2008)
4. improve Data Geology &amp; Area (by Pre-production)</t>
  </si>
  <si>
    <r>
      <t xml:space="preserve">Document under </t>
    </r>
    <r>
      <rPr>
        <b/>
        <sz val="11"/>
        <color indexed="8"/>
        <rFont val="Calibri"/>
        <family val="2"/>
      </rPr>
      <t>preparation</t>
    </r>
  </si>
  <si>
    <r>
      <t xml:space="preserve">Document </t>
    </r>
    <r>
      <rPr>
        <b/>
        <sz val="11"/>
        <color indexed="8"/>
        <rFont val="Calibri"/>
        <family val="2"/>
      </rPr>
      <t>already submitted</t>
    </r>
    <r>
      <rPr>
        <sz val="11"/>
        <color theme="1"/>
        <rFont val="Calibri"/>
        <family val="2"/>
        <charset val="1"/>
        <scheme val="minor"/>
      </rPr>
      <t xml:space="preserve">  to ESDM</t>
    </r>
  </si>
  <si>
    <r>
      <t xml:space="preserve">Document </t>
    </r>
    <r>
      <rPr>
        <b/>
        <sz val="11"/>
        <color indexed="8"/>
        <rFont val="Calibri"/>
        <family val="2"/>
      </rPr>
      <t>under evaluation</t>
    </r>
    <r>
      <rPr>
        <sz val="11"/>
        <color theme="1"/>
        <rFont val="Calibri"/>
        <family val="2"/>
        <charset val="1"/>
        <scheme val="minor"/>
      </rPr>
      <t xml:space="preserve"> by ESDM</t>
    </r>
  </si>
  <si>
    <r>
      <t xml:space="preserve">Document </t>
    </r>
    <r>
      <rPr>
        <b/>
        <sz val="11"/>
        <color indexed="8"/>
        <rFont val="Calibri"/>
        <family val="2"/>
      </rPr>
      <t>need correction and adjustment</t>
    </r>
  </si>
  <si>
    <t>1. RKAB will proposed in November 2023
2. Reclamation plan Period III (2019 - 2023) and Period IV (2024-2029) still follow as version of needs and version document Baseline (Approval area use in forestry)
3. Follow up the finding of ESDM, preparation Technical and Document in Q4 2024 then to submission the document RR.
4. Blending Study for base on Revise RKAB including updating LoMP and Technical Study (requierment for Revision the Document)</t>
  </si>
  <si>
    <r>
      <t xml:space="preserve">Document </t>
    </r>
    <r>
      <rPr>
        <b/>
        <sz val="11"/>
        <color indexed="8"/>
        <rFont val="Calibri"/>
        <family val="2"/>
      </rPr>
      <t>already submitted</t>
    </r>
    <r>
      <rPr>
        <sz val="11"/>
        <color theme="1"/>
        <rFont val="Calibri"/>
        <family val="2"/>
        <charset val="1"/>
        <scheme val="minor"/>
      </rPr>
      <t xml:space="preserve">  to LH&amp;K</t>
    </r>
  </si>
  <si>
    <r>
      <t xml:space="preserve">Document </t>
    </r>
    <r>
      <rPr>
        <b/>
        <sz val="11"/>
        <color indexed="8"/>
        <rFont val="Calibri"/>
        <family val="2"/>
      </rPr>
      <t>under evaluation</t>
    </r>
    <r>
      <rPr>
        <sz val="11"/>
        <color theme="1"/>
        <rFont val="Calibri"/>
        <family val="2"/>
        <charset val="1"/>
        <scheme val="minor"/>
      </rPr>
      <t xml:space="preserve"> by LH&amp;K</t>
    </r>
  </si>
  <si>
    <t>1. IPPKH SK.1260 &amp; PAK mining area for plan year 2025 is valid, it is still waiting process timber cruishing (TC) for availavle area in 2026
2. Get start to propose corridor permit by July 2025 &amp; improvement data by additional data of Geology</t>
  </si>
  <si>
    <r>
      <rPr>
        <b/>
        <sz val="11"/>
        <color indexed="8"/>
        <rFont val="Calibri"/>
        <family val="2"/>
      </rPr>
      <t>Start communication and clarification</t>
    </r>
    <r>
      <rPr>
        <sz val="11"/>
        <color theme="1"/>
        <rFont val="Calibri"/>
        <family val="2"/>
        <charset val="1"/>
        <scheme val="minor"/>
      </rPr>
      <t xml:space="preserve"> with the claimer and or land owner </t>
    </r>
  </si>
  <si>
    <r>
      <rPr>
        <b/>
        <sz val="11"/>
        <color indexed="8"/>
        <rFont val="Calibri"/>
        <family val="2"/>
      </rPr>
      <t>On progress communication and clarification</t>
    </r>
    <r>
      <rPr>
        <sz val="11"/>
        <color theme="1"/>
        <rFont val="Calibri"/>
        <family val="2"/>
        <charset val="1"/>
        <scheme val="minor"/>
      </rPr>
      <t xml:space="preserve"> with the claimer and or land owner </t>
    </r>
  </si>
  <si>
    <r>
      <rPr>
        <b/>
        <sz val="11"/>
        <color indexed="8"/>
        <rFont val="Calibri"/>
        <family val="2"/>
      </rPr>
      <t xml:space="preserve">On progress compensation calculation </t>
    </r>
    <r>
      <rPr>
        <sz val="11"/>
        <color theme="1"/>
        <rFont val="Calibri"/>
        <family val="2"/>
        <charset val="1"/>
        <scheme val="minor"/>
      </rPr>
      <t>and determination of area</t>
    </r>
  </si>
  <si>
    <r>
      <rPr>
        <b/>
        <sz val="11"/>
        <color indexed="8"/>
        <rFont val="Calibri"/>
        <family val="2"/>
      </rPr>
      <t>On progress payment</t>
    </r>
    <r>
      <rPr>
        <sz val="11"/>
        <color theme="1"/>
        <rFont val="Calibri"/>
        <family val="2"/>
        <charset val="1"/>
        <scheme val="minor"/>
      </rPr>
      <t xml:space="preserve"> and complete administration</t>
    </r>
  </si>
  <si>
    <t>* Area Pit location in IPPKH already compensate on year 2005, remaind of SK PPKH 1260 around +13 Ha or additional policy for Land management
* Begin land management area for facility and Infra for 2025, include area prospect of Pit.</t>
  </si>
  <si>
    <r>
      <t xml:space="preserve">Under </t>
    </r>
    <r>
      <rPr>
        <b/>
        <sz val="11"/>
        <color indexed="8"/>
        <rFont val="Calibri"/>
        <family val="2"/>
      </rPr>
      <t>preparation</t>
    </r>
    <r>
      <rPr>
        <sz val="11"/>
        <color theme="1"/>
        <rFont val="Calibri"/>
        <family val="2"/>
        <charset val="1"/>
        <scheme val="minor"/>
      </rPr>
      <t xml:space="preserve"> for field survey and pole stacking </t>
    </r>
  </si>
  <si>
    <r>
      <rPr>
        <b/>
        <sz val="11"/>
        <color indexed="8"/>
        <rFont val="Calibri"/>
        <family val="2"/>
      </rPr>
      <t xml:space="preserve">Conducting </t>
    </r>
    <r>
      <rPr>
        <sz val="11"/>
        <color theme="1"/>
        <rFont val="Calibri"/>
        <family val="2"/>
        <charset val="1"/>
        <scheme val="minor"/>
      </rPr>
      <t xml:space="preserve">field survey and pole stacking </t>
    </r>
  </si>
  <si>
    <r>
      <t xml:space="preserve">Report </t>
    </r>
    <r>
      <rPr>
        <b/>
        <sz val="11"/>
        <color indexed="8"/>
        <rFont val="Calibri"/>
        <family val="2"/>
      </rPr>
      <t>need correction and adjustment</t>
    </r>
  </si>
  <si>
    <t>1. Area Ippkh 1 for mining activity 2025 already complete and no concern issue related PAK
2. already got PAK IPPKH for alternative disposal area on 2025
3. Need evaluate for area Disposal &amp; Topsoil in 2026</t>
  </si>
  <si>
    <r>
      <t xml:space="preserve">Under </t>
    </r>
    <r>
      <rPr>
        <b/>
        <sz val="11"/>
        <color indexed="8"/>
        <rFont val="Calibri"/>
        <family val="2"/>
      </rPr>
      <t>preparation</t>
    </r>
    <r>
      <rPr>
        <sz val="11"/>
        <color theme="1"/>
        <rFont val="Calibri"/>
        <family val="2"/>
        <charset val="1"/>
        <scheme val="minor"/>
      </rPr>
      <t xml:space="preserve"> for field cruising, cutting and log addministration (SIPPUH)</t>
    </r>
  </si>
  <si>
    <r>
      <rPr>
        <b/>
        <sz val="11"/>
        <color indexed="8"/>
        <rFont val="Calibri"/>
        <family val="2"/>
      </rPr>
      <t>Conducting</t>
    </r>
    <r>
      <rPr>
        <sz val="11"/>
        <color theme="1"/>
        <rFont val="Calibri"/>
        <family val="2"/>
        <charset val="1"/>
        <scheme val="minor"/>
      </rPr>
      <t xml:space="preserve"> field cruising, cutting and log addministration (SIPPUH)</t>
    </r>
  </si>
  <si>
    <t>selection consultan / vendor for TC activity - under get register administration (Get account SIPPUH)
* Timber cruising and payment PSDH-DR 25% fee for mining area in IPPKH SK.1260 on process register and to completed TC.
* To Complete timber cutting permit extension IPPKH SK1260 and new propose timber cutting permit for mining in PPKH SK 1260 by Timber Cruishing (NEW)
*already cover area of mining activies in 2025 (70%) but need cover ramain end of 2025 and next year (2 years)</t>
  </si>
  <si>
    <r>
      <t xml:space="preserve">Under </t>
    </r>
    <r>
      <rPr>
        <b/>
        <sz val="11"/>
        <color indexed="8"/>
        <rFont val="Calibri"/>
        <family val="2"/>
      </rPr>
      <t>preparation</t>
    </r>
    <r>
      <rPr>
        <sz val="11"/>
        <color theme="1"/>
        <rFont val="Calibri"/>
        <family val="2"/>
        <charset val="1"/>
        <scheme val="minor"/>
      </rPr>
      <t xml:space="preserve"> for field survey and or desk study verification </t>
    </r>
  </si>
  <si>
    <r>
      <rPr>
        <b/>
        <sz val="11"/>
        <color indexed="8"/>
        <rFont val="Calibri"/>
        <family val="2"/>
      </rPr>
      <t xml:space="preserve">Conductiung </t>
    </r>
    <r>
      <rPr>
        <sz val="11"/>
        <color theme="1"/>
        <rFont val="Calibri"/>
        <family val="2"/>
        <charset val="1"/>
        <scheme val="minor"/>
      </rPr>
      <t>field survey and or desk study verification</t>
    </r>
  </si>
  <si>
    <t xml:space="preserve">* PNBP PKH IPPKH SK.1260, to complete T0 in July 2024, 
* Need proposing revision baseline of PNBP PKH area IPPKH SK.1260 after revise FS &amp; AMDAL in 2025
</t>
  </si>
  <si>
    <r>
      <t xml:space="preserve">Infill drilling covered </t>
    </r>
    <r>
      <rPr>
        <b/>
        <sz val="11"/>
        <color indexed="8"/>
        <rFont val="Calibri"/>
        <family val="2"/>
      </rPr>
      <t xml:space="preserve">less than 70% </t>
    </r>
    <r>
      <rPr>
        <sz val="11"/>
        <color theme="1"/>
        <rFont val="Calibri"/>
        <family val="2"/>
        <charset val="1"/>
        <scheme val="minor"/>
      </rPr>
      <t>of planned  mine area</t>
    </r>
  </si>
  <si>
    <r>
      <t xml:space="preserve">Infill drilling covered </t>
    </r>
    <r>
      <rPr>
        <b/>
        <sz val="11"/>
        <color indexed="8"/>
        <rFont val="Calibri"/>
        <family val="2"/>
      </rPr>
      <t>70% of</t>
    </r>
    <r>
      <rPr>
        <sz val="11"/>
        <color theme="1"/>
        <rFont val="Calibri"/>
        <family val="2"/>
        <charset val="1"/>
        <scheme val="minor"/>
      </rPr>
      <t xml:space="preserve"> planned  mine area</t>
    </r>
  </si>
  <si>
    <r>
      <t xml:space="preserve">Infill drilling covered </t>
    </r>
    <r>
      <rPr>
        <b/>
        <sz val="11"/>
        <color indexed="8"/>
        <rFont val="Calibri"/>
        <family val="2"/>
      </rPr>
      <t>80% of</t>
    </r>
    <r>
      <rPr>
        <sz val="11"/>
        <color theme="1"/>
        <rFont val="Calibri"/>
        <family val="2"/>
        <charset val="1"/>
        <scheme val="minor"/>
      </rPr>
      <t xml:space="preserve"> planned  mine area</t>
    </r>
  </si>
  <si>
    <r>
      <t xml:space="preserve">Infill drilling covered </t>
    </r>
    <r>
      <rPr>
        <b/>
        <sz val="11"/>
        <color indexed="8"/>
        <rFont val="Calibri"/>
        <family val="2"/>
      </rPr>
      <t>90% of</t>
    </r>
    <r>
      <rPr>
        <sz val="11"/>
        <color theme="1"/>
        <rFont val="Calibri"/>
        <family val="2"/>
        <charset val="1"/>
        <scheme val="minor"/>
      </rPr>
      <t xml:space="preserve"> planned  mine area</t>
    </r>
  </si>
  <si>
    <r>
      <t xml:space="preserve">Infill drilling covered </t>
    </r>
    <r>
      <rPr>
        <b/>
        <sz val="11"/>
        <color indexed="8"/>
        <rFont val="Calibri"/>
        <family val="2"/>
      </rPr>
      <t>100% of</t>
    </r>
    <r>
      <rPr>
        <sz val="11"/>
        <color theme="1"/>
        <rFont val="Calibri"/>
        <family val="2"/>
        <charset val="1"/>
        <scheme val="minor"/>
      </rPr>
      <t xml:space="preserve"> planned  mine area</t>
    </r>
  </si>
  <si>
    <t xml:space="preserve">after get SK PAK and to be better get approval Log Cutting
* Infill drilling plan for area IPPKH SK.1260 need cover at less 70% area prospect
* To Complete Infill drilling on IPPKH SK.1260 by Q3 2024 of Priority Area Prospect </t>
  </si>
  <si>
    <r>
      <t xml:space="preserve">Geological model completed and covered </t>
    </r>
    <r>
      <rPr>
        <b/>
        <sz val="11"/>
        <color indexed="8"/>
        <rFont val="Calibri"/>
        <family val="2"/>
      </rPr>
      <t>less than 70% of</t>
    </r>
    <r>
      <rPr>
        <sz val="11"/>
        <color theme="1"/>
        <rFont val="Calibri"/>
        <family val="2"/>
        <charset val="1"/>
        <scheme val="minor"/>
      </rPr>
      <t xml:space="preserve"> planned  mine area</t>
    </r>
  </si>
  <si>
    <r>
      <t xml:space="preserve">Geological model completed and covered </t>
    </r>
    <r>
      <rPr>
        <b/>
        <sz val="11"/>
        <color indexed="8"/>
        <rFont val="Calibri"/>
        <family val="2"/>
      </rPr>
      <t>70% of</t>
    </r>
    <r>
      <rPr>
        <sz val="11"/>
        <color theme="1"/>
        <rFont val="Calibri"/>
        <family val="2"/>
        <charset val="1"/>
        <scheme val="minor"/>
      </rPr>
      <t xml:space="preserve"> planned  mine area</t>
    </r>
  </si>
  <si>
    <r>
      <t xml:space="preserve">Geological model completed and covered </t>
    </r>
    <r>
      <rPr>
        <b/>
        <sz val="11"/>
        <color indexed="8"/>
        <rFont val="Calibri"/>
        <family val="2"/>
      </rPr>
      <t>80% of</t>
    </r>
    <r>
      <rPr>
        <sz val="11"/>
        <color theme="1"/>
        <rFont val="Calibri"/>
        <family val="2"/>
        <charset val="1"/>
        <scheme val="minor"/>
      </rPr>
      <t xml:space="preserve"> planned  mine area</t>
    </r>
  </si>
  <si>
    <r>
      <t xml:space="preserve">Geological model completed and covered </t>
    </r>
    <r>
      <rPr>
        <b/>
        <sz val="11"/>
        <color indexed="8"/>
        <rFont val="Calibri"/>
        <family val="2"/>
      </rPr>
      <t>90% of</t>
    </r>
    <r>
      <rPr>
        <sz val="11"/>
        <color theme="1"/>
        <rFont val="Calibri"/>
        <family val="2"/>
        <charset val="1"/>
        <scheme val="minor"/>
      </rPr>
      <t xml:space="preserve"> planned  mine area</t>
    </r>
  </si>
  <si>
    <r>
      <t xml:space="preserve">Geological model completed and covered </t>
    </r>
    <r>
      <rPr>
        <b/>
        <sz val="11"/>
        <color indexed="8"/>
        <rFont val="Calibri"/>
        <family val="2"/>
      </rPr>
      <t xml:space="preserve">100% </t>
    </r>
    <r>
      <rPr>
        <sz val="11"/>
        <color theme="1"/>
        <rFont val="Calibri"/>
        <family val="2"/>
        <charset val="1"/>
        <scheme val="minor"/>
      </rPr>
      <t>of planned  mine area</t>
    </r>
  </si>
  <si>
    <t>* Geologycal model for pit year 2024 in area IPPKH SK1260 after update drill Geology
* Geologycal model IPPKH SK.1260 (plan pit &amp; disposal) will complete by Q3 2024
*Geologycal model Update as Exploration Drill end of June'24</t>
  </si>
  <si>
    <r>
      <t xml:space="preserve">Material identification, handling method and alocation already modelled  </t>
    </r>
    <r>
      <rPr>
        <b/>
        <sz val="11"/>
        <color indexed="8"/>
        <rFont val="Calibri"/>
        <family val="2"/>
      </rPr>
      <t>less than 70% of</t>
    </r>
    <r>
      <rPr>
        <sz val="11"/>
        <color theme="1"/>
        <rFont val="Calibri"/>
        <family val="2"/>
        <charset val="1"/>
        <scheme val="minor"/>
      </rPr>
      <t xml:space="preserve"> planned  mine area</t>
    </r>
  </si>
  <si>
    <r>
      <t xml:space="preserve">Material identification, handling method and alocation already modelled </t>
    </r>
    <r>
      <rPr>
        <b/>
        <sz val="11"/>
        <color indexed="8"/>
        <rFont val="Calibri"/>
        <family val="2"/>
      </rPr>
      <t>70% of</t>
    </r>
    <r>
      <rPr>
        <sz val="11"/>
        <color theme="1"/>
        <rFont val="Calibri"/>
        <family val="2"/>
        <charset val="1"/>
        <scheme val="minor"/>
      </rPr>
      <t xml:space="preserve"> planned  mine area</t>
    </r>
  </si>
  <si>
    <r>
      <t xml:space="preserve">Material identification, handling method and alocation already modelled </t>
    </r>
    <r>
      <rPr>
        <b/>
        <sz val="11"/>
        <color indexed="8"/>
        <rFont val="Calibri"/>
        <family val="2"/>
      </rPr>
      <t>90% of</t>
    </r>
    <r>
      <rPr>
        <sz val="11"/>
        <color theme="1"/>
        <rFont val="Calibri"/>
        <family val="2"/>
        <charset val="1"/>
        <scheme val="minor"/>
      </rPr>
      <t xml:space="preserve"> planned  mine area</t>
    </r>
  </si>
  <si>
    <r>
      <t xml:space="preserve">Material identification, handling method and alocation already modelled </t>
    </r>
    <r>
      <rPr>
        <b/>
        <sz val="11"/>
        <color indexed="8"/>
        <rFont val="Calibri"/>
        <family val="2"/>
      </rPr>
      <t xml:space="preserve">100% of </t>
    </r>
    <r>
      <rPr>
        <sz val="11"/>
        <color theme="1"/>
        <rFont val="Calibri"/>
        <family val="2"/>
        <charset val="1"/>
        <scheme val="minor"/>
      </rPr>
      <t>planned  mine area</t>
    </r>
  </si>
  <si>
    <t>get complete material identification from 25% become 80% in area IPPKH1 by Sep'24 (Special in prospect area of seam 3000)</t>
  </si>
  <si>
    <r>
      <t xml:space="preserve">Ground water identified and modelled </t>
    </r>
    <r>
      <rPr>
        <b/>
        <sz val="11"/>
        <color indexed="8"/>
        <rFont val="Calibri"/>
        <family val="2"/>
      </rPr>
      <t xml:space="preserve">less than 70% </t>
    </r>
    <r>
      <rPr>
        <sz val="11"/>
        <color theme="1"/>
        <rFont val="Calibri"/>
        <family val="2"/>
        <charset val="1"/>
        <scheme val="minor"/>
      </rPr>
      <t>of planned  mine area (pit)</t>
    </r>
  </si>
  <si>
    <r>
      <t xml:space="preserve">Ground water identified and modelled </t>
    </r>
    <r>
      <rPr>
        <b/>
        <sz val="11"/>
        <color indexed="8"/>
        <rFont val="Calibri"/>
        <family val="2"/>
      </rPr>
      <t>80% of</t>
    </r>
    <r>
      <rPr>
        <sz val="11"/>
        <color theme="1"/>
        <rFont val="Calibri"/>
        <family val="2"/>
        <charset val="1"/>
        <scheme val="minor"/>
      </rPr>
      <t xml:space="preserve"> planned  mine area (pit)</t>
    </r>
  </si>
  <si>
    <r>
      <t xml:space="preserve">Ground water identified and modelled </t>
    </r>
    <r>
      <rPr>
        <b/>
        <sz val="11"/>
        <color indexed="8"/>
        <rFont val="Calibri"/>
        <family val="2"/>
      </rPr>
      <t>90% of</t>
    </r>
    <r>
      <rPr>
        <sz val="11"/>
        <color theme="1"/>
        <rFont val="Calibri"/>
        <family val="2"/>
        <charset val="1"/>
        <scheme val="minor"/>
      </rPr>
      <t xml:space="preserve"> planned  mine area (pit)</t>
    </r>
  </si>
  <si>
    <r>
      <t xml:space="preserve">Ground water identified and modelled </t>
    </r>
    <r>
      <rPr>
        <b/>
        <sz val="11"/>
        <color indexed="8"/>
        <rFont val="Calibri"/>
        <family val="2"/>
      </rPr>
      <t xml:space="preserve">100% </t>
    </r>
    <r>
      <rPr>
        <sz val="11"/>
        <color theme="1"/>
        <rFont val="Calibri"/>
        <family val="2"/>
        <charset val="1"/>
        <scheme val="minor"/>
      </rPr>
      <t>of planned  mine area (pit)</t>
    </r>
  </si>
  <si>
    <t>1) Install pizometer in 4 locations to identify ground water surface after get SK PAK and report Hidrogeology
2 a) Hidrogeology study commence by Oct'23
2 b) get completed analysis for area IUP by Dec'24
3) Install Piezometer as recommendation in 2025 (4 Drill hole position)</t>
  </si>
  <si>
    <r>
      <t xml:space="preserve">Coal quantity (tonage) measured calculation and model based on S/R planned </t>
    </r>
    <r>
      <rPr>
        <b/>
        <sz val="11"/>
        <color indexed="8"/>
        <rFont val="Calibri"/>
        <family val="2"/>
      </rPr>
      <t xml:space="preserve">less than 70% </t>
    </r>
    <r>
      <rPr>
        <sz val="11"/>
        <color theme="1"/>
        <rFont val="Calibri"/>
        <family val="2"/>
        <charset val="1"/>
        <scheme val="minor"/>
      </rPr>
      <t xml:space="preserve"> for over all area</t>
    </r>
  </si>
  <si>
    <r>
      <t xml:space="preserve">Coal quantity (tonage) measured calculation and model based on S/R planned </t>
    </r>
    <r>
      <rPr>
        <b/>
        <sz val="11"/>
        <color indexed="8"/>
        <rFont val="Calibri"/>
        <family val="2"/>
      </rPr>
      <t xml:space="preserve">70% </t>
    </r>
    <r>
      <rPr>
        <sz val="11"/>
        <color theme="1"/>
        <rFont val="Calibri"/>
        <family val="2"/>
        <charset val="1"/>
        <scheme val="minor"/>
      </rPr>
      <t xml:space="preserve"> for over all area</t>
    </r>
  </si>
  <si>
    <r>
      <t xml:space="preserve">Coal quantity (tonage) measured calculation and model based on S/R planned </t>
    </r>
    <r>
      <rPr>
        <b/>
        <sz val="11"/>
        <color indexed="8"/>
        <rFont val="Calibri"/>
        <family val="2"/>
      </rPr>
      <t xml:space="preserve">80% </t>
    </r>
    <r>
      <rPr>
        <sz val="11"/>
        <color theme="1"/>
        <rFont val="Calibri"/>
        <family val="2"/>
        <charset val="1"/>
        <scheme val="minor"/>
      </rPr>
      <t xml:space="preserve"> for over all area</t>
    </r>
  </si>
  <si>
    <r>
      <t xml:space="preserve">Coal quantity (tonage) measured calculation and model based on S/R planned </t>
    </r>
    <r>
      <rPr>
        <b/>
        <sz val="11"/>
        <color indexed="8"/>
        <rFont val="Calibri"/>
        <family val="2"/>
      </rPr>
      <t xml:space="preserve">90% </t>
    </r>
    <r>
      <rPr>
        <sz val="11"/>
        <color theme="1"/>
        <rFont val="Calibri"/>
        <family val="2"/>
        <charset val="1"/>
        <scheme val="minor"/>
      </rPr>
      <t xml:space="preserve"> for over all area</t>
    </r>
  </si>
  <si>
    <r>
      <t xml:space="preserve">Coal quantity (tonage) measured calculation and model based on S/R planned </t>
    </r>
    <r>
      <rPr>
        <b/>
        <sz val="11"/>
        <color indexed="8"/>
        <rFont val="Calibri"/>
        <family val="2"/>
      </rPr>
      <t xml:space="preserve">100% </t>
    </r>
    <r>
      <rPr>
        <sz val="11"/>
        <color theme="1"/>
        <rFont val="Calibri"/>
        <family val="2"/>
        <charset val="1"/>
        <scheme val="minor"/>
      </rPr>
      <t xml:space="preserve"> for over all area</t>
    </r>
  </si>
  <si>
    <t>to fulfill the Exploration data and Update the Resource and Reserve
The drill holes data already covered area pit 2026 (increase confident level data)
base on last update on June 2024</t>
  </si>
  <si>
    <r>
      <t xml:space="preserve">Coal quality composited and modelled based on S/R planned </t>
    </r>
    <r>
      <rPr>
        <b/>
        <sz val="11"/>
        <color indexed="8"/>
        <rFont val="Calibri"/>
        <family val="2"/>
      </rPr>
      <t xml:space="preserve">less than 70% </t>
    </r>
    <r>
      <rPr>
        <sz val="11"/>
        <color theme="1"/>
        <rFont val="Calibri"/>
        <family val="2"/>
        <charset val="1"/>
        <scheme val="minor"/>
      </rPr>
      <t xml:space="preserve"> for over all area</t>
    </r>
  </si>
  <si>
    <r>
      <t xml:space="preserve">Coal quality composited and modelled based on S/R planned </t>
    </r>
    <r>
      <rPr>
        <b/>
        <sz val="11"/>
        <color indexed="8"/>
        <rFont val="Calibri"/>
        <family val="2"/>
      </rPr>
      <t xml:space="preserve">70% </t>
    </r>
    <r>
      <rPr>
        <sz val="11"/>
        <color theme="1"/>
        <rFont val="Calibri"/>
        <family val="2"/>
        <charset val="1"/>
        <scheme val="minor"/>
      </rPr>
      <t xml:space="preserve"> for over all area</t>
    </r>
  </si>
  <si>
    <r>
      <t xml:space="preserve">Coal quality composited and modelled based on S/R planned </t>
    </r>
    <r>
      <rPr>
        <b/>
        <sz val="11"/>
        <color indexed="8"/>
        <rFont val="Calibri"/>
        <family val="2"/>
      </rPr>
      <t xml:space="preserve">80% </t>
    </r>
    <r>
      <rPr>
        <sz val="11"/>
        <color theme="1"/>
        <rFont val="Calibri"/>
        <family val="2"/>
        <charset val="1"/>
        <scheme val="minor"/>
      </rPr>
      <t xml:space="preserve"> for over all area</t>
    </r>
  </si>
  <si>
    <r>
      <t xml:space="preserve">Coal quality composited and modelled based on S/R planned </t>
    </r>
    <r>
      <rPr>
        <b/>
        <sz val="11"/>
        <color indexed="8"/>
        <rFont val="Calibri"/>
        <family val="2"/>
      </rPr>
      <t xml:space="preserve">90% </t>
    </r>
    <r>
      <rPr>
        <sz val="11"/>
        <color theme="1"/>
        <rFont val="Calibri"/>
        <family val="2"/>
        <charset val="1"/>
        <scheme val="minor"/>
      </rPr>
      <t xml:space="preserve"> for over all area</t>
    </r>
  </si>
  <si>
    <r>
      <t xml:space="preserve">Coal quality composited and modelled based on S/R planned </t>
    </r>
    <r>
      <rPr>
        <b/>
        <sz val="11"/>
        <color indexed="8"/>
        <rFont val="Calibri"/>
        <family val="2"/>
      </rPr>
      <t xml:space="preserve">100% </t>
    </r>
    <r>
      <rPr>
        <sz val="11"/>
        <color theme="1"/>
        <rFont val="Calibri"/>
        <family val="2"/>
        <charset val="1"/>
        <scheme val="minor"/>
      </rPr>
      <t xml:space="preserve"> for over all area</t>
    </r>
  </si>
  <si>
    <t>to fulfill the Exploration data and Update the Resource and Reserve
The drill holes data already covered area pit 2026 (increase confident level data)
base on last update on June 2024 need to additional and improvement the data for the Geologycal model end of 2024</t>
  </si>
  <si>
    <r>
      <t xml:space="preserve">Information covered </t>
    </r>
    <r>
      <rPr>
        <b/>
        <sz val="11"/>
        <color indexed="8"/>
        <rFont val="Calibri"/>
        <family val="2"/>
      </rPr>
      <t xml:space="preserve">less then 100% </t>
    </r>
    <r>
      <rPr>
        <sz val="11"/>
        <color theme="1"/>
        <rFont val="Calibri"/>
        <family val="2"/>
        <charset val="1"/>
        <scheme val="minor"/>
      </rPr>
      <t xml:space="preserve">area based on mine plan design and </t>
    </r>
    <r>
      <rPr>
        <b/>
        <sz val="11"/>
        <color indexed="8"/>
        <rFont val="Calibri"/>
        <family val="2"/>
      </rPr>
      <t>safety factor &lt; 1.1</t>
    </r>
  </si>
  <si>
    <r>
      <t xml:space="preserve">Information </t>
    </r>
    <r>
      <rPr>
        <b/>
        <sz val="11"/>
        <color indexed="8"/>
        <rFont val="Calibri"/>
        <family val="2"/>
      </rPr>
      <t>covered 100% area</t>
    </r>
    <r>
      <rPr>
        <sz val="11"/>
        <color theme="1"/>
        <rFont val="Calibri"/>
        <family val="2"/>
        <charset val="1"/>
        <scheme val="minor"/>
      </rPr>
      <t xml:space="preserve"> based on mine plan design and </t>
    </r>
    <r>
      <rPr>
        <b/>
        <sz val="11"/>
        <color indexed="8"/>
        <rFont val="Calibri"/>
        <family val="2"/>
      </rPr>
      <t>safety fakcor &lt; 1.1</t>
    </r>
  </si>
  <si>
    <r>
      <t>Information</t>
    </r>
    <r>
      <rPr>
        <b/>
        <sz val="11"/>
        <color indexed="8"/>
        <rFont val="Calibri"/>
        <family val="2"/>
      </rPr>
      <t xml:space="preserve"> covered 100% area </t>
    </r>
    <r>
      <rPr>
        <sz val="11"/>
        <color theme="1"/>
        <rFont val="Calibri"/>
        <family val="2"/>
        <charset val="1"/>
        <scheme val="minor"/>
      </rPr>
      <t xml:space="preserve">based on mine plan design and </t>
    </r>
    <r>
      <rPr>
        <b/>
        <sz val="11"/>
        <color indexed="8"/>
        <rFont val="Calibri"/>
        <family val="2"/>
      </rPr>
      <t>safety factor &gt; 1.1</t>
    </r>
  </si>
  <si>
    <r>
      <t xml:space="preserve">Information </t>
    </r>
    <r>
      <rPr>
        <b/>
        <sz val="11"/>
        <color indexed="8"/>
        <rFont val="Calibri"/>
        <family val="2"/>
      </rPr>
      <t xml:space="preserve">covered 100% area </t>
    </r>
    <r>
      <rPr>
        <sz val="11"/>
        <color theme="1"/>
        <rFont val="Calibri"/>
        <family val="2"/>
        <charset val="1"/>
        <scheme val="minor"/>
      </rPr>
      <t xml:space="preserve">based on mine plan design and </t>
    </r>
    <r>
      <rPr>
        <b/>
        <sz val="11"/>
        <color indexed="8"/>
        <rFont val="Calibri"/>
        <family val="2"/>
      </rPr>
      <t>safety factor less than 1.2</t>
    </r>
  </si>
  <si>
    <r>
      <t xml:space="preserve">Information </t>
    </r>
    <r>
      <rPr>
        <b/>
        <sz val="11"/>
        <color indexed="8"/>
        <rFont val="Calibri"/>
        <family val="2"/>
      </rPr>
      <t>covered 100% area</t>
    </r>
    <r>
      <rPr>
        <sz val="11"/>
        <color theme="1"/>
        <rFont val="Calibri"/>
        <family val="2"/>
        <charset val="1"/>
        <scheme val="minor"/>
      </rPr>
      <t xml:space="preserve"> based on mine plan design with </t>
    </r>
    <r>
      <rPr>
        <b/>
        <sz val="11"/>
        <color indexed="8"/>
        <rFont val="Calibri"/>
        <family val="2"/>
      </rPr>
      <t>safety factor &gt; 1.2</t>
    </r>
  </si>
  <si>
    <t>1. Refer to d old FS Documents for design pit and approval IPPKH SK.1260/ SK PAK
2. complete data drilling IPPKH 1260 and IPPKH exploration for Geotech and AMD by Sep'24
3. Need to get recommendation of geotechnical for disposal design 
4. IPPKH exploration for Geology &amp; Geotech and AMD by Sep'24 cause limited area disposal in 2025</t>
  </si>
  <si>
    <r>
      <t xml:space="preserve">OB removal (volume) allocated based on mine plan design (hauling distance) and original budget approval </t>
    </r>
    <r>
      <rPr>
        <b/>
        <sz val="11"/>
        <color indexed="8"/>
        <rFont val="Calibri"/>
        <family val="2"/>
      </rPr>
      <t>70%</t>
    </r>
  </si>
  <si>
    <r>
      <t xml:space="preserve">OB removal (volume) allocated based on mine plan design (hauling distance) and original budget approval </t>
    </r>
    <r>
      <rPr>
        <b/>
        <sz val="11"/>
        <color indexed="8"/>
        <rFont val="Calibri"/>
        <family val="2"/>
      </rPr>
      <t>80%</t>
    </r>
  </si>
  <si>
    <r>
      <t xml:space="preserve">OB removal (volume) allocated based on mine plan design (hauling distance) and original budget approval </t>
    </r>
    <r>
      <rPr>
        <b/>
        <sz val="11"/>
        <color indexed="8"/>
        <rFont val="Calibri"/>
        <family val="2"/>
      </rPr>
      <t>90%</t>
    </r>
  </si>
  <si>
    <r>
      <t xml:space="preserve">OB removal (volume) allocated based on mine plan design (hauling distance) and original budget approval </t>
    </r>
    <r>
      <rPr>
        <b/>
        <sz val="11"/>
        <color indexed="8"/>
        <rFont val="Calibri"/>
        <family val="2"/>
      </rPr>
      <t>100%</t>
    </r>
  </si>
  <si>
    <t>1. Will get review TDS and MED team regarding outpit plan disposal in 2025
2. Material management in area PPKH SK1260 still need to be prepared for its readiness status (land management, timber cutting permit, disposal sequence vs availability of fleet)
3. No Buffer area disposal need to be ready by Dec'24 (need to complete land management by Dec'23)</t>
  </si>
  <si>
    <r>
      <t xml:space="preserve">Rain fall assumption calculated integrated with the drainage design, settling pond and based on </t>
    </r>
    <r>
      <rPr>
        <b/>
        <sz val="11"/>
        <color indexed="8"/>
        <rFont val="Calibri"/>
        <family val="2"/>
      </rPr>
      <t>less than 90% design pumping capacity</t>
    </r>
  </si>
  <si>
    <r>
      <t xml:space="preserve">Rain fall assumption calculated integrated with the drainage design, settling pond and based on </t>
    </r>
    <r>
      <rPr>
        <b/>
        <sz val="11"/>
        <color indexed="8"/>
        <rFont val="Calibri"/>
        <family val="2"/>
      </rPr>
      <t>more than 90% design pumping capacity</t>
    </r>
  </si>
  <si>
    <r>
      <t>Rain fall assumption calculated integrated with the drainage design, settling pond and based on l</t>
    </r>
    <r>
      <rPr>
        <b/>
        <sz val="11"/>
        <color indexed="8"/>
        <rFont val="Calibri"/>
        <family val="2"/>
      </rPr>
      <t>ess than 100% pumping design capacity</t>
    </r>
  </si>
  <si>
    <r>
      <t xml:space="preserve">Rain fall assumption calculated integrated with the drainage design, settling pond and </t>
    </r>
    <r>
      <rPr>
        <b/>
        <sz val="11"/>
        <color indexed="8"/>
        <rFont val="Calibri"/>
        <family val="2"/>
      </rPr>
      <t>based on 100% design pumping capacity</t>
    </r>
  </si>
  <si>
    <r>
      <t xml:space="preserve">Rain fall assumption calculated integrated with the drainage design, settling pond and based on </t>
    </r>
    <r>
      <rPr>
        <b/>
        <sz val="11"/>
        <color indexed="8"/>
        <rFont val="Calibri"/>
        <family val="2"/>
      </rPr>
      <t>more than 100% design pumping capacity</t>
    </r>
  </si>
  <si>
    <t>in early 2025 need maintance the sequence mining without drainage system to out pit.
1. Complete construct settling pond by Dec'24 and approval of PERTEK Permit
2. Delay The PERTEK doc. approved and Verification and permit to operate settling pond (SLO) granted by KLHK</t>
  </si>
  <si>
    <r>
      <t xml:space="preserve">reclamation plan conducted  based on mining sequence and mine  plan </t>
    </r>
    <r>
      <rPr>
        <b/>
        <sz val="11"/>
        <color indexed="8"/>
        <rFont val="Calibri"/>
        <family val="2"/>
      </rPr>
      <t xml:space="preserve">(yearly) </t>
    </r>
    <r>
      <rPr>
        <sz val="11"/>
        <color theme="1"/>
        <rFont val="Calibri"/>
        <family val="2"/>
        <charset val="1"/>
        <scheme val="minor"/>
      </rPr>
      <t>with</t>
    </r>
    <r>
      <rPr>
        <b/>
        <sz val="11"/>
        <color indexed="8"/>
        <rFont val="Calibri"/>
        <family val="2"/>
      </rPr>
      <t xml:space="preserve"> keep maintain void ratio and disturbed area more  15 % </t>
    </r>
  </si>
  <si>
    <r>
      <t xml:space="preserve">reclamation plan conducted  based on mining sequence and mine  plan </t>
    </r>
    <r>
      <rPr>
        <b/>
        <sz val="11"/>
        <color indexed="8"/>
        <rFont val="Calibri"/>
        <family val="2"/>
      </rPr>
      <t xml:space="preserve">(yearly) </t>
    </r>
    <r>
      <rPr>
        <sz val="11"/>
        <color theme="1"/>
        <rFont val="Calibri"/>
        <family val="2"/>
        <charset val="1"/>
        <scheme val="minor"/>
      </rPr>
      <t>with</t>
    </r>
    <r>
      <rPr>
        <b/>
        <sz val="11"/>
        <color indexed="8"/>
        <rFont val="Calibri"/>
        <family val="2"/>
      </rPr>
      <t xml:space="preserve"> keep maintain void ratio and disturbed area max 15 % </t>
    </r>
  </si>
  <si>
    <r>
      <t xml:space="preserve">reclamation plan conducted  based on mining sequence and mine  plan </t>
    </r>
    <r>
      <rPr>
        <b/>
        <sz val="11"/>
        <color indexed="8"/>
        <rFont val="Calibri"/>
        <family val="2"/>
      </rPr>
      <t xml:space="preserve">(yearly) </t>
    </r>
    <r>
      <rPr>
        <sz val="11"/>
        <color theme="1"/>
        <rFont val="Calibri"/>
        <family val="2"/>
        <charset val="1"/>
        <scheme val="minor"/>
      </rPr>
      <t>with</t>
    </r>
    <r>
      <rPr>
        <b/>
        <sz val="11"/>
        <color indexed="8"/>
        <rFont val="Calibri"/>
        <family val="2"/>
      </rPr>
      <t xml:space="preserve"> keep maintain void ratio and disturbed area more  10 % </t>
    </r>
  </si>
  <si>
    <r>
      <t xml:space="preserve">reclamation plan conducted  based on mining sequence and mine  plan </t>
    </r>
    <r>
      <rPr>
        <b/>
        <sz val="11"/>
        <color indexed="8"/>
        <rFont val="Calibri"/>
        <family val="2"/>
      </rPr>
      <t xml:space="preserve">(yearly) </t>
    </r>
    <r>
      <rPr>
        <sz val="11"/>
        <color theme="1"/>
        <rFont val="Calibri"/>
        <family val="2"/>
        <charset val="1"/>
        <scheme val="minor"/>
      </rPr>
      <t>with</t>
    </r>
    <r>
      <rPr>
        <b/>
        <sz val="11"/>
        <color indexed="8"/>
        <rFont val="Calibri"/>
        <family val="2"/>
      </rPr>
      <t xml:space="preserve"> keep maintain void ratio and disturbed area max 10 % </t>
    </r>
  </si>
  <si>
    <r>
      <t xml:space="preserve">reclamation plan conducted  based on mining sequence and mine  plan </t>
    </r>
    <r>
      <rPr>
        <b/>
        <sz val="11"/>
        <color indexed="8"/>
        <rFont val="Calibri"/>
        <family val="2"/>
      </rPr>
      <t>(yearly)</t>
    </r>
    <r>
      <rPr>
        <sz val="11"/>
        <color theme="1"/>
        <rFont val="Calibri"/>
        <family val="2"/>
        <charset val="1"/>
        <scheme val="minor"/>
      </rPr>
      <t xml:space="preserve"> with </t>
    </r>
    <r>
      <rPr>
        <b/>
        <sz val="11"/>
        <color indexed="8"/>
        <rFont val="Calibri"/>
        <family val="2"/>
      </rPr>
      <t xml:space="preserve">keep maintain void ratio and disturbed area  less than 10 % </t>
    </r>
  </si>
  <si>
    <t>Not ready RR doc. And JAMREK, need :
1. to confirm the data of Resource and Reserve, Plan Design Pit and/Outpit and LoMP
2. Reclamation plan will conduct on document propose and approval
3. in 2024 no Reclamation activities but 2025 will be update the Plan and Sequence Minining as LOMP</t>
  </si>
  <si>
    <r>
      <rPr>
        <b/>
        <sz val="11"/>
        <color indexed="8"/>
        <rFont val="Calibri"/>
        <family val="2"/>
      </rPr>
      <t>Mining equipment specification and synchronization</t>
    </r>
    <r>
      <rPr>
        <sz val="11"/>
        <color theme="1"/>
        <rFont val="Calibri"/>
        <family val="2"/>
        <charset val="1"/>
        <scheme val="minor"/>
      </rPr>
      <t xml:space="preserve">  (type, number and capacity) already fulfilled </t>
    </r>
    <r>
      <rPr>
        <b/>
        <sz val="11"/>
        <color indexed="8"/>
        <rFont val="Calibri"/>
        <family val="2"/>
      </rPr>
      <t>less than 80% of plan capacity</t>
    </r>
  </si>
  <si>
    <r>
      <rPr>
        <b/>
        <sz val="11"/>
        <color indexed="8"/>
        <rFont val="Calibri"/>
        <family val="2"/>
      </rPr>
      <t xml:space="preserve">Mining equipment specification and synchronization </t>
    </r>
    <r>
      <rPr>
        <sz val="11"/>
        <color theme="1"/>
        <rFont val="Calibri"/>
        <family val="2"/>
        <charset val="1"/>
        <scheme val="minor"/>
      </rPr>
      <t xml:space="preserve"> (type, number and capacity) already fulfilled </t>
    </r>
    <r>
      <rPr>
        <b/>
        <sz val="11"/>
        <color indexed="8"/>
        <rFont val="Calibri"/>
        <family val="2"/>
      </rPr>
      <t>more than 80% of plan capacity</t>
    </r>
  </si>
  <si>
    <r>
      <rPr>
        <b/>
        <sz val="11"/>
        <color indexed="8"/>
        <rFont val="Calibri"/>
        <family val="2"/>
      </rPr>
      <t>Mining equipment specification and synchronization</t>
    </r>
    <r>
      <rPr>
        <sz val="11"/>
        <color theme="1"/>
        <rFont val="Calibri"/>
        <family val="2"/>
        <charset val="1"/>
        <scheme val="minor"/>
      </rPr>
      <t xml:space="preserve">  (type, number and capacity) already fulfilled </t>
    </r>
    <r>
      <rPr>
        <b/>
        <sz val="11"/>
        <color indexed="8"/>
        <rFont val="Calibri"/>
        <family val="2"/>
      </rPr>
      <t>more than 85% of plan capacity</t>
    </r>
  </si>
  <si>
    <r>
      <rPr>
        <b/>
        <sz val="11"/>
        <color indexed="8"/>
        <rFont val="Calibri"/>
        <family val="2"/>
      </rPr>
      <t xml:space="preserve">Mining equipment specification and synchronization </t>
    </r>
    <r>
      <rPr>
        <sz val="11"/>
        <color theme="1"/>
        <rFont val="Calibri"/>
        <family val="2"/>
        <charset val="1"/>
        <scheme val="minor"/>
      </rPr>
      <t xml:space="preserve"> (type, number and capacity) already fulfilled </t>
    </r>
    <r>
      <rPr>
        <b/>
        <sz val="11"/>
        <color indexed="8"/>
        <rFont val="Calibri"/>
        <family val="2"/>
      </rPr>
      <t>more than 90% of plan capacity</t>
    </r>
  </si>
  <si>
    <r>
      <rPr>
        <b/>
        <sz val="11"/>
        <color indexed="8"/>
        <rFont val="Calibri"/>
        <family val="2"/>
      </rPr>
      <t>Mining equipment specification and synchronization</t>
    </r>
    <r>
      <rPr>
        <sz val="11"/>
        <color theme="1"/>
        <rFont val="Calibri"/>
        <family val="2"/>
        <charset val="1"/>
        <scheme val="minor"/>
      </rPr>
      <t xml:space="preserve">  (type, number and capacity) already fulfilled </t>
    </r>
    <r>
      <rPr>
        <b/>
        <sz val="11"/>
        <color indexed="8"/>
        <rFont val="Calibri"/>
        <family val="2"/>
      </rPr>
      <t>more than 100% of plan capacity</t>
    </r>
  </si>
  <si>
    <t>1. already PT. PJPN as mining contractor 
2. land clearing contractor supported by PT UFA and get approval log cutting permit for H1 2025
3. to prepare fleet for 2025
4. Speed up readiness manpower of UFA &amp; PJPN (inc. facilities of mess)</t>
  </si>
  <si>
    <r>
      <rPr>
        <b/>
        <sz val="11"/>
        <color indexed="8"/>
        <rFont val="Calibri"/>
        <family val="2"/>
      </rPr>
      <t>Coal hauling truck and auxilary equipment</t>
    </r>
    <r>
      <rPr>
        <sz val="11"/>
        <color theme="1"/>
        <rFont val="Calibri"/>
        <family val="2"/>
        <charset val="1"/>
        <scheme val="minor"/>
      </rPr>
      <t xml:space="preserve"> (specification  type, and number) already fulfilled </t>
    </r>
    <r>
      <rPr>
        <b/>
        <sz val="11"/>
        <color indexed="8"/>
        <rFont val="Calibri"/>
        <family val="2"/>
      </rPr>
      <t>less than 80% of plan capacity</t>
    </r>
  </si>
  <si>
    <r>
      <rPr>
        <b/>
        <sz val="11"/>
        <color indexed="8"/>
        <rFont val="Calibri"/>
        <family val="2"/>
      </rPr>
      <t>Coal hauling truck and auxilary equipment</t>
    </r>
    <r>
      <rPr>
        <sz val="11"/>
        <color theme="1"/>
        <rFont val="Calibri"/>
        <family val="2"/>
        <charset val="1"/>
        <scheme val="minor"/>
      </rPr>
      <t xml:space="preserve"> (specification  type, and number) already fulfilled </t>
    </r>
    <r>
      <rPr>
        <b/>
        <sz val="11"/>
        <color indexed="8"/>
        <rFont val="Calibri"/>
        <family val="2"/>
      </rPr>
      <t>more than 80% of plan capacity</t>
    </r>
  </si>
  <si>
    <r>
      <rPr>
        <b/>
        <sz val="11"/>
        <color indexed="8"/>
        <rFont val="Calibri"/>
        <family val="2"/>
      </rPr>
      <t>Coal hauling truck and auxilary equipment</t>
    </r>
    <r>
      <rPr>
        <sz val="11"/>
        <color theme="1"/>
        <rFont val="Calibri"/>
        <family val="2"/>
        <charset val="1"/>
        <scheme val="minor"/>
      </rPr>
      <t xml:space="preserve"> (specification  type, and number) already fulfilled </t>
    </r>
    <r>
      <rPr>
        <b/>
        <sz val="11"/>
        <color indexed="8"/>
        <rFont val="Calibri"/>
        <family val="2"/>
      </rPr>
      <t>more than 85% of plan capacity</t>
    </r>
  </si>
  <si>
    <r>
      <rPr>
        <b/>
        <sz val="11"/>
        <color indexed="8"/>
        <rFont val="Calibri"/>
        <family val="2"/>
      </rPr>
      <t>Coal hauling truck and auxilary equipment</t>
    </r>
    <r>
      <rPr>
        <sz val="11"/>
        <color theme="1"/>
        <rFont val="Calibri"/>
        <family val="2"/>
        <charset val="1"/>
        <scheme val="minor"/>
      </rPr>
      <t xml:space="preserve"> (specification  type, and number) already fulfilled </t>
    </r>
    <r>
      <rPr>
        <b/>
        <sz val="11"/>
        <color indexed="8"/>
        <rFont val="Calibri"/>
        <family val="2"/>
      </rPr>
      <t>more than 90% of plan capacity</t>
    </r>
  </si>
  <si>
    <r>
      <rPr>
        <b/>
        <sz val="11"/>
        <color indexed="8"/>
        <rFont val="Calibri"/>
        <family val="2"/>
      </rPr>
      <t>Coal hauling truck and auxilary equipment</t>
    </r>
    <r>
      <rPr>
        <sz val="11"/>
        <color theme="1"/>
        <rFont val="Calibri"/>
        <family val="2"/>
        <charset val="1"/>
        <scheme val="minor"/>
      </rPr>
      <t xml:space="preserve"> (specification  type, and number) already fulfilled </t>
    </r>
    <r>
      <rPr>
        <b/>
        <sz val="11"/>
        <color indexed="8"/>
        <rFont val="Calibri"/>
        <family val="2"/>
      </rPr>
      <t>more than 100% of plan capacity</t>
    </r>
  </si>
  <si>
    <r>
      <rPr>
        <b/>
        <sz val="11"/>
        <color indexed="8"/>
        <rFont val="Calibri"/>
        <family val="2"/>
      </rPr>
      <t>Crushing Plant equipment</t>
    </r>
    <r>
      <rPr>
        <sz val="11"/>
        <color theme="1"/>
        <rFont val="Calibri"/>
        <family val="2"/>
        <charset val="1"/>
        <scheme val="minor"/>
      </rPr>
      <t xml:space="preserve"> already fulfilled </t>
    </r>
    <r>
      <rPr>
        <b/>
        <sz val="11"/>
        <color indexed="8"/>
        <rFont val="Calibri"/>
        <family val="2"/>
      </rPr>
      <t>less than 80% of plan capacity</t>
    </r>
  </si>
  <si>
    <r>
      <rPr>
        <b/>
        <sz val="11"/>
        <color indexed="8"/>
        <rFont val="Calibri"/>
        <family val="2"/>
      </rPr>
      <t>Crushing Plant equipment</t>
    </r>
    <r>
      <rPr>
        <sz val="11"/>
        <color theme="1"/>
        <rFont val="Calibri"/>
        <family val="2"/>
        <charset val="1"/>
        <scheme val="minor"/>
      </rPr>
      <t xml:space="preserve"> already fulfilled </t>
    </r>
    <r>
      <rPr>
        <b/>
        <sz val="11"/>
        <color indexed="8"/>
        <rFont val="Calibri"/>
        <family val="2"/>
      </rPr>
      <t>more than 80% of plan capacity</t>
    </r>
  </si>
  <si>
    <r>
      <rPr>
        <b/>
        <sz val="11"/>
        <color indexed="8"/>
        <rFont val="Calibri"/>
        <family val="2"/>
      </rPr>
      <t>Crushing Plant equipment</t>
    </r>
    <r>
      <rPr>
        <sz val="11"/>
        <color theme="1"/>
        <rFont val="Calibri"/>
        <family val="2"/>
        <charset val="1"/>
        <scheme val="minor"/>
      </rPr>
      <t xml:space="preserve"> already fulfilled </t>
    </r>
    <r>
      <rPr>
        <b/>
        <sz val="11"/>
        <color indexed="8"/>
        <rFont val="Calibri"/>
        <family val="2"/>
      </rPr>
      <t>more than 85% of plan capacity</t>
    </r>
  </si>
  <si>
    <r>
      <rPr>
        <b/>
        <sz val="11"/>
        <color indexed="8"/>
        <rFont val="Calibri"/>
        <family val="2"/>
      </rPr>
      <t>Crushing Plant equipment</t>
    </r>
    <r>
      <rPr>
        <sz val="11"/>
        <color theme="1"/>
        <rFont val="Calibri"/>
        <family val="2"/>
        <charset val="1"/>
        <scheme val="minor"/>
      </rPr>
      <t xml:space="preserve"> already fulfilled </t>
    </r>
    <r>
      <rPr>
        <b/>
        <sz val="11"/>
        <color indexed="8"/>
        <rFont val="Calibri"/>
        <family val="2"/>
      </rPr>
      <t>more than 90% of plan capacity</t>
    </r>
  </si>
  <si>
    <r>
      <rPr>
        <b/>
        <sz val="11"/>
        <color indexed="8"/>
        <rFont val="Calibri"/>
        <family val="2"/>
      </rPr>
      <t>Crushing Plant equipment</t>
    </r>
    <r>
      <rPr>
        <sz val="11"/>
        <color theme="1"/>
        <rFont val="Calibri"/>
        <family val="2"/>
        <charset val="1"/>
        <scheme val="minor"/>
      </rPr>
      <t xml:space="preserve"> already fulfilled </t>
    </r>
    <r>
      <rPr>
        <b/>
        <sz val="11"/>
        <color indexed="8"/>
        <rFont val="Calibri"/>
        <family val="2"/>
      </rPr>
      <t>more than 100% of plan capacity</t>
    </r>
  </si>
  <si>
    <t>Start to Revise RKAB 2025 in April '25</t>
  </si>
  <si>
    <t>Need to revise design P3000 BK30 SB2 and P4400 BK26 SB2 as recommendation geotech and disposal or outpit design that need to checked by Geotech</t>
  </si>
  <si>
    <t>still on progress simulation material balance due to lack of area disposal at P3000Bk20 PAMA and P4400Bk26 MAP</t>
  </si>
  <si>
    <t>Not yet get SLO permit setpond (Estimate in Dec '24)</t>
  </si>
  <si>
    <t>On progress preparing boundary based on progress inpit and outpit dump</t>
  </si>
  <si>
    <t>Q1 2025</t>
  </si>
  <si>
    <t>H2 2025</t>
  </si>
  <si>
    <t>Andal addendum: 2025</t>
  </si>
  <si>
    <t>1. Follow up the finding of ESDM, preparation Technical and Document in Q4 2024 then to submission the document RR.
2. Blending Study for base on Revise RKAB including updating LoMP and Technical Study (requierment for Revision the Document)</t>
  </si>
  <si>
    <t>Get start to propose corridor permit by July 2025 &amp; improvement data by additional data of Geology</t>
  </si>
  <si>
    <t>* Selection consultan / vendor for TC activity - under get register administration (Get account SIPPUH)
*Already cover area of mining activies in 2025 (70%) but need to cover remaining area until end of 2025 and next year (2 years)</t>
  </si>
  <si>
    <t>* PNBP PKH IPPKH SK.1260, to complete T0 in July 2024, 
* Need proposing revision baseline of PNBP PKH area IPPKH SK.1260 after revise FS &amp; AMDAL in 2025</t>
  </si>
  <si>
    <t>after get SK PAK and to be better get approval Log Cutting
* Infill drilling plan for area IPPKH SK.1260 need cover at less 70% area prospect
* To Complete Infill drilling on IPPKH SK.1260 by Q3 2024 of Priority Area Prospect</t>
  </si>
  <si>
    <t>Geological model Update as Exploration Drill end of June'24</t>
  </si>
  <si>
    <t>1. complete data drilling IPPKH 1260 and IPPKH exploration for Geotech and AMD by Sep'24
2. Need to get recommendation of geotechnical for disposal design 
3. IPPKH exploration for Geology &amp; Geotech and AMD by Sep'24 cause limited area disposal in 2025</t>
  </si>
  <si>
    <t>1. Will get review TDS and MED team regarding outpit plan disposal in 2025
2. Material management in area PPKH SK1260 still need to be prepared for its readiness status (land management, timber cutting permit, disposal sequence vs availability of fleet)</t>
  </si>
  <si>
    <t>Speed up readiness manpower of UFA &amp; PJPN (inc. facilities of mess)</t>
  </si>
  <si>
    <t>1. FC Production as target but need Blending study for Blending portion
2. Manage stock yard and fornt loading for limited area stock in PSY with supply in ROM Stock
3. Closed monitor with marketing &amp; STSC for the Barging</t>
  </si>
  <si>
    <t>Q4 2024</t>
  </si>
  <si>
    <t>Need Revision RKAB 2025 For PIT 13W1 &amp; 13ALT1</t>
  </si>
  <si>
    <t>TC progress since Aug'24 and the RTB would Submitted on Dec'24</t>
  </si>
  <si>
    <t>All areas had PAK</t>
  </si>
  <si>
    <t>TC progress since Aug'24 and finished on Nov'24</t>
  </si>
  <si>
    <t>On Process detail calculation</t>
  </si>
  <si>
    <t>Confidence level (Draft 2)</t>
  </si>
  <si>
    <t>Draft 1</t>
  </si>
  <si>
    <t>2nd Draft</t>
  </si>
  <si>
    <t>1st Draft 2025 OPT5 email</t>
  </si>
  <si>
    <t>Completed running schedulling 00% (still on progress simulation material balance due to lack of area disposal)</t>
  </si>
  <si>
    <t>00. BEK Production Budget Y25_ver2.2_08Oct24_rwsp</t>
  </si>
  <si>
    <t>90,950 MBCM OB; 8,000 MT ROM Production; 8,100 MT FC Production</t>
  </si>
  <si>
    <t>as per Oct'24</t>
  </si>
  <si>
    <t>Draft GPK Production Plan 2025 Ver.1.3 (2.1 MTon) (22 Sept'24_)</t>
  </si>
  <si>
    <t>Confidence Level of Minesite as per July 2024</t>
  </si>
  <si>
    <t>For Q3'24</t>
  </si>
  <si>
    <t>For Q4'24</t>
  </si>
  <si>
    <t>For Q1'25</t>
  </si>
  <si>
    <t>For Q2'25</t>
  </si>
  <si>
    <t>For Q3'25</t>
  </si>
  <si>
    <t>For Q4'25</t>
  </si>
  <si>
    <t>Concern/Supporting Information</t>
  </si>
  <si>
    <t>AMDAL &amp; FS (including Pertek &amp; Rintek)</t>
  </si>
  <si>
    <t>1. Revision FS already initiated in Q2 2024 (already conduct preliminary meeting for FS revision with one of potential contractor) related unconformity large area in document FS BAYAN 10,000 Ha, form of pit in document FS and target production each year
2. Geological Model with cut off June 2024 already release and estimate to complete exploration report in Q3 2024
3. GPK use existing document of FS approval in 2009 (545/019/FS-VIII/2009) and approval revision of AMDAL in 2021 (66/1.0/AMDAL/III/2021)
4. the cumulative amount of open area for mining activities has exceeded that planned in the addendum AMDAL docs in 2021
5. There will be plan of joint mining with CEP so document FS &amp; AMDAL potentially to be review and revise</t>
  </si>
  <si>
    <r>
      <t xml:space="preserve">Document already </t>
    </r>
    <r>
      <rPr>
        <b/>
        <sz val="11"/>
        <color theme="1"/>
        <rFont val="Calibri"/>
        <family val="2"/>
        <scheme val="minor"/>
      </rPr>
      <t>reviewed</t>
    </r>
    <r>
      <rPr>
        <sz val="11"/>
        <color theme="1"/>
        <rFont val="Calibri"/>
        <family val="2"/>
        <scheme val="minor"/>
      </rPr>
      <t xml:space="preserve"> and waiting for Approval</t>
    </r>
  </si>
  <si>
    <t>1. RKAB will propose in November 2024
2. Target RKAB will be lower than budget (Target RKAB will be 1.5 Milion and will be upgrade in Half-2 Y2025)
3. Already submit matriks revision of RR on Q3 2023 and send respond for feedback from ESDM for revision of RR Document on Q2 2024</t>
  </si>
  <si>
    <t>Forestry Permit (PPKH)</t>
  </si>
  <si>
    <t>1. IPPKH SK.695 and PPKH Sk.947 for mining area and facilities for year 2025 is valid
2. already used forestry area TAB for haul road from Pit to Port</t>
  </si>
  <si>
    <t>* Some area of pit where located in IPPKH SK695 already fully compensated on year 2021
* 50% area pit &amp; facility for plan 2025 already compensated in Q2 2024 and the rest will be completed between end of year 2024 till Q1 2025</t>
  </si>
  <si>
    <t>114 Ha area sudah di land comp di 2024 dan 100 Ha yg belum akan diselesaikan di tahap 2 tahun 2024</t>
  </si>
  <si>
    <t>1. Area Ippkh SK695 &amp; PPKH SK947 for mining activity 2024 already complete and no concern issue related PAK
2. On process communication to BPKH related plan to relocate and secure pegs area PPKH 1 &amp; PPKH 2</t>
  </si>
  <si>
    <t>No issue and or Everything done technically and commercial (PSDH/DR)</t>
  </si>
  <si>
    <t>* Already obtain timber cutting permit PPKH SK947 on January 18, 2024 and will extend it on year 2025
* Plan to timber cruising on remaining area PPKH 2 for plan year 2025 on Q3 2024</t>
  </si>
  <si>
    <t>No Issue and or Payment done and proceed with baseline revision</t>
  </si>
  <si>
    <t>1. Payment PNBP-PKH T11 IPPKH SK.695 (19Aug'24 - 19Aug'25) scheduled to be compleed on August 2024
2. Payment PNBP-PKH T02 PPKH SK.947 (26Aug'24 - 26Aug'25) scheduled to be completed on August 2024
3. In progress of proposing revision baseline of PNBP PKH area IPPKH SK.695 (complete PNBP-PKH Verification Period T10 on July 2024)</t>
  </si>
  <si>
    <t xml:space="preserve">* The drill holes data already covered area pit 2025
* Pit I for year 2025 in area proven reserves </t>
  </si>
  <si>
    <t>Geotechnical information 
(slope stability)</t>
  </si>
  <si>
    <t>1. Refer to "Laporan Kajian Analisis Geoteknik Pada Rencana Penambangan Batubara Area IPPKH SK.695 PT Graha Panca Karsa, June 2023" as technical design guidance that already approve by KTT on June 2023 and old FS Documents for design pit and disposal IPPKH SK.695
2.  Need to get recommendation of geotechnical for pit &amp; disposal design in area PPKH 2 SK.947 at least by Q1 2025 supported by TDS</t>
  </si>
  <si>
    <r>
      <t xml:space="preserve">OB removal (volume) allocated based on mine plan design (hauling distance) and original budget approval </t>
    </r>
    <r>
      <rPr>
        <b/>
        <sz val="11"/>
        <color theme="1"/>
        <rFont val="Calibri"/>
        <family val="2"/>
        <scheme val="minor"/>
      </rPr>
      <t>less than</t>
    </r>
    <r>
      <rPr>
        <sz val="11"/>
        <color theme="1"/>
        <rFont val="Calibri"/>
        <family val="2"/>
        <scheme val="minor"/>
      </rPr>
      <t xml:space="preserve"> </t>
    </r>
    <r>
      <rPr>
        <b/>
        <sz val="11"/>
        <color theme="1"/>
        <rFont val="Calibri"/>
        <family val="2"/>
        <scheme val="minor"/>
      </rPr>
      <t>70%</t>
    </r>
  </si>
  <si>
    <r>
      <t>OB removal (volume) allocated based on mine plan design (hauling distance) and original budget approval 7</t>
    </r>
    <r>
      <rPr>
        <b/>
        <sz val="11"/>
        <color theme="1"/>
        <rFont val="Calibri"/>
        <family val="2"/>
        <scheme val="minor"/>
      </rPr>
      <t>0%</t>
    </r>
  </si>
  <si>
    <t>1. already got guidance from TDS and MED regarding outpit disposal plan and distance production year 2025</t>
  </si>
  <si>
    <t>Rainfall (Rain and Slippery)</t>
  </si>
  <si>
    <r>
      <t xml:space="preserve">Predicted R&amp;S </t>
    </r>
    <r>
      <rPr>
        <b/>
        <sz val="11"/>
        <color theme="1"/>
        <rFont val="Calibri"/>
        <family val="2"/>
        <scheme val="minor"/>
      </rPr>
      <t>30% higher than R&amp;S budget</t>
    </r>
  </si>
  <si>
    <r>
      <t>Predicted R&amp;S 2</t>
    </r>
    <r>
      <rPr>
        <b/>
        <sz val="11"/>
        <color theme="1"/>
        <rFont val="Calibri"/>
        <family val="2"/>
        <scheme val="minor"/>
      </rPr>
      <t>0% higher than R&amp;S budget</t>
    </r>
  </si>
  <si>
    <r>
      <t>Predicted R&amp;S 1</t>
    </r>
    <r>
      <rPr>
        <b/>
        <sz val="11"/>
        <color theme="1"/>
        <rFont val="Calibri"/>
        <family val="2"/>
        <scheme val="minor"/>
      </rPr>
      <t>0% higher than R&amp;S budget</t>
    </r>
  </si>
  <si>
    <r>
      <t xml:space="preserve">Predicted R&amp;S </t>
    </r>
    <r>
      <rPr>
        <b/>
        <sz val="11"/>
        <color theme="1"/>
        <rFont val="Calibri"/>
        <family val="2"/>
        <scheme val="minor"/>
      </rPr>
      <t>same as R&amp;S budget</t>
    </r>
  </si>
  <si>
    <r>
      <t xml:space="preserve">Predicted R&amp;S </t>
    </r>
    <r>
      <rPr>
        <b/>
        <sz val="11"/>
        <color theme="1"/>
        <rFont val="Calibri"/>
        <family val="2"/>
        <scheme val="minor"/>
      </rPr>
      <t>lower than R&amp;S budget</t>
    </r>
  </si>
  <si>
    <t>1. Construction settling pond of IPPKH 1 already complete
2. Pertek settling pond already granted on Q2 2024 and waiting SLO for fully operated
3. Plan construct settling pond SP02 for PPKH SK.947 on Q3 2024
4. Completed install water pump and hose line from pit to settling pond SP01</t>
  </si>
  <si>
    <t>Mining Facility &amp; Contractor</t>
  </si>
  <si>
    <r>
      <rPr>
        <b/>
        <sz val="11"/>
        <color theme="1"/>
        <rFont val="Calibri"/>
        <family val="2"/>
        <scheme val="minor"/>
      </rPr>
      <t xml:space="preserve">Mining equipment specification (digger and hauler for OB and coal) and Facility (disposal, settling pond, and others) in Mining area </t>
    </r>
    <r>
      <rPr>
        <sz val="11"/>
        <color theme="1"/>
        <rFont val="Calibri"/>
        <family val="2"/>
        <charset val="1"/>
        <scheme val="minor"/>
      </rPr>
      <t xml:space="preserve">already fulfilled </t>
    </r>
    <r>
      <rPr>
        <b/>
        <sz val="11"/>
        <color theme="1"/>
        <rFont val="Calibri"/>
        <family val="2"/>
        <scheme val="minor"/>
      </rPr>
      <t>less than 70% of plan</t>
    </r>
  </si>
  <si>
    <r>
      <rPr>
        <b/>
        <sz val="11"/>
        <color theme="1"/>
        <rFont val="Calibri"/>
        <family val="2"/>
        <scheme val="minor"/>
      </rPr>
      <t>Mining equipment specification (digger and hauler for OB and coal) and Facility (disposal, settling pond, and others) in Mining area</t>
    </r>
    <r>
      <rPr>
        <sz val="11"/>
        <color theme="1"/>
        <rFont val="Calibri"/>
        <family val="2"/>
        <scheme val="minor"/>
      </rPr>
      <t xml:space="preserve"> already fulfilled </t>
    </r>
    <r>
      <rPr>
        <b/>
        <sz val="11"/>
        <color theme="1"/>
        <rFont val="Calibri"/>
        <family val="2"/>
        <scheme val="minor"/>
      </rPr>
      <t>more than 70% of plan</t>
    </r>
  </si>
  <si>
    <r>
      <rPr>
        <b/>
        <sz val="11"/>
        <color theme="1"/>
        <rFont val="Calibri"/>
        <family val="2"/>
        <scheme val="minor"/>
      </rPr>
      <t xml:space="preserve">Mining equipment specification (digger and hauler for OB and coal) and Facility (disposal, settling pond, and others) in Mining area </t>
    </r>
    <r>
      <rPr>
        <sz val="11"/>
        <color theme="1"/>
        <rFont val="Calibri"/>
        <family val="2"/>
        <charset val="1"/>
        <scheme val="minor"/>
      </rPr>
      <t>already fulfilled more</t>
    </r>
    <r>
      <rPr>
        <b/>
        <sz val="11"/>
        <color theme="1"/>
        <rFont val="Calibri"/>
        <family val="2"/>
        <scheme val="minor"/>
      </rPr>
      <t xml:space="preserve"> than 80% of plan</t>
    </r>
  </si>
  <si>
    <r>
      <rPr>
        <b/>
        <sz val="11"/>
        <color theme="1"/>
        <rFont val="Calibri"/>
        <family val="2"/>
        <scheme val="minor"/>
      </rPr>
      <t>Mining equipment specification (digger and hauler for OB and coal) and Facility (disposal, settling pond, and others) in Mining area</t>
    </r>
    <r>
      <rPr>
        <sz val="11"/>
        <color theme="1"/>
        <rFont val="Calibri"/>
        <family val="2"/>
        <scheme val="minor"/>
      </rPr>
      <t xml:space="preserve"> already fulfilled </t>
    </r>
    <r>
      <rPr>
        <b/>
        <sz val="11"/>
        <color theme="1"/>
        <rFont val="Calibri"/>
        <family val="2"/>
        <scheme val="minor"/>
      </rPr>
      <t>more than 90% of plan</t>
    </r>
  </si>
  <si>
    <r>
      <rPr>
        <b/>
        <sz val="11"/>
        <color theme="1"/>
        <rFont val="Calibri"/>
        <family val="2"/>
        <scheme val="minor"/>
      </rPr>
      <t xml:space="preserve">Mining equipment specification (digger and hauler for OB and coal) and Facility (disposal, settling pond, and others) in Mining area </t>
    </r>
    <r>
      <rPr>
        <sz val="11"/>
        <color theme="1"/>
        <rFont val="Calibri"/>
        <family val="2"/>
        <charset val="1"/>
        <scheme val="minor"/>
      </rPr>
      <t xml:space="preserve">already fulfilled </t>
    </r>
    <r>
      <rPr>
        <b/>
        <sz val="11"/>
        <color theme="1"/>
        <rFont val="Calibri"/>
        <family val="2"/>
        <scheme val="minor"/>
      </rPr>
      <t>100% of plan</t>
    </r>
  </si>
  <si>
    <t>Increasing fleet capacity for OB Removal by adding equipment with schedule onsite:
1. Actual fleet OB 2024:
   a. 1xPC1250, 2xPC 800 class
   b. 22 x ADT (12x ADT class 40 T, 5 HD 773 &amp; 5 ADT class 60 T)
   c. Plan mobilization additional excavator PC1250 + 5 ADT class 60 Ton Q3 2024
   d. Cumm Fleet in end of 2024 :
     * 2 x PC 120 T class 
     * 2 x PC 80 T class
     * 27 x ADT
2. Plan additional fleet 2025:
   a. 1xPC1250 + 7 Dump Truck in W2 July
Coal Getting Fleet 2024:
1. Actual fleet Coal 2024
   a. 2xPC400, 1xPC200
   b. 5x DT 30 T class, 5x DT 36 T class, 6x DT 25 T class
   c. Plan mobilization additional 5x DT 36 T class (ARKA) &amp; 6x DT 20 T class (SLS) in Q3 2024
   d. Cumm fleet in end of 2024:
     * 2x excavator 40 T class + 2x excavator class 20T class
     * equal 26x DT 30 T class
2. Plan additional fleet 2025:
  a. 1xPC400 in October 2024
  b. additional 12 DT 30 Ton in October 2024 for additional 1 fleet coal getting</t>
  </si>
  <si>
    <t>Supporting Equipment &amp; Auxiliary in Mining Area</t>
  </si>
  <si>
    <r>
      <rPr>
        <b/>
        <sz val="11"/>
        <color theme="1"/>
        <rFont val="Calibri"/>
        <family val="2"/>
        <scheme val="minor"/>
      </rPr>
      <t xml:space="preserve">Supporting equipment &amp; auxiliary specification (pump, dozer, grader, and others) in Mining area </t>
    </r>
    <r>
      <rPr>
        <sz val="11"/>
        <color theme="1"/>
        <rFont val="Calibri"/>
        <family val="2"/>
        <charset val="1"/>
        <scheme val="minor"/>
      </rPr>
      <t xml:space="preserve">already fulfilled </t>
    </r>
    <r>
      <rPr>
        <b/>
        <sz val="11"/>
        <color theme="1"/>
        <rFont val="Calibri"/>
        <family val="2"/>
        <scheme val="minor"/>
      </rPr>
      <t>less than 70% of plan</t>
    </r>
  </si>
  <si>
    <r>
      <rPr>
        <b/>
        <sz val="11"/>
        <color theme="1"/>
        <rFont val="Calibri"/>
        <family val="2"/>
        <scheme val="minor"/>
      </rPr>
      <t xml:space="preserve">Supporting equipment &amp; auxiliary specification (pump, dozer, grader, and others) </t>
    </r>
    <r>
      <rPr>
        <sz val="11"/>
        <color theme="1"/>
        <rFont val="Calibri"/>
        <family val="2"/>
        <scheme val="minor"/>
      </rPr>
      <t xml:space="preserve">in Mining area already fulfilled </t>
    </r>
    <r>
      <rPr>
        <b/>
        <sz val="11"/>
        <color theme="1"/>
        <rFont val="Calibri"/>
        <family val="2"/>
        <scheme val="minor"/>
      </rPr>
      <t>more than 70% of plan</t>
    </r>
  </si>
  <si>
    <r>
      <rPr>
        <b/>
        <sz val="11"/>
        <color theme="1"/>
        <rFont val="Calibri"/>
        <family val="2"/>
        <scheme val="minor"/>
      </rPr>
      <t xml:space="preserve">Supporting equipment &amp; auxiliary specification (pump, dozer, grader, and others) in Mining area </t>
    </r>
    <r>
      <rPr>
        <sz val="11"/>
        <color theme="1"/>
        <rFont val="Calibri"/>
        <family val="2"/>
        <charset val="1"/>
        <scheme val="minor"/>
      </rPr>
      <t xml:space="preserve">already fulfilled </t>
    </r>
    <r>
      <rPr>
        <b/>
        <sz val="11"/>
        <color theme="1"/>
        <rFont val="Calibri"/>
        <family val="2"/>
        <scheme val="minor"/>
      </rPr>
      <t>more than 80% of plan</t>
    </r>
  </si>
  <si>
    <r>
      <rPr>
        <b/>
        <sz val="11"/>
        <color theme="1"/>
        <rFont val="Calibri"/>
        <family val="2"/>
        <scheme val="minor"/>
      </rPr>
      <t xml:space="preserve">Supporting equipment &amp; auxiliary specification (pump, dozer, grader, and others) </t>
    </r>
    <r>
      <rPr>
        <sz val="11"/>
        <color theme="1"/>
        <rFont val="Calibri"/>
        <family val="2"/>
        <scheme val="minor"/>
      </rPr>
      <t xml:space="preserve">in Mining area already fulfilled </t>
    </r>
    <r>
      <rPr>
        <b/>
        <sz val="11"/>
        <color theme="1"/>
        <rFont val="Calibri"/>
        <family val="2"/>
        <scheme val="minor"/>
      </rPr>
      <t>more than 90% of plan</t>
    </r>
  </si>
  <si>
    <r>
      <rPr>
        <b/>
        <sz val="11"/>
        <color theme="1"/>
        <rFont val="Calibri"/>
        <family val="2"/>
        <scheme val="minor"/>
      </rPr>
      <t xml:space="preserve">Supporting equipment &amp; auxiliary specification (pump, dozer, grader, and others) in Mining area </t>
    </r>
    <r>
      <rPr>
        <sz val="11"/>
        <color theme="1"/>
        <rFont val="Calibri"/>
        <family val="2"/>
        <charset val="1"/>
        <scheme val="minor"/>
      </rPr>
      <t xml:space="preserve">already fulfilled </t>
    </r>
    <r>
      <rPr>
        <b/>
        <sz val="11"/>
        <color theme="1"/>
        <rFont val="Calibri"/>
        <family val="2"/>
        <scheme val="minor"/>
      </rPr>
      <t>100% of plan</t>
    </r>
  </si>
  <si>
    <t>1. Already mobilize 1 unit Dozer D8T by W#1 February 2024
2. Population of active unit support in site are 2x D85 class and 1x D8T class
3. Plan mobilization 1 xGD 825 class in Q4 2024
4. 1xMF 385 class (DND150) &amp; hose line 1000 m already on site in Q2 2024</t>
  </si>
  <si>
    <t>Hauling Facility &amp; Contractor</t>
  </si>
  <si>
    <r>
      <rPr>
        <b/>
        <sz val="11"/>
        <color theme="1"/>
        <rFont val="Calibri"/>
        <family val="2"/>
        <scheme val="minor"/>
      </rPr>
      <t xml:space="preserve">Coal Hauling Truck and Auxiliary (type, number and capacity), Hauling Road, and Facility in Hauling area </t>
    </r>
    <r>
      <rPr>
        <sz val="11"/>
        <color theme="1"/>
        <rFont val="Calibri"/>
        <family val="2"/>
        <charset val="1"/>
        <scheme val="minor"/>
      </rPr>
      <t xml:space="preserve">already fulfilled </t>
    </r>
    <r>
      <rPr>
        <b/>
        <sz val="11"/>
        <color theme="1"/>
        <rFont val="Calibri"/>
        <family val="2"/>
        <scheme val="minor"/>
      </rPr>
      <t>less than 70% of plan</t>
    </r>
  </si>
  <si>
    <r>
      <rPr>
        <b/>
        <sz val="11"/>
        <color theme="1"/>
        <rFont val="Calibri"/>
        <family val="2"/>
        <scheme val="minor"/>
      </rPr>
      <t>Coal Hauling Truck and Auxiliary (type, number and capacity), Hauling Road, and Facility in Hauling area</t>
    </r>
    <r>
      <rPr>
        <sz val="11"/>
        <color theme="1"/>
        <rFont val="Calibri"/>
        <family val="2"/>
        <scheme val="minor"/>
      </rPr>
      <t xml:space="preserve"> already fulfilled </t>
    </r>
    <r>
      <rPr>
        <b/>
        <sz val="11"/>
        <color theme="1"/>
        <rFont val="Calibri"/>
        <family val="2"/>
        <scheme val="minor"/>
      </rPr>
      <t>more than 70% of plan</t>
    </r>
  </si>
  <si>
    <r>
      <rPr>
        <b/>
        <sz val="11"/>
        <color theme="1"/>
        <rFont val="Calibri"/>
        <family val="2"/>
        <scheme val="minor"/>
      </rPr>
      <t xml:space="preserve">Coal Hauling Truck and Auxiliary (type, number and capacity), Hauling Road, and Facility in Hauling area </t>
    </r>
    <r>
      <rPr>
        <sz val="11"/>
        <color theme="1"/>
        <rFont val="Calibri"/>
        <family val="2"/>
        <charset val="1"/>
        <scheme val="minor"/>
      </rPr>
      <t xml:space="preserve">already fulfilled </t>
    </r>
    <r>
      <rPr>
        <b/>
        <sz val="11"/>
        <color theme="1"/>
        <rFont val="Calibri"/>
        <family val="2"/>
        <scheme val="minor"/>
      </rPr>
      <t>more than 80% of plan</t>
    </r>
  </si>
  <si>
    <r>
      <rPr>
        <b/>
        <sz val="11"/>
        <color theme="1"/>
        <rFont val="Calibri"/>
        <family val="2"/>
        <scheme val="minor"/>
      </rPr>
      <t>Coal Hauling Truck and Auxiliary (type, number and capacity), Hauling Road, and Facility in Hauling area</t>
    </r>
    <r>
      <rPr>
        <sz val="11"/>
        <color theme="1"/>
        <rFont val="Calibri"/>
        <family val="2"/>
        <scheme val="minor"/>
      </rPr>
      <t xml:space="preserve"> already fulfilled </t>
    </r>
    <r>
      <rPr>
        <b/>
        <sz val="11"/>
        <color theme="1"/>
        <rFont val="Calibri"/>
        <family val="2"/>
        <scheme val="minor"/>
      </rPr>
      <t>more than 90% of plan</t>
    </r>
  </si>
  <si>
    <r>
      <rPr>
        <b/>
        <sz val="11"/>
        <color theme="1"/>
        <rFont val="Calibri"/>
        <family val="2"/>
        <scheme val="minor"/>
      </rPr>
      <t xml:space="preserve">Coal Hauling Truck and Auxiliary (type, number and capacity), Hauling Road, and Facility in Hauling area </t>
    </r>
    <r>
      <rPr>
        <sz val="11"/>
        <color theme="1"/>
        <rFont val="Calibri"/>
        <family val="2"/>
        <charset val="1"/>
        <scheme val="minor"/>
      </rPr>
      <t>already fulfilled</t>
    </r>
    <r>
      <rPr>
        <b/>
        <sz val="11"/>
        <color theme="1"/>
        <rFont val="Calibri"/>
        <family val="2"/>
        <scheme val="minor"/>
      </rPr>
      <t xml:space="preserve"> 100% of plan</t>
    </r>
  </si>
  <si>
    <r>
      <t>1. Hauling activities include in contract of PT ARKA and PT SLS
2. Coal getting equipment existing 1xPC200 for cleaning, 2xPC400 class for coal winning
3. already have 6 DTs ARKA &amp; 6 DT SLS with tail gate for coal getting
Need to increase hauling capacity with schedule on site of:
a. additional 12 DT 30 Ton class in October 2024 for additional 1 fleet coal getting</t>
    </r>
    <r>
      <rPr>
        <b/>
        <sz val="11"/>
        <color theme="1"/>
        <rFont val="Calibri"/>
        <family val="2"/>
        <scheme val="minor"/>
      </rPr>
      <t xml:space="preserve">
</t>
    </r>
    <r>
      <rPr>
        <sz val="11"/>
        <color theme="1"/>
        <rFont val="Calibri"/>
        <family val="2"/>
        <scheme val="minor"/>
      </rPr>
      <t xml:space="preserve">b. Increase hauling road speed limit to 45-50 km/hour
</t>
    </r>
  </si>
  <si>
    <t>Crushing and Port Facility</t>
  </si>
  <si>
    <r>
      <rPr>
        <b/>
        <sz val="11"/>
        <color theme="1"/>
        <rFont val="Calibri"/>
        <family val="2"/>
        <scheme val="minor"/>
      </rPr>
      <t>Crushing Plant equipment and Port Facility</t>
    </r>
    <r>
      <rPr>
        <sz val="11"/>
        <color theme="1"/>
        <rFont val="Calibri"/>
        <family val="2"/>
        <charset val="1"/>
        <scheme val="minor"/>
      </rPr>
      <t xml:space="preserve"> already fulfilled </t>
    </r>
    <r>
      <rPr>
        <b/>
        <sz val="11"/>
        <color theme="1"/>
        <rFont val="Calibri"/>
        <family val="2"/>
        <scheme val="minor"/>
      </rPr>
      <t>less than 70% of plan capacity</t>
    </r>
  </si>
  <si>
    <r>
      <rPr>
        <b/>
        <sz val="11"/>
        <color theme="1"/>
        <rFont val="Calibri"/>
        <family val="2"/>
        <scheme val="minor"/>
      </rPr>
      <t xml:space="preserve">Crushing Plant equipment and Port Facility </t>
    </r>
    <r>
      <rPr>
        <sz val="11"/>
        <color theme="1"/>
        <rFont val="Calibri"/>
        <family val="2"/>
        <charset val="1"/>
        <scheme val="minor"/>
      </rPr>
      <t xml:space="preserve">already fulfilled </t>
    </r>
    <r>
      <rPr>
        <b/>
        <sz val="11"/>
        <color theme="1"/>
        <rFont val="Calibri"/>
        <family val="2"/>
        <scheme val="minor"/>
      </rPr>
      <t>more than 70% of plan capacity</t>
    </r>
  </si>
  <si>
    <r>
      <rPr>
        <b/>
        <sz val="11"/>
        <color theme="1"/>
        <rFont val="Calibri"/>
        <family val="2"/>
        <scheme val="minor"/>
      </rPr>
      <t>Crushing Plant equipment and Port Facility</t>
    </r>
    <r>
      <rPr>
        <sz val="11"/>
        <color theme="1"/>
        <rFont val="Calibri"/>
        <family val="2"/>
        <charset val="1"/>
        <scheme val="minor"/>
      </rPr>
      <t xml:space="preserve"> already fulfilled </t>
    </r>
    <r>
      <rPr>
        <b/>
        <sz val="11"/>
        <color theme="1"/>
        <rFont val="Calibri"/>
        <family val="2"/>
        <scheme val="minor"/>
      </rPr>
      <t>more than 80% of plan capacity</t>
    </r>
  </si>
  <si>
    <r>
      <rPr>
        <b/>
        <sz val="11"/>
        <color theme="1"/>
        <rFont val="Calibri"/>
        <family val="2"/>
        <scheme val="minor"/>
      </rPr>
      <t>Crushing Plant equipment and Port Facility</t>
    </r>
    <r>
      <rPr>
        <sz val="11"/>
        <color theme="1"/>
        <rFont val="Calibri"/>
        <family val="2"/>
        <charset val="1"/>
        <scheme val="minor"/>
      </rPr>
      <t xml:space="preserve"> already fulfilled </t>
    </r>
    <r>
      <rPr>
        <b/>
        <sz val="11"/>
        <color theme="1"/>
        <rFont val="Calibri"/>
        <family val="2"/>
        <scheme val="minor"/>
      </rPr>
      <t>more than 90% of plan capacity</t>
    </r>
  </si>
  <si>
    <r>
      <rPr>
        <b/>
        <sz val="11"/>
        <color theme="1"/>
        <rFont val="Calibri"/>
        <family val="2"/>
        <scheme val="minor"/>
      </rPr>
      <t xml:space="preserve">Crushing Plant equipment and Port Facility </t>
    </r>
    <r>
      <rPr>
        <sz val="11"/>
        <color theme="1"/>
        <rFont val="Calibri"/>
        <family val="2"/>
        <charset val="1"/>
        <scheme val="minor"/>
      </rPr>
      <t>already fulfilled</t>
    </r>
    <r>
      <rPr>
        <b/>
        <sz val="11"/>
        <color theme="1"/>
        <rFont val="Calibri"/>
        <family val="2"/>
        <scheme val="minor"/>
      </rPr>
      <t xml:space="preserve"> 100% of plan capacity</t>
    </r>
  </si>
  <si>
    <r>
      <t xml:space="preserve">1. Wet commissioning BLC by February 2023, 2024 </t>
    </r>
    <r>
      <rPr>
        <b/>
        <i/>
        <sz val="11"/>
        <color rgb="FF00B050"/>
        <rFont val="Calibri"/>
        <family val="2"/>
        <scheme val="minor"/>
      </rPr>
      <t>(completed)</t>
    </r>
    <r>
      <rPr>
        <sz val="11"/>
        <color theme="1"/>
        <rFont val="Calibri"/>
        <family val="2"/>
        <scheme val="minor"/>
      </rPr>
      <t xml:space="preserve">
2. Completed wet commissioning equipment crushing by February 29, 2024 </t>
    </r>
    <r>
      <rPr>
        <b/>
        <i/>
        <sz val="11"/>
        <color rgb="FF00B050"/>
        <rFont val="Calibri"/>
        <family val="2"/>
        <scheme val="minor"/>
      </rPr>
      <t>(Completed)</t>
    </r>
    <r>
      <rPr>
        <sz val="11"/>
        <color theme="1"/>
        <rFont val="Calibri"/>
        <family val="2"/>
        <scheme val="minor"/>
      </rPr>
      <t xml:space="preserve">
3. Already obtained Tersus Operation Permit for Main Jetty by </t>
    </r>
    <r>
      <rPr>
        <b/>
        <sz val="11"/>
        <color theme="1"/>
        <rFont val="Calibri"/>
        <family val="2"/>
        <scheme val="minor"/>
      </rPr>
      <t xml:space="preserve">March 18, 2024 </t>
    </r>
    <r>
      <rPr>
        <b/>
        <i/>
        <sz val="11"/>
        <color rgb="FF00B050"/>
        <rFont val="Calibri"/>
        <family val="2"/>
        <scheme val="minor"/>
      </rPr>
      <t>(Completed)</t>
    </r>
    <r>
      <rPr>
        <b/>
        <sz val="11"/>
        <color theme="1"/>
        <rFont val="Calibri"/>
        <family val="2"/>
        <scheme val="minor"/>
      </rPr>
      <t xml:space="preserve">
</t>
    </r>
    <r>
      <rPr>
        <sz val="11"/>
        <color theme="1"/>
        <rFont val="Calibri"/>
        <family val="2"/>
        <scheme val="minor"/>
      </rPr>
      <t xml:space="preserve">4. Already install dust control system on BLC as preparation barging activity </t>
    </r>
    <r>
      <rPr>
        <b/>
        <i/>
        <sz val="11"/>
        <color rgb="FF00B050"/>
        <rFont val="Calibri"/>
        <family val="2"/>
        <scheme val="minor"/>
      </rPr>
      <t>(Completed)</t>
    </r>
    <r>
      <rPr>
        <sz val="11"/>
        <color theme="1"/>
        <rFont val="Calibri"/>
        <family val="2"/>
        <scheme val="minor"/>
      </rPr>
      <t xml:space="preserve">
5. Completed 1st wet commisioning BLC by W4 April 2024 and 2nd wet commisioning by W1 May 2024 </t>
    </r>
    <r>
      <rPr>
        <b/>
        <i/>
        <sz val="11"/>
        <color rgb="FF00B050"/>
        <rFont val="Calibri"/>
        <family val="2"/>
        <scheme val="minor"/>
      </rPr>
      <t>(Completed)</t>
    </r>
    <r>
      <rPr>
        <sz val="11"/>
        <color theme="1"/>
        <rFont val="Calibri"/>
        <family val="2"/>
        <scheme val="minor"/>
      </rPr>
      <t xml:space="preserve">
Action to do: 
1. Provide equipment and crew to operate crushing plant 2 shift a day, estimated start on 10 July --&gt; </t>
    </r>
    <r>
      <rPr>
        <b/>
        <i/>
        <sz val="11"/>
        <color rgb="FF00B050"/>
        <rFont val="Calibri"/>
        <family val="2"/>
        <scheme val="minor"/>
      </rPr>
      <t>(Completed)</t>
    </r>
    <r>
      <rPr>
        <sz val="11"/>
        <color theme="1"/>
        <rFont val="Calibri"/>
        <family val="2"/>
        <scheme val="minor"/>
      </rPr>
      <t xml:space="preserve">
2. Install telescopic chute to reduce potential case of environment (dust &amp; pollution when barging activity) by </t>
    </r>
    <r>
      <rPr>
        <b/>
        <sz val="11"/>
        <color theme="1"/>
        <rFont val="Calibri"/>
        <family val="2"/>
        <scheme val="minor"/>
      </rPr>
      <t xml:space="preserve">May 2024 </t>
    </r>
    <r>
      <rPr>
        <b/>
        <i/>
        <sz val="11"/>
        <color rgb="FF00B050"/>
        <rFont val="Calibri"/>
        <family val="2"/>
        <scheme val="minor"/>
      </rPr>
      <t>(Completed)</t>
    </r>
    <r>
      <rPr>
        <sz val="11"/>
        <color theme="1"/>
        <rFont val="Calibri"/>
        <family val="2"/>
        <scheme val="minor"/>
      </rPr>
      <t xml:space="preserve">
3. Have O&amp;M Services by </t>
    </r>
    <r>
      <rPr>
        <b/>
        <sz val="11"/>
        <color rgb="FFFF0000"/>
        <rFont val="Calibri"/>
        <family val="2"/>
        <scheme val="minor"/>
      </rPr>
      <t xml:space="preserve">July 2024 </t>
    </r>
    <r>
      <rPr>
        <b/>
        <i/>
        <sz val="11"/>
        <color rgb="FFFF0000"/>
        <rFont val="Calibri"/>
        <family val="2"/>
        <scheme val="minor"/>
      </rPr>
      <t>(Potential decreasing capacity up to 20% if this is not available)</t>
    </r>
  </si>
  <si>
    <t>Need revise on 2Q25 if having plan to increasing production</t>
  </si>
  <si>
    <t xml:space="preserve">Need add. Quota to get new PPKH </t>
  </si>
  <si>
    <t>1. Hauling activities include in contract of Melak Area (by TRUST)
2. From ROM SB1 (TCM) to Port Bunyut by CHP
Already Hauling Road in TIS</t>
  </si>
  <si>
    <t>1. Completed commissioning equipment crushing by 2024
2. FC Production as target but need Blending study for Blending portion
3. Manage stock yard and fornt loading for limited area stock in PSY with supply in ROM Stock
First Alternative to fulfilled DMO 
Action to do: 
1. Closed monitor with marketing &amp; STSC for the Barging.
Second Alternative
1. Finalty for DMO</t>
  </si>
  <si>
    <t>NPR 2025 Production Plan - 2nd Draft</t>
  </si>
  <si>
    <t>TIS 2025 Production Plan - 2nd Draft</t>
  </si>
  <si>
    <t>GPK 2025 Production Plan - 2nd Draft</t>
  </si>
  <si>
    <t>JBG 2025 Production Plan - 2nd draft</t>
  </si>
  <si>
    <t>BEK 2025 Production Plan - 2nd Draft</t>
  </si>
  <si>
    <t>TCM 2025 Production Plan - 2nd Draft</t>
  </si>
  <si>
    <t>IMM 2025 Production Plan - 2nd Draft Year 2025</t>
  </si>
  <si>
    <t>Total ITM 2024 Production Plan - 2nd Draft</t>
  </si>
  <si>
    <t>xx MBCM OB, x MT FC Production</t>
  </si>
  <si>
    <t>October 24</t>
  </si>
  <si>
    <t>Trees Compensation For Pit 19A</t>
  </si>
  <si>
    <t>PNBP PKH for SK 281 waiting payment would be paid on End Oct.24</t>
  </si>
  <si>
    <t>Ground Water Modelling represent by regional hidrology-hidrogeology study at WB (2022) and EB (2019)</t>
  </si>
  <si>
    <t>Revision reclamation plan due to plan clearing higher than plan in the existing document</t>
  </si>
  <si>
    <t>as per Jul'24</t>
  </si>
  <si>
    <t>Land compensate issue should be solve before re-disturbed permit expired in December 2024</t>
  </si>
  <si>
    <r>
      <t xml:space="preserve">Material identification, handling method and alocation already modelled </t>
    </r>
    <r>
      <rPr>
        <b/>
        <sz val="11"/>
        <color theme="1"/>
        <rFont val="Calibri"/>
        <family val="2"/>
        <scheme val="minor"/>
      </rPr>
      <t>80%</t>
    </r>
    <r>
      <rPr>
        <sz val="11"/>
        <color theme="1"/>
        <rFont val="Calibri"/>
        <family val="2"/>
        <scheme val="minor"/>
      </rPr>
      <t xml:space="preserve"> of planned  mine area</t>
    </r>
  </si>
  <si>
    <t>Draft Production Plan Year 2025 TCM (12 Oct 2024)_V2.1</t>
  </si>
  <si>
    <r>
      <rPr>
        <sz val="11"/>
        <color rgb="FF000000"/>
        <rFont val="Calibri"/>
        <scheme val="minor"/>
      </rPr>
      <t xml:space="preserve">Document has covered all aspect, </t>
    </r>
    <r>
      <rPr>
        <b/>
        <sz val="11"/>
        <color rgb="FF000000"/>
        <rFont val="Calibri"/>
        <scheme val="minor"/>
      </rPr>
      <t>any miss alignment and any descripancies</t>
    </r>
    <r>
      <rPr>
        <sz val="11"/>
        <color rgb="FF000000"/>
        <rFont val="Calibri"/>
        <scheme val="minor"/>
      </rPr>
      <t xml:space="preserve">  </t>
    </r>
  </si>
  <si>
    <t>AMDAL draft revision is on progress,
AMDAL awaiting for Pertek completion</t>
  </si>
  <si>
    <t>Progress infill drilling 73% for infill drilling</t>
  </si>
  <si>
    <r>
      <rPr>
        <sz val="11"/>
        <color rgb="FF000000"/>
        <rFont val="Calibri"/>
        <scheme val="minor"/>
      </rPr>
      <t xml:space="preserve">Geological model completed and covered </t>
    </r>
    <r>
      <rPr>
        <b/>
        <sz val="11"/>
        <color rgb="FF000000"/>
        <rFont val="Calibri"/>
        <scheme val="minor"/>
      </rPr>
      <t>less than 70% of</t>
    </r>
    <r>
      <rPr>
        <sz val="11"/>
        <color rgb="FF000000"/>
        <rFont val="Calibri"/>
        <scheme val="minor"/>
      </rPr>
      <t xml:space="preserve"> planned  mine area</t>
    </r>
  </si>
  <si>
    <t>Cut off drilling data 5 August 2024</t>
  </si>
  <si>
    <t>PAF &amp; NAF sample already sent to lab,
awaiting for results. Handling method already determined</t>
  </si>
  <si>
    <t>Done for 2025, data cut off 5 August 2024</t>
  </si>
  <si>
    <t>coal quality sample already sent to lab,
awaiting for results</t>
  </si>
  <si>
    <t>Pit design, OB volume, and ROM coal volume for yearly plan 2025 complete</t>
  </si>
  <si>
    <t>Geotechnical sample already sent to lab,
awaiting for results.</t>
  </si>
  <si>
    <t>Pump requirements still on water volume calculation and pump spesification selection</t>
  </si>
  <si>
    <t>Need tender process for hauling contractor</t>
  </si>
  <si>
    <t>5,68 MBCM OB, 450 MT ROM Production</t>
  </si>
  <si>
    <t>JBG Production Budget 2025 update 16112024</t>
  </si>
  <si>
    <t>MCV-LS</t>
  </si>
  <si>
    <t>MCV-HS</t>
  </si>
  <si>
    <t>Draft NPR Production Plan 2025 - 450 Kton ROM</t>
  </si>
  <si>
    <t>TIS_Draft Plan Production Y2025_R03 (18Nov24)</t>
  </si>
  <si>
    <t>Include Fine Coal 150 KT</t>
  </si>
  <si>
    <t>*IMM include fine coal 150KT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</si>
</sst>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_-;\-* #,##0_-;_-* &quot;-&quot;_-;_-@_-"/>
    <numFmt numFmtId="165" formatCode="_-* #,##0.00_-;\-* #,##0.00_-;_-* &quot;-&quot;??_-;_-@_-"/>
    <numFmt numFmtId="166" formatCode="[$-409]dd\-mmm\-yy;@"/>
    <numFmt numFmtId="167" formatCode="_(* #,##0_);_(* \(#,##0\);_(* &quot;-&quot;??_);_(@_)"/>
    <numFmt numFmtId="168" formatCode="_-* #,##0.00_-;\-* #,##0.00_-;_-* &quot;-&quot;_-;_-@_-"/>
    <numFmt numFmtId="169" formatCode="_(* #,##0.00_);_(* \(#,##0.00\);_(* &quot;-&quot;_);_(@_)"/>
    <numFmt numFmtId="170" formatCode="0.0"/>
    <numFmt numFmtId="171" formatCode="[$-409]d\-mmm\-yy;@"/>
  </numFmts>
  <fonts count="55"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4"/>
      <color rgb="FF1205BB"/>
      <name val="Arial"/>
      <family val="2"/>
    </font>
    <font>
      <sz val="11"/>
      <color theme="1"/>
      <name val="Calibri"/>
      <family val="2"/>
      <scheme val="minor"/>
    </font>
    <font>
      <b/>
      <sz val="10"/>
      <name val="Arial"/>
      <family val="2"/>
    </font>
    <font>
      <sz val="10"/>
      <color theme="1"/>
      <name val="Arial"/>
      <family val="2"/>
    </font>
    <font>
      <i/>
      <sz val="10"/>
      <name val="Arial"/>
      <family val="2"/>
    </font>
    <font>
      <sz val="11"/>
      <color theme="1"/>
      <name val="Arial"/>
      <family val="2"/>
    </font>
    <font>
      <b/>
      <sz val="11"/>
      <color theme="0"/>
      <name val="Calibri"/>
      <family val="2"/>
      <scheme val="minor"/>
    </font>
    <font>
      <b/>
      <sz val="10"/>
      <color theme="0"/>
      <name val="Calibri"/>
      <family val="2"/>
      <scheme val="minor"/>
    </font>
    <font>
      <b/>
      <sz val="10"/>
      <color theme="1"/>
      <name val="Calibri"/>
      <family val="2"/>
      <scheme val="minor"/>
    </font>
    <font>
      <b/>
      <sz val="11"/>
      <color theme="1"/>
      <name val="Calibri"/>
      <family val="2"/>
      <scheme val="minor"/>
    </font>
    <font>
      <b/>
      <sz val="10"/>
      <color theme="1"/>
      <name val="Arial"/>
      <family val="2"/>
    </font>
    <font>
      <b/>
      <sz val="10"/>
      <color theme="0"/>
      <name val="Arial"/>
      <family val="2"/>
    </font>
    <font>
      <b/>
      <sz val="16"/>
      <color theme="1"/>
      <name val="Calibri"/>
      <family val="2"/>
      <scheme val="minor"/>
    </font>
    <font>
      <b/>
      <i/>
      <u/>
      <sz val="16"/>
      <color theme="1"/>
      <name val="Calibri"/>
      <family val="2"/>
      <scheme val="minor"/>
    </font>
    <font>
      <b/>
      <sz val="14"/>
      <color theme="1"/>
      <name val="Calibri"/>
      <family val="2"/>
      <scheme val="minor"/>
    </font>
    <font>
      <b/>
      <sz val="14"/>
      <color theme="0"/>
      <name val="Calibri"/>
      <family val="2"/>
      <scheme val="minor"/>
    </font>
    <font>
      <b/>
      <sz val="12"/>
      <color theme="0"/>
      <name val="Calibri"/>
      <family val="2"/>
      <scheme val="minor"/>
    </font>
    <font>
      <sz val="12"/>
      <color theme="1"/>
      <name val="Calibri"/>
      <family val="2"/>
      <scheme val="minor"/>
    </font>
    <font>
      <sz val="14"/>
      <color theme="1"/>
      <name val="Calibri"/>
      <family val="2"/>
      <scheme val="minor"/>
    </font>
    <font>
      <sz val="11"/>
      <color theme="1"/>
      <name val="Calibri"/>
      <family val="2"/>
      <charset val="1"/>
      <scheme val="minor"/>
    </font>
    <font>
      <b/>
      <sz val="18"/>
      <name val="Calibri"/>
      <family val="2"/>
      <scheme val="minor"/>
    </font>
    <font>
      <b/>
      <sz val="20"/>
      <color theme="1"/>
      <name val="Calibri"/>
      <family val="2"/>
      <scheme val="minor"/>
    </font>
    <font>
      <b/>
      <i/>
      <sz val="10"/>
      <name val="Arial"/>
      <family val="2"/>
    </font>
    <font>
      <b/>
      <sz val="12"/>
      <color theme="1"/>
      <name val="Calibri"/>
      <family val="2"/>
      <scheme val="minor"/>
    </font>
    <font>
      <sz val="11"/>
      <name val="Calibri"/>
      <family val="2"/>
      <scheme val="minor"/>
    </font>
    <font>
      <b/>
      <sz val="14"/>
      <name val="Calibri"/>
      <family val="2"/>
      <scheme val="minor"/>
    </font>
    <font>
      <b/>
      <sz val="11"/>
      <name val="Calibri"/>
      <family val="2"/>
      <scheme val="minor"/>
    </font>
    <font>
      <b/>
      <sz val="9"/>
      <name val="Calibri"/>
      <family val="2"/>
      <scheme val="minor"/>
    </font>
    <font>
      <i/>
      <sz val="11"/>
      <name val="Calibri"/>
      <family val="2"/>
      <scheme val="minor"/>
    </font>
    <font>
      <u/>
      <sz val="11"/>
      <name val="Calibri"/>
      <family val="2"/>
      <scheme val="minor"/>
    </font>
    <font>
      <b/>
      <sz val="16"/>
      <color theme="0"/>
      <name val="Calibri"/>
      <family val="2"/>
      <scheme val="minor"/>
    </font>
    <font>
      <sz val="16"/>
      <color theme="1"/>
      <name val="Calibri"/>
      <family val="2"/>
      <scheme val="minor"/>
    </font>
    <font>
      <i/>
      <sz val="9"/>
      <name val="Arial"/>
      <family val="2"/>
    </font>
    <font>
      <sz val="9"/>
      <name val="Arial"/>
      <family val="2"/>
    </font>
    <font>
      <b/>
      <i/>
      <sz val="11"/>
      <color theme="1"/>
      <name val="Calibri"/>
      <family val="2"/>
      <scheme val="minor"/>
    </font>
    <font>
      <sz val="10"/>
      <color theme="0" tint="-4.9989318521683403E-2"/>
      <name val="Arial"/>
      <family val="2"/>
    </font>
    <font>
      <b/>
      <sz val="11"/>
      <color indexed="8"/>
      <name val="Calibri"/>
      <family val="2"/>
    </font>
    <font>
      <sz val="14"/>
      <color rgb="FFFF0000"/>
      <name val="Calibri"/>
      <family val="2"/>
      <scheme val="minor"/>
    </font>
    <font>
      <sz val="11"/>
      <color theme="0"/>
      <name val="Calibri"/>
      <family val="2"/>
      <scheme val="minor"/>
    </font>
    <font>
      <b/>
      <i/>
      <sz val="11"/>
      <color rgb="FF00B050"/>
      <name val="Calibri"/>
      <family val="2"/>
      <scheme val="minor"/>
    </font>
    <font>
      <b/>
      <sz val="11"/>
      <color rgb="FFFF0000"/>
      <name val="Calibri"/>
      <family val="2"/>
      <scheme val="minor"/>
    </font>
    <font>
      <b/>
      <i/>
      <sz val="11"/>
      <color rgb="FFFF0000"/>
      <name val="Calibri"/>
      <family val="2"/>
      <scheme val="minor"/>
    </font>
    <font>
      <b/>
      <sz val="18"/>
      <color theme="1"/>
      <name val="Calibri"/>
      <family val="2"/>
      <scheme val="minor"/>
    </font>
    <font>
      <sz val="11"/>
      <color rgb="FF000000"/>
      <name val="Calibri"/>
      <scheme val="minor"/>
    </font>
    <font>
      <b/>
      <sz val="11"/>
      <color rgb="FF000000"/>
      <name val="Calibri"/>
      <scheme val="minor"/>
    </font>
  </fonts>
  <fills count="22">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bgColor indexed="64"/>
      </patternFill>
    </fill>
    <fill>
      <patternFill patternType="solid">
        <fgColor rgb="FFFFFF00"/>
        <bgColor indexed="64"/>
      </patternFill>
    </fill>
    <fill>
      <patternFill patternType="solid">
        <fgColor theme="5"/>
        <bgColor indexed="64"/>
      </patternFill>
    </fill>
    <fill>
      <patternFill patternType="solid">
        <fgColor theme="5"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EAEAEA"/>
        <bgColor indexed="64"/>
      </patternFill>
    </fill>
    <fill>
      <patternFill patternType="solid">
        <fgColor theme="5" tint="0.39997558519241921"/>
        <bgColor indexed="64"/>
      </patternFill>
    </fill>
    <fill>
      <patternFill patternType="solid">
        <fgColor rgb="FFFFC000"/>
        <bgColor indexed="64"/>
      </patternFill>
    </fill>
    <fill>
      <patternFill patternType="solid">
        <fgColor rgb="FF00B050"/>
        <bgColor indexed="64"/>
      </patternFill>
    </fill>
    <fill>
      <patternFill patternType="solid">
        <fgColor rgb="FFFCE4D6"/>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9" tint="0.39997558519241921"/>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style="medium">
        <color indexed="64"/>
      </left>
      <right style="dotted">
        <color indexed="64"/>
      </right>
      <top/>
      <bottom/>
      <diagonal/>
    </border>
    <border>
      <left style="dotted">
        <color indexed="64"/>
      </left>
      <right style="dotted">
        <color indexed="64"/>
      </right>
      <top/>
      <bottom/>
      <diagonal/>
    </border>
    <border>
      <left style="dotted">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dotted">
        <color indexed="64"/>
      </top>
      <bottom style="dott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dotted">
        <color indexed="64"/>
      </top>
      <bottom/>
      <diagonal/>
    </border>
    <border>
      <left style="medium">
        <color indexed="64"/>
      </left>
      <right style="medium">
        <color indexed="64"/>
      </right>
      <top/>
      <bottom style="dotted">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34">
    <xf numFmtId="0" fontId="0" fillId="0" borderId="0"/>
    <xf numFmtId="166" fontId="9" fillId="0" borderId="0"/>
    <xf numFmtId="164" fontId="11"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6" fontId="9" fillId="0" borderId="0"/>
    <xf numFmtId="164" fontId="9" fillId="0" borderId="0" applyFont="0" applyFill="0" applyBorder="0" applyAlignment="0" applyProtection="0"/>
    <xf numFmtId="0" fontId="11" fillId="0" borderId="0"/>
    <xf numFmtId="166" fontId="9" fillId="0" borderId="0"/>
    <xf numFmtId="43" fontId="11" fillId="0" borderId="0" applyFont="0" applyFill="0" applyBorder="0" applyAlignment="0" applyProtection="0"/>
    <xf numFmtId="166" fontId="9" fillId="0" borderId="0"/>
    <xf numFmtId="0" fontId="9" fillId="0" borderId="0"/>
    <xf numFmtId="165"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3" fontId="29" fillId="0" borderId="0" applyFont="0" applyFill="0" applyBorder="0" applyAlignment="0" applyProtection="0"/>
    <xf numFmtId="0" fontId="9" fillId="0" borderId="0"/>
    <xf numFmtId="0" fontId="9" fillId="0" borderId="0"/>
    <xf numFmtId="9" fontId="29" fillId="0" borderId="0" applyFont="0" applyFill="0" applyBorder="0" applyAlignment="0" applyProtection="0"/>
    <xf numFmtId="0" fontId="8" fillId="0" borderId="0"/>
    <xf numFmtId="0" fontId="29" fillId="0" borderId="0"/>
    <xf numFmtId="0" fontId="8" fillId="0" borderId="0"/>
    <xf numFmtId="0" fontId="7" fillId="0" borderId="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7" fillId="0" borderId="0"/>
    <xf numFmtId="0" fontId="5" fillId="0" borderId="0"/>
    <xf numFmtId="43" fontId="29" fillId="0" borderId="0" applyFont="0" applyFill="0" applyBorder="0" applyAlignment="0" applyProtection="0"/>
    <xf numFmtId="43" fontId="5" fillId="0" borderId="0" applyFont="0" applyFill="0" applyBorder="0" applyAlignment="0" applyProtection="0"/>
    <xf numFmtId="0" fontId="4" fillId="0" borderId="0"/>
    <xf numFmtId="0" fontId="3" fillId="0" borderId="0"/>
    <xf numFmtId="0" fontId="29" fillId="0" borderId="0"/>
  </cellStyleXfs>
  <cellXfs count="612">
    <xf numFmtId="0" fontId="0" fillId="0" borderId="0" xfId="0"/>
    <xf numFmtId="166" fontId="10" fillId="2" borderId="0" xfId="1" applyFont="1" applyFill="1"/>
    <xf numFmtId="166" fontId="9" fillId="2" borderId="0" xfId="1" applyFill="1"/>
    <xf numFmtId="164" fontId="9" fillId="2" borderId="0" xfId="2" applyFont="1" applyFill="1"/>
    <xf numFmtId="164" fontId="0" fillId="2" borderId="0" xfId="3" applyFont="1" applyFill="1"/>
    <xf numFmtId="166" fontId="9" fillId="2" borderId="0" xfId="1" quotePrefix="1" applyFill="1"/>
    <xf numFmtId="166" fontId="9" fillId="2" borderId="1" xfId="1" applyFill="1" applyBorder="1" applyAlignment="1">
      <alignment horizontal="center"/>
    </xf>
    <xf numFmtId="166" fontId="9" fillId="3" borderId="2" xfId="1" applyFill="1" applyBorder="1"/>
    <xf numFmtId="166" fontId="9" fillId="3" borderId="3" xfId="1" applyFill="1" applyBorder="1"/>
    <xf numFmtId="166" fontId="9" fillId="3" borderId="4" xfId="1" applyFill="1" applyBorder="1"/>
    <xf numFmtId="166" fontId="9" fillId="2" borderId="1" xfId="1" applyFill="1" applyBorder="1"/>
    <xf numFmtId="167" fontId="0" fillId="2" borderId="1" xfId="4" applyNumberFormat="1" applyFont="1" applyFill="1" applyBorder="1"/>
    <xf numFmtId="43" fontId="0" fillId="2" borderId="1" xfId="4" applyFont="1" applyFill="1" applyBorder="1"/>
    <xf numFmtId="166" fontId="9" fillId="4" borderId="1" xfId="1" applyFill="1" applyBorder="1"/>
    <xf numFmtId="164" fontId="0" fillId="4" borderId="1" xfId="3" applyFont="1" applyFill="1" applyBorder="1"/>
    <xf numFmtId="164" fontId="0" fillId="4" borderId="1" xfId="2" applyFont="1" applyFill="1" applyBorder="1"/>
    <xf numFmtId="164" fontId="0" fillId="2" borderId="1" xfId="3" applyFont="1" applyFill="1" applyBorder="1"/>
    <xf numFmtId="168" fontId="0" fillId="2" borderId="1" xfId="3" applyNumberFormat="1" applyFont="1" applyFill="1" applyBorder="1"/>
    <xf numFmtId="164" fontId="9" fillId="4" borderId="1" xfId="1" applyNumberFormat="1" applyFill="1" applyBorder="1"/>
    <xf numFmtId="164" fontId="0" fillId="2" borderId="0" xfId="3" applyFont="1" applyFill="1" applyBorder="1"/>
    <xf numFmtId="166" fontId="10" fillId="2" borderId="0" xfId="5" applyFont="1" applyFill="1"/>
    <xf numFmtId="166" fontId="9" fillId="2" borderId="0" xfId="5" applyFill="1"/>
    <xf numFmtId="166" fontId="9" fillId="2" borderId="0" xfId="5" quotePrefix="1" applyFill="1"/>
    <xf numFmtId="166" fontId="9" fillId="2" borderId="1" xfId="5" applyFill="1" applyBorder="1" applyAlignment="1">
      <alignment horizontal="center"/>
    </xf>
    <xf numFmtId="166" fontId="9" fillId="3" borderId="2" xfId="5" applyFill="1" applyBorder="1"/>
    <xf numFmtId="166" fontId="9" fillId="3" borderId="3" xfId="5" applyFill="1" applyBorder="1"/>
    <xf numFmtId="166" fontId="9" fillId="3" borderId="4" xfId="5" applyFill="1" applyBorder="1"/>
    <xf numFmtId="166" fontId="9" fillId="2" borderId="1" xfId="5" applyFill="1" applyBorder="1"/>
    <xf numFmtId="166" fontId="9" fillId="4" borderId="1" xfId="5" applyFill="1" applyBorder="1"/>
    <xf numFmtId="3" fontId="9" fillId="4" borderId="1" xfId="5" applyNumberFormat="1" applyFill="1" applyBorder="1"/>
    <xf numFmtId="164" fontId="0" fillId="2" borderId="1" xfId="6" applyFont="1" applyFill="1" applyBorder="1"/>
    <xf numFmtId="4" fontId="9" fillId="2" borderId="1" xfId="5" applyNumberFormat="1" applyFill="1" applyBorder="1"/>
    <xf numFmtId="0" fontId="11" fillId="0" borderId="0" xfId="7"/>
    <xf numFmtId="166" fontId="10" fillId="2" borderId="0" xfId="8" applyFont="1" applyFill="1"/>
    <xf numFmtId="166" fontId="9" fillId="2" borderId="0" xfId="8" applyFill="1"/>
    <xf numFmtId="166" fontId="9" fillId="2" borderId="0" xfId="8" quotePrefix="1" applyFill="1"/>
    <xf numFmtId="166" fontId="9" fillId="2" borderId="1" xfId="8" applyFill="1" applyBorder="1" applyAlignment="1">
      <alignment horizontal="center"/>
    </xf>
    <xf numFmtId="166" fontId="9" fillId="3" borderId="2" xfId="8" applyFill="1" applyBorder="1"/>
    <xf numFmtId="166" fontId="9" fillId="3" borderId="3" xfId="8" applyFill="1" applyBorder="1"/>
    <xf numFmtId="166" fontId="9" fillId="3" borderId="4" xfId="8" applyFill="1" applyBorder="1"/>
    <xf numFmtId="166" fontId="9" fillId="2" borderId="1" xfId="8" applyFill="1" applyBorder="1"/>
    <xf numFmtId="167" fontId="0" fillId="2" borderId="1" xfId="9" applyNumberFormat="1" applyFont="1" applyFill="1" applyBorder="1"/>
    <xf numFmtId="43" fontId="0" fillId="2" borderId="1" xfId="9" applyFont="1" applyFill="1" applyBorder="1"/>
    <xf numFmtId="166" fontId="9" fillId="4" borderId="1" xfId="8" applyFill="1" applyBorder="1"/>
    <xf numFmtId="167" fontId="0" fillId="4" borderId="1" xfId="9" applyNumberFormat="1" applyFont="1" applyFill="1" applyBorder="1"/>
    <xf numFmtId="166" fontId="10" fillId="2" borderId="0" xfId="10" applyFont="1" applyFill="1"/>
    <xf numFmtId="166" fontId="9" fillId="2" borderId="0" xfId="10" applyFill="1"/>
    <xf numFmtId="167" fontId="9" fillId="2" borderId="0" xfId="9" applyNumberFormat="1" applyFont="1" applyFill="1"/>
    <xf numFmtId="166" fontId="9" fillId="2" borderId="0" xfId="10" quotePrefix="1" applyFill="1"/>
    <xf numFmtId="166" fontId="9" fillId="2" borderId="1" xfId="10" applyFill="1" applyBorder="1" applyAlignment="1">
      <alignment horizontal="center"/>
    </xf>
    <xf numFmtId="166" fontId="9" fillId="3" borderId="2" xfId="10" applyFill="1" applyBorder="1"/>
    <xf numFmtId="166" fontId="9" fillId="3" borderId="3" xfId="10" applyFill="1" applyBorder="1"/>
    <xf numFmtId="166" fontId="9" fillId="3" borderId="4" xfId="10" applyFill="1" applyBorder="1"/>
    <xf numFmtId="166" fontId="9" fillId="2" borderId="1" xfId="10" applyFill="1" applyBorder="1"/>
    <xf numFmtId="166" fontId="9" fillId="4" borderId="1" xfId="10" applyFill="1" applyBorder="1"/>
    <xf numFmtId="167" fontId="9" fillId="4" borderId="1" xfId="10" applyNumberFormat="1" applyFill="1" applyBorder="1"/>
    <xf numFmtId="167" fontId="9" fillId="2" borderId="1" xfId="9" applyNumberFormat="1" applyFont="1" applyFill="1" applyBorder="1"/>
    <xf numFmtId="43" fontId="9" fillId="2" borderId="1" xfId="10" applyNumberFormat="1" applyFill="1" applyBorder="1"/>
    <xf numFmtId="43" fontId="9" fillId="2" borderId="1" xfId="9" applyFont="1" applyFill="1" applyBorder="1"/>
    <xf numFmtId="43" fontId="9" fillId="2" borderId="0" xfId="9" applyFont="1" applyFill="1"/>
    <xf numFmtId="0" fontId="9" fillId="2" borderId="0" xfId="10" applyNumberFormat="1" applyFill="1"/>
    <xf numFmtId="43" fontId="9" fillId="2" borderId="0" xfId="10" applyNumberFormat="1" applyFill="1"/>
    <xf numFmtId="0" fontId="0" fillId="2" borderId="0" xfId="4" applyNumberFormat="1" applyFont="1" applyFill="1"/>
    <xf numFmtId="2" fontId="9" fillId="2" borderId="0" xfId="10" applyNumberFormat="1" applyFill="1"/>
    <xf numFmtId="0" fontId="9" fillId="0" borderId="0" xfId="11"/>
    <xf numFmtId="167" fontId="12" fillId="0" borderId="1" xfId="4" applyNumberFormat="1" applyFont="1" applyBorder="1"/>
    <xf numFmtId="167" fontId="0" fillId="0" borderId="1" xfId="4" applyNumberFormat="1" applyFont="1" applyBorder="1"/>
    <xf numFmtId="167" fontId="9" fillId="2" borderId="1" xfId="10" applyNumberFormat="1" applyFill="1" applyBorder="1"/>
    <xf numFmtId="167" fontId="13" fillId="2" borderId="1" xfId="4" applyNumberFormat="1" applyFont="1" applyFill="1" applyBorder="1"/>
    <xf numFmtId="43" fontId="13" fillId="2" borderId="1" xfId="4" applyFont="1" applyFill="1" applyBorder="1"/>
    <xf numFmtId="166" fontId="14" fillId="2" borderId="0" xfId="10" applyFont="1" applyFill="1"/>
    <xf numFmtId="0" fontId="15" fillId="2" borderId="0" xfId="4" applyNumberFormat="1" applyFont="1" applyFill="1"/>
    <xf numFmtId="0" fontId="17" fillId="5" borderId="1" xfId="7" applyFont="1" applyFill="1" applyBorder="1" applyAlignment="1">
      <alignment horizontal="center" vertical="center"/>
    </xf>
    <xf numFmtId="0" fontId="11" fillId="0" borderId="1" xfId="7" applyBorder="1"/>
    <xf numFmtId="167" fontId="0" fillId="0" borderId="1" xfId="9" applyNumberFormat="1" applyFont="1" applyBorder="1" applyAlignment="1">
      <alignment horizontal="right"/>
    </xf>
    <xf numFmtId="167" fontId="0" fillId="0" borderId="1" xfId="9" applyNumberFormat="1" applyFont="1" applyBorder="1"/>
    <xf numFmtId="167" fontId="11" fillId="0" borderId="0" xfId="7" applyNumberFormat="1"/>
    <xf numFmtId="43" fontId="0" fillId="0" borderId="1" xfId="9" applyFont="1" applyBorder="1"/>
    <xf numFmtId="0" fontId="18" fillId="7" borderId="0" xfId="7" applyFont="1" applyFill="1" applyAlignment="1">
      <alignment horizontal="center"/>
    </xf>
    <xf numFmtId="0" fontId="18" fillId="8" borderId="0" xfId="7" applyFont="1" applyFill="1" applyAlignment="1">
      <alignment horizontal="center"/>
    </xf>
    <xf numFmtId="164" fontId="0" fillId="2" borderId="0" xfId="6" applyFont="1" applyFill="1"/>
    <xf numFmtId="166" fontId="12" fillId="2" borderId="1" xfId="1" applyFont="1" applyFill="1" applyBorder="1" applyAlignment="1">
      <alignment horizontal="center"/>
    </xf>
    <xf numFmtId="166" fontId="20" fillId="7" borderId="2" xfId="1" applyFont="1" applyFill="1" applyBorder="1"/>
    <xf numFmtId="166" fontId="20" fillId="7" borderId="3" xfId="1" applyFont="1" applyFill="1" applyBorder="1"/>
    <xf numFmtId="166" fontId="20" fillId="7" borderId="4" xfId="1" applyFont="1" applyFill="1" applyBorder="1"/>
    <xf numFmtId="167" fontId="0" fillId="10" borderId="1" xfId="4" applyNumberFormat="1" applyFont="1" applyFill="1" applyBorder="1"/>
    <xf numFmtId="43" fontId="0" fillId="10" borderId="1" xfId="4" applyFont="1" applyFill="1" applyBorder="1"/>
    <xf numFmtId="166" fontId="21" fillId="11" borderId="2" xfId="1" applyFont="1" applyFill="1" applyBorder="1"/>
    <xf numFmtId="166" fontId="21" fillId="11" borderId="3" xfId="1" applyFont="1" applyFill="1" applyBorder="1"/>
    <xf numFmtId="166" fontId="21" fillId="11" borderId="4" xfId="1" applyFont="1" applyFill="1" applyBorder="1"/>
    <xf numFmtId="43" fontId="12" fillId="2" borderId="1" xfId="9" applyFont="1" applyFill="1" applyBorder="1" applyAlignment="1">
      <alignment horizontal="left"/>
    </xf>
    <xf numFmtId="167" fontId="0" fillId="3" borderId="1" xfId="4" applyNumberFormat="1" applyFont="1" applyFill="1" applyBorder="1"/>
    <xf numFmtId="43" fontId="0" fillId="3" borderId="1" xfId="4" applyFont="1" applyFill="1" applyBorder="1"/>
    <xf numFmtId="0" fontId="12" fillId="2" borderId="1" xfId="1" applyNumberFormat="1" applyFont="1" applyFill="1" applyBorder="1" applyAlignment="1">
      <alignment horizontal="left"/>
    </xf>
    <xf numFmtId="166" fontId="12" fillId="2" borderId="1" xfId="1" applyFont="1" applyFill="1" applyBorder="1" applyAlignment="1">
      <alignment horizontal="left"/>
    </xf>
    <xf numFmtId="167" fontId="9" fillId="2" borderId="0" xfId="16" quotePrefix="1" applyNumberFormat="1" applyFont="1" applyFill="1"/>
    <xf numFmtId="43" fontId="9" fillId="2" borderId="0" xfId="16" applyFont="1" applyFill="1"/>
    <xf numFmtId="167" fontId="11" fillId="0" borderId="0" xfId="16" applyNumberFormat="1" applyFont="1"/>
    <xf numFmtId="167" fontId="9" fillId="2" borderId="0" xfId="16" applyNumberFormat="1" applyFont="1" applyFill="1"/>
    <xf numFmtId="9" fontId="9" fillId="2" borderId="0" xfId="19" applyFont="1" applyFill="1"/>
    <xf numFmtId="43" fontId="0" fillId="0" borderId="1" xfId="9" applyFont="1" applyBorder="1" applyAlignment="1">
      <alignment horizontal="right"/>
    </xf>
    <xf numFmtId="0" fontId="22" fillId="0" borderId="0" xfId="20" applyFont="1" applyAlignment="1">
      <alignment horizontal="center" vertical="center"/>
    </xf>
    <xf numFmtId="0" fontId="8" fillId="0" borderId="0" xfId="20" applyAlignment="1">
      <alignment vertical="center"/>
    </xf>
    <xf numFmtId="0" fontId="8" fillId="0" borderId="0" xfId="20" applyAlignment="1">
      <alignment vertical="center" wrapText="1"/>
    </xf>
    <xf numFmtId="0" fontId="25" fillId="12" borderId="19" xfId="20" quotePrefix="1" applyFont="1" applyFill="1" applyBorder="1" applyAlignment="1">
      <alignment horizontal="center" vertical="center"/>
    </xf>
    <xf numFmtId="0" fontId="25" fillId="12" borderId="19" xfId="20" applyFont="1" applyFill="1" applyBorder="1" applyAlignment="1">
      <alignment horizontal="center" vertical="center"/>
    </xf>
    <xf numFmtId="0" fontId="25" fillId="12" borderId="20" xfId="20" applyFont="1" applyFill="1" applyBorder="1" applyAlignment="1">
      <alignment horizontal="center" vertical="center"/>
    </xf>
    <xf numFmtId="0" fontId="24" fillId="6" borderId="23" xfId="20" applyFont="1" applyFill="1" applyBorder="1" applyAlignment="1">
      <alignment horizontal="center" vertical="center"/>
    </xf>
    <xf numFmtId="0" fontId="24" fillId="6" borderId="21" xfId="20" applyFont="1" applyFill="1" applyBorder="1" applyAlignment="1">
      <alignment horizontal="center" vertical="center"/>
    </xf>
    <xf numFmtId="0" fontId="8" fillId="6" borderId="22" xfId="20" applyFill="1" applyBorder="1" applyAlignment="1">
      <alignment vertical="center" wrapText="1"/>
    </xf>
    <xf numFmtId="0" fontId="27" fillId="14" borderId="22" xfId="20" applyFont="1" applyFill="1" applyBorder="1" applyAlignment="1">
      <alignment horizontal="center" vertical="center" wrapText="1"/>
    </xf>
    <xf numFmtId="0" fontId="27" fillId="0" borderId="22" xfId="20" applyFont="1" applyBorder="1" applyAlignment="1">
      <alignment horizontal="center" vertical="center" wrapText="1"/>
    </xf>
    <xf numFmtId="0" fontId="8" fillId="0" borderId="22" xfId="20" applyBorder="1" applyAlignment="1">
      <alignment vertical="center" wrapText="1"/>
    </xf>
    <xf numFmtId="0" fontId="24" fillId="6" borderId="26" xfId="20" applyFont="1" applyFill="1" applyBorder="1" applyAlignment="1">
      <alignment horizontal="center" vertical="center"/>
    </xf>
    <xf numFmtId="0" fontId="28" fillId="6" borderId="21" xfId="20" applyFont="1" applyFill="1" applyBorder="1" applyAlignment="1">
      <alignment horizontal="center" vertical="center"/>
    </xf>
    <xf numFmtId="0" fontId="28" fillId="0" borderId="22" xfId="20" applyFont="1" applyBorder="1" applyAlignment="1">
      <alignment horizontal="center" vertical="center" wrapText="1"/>
    </xf>
    <xf numFmtId="0" fontId="28" fillId="0" borderId="32" xfId="20" applyFont="1" applyBorder="1" applyAlignment="1">
      <alignment horizontal="center" vertical="center" wrapText="1"/>
    </xf>
    <xf numFmtId="0" fontId="8" fillId="0" borderId="32" xfId="20" applyBorder="1" applyAlignment="1">
      <alignment vertical="center" wrapText="1"/>
    </xf>
    <xf numFmtId="0" fontId="8" fillId="0" borderId="0" xfId="20"/>
    <xf numFmtId="0" fontId="23" fillId="0" borderId="0" xfId="20" applyFont="1" applyAlignment="1">
      <alignment vertical="center"/>
    </xf>
    <xf numFmtId="170" fontId="24" fillId="6" borderId="0" xfId="20" applyNumberFormat="1" applyFont="1" applyFill="1" applyAlignment="1">
      <alignment horizontal="center" vertical="center"/>
    </xf>
    <xf numFmtId="0" fontId="19" fillId="0" borderId="10" xfId="20" applyFont="1" applyBorder="1" applyAlignment="1">
      <alignment vertical="center"/>
    </xf>
    <xf numFmtId="0" fontId="8" fillId="0" borderId="26" xfId="20" applyBorder="1" applyAlignment="1">
      <alignment horizontal="right" vertical="top"/>
    </xf>
    <xf numFmtId="0" fontId="8" fillId="0" borderId="27" xfId="20" applyBorder="1" applyAlignment="1">
      <alignment vertical="top"/>
    </xf>
    <xf numFmtId="0" fontId="19" fillId="13" borderId="27" xfId="20" applyFont="1" applyFill="1" applyBorder="1" applyAlignment="1">
      <alignment vertical="top" wrapText="1"/>
    </xf>
    <xf numFmtId="0" fontId="8" fillId="0" borderId="27" xfId="20" applyBorder="1" applyAlignment="1">
      <alignment vertical="top" wrapText="1"/>
    </xf>
    <xf numFmtId="0" fontId="8" fillId="13" borderId="27" xfId="20" applyFill="1" applyBorder="1" applyAlignment="1">
      <alignment vertical="top" wrapText="1"/>
    </xf>
    <xf numFmtId="0" fontId="8" fillId="13" borderId="28" xfId="20" applyFill="1" applyBorder="1" applyAlignment="1">
      <alignment vertical="top" wrapText="1"/>
    </xf>
    <xf numFmtId="0" fontId="8" fillId="13" borderId="27" xfId="20" applyFill="1" applyBorder="1" applyAlignment="1">
      <alignment vertical="top"/>
    </xf>
    <xf numFmtId="0" fontId="8" fillId="13" borderId="28" xfId="20" applyFill="1" applyBorder="1" applyAlignment="1">
      <alignment vertical="top"/>
    </xf>
    <xf numFmtId="0" fontId="8" fillId="13" borderId="27" xfId="20" applyFill="1" applyBorder="1" applyAlignment="1">
      <alignment wrapText="1"/>
    </xf>
    <xf numFmtId="0" fontId="8" fillId="0" borderId="27" xfId="20" applyBorder="1" applyAlignment="1">
      <alignment wrapText="1"/>
    </xf>
    <xf numFmtId="0" fontId="8" fillId="13" borderId="28" xfId="20" applyFill="1" applyBorder="1" applyAlignment="1">
      <alignment wrapText="1"/>
    </xf>
    <xf numFmtId="0" fontId="8" fillId="17" borderId="27" xfId="20" applyFill="1" applyBorder="1" applyAlignment="1">
      <alignment vertical="top"/>
    </xf>
    <xf numFmtId="0" fontId="19" fillId="18" borderId="27" xfId="20" applyFont="1" applyFill="1" applyBorder="1" applyAlignment="1">
      <alignment vertical="center" wrapText="1"/>
    </xf>
    <xf numFmtId="0" fontId="19" fillId="17" borderId="27" xfId="20" applyFont="1" applyFill="1" applyBorder="1" applyAlignment="1">
      <alignment vertical="top" wrapText="1"/>
    </xf>
    <xf numFmtId="0" fontId="8" fillId="0" borderId="29" xfId="20" applyBorder="1" applyAlignment="1">
      <alignment horizontal="right" vertical="top"/>
    </xf>
    <xf numFmtId="0" fontId="8" fillId="0" borderId="30" xfId="20" applyBorder="1" applyAlignment="1">
      <alignment vertical="top"/>
    </xf>
    <xf numFmtId="0" fontId="8" fillId="13" borderId="30" xfId="20" applyFill="1" applyBorder="1" applyAlignment="1">
      <alignment vertical="top" wrapText="1"/>
    </xf>
    <xf numFmtId="0" fontId="8" fillId="0" borderId="30" xfId="20" applyBorder="1" applyAlignment="1">
      <alignment vertical="top" wrapText="1"/>
    </xf>
    <xf numFmtId="0" fontId="8" fillId="13" borderId="31" xfId="20" applyFill="1" applyBorder="1" applyAlignment="1">
      <alignment vertical="top" wrapText="1"/>
    </xf>
    <xf numFmtId="0" fontId="31" fillId="0" borderId="0" xfId="20" applyFont="1"/>
    <xf numFmtId="9" fontId="8" fillId="0" borderId="0" xfId="19" applyFont="1"/>
    <xf numFmtId="0" fontId="8" fillId="6" borderId="21" xfId="20" applyFill="1" applyBorder="1"/>
    <xf numFmtId="0" fontId="27" fillId="17" borderId="22" xfId="20" applyFont="1" applyFill="1" applyBorder="1" applyAlignment="1">
      <alignment horizontal="center" vertical="center" wrapText="1"/>
    </xf>
    <xf numFmtId="0" fontId="27" fillId="0" borderId="0" xfId="20" applyFont="1"/>
    <xf numFmtId="0" fontId="33" fillId="0" borderId="0" xfId="20" applyFont="1" applyAlignment="1">
      <alignment horizontal="center" vertical="center"/>
    </xf>
    <xf numFmtId="0" fontId="27" fillId="0" borderId="0" xfId="20" applyFont="1" applyAlignment="1">
      <alignment vertical="center" wrapText="1"/>
    </xf>
    <xf numFmtId="0" fontId="27" fillId="0" borderId="0" xfId="20" applyFont="1" applyAlignment="1">
      <alignment wrapText="1"/>
    </xf>
    <xf numFmtId="0" fontId="33" fillId="6" borderId="23" xfId="20" applyFont="1" applyFill="1" applyBorder="1" applyAlignment="1">
      <alignment horizontal="center" vertical="center"/>
    </xf>
    <xf numFmtId="0" fontId="33" fillId="6" borderId="24" xfId="20" applyFont="1" applyFill="1" applyBorder="1" applyAlignment="1">
      <alignment horizontal="center" vertical="center"/>
    </xf>
    <xf numFmtId="0" fontId="27" fillId="6" borderId="22" xfId="20" applyFont="1" applyFill="1" applyBorder="1" applyAlignment="1">
      <alignment vertical="center" wrapText="1"/>
    </xf>
    <xf numFmtId="0" fontId="27" fillId="6" borderId="22" xfId="20" applyFont="1" applyFill="1" applyBorder="1" applyAlignment="1">
      <alignment vertical="center"/>
    </xf>
    <xf numFmtId="0" fontId="27" fillId="0" borderId="26" xfId="20" applyFont="1" applyBorder="1" applyAlignment="1">
      <alignment horizontal="right" vertical="top"/>
    </xf>
    <xf numFmtId="0" fontId="27" fillId="0" borderId="27" xfId="20" applyFont="1" applyBorder="1" applyAlignment="1">
      <alignment vertical="top"/>
    </xf>
    <xf numFmtId="0" fontId="27" fillId="0" borderId="22" xfId="20" applyFont="1" applyBorder="1" applyAlignment="1">
      <alignment vertical="center" wrapText="1"/>
    </xf>
    <xf numFmtId="0" fontId="27" fillId="0" borderId="22" xfId="20" applyFont="1" applyBorder="1" applyAlignment="1">
      <alignment vertical="center"/>
    </xf>
    <xf numFmtId="17" fontId="27" fillId="0" borderId="22" xfId="20" applyNumberFormat="1" applyFont="1" applyBorder="1" applyAlignment="1">
      <alignment vertical="center"/>
    </xf>
    <xf numFmtId="0" fontId="27" fillId="0" borderId="27" xfId="20" applyFont="1" applyBorder="1" applyAlignment="1">
      <alignment vertical="top" wrapText="1"/>
    </xf>
    <xf numFmtId="17" fontId="27" fillId="0" borderId="22" xfId="20" applyNumberFormat="1" applyFont="1" applyBorder="1" applyAlignment="1">
      <alignment vertical="center" wrapText="1"/>
    </xf>
    <xf numFmtId="0" fontId="33" fillId="6" borderId="26" xfId="20" applyFont="1" applyFill="1" applyBorder="1" applyAlignment="1">
      <alignment horizontal="center" vertical="center"/>
    </xf>
    <xf numFmtId="0" fontId="33" fillId="6" borderId="27" xfId="20" applyFont="1" applyFill="1" applyBorder="1" applyAlignment="1">
      <alignment horizontal="center" vertical="center"/>
    </xf>
    <xf numFmtId="0" fontId="27" fillId="17" borderId="27" xfId="20" applyFont="1" applyFill="1" applyBorder="1" applyAlignment="1">
      <alignment vertical="top"/>
    </xf>
    <xf numFmtId="0" fontId="33" fillId="18" borderId="27" xfId="20" applyFont="1" applyFill="1" applyBorder="1" applyAlignment="1">
      <alignment vertical="center" wrapText="1"/>
    </xf>
    <xf numFmtId="0" fontId="33" fillId="17" borderId="27" xfId="20" applyFont="1" applyFill="1" applyBorder="1" applyAlignment="1">
      <alignment vertical="top" wrapText="1"/>
    </xf>
    <xf numFmtId="0" fontId="27" fillId="2" borderId="26" xfId="20" applyFont="1" applyFill="1" applyBorder="1" applyAlignment="1">
      <alignment horizontal="right" vertical="top"/>
    </xf>
    <xf numFmtId="0" fontId="27" fillId="0" borderId="29" xfId="20" applyFont="1" applyBorder="1" applyAlignment="1">
      <alignment horizontal="right" vertical="top"/>
    </xf>
    <xf numFmtId="0" fontId="27" fillId="0" borderId="30" xfId="20" applyFont="1" applyBorder="1" applyAlignment="1">
      <alignment vertical="top"/>
    </xf>
    <xf numFmtId="0" fontId="27" fillId="0" borderId="32" xfId="20" applyFont="1" applyBorder="1" applyAlignment="1">
      <alignment vertical="center" wrapText="1"/>
    </xf>
    <xf numFmtId="0" fontId="27" fillId="0" borderId="32" xfId="20" applyFont="1" applyBorder="1" applyAlignment="1">
      <alignment vertical="center"/>
    </xf>
    <xf numFmtId="17" fontId="27" fillId="0" borderId="32" xfId="20" applyNumberFormat="1" applyFont="1" applyBorder="1" applyAlignment="1">
      <alignment vertical="center"/>
    </xf>
    <xf numFmtId="0" fontId="11" fillId="0" borderId="1" xfId="7" applyBorder="1" applyAlignment="1">
      <alignment horizontal="left"/>
    </xf>
    <xf numFmtId="0" fontId="0" fillId="0" borderId="1" xfId="0" applyBorder="1" applyAlignment="1">
      <alignment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3" borderId="1" xfId="0" applyFill="1" applyBorder="1"/>
    <xf numFmtId="0" fontId="0" fillId="3" borderId="1" xfId="0" applyFill="1" applyBorder="1" applyAlignment="1">
      <alignment horizontal="center"/>
    </xf>
    <xf numFmtId="0" fontId="12" fillId="3" borderId="1" xfId="0" applyFont="1" applyFill="1" applyBorder="1"/>
    <xf numFmtId="0" fontId="0" fillId="0" borderId="1" xfId="0" applyBorder="1"/>
    <xf numFmtId="0" fontId="0" fillId="0" borderId="1" xfId="0" applyBorder="1" applyAlignment="1">
      <alignment horizontal="center"/>
    </xf>
    <xf numFmtId="41" fontId="0" fillId="0" borderId="1" xfId="0" applyNumberFormat="1" applyBorder="1"/>
    <xf numFmtId="169" fontId="0" fillId="0" borderId="1" xfId="0" applyNumberFormat="1" applyBorder="1" applyAlignment="1">
      <alignment horizontal="right"/>
    </xf>
    <xf numFmtId="169" fontId="12" fillId="0" borderId="1" xfId="0" applyNumberFormat="1" applyFont="1" applyBorder="1"/>
    <xf numFmtId="0" fontId="0" fillId="4" borderId="1" xfId="0" applyFill="1" applyBorder="1"/>
    <xf numFmtId="0" fontId="0" fillId="4" borderId="1" xfId="0" applyFill="1" applyBorder="1" applyAlignment="1">
      <alignment horizontal="center"/>
    </xf>
    <xf numFmtId="43" fontId="9" fillId="0" borderId="0" xfId="11" applyNumberFormat="1"/>
    <xf numFmtId="167" fontId="12" fillId="4" borderId="1" xfId="16" applyNumberFormat="1" applyFont="1" applyFill="1" applyBorder="1"/>
    <xf numFmtId="43" fontId="12" fillId="0" borderId="1" xfId="16" applyFont="1" applyBorder="1"/>
    <xf numFmtId="43" fontId="9" fillId="2" borderId="1" xfId="16" applyFont="1" applyFill="1" applyBorder="1"/>
    <xf numFmtId="0" fontId="34" fillId="0" borderId="0" xfId="23" applyFont="1"/>
    <xf numFmtId="167" fontId="34" fillId="0" borderId="0" xfId="24" applyNumberFormat="1" applyFont="1" applyAlignment="1">
      <alignment horizontal="center"/>
    </xf>
    <xf numFmtId="0" fontId="36" fillId="0" borderId="37" xfId="23" applyFont="1" applyBorder="1" applyAlignment="1">
      <alignment vertical="center"/>
    </xf>
    <xf numFmtId="0" fontId="36" fillId="0" borderId="0" xfId="23" applyFont="1" applyAlignment="1">
      <alignment vertical="center"/>
    </xf>
    <xf numFmtId="0" fontId="36" fillId="0" borderId="0" xfId="23" applyFont="1" applyAlignment="1">
      <alignment horizontal="center" vertical="center"/>
    </xf>
    <xf numFmtId="165" fontId="34" fillId="0" borderId="0" xfId="23" applyNumberFormat="1" applyFont="1"/>
    <xf numFmtId="167" fontId="34" fillId="0" borderId="0" xfId="23" applyNumberFormat="1" applyFont="1"/>
    <xf numFmtId="0" fontId="34" fillId="0" borderId="0" xfId="23" applyFont="1" applyAlignment="1">
      <alignment vertical="center"/>
    </xf>
    <xf numFmtId="0" fontId="34" fillId="0" borderId="0" xfId="23" applyFont="1" applyAlignment="1">
      <alignment horizontal="right" vertical="center"/>
    </xf>
    <xf numFmtId="0" fontId="34" fillId="0" borderId="0" xfId="23" applyFont="1" applyAlignment="1">
      <alignment horizontal="center" vertical="center"/>
    </xf>
    <xf numFmtId="0" fontId="36" fillId="19" borderId="5" xfId="23" applyFont="1" applyFill="1" applyBorder="1" applyAlignment="1">
      <alignment horizontal="center" vertical="center" wrapText="1"/>
    </xf>
    <xf numFmtId="0" fontId="19" fillId="19" borderId="5" xfId="23" applyFont="1" applyFill="1" applyBorder="1" applyAlignment="1">
      <alignment horizontal="center" vertical="center" wrapText="1"/>
    </xf>
    <xf numFmtId="0" fontId="19" fillId="19" borderId="38" xfId="23" applyFont="1" applyFill="1" applyBorder="1" applyAlignment="1">
      <alignment horizontal="center" vertical="center" wrapText="1"/>
    </xf>
    <xf numFmtId="0" fontId="34" fillId="0" borderId="5" xfId="23" applyFont="1" applyBorder="1" applyAlignment="1">
      <alignment horizontal="center" vertical="center" wrapText="1"/>
    </xf>
    <xf numFmtId="0" fontId="36" fillId="0" borderId="5" xfId="23" applyFont="1" applyBorder="1" applyAlignment="1">
      <alignment vertical="center"/>
    </xf>
    <xf numFmtId="0" fontId="36" fillId="0" borderId="2" xfId="23" applyFont="1" applyBorder="1" applyAlignment="1">
      <alignment horizontal="center" vertical="center"/>
    </xf>
    <xf numFmtId="0" fontId="34" fillId="0" borderId="2" xfId="23" applyFont="1" applyBorder="1" applyAlignment="1">
      <alignment vertical="center"/>
    </xf>
    <xf numFmtId="167" fontId="34" fillId="0" borderId="1" xfId="24" applyNumberFormat="1" applyFont="1" applyFill="1" applyBorder="1" applyAlignment="1">
      <alignment vertical="center"/>
    </xf>
    <xf numFmtId="167" fontId="34" fillId="0" borderId="1" xfId="24" applyNumberFormat="1" applyFont="1" applyBorder="1" applyAlignment="1">
      <alignment vertical="center"/>
    </xf>
    <xf numFmtId="0" fontId="34" fillId="20" borderId="1" xfId="23" applyFont="1" applyFill="1" applyBorder="1" applyAlignment="1">
      <alignment vertical="center"/>
    </xf>
    <xf numFmtId="165" fontId="34" fillId="20" borderId="1" xfId="24" applyFont="1" applyFill="1" applyBorder="1" applyAlignment="1">
      <alignment vertical="center"/>
    </xf>
    <xf numFmtId="165" fontId="34" fillId="0" borderId="0" xfId="24" applyFont="1" applyAlignment="1">
      <alignment vertical="center"/>
    </xf>
    <xf numFmtId="167" fontId="34" fillId="0" borderId="5" xfId="24" applyNumberFormat="1" applyFont="1" applyBorder="1" applyAlignment="1">
      <alignment horizontal="center" vertical="center"/>
    </xf>
    <xf numFmtId="171" fontId="34" fillId="0" borderId="0" xfId="23" applyNumberFormat="1" applyFont="1" applyAlignment="1">
      <alignment vertical="center"/>
    </xf>
    <xf numFmtId="167" fontId="34" fillId="0" borderId="0" xfId="23" applyNumberFormat="1" applyFont="1" applyAlignment="1">
      <alignment vertical="center"/>
    </xf>
    <xf numFmtId="0" fontId="34" fillId="0" borderId="0" xfId="23" applyFont="1" applyAlignment="1">
      <alignment horizontal="center" vertical="center" wrapText="1"/>
    </xf>
    <xf numFmtId="167" fontId="34" fillId="0" borderId="8" xfId="24" applyNumberFormat="1" applyFont="1" applyFill="1" applyBorder="1" applyAlignment="1">
      <alignment vertical="center"/>
    </xf>
    <xf numFmtId="9" fontId="34" fillId="0" borderId="0" xfId="26" applyFont="1" applyFill="1" applyBorder="1" applyAlignment="1">
      <alignment vertical="center"/>
    </xf>
    <xf numFmtId="167" fontId="34" fillId="0" borderId="0" xfId="26" applyNumberFormat="1" applyFont="1" applyFill="1" applyBorder="1" applyAlignment="1">
      <alignment vertical="center"/>
    </xf>
    <xf numFmtId="167" fontId="36" fillId="0" borderId="0" xfId="24" applyNumberFormat="1" applyFont="1" applyFill="1" applyBorder="1" applyAlignment="1">
      <alignment vertical="center"/>
    </xf>
    <xf numFmtId="1" fontId="36" fillId="0" borderId="0" xfId="23" applyNumberFormat="1" applyFont="1" applyAlignment="1">
      <alignment vertical="center"/>
    </xf>
    <xf numFmtId="2" fontId="36" fillId="0" borderId="0" xfId="23" applyNumberFormat="1" applyFont="1" applyAlignment="1">
      <alignment vertical="center"/>
    </xf>
    <xf numFmtId="167" fontId="36" fillId="0" borderId="0" xfId="24" applyNumberFormat="1" applyFont="1" applyFill="1" applyBorder="1" applyAlignment="1">
      <alignment horizontal="center" vertical="center"/>
    </xf>
    <xf numFmtId="0" fontId="36" fillId="0" borderId="2" xfId="23" applyFont="1" applyBorder="1" applyAlignment="1">
      <alignment vertical="center"/>
    </xf>
    <xf numFmtId="167" fontId="34" fillId="0" borderId="1" xfId="24" applyNumberFormat="1" applyFont="1" applyBorder="1" applyAlignment="1">
      <alignment horizontal="center" vertical="center"/>
    </xf>
    <xf numFmtId="0" fontId="34" fillId="20" borderId="1" xfId="23" applyFont="1" applyFill="1" applyBorder="1" applyAlignment="1">
      <alignment horizontal="right" vertical="center"/>
    </xf>
    <xf numFmtId="0" fontId="38" fillId="0" borderId="0" xfId="23" applyFont="1" applyAlignment="1">
      <alignment vertical="center"/>
    </xf>
    <xf numFmtId="0" fontId="34" fillId="0" borderId="1" xfId="23" applyFont="1" applyBorder="1" applyAlignment="1">
      <alignment horizontal="center" vertical="center" wrapText="1"/>
    </xf>
    <xf numFmtId="0" fontId="34" fillId="2" borderId="2" xfId="23" applyFont="1" applyFill="1" applyBorder="1" applyAlignment="1">
      <alignment vertical="center"/>
    </xf>
    <xf numFmtId="0" fontId="34" fillId="0" borderId="7" xfId="23" applyFont="1" applyBorder="1" applyAlignment="1">
      <alignment horizontal="center" vertical="center" wrapText="1"/>
    </xf>
    <xf numFmtId="0" fontId="36" fillId="0" borderId="7" xfId="23" applyFont="1" applyBorder="1" applyAlignment="1">
      <alignment vertical="center"/>
    </xf>
    <xf numFmtId="0" fontId="36" fillId="0" borderId="7" xfId="23" applyFont="1" applyBorder="1" applyAlignment="1">
      <alignment horizontal="center" vertical="center"/>
    </xf>
    <xf numFmtId="0" fontId="34" fillId="0" borderId="7" xfId="23" applyFont="1" applyBorder="1" applyAlignment="1">
      <alignment vertical="center"/>
    </xf>
    <xf numFmtId="9" fontId="34" fillId="0" borderId="7" xfId="26" applyFont="1" applyFill="1" applyBorder="1" applyAlignment="1">
      <alignment vertical="center"/>
    </xf>
    <xf numFmtId="167" fontId="34" fillId="0" borderId="7" xfId="26" applyNumberFormat="1" applyFont="1" applyFill="1" applyBorder="1" applyAlignment="1">
      <alignment vertical="center"/>
    </xf>
    <xf numFmtId="167" fontId="36" fillId="0" borderId="7" xfId="24" applyNumberFormat="1" applyFont="1" applyFill="1" applyBorder="1" applyAlignment="1">
      <alignment vertical="center"/>
    </xf>
    <xf numFmtId="165" fontId="34" fillId="0" borderId="0" xfId="24" applyFont="1" applyFill="1" applyBorder="1" applyAlignment="1">
      <alignment vertical="center"/>
    </xf>
    <xf numFmtId="167" fontId="36" fillId="0" borderId="7" xfId="24" applyNumberFormat="1" applyFont="1" applyFill="1" applyBorder="1" applyAlignment="1">
      <alignment horizontal="center" vertical="center"/>
    </xf>
    <xf numFmtId="0" fontId="34" fillId="20" borderId="1" xfId="23" applyFont="1" applyFill="1" applyBorder="1" applyAlignment="1">
      <alignment vertical="center" wrapText="1"/>
    </xf>
    <xf numFmtId="167" fontId="34" fillId="0" borderId="0" xfId="24" applyNumberFormat="1" applyFont="1" applyFill="1" applyBorder="1" applyAlignment="1">
      <alignment vertical="center"/>
    </xf>
    <xf numFmtId="167" fontId="34" fillId="0" borderId="0" xfId="24" applyNumberFormat="1" applyFont="1" applyFill="1" applyBorder="1"/>
    <xf numFmtId="167" fontId="34" fillId="0" borderId="0" xfId="24" applyNumberFormat="1" applyFont="1" applyFill="1" applyBorder="1" applyAlignment="1">
      <alignment horizontal="center"/>
    </xf>
    <xf numFmtId="0" fontId="34" fillId="20" borderId="1" xfId="23" quotePrefix="1" applyFont="1" applyFill="1" applyBorder="1" applyAlignment="1">
      <alignment vertical="center" wrapText="1"/>
    </xf>
    <xf numFmtId="165" fontId="34" fillId="20" borderId="1" xfId="24" quotePrefix="1" applyFont="1" applyFill="1" applyBorder="1" applyAlignment="1">
      <alignment vertical="center" wrapText="1"/>
    </xf>
    <xf numFmtId="165" fontId="34" fillId="0" borderId="0" xfId="24" applyFont="1" applyBorder="1" applyAlignment="1">
      <alignment vertical="center"/>
    </xf>
    <xf numFmtId="0" fontId="36" fillId="0" borderId="1" xfId="23" applyFont="1" applyBorder="1" applyAlignment="1">
      <alignment vertical="center"/>
    </xf>
    <xf numFmtId="0" fontId="34" fillId="0" borderId="1" xfId="23" applyFont="1" applyBorder="1" applyAlignment="1">
      <alignment vertical="center"/>
    </xf>
    <xf numFmtId="0" fontId="38" fillId="15" borderId="0" xfId="23" applyFont="1" applyFill="1" applyAlignment="1">
      <alignment vertical="center"/>
    </xf>
    <xf numFmtId="0" fontId="34" fillId="15" borderId="5" xfId="23" applyFont="1" applyFill="1" applyBorder="1" applyAlignment="1">
      <alignment horizontal="center" vertical="center" wrapText="1"/>
    </xf>
    <xf numFmtId="0" fontId="36" fillId="15" borderId="5" xfId="23" applyFont="1" applyFill="1" applyBorder="1" applyAlignment="1">
      <alignment vertical="center"/>
    </xf>
    <xf numFmtId="0" fontId="36" fillId="15" borderId="2" xfId="23" applyFont="1" applyFill="1" applyBorder="1" applyAlignment="1">
      <alignment horizontal="center" vertical="center"/>
    </xf>
    <xf numFmtId="0" fontId="34" fillId="15" borderId="1" xfId="23" applyFont="1" applyFill="1" applyBorder="1" applyAlignment="1">
      <alignment vertical="center"/>
    </xf>
    <xf numFmtId="167" fontId="34" fillId="15" borderId="1" xfId="24" applyNumberFormat="1" applyFont="1" applyFill="1" applyBorder="1" applyAlignment="1">
      <alignment vertical="center"/>
    </xf>
    <xf numFmtId="0" fontId="34" fillId="15" borderId="1" xfId="23" applyFont="1" applyFill="1" applyBorder="1" applyAlignment="1">
      <alignment vertical="center" wrapText="1"/>
    </xf>
    <xf numFmtId="165" fontId="34" fillId="15" borderId="1" xfId="24" applyFont="1" applyFill="1" applyBorder="1" applyAlignment="1">
      <alignment vertical="center" wrapText="1"/>
    </xf>
    <xf numFmtId="165" fontId="34" fillId="15" borderId="0" xfId="24" applyFont="1" applyFill="1" applyBorder="1" applyAlignment="1">
      <alignment vertical="center"/>
    </xf>
    <xf numFmtId="167" fontId="34" fillId="15" borderId="1" xfId="24" applyNumberFormat="1" applyFont="1" applyFill="1" applyBorder="1" applyAlignment="1">
      <alignment horizontal="center" vertical="center"/>
    </xf>
    <xf numFmtId="0" fontId="34" fillId="15" borderId="0" xfId="23" applyFont="1" applyFill="1" applyAlignment="1">
      <alignment vertical="center"/>
    </xf>
    <xf numFmtId="167" fontId="34" fillId="15" borderId="0" xfId="23" applyNumberFormat="1" applyFont="1" applyFill="1" applyAlignment="1">
      <alignment vertical="center"/>
    </xf>
    <xf numFmtId="167" fontId="34" fillId="15" borderId="2" xfId="24" applyNumberFormat="1" applyFont="1" applyFill="1" applyBorder="1" applyAlignment="1">
      <alignment vertical="center"/>
    </xf>
    <xf numFmtId="0" fontId="36" fillId="0" borderId="1" xfId="23" applyFont="1" applyBorder="1" applyAlignment="1">
      <alignment horizontal="center" vertical="center"/>
    </xf>
    <xf numFmtId="167" fontId="36" fillId="0" borderId="1" xfId="24" applyNumberFormat="1" applyFont="1" applyBorder="1" applyAlignment="1">
      <alignment vertical="center"/>
    </xf>
    <xf numFmtId="167" fontId="36" fillId="0" borderId="0" xfId="24" applyNumberFormat="1" applyFont="1" applyBorder="1" applyAlignment="1">
      <alignment horizontal="center" vertical="center"/>
    </xf>
    <xf numFmtId="0" fontId="34" fillId="20" borderId="1" xfId="23" quotePrefix="1" applyFont="1" applyFill="1" applyBorder="1" applyAlignment="1">
      <alignment horizontal="right" vertical="center"/>
    </xf>
    <xf numFmtId="0" fontId="36" fillId="15" borderId="1" xfId="23" applyFont="1" applyFill="1" applyBorder="1" applyAlignment="1">
      <alignment vertical="center"/>
    </xf>
    <xf numFmtId="0" fontId="34" fillId="15" borderId="1" xfId="23" quotePrefix="1" applyFont="1" applyFill="1" applyBorder="1" applyAlignment="1">
      <alignment vertical="center" wrapText="1"/>
    </xf>
    <xf numFmtId="165" fontId="34" fillId="15" borderId="1" xfId="24" applyFont="1" applyFill="1" applyBorder="1" applyAlignment="1">
      <alignment vertical="center"/>
    </xf>
    <xf numFmtId="167" fontId="36" fillId="0" borderId="0" xfId="24" applyNumberFormat="1" applyFont="1" applyFill="1" applyBorder="1" applyAlignment="1">
      <alignment horizontal="right" vertical="center"/>
    </xf>
    <xf numFmtId="167" fontId="36" fillId="0" borderId="0" xfId="24" applyNumberFormat="1" applyFont="1" applyBorder="1" applyAlignment="1">
      <alignment vertical="center"/>
    </xf>
    <xf numFmtId="1" fontId="36" fillId="0" borderId="0" xfId="23" quotePrefix="1" applyNumberFormat="1" applyFont="1" applyAlignment="1">
      <alignment vertical="center" wrapText="1"/>
    </xf>
    <xf numFmtId="165" fontId="36" fillId="0" borderId="0" xfId="24" applyFont="1" applyFill="1" applyBorder="1" applyAlignment="1">
      <alignment vertical="center"/>
    </xf>
    <xf numFmtId="165" fontId="34" fillId="0" borderId="39" xfId="24" applyFont="1" applyBorder="1" applyAlignment="1">
      <alignment vertical="center"/>
    </xf>
    <xf numFmtId="167" fontId="36" fillId="0" borderId="1" xfId="24" applyNumberFormat="1" applyFont="1" applyFill="1" applyBorder="1" applyAlignment="1">
      <alignment vertical="center"/>
    </xf>
    <xf numFmtId="167" fontId="36" fillId="0" borderId="1" xfId="24" applyNumberFormat="1" applyFont="1" applyBorder="1" applyAlignment="1">
      <alignment horizontal="center" vertical="center"/>
    </xf>
    <xf numFmtId="0" fontId="36" fillId="0" borderId="0" xfId="23" applyFont="1"/>
    <xf numFmtId="167" fontId="34" fillId="0" borderId="7" xfId="24" applyNumberFormat="1" applyFont="1" applyFill="1" applyBorder="1" applyAlignment="1">
      <alignment vertical="center"/>
    </xf>
    <xf numFmtId="167" fontId="34" fillId="0" borderId="0" xfId="24" applyNumberFormat="1" applyFont="1" applyBorder="1" applyAlignment="1">
      <alignment vertical="center"/>
    </xf>
    <xf numFmtId="167" fontId="34" fillId="0" borderId="0" xfId="24" applyNumberFormat="1" applyFont="1" applyBorder="1" applyAlignment="1">
      <alignment horizontal="center" vertical="center"/>
    </xf>
    <xf numFmtId="167" fontId="36" fillId="0" borderId="0" xfId="23" applyNumberFormat="1" applyFont="1" applyAlignment="1">
      <alignment vertical="center"/>
    </xf>
    <xf numFmtId="0" fontId="34" fillId="0" borderId="0" xfId="23" applyFont="1" applyAlignment="1">
      <alignment horizontal="center"/>
    </xf>
    <xf numFmtId="0" fontId="34" fillId="0" borderId="0" xfId="23" quotePrefix="1" applyFont="1" applyAlignment="1">
      <alignment horizontal="left"/>
    </xf>
    <xf numFmtId="0" fontId="34" fillId="0" borderId="0" xfId="23" quotePrefix="1" applyFont="1" applyAlignment="1">
      <alignment horizontal="center"/>
    </xf>
    <xf numFmtId="167" fontId="34" fillId="0" borderId="9" xfId="24" applyNumberFormat="1" applyFont="1" applyFill="1" applyBorder="1" applyAlignment="1"/>
    <xf numFmtId="167" fontId="34" fillId="0" borderId="37" xfId="24" applyNumberFormat="1" applyFont="1" applyFill="1" applyBorder="1" applyAlignment="1"/>
    <xf numFmtId="0" fontId="34" fillId="0" borderId="40" xfId="23" applyFont="1" applyBorder="1"/>
    <xf numFmtId="167" fontId="34" fillId="0" borderId="9" xfId="24" applyNumberFormat="1" applyFont="1" applyBorder="1" applyAlignment="1"/>
    <xf numFmtId="167" fontId="34" fillId="0" borderId="37" xfId="24" applyNumberFormat="1" applyFont="1" applyBorder="1" applyAlignment="1"/>
    <xf numFmtId="0" fontId="34" fillId="0" borderId="37" xfId="23" applyFont="1" applyBorder="1"/>
    <xf numFmtId="0" fontId="34" fillId="0" borderId="9" xfId="23" applyFont="1" applyBorder="1"/>
    <xf numFmtId="167" fontId="34" fillId="0" borderId="0" xfId="24" applyNumberFormat="1" applyFont="1" applyFill="1" applyBorder="1" applyAlignment="1"/>
    <xf numFmtId="167" fontId="34" fillId="0" borderId="0" xfId="24" applyNumberFormat="1" applyFont="1" applyBorder="1" applyAlignment="1"/>
    <xf numFmtId="164" fontId="34" fillId="0" borderId="0" xfId="25" applyFont="1"/>
    <xf numFmtId="0" fontId="34" fillId="0" borderId="0" xfId="23" applyFont="1" applyAlignment="1">
      <alignment horizontal="left"/>
    </xf>
    <xf numFmtId="38" fontId="34" fillId="0" borderId="0" xfId="23" applyNumberFormat="1" applyFont="1" applyAlignment="1">
      <alignment horizontal="right"/>
    </xf>
    <xf numFmtId="167" fontId="34" fillId="0" borderId="0" xfId="23" applyNumberFormat="1" applyFont="1" applyAlignment="1">
      <alignment horizontal="center"/>
    </xf>
    <xf numFmtId="167" fontId="34" fillId="0" borderId="0" xfId="24" applyNumberFormat="1" applyFont="1"/>
    <xf numFmtId="0" fontId="39" fillId="0" borderId="0" xfId="23" applyFont="1" applyAlignment="1">
      <alignment horizontal="left"/>
    </xf>
    <xf numFmtId="0" fontId="39" fillId="0" borderId="0" xfId="23" applyFont="1" applyAlignment="1">
      <alignment horizontal="center"/>
    </xf>
    <xf numFmtId="164" fontId="36" fillId="0" borderId="0" xfId="25" applyFont="1"/>
    <xf numFmtId="167" fontId="34" fillId="0" borderId="0" xfId="24" applyNumberFormat="1" applyFont="1" applyFill="1"/>
    <xf numFmtId="167" fontId="36" fillId="0" borderId="0" xfId="23" applyNumberFormat="1" applyFont="1"/>
    <xf numFmtId="167" fontId="36" fillId="0" borderId="0" xfId="23" applyNumberFormat="1" applyFont="1" applyAlignment="1">
      <alignment horizontal="center"/>
    </xf>
    <xf numFmtId="164" fontId="34" fillId="0" borderId="0" xfId="23" applyNumberFormat="1" applyFont="1"/>
    <xf numFmtId="9" fontId="34" fillId="0" borderId="0" xfId="26" applyFont="1"/>
    <xf numFmtId="164" fontId="34" fillId="0" borderId="0" xfId="26" applyNumberFormat="1" applyFont="1"/>
    <xf numFmtId="0" fontId="41" fillId="0" borderId="0" xfId="20" applyFont="1"/>
    <xf numFmtId="0" fontId="40" fillId="12" borderId="22" xfId="20" applyFont="1" applyFill="1" applyBorder="1" applyAlignment="1">
      <alignment horizontal="center" vertical="center" wrapText="1"/>
    </xf>
    <xf numFmtId="0" fontId="40" fillId="12" borderId="22" xfId="20" applyFont="1" applyFill="1" applyBorder="1" applyAlignment="1">
      <alignment horizontal="center" vertical="center"/>
    </xf>
    <xf numFmtId="0" fontId="6" fillId="0" borderId="22" xfId="20" quotePrefix="1" applyFont="1" applyBorder="1" applyAlignment="1">
      <alignment vertical="center" wrapText="1"/>
    </xf>
    <xf numFmtId="17" fontId="27" fillId="0" borderId="22" xfId="20" quotePrefix="1" applyNumberFormat="1" applyFont="1" applyBorder="1" applyAlignment="1">
      <alignment vertical="center" wrapText="1"/>
    </xf>
    <xf numFmtId="0" fontId="27" fillId="0" borderId="22" xfId="20" quotePrefix="1" applyFont="1" applyBorder="1" applyAlignment="1">
      <alignment vertical="center" wrapText="1"/>
    </xf>
    <xf numFmtId="167" fontId="0" fillId="2" borderId="0" xfId="16" applyNumberFormat="1" applyFont="1" applyFill="1"/>
    <xf numFmtId="166" fontId="42" fillId="2" borderId="0" xfId="10" applyFont="1" applyFill="1"/>
    <xf numFmtId="166" fontId="43" fillId="2" borderId="0" xfId="10" applyFont="1" applyFill="1"/>
    <xf numFmtId="43" fontId="9" fillId="2" borderId="0" xfId="16" applyFont="1" applyFill="1" applyBorder="1"/>
    <xf numFmtId="166" fontId="9" fillId="2" borderId="37" xfId="10" applyFill="1" applyBorder="1"/>
    <xf numFmtId="166" fontId="9" fillId="2" borderId="40" xfId="10" applyFill="1" applyBorder="1"/>
    <xf numFmtId="0" fontId="5" fillId="0" borderId="0" xfId="28"/>
    <xf numFmtId="0" fontId="22" fillId="0" borderId="0" xfId="28" applyFont="1" applyAlignment="1">
      <alignment horizontal="left" vertical="center"/>
    </xf>
    <xf numFmtId="0" fontId="23" fillId="0" borderId="0" xfId="28" applyFont="1" applyAlignment="1">
      <alignment vertical="center"/>
    </xf>
    <xf numFmtId="0" fontId="5" fillId="0" borderId="0" xfId="28" applyAlignment="1">
      <alignment vertical="center"/>
    </xf>
    <xf numFmtId="170" fontId="24" fillId="6" borderId="0" xfId="28" applyNumberFormat="1" applyFont="1" applyFill="1" applyAlignment="1">
      <alignment horizontal="center" vertical="center"/>
    </xf>
    <xf numFmtId="0" fontId="19" fillId="0" borderId="0" xfId="28" applyFont="1" applyAlignment="1">
      <alignment vertical="center"/>
    </xf>
    <xf numFmtId="0" fontId="25" fillId="12" borderId="19" xfId="28" quotePrefix="1" applyFont="1" applyFill="1" applyBorder="1" applyAlignment="1">
      <alignment horizontal="center" vertical="center"/>
    </xf>
    <xf numFmtId="0" fontId="25" fillId="12" borderId="19" xfId="28" applyFont="1" applyFill="1" applyBorder="1" applyAlignment="1">
      <alignment horizontal="center" vertical="center"/>
    </xf>
    <xf numFmtId="0" fontId="25" fillId="12" borderId="20" xfId="28" applyFont="1" applyFill="1" applyBorder="1" applyAlignment="1">
      <alignment horizontal="center" vertical="center"/>
    </xf>
    <xf numFmtId="0" fontId="24" fillId="6" borderId="23" xfId="28" applyFont="1" applyFill="1" applyBorder="1" applyAlignment="1">
      <alignment horizontal="center" vertical="center"/>
    </xf>
    <xf numFmtId="0" fontId="5" fillId="6" borderId="21" xfId="28" applyFill="1" applyBorder="1"/>
    <xf numFmtId="0" fontId="24" fillId="6" borderId="21" xfId="28" applyFont="1" applyFill="1" applyBorder="1" applyAlignment="1">
      <alignment horizontal="center" vertical="center"/>
    </xf>
    <xf numFmtId="0" fontId="5" fillId="6" borderId="22" xfId="28" applyFill="1" applyBorder="1"/>
    <xf numFmtId="0" fontId="5" fillId="0" borderId="26" xfId="28" applyBorder="1" applyAlignment="1">
      <alignment horizontal="right" vertical="top"/>
    </xf>
    <xf numFmtId="0" fontId="5" fillId="0" borderId="27" xfId="28" applyBorder="1" applyAlignment="1">
      <alignment vertical="top"/>
    </xf>
    <xf numFmtId="0" fontId="19" fillId="13" borderId="27" xfId="28" applyFont="1" applyFill="1" applyBorder="1" applyAlignment="1">
      <alignment vertical="top" wrapText="1"/>
    </xf>
    <xf numFmtId="0" fontId="5" fillId="0" borderId="27" xfId="28" applyBorder="1" applyAlignment="1">
      <alignment vertical="top" wrapText="1"/>
    </xf>
    <xf numFmtId="0" fontId="5" fillId="13" borderId="27" xfId="28" applyFill="1" applyBorder="1" applyAlignment="1">
      <alignment vertical="top" wrapText="1"/>
    </xf>
    <xf numFmtId="0" fontId="5" fillId="13" borderId="28" xfId="28" applyFill="1" applyBorder="1" applyAlignment="1">
      <alignment vertical="top" wrapText="1"/>
    </xf>
    <xf numFmtId="0" fontId="27" fillId="14" borderId="22" xfId="28" applyFont="1" applyFill="1" applyBorder="1" applyAlignment="1">
      <alignment horizontal="center" vertical="center" wrapText="1"/>
    </xf>
    <xf numFmtId="0" fontId="27" fillId="0" borderId="22" xfId="28" applyFont="1" applyBorder="1" applyAlignment="1">
      <alignment horizontal="center" vertical="center" wrapText="1"/>
    </xf>
    <xf numFmtId="0" fontId="5" fillId="0" borderId="22" xfId="28" applyBorder="1"/>
    <xf numFmtId="0" fontId="5" fillId="13" borderId="27" xfId="28" applyFill="1" applyBorder="1" applyAlignment="1">
      <alignment vertical="top"/>
    </xf>
    <xf numFmtId="0" fontId="5" fillId="13" borderId="28" xfId="28" applyFill="1" applyBorder="1" applyAlignment="1">
      <alignment vertical="top"/>
    </xf>
    <xf numFmtId="0" fontId="24" fillId="6" borderId="26" xfId="28" applyFont="1" applyFill="1" applyBorder="1" applyAlignment="1">
      <alignment horizontal="center" vertical="center"/>
    </xf>
    <xf numFmtId="0" fontId="28" fillId="6" borderId="21" xfId="28" applyFont="1" applyFill="1" applyBorder="1" applyAlignment="1">
      <alignment horizontal="center" vertical="center"/>
    </xf>
    <xf numFmtId="0" fontId="5" fillId="13" borderId="27" xfId="28" applyFill="1" applyBorder="1" applyAlignment="1">
      <alignment wrapText="1"/>
    </xf>
    <xf numFmtId="0" fontId="5" fillId="0" borderId="27" xfId="28" applyBorder="1" applyAlignment="1">
      <alignment wrapText="1"/>
    </xf>
    <xf numFmtId="0" fontId="5" fillId="0" borderId="22" xfId="28" applyBorder="1" applyAlignment="1">
      <alignment vertical="top" wrapText="1"/>
    </xf>
    <xf numFmtId="0" fontId="5" fillId="13" borderId="28" xfId="28" applyFill="1" applyBorder="1" applyAlignment="1">
      <alignment wrapText="1"/>
    </xf>
    <xf numFmtId="0" fontId="5" fillId="17" borderId="27" xfId="28" applyFill="1" applyBorder="1" applyAlignment="1">
      <alignment vertical="top"/>
    </xf>
    <xf numFmtId="0" fontId="19" fillId="18" borderId="27" xfId="28" applyFont="1" applyFill="1" applyBorder="1" applyAlignment="1">
      <alignment vertical="center" wrapText="1"/>
    </xf>
    <xf numFmtId="0" fontId="27" fillId="17" borderId="22" xfId="28" applyFont="1" applyFill="1" applyBorder="1" applyAlignment="1">
      <alignment horizontal="center" vertical="center" wrapText="1"/>
    </xf>
    <xf numFmtId="0" fontId="19" fillId="17" borderId="27" xfId="28" applyFont="1" applyFill="1" applyBorder="1" applyAlignment="1">
      <alignment vertical="top" wrapText="1"/>
    </xf>
    <xf numFmtId="0" fontId="28" fillId="0" borderId="22" xfId="28" applyFont="1" applyBorder="1" applyAlignment="1">
      <alignment horizontal="center" vertical="center" wrapText="1"/>
    </xf>
    <xf numFmtId="0" fontId="5" fillId="0" borderId="29" xfId="28" applyBorder="1" applyAlignment="1">
      <alignment horizontal="right" vertical="top"/>
    </xf>
    <xf numFmtId="0" fontId="5" fillId="0" borderId="30" xfId="28" applyBorder="1" applyAlignment="1">
      <alignment vertical="top"/>
    </xf>
    <xf numFmtId="0" fontId="5" fillId="13" borderId="30" xfId="28" applyFill="1" applyBorder="1" applyAlignment="1">
      <alignment vertical="top" wrapText="1"/>
    </xf>
    <xf numFmtId="0" fontId="5" fillId="0" borderId="30" xfId="28" applyBorder="1" applyAlignment="1">
      <alignment vertical="top" wrapText="1"/>
    </xf>
    <xf numFmtId="0" fontId="5" fillId="13" borderId="31" xfId="28" applyFill="1" applyBorder="1" applyAlignment="1">
      <alignment vertical="top" wrapText="1"/>
    </xf>
    <xf numFmtId="0" fontId="28" fillId="0" borderId="32" xfId="28" applyFont="1" applyBorder="1" applyAlignment="1">
      <alignment horizontal="center" vertical="center" wrapText="1"/>
    </xf>
    <xf numFmtId="0" fontId="5" fillId="0" borderId="32" xfId="28" applyBorder="1"/>
    <xf numFmtId="0" fontId="31" fillId="0" borderId="0" xfId="28" applyFont="1"/>
    <xf numFmtId="167" fontId="24" fillId="4" borderId="0" xfId="30" applyNumberFormat="1" applyFont="1" applyFill="1" applyAlignment="1">
      <alignment horizontal="center" vertical="center"/>
    </xf>
    <xf numFmtId="0" fontId="24" fillId="0" borderId="0" xfId="18" applyFont="1" applyAlignment="1">
      <alignment horizontal="left" vertical="center"/>
    </xf>
    <xf numFmtId="0" fontId="9" fillId="0" borderId="0" xfId="18"/>
    <xf numFmtId="43" fontId="9" fillId="0" borderId="0" xfId="18" applyNumberFormat="1"/>
    <xf numFmtId="170" fontId="24" fillId="6" borderId="0" xfId="18" applyNumberFormat="1" applyFont="1" applyFill="1" applyAlignment="1">
      <alignment horizontal="center" vertical="center"/>
    </xf>
    <xf numFmtId="0" fontId="44" fillId="0" borderId="0" xfId="18" applyFont="1"/>
    <xf numFmtId="43" fontId="45" fillId="0" borderId="0" xfId="18" applyNumberFormat="1" applyFont="1"/>
    <xf numFmtId="167" fontId="45" fillId="0" borderId="0" xfId="4" applyNumberFormat="1" applyFont="1"/>
    <xf numFmtId="0" fontId="9" fillId="0" borderId="0" xfId="18" applyAlignment="1">
      <alignment horizontal="center"/>
    </xf>
    <xf numFmtId="0" fontId="25" fillId="12" borderId="19" xfId="18" quotePrefix="1" applyFont="1" applyFill="1" applyBorder="1" applyAlignment="1">
      <alignment horizontal="center" vertical="center"/>
    </xf>
    <xf numFmtId="0" fontId="25" fillId="12" borderId="19" xfId="18" applyFont="1" applyFill="1" applyBorder="1" applyAlignment="1">
      <alignment horizontal="center" vertical="center"/>
    </xf>
    <xf numFmtId="0" fontId="25" fillId="12" borderId="20" xfId="18" applyFont="1" applyFill="1" applyBorder="1" applyAlignment="1">
      <alignment horizontal="center" vertical="center"/>
    </xf>
    <xf numFmtId="0" fontId="24" fillId="6" borderId="23" xfId="18" applyFont="1" applyFill="1" applyBorder="1" applyAlignment="1">
      <alignment horizontal="center" vertical="center"/>
    </xf>
    <xf numFmtId="0" fontId="9" fillId="6" borderId="21" xfId="18" applyFill="1" applyBorder="1"/>
    <xf numFmtId="0" fontId="24" fillId="6" borderId="21" xfId="18" applyFont="1" applyFill="1" applyBorder="1" applyAlignment="1">
      <alignment horizontal="center" vertical="center"/>
    </xf>
    <xf numFmtId="0" fontId="9" fillId="6" borderId="22" xfId="18" applyFill="1" applyBorder="1"/>
    <xf numFmtId="0" fontId="9" fillId="0" borderId="26" xfId="18" applyBorder="1" applyAlignment="1">
      <alignment horizontal="center" vertical="top"/>
    </xf>
    <xf numFmtId="0" fontId="9" fillId="0" borderId="27" xfId="18" applyBorder="1" applyAlignment="1">
      <alignment vertical="top"/>
    </xf>
    <xf numFmtId="0" fontId="19" fillId="13" borderId="27" xfId="18" applyFont="1" applyFill="1" applyBorder="1" applyAlignment="1">
      <alignment vertical="top" wrapText="1"/>
    </xf>
    <xf numFmtId="0" fontId="9" fillId="0" borderId="27" xfId="18" applyBorder="1" applyAlignment="1">
      <alignment vertical="top" wrapText="1"/>
    </xf>
    <xf numFmtId="0" fontId="9" fillId="13" borderId="27" xfId="18" applyFill="1" applyBorder="1" applyAlignment="1">
      <alignment vertical="top" wrapText="1"/>
    </xf>
    <xf numFmtId="0" fontId="9" fillId="13" borderId="28" xfId="18" applyFill="1" applyBorder="1" applyAlignment="1">
      <alignment vertical="top" wrapText="1"/>
    </xf>
    <xf numFmtId="0" fontId="27" fillId="21" borderId="22" xfId="18" applyFont="1" applyFill="1" applyBorder="1" applyAlignment="1">
      <alignment horizontal="center" vertical="center" wrapText="1"/>
    </xf>
    <xf numFmtId="0" fontId="27" fillId="0" borderId="22" xfId="18" applyFont="1" applyBorder="1" applyAlignment="1">
      <alignment horizontal="center" vertical="center" wrapText="1"/>
    </xf>
    <xf numFmtId="0" fontId="9" fillId="0" borderId="22" xfId="18" applyBorder="1" applyAlignment="1">
      <alignment wrapText="1"/>
    </xf>
    <xf numFmtId="0" fontId="9" fillId="13" borderId="27" xfId="18" applyFill="1" applyBorder="1" applyAlignment="1">
      <alignment vertical="top"/>
    </xf>
    <xf numFmtId="0" fontId="9" fillId="13" borderId="28" xfId="18" applyFill="1" applyBorder="1" applyAlignment="1">
      <alignment vertical="top"/>
    </xf>
    <xf numFmtId="0" fontId="9" fillId="0" borderId="22" xfId="18" applyBorder="1" applyAlignment="1">
      <alignment vertical="top" wrapText="1"/>
    </xf>
    <xf numFmtId="0" fontId="24" fillId="6" borderId="26" xfId="18" applyFont="1" applyFill="1" applyBorder="1" applyAlignment="1">
      <alignment horizontal="center" vertical="center"/>
    </xf>
    <xf numFmtId="0" fontId="28" fillId="6" borderId="21" xfId="18" applyFont="1" applyFill="1" applyBorder="1" applyAlignment="1">
      <alignment horizontal="center" vertical="center"/>
    </xf>
    <xf numFmtId="0" fontId="28" fillId="21" borderId="22" xfId="18" applyFont="1" applyFill="1" applyBorder="1" applyAlignment="1">
      <alignment horizontal="center" vertical="center" wrapText="1"/>
    </xf>
    <xf numFmtId="0" fontId="9" fillId="13" borderId="27" xfId="18" applyFill="1" applyBorder="1" applyAlignment="1">
      <alignment wrapText="1"/>
    </xf>
    <xf numFmtId="0" fontId="47" fillId="21" borderId="22" xfId="18" applyFont="1" applyFill="1" applyBorder="1" applyAlignment="1">
      <alignment horizontal="center" vertical="center" wrapText="1"/>
    </xf>
    <xf numFmtId="1" fontId="24" fillId="6" borderId="21" xfId="18" applyNumberFormat="1" applyFont="1" applyFill="1" applyBorder="1" applyAlignment="1">
      <alignment horizontal="center" vertical="center"/>
    </xf>
    <xf numFmtId="0" fontId="9" fillId="0" borderId="27" xfId="18" applyBorder="1" applyAlignment="1">
      <alignment wrapText="1"/>
    </xf>
    <xf numFmtId="0" fontId="9" fillId="13" borderId="28" xfId="18" applyFill="1" applyBorder="1" applyAlignment="1">
      <alignment wrapText="1"/>
    </xf>
    <xf numFmtId="0" fontId="19" fillId="0" borderId="22" xfId="18" applyFont="1" applyBorder="1" applyAlignment="1">
      <alignment vertical="top" wrapText="1"/>
    </xf>
    <xf numFmtId="0" fontId="28" fillId="0" borderId="22" xfId="18" applyFont="1" applyBorder="1" applyAlignment="1">
      <alignment horizontal="center" vertical="center" wrapText="1"/>
    </xf>
    <xf numFmtId="0" fontId="9" fillId="0" borderId="29" xfId="18" applyBorder="1" applyAlignment="1">
      <alignment horizontal="center" vertical="top"/>
    </xf>
    <xf numFmtId="0" fontId="9" fillId="0" borderId="30" xfId="18" applyBorder="1" applyAlignment="1">
      <alignment vertical="top"/>
    </xf>
    <xf numFmtId="0" fontId="9" fillId="13" borderId="30" xfId="18" applyFill="1" applyBorder="1" applyAlignment="1">
      <alignment vertical="top" wrapText="1"/>
    </xf>
    <xf numFmtId="0" fontId="9" fillId="0" borderId="30" xfId="18" applyBorder="1" applyAlignment="1">
      <alignment vertical="top" wrapText="1"/>
    </xf>
    <xf numFmtId="0" fontId="9" fillId="13" borderId="31" xfId="18" applyFill="1" applyBorder="1" applyAlignment="1">
      <alignment vertical="top" wrapText="1"/>
    </xf>
    <xf numFmtId="0" fontId="28" fillId="21" borderId="32" xfId="18" applyFont="1" applyFill="1" applyBorder="1" applyAlignment="1">
      <alignment horizontal="center" vertical="center" wrapText="1"/>
    </xf>
    <xf numFmtId="0" fontId="28" fillId="0" borderId="32" xfId="18" applyFont="1" applyBorder="1" applyAlignment="1">
      <alignment horizontal="center" vertical="center" wrapText="1"/>
    </xf>
    <xf numFmtId="0" fontId="9" fillId="0" borderId="32" xfId="18" applyBorder="1" applyAlignment="1">
      <alignment vertical="top" wrapText="1"/>
    </xf>
    <xf numFmtId="0" fontId="4" fillId="0" borderId="22" xfId="31" applyBorder="1" applyAlignment="1">
      <alignment vertical="center" wrapText="1"/>
    </xf>
    <xf numFmtId="0" fontId="4" fillId="0" borderId="22" xfId="31" quotePrefix="1" applyBorder="1" applyAlignment="1">
      <alignment vertical="center" wrapText="1"/>
    </xf>
    <xf numFmtId="0" fontId="22" fillId="0" borderId="0" xfId="32" applyFont="1" applyAlignment="1">
      <alignment horizontal="left" vertical="center"/>
    </xf>
    <xf numFmtId="0" fontId="3" fillId="0" borderId="0" xfId="32" applyAlignment="1">
      <alignment vertical="center"/>
    </xf>
    <xf numFmtId="0" fontId="3" fillId="0" borderId="0" xfId="32" applyAlignment="1">
      <alignment vertical="center" wrapText="1"/>
    </xf>
    <xf numFmtId="0" fontId="29" fillId="0" borderId="0" xfId="33"/>
    <xf numFmtId="0" fontId="19" fillId="0" borderId="0" xfId="32" applyFont="1" applyAlignment="1">
      <alignment vertical="center"/>
    </xf>
    <xf numFmtId="0" fontId="25" fillId="12" borderId="19" xfId="32" quotePrefix="1" applyFont="1" applyFill="1" applyBorder="1" applyAlignment="1">
      <alignment horizontal="center" vertical="center"/>
    </xf>
    <xf numFmtId="0" fontId="25" fillId="12" borderId="19" xfId="32" applyFont="1" applyFill="1" applyBorder="1" applyAlignment="1">
      <alignment horizontal="center" vertical="center"/>
    </xf>
    <xf numFmtId="0" fontId="25" fillId="12" borderId="20" xfId="32" applyFont="1" applyFill="1" applyBorder="1" applyAlignment="1">
      <alignment horizontal="center" vertical="center"/>
    </xf>
    <xf numFmtId="0" fontId="24" fillId="6" borderId="23" xfId="32" applyFont="1" applyFill="1" applyBorder="1" applyAlignment="1">
      <alignment horizontal="center" vertical="center"/>
    </xf>
    <xf numFmtId="0" fontId="3" fillId="6" borderId="21" xfId="32" applyFill="1" applyBorder="1" applyAlignment="1">
      <alignment vertical="center"/>
    </xf>
    <xf numFmtId="0" fontId="24" fillId="6" borderId="21" xfId="32" applyFont="1" applyFill="1" applyBorder="1" applyAlignment="1">
      <alignment horizontal="center" vertical="center"/>
    </xf>
    <xf numFmtId="0" fontId="3" fillId="6" borderId="22" xfId="32" applyFill="1" applyBorder="1" applyAlignment="1">
      <alignment vertical="center" wrapText="1"/>
    </xf>
    <xf numFmtId="0" fontId="3" fillId="0" borderId="26" xfId="32" applyBorder="1" applyAlignment="1">
      <alignment horizontal="right" vertical="center"/>
    </xf>
    <xf numFmtId="0" fontId="3" fillId="0" borderId="27" xfId="32" applyBorder="1" applyAlignment="1">
      <alignment vertical="center"/>
    </xf>
    <xf numFmtId="0" fontId="19" fillId="13" borderId="27" xfId="32" applyFont="1" applyFill="1" applyBorder="1" applyAlignment="1">
      <alignment vertical="center" wrapText="1"/>
    </xf>
    <xf numFmtId="0" fontId="3" fillId="0" borderId="27" xfId="32" applyBorder="1" applyAlignment="1">
      <alignment vertical="center" wrapText="1"/>
    </xf>
    <xf numFmtId="0" fontId="3" fillId="13" borderId="27" xfId="32" applyFill="1" applyBorder="1" applyAlignment="1">
      <alignment vertical="center" wrapText="1"/>
    </xf>
    <xf numFmtId="0" fontId="3" fillId="13" borderId="28" xfId="32" applyFill="1" applyBorder="1" applyAlignment="1">
      <alignment vertical="center" wrapText="1"/>
    </xf>
    <xf numFmtId="0" fontId="27" fillId="14" borderId="22" xfId="32" applyFont="1" applyFill="1" applyBorder="1" applyAlignment="1">
      <alignment horizontal="center" vertical="center" wrapText="1"/>
    </xf>
    <xf numFmtId="0" fontId="27" fillId="0" borderId="22" xfId="32" applyFont="1" applyBorder="1" applyAlignment="1">
      <alignment horizontal="center" vertical="center" wrapText="1"/>
    </xf>
    <xf numFmtId="0" fontId="3" fillId="0" borderId="22" xfId="32" applyBorder="1" applyAlignment="1">
      <alignment vertical="center" wrapText="1"/>
    </xf>
    <xf numFmtId="0" fontId="3" fillId="13" borderId="27" xfId="32" applyFill="1" applyBorder="1" applyAlignment="1">
      <alignment vertical="center"/>
    </xf>
    <xf numFmtId="0" fontId="3" fillId="13" borderId="28" xfId="32" applyFill="1" applyBorder="1" applyAlignment="1">
      <alignment vertical="center"/>
    </xf>
    <xf numFmtId="0" fontId="24" fillId="6" borderId="26" xfId="32" applyFont="1" applyFill="1" applyBorder="1" applyAlignment="1">
      <alignment horizontal="center" vertical="center"/>
    </xf>
    <xf numFmtId="0" fontId="28" fillId="6" borderId="21" xfId="32" applyFont="1" applyFill="1" applyBorder="1" applyAlignment="1">
      <alignment horizontal="center" vertical="center"/>
    </xf>
    <xf numFmtId="0" fontId="28" fillId="14" borderId="22" xfId="32" applyFont="1" applyFill="1" applyBorder="1" applyAlignment="1">
      <alignment horizontal="center" vertical="center" wrapText="1"/>
    </xf>
    <xf numFmtId="0" fontId="48" fillId="0" borderId="0" xfId="32" applyFont="1" applyAlignment="1">
      <alignment vertical="center"/>
    </xf>
    <xf numFmtId="0" fontId="28" fillId="0" borderId="22" xfId="32" applyFont="1" applyBorder="1" applyAlignment="1">
      <alignment horizontal="center" vertical="center" wrapText="1"/>
    </xf>
    <xf numFmtId="0" fontId="3" fillId="0" borderId="29" xfId="32" applyBorder="1" applyAlignment="1">
      <alignment horizontal="right" vertical="center"/>
    </xf>
    <xf numFmtId="0" fontId="3" fillId="0" borderId="30" xfId="32" applyBorder="1" applyAlignment="1">
      <alignment vertical="center" wrapText="1"/>
    </xf>
    <xf numFmtId="0" fontId="3" fillId="13" borderId="30" xfId="32" applyFill="1" applyBorder="1" applyAlignment="1">
      <alignment vertical="center" wrapText="1"/>
    </xf>
    <xf numFmtId="0" fontId="3" fillId="13" borderId="31" xfId="32" applyFill="1" applyBorder="1" applyAlignment="1">
      <alignment vertical="center" wrapText="1"/>
    </xf>
    <xf numFmtId="0" fontId="28" fillId="14" borderId="32" xfId="32" applyFont="1" applyFill="1" applyBorder="1" applyAlignment="1">
      <alignment horizontal="center" vertical="center" wrapText="1"/>
    </xf>
    <xf numFmtId="0" fontId="28" fillId="0" borderId="32" xfId="32" applyFont="1" applyBorder="1" applyAlignment="1">
      <alignment horizontal="center" vertical="center" wrapText="1"/>
    </xf>
    <xf numFmtId="0" fontId="3" fillId="0" borderId="32" xfId="32" applyBorder="1" applyAlignment="1">
      <alignment vertical="center" wrapText="1"/>
    </xf>
    <xf numFmtId="0" fontId="52" fillId="0" borderId="0" xfId="33" applyFont="1"/>
    <xf numFmtId="0" fontId="3" fillId="0" borderId="0" xfId="32"/>
    <xf numFmtId="0" fontId="22" fillId="0" borderId="0" xfId="32" applyFont="1" applyAlignment="1">
      <alignment horizontal="center" vertical="center"/>
    </xf>
    <xf numFmtId="0" fontId="23" fillId="0" borderId="0" xfId="32" applyFont="1" applyAlignment="1">
      <alignment vertical="center"/>
    </xf>
    <xf numFmtId="170" fontId="24" fillId="6" borderId="0" xfId="32" applyNumberFormat="1" applyFont="1" applyFill="1" applyAlignment="1">
      <alignment horizontal="center" vertical="center"/>
    </xf>
    <xf numFmtId="0" fontId="19" fillId="0" borderId="10" xfId="32" applyFont="1" applyBorder="1" applyAlignment="1">
      <alignment vertical="center"/>
    </xf>
    <xf numFmtId="0" fontId="3" fillId="6" borderId="21" xfId="32" applyFill="1" applyBorder="1"/>
    <xf numFmtId="0" fontId="3" fillId="6" borderId="22" xfId="32" applyFill="1" applyBorder="1" applyAlignment="1">
      <alignment vertical="center"/>
    </xf>
    <xf numFmtId="0" fontId="3" fillId="0" borderId="26" xfId="32" applyBorder="1" applyAlignment="1">
      <alignment horizontal="right" vertical="top"/>
    </xf>
    <xf numFmtId="0" fontId="3" fillId="0" borderId="27" xfId="32" applyBorder="1" applyAlignment="1">
      <alignment vertical="top"/>
    </xf>
    <xf numFmtId="0" fontId="19" fillId="13" borderId="27" xfId="32" applyFont="1" applyFill="1" applyBorder="1" applyAlignment="1">
      <alignment vertical="top" wrapText="1"/>
    </xf>
    <xf numFmtId="0" fontId="3" fillId="0" borderId="27" xfId="32" applyBorder="1" applyAlignment="1">
      <alignment vertical="top" wrapText="1"/>
    </xf>
    <xf numFmtId="0" fontId="3" fillId="13" borderId="27" xfId="32" applyFill="1" applyBorder="1" applyAlignment="1">
      <alignment vertical="top" wrapText="1"/>
    </xf>
    <xf numFmtId="0" fontId="3" fillId="13" borderId="28" xfId="32" applyFill="1" applyBorder="1" applyAlignment="1">
      <alignment vertical="top" wrapText="1"/>
    </xf>
    <xf numFmtId="0" fontId="3" fillId="0" borderId="22" xfId="32" applyBorder="1" applyAlignment="1">
      <alignment vertical="center"/>
    </xf>
    <xf numFmtId="0" fontId="3" fillId="13" borderId="27" xfId="32" applyFill="1" applyBorder="1" applyAlignment="1">
      <alignment vertical="top"/>
    </xf>
    <xf numFmtId="0" fontId="3" fillId="13" borderId="28" xfId="32" applyFill="1" applyBorder="1" applyAlignment="1">
      <alignment vertical="top"/>
    </xf>
    <xf numFmtId="0" fontId="3" fillId="2" borderId="26" xfId="32" applyFill="1" applyBorder="1" applyAlignment="1">
      <alignment horizontal="right" vertical="top"/>
    </xf>
    <xf numFmtId="0" fontId="3" fillId="13" borderId="27" xfId="32" applyFill="1" applyBorder="1" applyAlignment="1">
      <alignment wrapText="1"/>
    </xf>
    <xf numFmtId="0" fontId="3" fillId="0" borderId="27" xfId="32" applyBorder="1" applyAlignment="1">
      <alignment wrapText="1"/>
    </xf>
    <xf numFmtId="0" fontId="3" fillId="13" borderId="28" xfId="32" applyFill="1" applyBorder="1" applyAlignment="1">
      <alignment wrapText="1"/>
    </xf>
    <xf numFmtId="0" fontId="3" fillId="17" borderId="27" xfId="32" applyFill="1" applyBorder="1" applyAlignment="1">
      <alignment vertical="top"/>
    </xf>
    <xf numFmtId="0" fontId="19" fillId="18" borderId="27" xfId="32" applyFont="1" applyFill="1" applyBorder="1" applyAlignment="1">
      <alignment vertical="center" wrapText="1"/>
    </xf>
    <xf numFmtId="0" fontId="27" fillId="17" borderId="22" xfId="32" applyFont="1" applyFill="1" applyBorder="1" applyAlignment="1">
      <alignment horizontal="center" vertical="center" wrapText="1"/>
    </xf>
    <xf numFmtId="0" fontId="19" fillId="17" borderId="27" xfId="32" applyFont="1" applyFill="1" applyBorder="1" applyAlignment="1">
      <alignment vertical="top" wrapText="1"/>
    </xf>
    <xf numFmtId="0" fontId="3" fillId="0" borderId="29" xfId="32" applyBorder="1" applyAlignment="1">
      <alignment horizontal="right" vertical="top"/>
    </xf>
    <xf numFmtId="0" fontId="3" fillId="0" borderId="30" xfId="32" applyBorder="1" applyAlignment="1">
      <alignment vertical="top"/>
    </xf>
    <xf numFmtId="0" fontId="3" fillId="13" borderId="30" xfId="32" applyFill="1" applyBorder="1" applyAlignment="1">
      <alignment vertical="top" wrapText="1"/>
    </xf>
    <xf numFmtId="0" fontId="3" fillId="0" borderId="30" xfId="32" applyBorder="1" applyAlignment="1">
      <alignment vertical="top" wrapText="1"/>
    </xf>
    <xf numFmtId="0" fontId="3" fillId="13" borderId="31" xfId="32" applyFill="1" applyBorder="1" applyAlignment="1">
      <alignment vertical="top" wrapText="1"/>
    </xf>
    <xf numFmtId="0" fontId="3" fillId="0" borderId="32" xfId="32" applyBorder="1" applyAlignment="1">
      <alignment vertical="center"/>
    </xf>
    <xf numFmtId="0" fontId="31" fillId="0" borderId="0" xfId="32" applyFont="1"/>
    <xf numFmtId="43" fontId="12" fillId="0" borderId="1" xfId="9" applyFont="1" applyFill="1" applyBorder="1" applyAlignment="1">
      <alignment horizontal="left"/>
    </xf>
    <xf numFmtId="0" fontId="3" fillId="6" borderId="22" xfId="32" applyFill="1" applyBorder="1"/>
    <xf numFmtId="0" fontId="3" fillId="0" borderId="22" xfId="32" applyBorder="1"/>
    <xf numFmtId="0" fontId="3" fillId="0" borderId="22" xfId="32" applyBorder="1" applyAlignment="1">
      <alignment vertical="top" wrapText="1"/>
    </xf>
    <xf numFmtId="0" fontId="3" fillId="0" borderId="32" xfId="32" applyBorder="1"/>
    <xf numFmtId="0" fontId="22" fillId="0" borderId="0" xfId="32" applyFont="1" applyAlignment="1">
      <alignment vertical="center"/>
    </xf>
    <xf numFmtId="0" fontId="53" fillId="13" borderId="27" xfId="32" applyFont="1" applyFill="1" applyBorder="1" applyAlignment="1">
      <alignment vertical="top" wrapText="1"/>
    </xf>
    <xf numFmtId="0" fontId="3" fillId="0" borderId="22" xfId="32" applyBorder="1" applyAlignment="1">
      <alignment wrapText="1"/>
    </xf>
    <xf numFmtId="0" fontId="0" fillId="0" borderId="1" xfId="0" applyBorder="1" applyAlignment="1">
      <alignment vertical="center" wrapText="1"/>
    </xf>
    <xf numFmtId="0" fontId="0" fillId="0" borderId="1" xfId="0" applyBorder="1" applyAlignment="1">
      <alignment wrapText="1"/>
    </xf>
    <xf numFmtId="0" fontId="2" fillId="0" borderId="0" xfId="7" applyFont="1"/>
    <xf numFmtId="0" fontId="16" fillId="5" borderId="9" xfId="7" applyFont="1" applyFill="1" applyBorder="1" applyAlignment="1">
      <alignment horizontal="center" vertical="center"/>
    </xf>
    <xf numFmtId="0" fontId="16" fillId="5" borderId="37" xfId="7" applyFont="1" applyFill="1" applyBorder="1" applyAlignment="1">
      <alignment horizontal="center" vertical="center"/>
    </xf>
    <xf numFmtId="0" fontId="16" fillId="5" borderId="5" xfId="7" applyFont="1" applyFill="1" applyBorder="1" applyAlignment="1">
      <alignment horizontal="center" vertical="center"/>
    </xf>
    <xf numFmtId="0" fontId="16" fillId="5" borderId="8" xfId="7" applyFont="1" applyFill="1" applyBorder="1" applyAlignment="1">
      <alignment horizontal="center" vertical="center"/>
    </xf>
    <xf numFmtId="0" fontId="16" fillId="5" borderId="5" xfId="7" applyFont="1" applyFill="1" applyBorder="1" applyAlignment="1">
      <alignment horizontal="center" vertical="center" wrapText="1"/>
    </xf>
    <xf numFmtId="0" fontId="16" fillId="5" borderId="8" xfId="7" applyFont="1" applyFill="1" applyBorder="1" applyAlignment="1">
      <alignment horizontal="center" vertical="center" wrapText="1"/>
    </xf>
    <xf numFmtId="0" fontId="16" fillId="5" borderId="2" xfId="7" applyFont="1" applyFill="1" applyBorder="1" applyAlignment="1">
      <alignment horizontal="center" vertical="center"/>
    </xf>
    <xf numFmtId="0" fontId="16" fillId="5" borderId="4" xfId="7" applyFont="1" applyFill="1" applyBorder="1" applyAlignment="1">
      <alignment horizontal="center" vertical="center"/>
    </xf>
    <xf numFmtId="0" fontId="12" fillId="2" borderId="1" xfId="1" applyNumberFormat="1" applyFont="1" applyFill="1" applyBorder="1" applyAlignment="1">
      <alignment horizontal="center"/>
    </xf>
    <xf numFmtId="166" fontId="12" fillId="9" borderId="5" xfId="1" applyFont="1" applyFill="1" applyBorder="1" applyAlignment="1">
      <alignment horizontal="center" vertical="center" wrapText="1"/>
    </xf>
    <xf numFmtId="0" fontId="19" fillId="9" borderId="8" xfId="7" applyFont="1" applyFill="1" applyBorder="1" applyAlignment="1">
      <alignment horizontal="center" vertical="center"/>
    </xf>
    <xf numFmtId="166" fontId="12" fillId="8" borderId="5" xfId="1" applyFont="1" applyFill="1" applyBorder="1" applyAlignment="1">
      <alignment horizontal="center" vertical="center" wrapText="1"/>
    </xf>
    <xf numFmtId="0" fontId="19" fillId="8" borderId="8" xfId="7" applyFont="1" applyFill="1" applyBorder="1" applyAlignment="1">
      <alignment horizontal="center" vertical="center"/>
    </xf>
    <xf numFmtId="0" fontId="40" fillId="12" borderId="35" xfId="20" applyFont="1" applyFill="1" applyBorder="1" applyAlignment="1">
      <alignment horizontal="center" vertical="center" wrapText="1"/>
    </xf>
    <xf numFmtId="0" fontId="40" fillId="12" borderId="36" xfId="20" applyFont="1" applyFill="1" applyBorder="1" applyAlignment="1">
      <alignment horizontal="center" vertical="center" wrapText="1"/>
    </xf>
    <xf numFmtId="0" fontId="40" fillId="12" borderId="11" xfId="20" applyFont="1" applyFill="1" applyBorder="1" applyAlignment="1">
      <alignment horizontal="center" vertical="center"/>
    </xf>
    <xf numFmtId="0" fontId="40" fillId="12" borderId="17" xfId="20" applyFont="1" applyFill="1" applyBorder="1" applyAlignment="1">
      <alignment horizontal="center" vertical="center"/>
    </xf>
    <xf numFmtId="0" fontId="40" fillId="12" borderId="12" xfId="20" applyFont="1" applyFill="1" applyBorder="1" applyAlignment="1">
      <alignment horizontal="center" vertical="center"/>
    </xf>
    <xf numFmtId="0" fontId="40" fillId="12" borderId="18" xfId="20" applyFont="1" applyFill="1" applyBorder="1" applyAlignment="1">
      <alignment horizontal="center" vertical="center"/>
    </xf>
    <xf numFmtId="0" fontId="40" fillId="12" borderId="35" xfId="20" applyFont="1" applyFill="1" applyBorder="1" applyAlignment="1">
      <alignment horizontal="center" vertical="center"/>
    </xf>
    <xf numFmtId="0" fontId="40" fillId="12" borderId="36" xfId="20" applyFont="1" applyFill="1" applyBorder="1" applyAlignment="1">
      <alignment horizontal="center" vertical="center"/>
    </xf>
    <xf numFmtId="0" fontId="27" fillId="0" borderId="41" xfId="20" applyFont="1" applyBorder="1" applyAlignment="1">
      <alignment horizontal="left" vertical="center" wrapText="1"/>
    </xf>
    <xf numFmtId="0" fontId="27" fillId="0" borderId="42" xfId="20" applyFont="1" applyBorder="1" applyAlignment="1">
      <alignment horizontal="left" vertical="center" wrapText="1"/>
    </xf>
    <xf numFmtId="17" fontId="27" fillId="0" borderId="41" xfId="20" applyNumberFormat="1" applyFont="1" applyBorder="1" applyAlignment="1">
      <alignment horizontal="center" vertical="center" wrapText="1"/>
    </xf>
    <xf numFmtId="0" fontId="27" fillId="0" borderId="42" xfId="20" applyFont="1" applyBorder="1" applyAlignment="1">
      <alignment horizontal="center" vertical="center" wrapText="1"/>
    </xf>
    <xf numFmtId="0" fontId="9" fillId="2" borderId="1" xfId="1" applyNumberFormat="1" applyFill="1" applyBorder="1" applyAlignment="1">
      <alignment horizontal="center"/>
    </xf>
    <xf numFmtId="0" fontId="9" fillId="2" borderId="1" xfId="5" applyNumberFormat="1" applyFill="1" applyBorder="1" applyAlignment="1">
      <alignment horizontal="center"/>
    </xf>
    <xf numFmtId="0" fontId="9" fillId="2" borderId="1" xfId="8" applyNumberFormat="1" applyFill="1" applyBorder="1" applyAlignment="1">
      <alignment horizontal="center"/>
    </xf>
    <xf numFmtId="0" fontId="9" fillId="2" borderId="1" xfId="10" applyNumberFormat="1" applyFill="1" applyBorder="1" applyAlignment="1">
      <alignment horizontal="center"/>
    </xf>
    <xf numFmtId="0" fontId="35" fillId="0" borderId="0" xfId="23" applyFont="1" applyAlignment="1">
      <alignment horizontal="center" vertical="center"/>
    </xf>
    <xf numFmtId="0" fontId="36" fillId="19" borderId="5" xfId="23" applyFont="1" applyFill="1" applyBorder="1" applyAlignment="1">
      <alignment horizontal="center" vertical="center" wrapText="1"/>
    </xf>
    <xf numFmtId="0" fontId="36" fillId="19" borderId="8" xfId="23" applyFont="1" applyFill="1" applyBorder="1" applyAlignment="1">
      <alignment horizontal="center" vertical="center" wrapText="1"/>
    </xf>
    <xf numFmtId="0" fontId="36" fillId="19" borderId="1" xfId="23" applyFont="1" applyFill="1" applyBorder="1" applyAlignment="1">
      <alignment horizontal="center" vertical="center" wrapText="1"/>
    </xf>
    <xf numFmtId="0" fontId="36" fillId="19" borderId="2" xfId="23" applyFont="1" applyFill="1" applyBorder="1" applyAlignment="1">
      <alignment horizontal="center" vertical="center" wrapText="1"/>
    </xf>
    <xf numFmtId="0" fontId="36" fillId="6" borderId="2" xfId="23" applyFont="1" applyFill="1" applyBorder="1" applyAlignment="1">
      <alignment horizontal="center"/>
    </xf>
    <xf numFmtId="0" fontId="36" fillId="6" borderId="3" xfId="23" applyFont="1" applyFill="1" applyBorder="1" applyAlignment="1">
      <alignment horizontal="center"/>
    </xf>
    <xf numFmtId="0" fontId="36" fillId="6" borderId="4" xfId="23" applyFont="1" applyFill="1" applyBorder="1" applyAlignment="1">
      <alignment horizontal="center"/>
    </xf>
    <xf numFmtId="0" fontId="36" fillId="9" borderId="1" xfId="23" applyFont="1" applyFill="1" applyBorder="1" applyAlignment="1">
      <alignment horizontal="center" vertical="center"/>
    </xf>
    <xf numFmtId="0" fontId="34" fillId="0" borderId="0" xfId="23" quotePrefix="1" applyFont="1" applyAlignment="1">
      <alignment horizontal="left"/>
    </xf>
    <xf numFmtId="0" fontId="34" fillId="0" borderId="0" xfId="23" applyFont="1" applyAlignment="1">
      <alignment horizontal="left"/>
    </xf>
    <xf numFmtId="164" fontId="37" fillId="8" borderId="1" xfId="25" applyFont="1" applyFill="1" applyBorder="1" applyAlignment="1">
      <alignment horizontal="center" vertical="center" wrapText="1"/>
    </xf>
    <xf numFmtId="167" fontId="34" fillId="0" borderId="6" xfId="24" applyNumberFormat="1" applyFont="1" applyFill="1" applyBorder="1" applyAlignment="1">
      <alignment horizontal="center"/>
    </xf>
    <xf numFmtId="167" fontId="34" fillId="0" borderId="7" xfId="24" applyNumberFormat="1" applyFont="1" applyFill="1" applyBorder="1" applyAlignment="1">
      <alignment horizontal="center"/>
    </xf>
    <xf numFmtId="167" fontId="34" fillId="0" borderId="38" xfId="24" applyNumberFormat="1" applyFont="1" applyFill="1" applyBorder="1" applyAlignment="1">
      <alignment horizontal="center"/>
    </xf>
    <xf numFmtId="0" fontId="34" fillId="0" borderId="6" xfId="23" applyFont="1" applyBorder="1" applyAlignment="1">
      <alignment horizontal="center"/>
    </xf>
    <xf numFmtId="0" fontId="34" fillId="0" borderId="7" xfId="23" applyFont="1" applyBorder="1" applyAlignment="1">
      <alignment horizontal="center"/>
    </xf>
    <xf numFmtId="0" fontId="34" fillId="0" borderId="38" xfId="23" applyFont="1" applyBorder="1" applyAlignment="1">
      <alignment horizontal="center"/>
    </xf>
    <xf numFmtId="43" fontId="30" fillId="6" borderId="33" xfId="16" applyFont="1" applyFill="1" applyBorder="1" applyAlignment="1">
      <alignment horizontal="center" vertical="center"/>
    </xf>
    <xf numFmtId="43" fontId="30" fillId="6" borderId="34" xfId="16" applyFont="1" applyFill="1" applyBorder="1" applyAlignment="1">
      <alignment horizontal="center" vertical="center"/>
    </xf>
    <xf numFmtId="0" fontId="25" fillId="12" borderId="16" xfId="32" applyFont="1" applyFill="1" applyBorder="1" applyAlignment="1">
      <alignment horizontal="center" vertical="center"/>
    </xf>
    <xf numFmtId="0" fontId="25" fillId="12" borderId="22" xfId="32" applyFont="1" applyFill="1" applyBorder="1" applyAlignment="1">
      <alignment horizontal="center" vertical="center"/>
    </xf>
    <xf numFmtId="0" fontId="24" fillId="6" borderId="24" xfId="32" applyFont="1" applyFill="1" applyBorder="1" applyAlignment="1">
      <alignment horizontal="center" vertical="center"/>
    </xf>
    <xf numFmtId="0" fontId="24" fillId="6" borderId="25" xfId="32" applyFont="1" applyFill="1" applyBorder="1" applyAlignment="1">
      <alignment horizontal="center" vertical="center"/>
    </xf>
    <xf numFmtId="0" fontId="24" fillId="6" borderId="27" xfId="32" applyFont="1" applyFill="1" applyBorder="1" applyAlignment="1">
      <alignment horizontal="center" vertical="center"/>
    </xf>
    <xf numFmtId="0" fontId="24" fillId="6" borderId="28" xfId="32" applyFont="1" applyFill="1" applyBorder="1" applyAlignment="1">
      <alignment horizontal="center" vertical="center"/>
    </xf>
    <xf numFmtId="0" fontId="22" fillId="6" borderId="0" xfId="32" applyFont="1" applyFill="1" applyAlignment="1">
      <alignment horizontal="center"/>
    </xf>
    <xf numFmtId="16" fontId="32" fillId="16" borderId="2" xfId="17" quotePrefix="1" applyNumberFormat="1" applyFont="1" applyFill="1" applyBorder="1" applyAlignment="1">
      <alignment horizontal="center" vertical="center"/>
    </xf>
    <xf numFmtId="0" fontId="32" fillId="16" borderId="4" xfId="17" applyFont="1" applyFill="1" applyBorder="1" applyAlignment="1">
      <alignment horizontal="center" vertical="center"/>
    </xf>
    <xf numFmtId="0" fontId="32" fillId="16" borderId="2" xfId="17" quotePrefix="1" applyFont="1" applyFill="1" applyBorder="1" applyAlignment="1">
      <alignment horizontal="center" vertical="center"/>
    </xf>
    <xf numFmtId="0" fontId="25" fillId="12" borderId="11" xfId="32" applyFont="1" applyFill="1" applyBorder="1" applyAlignment="1">
      <alignment horizontal="center" vertical="center"/>
    </xf>
    <xf numFmtId="0" fontId="25" fillId="12" borderId="17" xfId="32" applyFont="1" applyFill="1" applyBorder="1" applyAlignment="1">
      <alignment horizontal="center" vertical="center"/>
    </xf>
    <xf numFmtId="0" fontId="25" fillId="12" borderId="12" xfId="32" applyFont="1" applyFill="1" applyBorder="1" applyAlignment="1">
      <alignment horizontal="center" vertical="center"/>
    </xf>
    <xf numFmtId="0" fontId="25" fillId="12" borderId="18" xfId="32" applyFont="1" applyFill="1" applyBorder="1" applyAlignment="1">
      <alignment horizontal="center" vertical="center"/>
    </xf>
    <xf numFmtId="0" fontId="25" fillId="12" borderId="13" xfId="32" applyFont="1" applyFill="1" applyBorder="1" applyAlignment="1">
      <alignment horizontal="center" vertical="center"/>
    </xf>
    <xf numFmtId="0" fontId="25" fillId="12" borderId="14" xfId="32" applyFont="1" applyFill="1" applyBorder="1" applyAlignment="1">
      <alignment horizontal="center" vertical="center"/>
    </xf>
    <xf numFmtId="0" fontId="26" fillId="12" borderId="15" xfId="32" applyFont="1" applyFill="1" applyBorder="1" applyAlignment="1">
      <alignment horizontal="center" vertical="center"/>
    </xf>
    <xf numFmtId="0" fontId="26" fillId="12" borderId="21" xfId="32" applyFont="1" applyFill="1" applyBorder="1" applyAlignment="1">
      <alignment horizontal="center" vertical="center"/>
    </xf>
    <xf numFmtId="0" fontId="25" fillId="12" borderId="16" xfId="20" applyFont="1" applyFill="1" applyBorder="1" applyAlignment="1">
      <alignment horizontal="center" vertical="center" wrapText="1"/>
    </xf>
    <xf numFmtId="0" fontId="25" fillId="12" borderId="22" xfId="20" applyFont="1" applyFill="1" applyBorder="1" applyAlignment="1">
      <alignment horizontal="center" vertical="center" wrapText="1"/>
    </xf>
    <xf numFmtId="0" fontId="24" fillId="6" borderId="24" xfId="20" applyFont="1" applyFill="1" applyBorder="1" applyAlignment="1">
      <alignment horizontal="center" vertical="center"/>
    </xf>
    <xf numFmtId="0" fontId="24" fillId="6" borderId="25" xfId="20" applyFont="1" applyFill="1" applyBorder="1" applyAlignment="1">
      <alignment horizontal="center" vertical="center"/>
    </xf>
    <xf numFmtId="0" fontId="24" fillId="6" borderId="27" xfId="20" applyFont="1" applyFill="1" applyBorder="1" applyAlignment="1">
      <alignment horizontal="center" vertical="center"/>
    </xf>
    <xf numFmtId="0" fontId="24" fillId="6" borderId="28" xfId="20" applyFont="1" applyFill="1" applyBorder="1" applyAlignment="1">
      <alignment horizontal="center" vertical="center"/>
    </xf>
    <xf numFmtId="0" fontId="22" fillId="6" borderId="0" xfId="20" applyFont="1" applyFill="1" applyAlignment="1">
      <alignment horizontal="center"/>
    </xf>
    <xf numFmtId="0" fontId="32" fillId="16" borderId="2" xfId="17" applyFont="1" applyFill="1" applyBorder="1" applyAlignment="1">
      <alignment horizontal="center" vertical="center"/>
    </xf>
    <xf numFmtId="0" fontId="25" fillId="12" borderId="11" xfId="20" applyFont="1" applyFill="1" applyBorder="1" applyAlignment="1">
      <alignment horizontal="center" vertical="center"/>
    </xf>
    <xf numFmtId="0" fontId="25" fillId="12" borderId="17" xfId="20" applyFont="1" applyFill="1" applyBorder="1" applyAlignment="1">
      <alignment horizontal="center" vertical="center"/>
    </xf>
    <xf numFmtId="0" fontId="25" fillId="12" borderId="12" xfId="20" applyFont="1" applyFill="1" applyBorder="1" applyAlignment="1">
      <alignment horizontal="center" vertical="center"/>
    </xf>
    <xf numFmtId="0" fontId="25" fillId="12" borderId="18" xfId="20" applyFont="1" applyFill="1" applyBorder="1" applyAlignment="1">
      <alignment horizontal="center" vertical="center"/>
    </xf>
    <xf numFmtId="0" fontId="25" fillId="12" borderId="13" xfId="20" applyFont="1" applyFill="1" applyBorder="1" applyAlignment="1">
      <alignment horizontal="center" vertical="center"/>
    </xf>
    <xf numFmtId="0" fontId="25" fillId="12" borderId="14" xfId="20" applyFont="1" applyFill="1" applyBorder="1" applyAlignment="1">
      <alignment horizontal="center" vertical="center"/>
    </xf>
    <xf numFmtId="0" fontId="26" fillId="12" borderId="15" xfId="20" applyFont="1" applyFill="1" applyBorder="1" applyAlignment="1">
      <alignment horizontal="center" vertical="center"/>
    </xf>
    <xf numFmtId="0" fontId="26" fillId="12" borderId="21" xfId="20" applyFont="1" applyFill="1" applyBorder="1" applyAlignment="1">
      <alignment horizontal="center" vertical="center"/>
    </xf>
    <xf numFmtId="43" fontId="30" fillId="6" borderId="33" xfId="29" applyFont="1" applyFill="1" applyBorder="1" applyAlignment="1">
      <alignment horizontal="center" vertical="center"/>
    </xf>
    <xf numFmtId="43" fontId="30" fillId="6" borderId="34" xfId="29" applyFont="1" applyFill="1" applyBorder="1" applyAlignment="1">
      <alignment horizontal="center" vertical="center"/>
    </xf>
    <xf numFmtId="0" fontId="25" fillId="12" borderId="16" xfId="28" applyFont="1" applyFill="1" applyBorder="1" applyAlignment="1">
      <alignment horizontal="center" vertical="center"/>
    </xf>
    <xf numFmtId="0" fontId="25" fillId="12" borderId="22" xfId="28" applyFont="1" applyFill="1" applyBorder="1" applyAlignment="1">
      <alignment horizontal="center" vertical="center"/>
    </xf>
    <xf numFmtId="0" fontId="24" fillId="6" borderId="24" xfId="28" applyFont="1" applyFill="1" applyBorder="1" applyAlignment="1">
      <alignment horizontal="center" vertical="center"/>
    </xf>
    <xf numFmtId="0" fontId="24" fillId="6" borderId="25" xfId="28" applyFont="1" applyFill="1" applyBorder="1" applyAlignment="1">
      <alignment horizontal="center" vertical="center"/>
    </xf>
    <xf numFmtId="0" fontId="24" fillId="6" borderId="27" xfId="28" applyFont="1" applyFill="1" applyBorder="1" applyAlignment="1">
      <alignment horizontal="center" vertical="center"/>
    </xf>
    <xf numFmtId="0" fontId="24" fillId="6" borderId="28" xfId="28" applyFont="1" applyFill="1" applyBorder="1" applyAlignment="1">
      <alignment horizontal="center" vertical="center"/>
    </xf>
    <xf numFmtId="0" fontId="22" fillId="6" borderId="0" xfId="28" applyFont="1" applyFill="1" applyAlignment="1">
      <alignment horizontal="right"/>
    </xf>
    <xf numFmtId="0" fontId="25" fillId="12" borderId="11" xfId="28" applyFont="1" applyFill="1" applyBorder="1" applyAlignment="1">
      <alignment horizontal="center" vertical="center"/>
    </xf>
    <xf numFmtId="0" fontId="25" fillId="12" borderId="17" xfId="28" applyFont="1" applyFill="1" applyBorder="1" applyAlignment="1">
      <alignment horizontal="center" vertical="center"/>
    </xf>
    <xf numFmtId="0" fontId="25" fillId="12" borderId="12" xfId="28" applyFont="1" applyFill="1" applyBorder="1" applyAlignment="1">
      <alignment horizontal="center" vertical="center"/>
    </xf>
    <xf numFmtId="0" fontId="25" fillId="12" borderId="18" xfId="28" applyFont="1" applyFill="1" applyBorder="1" applyAlignment="1">
      <alignment horizontal="center" vertical="center"/>
    </xf>
    <xf numFmtId="0" fontId="25" fillId="12" borderId="13" xfId="28" applyFont="1" applyFill="1" applyBorder="1" applyAlignment="1">
      <alignment horizontal="center" vertical="center"/>
    </xf>
    <xf numFmtId="0" fontId="25" fillId="12" borderId="14" xfId="28" applyFont="1" applyFill="1" applyBorder="1" applyAlignment="1">
      <alignment horizontal="center" vertical="center"/>
    </xf>
    <xf numFmtId="0" fontId="26" fillId="12" borderId="15" xfId="28" applyFont="1" applyFill="1" applyBorder="1" applyAlignment="1">
      <alignment horizontal="center" vertical="center"/>
    </xf>
    <xf numFmtId="0" fontId="26" fillId="12" borderId="21" xfId="28" applyFont="1" applyFill="1" applyBorder="1" applyAlignment="1">
      <alignment horizontal="center" vertical="center"/>
    </xf>
    <xf numFmtId="0" fontId="25" fillId="12" borderId="15" xfId="32" applyFont="1" applyFill="1" applyBorder="1" applyAlignment="1">
      <alignment horizontal="center" vertical="center" wrapText="1"/>
    </xf>
    <xf numFmtId="0" fontId="25" fillId="12" borderId="42" xfId="32" applyFont="1" applyFill="1" applyBorder="1" applyAlignment="1">
      <alignment horizontal="center" vertical="center" wrapText="1"/>
    </xf>
    <xf numFmtId="0" fontId="24" fillId="0" borderId="43" xfId="32" applyFont="1" applyBorder="1" applyAlignment="1">
      <alignment horizontal="center" vertical="center"/>
    </xf>
    <xf numFmtId="0" fontId="24" fillId="0" borderId="44" xfId="32" applyFont="1" applyBorder="1" applyAlignment="1">
      <alignment horizontal="center" vertical="center"/>
    </xf>
    <xf numFmtId="0" fontId="24" fillId="6" borderId="47" xfId="32" applyFont="1" applyFill="1" applyBorder="1" applyAlignment="1">
      <alignment horizontal="center" vertical="center"/>
    </xf>
    <xf numFmtId="0" fontId="24" fillId="6" borderId="48" xfId="32" applyFont="1" applyFill="1" applyBorder="1" applyAlignment="1">
      <alignment horizontal="center" vertical="center"/>
    </xf>
    <xf numFmtId="0" fontId="24" fillId="6" borderId="49" xfId="32" applyFont="1" applyFill="1" applyBorder="1" applyAlignment="1">
      <alignment horizontal="center" vertical="center"/>
    </xf>
    <xf numFmtId="0" fontId="24" fillId="6" borderId="50" xfId="32" applyFont="1" applyFill="1" applyBorder="1" applyAlignment="1">
      <alignment horizontal="center" vertical="center"/>
    </xf>
    <xf numFmtId="0" fontId="24" fillId="0" borderId="45" xfId="32" applyFont="1" applyBorder="1" applyAlignment="1">
      <alignment horizontal="center" vertical="center"/>
    </xf>
    <xf numFmtId="0" fontId="24" fillId="0" borderId="46" xfId="32" applyFont="1" applyBorder="1" applyAlignment="1">
      <alignment horizontal="center" vertical="center"/>
    </xf>
    <xf numFmtId="0" fontId="24" fillId="6" borderId="27" xfId="18" applyFont="1" applyFill="1" applyBorder="1" applyAlignment="1">
      <alignment horizontal="center" vertical="center"/>
    </xf>
    <xf numFmtId="0" fontId="24" fillId="6" borderId="28" xfId="18" applyFont="1" applyFill="1" applyBorder="1" applyAlignment="1">
      <alignment horizontal="center" vertical="center"/>
    </xf>
    <xf numFmtId="0" fontId="26" fillId="12" borderId="15" xfId="18" applyFont="1" applyFill="1" applyBorder="1" applyAlignment="1">
      <alignment horizontal="center" vertical="center"/>
    </xf>
    <xf numFmtId="0" fontId="26" fillId="12" borderId="21" xfId="18" applyFont="1" applyFill="1" applyBorder="1" applyAlignment="1">
      <alignment horizontal="center" vertical="center"/>
    </xf>
    <xf numFmtId="0" fontId="25" fillId="12" borderId="16" xfId="18" applyFont="1" applyFill="1" applyBorder="1" applyAlignment="1">
      <alignment horizontal="center" vertical="center"/>
    </xf>
    <xf numFmtId="0" fontId="25" fillId="12" borderId="22" xfId="18" applyFont="1" applyFill="1" applyBorder="1" applyAlignment="1">
      <alignment horizontal="center" vertical="center"/>
    </xf>
    <xf numFmtId="0" fontId="24" fillId="6" borderId="24" xfId="18" applyFont="1" applyFill="1" applyBorder="1" applyAlignment="1">
      <alignment horizontal="center" vertical="center"/>
    </xf>
    <xf numFmtId="0" fontId="24" fillId="6" borderId="25" xfId="18" applyFont="1" applyFill="1" applyBorder="1" applyAlignment="1">
      <alignment horizontal="center" vertical="center"/>
    </xf>
    <xf numFmtId="0" fontId="22" fillId="0" borderId="0" xfId="18" applyFont="1" applyAlignment="1">
      <alignment horizontal="center" vertical="center"/>
    </xf>
    <xf numFmtId="0" fontId="22" fillId="6" borderId="0" xfId="18" applyFont="1" applyFill="1" applyAlignment="1">
      <alignment horizontal="center"/>
    </xf>
    <xf numFmtId="0" fontId="25" fillId="12" borderId="11" xfId="18" applyFont="1" applyFill="1" applyBorder="1" applyAlignment="1">
      <alignment horizontal="center" vertical="center"/>
    </xf>
    <xf numFmtId="0" fontId="25" fillId="12" borderId="17" xfId="18" applyFont="1" applyFill="1" applyBorder="1" applyAlignment="1">
      <alignment horizontal="center" vertical="center"/>
    </xf>
    <xf numFmtId="0" fontId="25" fillId="12" borderId="12" xfId="18" applyFont="1" applyFill="1" applyBorder="1" applyAlignment="1">
      <alignment horizontal="center" vertical="center"/>
    </xf>
    <xf numFmtId="0" fontId="25" fillId="12" borderId="18" xfId="18" applyFont="1" applyFill="1" applyBorder="1" applyAlignment="1">
      <alignment horizontal="center" vertical="center"/>
    </xf>
    <xf numFmtId="0" fontId="25" fillId="12" borderId="13" xfId="18" applyFont="1" applyFill="1" applyBorder="1" applyAlignment="1">
      <alignment horizontal="center" vertical="center"/>
    </xf>
    <xf numFmtId="0" fontId="25" fillId="12" borderId="14" xfId="18" applyFont="1" applyFill="1" applyBorder="1" applyAlignment="1">
      <alignment horizontal="center" vertical="center"/>
    </xf>
    <xf numFmtId="0" fontId="22" fillId="6" borderId="0" xfId="32" applyFont="1" applyFill="1" applyAlignment="1">
      <alignment horizontal="left"/>
    </xf>
  </cellXfs>
  <cellStyles count="34">
    <cellStyle name="Comma" xfId="16" builtinId="3"/>
    <cellStyle name="Comma [0] 2" xfId="25" xr:uid="{207C1AD9-C326-47A6-90B4-6DDD765A59FF}"/>
    <cellStyle name="Comma [0] 2 2" xfId="6" xr:uid="{00000000-0005-0000-0000-000001000000}"/>
    <cellStyle name="Comma [0] 2 3" xfId="3" xr:uid="{00000000-0005-0000-0000-000002000000}"/>
    <cellStyle name="Comma [0] 8" xfId="2" xr:uid="{00000000-0005-0000-0000-000003000000}"/>
    <cellStyle name="Comma 10" xfId="15" xr:uid="{00000000-0005-0000-0000-000004000000}"/>
    <cellStyle name="Comma 10 2" xfId="30" xr:uid="{0A65A9C9-D888-424B-8C5A-B18C92518BCB}"/>
    <cellStyle name="Comma 2" xfId="9" xr:uid="{00000000-0005-0000-0000-000005000000}"/>
    <cellStyle name="Comma 2 2 2" xfId="4" xr:uid="{00000000-0005-0000-0000-000006000000}"/>
    <cellStyle name="Comma 3" xfId="12" xr:uid="{00000000-0005-0000-0000-000007000000}"/>
    <cellStyle name="Comma 353" xfId="29" xr:uid="{45E78381-DDD2-4E78-8230-E984C100C016}"/>
    <cellStyle name="Comma 4" xfId="24" xr:uid="{883120AC-854A-40A7-93A6-7CE821B5733F}"/>
    <cellStyle name="Normal" xfId="0" builtinId="0"/>
    <cellStyle name="Normal 1006" xfId="21" xr:uid="{65F0FF53-6673-4E23-8EE2-7EE88FBF8585}"/>
    <cellStyle name="Normal 15 2" xfId="18" xr:uid="{00000000-0005-0000-0000-000009000000}"/>
    <cellStyle name="Normal 2" xfId="7" xr:uid="{00000000-0005-0000-0000-00000A000000}"/>
    <cellStyle name="Normal 2 11" xfId="1" xr:uid="{00000000-0005-0000-0000-00000B000000}"/>
    <cellStyle name="Normal 2 15" xfId="20" xr:uid="{ACB5954D-7A18-4F29-8A5E-FF44B4E2232C}"/>
    <cellStyle name="Normal 2 16" xfId="28" xr:uid="{2ACF9A51-FC52-4FE2-BC78-DA11EC116509}"/>
    <cellStyle name="Normal 2 2" xfId="14" xr:uid="{00000000-0005-0000-0000-00000C000000}"/>
    <cellStyle name="Normal 2 2 2" xfId="22" xr:uid="{42985A76-8970-48EE-B3F0-427C3FF74025}"/>
    <cellStyle name="Normal 2 3" xfId="8" xr:uid="{00000000-0005-0000-0000-00000D000000}"/>
    <cellStyle name="Normal 2 4" xfId="27" xr:uid="{BF93928E-DAC7-42A3-8B14-016301D07E67}"/>
    <cellStyle name="Normal 2 4 2" xfId="10" xr:uid="{00000000-0005-0000-0000-00000E000000}"/>
    <cellStyle name="Normal 2 5" xfId="32" xr:uid="{49896B3D-24AC-4794-A1D9-8434E9BF0A7A}"/>
    <cellStyle name="Normal 2 9" xfId="31" xr:uid="{16C93E3D-F337-4307-BC1A-E6A3410886E6}"/>
    <cellStyle name="Normal 3" xfId="5" xr:uid="{00000000-0005-0000-0000-00000F000000}"/>
    <cellStyle name="Normal 31" xfId="33" xr:uid="{B12D3689-6C7A-4C24-8C34-924227032B7C}"/>
    <cellStyle name="Normal 4" xfId="11" xr:uid="{00000000-0005-0000-0000-000010000000}"/>
    <cellStyle name="Normal 5" xfId="23" xr:uid="{C0DDDCEA-408D-451C-922D-ABFBC1005E7C}"/>
    <cellStyle name="Normal_Revised 2002 2" xfId="17" xr:uid="{00000000-0005-0000-0000-000011000000}"/>
    <cellStyle name="Percent" xfId="19" builtinId="5"/>
    <cellStyle name="Percent 2" xfId="13" xr:uid="{00000000-0005-0000-0000-000012000000}"/>
    <cellStyle name="Percent 3" xfId="26" xr:uid="{94F7D1D2-E784-4642-BBA0-5BE6F38F6D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8.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63" Type="http://schemas.openxmlformats.org/officeDocument/2006/relationships/externalLink" Target="externalLinks/externalLink45.xml"/><Relationship Id="rId68" Type="http://schemas.openxmlformats.org/officeDocument/2006/relationships/externalLink" Target="externalLinks/externalLink50.xml"/><Relationship Id="rId84" Type="http://schemas.openxmlformats.org/officeDocument/2006/relationships/externalLink" Target="externalLinks/externalLink66.xml"/><Relationship Id="rId89" Type="http://schemas.microsoft.com/office/2017/10/relationships/person" Target="persons/perso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56" Type="http://schemas.openxmlformats.org/officeDocument/2006/relationships/externalLink" Target="externalLinks/externalLink38.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77" Type="http://schemas.openxmlformats.org/officeDocument/2006/relationships/externalLink" Target="externalLinks/externalLink59.xml"/><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80" Type="http://schemas.openxmlformats.org/officeDocument/2006/relationships/externalLink" Target="externalLinks/externalLink62.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externalLink" Target="externalLinks/externalLink28.xml"/><Relationship Id="rId59" Type="http://schemas.openxmlformats.org/officeDocument/2006/relationships/externalLink" Target="externalLinks/externalLink41.xml"/><Relationship Id="rId67" Type="http://schemas.openxmlformats.org/officeDocument/2006/relationships/externalLink" Target="externalLinks/externalLink49.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externalLink" Target="externalLinks/externalLink44.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83" Type="http://schemas.openxmlformats.org/officeDocument/2006/relationships/externalLink" Target="externalLinks/externalLink65.xml"/><Relationship Id="rId88"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externalLink" Target="externalLinks/externalLink39.xml"/><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81" Type="http://schemas.openxmlformats.org/officeDocument/2006/relationships/externalLink" Target="externalLinks/externalLink63.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7" Type="http://schemas.openxmlformats.org/officeDocument/2006/relationships/worksheet" Target="worksheets/sheet7.xml"/><Relationship Id="rId71" Type="http://schemas.openxmlformats.org/officeDocument/2006/relationships/externalLink" Target="externalLinks/externalLink53.xml"/><Relationship Id="rId2" Type="http://schemas.openxmlformats.org/officeDocument/2006/relationships/worksheet" Target="worksheets/sheet2.xml"/><Relationship Id="rId29" Type="http://schemas.openxmlformats.org/officeDocument/2006/relationships/externalLink" Target="externalLinks/externalLink11.xml"/><Relationship Id="rId24" Type="http://schemas.openxmlformats.org/officeDocument/2006/relationships/externalLink" Target="externalLinks/externalLink6.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66" Type="http://schemas.openxmlformats.org/officeDocument/2006/relationships/externalLink" Target="externalLinks/externalLink48.xml"/><Relationship Id="rId87" Type="http://schemas.openxmlformats.org/officeDocument/2006/relationships/sharedStrings" Target="sharedStrings.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1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npugroup-my.sharepoint.com/Users/Taechat_A/AppData/Local/Temp/wz93cb/2011%20Sales%20Plan%20Budget%20Penalty%20Template_2010-10-14_V2_2ndRev.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aechat_A/AppData/Local/Temp/wz93cb/2011%20Sales%20Plan%20Budget%20Penalty%20Template_2010-10-14_V2_2ndRev.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DataD\02.%20PAMA\Data%20D\Daily%20Mast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MOM%20DAILY%20MEETING\2006\Daily%20Meeting%20KIDE%20Ap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btg208\Data_centre\DATA%20REPORT%202007\A%20-%20DAILY%20REPORT\01%20-%20Report_IMM_07\04%20-%20DAILY%20REPORT%20IMM_APR_20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btg208me\Data_centre\DATA%20REPORT%202007\A%20-%20DAILY%20REPORT\01%20-%20Report_IMM_07\04%20-%20DAILY%20REPORT%20IMM_APR_20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DataD\02.%20PAMA\Daily%20Master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anpugroup-my.sharepoint.com/R%20I%20F%20A%20I%20(05Mar14)/BUDGET/SUMMARY/Y2014/Monthly/03%20Weekly%20Performance%20Updatemanua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20I%20F%20A%20I%20(05Mar14)/BUDGET/SUMMARY/Y2014/Monthly/03%20Weekly%20Performance%20Updatemanua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REPORT\01.%20DAILY\2007\02.%20February\DAILY%20CONTRACTOR%20EQUIPMENT%20REPORT-February-2007_Progre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26.200.47\Budget%202008%20-%20All\Documents%20and%20Settings\yuliana_t.BANPUINDO\My%20Documents\Budget%202006\3.%20Bontang%20Revision\Macr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get%202008%20-%20All/Documents%20and%20Settings/yuliana_t.BANPUINDO/My%20Documents/Budget%202006/3.%20Bontang%20Revision/Macr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anpugroup-my.sharepoint.com/Budget%202008%20-%20All/Documents%20and%20Settings/yuliana_t.BANPUINDO/My%20Documents/Budget%202006/3.%20Bontang%20Revision/Macr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banpugroup-my.sharepoint.com/2013/PLAN%202013/Sales/2013%20Sales%20Plan_2012-11-21_(V.3)%20Budget%20R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013/PLAN%202013/Sales/2013%20Sales%20Plan_2012-11-21_(V.3)%20Budget%20R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banpugroup-my.sharepoint.com/Refdiyanto%20Nasution/REPORT/DPR/July/Users/MJAZUL~1/AppData/Local/Temp/notes758E9C/Users/MJAZUL~1/AppData/Local/Temp/notes758E9C/01_Hourly/2007/01_Jan/Hourly%2031_Jan_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fdiyanto%20Nasution/REPORT/DPR/July/Users/MJAZUL~1/AppData/Local/Temp/notes758E9C/Users/MJAZUL~1/AppData/Local/Temp/notes758E9C/01_Hourly/2007/01_Jan/Hourly%2031_Jan_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DataD\02.%20PAMA\TCMM\3%20November\Tugas\Engineering\Trubaindo\Group_MoCo\Production%20Evaluator\DAILY_REPORT\2007\Production%20Evaluator\PLAN%20PRODUKSI\2006\Monthly\PLAN608_mo"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1.Daily%20Report\03.%20Production%20Report\3%20November\Group_MoCo\Production%20Evaluator\DAILY_REPORT\2007\Production%20Evaluator\PLAN%20PRODUKSI\2006\Monthly\PLAN608_monthlty_r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DataD\02.%20PAMA\TCMM\3%20November\Group_MoCo\Production%20Evaluator\DAILY_REPORT\2007\Production%20Evaluator\PLAN%20PRODUKSI\2006\Monthly\PLAN608_monthlty_r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DataD\02.%20PAMA\Documents%20and%20Settings\p6107156\My%20Documents\3%20November\Tugas\Engineering\Trubaindo\Group_MoCo\Production%20Evaluator\DAILY_REPORT\2007\Production%20Evaluat"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DataD\02.%20PAMA\Data%20D\3%20November\Tugas\Engineering\Trubaindo\Group_MoCo\Production%20Evaluator\DAILY_REPORT\2007\Production%20Evaluator\PLAN%20PRODUKSI\2006\Monthly\PLAN608_"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1.Daily%20Report\03.%20Production%20Report\3%20November\Tugas\Engineering\Trubaindo\Group_MoCo\Production%20Evaluator\DAILY_REPORT\2007\Production%20Evaluator\PLAN%20PRODUKSI\2006\Monthly\PLAN608_monthlty_r0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banpugroup-my.sharepoint.com/Users/MEGASA~1/AppData/Local/Temp/notes758E9C/CBM%20Templat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MEGASA~1/AppData/Local/Temp/notes758E9C/CBM%20Template.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DataD\02.%20PAMA\TCMM\3%20November\Tugas\Engineering\Trubaindo\Group_MoCo\Production%20Evaluator\DAILY_REPORT\2007\Moco%20Adm\DATA_SURVEY\Haul%20Distance%20Oct%20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1.Daily%20Report\03.%20Production%20Report\3%20November\Group_MoCo\Production%20Evaluator\DAILY_REPORT\2007\Moco%20Adm\DATA_SURVEY\Haul%20Distance%20Oct%2020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B:\DataD\02.%20PAMA\TCMM\3%20November\Group_MoCo\Production%20Evaluator\DAILY_REPORT\2007\Moco%20Adm\DATA_SURVEY\Haul%20Distance%20Oct%20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D\02.%20PAMA\Documents%20and%20Settings\p6107156\My%20Documents\3%20November\Tugas\Engineering\Trubaindo\Group_MoCo\Production%20Evaluator\DAILY_REPORT\2007\Moco%20Adm\DATA_SURV"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DataD\02.%20PAMA\Data%20D\3%20November\Tugas\Engineering\Trubaindo\Group_MoCo\Production%20Evaluator\DAILY_REPORT\2007\Moco%20Adm\DATA_SURVEY\Haul%20Distance%20Oct%2020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1.Daily%20Report\03.%20Production%20Report\3%20November\Tugas\Engineering\Trubaindo\Group_MoCo\Production%20Evaluator\DAILY_REPORT\2007\Moco%20Adm\DATA_SURVEY\Haul%20Distance%20Oct%20200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DataD\Moco%20Adm\DATA_SURVEY\2007\Haul%20Distance%20NOV%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RENTAL\2007\Sub_Count%20JAN_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26.200.47\DOCUME~1\Navo\LOCALS~1\Temp\_ZCTmp.Dir\33_08_83133_53000_Mine%20Planni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1/Navo/LOCALS~1/Temp/_ZCTmp.Dir/33_08_83133_53000_Mine%20Planning.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banpugroup-my.sharepoint.com/DOCUME~1/Navo/LOCALS~1/Temp/_ZCTmp.Dir/33_08_83133_53000_Mine%20Planni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banpugroup-my.sharepoint.com/07%20BOD%20&amp;%20CBM%20JULY%202009/DOCUME~1/bono_b/LOCALS~1/Temp/notesFFF692/DOCUME~1/firman_a/LOCALS~1/Temp/notesE1EF34/2007%20BOD%20CBM%20Jan/DOCUME~1/Bono_b/LOCALS~1/Temp/notesFFF692/Document"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07%20BOD%20&amp;%20CBM%20JULY%202009/DOCUME~1/bono_b/LOCALS~1/Temp/notesFFF692/DOCUME~1/firman_a/LOCALS~1/Temp/notesE1EF34/2007%20BOD%20CBM%20Jan/DOCUME~1/Bono_b/LOCALS~1/Temp/notesFFF692/Documen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Trubaindo\Budget\Budget%202006\Production's%20template\31_08_86932_530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DataD\02.%20PAMA\Documents%20and%20Settings\p6107156\My%20Documents\Hourly%20Monitoring%20maste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DataD\02.%20PAMA\Data%20D\Hourly%20Monitoring%20mast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banpugroup-my.sharepoint.com/Users/ADHITY~1/AppData/Local/Temp/7zO70FD.tmp/1212_sum_quality.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ADHITY~1/AppData/Local/Temp/7zO70FD.tmp/1212_sum_quality.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52017\c\Monitor%20&amp;%20Control\Kideco\MIMS\Entry%20Dat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B:\DataD\02.%20PAMA\02%20TRUBAINDO%20PROJECT\MOCO%20SECTION\04%20REPORT\DAILY\Hourly_MOM\NEW_PELIKAN_.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pcbtg208\2006\Documents%20and%20Settings\ETS\My%20Documents\My%20Documents\ERA%20on%20Era%20TS%20(Pcimm078)\PROD_2004\bgt_2005\33_08_83133_53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B:\DataD\02.%20PAMA\02%20TRUBAINDO%20PROJECT\MOCO%20SECTION\04%20REPORT\DAILY\Hourly_MOM\01_Jan\Hourly_16_Des_200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Daily_Plan\2007\11.%20nOV\Daily%20Plan%20Nov'06R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DataD\02.%20PAMA\TCMM\3%20November\Tugas\Engineering\Trubaindo\Group_MoCo\Production%20Evaluator\DAILY_REPORT\2007\Production%20Evaluator\PLAN%20PRODUKSI\2007\PLAN701_monthlty_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1.Daily%20Report\03.%20Production%20Report\3%20November\Group_MoCo\Production%20Evaluator\DAILY_REPORT\2007\Production%20Evaluator\PLAN%20PRODUKSI\2007\PLAN701_monthlty_sim_r0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B:\DataD\02.%20PAMA\TCMM\3%20November\Group_MoCo\Production%20Evaluator\DAILY_REPORT\2007\Production%20Evaluator\PLAN%20PRODUKSI\2007\PLAN701_monthlty_sim_r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B:\DataD\02.%20PAMA\Data%20D\3%20November\Tugas\Engineering\Trubaindo\Group_MoCo\Production%20Evaluator\DAILY_REPORT\2007\Production%20Evaluator\PLAN%20PRODUKSI\2007\PLAN701_monthlty"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1.Daily%20Report\03.%20Production%20Report\3%20November\Tugas\Engineering\Trubaindo\Group_MoCo\Production%20Evaluator\DAILY_REPORT\2007\Production%20Evaluator\PLAN%20PRODUKSI\2007\PLAN701_monthlty_sim_r0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53.111\gateway\DAILY%20REPORT%20PROJECT\COSTMT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banpugroup-my.sharepoint.com/2013/BALANCING%20INVENTORY/Coal%20Balancing%20%202013.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2013/BALANCING%20INVENTORY/Coal%20Balancing%20%202013.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cimm113\My%20Folder\My%20Documents\Budget%202003\Tandung%20Mayang\Budget%20OC%20200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lesrv-btg-03\department\yudex\yudex\work\others\presentation\scenario\TDMY%202007%20Prod.Plan%202%20Nov%20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1.1%20First%20Draft%20TDM%20Coal%20Quality%20(27jul12).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banpugroup-my.sharepoint.com/1.1%20First%20Draft%20TDM%20Coal%20Quality%20(27jul1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26.200.47\DOCUME~1\Navo\LOCALS~1\Temp\_ZCTmp.Dir\Mac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1/Navo/LOCALS~1/Temp/_ZCTmp.Dir/Mac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banpugroup-my.sharepoint.com/DOCUME~1/Navo/LOCALS~1/Temp/_ZCTmp.Dir/Macr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banpugroup-my.sharepoint.com/OPERATION/Report%20P%20E%20R%20F%20O%20R%20M%20A%20N%20C%20E/09%20BOD%20&amp;%20CBM%20SEP%202013/2013%20BOD%20Report%20Act.%20AUG.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OPERATION/Report%20P%20E%20R%20F%20O%20R%20M%20A%20N%20C%20E/09%20BOD%20&amp;%20CBM%20SEP%202013/2013%20BOD%20Report%20Act.%20AUG.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OCUMENTS\OPERATION%20SUPPORT\ITM\2024%20Budget\3rd%20Draft%20Version\ITM%20consolidation%20production%20plan%202024_3rd%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_Detail"/>
      <sheetName val="IMM"/>
      <sheetName val="TCM"/>
      <sheetName val="JBG"/>
      <sheetName val="KTD"/>
      <sheetName val="BEK"/>
      <sheetName val="Blending"/>
      <sheetName val="Affiliated"/>
      <sheetName val="dBase"/>
      <sheetName val="Enel "/>
      <sheetName val="Chubu"/>
      <sheetName val="EPDC"/>
      <sheetName val="Formosa"/>
      <sheetName val="Mine Quality"/>
      <sheetName val="HEK"/>
      <sheetName val="Huaneng"/>
      <sheetName val="TJB"/>
      <sheetName val="CLP"/>
      <sheetName val="Tirreno"/>
      <sheetName val="Kobe Steel"/>
      <sheetName val="Shikoku"/>
      <sheetName val="Kospo"/>
      <sheetName val="Kowepo"/>
      <sheetName val="Validation"/>
      <sheetName val="Summary"/>
      <sheetName val="Base"/>
      <sheetName val="Base Actual"/>
      <sheetName val="Production Budget 2016"/>
      <sheetName val="form"/>
      <sheetName val="Control Effectiveness"/>
      <sheetName val="FC Quality"/>
      <sheetName val="Control Effectiveness "/>
    </sheetNames>
    <sheetDataSet>
      <sheetData sheetId="0"/>
      <sheetData sheetId="1"/>
      <sheetData sheetId="2"/>
      <sheetData sheetId="3"/>
      <sheetData sheetId="4"/>
      <sheetData sheetId="5"/>
      <sheetData sheetId="6"/>
      <sheetData sheetId="7"/>
      <sheetData sheetId="8"/>
      <sheetData sheetId="9">
        <row r="264">
          <cell r="V264">
            <v>-3.0115183829809804</v>
          </cell>
        </row>
        <row r="265">
          <cell r="V265">
            <v>-3.0115183829809804</v>
          </cell>
        </row>
      </sheetData>
      <sheetData sheetId="10">
        <row r="203">
          <cell r="V203">
            <v>-1.6655621484369298</v>
          </cell>
        </row>
        <row r="204">
          <cell r="V204">
            <v>-1.6655621484369298</v>
          </cell>
        </row>
      </sheetData>
      <sheetData sheetId="11">
        <row r="203">
          <cell r="V203">
            <v>-2.8734440434068853</v>
          </cell>
        </row>
        <row r="204">
          <cell r="V204">
            <v>-2.8734440434068853</v>
          </cell>
        </row>
      </sheetData>
      <sheetData sheetId="12">
        <row r="264">
          <cell r="V264">
            <v>-1.550674293427488</v>
          </cell>
        </row>
        <row r="265">
          <cell r="V265">
            <v>-1.550674293427488</v>
          </cell>
        </row>
      </sheetData>
      <sheetData sheetId="13"/>
      <sheetData sheetId="14">
        <row r="203">
          <cell r="V203">
            <v>-2.317566938832667</v>
          </cell>
        </row>
        <row r="204">
          <cell r="V204">
            <v>-2.317566938832667</v>
          </cell>
        </row>
      </sheetData>
      <sheetData sheetId="15">
        <row r="394">
          <cell r="V394">
            <v>-1.997424831979701</v>
          </cell>
        </row>
        <row r="395">
          <cell r="V395">
            <v>-1.997424831979701</v>
          </cell>
        </row>
      </sheetData>
      <sheetData sheetId="16">
        <row r="394">
          <cell r="V394">
            <v>-3.6861301847908656</v>
          </cell>
        </row>
        <row r="395">
          <cell r="V395">
            <v>-3.6861301847908656</v>
          </cell>
        </row>
      </sheetData>
      <sheetData sheetId="17">
        <row r="203">
          <cell r="V203">
            <v>-1.0510639196024039</v>
          </cell>
        </row>
        <row r="204">
          <cell r="V204">
            <v>-1.0510639196024039</v>
          </cell>
        </row>
      </sheetData>
      <sheetData sheetId="18">
        <row r="264">
          <cell r="V264">
            <v>-1.45</v>
          </cell>
        </row>
        <row r="265">
          <cell r="V265">
            <v>-1.45</v>
          </cell>
        </row>
      </sheetData>
      <sheetData sheetId="19">
        <row r="264">
          <cell r="V264">
            <v>-0.59307522880856678</v>
          </cell>
        </row>
        <row r="265">
          <cell r="V265">
            <v>-0.59307522880856678</v>
          </cell>
        </row>
      </sheetData>
      <sheetData sheetId="20">
        <row r="203">
          <cell r="V203">
            <v>-1.7121968761029578</v>
          </cell>
        </row>
        <row r="204">
          <cell r="V204">
            <v>-1.7121968761029578</v>
          </cell>
        </row>
      </sheetData>
      <sheetData sheetId="21">
        <row r="203">
          <cell r="V203">
            <v>-1.190901419749822</v>
          </cell>
        </row>
        <row r="204">
          <cell r="V204">
            <v>-1.190901419749822</v>
          </cell>
        </row>
      </sheetData>
      <sheetData sheetId="22">
        <row r="264">
          <cell r="V264">
            <v>-1.1475469602274877</v>
          </cell>
        </row>
        <row r="265">
          <cell r="V265">
            <v>-1.1475469602274877</v>
          </cell>
        </row>
      </sheetData>
      <sheetData sheetId="23">
        <row r="5">
          <cell r="A5" t="str">
            <v>Chubu</v>
          </cell>
        </row>
        <row r="6">
          <cell r="A6" t="str">
            <v>Chubu</v>
          </cell>
        </row>
        <row r="7">
          <cell r="A7" t="str">
            <v>Chubu</v>
          </cell>
        </row>
        <row r="8">
          <cell r="A8" t="str">
            <v>EPDC</v>
          </cell>
        </row>
        <row r="9">
          <cell r="A9" t="str">
            <v>Kobe Steel</v>
          </cell>
        </row>
        <row r="10">
          <cell r="A10" t="str">
            <v>Shikoku</v>
          </cell>
        </row>
        <row r="11">
          <cell r="A11" t="str">
            <v>ENEL</v>
          </cell>
        </row>
        <row r="12">
          <cell r="A12" t="str">
            <v>Tirreno</v>
          </cell>
        </row>
        <row r="13">
          <cell r="A13" t="str">
            <v>Kospo</v>
          </cell>
        </row>
        <row r="14">
          <cell r="A14" t="str">
            <v>Kowepo</v>
          </cell>
        </row>
        <row r="15">
          <cell r="A15" t="str">
            <v>Formosa</v>
          </cell>
        </row>
        <row r="16">
          <cell r="A16" t="str">
            <v>Formosa</v>
          </cell>
        </row>
        <row r="17">
          <cell r="A17" t="str">
            <v>CLP</v>
          </cell>
        </row>
        <row r="18">
          <cell r="A18" t="str">
            <v>Huaneng</v>
          </cell>
        </row>
        <row r="19">
          <cell r="A19" t="str">
            <v>Huaneng</v>
          </cell>
        </row>
        <row r="20">
          <cell r="A20" t="str">
            <v>Hongkong Electric</v>
          </cell>
        </row>
        <row r="21">
          <cell r="A21" t="str">
            <v>Hongkong Electric</v>
          </cell>
        </row>
        <row r="22">
          <cell r="A22" t="str">
            <v>Tj Jati B</v>
          </cell>
        </row>
        <row r="23">
          <cell r="A23" t="str">
            <v>Tj Jati B</v>
          </cell>
        </row>
        <row r="24">
          <cell r="A24" t="str">
            <v>Tj Jati B</v>
          </cell>
        </row>
        <row r="30">
          <cell r="A30">
            <v>40558</v>
          </cell>
        </row>
        <row r="31">
          <cell r="A31">
            <v>40589</v>
          </cell>
        </row>
        <row r="32">
          <cell r="A32">
            <v>40617</v>
          </cell>
        </row>
        <row r="33">
          <cell r="A33">
            <v>40648</v>
          </cell>
        </row>
        <row r="34">
          <cell r="A34">
            <v>40678</v>
          </cell>
        </row>
        <row r="35">
          <cell r="A35">
            <v>40709</v>
          </cell>
        </row>
        <row r="36">
          <cell r="A36">
            <v>40739</v>
          </cell>
        </row>
        <row r="37">
          <cell r="A37">
            <v>40770</v>
          </cell>
        </row>
        <row r="38">
          <cell r="A38">
            <v>40801</v>
          </cell>
        </row>
        <row r="39">
          <cell r="A39">
            <v>40831</v>
          </cell>
        </row>
        <row r="40">
          <cell r="A40">
            <v>40862</v>
          </cell>
        </row>
        <row r="41">
          <cell r="A41">
            <v>40892</v>
          </cell>
        </row>
      </sheetData>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_Detail"/>
      <sheetName val="IMM"/>
      <sheetName val="TCM"/>
      <sheetName val="JBG"/>
      <sheetName val="KTD"/>
      <sheetName val="BEK"/>
      <sheetName val="Blending"/>
      <sheetName val="Affiliated"/>
      <sheetName val="dBase"/>
      <sheetName val="Enel "/>
      <sheetName val="Chubu"/>
      <sheetName val="EPDC"/>
      <sheetName val="Formosa"/>
      <sheetName val="Mine Quality"/>
      <sheetName val="HEK"/>
      <sheetName val="Huaneng"/>
      <sheetName val="TJB"/>
      <sheetName val="CLP"/>
      <sheetName val="Tirreno"/>
      <sheetName val="Kobe Steel"/>
      <sheetName val="Shikoku"/>
      <sheetName val="Kospo"/>
      <sheetName val="Kowepo"/>
      <sheetName val="Validation"/>
      <sheetName val="Summary"/>
      <sheetName val="Base"/>
      <sheetName val="Base Actual"/>
      <sheetName val="Production Budget 2016"/>
      <sheetName val="form"/>
      <sheetName val="Control Effectiveness"/>
      <sheetName val="FC Quality"/>
      <sheetName val="Control Effectiveness "/>
    </sheetNames>
    <sheetDataSet>
      <sheetData sheetId="0"/>
      <sheetData sheetId="1"/>
      <sheetData sheetId="2"/>
      <sheetData sheetId="3"/>
      <sheetData sheetId="4"/>
      <sheetData sheetId="5"/>
      <sheetData sheetId="6"/>
      <sheetData sheetId="7"/>
      <sheetData sheetId="8"/>
      <sheetData sheetId="9">
        <row r="264">
          <cell r="V264">
            <v>-3.0115183829809804</v>
          </cell>
        </row>
        <row r="265">
          <cell r="V265">
            <v>-3.0115183829809804</v>
          </cell>
        </row>
      </sheetData>
      <sheetData sheetId="10">
        <row r="203">
          <cell r="V203">
            <v>-1.6655621484369298</v>
          </cell>
        </row>
        <row r="204">
          <cell r="V204">
            <v>-1.6655621484369298</v>
          </cell>
        </row>
      </sheetData>
      <sheetData sheetId="11">
        <row r="203">
          <cell r="V203">
            <v>-2.8734440434068853</v>
          </cell>
        </row>
        <row r="204">
          <cell r="V204">
            <v>-2.8734440434068853</v>
          </cell>
        </row>
      </sheetData>
      <sheetData sheetId="12">
        <row r="264">
          <cell r="V264">
            <v>-1.550674293427488</v>
          </cell>
        </row>
        <row r="265">
          <cell r="V265">
            <v>-1.550674293427488</v>
          </cell>
        </row>
      </sheetData>
      <sheetData sheetId="13"/>
      <sheetData sheetId="14">
        <row r="203">
          <cell r="V203">
            <v>-2.317566938832667</v>
          </cell>
        </row>
        <row r="204">
          <cell r="V204">
            <v>-2.317566938832667</v>
          </cell>
        </row>
      </sheetData>
      <sheetData sheetId="15">
        <row r="394">
          <cell r="V394">
            <v>-1.997424831979701</v>
          </cell>
        </row>
        <row r="395">
          <cell r="V395">
            <v>-1.997424831979701</v>
          </cell>
        </row>
      </sheetData>
      <sheetData sheetId="16">
        <row r="394">
          <cell r="V394">
            <v>-3.6861301847908656</v>
          </cell>
        </row>
        <row r="395">
          <cell r="V395">
            <v>-3.6861301847908656</v>
          </cell>
        </row>
      </sheetData>
      <sheetData sheetId="17">
        <row r="203">
          <cell r="V203">
            <v>-1.0510639196024039</v>
          </cell>
        </row>
        <row r="204">
          <cell r="V204">
            <v>-1.0510639196024039</v>
          </cell>
        </row>
      </sheetData>
      <sheetData sheetId="18">
        <row r="264">
          <cell r="V264">
            <v>-1.45</v>
          </cell>
        </row>
        <row r="265">
          <cell r="V265">
            <v>-1.45</v>
          </cell>
        </row>
      </sheetData>
      <sheetData sheetId="19">
        <row r="264">
          <cell r="V264">
            <v>-0.59307522880856678</v>
          </cell>
        </row>
        <row r="265">
          <cell r="V265">
            <v>-0.59307522880856678</v>
          </cell>
        </row>
      </sheetData>
      <sheetData sheetId="20">
        <row r="203">
          <cell r="V203">
            <v>-1.7121968761029578</v>
          </cell>
        </row>
        <row r="204">
          <cell r="V204">
            <v>-1.7121968761029578</v>
          </cell>
        </row>
      </sheetData>
      <sheetData sheetId="21">
        <row r="203">
          <cell r="V203">
            <v>-1.190901419749822</v>
          </cell>
        </row>
        <row r="204">
          <cell r="V204">
            <v>-1.190901419749822</v>
          </cell>
        </row>
      </sheetData>
      <sheetData sheetId="22">
        <row r="264">
          <cell r="V264">
            <v>-1.1475469602274877</v>
          </cell>
        </row>
        <row r="265">
          <cell r="V265">
            <v>-1.1475469602274877</v>
          </cell>
        </row>
      </sheetData>
      <sheetData sheetId="23">
        <row r="5">
          <cell r="A5" t="str">
            <v>Chubu</v>
          </cell>
        </row>
        <row r="6">
          <cell r="A6" t="str">
            <v>Chubu</v>
          </cell>
        </row>
        <row r="7">
          <cell r="A7" t="str">
            <v>Chubu</v>
          </cell>
        </row>
        <row r="8">
          <cell r="A8" t="str">
            <v>EPDC</v>
          </cell>
        </row>
        <row r="9">
          <cell r="A9" t="str">
            <v>Kobe Steel</v>
          </cell>
        </row>
        <row r="10">
          <cell r="A10" t="str">
            <v>Shikoku</v>
          </cell>
        </row>
        <row r="11">
          <cell r="A11" t="str">
            <v>ENEL</v>
          </cell>
        </row>
        <row r="12">
          <cell r="A12" t="str">
            <v>Tirreno</v>
          </cell>
        </row>
        <row r="13">
          <cell r="A13" t="str">
            <v>Kospo</v>
          </cell>
        </row>
        <row r="14">
          <cell r="A14" t="str">
            <v>Kowepo</v>
          </cell>
        </row>
        <row r="15">
          <cell r="A15" t="str">
            <v>Formosa</v>
          </cell>
        </row>
        <row r="16">
          <cell r="A16" t="str">
            <v>Formosa</v>
          </cell>
        </row>
        <row r="17">
          <cell r="A17" t="str">
            <v>CLP</v>
          </cell>
        </row>
        <row r="18">
          <cell r="A18" t="str">
            <v>Huaneng</v>
          </cell>
        </row>
        <row r="19">
          <cell r="A19" t="str">
            <v>Huaneng</v>
          </cell>
        </row>
        <row r="20">
          <cell r="A20" t="str">
            <v>Hongkong Electric</v>
          </cell>
        </row>
        <row r="21">
          <cell r="A21" t="str">
            <v>Hongkong Electric</v>
          </cell>
        </row>
        <row r="22">
          <cell r="A22" t="str">
            <v>Tj Jati B</v>
          </cell>
        </row>
        <row r="23">
          <cell r="A23" t="str">
            <v>Tj Jati B</v>
          </cell>
        </row>
        <row r="24">
          <cell r="A24" t="str">
            <v>Tj Jati B</v>
          </cell>
        </row>
        <row r="30">
          <cell r="A30">
            <v>40558</v>
          </cell>
        </row>
        <row r="31">
          <cell r="A31">
            <v>40589</v>
          </cell>
        </row>
        <row r="32">
          <cell r="A32">
            <v>40617</v>
          </cell>
        </row>
        <row r="33">
          <cell r="A33">
            <v>40648</v>
          </cell>
        </row>
        <row r="34">
          <cell r="A34">
            <v>40678</v>
          </cell>
        </row>
        <row r="35">
          <cell r="A35">
            <v>40709</v>
          </cell>
        </row>
        <row r="36">
          <cell r="A36">
            <v>40739</v>
          </cell>
        </row>
        <row r="37">
          <cell r="A37">
            <v>40770</v>
          </cell>
        </row>
        <row r="38">
          <cell r="A38">
            <v>40801</v>
          </cell>
        </row>
        <row r="39">
          <cell r="A39">
            <v>40831</v>
          </cell>
        </row>
        <row r="40">
          <cell r="A40">
            <v>40862</v>
          </cell>
        </row>
        <row r="41">
          <cell r="A41">
            <v>40892</v>
          </cell>
        </row>
      </sheetData>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OB Forecasting"/>
      <sheetName val="Base"/>
      <sheetName val="TABLE"/>
      <sheetName val="Housekeeping"/>
      <sheetName val="Summ PRM"/>
      <sheetName val="OVERBURDEN"/>
      <sheetName val="SUBKON"/>
      <sheetName val="MAINTENANCE"/>
      <sheetName val="rate"/>
      <sheetName val="summary"/>
      <sheetName val="Run"/>
      <sheetName val="Data"/>
      <sheetName val="Konversi Jarak"/>
      <sheetName val="ACUM"/>
      <sheetName val="TJ"/>
      <sheetName val="LM"/>
      <sheetName val="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Konversi Jarak"/>
      <sheetName val="Master Evaluasi"/>
      <sheetName val="010306"/>
      <sheetName val="Produksi"/>
      <sheetName val="Target Lost Time"/>
      <sheetName val="Reference"/>
      <sheetName val="Sheet1"/>
      <sheetName val="Sheet2"/>
      <sheetName val="Sheet3"/>
      <sheetName val="Petrosea"/>
      <sheetName val="DTDummy"/>
      <sheetName val="PRA401"/>
      <sheetName val="KPTJ001"/>
      <sheetName val="Parameter"/>
      <sheetName val="Blasting_per_block"/>
      <sheetName val="Master "/>
      <sheetName val="Konversi_Jarak"/>
      <sheetName val="Master_Evaluasi"/>
      <sheetName val="Target_Lost_Time"/>
      <sheetName val="MASTER"/>
      <sheetName val="Productivity"/>
      <sheetName val="awal bulan"/>
      <sheetName val="FS01"/>
      <sheetName val="Lists"/>
      <sheetName val="Test Depre"/>
      <sheetName val="Asset List"/>
      <sheetName val="Component History"/>
      <sheetName val="Forecast"/>
      <sheetName val="EX2500FIX"/>
      <sheetName val="Cost Code"/>
      <sheetName val=" SAF 02"/>
      <sheetName val="Hotel"/>
      <sheetName val="H.Satuan"/>
      <sheetName val="Data Base"/>
      <sheetName val="Master_Evaluasi1"/>
      <sheetName val="Target_Lost_Time1"/>
      <sheetName val="Konversi_Jarak1"/>
      <sheetName val="Master_"/>
      <sheetName val="Data_Base"/>
      <sheetName val="Master_Evaluasi2"/>
      <sheetName val="Target_Lost_Time2"/>
      <sheetName val="Konversi_Jarak2"/>
      <sheetName val="Master_1"/>
      <sheetName val="Data_Base1"/>
      <sheetName val="Master_Evaluasi3"/>
      <sheetName val="Target_Lost_Time3"/>
      <sheetName val="Konversi_Jarak3"/>
      <sheetName val="Master_2"/>
      <sheetName val="Data_Base2"/>
      <sheetName val="1106-M&amp;E"/>
      <sheetName val="1105-B&amp;I-OK"/>
      <sheetName val="Validation"/>
      <sheetName val="Chubu"/>
      <sheetName val="CLP"/>
      <sheetName val="Enel "/>
      <sheetName val="EPDC"/>
      <sheetName val="Formosa"/>
      <sheetName val="HEK"/>
      <sheetName val="Huaneng"/>
      <sheetName val="Kobe Steel"/>
      <sheetName val="Kospo"/>
      <sheetName val="Kowepo"/>
      <sheetName val="Shikoku"/>
      <sheetName val="Tirreno"/>
      <sheetName val="TJB"/>
      <sheetName val="1"/>
      <sheetName val="10"/>
      <sheetName val="11"/>
      <sheetName val="12"/>
      <sheetName val="13"/>
      <sheetName val="14"/>
      <sheetName val="15"/>
      <sheetName val="16"/>
      <sheetName val="17"/>
      <sheetName val="18"/>
      <sheetName val="19"/>
      <sheetName val="2"/>
      <sheetName val="20"/>
      <sheetName val="3"/>
      <sheetName val="4"/>
      <sheetName val="5"/>
      <sheetName val="6"/>
      <sheetName val="7"/>
      <sheetName val="8"/>
      <sheetName val="9"/>
      <sheetName val="PS"/>
      <sheetName val="Plant"/>
      <sheetName val="EWH-UA"/>
      <sheetName val="Remarks"/>
      <sheetName val="Input"/>
      <sheetName val="Coal"/>
      <sheetName val="Block"/>
      <sheetName val="CondDaily"/>
      <sheetName val="epei "/>
      <sheetName val="DaiRep"/>
      <sheetName val="Safety"/>
      <sheetName val="CondMonthly"/>
      <sheetName val="Weather"/>
      <sheetName val="pexfee"/>
      <sheetName val="Busang1"/>
      <sheetName val="Busang2"/>
      <sheetName val="Busang3"/>
      <sheetName val="Jonggon1"/>
      <sheetName val="Jonggon2"/>
      <sheetName val="Jonggon3"/>
      <sheetName val="Trading Statement"/>
      <sheetName val="MTD OB Forecasting"/>
      <sheetName val="COA"/>
      <sheetName val="DRILL&amp;BLAST"/>
      <sheetName val="DOZING"/>
      <sheetName val="PLAN CC"/>
      <sheetName val="PLAN CM"/>
      <sheetName val="PLAN OB"/>
      <sheetName val="Formula"/>
      <sheetName val="CA110_sep10"/>
      <sheetName val="Cost from Acc"/>
      <sheetName val="SUPPORT"/>
      <sheetName val="DOZER"/>
      <sheetName val="EXCA"/>
      <sheetName val="HAULER"/>
      <sheetName val="Update"/>
      <sheetName val="Row Data"/>
      <sheetName val="March_april _2_"/>
      <sheetName val="KPI"/>
      <sheetName val="A_PROD"/>
      <sheetName val="VALUE"/>
      <sheetName val="D-PR_PTY"/>
      <sheetName val="PROD"/>
      <sheetName val="C-PF_ALL"/>
      <sheetName val="B-PF_ACT"/>
      <sheetName val="D_WF"/>
      <sheetName val="LIST"/>
      <sheetName val="March-april (2)"/>
      <sheetName val="Resume Eng"/>
      <sheetName val="Galian 1"/>
      <sheetName val="Cost Parameter"/>
      <sheetName val="TABEL STOCK"/>
      <sheetName val="smu"/>
      <sheetName val="Wheel Grp"/>
    </sheetNames>
    <sheetDataSet>
      <sheetData sheetId="0" refreshError="1">
        <row r="3">
          <cell r="B3">
            <v>38776</v>
          </cell>
          <cell r="C3">
            <v>38777</v>
          </cell>
          <cell r="D3">
            <v>38778</v>
          </cell>
          <cell r="E3">
            <v>38779</v>
          </cell>
          <cell r="F3">
            <v>38780</v>
          </cell>
          <cell r="G3">
            <v>38781</v>
          </cell>
          <cell r="H3">
            <v>38782</v>
          </cell>
          <cell r="I3">
            <v>38783</v>
          </cell>
          <cell r="J3">
            <v>38784</v>
          </cell>
          <cell r="K3">
            <v>38785</v>
          </cell>
          <cell r="L3">
            <v>38786</v>
          </cell>
          <cell r="M3">
            <v>38787</v>
          </cell>
          <cell r="N3">
            <v>38788</v>
          </cell>
          <cell r="O3">
            <v>38789</v>
          </cell>
          <cell r="P3">
            <v>38790</v>
          </cell>
          <cell r="Q3">
            <v>38791</v>
          </cell>
          <cell r="R3">
            <v>38792</v>
          </cell>
          <cell r="S3">
            <v>38793</v>
          </cell>
          <cell r="T3">
            <v>38794</v>
          </cell>
          <cell r="U3">
            <v>38795</v>
          </cell>
          <cell r="V3">
            <v>38796</v>
          </cell>
          <cell r="W3">
            <v>38797</v>
          </cell>
          <cell r="X3">
            <v>38798</v>
          </cell>
          <cell r="Y3">
            <v>38799</v>
          </cell>
          <cell r="Z3">
            <v>38800</v>
          </cell>
          <cell r="AA3">
            <v>38801</v>
          </cell>
          <cell r="AB3">
            <v>38802</v>
          </cell>
          <cell r="AC3">
            <v>38803</v>
          </cell>
          <cell r="AD3">
            <v>38804</v>
          </cell>
          <cell r="AE3">
            <v>38805</v>
          </cell>
          <cell r="AF3">
            <v>38806</v>
          </cell>
          <cell r="AG3">
            <v>38807</v>
          </cell>
          <cell r="AH3" t="str">
            <v>Avg</v>
          </cell>
        </row>
        <row r="4">
          <cell r="B4">
            <v>1658</v>
          </cell>
          <cell r="C4">
            <v>1658</v>
          </cell>
          <cell r="D4">
            <v>1646.47</v>
          </cell>
          <cell r="E4">
            <v>1673</v>
          </cell>
          <cell r="F4">
            <v>1673</v>
          </cell>
          <cell r="G4">
            <v>1673</v>
          </cell>
          <cell r="H4">
            <v>1673</v>
          </cell>
          <cell r="I4">
            <v>1673</v>
          </cell>
          <cell r="J4">
            <v>1450</v>
          </cell>
          <cell r="K4">
            <v>1450</v>
          </cell>
          <cell r="AH4">
            <v>1618.8300000000002</v>
          </cell>
        </row>
        <row r="5">
          <cell r="B5">
            <v>805.77</v>
          </cell>
          <cell r="C5">
            <v>805.77</v>
          </cell>
          <cell r="D5">
            <v>786.21</v>
          </cell>
          <cell r="E5">
            <v>809.45</v>
          </cell>
          <cell r="F5">
            <v>809.45</v>
          </cell>
          <cell r="G5">
            <v>809.45</v>
          </cell>
          <cell r="H5">
            <v>809.45</v>
          </cell>
          <cell r="I5">
            <v>809.45</v>
          </cell>
          <cell r="J5">
            <v>830</v>
          </cell>
          <cell r="K5">
            <v>800</v>
          </cell>
          <cell r="AH5">
            <v>807.6922222222222</v>
          </cell>
        </row>
        <row r="6">
          <cell r="B6">
            <v>834.66</v>
          </cell>
          <cell r="C6">
            <v>834.66</v>
          </cell>
          <cell r="D6">
            <v>754.84</v>
          </cell>
          <cell r="E6">
            <v>891.27</v>
          </cell>
          <cell r="F6">
            <v>891.27</v>
          </cell>
          <cell r="G6">
            <v>891.27</v>
          </cell>
          <cell r="H6">
            <v>891.27</v>
          </cell>
          <cell r="I6">
            <v>891.27</v>
          </cell>
          <cell r="J6">
            <v>875</v>
          </cell>
          <cell r="K6">
            <v>875</v>
          </cell>
          <cell r="AH6">
            <v>866.20555555555563</v>
          </cell>
        </row>
        <row r="7">
          <cell r="B7">
            <v>1047.33</v>
          </cell>
          <cell r="C7">
            <v>1047.33</v>
          </cell>
          <cell r="D7">
            <v>1028.78</v>
          </cell>
          <cell r="E7">
            <v>1067.23</v>
          </cell>
          <cell r="F7">
            <v>1067.23</v>
          </cell>
          <cell r="G7">
            <v>1067.23</v>
          </cell>
          <cell r="H7">
            <v>1067.23</v>
          </cell>
          <cell r="I7">
            <v>1067.23</v>
          </cell>
          <cell r="J7">
            <v>1050</v>
          </cell>
          <cell r="K7">
            <v>1050</v>
          </cell>
          <cell r="AH7">
            <v>1056.9177777777777</v>
          </cell>
        </row>
        <row r="8">
          <cell r="B8">
            <v>836.75</v>
          </cell>
          <cell r="C8">
            <v>836.75</v>
          </cell>
          <cell r="D8">
            <v>727.09</v>
          </cell>
          <cell r="E8">
            <v>781.65</v>
          </cell>
          <cell r="F8">
            <v>781.65</v>
          </cell>
          <cell r="G8">
            <v>781.65</v>
          </cell>
          <cell r="H8">
            <v>781.65</v>
          </cell>
          <cell r="I8">
            <v>781.65</v>
          </cell>
          <cell r="J8">
            <v>800</v>
          </cell>
          <cell r="K8">
            <v>800</v>
          </cell>
          <cell r="AH8">
            <v>785.78777777777782</v>
          </cell>
        </row>
        <row r="9">
          <cell r="B9">
            <v>761</v>
          </cell>
          <cell r="C9">
            <v>761</v>
          </cell>
          <cell r="D9">
            <v>737.45</v>
          </cell>
          <cell r="E9">
            <v>850</v>
          </cell>
          <cell r="F9">
            <v>850</v>
          </cell>
          <cell r="G9">
            <v>850</v>
          </cell>
          <cell r="H9">
            <v>850</v>
          </cell>
          <cell r="I9">
            <v>850</v>
          </cell>
          <cell r="J9">
            <v>750</v>
          </cell>
          <cell r="K9">
            <v>750</v>
          </cell>
          <cell r="AH9">
            <v>805.38333333333333</v>
          </cell>
        </row>
        <row r="10">
          <cell r="B10">
            <v>300</v>
          </cell>
          <cell r="C10">
            <v>300</v>
          </cell>
          <cell r="D10">
            <v>361.51</v>
          </cell>
          <cell r="E10">
            <v>388</v>
          </cell>
          <cell r="F10">
            <v>388</v>
          </cell>
          <cell r="G10">
            <v>388</v>
          </cell>
          <cell r="H10">
            <v>388</v>
          </cell>
          <cell r="I10">
            <v>388</v>
          </cell>
          <cell r="J10">
            <v>450</v>
          </cell>
          <cell r="K10">
            <v>450</v>
          </cell>
          <cell r="AH10">
            <v>389.05666666666667</v>
          </cell>
        </row>
        <row r="11">
          <cell r="B11">
            <v>338.61</v>
          </cell>
          <cell r="C11">
            <v>338.61</v>
          </cell>
          <cell r="D11">
            <v>293.01</v>
          </cell>
          <cell r="E11">
            <v>375.06</v>
          </cell>
          <cell r="F11">
            <v>375.06</v>
          </cell>
          <cell r="G11">
            <v>375.06</v>
          </cell>
          <cell r="H11">
            <v>375.06</v>
          </cell>
          <cell r="I11">
            <v>375.06</v>
          </cell>
          <cell r="J11">
            <v>300</v>
          </cell>
          <cell r="K11">
            <v>300</v>
          </cell>
          <cell r="AH11">
            <v>345.21333333333337</v>
          </cell>
        </row>
        <row r="12">
          <cell r="B12">
            <v>266.74</v>
          </cell>
          <cell r="C12">
            <v>266.74</v>
          </cell>
          <cell r="D12">
            <v>264.95</v>
          </cell>
          <cell r="E12">
            <v>333.31</v>
          </cell>
          <cell r="F12">
            <v>333.31</v>
          </cell>
          <cell r="G12">
            <v>333.31</v>
          </cell>
          <cell r="H12">
            <v>333.31</v>
          </cell>
          <cell r="I12">
            <v>333.31</v>
          </cell>
          <cell r="J12">
            <v>300</v>
          </cell>
          <cell r="K12">
            <v>300</v>
          </cell>
          <cell r="AH12">
            <v>310.91555555555556</v>
          </cell>
        </row>
        <row r="14">
          <cell r="B14">
            <v>420</v>
          </cell>
          <cell r="C14">
            <v>420</v>
          </cell>
          <cell r="D14">
            <v>420</v>
          </cell>
          <cell r="E14">
            <v>420</v>
          </cell>
          <cell r="F14">
            <v>420</v>
          </cell>
          <cell r="G14">
            <v>420</v>
          </cell>
          <cell r="H14">
            <v>420</v>
          </cell>
          <cell r="I14">
            <v>420</v>
          </cell>
          <cell r="J14">
            <v>420</v>
          </cell>
          <cell r="K14">
            <v>420</v>
          </cell>
          <cell r="L14">
            <v>420</v>
          </cell>
          <cell r="M14">
            <v>420</v>
          </cell>
          <cell r="N14">
            <v>420</v>
          </cell>
          <cell r="O14">
            <v>420</v>
          </cell>
          <cell r="P14">
            <v>420</v>
          </cell>
          <cell r="Q14">
            <v>420</v>
          </cell>
          <cell r="R14">
            <v>420</v>
          </cell>
          <cell r="S14">
            <v>420</v>
          </cell>
          <cell r="T14">
            <v>420</v>
          </cell>
          <cell r="U14">
            <v>420</v>
          </cell>
          <cell r="V14">
            <v>420</v>
          </cell>
          <cell r="W14">
            <v>420</v>
          </cell>
          <cell r="X14">
            <v>420</v>
          </cell>
          <cell r="Y14">
            <v>420</v>
          </cell>
          <cell r="Z14">
            <v>420</v>
          </cell>
          <cell r="AA14">
            <v>420</v>
          </cell>
          <cell r="AB14">
            <v>420</v>
          </cell>
          <cell r="AC14">
            <v>420</v>
          </cell>
          <cell r="AD14">
            <v>420</v>
          </cell>
          <cell r="AE14">
            <v>420</v>
          </cell>
          <cell r="AF14">
            <v>420</v>
          </cell>
          <cell r="AG14">
            <v>420</v>
          </cell>
          <cell r="AH14">
            <v>420</v>
          </cell>
        </row>
        <row r="15">
          <cell r="B15">
            <v>210</v>
          </cell>
          <cell r="C15">
            <v>210</v>
          </cell>
          <cell r="D15">
            <v>210</v>
          </cell>
          <cell r="E15">
            <v>210</v>
          </cell>
          <cell r="F15">
            <v>210</v>
          </cell>
          <cell r="G15">
            <v>210</v>
          </cell>
          <cell r="H15">
            <v>210</v>
          </cell>
          <cell r="I15">
            <v>210</v>
          </cell>
          <cell r="J15">
            <v>210</v>
          </cell>
          <cell r="K15">
            <v>210</v>
          </cell>
          <cell r="L15">
            <v>210</v>
          </cell>
          <cell r="M15">
            <v>210</v>
          </cell>
          <cell r="N15">
            <v>210</v>
          </cell>
          <cell r="O15">
            <v>210</v>
          </cell>
          <cell r="P15">
            <v>210</v>
          </cell>
          <cell r="Q15">
            <v>210</v>
          </cell>
          <cell r="R15">
            <v>210</v>
          </cell>
          <cell r="S15">
            <v>210</v>
          </cell>
          <cell r="T15">
            <v>210</v>
          </cell>
          <cell r="U15">
            <v>210</v>
          </cell>
          <cell r="V15">
            <v>210</v>
          </cell>
          <cell r="W15">
            <v>210</v>
          </cell>
          <cell r="X15">
            <v>210</v>
          </cell>
          <cell r="Y15">
            <v>210</v>
          </cell>
          <cell r="Z15">
            <v>210</v>
          </cell>
          <cell r="AA15">
            <v>210</v>
          </cell>
          <cell r="AB15">
            <v>210</v>
          </cell>
          <cell r="AC15">
            <v>210</v>
          </cell>
          <cell r="AD15">
            <v>210</v>
          </cell>
          <cell r="AE15">
            <v>210</v>
          </cell>
          <cell r="AF15">
            <v>210</v>
          </cell>
          <cell r="AG15">
            <v>210</v>
          </cell>
          <cell r="AH15">
            <v>210</v>
          </cell>
        </row>
        <row r="16">
          <cell r="B16">
            <v>210</v>
          </cell>
          <cell r="C16">
            <v>210</v>
          </cell>
          <cell r="D16">
            <v>210</v>
          </cell>
          <cell r="E16">
            <v>210</v>
          </cell>
          <cell r="F16">
            <v>210</v>
          </cell>
          <cell r="G16">
            <v>210</v>
          </cell>
          <cell r="H16">
            <v>210</v>
          </cell>
          <cell r="I16">
            <v>210</v>
          </cell>
          <cell r="J16">
            <v>210</v>
          </cell>
          <cell r="K16">
            <v>210</v>
          </cell>
          <cell r="L16">
            <v>210</v>
          </cell>
          <cell r="M16">
            <v>210</v>
          </cell>
          <cell r="N16">
            <v>210</v>
          </cell>
          <cell r="O16">
            <v>210</v>
          </cell>
          <cell r="P16">
            <v>210</v>
          </cell>
          <cell r="Q16">
            <v>210</v>
          </cell>
          <cell r="R16">
            <v>210</v>
          </cell>
          <cell r="S16">
            <v>210</v>
          </cell>
          <cell r="T16">
            <v>210</v>
          </cell>
          <cell r="U16">
            <v>210</v>
          </cell>
          <cell r="V16">
            <v>210</v>
          </cell>
          <cell r="W16">
            <v>210</v>
          </cell>
          <cell r="X16">
            <v>210</v>
          </cell>
          <cell r="Y16">
            <v>210</v>
          </cell>
          <cell r="Z16">
            <v>210</v>
          </cell>
          <cell r="AA16">
            <v>210</v>
          </cell>
          <cell r="AB16">
            <v>210</v>
          </cell>
          <cell r="AC16">
            <v>210</v>
          </cell>
          <cell r="AD16">
            <v>210</v>
          </cell>
          <cell r="AE16">
            <v>210</v>
          </cell>
          <cell r="AF16">
            <v>210</v>
          </cell>
          <cell r="AG16">
            <v>210</v>
          </cell>
          <cell r="AH16">
            <v>210</v>
          </cell>
        </row>
        <row r="20">
          <cell r="B20">
            <v>38776</v>
          </cell>
          <cell r="C20">
            <v>38777</v>
          </cell>
          <cell r="D20">
            <v>38778</v>
          </cell>
          <cell r="E20">
            <v>38779</v>
          </cell>
          <cell r="F20">
            <v>38780</v>
          </cell>
          <cell r="G20">
            <v>38781</v>
          </cell>
          <cell r="H20">
            <v>38782</v>
          </cell>
          <cell r="I20">
            <v>38783</v>
          </cell>
          <cell r="J20">
            <v>38784</v>
          </cell>
          <cell r="K20">
            <v>38785</v>
          </cell>
          <cell r="L20">
            <v>38786</v>
          </cell>
          <cell r="M20">
            <v>38787</v>
          </cell>
          <cell r="N20">
            <v>38788</v>
          </cell>
          <cell r="O20">
            <v>38789</v>
          </cell>
          <cell r="P20">
            <v>38790</v>
          </cell>
          <cell r="Q20">
            <v>38791</v>
          </cell>
          <cell r="R20">
            <v>38792</v>
          </cell>
          <cell r="S20">
            <v>38793</v>
          </cell>
          <cell r="T20">
            <v>38794</v>
          </cell>
          <cell r="U20">
            <v>38795</v>
          </cell>
          <cell r="V20">
            <v>38796</v>
          </cell>
          <cell r="W20">
            <v>38797</v>
          </cell>
          <cell r="X20">
            <v>38798</v>
          </cell>
          <cell r="Y20">
            <v>38799</v>
          </cell>
          <cell r="Z20">
            <v>38800</v>
          </cell>
          <cell r="AA20">
            <v>38801</v>
          </cell>
          <cell r="AB20">
            <v>38802</v>
          </cell>
          <cell r="AC20">
            <v>38803</v>
          </cell>
          <cell r="AD20">
            <v>38804</v>
          </cell>
          <cell r="AE20">
            <v>38805</v>
          </cell>
          <cell r="AF20">
            <v>38806</v>
          </cell>
          <cell r="AG20">
            <v>38807</v>
          </cell>
          <cell r="AH20" t="str">
            <v>Avg</v>
          </cell>
        </row>
        <row r="21">
          <cell r="B21">
            <v>1619.6</v>
          </cell>
          <cell r="C21">
            <v>1646.47</v>
          </cell>
          <cell r="D21">
            <v>1673</v>
          </cell>
          <cell r="E21">
            <v>1676.11</v>
          </cell>
          <cell r="F21">
            <v>1581.88</v>
          </cell>
          <cell r="G21">
            <v>1641.03</v>
          </cell>
          <cell r="H21">
            <v>1452.33</v>
          </cell>
          <cell r="I21">
            <v>1518</v>
          </cell>
          <cell r="J21">
            <v>1515</v>
          </cell>
          <cell r="K21">
            <v>1514.55</v>
          </cell>
          <cell r="AH21">
            <v>1579.8188888888888</v>
          </cell>
        </row>
        <row r="22">
          <cell r="B22">
            <v>787.25</v>
          </cell>
          <cell r="C22">
            <v>786.21</v>
          </cell>
          <cell r="D22">
            <v>809.45</v>
          </cell>
          <cell r="E22">
            <v>812.33</v>
          </cell>
          <cell r="F22">
            <v>798</v>
          </cell>
          <cell r="G22">
            <v>824.77</v>
          </cell>
          <cell r="H22">
            <v>829.95</v>
          </cell>
          <cell r="I22">
            <v>757</v>
          </cell>
          <cell r="J22">
            <v>789</v>
          </cell>
          <cell r="K22">
            <v>794.86</v>
          </cell>
          <cell r="AH22">
            <v>800.17444444444436</v>
          </cell>
        </row>
        <row r="23">
          <cell r="B23">
            <v>835.14</v>
          </cell>
          <cell r="C23">
            <v>754.84</v>
          </cell>
          <cell r="D23">
            <v>891.27</v>
          </cell>
          <cell r="E23">
            <v>763.69</v>
          </cell>
          <cell r="F23">
            <v>839.32</v>
          </cell>
          <cell r="G23">
            <v>699.53</v>
          </cell>
          <cell r="H23">
            <v>874.78</v>
          </cell>
          <cell r="I23">
            <v>835</v>
          </cell>
          <cell r="J23">
            <v>871</v>
          </cell>
          <cell r="K23">
            <v>907.01</v>
          </cell>
          <cell r="AH23">
            <v>826.27111111111117</v>
          </cell>
        </row>
        <row r="24">
          <cell r="B24">
            <v>1098.1500000000001</v>
          </cell>
          <cell r="C24">
            <v>1028.78</v>
          </cell>
          <cell r="D24">
            <v>1067.23</v>
          </cell>
          <cell r="E24">
            <v>1096.25</v>
          </cell>
          <cell r="F24">
            <v>1032.4100000000001</v>
          </cell>
          <cell r="G24">
            <v>1006.15</v>
          </cell>
          <cell r="H24">
            <v>1060.68</v>
          </cell>
          <cell r="I24">
            <v>1062</v>
          </cell>
          <cell r="J24">
            <v>968</v>
          </cell>
          <cell r="K24">
            <v>1091.6400000000001</v>
          </cell>
          <cell r="AH24">
            <v>1045.9044444444444</v>
          </cell>
        </row>
        <row r="25">
          <cell r="B25">
            <v>798.83</v>
          </cell>
          <cell r="C25">
            <v>727.09</v>
          </cell>
          <cell r="D25">
            <v>781.65</v>
          </cell>
          <cell r="E25">
            <v>803.32</v>
          </cell>
          <cell r="F25">
            <v>736.37</v>
          </cell>
          <cell r="G25">
            <v>752.08</v>
          </cell>
          <cell r="H25">
            <v>796.64</v>
          </cell>
          <cell r="I25">
            <v>869</v>
          </cell>
          <cell r="J25">
            <v>882</v>
          </cell>
          <cell r="K25">
            <v>853.16</v>
          </cell>
          <cell r="AH25">
            <v>800.14555555555546</v>
          </cell>
        </row>
        <row r="26">
          <cell r="B26">
            <v>733.74</v>
          </cell>
          <cell r="C26">
            <v>737.45</v>
          </cell>
          <cell r="D26">
            <v>466</v>
          </cell>
          <cell r="E26">
            <v>684.26</v>
          </cell>
          <cell r="F26">
            <v>729.18</v>
          </cell>
          <cell r="G26">
            <v>791.67</v>
          </cell>
          <cell r="H26">
            <v>762.06</v>
          </cell>
          <cell r="I26">
            <v>830</v>
          </cell>
          <cell r="J26">
            <v>833</v>
          </cell>
          <cell r="K26">
            <v>690.33</v>
          </cell>
          <cell r="AH26">
            <v>724.88333333333333</v>
          </cell>
        </row>
        <row r="27">
          <cell r="B27">
            <v>346.46</v>
          </cell>
          <cell r="C27">
            <v>361.51</v>
          </cell>
          <cell r="D27">
            <v>388</v>
          </cell>
          <cell r="E27">
            <v>439.55</v>
          </cell>
          <cell r="F27">
            <v>467.08</v>
          </cell>
          <cell r="G27">
            <v>419.03</v>
          </cell>
          <cell r="H27">
            <v>444.97</v>
          </cell>
          <cell r="I27">
            <v>384</v>
          </cell>
          <cell r="J27">
            <v>460</v>
          </cell>
          <cell r="K27">
            <v>390.21</v>
          </cell>
          <cell r="AH27">
            <v>417.15000000000003</v>
          </cell>
        </row>
        <row r="28">
          <cell r="B28">
            <v>277.68</v>
          </cell>
          <cell r="C28">
            <v>293.01</v>
          </cell>
          <cell r="D28">
            <v>375.06</v>
          </cell>
          <cell r="E28">
            <v>265.24</v>
          </cell>
          <cell r="F28">
            <v>340.77</v>
          </cell>
          <cell r="G28">
            <v>373.28</v>
          </cell>
          <cell r="H28">
            <v>315.69</v>
          </cell>
          <cell r="I28">
            <v>242</v>
          </cell>
          <cell r="J28">
            <v>430</v>
          </cell>
          <cell r="K28">
            <v>331.44</v>
          </cell>
          <cell r="AH28">
            <v>329.61</v>
          </cell>
        </row>
        <row r="29">
          <cell r="B29">
            <v>299.36</v>
          </cell>
          <cell r="C29">
            <v>264.95</v>
          </cell>
          <cell r="D29">
            <v>333.31</v>
          </cell>
          <cell r="E29">
            <v>338.03</v>
          </cell>
          <cell r="F29">
            <v>302.81</v>
          </cell>
          <cell r="G29">
            <v>300.27999999999997</v>
          </cell>
          <cell r="H29">
            <v>316.88</v>
          </cell>
          <cell r="I29">
            <v>223</v>
          </cell>
          <cell r="J29">
            <v>334</v>
          </cell>
          <cell r="K29">
            <v>365.75</v>
          </cell>
          <cell r="AH29">
            <v>308.77888888888884</v>
          </cell>
        </row>
        <row r="30">
          <cell r="K30">
            <v>598.84</v>
          </cell>
        </row>
        <row r="31">
          <cell r="B31">
            <v>421</v>
          </cell>
          <cell r="C31">
            <v>453</v>
          </cell>
          <cell r="D31">
            <v>419</v>
          </cell>
          <cell r="E31">
            <v>264</v>
          </cell>
          <cell r="F31">
            <v>273</v>
          </cell>
          <cell r="G31">
            <v>273</v>
          </cell>
          <cell r="H31">
            <v>143</v>
          </cell>
          <cell r="I31">
            <v>386</v>
          </cell>
          <cell r="J31">
            <v>366</v>
          </cell>
          <cell r="AH31">
            <v>322.125</v>
          </cell>
        </row>
        <row r="32">
          <cell r="B32">
            <v>197</v>
          </cell>
          <cell r="C32">
            <v>213</v>
          </cell>
          <cell r="D32">
            <v>213</v>
          </cell>
          <cell r="E32">
            <v>107</v>
          </cell>
          <cell r="F32">
            <v>94</v>
          </cell>
          <cell r="G32">
            <v>98</v>
          </cell>
          <cell r="H32">
            <v>84</v>
          </cell>
          <cell r="I32">
            <v>218</v>
          </cell>
          <cell r="J32">
            <v>221</v>
          </cell>
          <cell r="AH32">
            <v>156</v>
          </cell>
        </row>
        <row r="33">
          <cell r="B33">
            <v>210</v>
          </cell>
          <cell r="C33">
            <v>212</v>
          </cell>
          <cell r="D33">
            <v>196</v>
          </cell>
          <cell r="E33">
            <v>112</v>
          </cell>
          <cell r="F33">
            <v>123</v>
          </cell>
          <cell r="G33">
            <v>117</v>
          </cell>
          <cell r="H33">
            <v>84</v>
          </cell>
          <cell r="I33">
            <v>190</v>
          </cell>
          <cell r="J33">
            <v>183</v>
          </cell>
          <cell r="AH33">
            <v>152.125</v>
          </cell>
        </row>
        <row r="37">
          <cell r="B37">
            <v>38776</v>
          </cell>
          <cell r="C37">
            <v>38777</v>
          </cell>
          <cell r="D37">
            <v>38778</v>
          </cell>
          <cell r="E37">
            <v>38779</v>
          </cell>
          <cell r="F37">
            <v>38780</v>
          </cell>
          <cell r="G37">
            <v>38781</v>
          </cell>
          <cell r="H37">
            <v>38782</v>
          </cell>
          <cell r="I37">
            <v>38783</v>
          </cell>
          <cell r="J37">
            <v>38784</v>
          </cell>
          <cell r="K37">
            <v>38785</v>
          </cell>
          <cell r="L37">
            <v>38786</v>
          </cell>
          <cell r="M37">
            <v>38787</v>
          </cell>
          <cell r="N37">
            <v>38788</v>
          </cell>
          <cell r="O37">
            <v>38789</v>
          </cell>
          <cell r="P37">
            <v>38790</v>
          </cell>
          <cell r="Q37">
            <v>38791</v>
          </cell>
          <cell r="R37">
            <v>38792</v>
          </cell>
          <cell r="S37">
            <v>38793</v>
          </cell>
          <cell r="T37">
            <v>38794</v>
          </cell>
          <cell r="U37">
            <v>38795</v>
          </cell>
          <cell r="V37">
            <v>38796</v>
          </cell>
          <cell r="W37">
            <v>38797</v>
          </cell>
          <cell r="X37">
            <v>38798</v>
          </cell>
          <cell r="Y37">
            <v>38799</v>
          </cell>
          <cell r="Z37">
            <v>38800</v>
          </cell>
          <cell r="AA37">
            <v>38801</v>
          </cell>
          <cell r="AB37">
            <v>38802</v>
          </cell>
          <cell r="AC37">
            <v>38803</v>
          </cell>
          <cell r="AD37">
            <v>38804</v>
          </cell>
          <cell r="AE37">
            <v>38805</v>
          </cell>
          <cell r="AF37">
            <v>38806</v>
          </cell>
          <cell r="AG37">
            <v>38807</v>
          </cell>
        </row>
        <row r="38">
          <cell r="B38">
            <v>1.7</v>
          </cell>
          <cell r="C38">
            <v>2.2000000000000002</v>
          </cell>
          <cell r="D38">
            <v>2.1</v>
          </cell>
          <cell r="E38">
            <v>2.1</v>
          </cell>
          <cell r="F38">
            <v>1.8</v>
          </cell>
          <cell r="G38">
            <v>1.8</v>
          </cell>
          <cell r="H38">
            <v>1.8</v>
          </cell>
          <cell r="I38">
            <v>1.8</v>
          </cell>
        </row>
        <row r="39">
          <cell r="B39">
            <v>2.4</v>
          </cell>
          <cell r="C39">
            <v>2.5</v>
          </cell>
          <cell r="D39">
            <v>2.1</v>
          </cell>
          <cell r="E39">
            <v>2.8</v>
          </cell>
          <cell r="F39">
            <v>3</v>
          </cell>
          <cell r="G39">
            <v>3</v>
          </cell>
          <cell r="H39">
            <v>3</v>
          </cell>
          <cell r="I39">
            <v>2.2999999999999998</v>
          </cell>
        </row>
        <row r="40">
          <cell r="B40">
            <v>2.8</v>
          </cell>
          <cell r="C40">
            <v>2.5</v>
          </cell>
          <cell r="D40">
            <v>3</v>
          </cell>
          <cell r="E40">
            <v>2.8</v>
          </cell>
          <cell r="F40">
            <v>2.9</v>
          </cell>
          <cell r="G40">
            <v>2.9</v>
          </cell>
          <cell r="H40">
            <v>2.9</v>
          </cell>
          <cell r="I40">
            <v>2.8</v>
          </cell>
        </row>
        <row r="41">
          <cell r="B41">
            <v>1.5</v>
          </cell>
          <cell r="C41">
            <v>1.8</v>
          </cell>
          <cell r="D41">
            <v>1.7</v>
          </cell>
          <cell r="E41">
            <v>1.8</v>
          </cell>
          <cell r="F41">
            <v>1.8</v>
          </cell>
          <cell r="G41">
            <v>1.8</v>
          </cell>
          <cell r="H41">
            <v>1.8</v>
          </cell>
          <cell r="I41">
            <v>1.5</v>
          </cell>
        </row>
        <row r="42">
          <cell r="B42">
            <v>3.4</v>
          </cell>
          <cell r="C42">
            <v>3.3</v>
          </cell>
          <cell r="D42">
            <v>3.4</v>
          </cell>
          <cell r="E42">
            <v>2.8</v>
          </cell>
          <cell r="F42">
            <v>3.3</v>
          </cell>
          <cell r="G42">
            <v>3.3</v>
          </cell>
          <cell r="H42">
            <v>3.3</v>
          </cell>
          <cell r="I42">
            <v>3.4</v>
          </cell>
        </row>
        <row r="43">
          <cell r="B43">
            <v>2.4</v>
          </cell>
          <cell r="C43">
            <v>2.8</v>
          </cell>
          <cell r="D43">
            <v>2.8</v>
          </cell>
          <cell r="E43">
            <v>2.8</v>
          </cell>
          <cell r="F43">
            <v>2.5</v>
          </cell>
          <cell r="G43">
            <v>2.5</v>
          </cell>
          <cell r="H43">
            <v>2.5</v>
          </cell>
          <cell r="I43">
            <v>2.5</v>
          </cell>
        </row>
        <row r="44">
          <cell r="B44">
            <v>1.8</v>
          </cell>
          <cell r="C44">
            <v>1.5</v>
          </cell>
          <cell r="D44">
            <v>1.8</v>
          </cell>
          <cell r="E44">
            <v>1.7</v>
          </cell>
          <cell r="F44">
            <v>1.4</v>
          </cell>
          <cell r="G44">
            <v>1.4</v>
          </cell>
          <cell r="H44">
            <v>1.4</v>
          </cell>
          <cell r="I44">
            <v>1</v>
          </cell>
        </row>
        <row r="45">
          <cell r="B45">
            <v>2.6</v>
          </cell>
          <cell r="C45">
            <v>2.2999999999999998</v>
          </cell>
          <cell r="D45">
            <v>2.8</v>
          </cell>
          <cell r="E45">
            <v>2.6</v>
          </cell>
          <cell r="F45">
            <v>2.4</v>
          </cell>
          <cell r="G45">
            <v>2.4</v>
          </cell>
          <cell r="H45">
            <v>2.4</v>
          </cell>
          <cell r="I45">
            <v>3.2</v>
          </cell>
        </row>
        <row r="46">
          <cell r="B46">
            <v>2.9</v>
          </cell>
          <cell r="C46">
            <v>3.8</v>
          </cell>
          <cell r="D46">
            <v>3.1</v>
          </cell>
          <cell r="E46">
            <v>3.3</v>
          </cell>
          <cell r="F46">
            <v>3.3</v>
          </cell>
          <cell r="G46">
            <v>3.3</v>
          </cell>
          <cell r="H46">
            <v>3.3</v>
          </cell>
          <cell r="I46">
            <v>2.4</v>
          </cell>
        </row>
        <row r="51">
          <cell r="B51">
            <v>38776</v>
          </cell>
          <cell r="C51">
            <v>38777</v>
          </cell>
          <cell r="D51">
            <v>38778</v>
          </cell>
          <cell r="E51">
            <v>38779</v>
          </cell>
          <cell r="F51">
            <v>38780</v>
          </cell>
          <cell r="G51">
            <v>38781</v>
          </cell>
          <cell r="H51">
            <v>38782</v>
          </cell>
          <cell r="I51">
            <v>38783</v>
          </cell>
          <cell r="J51">
            <v>38784</v>
          </cell>
          <cell r="K51">
            <v>38785</v>
          </cell>
          <cell r="L51">
            <v>38786</v>
          </cell>
          <cell r="M51">
            <v>38787</v>
          </cell>
          <cell r="N51">
            <v>38788</v>
          </cell>
          <cell r="O51">
            <v>38789</v>
          </cell>
          <cell r="P51">
            <v>38790</v>
          </cell>
          <cell r="Q51">
            <v>38791</v>
          </cell>
          <cell r="R51">
            <v>38792</v>
          </cell>
          <cell r="S51">
            <v>38793</v>
          </cell>
          <cell r="T51">
            <v>38794</v>
          </cell>
          <cell r="U51">
            <v>38795</v>
          </cell>
          <cell r="V51">
            <v>38796</v>
          </cell>
          <cell r="W51">
            <v>38797</v>
          </cell>
          <cell r="X51">
            <v>38798</v>
          </cell>
          <cell r="Y51">
            <v>38799</v>
          </cell>
          <cell r="Z51">
            <v>38800</v>
          </cell>
          <cell r="AA51">
            <v>38801</v>
          </cell>
          <cell r="AB51">
            <v>38802</v>
          </cell>
          <cell r="AC51">
            <v>38803</v>
          </cell>
          <cell r="AD51">
            <v>38804</v>
          </cell>
          <cell r="AE51">
            <v>38805</v>
          </cell>
          <cell r="AF51">
            <v>38806</v>
          </cell>
          <cell r="AG51">
            <v>38807</v>
          </cell>
        </row>
        <row r="52">
          <cell r="B52">
            <v>2818.6</v>
          </cell>
          <cell r="C52">
            <v>3647.6000000000004</v>
          </cell>
          <cell r="D52">
            <v>3457.587</v>
          </cell>
          <cell r="E52">
            <v>3513.3</v>
          </cell>
          <cell r="F52">
            <v>3011.4</v>
          </cell>
          <cell r="G52">
            <v>3011.4</v>
          </cell>
          <cell r="H52">
            <v>3011.4</v>
          </cell>
          <cell r="I52">
            <v>3011.4</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B53">
            <v>1933.848</v>
          </cell>
          <cell r="C53">
            <v>2014.425</v>
          </cell>
          <cell r="D53">
            <v>1651.0410000000002</v>
          </cell>
          <cell r="E53">
            <v>2266.46</v>
          </cell>
          <cell r="F53">
            <v>2428.3500000000004</v>
          </cell>
          <cell r="G53">
            <v>2428.3500000000004</v>
          </cell>
          <cell r="H53">
            <v>2428.3500000000004</v>
          </cell>
          <cell r="I53">
            <v>1861.7349999999999</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B54">
            <v>2337.0479999999998</v>
          </cell>
          <cell r="C54">
            <v>2086.65</v>
          </cell>
          <cell r="D54">
            <v>2264.52</v>
          </cell>
          <cell r="E54">
            <v>2495.5559999999996</v>
          </cell>
          <cell r="F54">
            <v>2584.683</v>
          </cell>
          <cell r="G54">
            <v>2584.683</v>
          </cell>
          <cell r="H54">
            <v>2584.683</v>
          </cell>
          <cell r="I54">
            <v>2495.5559999999996</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B55">
            <v>1570.9949999999999</v>
          </cell>
          <cell r="C55">
            <v>1885.194</v>
          </cell>
          <cell r="D55">
            <v>1748.9259999999999</v>
          </cell>
          <cell r="E55">
            <v>1921.0140000000001</v>
          </cell>
          <cell r="F55">
            <v>1921.0140000000001</v>
          </cell>
          <cell r="G55">
            <v>1921.0140000000001</v>
          </cell>
          <cell r="H55">
            <v>1921.0140000000001</v>
          </cell>
          <cell r="I55">
            <v>1600.845</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row>
        <row r="56">
          <cell r="B56">
            <v>2844.95</v>
          </cell>
          <cell r="C56">
            <v>2761.2749999999996</v>
          </cell>
          <cell r="D56">
            <v>2472.1060000000002</v>
          </cell>
          <cell r="E56">
            <v>2188.62</v>
          </cell>
          <cell r="F56">
            <v>2579.4449999999997</v>
          </cell>
          <cell r="G56">
            <v>2579.4449999999997</v>
          </cell>
          <cell r="H56">
            <v>2579.4449999999997</v>
          </cell>
          <cell r="I56">
            <v>2657.6099999999997</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B57">
            <v>1826.3999999999999</v>
          </cell>
          <cell r="C57">
            <v>2130.7999999999997</v>
          </cell>
          <cell r="D57">
            <v>2064.86</v>
          </cell>
          <cell r="E57">
            <v>2380</v>
          </cell>
          <cell r="F57">
            <v>2125</v>
          </cell>
          <cell r="G57">
            <v>2125</v>
          </cell>
          <cell r="H57">
            <v>2125</v>
          </cell>
          <cell r="I57">
            <v>2125</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B58">
            <v>540</v>
          </cell>
          <cell r="C58">
            <v>450</v>
          </cell>
          <cell r="D58">
            <v>650.71799999999996</v>
          </cell>
          <cell r="E58">
            <v>659.6</v>
          </cell>
          <cell r="F58">
            <v>543.19999999999993</v>
          </cell>
          <cell r="G58">
            <v>543.19999999999993</v>
          </cell>
          <cell r="H58">
            <v>543.19999999999993</v>
          </cell>
          <cell r="I58">
            <v>388</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B59">
            <v>880.38600000000008</v>
          </cell>
          <cell r="C59">
            <v>778.803</v>
          </cell>
          <cell r="D59">
            <v>820.42799999999988</v>
          </cell>
          <cell r="E59">
            <v>975.15600000000006</v>
          </cell>
          <cell r="F59">
            <v>900.14400000000001</v>
          </cell>
          <cell r="G59">
            <v>900.14400000000001</v>
          </cell>
          <cell r="H59">
            <v>900.14400000000001</v>
          </cell>
          <cell r="I59">
            <v>1200.192</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B60">
            <v>773.54600000000005</v>
          </cell>
          <cell r="C60">
            <v>1013.612</v>
          </cell>
          <cell r="D60">
            <v>821.34500000000003</v>
          </cell>
          <cell r="E60">
            <v>1099.923</v>
          </cell>
          <cell r="F60">
            <v>1099.923</v>
          </cell>
          <cell r="G60">
            <v>1099.923</v>
          </cell>
          <cell r="H60">
            <v>1099.923</v>
          </cell>
          <cell r="I60">
            <v>799.94399999999996</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3">
          <cell r="B63">
            <v>1.7</v>
          </cell>
          <cell r="C63">
            <v>2.2000000000000002</v>
          </cell>
          <cell r="D63">
            <v>2.1</v>
          </cell>
          <cell r="E63">
            <v>2.1</v>
          </cell>
          <cell r="F63">
            <v>1.8</v>
          </cell>
          <cell r="G63">
            <v>1.8</v>
          </cell>
          <cell r="H63">
            <v>1.8</v>
          </cell>
          <cell r="I63">
            <v>1.8</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B64">
            <v>2.4646946667763747</v>
          </cell>
          <cell r="C64">
            <v>2.4819177701297486</v>
          </cell>
          <cell r="D64">
            <v>2.4679376508984143</v>
          </cell>
          <cell r="E64">
            <v>2.4993379535722333</v>
          </cell>
          <cell r="F64">
            <v>2.6801588911426641</v>
          </cell>
          <cell r="G64">
            <v>2.6801588911426641</v>
          </cell>
          <cell r="H64">
            <v>2.6801588911426641</v>
          </cell>
          <cell r="I64">
            <v>2.4272441965291862</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B65">
            <v>2.4</v>
          </cell>
          <cell r="C65">
            <v>2.8</v>
          </cell>
          <cell r="D65">
            <v>2.8</v>
          </cell>
          <cell r="E65">
            <v>2.8</v>
          </cell>
          <cell r="F65">
            <v>2.5</v>
          </cell>
          <cell r="G65">
            <v>2.5</v>
          </cell>
          <cell r="H65">
            <v>2.5</v>
          </cell>
          <cell r="I65">
            <v>2.5</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B66">
            <v>1.8</v>
          </cell>
          <cell r="C66">
            <v>1.5</v>
          </cell>
          <cell r="D66">
            <v>1.8</v>
          </cell>
          <cell r="E66">
            <v>1.7</v>
          </cell>
          <cell r="F66">
            <v>1.4</v>
          </cell>
          <cell r="G66">
            <v>1.4</v>
          </cell>
          <cell r="H66">
            <v>1.4</v>
          </cell>
          <cell r="I66">
            <v>1</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B67">
            <v>2.7321912942925581</v>
          </cell>
          <cell r="C67">
            <v>2.9609564714627901</v>
          </cell>
          <cell r="D67">
            <v>2.942456448490931</v>
          </cell>
          <cell r="E67">
            <v>2.9293716560554515</v>
          </cell>
          <cell r="F67">
            <v>2.823477843499866</v>
          </cell>
          <cell r="G67">
            <v>2.823477843499866</v>
          </cell>
          <cell r="H67">
            <v>2.823477843499866</v>
          </cell>
          <cell r="I67">
            <v>2.8235752502223415</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B68">
            <v>2.2669134717310619</v>
          </cell>
          <cell r="C68">
            <v>2.4483430819143628</v>
          </cell>
          <cell r="D68">
            <v>2.4167851206988762</v>
          </cell>
          <cell r="E68">
            <v>2.4410241638617536</v>
          </cell>
          <cell r="F68">
            <v>2.3982746475435102</v>
          </cell>
          <cell r="G68">
            <v>2.3982746475435102</v>
          </cell>
          <cell r="H68">
            <v>2.3982746475435102</v>
          </cell>
          <cell r="I68">
            <v>2.2514087797828695</v>
          </cell>
          <cell r="J68">
            <v>0</v>
          </cell>
          <cell r="K68">
            <v>0</v>
          </cell>
          <cell r="L68" t="e">
            <v>#DIV/0!</v>
          </cell>
          <cell r="M68" t="e">
            <v>#DIV/0!</v>
          </cell>
          <cell r="N68" t="e">
            <v>#DIV/0!</v>
          </cell>
          <cell r="O68" t="e">
            <v>#DIV/0!</v>
          </cell>
          <cell r="P68" t="e">
            <v>#DIV/0!</v>
          </cell>
          <cell r="Q68" t="e">
            <v>#DIV/0!</v>
          </cell>
          <cell r="R68" t="e">
            <v>#DIV/0!</v>
          </cell>
          <cell r="S68" t="e">
            <v>#DIV/0!</v>
          </cell>
          <cell r="T68" t="e">
            <v>#DIV/0!</v>
          </cell>
          <cell r="U68" t="e">
            <v>#DIV/0!</v>
          </cell>
          <cell r="V68" t="e">
            <v>#DIV/0!</v>
          </cell>
          <cell r="W68" t="e">
            <v>#DIV/0!</v>
          </cell>
          <cell r="X68" t="e">
            <v>#DIV/0!</v>
          </cell>
          <cell r="Y68" t="e">
            <v>#DIV/0!</v>
          </cell>
          <cell r="Z68" t="e">
            <v>#DIV/0!</v>
          </cell>
          <cell r="AA68" t="e">
            <v>#DIV/0!</v>
          </cell>
          <cell r="AB68" t="e">
            <v>#DIV/0!</v>
          </cell>
          <cell r="AC68" t="e">
            <v>#DIV/0!</v>
          </cell>
          <cell r="AD68" t="e">
            <v>#DIV/0!</v>
          </cell>
          <cell r="AE68" t="e">
            <v>#DIV/0!</v>
          </cell>
          <cell r="AF68" t="e">
            <v>#DIV/0!</v>
          </cell>
          <cell r="AG68" t="e">
            <v>#DIV/0!</v>
          </cell>
        </row>
        <row r="69">
          <cell r="B69">
            <v>0.63235859231368841</v>
          </cell>
          <cell r="C69">
            <v>0.60292665145096636</v>
          </cell>
          <cell r="D69">
            <v>0.60292665145096636</v>
          </cell>
          <cell r="E69">
            <v>0.60292665145096636</v>
          </cell>
          <cell r="F69">
            <v>0.61707549824002628</v>
          </cell>
          <cell r="G69">
            <v>0.61707549824002628</v>
          </cell>
          <cell r="H69">
            <v>0.61707549824002628</v>
          </cell>
          <cell r="I69">
            <v>0.63235859231368841</v>
          </cell>
          <cell r="J69">
            <v>0</v>
          </cell>
          <cell r="K69">
            <v>0</v>
          </cell>
          <cell r="L69" t="e">
            <v>#DIV/0!</v>
          </cell>
          <cell r="M69" t="e">
            <v>#DIV/0!</v>
          </cell>
          <cell r="N69" t="e">
            <v>#DIV/0!</v>
          </cell>
          <cell r="O69" t="e">
            <v>#DIV/0!</v>
          </cell>
          <cell r="P69" t="e">
            <v>#DIV/0!</v>
          </cell>
          <cell r="Q69" t="e">
            <v>#DIV/0!</v>
          </cell>
          <cell r="R69" t="e">
            <v>#DIV/0!</v>
          </cell>
          <cell r="S69" t="e">
            <v>#DIV/0!</v>
          </cell>
          <cell r="T69" t="e">
            <v>#DIV/0!</v>
          </cell>
          <cell r="U69" t="e">
            <v>#DIV/0!</v>
          </cell>
          <cell r="V69" t="e">
            <v>#DIV/0!</v>
          </cell>
          <cell r="W69" t="e">
            <v>#DIV/0!</v>
          </cell>
          <cell r="X69" t="e">
            <v>#DIV/0!</v>
          </cell>
          <cell r="Y69" t="e">
            <v>#DIV/0!</v>
          </cell>
          <cell r="Z69" t="e">
            <v>#DIV/0!</v>
          </cell>
          <cell r="AA69" t="e">
            <v>#DIV/0!</v>
          </cell>
          <cell r="AB69" t="e">
            <v>#DIV/0!</v>
          </cell>
          <cell r="AC69" t="e">
            <v>#DIV/0!</v>
          </cell>
          <cell r="AD69" t="e">
            <v>#DIV/0!</v>
          </cell>
          <cell r="AE69" t="e">
            <v>#DIV/0!</v>
          </cell>
          <cell r="AF69" t="e">
            <v>#DIV/0!</v>
          </cell>
          <cell r="AG69" t="e">
            <v>#DIV/0!</v>
          </cell>
        </row>
        <row r="73">
          <cell r="B73">
            <v>38776</v>
          </cell>
          <cell r="C73">
            <v>38777</v>
          </cell>
          <cell r="D73">
            <v>38778</v>
          </cell>
          <cell r="E73">
            <v>38779</v>
          </cell>
          <cell r="F73">
            <v>38780</v>
          </cell>
          <cell r="G73">
            <v>38781</v>
          </cell>
          <cell r="H73">
            <v>38782</v>
          </cell>
          <cell r="I73">
            <v>38783</v>
          </cell>
          <cell r="J73">
            <v>38784</v>
          </cell>
          <cell r="K73">
            <v>38785</v>
          </cell>
          <cell r="L73">
            <v>38786</v>
          </cell>
          <cell r="M73">
            <v>38787</v>
          </cell>
          <cell r="N73">
            <v>38788</v>
          </cell>
          <cell r="O73">
            <v>38789</v>
          </cell>
          <cell r="P73">
            <v>38790</v>
          </cell>
          <cell r="Q73">
            <v>38791</v>
          </cell>
          <cell r="R73">
            <v>38792</v>
          </cell>
          <cell r="S73">
            <v>38793</v>
          </cell>
          <cell r="T73">
            <v>38794</v>
          </cell>
          <cell r="U73">
            <v>38795</v>
          </cell>
          <cell r="V73">
            <v>38796</v>
          </cell>
          <cell r="W73">
            <v>38797</v>
          </cell>
          <cell r="X73">
            <v>38798</v>
          </cell>
          <cell r="Y73">
            <v>38799</v>
          </cell>
          <cell r="Z73">
            <v>38800</v>
          </cell>
          <cell r="AA73">
            <v>38801</v>
          </cell>
          <cell r="AB73">
            <v>38802</v>
          </cell>
          <cell r="AC73">
            <v>38803</v>
          </cell>
          <cell r="AD73">
            <v>38804</v>
          </cell>
          <cell r="AE73">
            <v>38805</v>
          </cell>
          <cell r="AF73">
            <v>38806</v>
          </cell>
          <cell r="AG73">
            <v>38807</v>
          </cell>
          <cell r="AH73" t="str">
            <v>AVG</v>
          </cell>
        </row>
        <row r="74">
          <cell r="B74">
            <v>0.95</v>
          </cell>
          <cell r="C74">
            <v>0.95</v>
          </cell>
          <cell r="D74">
            <v>0.98</v>
          </cell>
          <cell r="E74">
            <v>0.96</v>
          </cell>
          <cell r="F74">
            <v>0.95</v>
          </cell>
          <cell r="G74">
            <v>0.89900000000000002</v>
          </cell>
          <cell r="H74">
            <v>0.9</v>
          </cell>
          <cell r="I74">
            <v>0.9</v>
          </cell>
          <cell r="J74">
            <v>0.95</v>
          </cell>
          <cell r="K74">
            <v>0.95</v>
          </cell>
          <cell r="AH74">
            <v>0.93889999999999996</v>
          </cell>
        </row>
        <row r="75">
          <cell r="B75">
            <v>0.92500000000000004</v>
          </cell>
          <cell r="C75">
            <v>0.92500000000000004</v>
          </cell>
          <cell r="D75">
            <v>0.92</v>
          </cell>
          <cell r="E75">
            <v>0.85</v>
          </cell>
          <cell r="F75">
            <v>0.88</v>
          </cell>
          <cell r="G75">
            <v>0.88</v>
          </cell>
          <cell r="H75">
            <v>0.92</v>
          </cell>
          <cell r="I75">
            <v>0.92</v>
          </cell>
          <cell r="J75">
            <v>0.86</v>
          </cell>
          <cell r="K75">
            <v>0.9</v>
          </cell>
          <cell r="AH75">
            <v>0.89800000000000002</v>
          </cell>
        </row>
        <row r="76">
          <cell r="B76">
            <v>0.95</v>
          </cell>
          <cell r="C76">
            <v>0.95</v>
          </cell>
          <cell r="D76">
            <v>0.75</v>
          </cell>
          <cell r="E76">
            <v>0.97</v>
          </cell>
          <cell r="F76">
            <v>0.95</v>
          </cell>
          <cell r="G76">
            <v>0.749</v>
          </cell>
          <cell r="H76">
            <v>0.9</v>
          </cell>
          <cell r="I76">
            <v>0.9</v>
          </cell>
          <cell r="J76">
            <v>0.95</v>
          </cell>
          <cell r="K76">
            <v>0.95</v>
          </cell>
          <cell r="AH76">
            <v>0.90190000000000003</v>
          </cell>
        </row>
        <row r="77">
          <cell r="B77">
            <v>0.95</v>
          </cell>
          <cell r="C77">
            <v>0.6</v>
          </cell>
          <cell r="D77">
            <v>0.95</v>
          </cell>
          <cell r="E77">
            <v>0.95</v>
          </cell>
          <cell r="F77">
            <v>0.95</v>
          </cell>
          <cell r="G77">
            <v>1</v>
          </cell>
          <cell r="H77">
            <v>1</v>
          </cell>
          <cell r="I77">
            <v>1</v>
          </cell>
          <cell r="J77">
            <v>0.95</v>
          </cell>
          <cell r="K77">
            <v>0.95</v>
          </cell>
          <cell r="AH77">
            <v>0.92999999999999994</v>
          </cell>
        </row>
        <row r="78">
          <cell r="B78">
            <v>0.7</v>
          </cell>
          <cell r="C78">
            <v>0.92500000000000004</v>
          </cell>
          <cell r="D78">
            <v>0.9</v>
          </cell>
          <cell r="E78">
            <v>0.95</v>
          </cell>
          <cell r="F78">
            <v>0.95</v>
          </cell>
          <cell r="G78">
            <v>0.995</v>
          </cell>
          <cell r="H78">
            <v>0.5</v>
          </cell>
          <cell r="I78">
            <v>0.5</v>
          </cell>
          <cell r="J78">
            <v>0.95</v>
          </cell>
          <cell r="K78">
            <v>0.9</v>
          </cell>
          <cell r="AH78">
            <v>0.82699999999999996</v>
          </cell>
        </row>
        <row r="80">
          <cell r="B80">
            <v>0.96</v>
          </cell>
          <cell r="C80">
            <v>0.96</v>
          </cell>
          <cell r="D80">
            <v>0.96</v>
          </cell>
          <cell r="E80">
            <v>0.97</v>
          </cell>
          <cell r="F80">
            <v>0.91</v>
          </cell>
          <cell r="G80">
            <v>0.79600000000000004</v>
          </cell>
          <cell r="H80">
            <v>0.8</v>
          </cell>
          <cell r="I80">
            <v>0.8</v>
          </cell>
          <cell r="J80">
            <v>0.68</v>
          </cell>
          <cell r="K80">
            <v>0.8</v>
          </cell>
          <cell r="AH80">
            <v>0.86359999999999992</v>
          </cell>
        </row>
        <row r="81">
          <cell r="B81">
            <v>0.83340000000000003</v>
          </cell>
          <cell r="C81">
            <v>0.83330000000000004</v>
          </cell>
          <cell r="D81">
            <v>0.84</v>
          </cell>
          <cell r="E81">
            <v>0.86660000000000004</v>
          </cell>
          <cell r="F81">
            <v>0.87</v>
          </cell>
          <cell r="G81">
            <v>0.88200000000000001</v>
          </cell>
          <cell r="H81">
            <v>0.9</v>
          </cell>
          <cell r="I81">
            <v>0.9</v>
          </cell>
          <cell r="J81">
            <v>0.83</v>
          </cell>
          <cell r="K81">
            <v>0.83</v>
          </cell>
          <cell r="AH81">
            <v>0.85853000000000002</v>
          </cell>
        </row>
        <row r="82">
          <cell r="B82">
            <v>0.91180000000000005</v>
          </cell>
          <cell r="C82">
            <v>0.9264</v>
          </cell>
          <cell r="D82">
            <v>0.92</v>
          </cell>
          <cell r="E82">
            <v>0.91169999999999995</v>
          </cell>
          <cell r="F82">
            <v>0.95</v>
          </cell>
          <cell r="G82">
            <v>0.95899999999999996</v>
          </cell>
          <cell r="H82">
            <v>0.92</v>
          </cell>
          <cell r="I82">
            <v>0.92</v>
          </cell>
          <cell r="J82">
            <v>0.92</v>
          </cell>
          <cell r="K82">
            <v>0.91</v>
          </cell>
          <cell r="AH82">
            <v>0.9248900000000001</v>
          </cell>
        </row>
        <row r="86">
          <cell r="B86">
            <v>38776</v>
          </cell>
          <cell r="C86">
            <v>38777</v>
          </cell>
          <cell r="D86">
            <v>38778</v>
          </cell>
          <cell r="E86">
            <v>38779</v>
          </cell>
          <cell r="F86">
            <v>38780</v>
          </cell>
          <cell r="G86">
            <v>38781</v>
          </cell>
          <cell r="H86">
            <v>38782</v>
          </cell>
          <cell r="I86">
            <v>38783</v>
          </cell>
          <cell r="J86">
            <v>38784</v>
          </cell>
          <cell r="K86">
            <v>38785</v>
          </cell>
          <cell r="L86">
            <v>38786</v>
          </cell>
          <cell r="M86">
            <v>38787</v>
          </cell>
          <cell r="N86">
            <v>38788</v>
          </cell>
          <cell r="O86">
            <v>38789</v>
          </cell>
          <cell r="P86">
            <v>38790</v>
          </cell>
          <cell r="Q86">
            <v>38791</v>
          </cell>
          <cell r="R86">
            <v>38792</v>
          </cell>
          <cell r="S86">
            <v>38793</v>
          </cell>
          <cell r="T86">
            <v>38794</v>
          </cell>
          <cell r="U86">
            <v>38795</v>
          </cell>
          <cell r="V86">
            <v>38796</v>
          </cell>
          <cell r="W86">
            <v>38797</v>
          </cell>
          <cell r="X86">
            <v>38798</v>
          </cell>
          <cell r="Y86">
            <v>38799</v>
          </cell>
          <cell r="Z86">
            <v>38800</v>
          </cell>
          <cell r="AA86">
            <v>38801</v>
          </cell>
          <cell r="AB86">
            <v>38802</v>
          </cell>
          <cell r="AC86">
            <v>38803</v>
          </cell>
          <cell r="AD86">
            <v>38804</v>
          </cell>
          <cell r="AE86">
            <v>38805</v>
          </cell>
          <cell r="AF86">
            <v>38806</v>
          </cell>
          <cell r="AG86">
            <v>38807</v>
          </cell>
          <cell r="AH86" t="str">
            <v>AVG</v>
          </cell>
        </row>
        <row r="87">
          <cell r="B87">
            <v>0.97919999999999996</v>
          </cell>
          <cell r="C87">
            <v>1</v>
          </cell>
          <cell r="D87">
            <v>1</v>
          </cell>
          <cell r="E87">
            <v>0.99650000000000005</v>
          </cell>
          <cell r="F87">
            <v>0.89929999999999999</v>
          </cell>
          <cell r="G87">
            <v>0.98960000000000004</v>
          </cell>
          <cell r="H87">
            <v>0.93059999999999998</v>
          </cell>
          <cell r="I87">
            <v>1</v>
          </cell>
          <cell r="J87">
            <v>1</v>
          </cell>
          <cell r="AH87">
            <v>0.97724444444444458</v>
          </cell>
        </row>
        <row r="88">
          <cell r="B88">
            <v>0.99219999999999997</v>
          </cell>
          <cell r="C88">
            <v>0.9627</v>
          </cell>
          <cell r="D88">
            <v>0.95920000000000005</v>
          </cell>
          <cell r="E88">
            <v>0.90969999999999995</v>
          </cell>
          <cell r="F88">
            <v>0.84719999999999995</v>
          </cell>
          <cell r="G88">
            <v>0.80159999999999998</v>
          </cell>
          <cell r="H88">
            <v>0.95309999999999995</v>
          </cell>
          <cell r="I88">
            <v>0.87170000000000003</v>
          </cell>
          <cell r="J88">
            <v>0.87150000000000005</v>
          </cell>
          <cell r="AH88">
            <v>0.90765555555555544</v>
          </cell>
        </row>
        <row r="89">
          <cell r="B89">
            <v>0.94099999999999995</v>
          </cell>
          <cell r="C89">
            <v>0.93400000000000005</v>
          </cell>
          <cell r="D89">
            <v>0.83330000000000004</v>
          </cell>
          <cell r="E89">
            <v>1</v>
          </cell>
          <cell r="F89">
            <v>0.73260000000000003</v>
          </cell>
          <cell r="G89">
            <v>0.99170000000000003</v>
          </cell>
          <cell r="H89">
            <v>0.94789999999999996</v>
          </cell>
          <cell r="I89">
            <v>1</v>
          </cell>
          <cell r="J89">
            <v>0.89929999999999999</v>
          </cell>
          <cell r="AH89">
            <v>0.91997777777777778</v>
          </cell>
        </row>
        <row r="90">
          <cell r="B90">
            <v>1</v>
          </cell>
          <cell r="C90">
            <v>0.59719999999999995</v>
          </cell>
          <cell r="D90">
            <v>0.71179999999999999</v>
          </cell>
          <cell r="E90">
            <v>1</v>
          </cell>
          <cell r="F90">
            <v>1</v>
          </cell>
          <cell r="G90">
            <v>1</v>
          </cell>
          <cell r="H90">
            <v>1</v>
          </cell>
          <cell r="I90">
            <v>0.99309999999999998</v>
          </cell>
          <cell r="J90">
            <v>0.97219999999999995</v>
          </cell>
          <cell r="AH90">
            <v>0.91936666666666667</v>
          </cell>
        </row>
        <row r="91">
          <cell r="B91">
            <v>0.89059999999999995</v>
          </cell>
          <cell r="C91">
            <v>1</v>
          </cell>
          <cell r="D91">
            <v>0.98260000000000003</v>
          </cell>
          <cell r="E91">
            <v>1</v>
          </cell>
          <cell r="F91">
            <v>0.98440000000000005</v>
          </cell>
          <cell r="G91">
            <v>0.98089999999999999</v>
          </cell>
          <cell r="H91">
            <v>0.82640000000000002</v>
          </cell>
          <cell r="I91">
            <v>1</v>
          </cell>
          <cell r="J91">
            <v>1</v>
          </cell>
          <cell r="AH91">
            <v>0.96276666666666677</v>
          </cell>
        </row>
        <row r="93">
          <cell r="B93">
            <v>1</v>
          </cell>
          <cell r="C93">
            <v>0.97289999999999999</v>
          </cell>
          <cell r="D93">
            <v>0.99860000000000004</v>
          </cell>
          <cell r="E93">
            <v>1</v>
          </cell>
          <cell r="F93">
            <v>0.78610000000000002</v>
          </cell>
          <cell r="G93">
            <v>0.76600000000000001</v>
          </cell>
          <cell r="H93">
            <v>0.7</v>
          </cell>
          <cell r="I93">
            <v>0.57720000000000005</v>
          </cell>
          <cell r="J93">
            <v>0.62709999999999999</v>
          </cell>
          <cell r="AH93">
            <v>0.82532222222222229</v>
          </cell>
        </row>
        <row r="94">
          <cell r="B94">
            <v>0.85880000000000001</v>
          </cell>
          <cell r="C94">
            <v>0.82620000000000005</v>
          </cell>
          <cell r="D94">
            <v>0.81830000000000003</v>
          </cell>
          <cell r="E94">
            <v>0.87819999999999998</v>
          </cell>
          <cell r="F94">
            <v>0.87690000000000001</v>
          </cell>
          <cell r="G94">
            <v>0.85829999999999995</v>
          </cell>
          <cell r="H94">
            <v>0.93799999999999994</v>
          </cell>
          <cell r="I94">
            <v>0.88270000000000004</v>
          </cell>
          <cell r="J94">
            <v>0.8861</v>
          </cell>
          <cell r="AH94">
            <v>0.8692777777777777</v>
          </cell>
        </row>
        <row r="95">
          <cell r="B95">
            <v>0.91159999999999997</v>
          </cell>
          <cell r="C95">
            <v>0.85289999999999999</v>
          </cell>
          <cell r="D95">
            <v>0.97760000000000002</v>
          </cell>
          <cell r="E95">
            <v>0.97909999999999997</v>
          </cell>
          <cell r="F95">
            <v>0.97360000000000002</v>
          </cell>
          <cell r="G95">
            <v>0.98380000000000001</v>
          </cell>
          <cell r="H95">
            <v>0.99019999999999997</v>
          </cell>
          <cell r="I95">
            <v>0.95750000000000002</v>
          </cell>
          <cell r="J95">
            <v>0.95940000000000003</v>
          </cell>
          <cell r="AH95">
            <v>0.95396666666666663</v>
          </cell>
        </row>
        <row r="99">
          <cell r="B99">
            <v>38776</v>
          </cell>
          <cell r="C99">
            <v>38777</v>
          </cell>
          <cell r="D99">
            <v>38778</v>
          </cell>
          <cell r="E99">
            <v>38779</v>
          </cell>
          <cell r="F99">
            <v>38780</v>
          </cell>
          <cell r="G99">
            <v>38781</v>
          </cell>
          <cell r="H99">
            <v>38782</v>
          </cell>
          <cell r="I99">
            <v>38783</v>
          </cell>
          <cell r="J99">
            <v>38784</v>
          </cell>
          <cell r="K99">
            <v>38785</v>
          </cell>
          <cell r="L99">
            <v>38786</v>
          </cell>
          <cell r="M99">
            <v>38787</v>
          </cell>
          <cell r="N99">
            <v>38788</v>
          </cell>
          <cell r="O99">
            <v>38789</v>
          </cell>
          <cell r="P99">
            <v>38790</v>
          </cell>
          <cell r="Q99">
            <v>38791</v>
          </cell>
          <cell r="R99">
            <v>38792</v>
          </cell>
          <cell r="S99">
            <v>38793</v>
          </cell>
          <cell r="T99">
            <v>38794</v>
          </cell>
          <cell r="U99">
            <v>38795</v>
          </cell>
          <cell r="V99">
            <v>38796</v>
          </cell>
          <cell r="W99">
            <v>38797</v>
          </cell>
          <cell r="X99">
            <v>38798</v>
          </cell>
          <cell r="Y99">
            <v>38799</v>
          </cell>
          <cell r="Z99">
            <v>38800</v>
          </cell>
          <cell r="AA99">
            <v>38801</v>
          </cell>
          <cell r="AB99">
            <v>38802</v>
          </cell>
          <cell r="AC99">
            <v>38803</v>
          </cell>
          <cell r="AD99">
            <v>38804</v>
          </cell>
          <cell r="AE99">
            <v>38805</v>
          </cell>
          <cell r="AF99">
            <v>38806</v>
          </cell>
          <cell r="AG99">
            <v>38807</v>
          </cell>
        </row>
        <row r="100">
          <cell r="B100">
            <v>0.69069852049478531</v>
          </cell>
          <cell r="C100">
            <v>0.89160401002506262</v>
          </cell>
          <cell r="D100">
            <v>0.89492225461613217</v>
          </cell>
          <cell r="E100">
            <v>0.69392041090629797</v>
          </cell>
          <cell r="F100">
            <v>0.89160401002506262</v>
          </cell>
          <cell r="G100">
            <v>0.88545473806875363</v>
          </cell>
          <cell r="H100">
            <v>0.88558201058201058</v>
          </cell>
          <cell r="I100">
            <v>0.88558201058201058</v>
          </cell>
          <cell r="J100">
            <v>0.89160401002506262</v>
          </cell>
          <cell r="K100">
            <v>0.89160401002506262</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B101">
            <v>0.66303400174367921</v>
          </cell>
          <cell r="C101">
            <v>0.86936936936936948</v>
          </cell>
          <cell r="D101">
            <v>0.8686594202898551</v>
          </cell>
          <cell r="E101">
            <v>0.63330170777988615</v>
          </cell>
          <cell r="F101">
            <v>0.86268939393939403</v>
          </cell>
          <cell r="G101">
            <v>0.86268939393939403</v>
          </cell>
          <cell r="H101">
            <v>0.8686594202898551</v>
          </cell>
          <cell r="I101">
            <v>0.8686594202898551</v>
          </cell>
          <cell r="J101">
            <v>0.85949612403100784</v>
          </cell>
          <cell r="K101">
            <v>0.86574074074074081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B102">
            <v>0.67190152801358227</v>
          </cell>
          <cell r="C102">
            <v>0.8728070175438597</v>
          </cell>
          <cell r="D102">
            <v>0.83888888888888891</v>
          </cell>
          <cell r="E102">
            <v>0.67866644496175588</v>
          </cell>
          <cell r="F102">
            <v>0.8728070175438597</v>
          </cell>
          <cell r="G102">
            <v>0.8386737872719181</v>
          </cell>
          <cell r="H102">
            <v>0.86574074074074081</v>
          </cell>
          <cell r="I102">
            <v>0.86574074074074081</v>
          </cell>
          <cell r="J102">
            <v>0.8728070175438597</v>
          </cell>
          <cell r="K102">
            <v>0.8728070175438597</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B103">
            <v>0.65310453553237924</v>
          </cell>
          <cell r="C103">
            <v>0.76884920634920628</v>
          </cell>
          <cell r="D103">
            <v>0.85401002506265655</v>
          </cell>
          <cell r="E103">
            <v>0.65310453553237924</v>
          </cell>
          <cell r="F103">
            <v>0.85401002506265655</v>
          </cell>
          <cell r="G103">
            <v>0.86130952380952375</v>
          </cell>
          <cell r="H103">
            <v>0.86130952380952375</v>
          </cell>
          <cell r="I103">
            <v>0.86130952380952375</v>
          </cell>
          <cell r="J103">
            <v>0.85401002506265655</v>
          </cell>
          <cell r="K103">
            <v>0.85401002506265655</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B104">
            <v>0.52921329822251473</v>
          </cell>
          <cell r="C104">
            <v>0.8500643500643501</v>
          </cell>
          <cell r="D104">
            <v>0.84589947089947093</v>
          </cell>
          <cell r="E104">
            <v>0.65310453553237924</v>
          </cell>
          <cell r="F104">
            <v>0.85401002506265655</v>
          </cell>
          <cell r="G104">
            <v>0.86061258674323993</v>
          </cell>
          <cell r="H104">
            <v>0.72261904761904761</v>
          </cell>
          <cell r="I104">
            <v>0.72261904761904761</v>
          </cell>
          <cell r="J104">
            <v>0.85401002506265655</v>
          </cell>
          <cell r="K104">
            <v>0.84589947089947093</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row>
        <row r="106">
          <cell r="B106">
            <v>0.64328383683222401</v>
          </cell>
          <cell r="C106">
            <v>0.84209656084656082</v>
          </cell>
          <cell r="D106">
            <v>0.84209656084656082</v>
          </cell>
          <cell r="E106">
            <v>0.64696132305044851</v>
          </cell>
          <cell r="F106">
            <v>0.83342054770626195</v>
          </cell>
          <cell r="G106">
            <v>0.80956369147323914</v>
          </cell>
          <cell r="H106">
            <v>0.81051587301587302</v>
          </cell>
          <cell r="I106">
            <v>0.81051587301587302</v>
          </cell>
          <cell r="J106">
            <v>0.77707749766573286</v>
          </cell>
          <cell r="K106">
            <v>0.81051587301587302</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row>
        <row r="107">
          <cell r="B107">
            <v>0.55969344265054799</v>
          </cell>
          <cell r="C107">
            <v>0.78868202347141503</v>
          </cell>
          <cell r="D107">
            <v>0.79036753590325015</v>
          </cell>
          <cell r="E107">
            <v>0.57656186834175716</v>
          </cell>
          <cell r="F107">
            <v>0.79759624156175879</v>
          </cell>
          <cell r="G107">
            <v>0.80035003419357165</v>
          </cell>
          <cell r="H107">
            <v>0.80434303350970027</v>
          </cell>
          <cell r="I107">
            <v>0.80434303350970027</v>
          </cell>
          <cell r="J107">
            <v>0.78784184356473508</v>
          </cell>
          <cell r="K107">
            <v>0.78784184356473508</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B108">
            <v>0.59755265968958848</v>
          </cell>
          <cell r="C108">
            <v>0.80991875017134085</v>
          </cell>
          <cell r="D108">
            <v>0.8085964458247068</v>
          </cell>
          <cell r="E108">
            <v>0.59750851717118214</v>
          </cell>
          <cell r="F108">
            <v>0.81464076858813705</v>
          </cell>
          <cell r="G108">
            <v>0.81638032341890532</v>
          </cell>
          <cell r="H108">
            <v>0.8085964458247068</v>
          </cell>
          <cell r="I108">
            <v>0.8085964458247068</v>
          </cell>
          <cell r="J108">
            <v>0.8085964458247068</v>
          </cell>
          <cell r="K108">
            <v>0.80649311006453872</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row>
        <row r="112">
          <cell r="B112">
            <v>38776</v>
          </cell>
          <cell r="C112">
            <v>38777</v>
          </cell>
          <cell r="D112">
            <v>38778</v>
          </cell>
          <cell r="E112">
            <v>38779</v>
          </cell>
          <cell r="F112">
            <v>38780</v>
          </cell>
          <cell r="G112">
            <v>38781</v>
          </cell>
          <cell r="H112">
            <v>38782</v>
          </cell>
          <cell r="I112">
            <v>38783</v>
          </cell>
          <cell r="J112">
            <v>38784</v>
          </cell>
          <cell r="K112">
            <v>38785</v>
          </cell>
          <cell r="L112">
            <v>38786</v>
          </cell>
          <cell r="M112">
            <v>38787</v>
          </cell>
          <cell r="N112">
            <v>38788</v>
          </cell>
          <cell r="O112">
            <v>38789</v>
          </cell>
          <cell r="P112">
            <v>38790</v>
          </cell>
          <cell r="Q112">
            <v>38791</v>
          </cell>
          <cell r="R112">
            <v>38792</v>
          </cell>
          <cell r="S112">
            <v>38793</v>
          </cell>
          <cell r="T112">
            <v>38794</v>
          </cell>
          <cell r="U112">
            <v>38795</v>
          </cell>
          <cell r="V112">
            <v>38796</v>
          </cell>
          <cell r="W112">
            <v>38797</v>
          </cell>
          <cell r="X112">
            <v>38798</v>
          </cell>
          <cell r="Y112">
            <v>38799</v>
          </cell>
          <cell r="Z112">
            <v>38800</v>
          </cell>
          <cell r="AA112">
            <v>38801</v>
          </cell>
          <cell r="AB112">
            <v>38802</v>
          </cell>
          <cell r="AC112">
            <v>38803</v>
          </cell>
          <cell r="AD112">
            <v>38804</v>
          </cell>
          <cell r="AE112">
            <v>38805</v>
          </cell>
          <cell r="AF112">
            <v>38806</v>
          </cell>
          <cell r="AG112">
            <v>38807</v>
          </cell>
          <cell r="AH112" t="str">
            <v>AVG</v>
          </cell>
        </row>
        <row r="113">
          <cell r="B113">
            <v>0.84960000000000002</v>
          </cell>
          <cell r="C113">
            <v>0.90969999999999995</v>
          </cell>
          <cell r="D113">
            <v>0.7903</v>
          </cell>
          <cell r="E113">
            <v>0.64459999999999995</v>
          </cell>
          <cell r="F113">
            <v>0.87260000000000004</v>
          </cell>
          <cell r="G113">
            <v>0.78879999999999995</v>
          </cell>
          <cell r="H113">
            <v>0.54479999999999995</v>
          </cell>
          <cell r="I113">
            <v>0.86880000000000002</v>
          </cell>
          <cell r="J113">
            <v>0.52780000000000005</v>
          </cell>
          <cell r="AH113">
            <v>0.75522222222222224</v>
          </cell>
        </row>
        <row r="114">
          <cell r="B114">
            <v>0.75470000000000004</v>
          </cell>
          <cell r="C114">
            <v>0.88939999999999997</v>
          </cell>
          <cell r="D114">
            <v>0.747</v>
          </cell>
          <cell r="E114">
            <v>0.69289999999999996</v>
          </cell>
          <cell r="F114">
            <v>0.83399999999999996</v>
          </cell>
          <cell r="G114">
            <v>0.75660000000000005</v>
          </cell>
          <cell r="H114">
            <v>0.53210000000000002</v>
          </cell>
          <cell r="I114">
            <v>0.82550000000000001</v>
          </cell>
          <cell r="J114">
            <v>0.53149999999999997</v>
          </cell>
          <cell r="AH114">
            <v>0.72929999999999995</v>
          </cell>
        </row>
        <row r="115">
          <cell r="B115">
            <v>0.74760000000000004</v>
          </cell>
          <cell r="C115">
            <v>0.87960000000000005</v>
          </cell>
          <cell r="D115">
            <v>0.72919999999999996</v>
          </cell>
          <cell r="E115">
            <v>0.60629999999999995</v>
          </cell>
          <cell r="F115">
            <v>0.81799999999999995</v>
          </cell>
          <cell r="G115">
            <v>0.75629999999999997</v>
          </cell>
          <cell r="H115">
            <v>0.54139999999999999</v>
          </cell>
          <cell r="I115">
            <v>0.83889999999999998</v>
          </cell>
          <cell r="J115">
            <v>0.5514</v>
          </cell>
          <cell r="AH115">
            <v>0.71874444444444452</v>
          </cell>
        </row>
        <row r="116">
          <cell r="B116">
            <v>0.90490000000000004</v>
          </cell>
          <cell r="C116">
            <v>0.64529999999999998</v>
          </cell>
          <cell r="D116">
            <v>0.81459999999999999</v>
          </cell>
          <cell r="E116">
            <v>0.67359999999999998</v>
          </cell>
          <cell r="F116">
            <v>0.85760000000000003</v>
          </cell>
          <cell r="G116">
            <v>0.77080000000000004</v>
          </cell>
          <cell r="H116">
            <v>0.43059999999999998</v>
          </cell>
          <cell r="I116">
            <v>0.83430000000000004</v>
          </cell>
          <cell r="J116">
            <v>0.57779999999999998</v>
          </cell>
          <cell r="AH116">
            <v>0.7232777777777778</v>
          </cell>
        </row>
        <row r="117">
          <cell r="B117">
            <v>0.85960000000000003</v>
          </cell>
          <cell r="C117">
            <v>0.88649999999999995</v>
          </cell>
          <cell r="D117">
            <v>0.80210000000000004</v>
          </cell>
          <cell r="E117">
            <v>0.75349999999999995</v>
          </cell>
          <cell r="F117">
            <v>0.81020000000000003</v>
          </cell>
          <cell r="G117">
            <v>0.84279999999999999</v>
          </cell>
          <cell r="H117">
            <v>0.47899999999999998</v>
          </cell>
          <cell r="I117">
            <v>0.83679999999999999</v>
          </cell>
          <cell r="J117">
            <v>0.51700000000000002</v>
          </cell>
          <cell r="AH117">
            <v>0.75416666666666687</v>
          </cell>
        </row>
        <row r="119">
          <cell r="B119">
            <v>0.87</v>
          </cell>
          <cell r="C119">
            <v>0.87280000000000002</v>
          </cell>
          <cell r="D119">
            <v>0.83279999999999998</v>
          </cell>
          <cell r="E119">
            <v>0.74080000000000001</v>
          </cell>
          <cell r="F119">
            <v>0.8226</v>
          </cell>
          <cell r="G119">
            <v>0.78979999999999995</v>
          </cell>
          <cell r="H119">
            <v>0.78979999999999995</v>
          </cell>
          <cell r="I119">
            <v>0.89080000000000004</v>
          </cell>
          <cell r="J119">
            <v>0.52229999999999999</v>
          </cell>
          <cell r="AH119">
            <v>0.79241111111111096</v>
          </cell>
        </row>
        <row r="120">
          <cell r="B120">
            <v>0.71160000000000001</v>
          </cell>
          <cell r="C120">
            <v>0.80530000000000002</v>
          </cell>
          <cell r="D120">
            <v>0.72309999999999997</v>
          </cell>
          <cell r="E120">
            <v>0.61680000000000001</v>
          </cell>
          <cell r="F120">
            <v>0.68430000000000002</v>
          </cell>
          <cell r="G120">
            <v>0.68930000000000002</v>
          </cell>
          <cell r="H120">
            <v>0.68930000000000002</v>
          </cell>
          <cell r="I120">
            <v>0.79610000000000003</v>
          </cell>
          <cell r="J120">
            <v>0.52349999999999997</v>
          </cell>
          <cell r="AH120">
            <v>0.69325555555555562</v>
          </cell>
        </row>
        <row r="121">
          <cell r="B121">
            <v>0.7621</v>
          </cell>
          <cell r="C121">
            <v>0.86099999999999999</v>
          </cell>
          <cell r="D121">
            <v>0.7177</v>
          </cell>
          <cell r="E121">
            <v>0.64129999999999998</v>
          </cell>
          <cell r="F121">
            <v>0.82299999999999995</v>
          </cell>
          <cell r="G121">
            <v>0.7823</v>
          </cell>
          <cell r="H121">
            <v>0.7823</v>
          </cell>
          <cell r="I121">
            <v>0.81130000000000002</v>
          </cell>
          <cell r="J121">
            <v>0.55130000000000001</v>
          </cell>
          <cell r="AH121">
            <v>0.74803333333333333</v>
          </cell>
        </row>
        <row r="125">
          <cell r="B125">
            <v>38776</v>
          </cell>
          <cell r="C125">
            <v>38777</v>
          </cell>
          <cell r="D125">
            <v>38778</v>
          </cell>
          <cell r="E125">
            <v>38779</v>
          </cell>
          <cell r="F125">
            <v>38780</v>
          </cell>
          <cell r="G125">
            <v>38781</v>
          </cell>
          <cell r="H125">
            <v>38782</v>
          </cell>
          <cell r="I125">
            <v>38783</v>
          </cell>
          <cell r="J125">
            <v>38784</v>
          </cell>
          <cell r="K125">
            <v>38785</v>
          </cell>
          <cell r="L125">
            <v>38786</v>
          </cell>
          <cell r="M125">
            <v>38787</v>
          </cell>
          <cell r="N125">
            <v>38788</v>
          </cell>
          <cell r="O125">
            <v>38789</v>
          </cell>
          <cell r="P125">
            <v>38790</v>
          </cell>
          <cell r="Q125">
            <v>38791</v>
          </cell>
          <cell r="R125">
            <v>38792</v>
          </cell>
          <cell r="S125">
            <v>38793</v>
          </cell>
          <cell r="T125">
            <v>38794</v>
          </cell>
          <cell r="U125">
            <v>38795</v>
          </cell>
          <cell r="V125">
            <v>38796</v>
          </cell>
          <cell r="W125">
            <v>38797</v>
          </cell>
          <cell r="X125">
            <v>38798</v>
          </cell>
          <cell r="Y125">
            <v>38799</v>
          </cell>
          <cell r="Z125">
            <v>38800</v>
          </cell>
          <cell r="AA125">
            <v>38801</v>
          </cell>
          <cell r="AB125">
            <v>38802</v>
          </cell>
          <cell r="AC125">
            <v>38803</v>
          </cell>
          <cell r="AD125">
            <v>38804</v>
          </cell>
          <cell r="AE125">
            <v>38805</v>
          </cell>
          <cell r="AF125">
            <v>38806</v>
          </cell>
          <cell r="AG125">
            <v>38807</v>
          </cell>
        </row>
        <row r="126">
          <cell r="B126">
            <v>1</v>
          </cell>
          <cell r="C126">
            <v>1</v>
          </cell>
          <cell r="D126">
            <v>1</v>
          </cell>
          <cell r="E126">
            <v>1</v>
          </cell>
          <cell r="F126">
            <v>1</v>
          </cell>
          <cell r="G126">
            <v>1</v>
          </cell>
          <cell r="H126">
            <v>1</v>
          </cell>
          <cell r="I126">
            <v>1</v>
          </cell>
          <cell r="J126">
            <v>1</v>
          </cell>
          <cell r="K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B127">
            <v>4</v>
          </cell>
          <cell r="C127">
            <v>4</v>
          </cell>
          <cell r="D127">
            <v>4</v>
          </cell>
          <cell r="E127">
            <v>4</v>
          </cell>
          <cell r="F127">
            <v>4</v>
          </cell>
          <cell r="G127">
            <v>4</v>
          </cell>
          <cell r="H127">
            <v>4</v>
          </cell>
          <cell r="I127">
            <v>4</v>
          </cell>
          <cell r="J127">
            <v>4</v>
          </cell>
          <cell r="K127">
            <v>4</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B128">
            <v>1</v>
          </cell>
          <cell r="C128">
            <v>1</v>
          </cell>
          <cell r="D128">
            <v>1</v>
          </cell>
          <cell r="E128">
            <v>1</v>
          </cell>
          <cell r="F128">
            <v>1</v>
          </cell>
          <cell r="G128">
            <v>1</v>
          </cell>
          <cell r="H128">
            <v>1</v>
          </cell>
          <cell r="I128">
            <v>1</v>
          </cell>
          <cell r="J128">
            <v>1</v>
          </cell>
          <cell r="K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B129">
            <v>1</v>
          </cell>
          <cell r="C129">
            <v>1</v>
          </cell>
          <cell r="D129">
            <v>1</v>
          </cell>
          <cell r="E129">
            <v>1</v>
          </cell>
          <cell r="F129">
            <v>1</v>
          </cell>
          <cell r="G129">
            <v>1</v>
          </cell>
          <cell r="H129">
            <v>1</v>
          </cell>
          <cell r="I129">
            <v>1</v>
          </cell>
          <cell r="J129">
            <v>1</v>
          </cell>
          <cell r="K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B130">
            <v>2</v>
          </cell>
          <cell r="C130">
            <v>2</v>
          </cell>
          <cell r="D130">
            <v>2</v>
          </cell>
          <cell r="E130">
            <v>2</v>
          </cell>
          <cell r="F130">
            <v>2</v>
          </cell>
          <cell r="G130">
            <v>2</v>
          </cell>
          <cell r="H130">
            <v>1</v>
          </cell>
          <cell r="I130">
            <v>1</v>
          </cell>
          <cell r="J130">
            <v>2</v>
          </cell>
          <cell r="K130">
            <v>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2">
          <cell r="B132">
            <v>5</v>
          </cell>
          <cell r="C132">
            <v>5</v>
          </cell>
          <cell r="D132">
            <v>5</v>
          </cell>
          <cell r="E132">
            <v>5</v>
          </cell>
          <cell r="F132">
            <v>5</v>
          </cell>
          <cell r="G132">
            <v>4</v>
          </cell>
          <cell r="H132">
            <v>4</v>
          </cell>
          <cell r="I132">
            <v>4</v>
          </cell>
          <cell r="J132">
            <v>4</v>
          </cell>
          <cell r="K132">
            <v>4</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B133">
            <v>13</v>
          </cell>
          <cell r="C133">
            <v>13</v>
          </cell>
          <cell r="D133">
            <v>13</v>
          </cell>
          <cell r="E133">
            <v>13</v>
          </cell>
          <cell r="F133">
            <v>14</v>
          </cell>
          <cell r="G133">
            <v>14</v>
          </cell>
          <cell r="H133">
            <v>14</v>
          </cell>
          <cell r="I133">
            <v>14</v>
          </cell>
          <cell r="J133">
            <v>13</v>
          </cell>
          <cell r="K133">
            <v>13</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B134">
            <v>32</v>
          </cell>
          <cell r="C134">
            <v>32</v>
          </cell>
          <cell r="D134">
            <v>32</v>
          </cell>
          <cell r="E134">
            <v>31</v>
          </cell>
          <cell r="F134">
            <v>33</v>
          </cell>
          <cell r="G134">
            <v>33</v>
          </cell>
          <cell r="H134">
            <v>32</v>
          </cell>
          <cell r="I134">
            <v>32</v>
          </cell>
          <cell r="J134">
            <v>32</v>
          </cell>
          <cell r="K134">
            <v>31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B135">
            <v>50</v>
          </cell>
          <cell r="C135">
            <v>50</v>
          </cell>
          <cell r="D135">
            <v>50</v>
          </cell>
          <cell r="E135">
            <v>49</v>
          </cell>
          <cell r="F135">
            <v>52</v>
          </cell>
          <cell r="G135">
            <v>51</v>
          </cell>
          <cell r="H135">
            <v>50</v>
          </cell>
          <cell r="I135">
            <v>50</v>
          </cell>
          <cell r="J135">
            <v>49</v>
          </cell>
          <cell r="K135">
            <v>48</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9">
          <cell r="B139">
            <v>38776</v>
          </cell>
          <cell r="C139">
            <v>38777</v>
          </cell>
          <cell r="D139">
            <v>38778</v>
          </cell>
          <cell r="E139">
            <v>38779</v>
          </cell>
          <cell r="F139">
            <v>38780</v>
          </cell>
          <cell r="G139">
            <v>38781</v>
          </cell>
          <cell r="H139">
            <v>38782</v>
          </cell>
          <cell r="I139">
            <v>38783</v>
          </cell>
          <cell r="J139">
            <v>38784</v>
          </cell>
          <cell r="K139">
            <v>38785</v>
          </cell>
          <cell r="L139">
            <v>38786</v>
          </cell>
          <cell r="M139">
            <v>38787</v>
          </cell>
          <cell r="N139">
            <v>38788</v>
          </cell>
          <cell r="O139">
            <v>38789</v>
          </cell>
          <cell r="P139">
            <v>38790</v>
          </cell>
          <cell r="Q139">
            <v>38791</v>
          </cell>
          <cell r="R139">
            <v>38792</v>
          </cell>
          <cell r="S139">
            <v>38793</v>
          </cell>
          <cell r="T139">
            <v>38794</v>
          </cell>
          <cell r="U139">
            <v>38795</v>
          </cell>
          <cell r="V139">
            <v>38796</v>
          </cell>
          <cell r="W139">
            <v>38797</v>
          </cell>
          <cell r="X139">
            <v>38798</v>
          </cell>
          <cell r="Y139">
            <v>38799</v>
          </cell>
          <cell r="Z139">
            <v>38800</v>
          </cell>
          <cell r="AA139">
            <v>38801</v>
          </cell>
          <cell r="AB139">
            <v>38802</v>
          </cell>
          <cell r="AC139">
            <v>38803</v>
          </cell>
          <cell r="AD139">
            <v>38804</v>
          </cell>
          <cell r="AE139">
            <v>38805</v>
          </cell>
          <cell r="AF139">
            <v>38806</v>
          </cell>
          <cell r="AG139">
            <v>38807</v>
          </cell>
        </row>
        <row r="140">
          <cell r="B140">
            <v>185.80645161290323</v>
          </cell>
          <cell r="E140">
            <v>185.80645161290323</v>
          </cell>
        </row>
        <row r="141">
          <cell r="B141">
            <v>89.032258064516128</v>
          </cell>
          <cell r="E141">
            <v>89.032258064516128</v>
          </cell>
        </row>
        <row r="149">
          <cell r="B149">
            <v>38776</v>
          </cell>
          <cell r="C149">
            <v>38777</v>
          </cell>
          <cell r="D149">
            <v>38778</v>
          </cell>
          <cell r="E149">
            <v>38779</v>
          </cell>
          <cell r="F149">
            <v>38780</v>
          </cell>
          <cell r="G149">
            <v>38781</v>
          </cell>
          <cell r="H149">
            <v>38782</v>
          </cell>
          <cell r="I149">
            <v>38783</v>
          </cell>
          <cell r="J149">
            <v>38784</v>
          </cell>
          <cell r="K149">
            <v>38785</v>
          </cell>
          <cell r="L149">
            <v>38786</v>
          </cell>
          <cell r="M149">
            <v>38787</v>
          </cell>
          <cell r="N149">
            <v>38788</v>
          </cell>
          <cell r="O149">
            <v>38789</v>
          </cell>
          <cell r="P149">
            <v>38790</v>
          </cell>
          <cell r="Q149">
            <v>38791</v>
          </cell>
          <cell r="R149">
            <v>38792</v>
          </cell>
          <cell r="S149">
            <v>38793</v>
          </cell>
          <cell r="T149">
            <v>38794</v>
          </cell>
          <cell r="U149">
            <v>38795</v>
          </cell>
          <cell r="V149">
            <v>38796</v>
          </cell>
          <cell r="W149">
            <v>38797</v>
          </cell>
          <cell r="X149">
            <v>38798</v>
          </cell>
          <cell r="Y149">
            <v>38799</v>
          </cell>
          <cell r="Z149">
            <v>38800</v>
          </cell>
          <cell r="AA149">
            <v>38801</v>
          </cell>
          <cell r="AB149">
            <v>38802</v>
          </cell>
          <cell r="AC149">
            <v>38803</v>
          </cell>
          <cell r="AD149">
            <v>38804</v>
          </cell>
          <cell r="AE149">
            <v>38805</v>
          </cell>
          <cell r="AF149">
            <v>38806</v>
          </cell>
          <cell r="AG149">
            <v>38807</v>
          </cell>
        </row>
        <row r="150">
          <cell r="B150">
            <v>101021.43163275535</v>
          </cell>
          <cell r="C150">
            <v>132042.07258157295</v>
          </cell>
          <cell r="D150">
            <v>131686.23491871305</v>
          </cell>
          <cell r="E150">
            <v>98126.420116878187</v>
          </cell>
          <cell r="F150">
            <v>137793.26729474697</v>
          </cell>
          <cell r="G150">
            <v>131750.96274806035</v>
          </cell>
          <cell r="H150">
            <v>128566.26078466355</v>
          </cell>
          <cell r="I150">
            <v>131750.45828379469</v>
          </cell>
          <cell r="J150">
            <v>131750.45828379469</v>
          </cell>
          <cell r="K150">
            <v>0</v>
          </cell>
          <cell r="L150" t="e">
            <v>#DIV/0!</v>
          </cell>
          <cell r="M150" t="e">
            <v>#DIV/0!</v>
          </cell>
          <cell r="N150" t="e">
            <v>#DIV/0!</v>
          </cell>
          <cell r="O150" t="e">
            <v>#DIV/0!</v>
          </cell>
          <cell r="P150" t="e">
            <v>#DIV/0!</v>
          </cell>
          <cell r="Q150" t="e">
            <v>#DIV/0!</v>
          </cell>
          <cell r="R150" t="e">
            <v>#DIV/0!</v>
          </cell>
          <cell r="S150" t="e">
            <v>#DIV/0!</v>
          </cell>
          <cell r="T150" t="e">
            <v>#DIV/0!</v>
          </cell>
          <cell r="U150" t="e">
            <v>#DIV/0!</v>
          </cell>
          <cell r="V150" t="e">
            <v>#DIV/0!</v>
          </cell>
          <cell r="W150" t="e">
            <v>#DIV/0!</v>
          </cell>
          <cell r="X150" t="e">
            <v>#DIV/0!</v>
          </cell>
          <cell r="Y150" t="e">
            <v>#DIV/0!</v>
          </cell>
          <cell r="Z150" t="e">
            <v>#DIV/0!</v>
          </cell>
          <cell r="AA150" t="e">
            <v>#DIV/0!</v>
          </cell>
          <cell r="AB150" t="e">
            <v>#DIV/0!</v>
          </cell>
          <cell r="AC150" t="e">
            <v>#DIV/0!</v>
          </cell>
          <cell r="AD150" t="e">
            <v>#DIV/0!</v>
          </cell>
          <cell r="AE150" t="e">
            <v>#DIV/0!</v>
          </cell>
          <cell r="AF150" t="e">
            <v>#DIV/0!</v>
          </cell>
          <cell r="AG150" t="e">
            <v>#DIV/0!</v>
          </cell>
          <cell r="AH150" t="e">
            <v>#DIV/0!</v>
          </cell>
        </row>
        <row r="151">
          <cell r="B151">
            <v>3397360.6919347653</v>
          </cell>
          <cell r="C151">
            <v>132042.07258157295</v>
          </cell>
          <cell r="D151">
            <v>263728.30750028603</v>
          </cell>
          <cell r="E151">
            <v>361854.7276171642</v>
          </cell>
          <cell r="F151">
            <v>499647.9949119112</v>
          </cell>
          <cell r="G151">
            <v>631398.95765997155</v>
          </cell>
          <cell r="H151">
            <v>759965.21844463516</v>
          </cell>
          <cell r="I151">
            <v>891715.67672842985</v>
          </cell>
          <cell r="J151">
            <v>1023466.1350122245</v>
          </cell>
          <cell r="K151">
            <v>1023466.1350122245</v>
          </cell>
          <cell r="L151" t="e">
            <v>#DIV/0!</v>
          </cell>
          <cell r="M151" t="e">
            <v>#DIV/0!</v>
          </cell>
          <cell r="N151" t="e">
            <v>#DIV/0!</v>
          </cell>
          <cell r="O151" t="e">
            <v>#DIV/0!</v>
          </cell>
          <cell r="P151" t="e">
            <v>#DIV/0!</v>
          </cell>
          <cell r="Q151" t="e">
            <v>#DIV/0!</v>
          </cell>
          <cell r="R151" t="e">
            <v>#DIV/0!</v>
          </cell>
          <cell r="S151" t="e">
            <v>#DIV/0!</v>
          </cell>
          <cell r="T151" t="e">
            <v>#DIV/0!</v>
          </cell>
          <cell r="U151" t="e">
            <v>#DIV/0!</v>
          </cell>
          <cell r="V151" t="e">
            <v>#DIV/0!</v>
          </cell>
          <cell r="W151" t="e">
            <v>#DIV/0!</v>
          </cell>
          <cell r="X151" t="e">
            <v>#DIV/0!</v>
          </cell>
          <cell r="Y151" t="e">
            <v>#DIV/0!</v>
          </cell>
          <cell r="Z151" t="e">
            <v>#DIV/0!</v>
          </cell>
          <cell r="AA151" t="e">
            <v>#DIV/0!</v>
          </cell>
          <cell r="AB151" t="e">
            <v>#DIV/0!</v>
          </cell>
          <cell r="AC151" t="e">
            <v>#DIV/0!</v>
          </cell>
          <cell r="AD151" t="e">
            <v>#DIV/0!</v>
          </cell>
          <cell r="AE151" t="e">
            <v>#DIV/0!</v>
          </cell>
          <cell r="AF151" t="e">
            <v>#DIV/0!</v>
          </cell>
          <cell r="AG151" t="e">
            <v>#DIV/0!</v>
          </cell>
        </row>
        <row r="152">
          <cell r="B152">
            <v>126160</v>
          </cell>
          <cell r="C152">
            <v>133104</v>
          </cell>
          <cell r="D152">
            <v>118514</v>
          </cell>
          <cell r="E152">
            <v>106508</v>
          </cell>
          <cell r="F152">
            <v>120224</v>
          </cell>
          <cell r="G152">
            <v>112276</v>
          </cell>
          <cell r="H152">
            <v>81016</v>
          </cell>
          <cell r="I152">
            <v>127642</v>
          </cell>
          <cell r="J152">
            <v>89946</v>
          </cell>
          <cell r="AH152">
            <v>889230</v>
          </cell>
        </row>
        <row r="153">
          <cell r="B153">
            <v>3372992</v>
          </cell>
          <cell r="C153">
            <v>133104</v>
          </cell>
          <cell r="D153">
            <v>251618</v>
          </cell>
          <cell r="E153">
            <v>358126</v>
          </cell>
          <cell r="F153">
            <v>478350</v>
          </cell>
          <cell r="G153">
            <v>590626</v>
          </cell>
          <cell r="H153">
            <v>671642</v>
          </cell>
          <cell r="I153">
            <v>799284</v>
          </cell>
          <cell r="J153">
            <v>889230</v>
          </cell>
          <cell r="K153">
            <v>889230</v>
          </cell>
          <cell r="L153">
            <v>889230</v>
          </cell>
          <cell r="M153">
            <v>889230</v>
          </cell>
          <cell r="N153">
            <v>889230</v>
          </cell>
          <cell r="O153">
            <v>889230</v>
          </cell>
          <cell r="P153">
            <v>889230</v>
          </cell>
          <cell r="Q153">
            <v>889230</v>
          </cell>
          <cell r="R153">
            <v>889230</v>
          </cell>
          <cell r="S153">
            <v>889230</v>
          </cell>
          <cell r="T153">
            <v>889230</v>
          </cell>
          <cell r="U153">
            <v>889230</v>
          </cell>
          <cell r="V153">
            <v>889230</v>
          </cell>
          <cell r="W153">
            <v>889230</v>
          </cell>
          <cell r="X153">
            <v>889230</v>
          </cell>
          <cell r="Y153">
            <v>889230</v>
          </cell>
          <cell r="Z153">
            <v>889230</v>
          </cell>
          <cell r="AA153">
            <v>889230</v>
          </cell>
          <cell r="AB153">
            <v>889230</v>
          </cell>
          <cell r="AC153">
            <v>889230</v>
          </cell>
          <cell r="AD153">
            <v>889230</v>
          </cell>
          <cell r="AE153">
            <v>889230</v>
          </cell>
          <cell r="AF153">
            <v>889230</v>
          </cell>
          <cell r="AG153">
            <v>889230</v>
          </cell>
        </row>
        <row r="157">
          <cell r="B157">
            <v>38776</v>
          </cell>
          <cell r="C157">
            <v>38777</v>
          </cell>
          <cell r="D157">
            <v>38778</v>
          </cell>
          <cell r="E157">
            <v>38779</v>
          </cell>
          <cell r="F157">
            <v>38780</v>
          </cell>
          <cell r="G157">
            <v>38781</v>
          </cell>
          <cell r="H157">
            <v>38782</v>
          </cell>
          <cell r="I157">
            <v>38783</v>
          </cell>
          <cell r="J157">
            <v>38784</v>
          </cell>
          <cell r="K157">
            <v>38785</v>
          </cell>
          <cell r="L157">
            <v>38786</v>
          </cell>
          <cell r="M157">
            <v>38787</v>
          </cell>
          <cell r="N157">
            <v>38788</v>
          </cell>
          <cell r="O157">
            <v>38789</v>
          </cell>
          <cell r="P157">
            <v>38790</v>
          </cell>
          <cell r="Q157">
            <v>38791</v>
          </cell>
          <cell r="R157">
            <v>38792</v>
          </cell>
          <cell r="S157">
            <v>38793</v>
          </cell>
          <cell r="T157">
            <v>38794</v>
          </cell>
          <cell r="U157">
            <v>38795</v>
          </cell>
          <cell r="V157">
            <v>38796</v>
          </cell>
          <cell r="W157">
            <v>38797</v>
          </cell>
          <cell r="X157">
            <v>38798</v>
          </cell>
          <cell r="Y157">
            <v>38799</v>
          </cell>
          <cell r="Z157">
            <v>38800</v>
          </cell>
          <cell r="AA157">
            <v>38801</v>
          </cell>
          <cell r="AB157">
            <v>38802</v>
          </cell>
          <cell r="AC157">
            <v>38803</v>
          </cell>
          <cell r="AD157">
            <v>38804</v>
          </cell>
          <cell r="AE157">
            <v>38805</v>
          </cell>
          <cell r="AF157">
            <v>38806</v>
          </cell>
          <cell r="AG157">
            <v>38807</v>
          </cell>
          <cell r="AH157" t="str">
            <v>Avg</v>
          </cell>
        </row>
        <row r="158">
          <cell r="B158">
            <v>2.2669134717310619</v>
          </cell>
          <cell r="C158">
            <v>2.4483430819143628</v>
          </cell>
          <cell r="D158">
            <v>2.4167851206988762</v>
          </cell>
          <cell r="E158">
            <v>2.4410241638617536</v>
          </cell>
          <cell r="F158">
            <v>2.3982746475435102</v>
          </cell>
          <cell r="G158">
            <v>2.3982746475435102</v>
          </cell>
          <cell r="H158">
            <v>2.3982746475435102</v>
          </cell>
          <cell r="I158">
            <v>2.2514087797828695</v>
          </cell>
          <cell r="J158">
            <v>0</v>
          </cell>
          <cell r="K158">
            <v>0</v>
          </cell>
          <cell r="L158" t="e">
            <v>#DIV/0!</v>
          </cell>
          <cell r="M158" t="e">
            <v>#DIV/0!</v>
          </cell>
          <cell r="N158" t="e">
            <v>#DIV/0!</v>
          </cell>
          <cell r="O158" t="e">
            <v>#DIV/0!</v>
          </cell>
          <cell r="P158" t="e">
            <v>#DIV/0!</v>
          </cell>
          <cell r="Q158" t="e">
            <v>#DIV/0!</v>
          </cell>
          <cell r="R158" t="e">
            <v>#DIV/0!</v>
          </cell>
          <cell r="S158" t="e">
            <v>#DIV/0!</v>
          </cell>
          <cell r="T158" t="e">
            <v>#DIV/0!</v>
          </cell>
          <cell r="U158" t="e">
            <v>#DIV/0!</v>
          </cell>
          <cell r="V158" t="e">
            <v>#DIV/0!</v>
          </cell>
          <cell r="W158" t="e">
            <v>#DIV/0!</v>
          </cell>
          <cell r="X158" t="e">
            <v>#DIV/0!</v>
          </cell>
          <cell r="Y158" t="e">
            <v>#DIV/0!</v>
          </cell>
          <cell r="Z158" t="e">
            <v>#DIV/0!</v>
          </cell>
          <cell r="AA158" t="e">
            <v>#DIV/0!</v>
          </cell>
          <cell r="AB158" t="e">
            <v>#DIV/0!</v>
          </cell>
          <cell r="AC158" t="e">
            <v>#DIV/0!</v>
          </cell>
          <cell r="AD158" t="e">
            <v>#DIV/0!</v>
          </cell>
          <cell r="AE158" t="e">
            <v>#DIV/0!</v>
          </cell>
          <cell r="AF158" t="e">
            <v>#DIV/0!</v>
          </cell>
          <cell r="AG158" t="e">
            <v>#DIV/0!</v>
          </cell>
        </row>
        <row r="159">
          <cell r="B159">
            <v>2.2290000000000001</v>
          </cell>
          <cell r="C159">
            <v>2.4990000000000001</v>
          </cell>
          <cell r="D159">
            <v>2.327</v>
          </cell>
          <cell r="E159">
            <v>2.2949999999999999</v>
          </cell>
          <cell r="F159">
            <v>2.2469999999999999</v>
          </cell>
          <cell r="G159">
            <v>2.3090000000000002</v>
          </cell>
          <cell r="H159">
            <v>2.2599999999999998</v>
          </cell>
          <cell r="I159">
            <v>2.2210000000000001</v>
          </cell>
          <cell r="J159">
            <v>2.14</v>
          </cell>
        </row>
        <row r="160">
          <cell r="B160">
            <v>281210.64</v>
          </cell>
          <cell r="C160">
            <v>332626.89600000001</v>
          </cell>
          <cell r="D160">
            <v>275782.07799999998</v>
          </cell>
          <cell r="E160">
            <v>244435.86</v>
          </cell>
          <cell r="F160">
            <v>270143.32799999998</v>
          </cell>
          <cell r="G160">
            <v>259245.28400000001</v>
          </cell>
          <cell r="H160">
            <v>183096.15999999997</v>
          </cell>
          <cell r="I160">
            <v>283492.88199999998</v>
          </cell>
          <cell r="J160">
            <v>192484.44</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row>
        <row r="161">
          <cell r="C161">
            <v>2.4990000000000001</v>
          </cell>
          <cell r="D161">
            <v>2.4179866861671262</v>
          </cell>
          <cell r="E161">
            <v>2.3814099897801331</v>
          </cell>
          <cell r="F161">
            <v>2.347628644298108</v>
          </cell>
          <cell r="G161">
            <v>2.340285469992855</v>
          </cell>
          <cell r="H161">
            <v>2.3306011327463141</v>
          </cell>
          <cell r="I161">
            <v>2.3130983330080421</v>
          </cell>
          <cell r="J161">
            <v>2.2955893615824925</v>
          </cell>
          <cell r="K161">
            <v>2.2955893615824925</v>
          </cell>
          <cell r="L161">
            <v>2.2955893615824925</v>
          </cell>
          <cell r="M161">
            <v>2.2955893615824925</v>
          </cell>
          <cell r="N161">
            <v>2.2955893615824925</v>
          </cell>
          <cell r="O161">
            <v>2.2955893615824925</v>
          </cell>
          <cell r="P161">
            <v>2.2955893615824925</v>
          </cell>
          <cell r="Q161">
            <v>2.2955893615824925</v>
          </cell>
          <cell r="R161">
            <v>2.2955893615824925</v>
          </cell>
          <cell r="S161">
            <v>2.2955893615824925</v>
          </cell>
          <cell r="T161">
            <v>2.2955893615824925</v>
          </cell>
          <cell r="U161">
            <v>2.2955893615824925</v>
          </cell>
          <cell r="V161">
            <v>2.2955893615824925</v>
          </cell>
          <cell r="W161">
            <v>2.2955893615824925</v>
          </cell>
          <cell r="X161">
            <v>2.2955893615824925</v>
          </cell>
          <cell r="Y161">
            <v>2.2955893615824925</v>
          </cell>
          <cell r="Z161">
            <v>2.2955893615824925</v>
          </cell>
          <cell r="AA161">
            <v>2.2955893615824925</v>
          </cell>
          <cell r="AB161">
            <v>2.2955893615824925</v>
          </cell>
          <cell r="AC161">
            <v>2.2955893615824925</v>
          </cell>
          <cell r="AD161">
            <v>2.2955893615824925</v>
          </cell>
          <cell r="AE161">
            <v>2.2955893615824925</v>
          </cell>
          <cell r="AF161">
            <v>2.2955893615824925</v>
          </cell>
          <cell r="AG161">
            <v>2.2955893615824925</v>
          </cell>
          <cell r="AH161">
            <v>2.2955893615824925</v>
          </cell>
        </row>
        <row r="166">
          <cell r="B166">
            <v>38776</v>
          </cell>
          <cell r="C166">
            <v>38777</v>
          </cell>
          <cell r="D166">
            <v>38778</v>
          </cell>
          <cell r="E166">
            <v>38779</v>
          </cell>
          <cell r="F166">
            <v>38780</v>
          </cell>
          <cell r="G166">
            <v>38781</v>
          </cell>
          <cell r="H166">
            <v>38782</v>
          </cell>
          <cell r="I166">
            <v>38783</v>
          </cell>
          <cell r="J166">
            <v>38784</v>
          </cell>
          <cell r="K166">
            <v>38785</v>
          </cell>
          <cell r="L166">
            <v>38786</v>
          </cell>
          <cell r="M166">
            <v>38787</v>
          </cell>
          <cell r="N166">
            <v>38788</v>
          </cell>
          <cell r="O166">
            <v>38789</v>
          </cell>
          <cell r="P166">
            <v>38790</v>
          </cell>
          <cell r="Q166">
            <v>38791</v>
          </cell>
          <cell r="R166">
            <v>38792</v>
          </cell>
          <cell r="S166">
            <v>38793</v>
          </cell>
          <cell r="T166">
            <v>38794</v>
          </cell>
          <cell r="U166">
            <v>38795</v>
          </cell>
          <cell r="V166">
            <v>38796</v>
          </cell>
          <cell r="W166">
            <v>38797</v>
          </cell>
          <cell r="X166">
            <v>38798</v>
          </cell>
          <cell r="Y166">
            <v>38799</v>
          </cell>
          <cell r="Z166">
            <v>38800</v>
          </cell>
          <cell r="AA166">
            <v>38801</v>
          </cell>
          <cell r="AB166">
            <v>38802</v>
          </cell>
          <cell r="AC166">
            <v>38803</v>
          </cell>
          <cell r="AD166">
            <v>38804</v>
          </cell>
          <cell r="AE166">
            <v>38805</v>
          </cell>
          <cell r="AF166">
            <v>38806</v>
          </cell>
          <cell r="AG166">
            <v>38807</v>
          </cell>
          <cell r="AH166" t="str">
            <v>Total</v>
          </cell>
        </row>
        <row r="167">
          <cell r="B167">
            <v>222174</v>
          </cell>
          <cell r="C167">
            <v>283524</v>
          </cell>
          <cell r="D167">
            <v>287410</v>
          </cell>
          <cell r="E167">
            <v>263312</v>
          </cell>
          <cell r="F167">
            <v>299905</v>
          </cell>
          <cell r="G167">
            <v>133721</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row>
        <row r="168">
          <cell r="B168">
            <v>143791</v>
          </cell>
          <cell r="C168">
            <v>165760</v>
          </cell>
          <cell r="D168">
            <v>148524</v>
          </cell>
          <cell r="E168">
            <v>113100</v>
          </cell>
          <cell r="F168">
            <v>168867</v>
          </cell>
          <cell r="G168">
            <v>141459</v>
          </cell>
          <cell r="H168">
            <v>106789</v>
          </cell>
          <cell r="I168">
            <v>149705</v>
          </cell>
          <cell r="J168">
            <v>110370</v>
          </cell>
          <cell r="K168">
            <v>98586</v>
          </cell>
          <cell r="L168">
            <v>101760</v>
          </cell>
          <cell r="M168">
            <v>155727</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row>
        <row r="169">
          <cell r="B169">
            <v>231900</v>
          </cell>
          <cell r="C169">
            <v>339900</v>
          </cell>
          <cell r="D169">
            <v>454900</v>
          </cell>
          <cell r="E169">
            <v>560600</v>
          </cell>
          <cell r="F169">
            <v>0</v>
          </cell>
          <cell r="G169">
            <v>723700</v>
          </cell>
          <cell r="H169">
            <v>599900</v>
          </cell>
          <cell r="I169">
            <v>479900</v>
          </cell>
          <cell r="J169">
            <v>340900</v>
          </cell>
          <cell r="K169">
            <v>241900</v>
          </cell>
          <cell r="L169">
            <v>146900</v>
          </cell>
          <cell r="M169">
            <v>81000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row>
        <row r="171">
          <cell r="B171">
            <v>1.1397511097019657</v>
          </cell>
          <cell r="C171">
            <v>1.2453419882197378</v>
          </cell>
          <cell r="D171">
            <v>1.2532190289754797</v>
          </cell>
          <cell r="E171">
            <v>1.0618920644458631</v>
          </cell>
          <cell r="F171">
            <v>1.4046030742613789</v>
          </cell>
          <cell r="G171">
            <v>1.2599219779828281</v>
          </cell>
          <cell r="H171">
            <v>1.3181223462032192</v>
          </cell>
          <cell r="I171">
            <v>1.1728506291032732</v>
          </cell>
          <cell r="J171">
            <v>1.2270695750783804</v>
          </cell>
          <cell r="K171" t="e">
            <v>#DIV/0!</v>
          </cell>
          <cell r="L171" t="e">
            <v>#DIV/0!</v>
          </cell>
          <cell r="M171" t="e">
            <v>#DIV/0!</v>
          </cell>
          <cell r="N171" t="e">
            <v>#DIV/0!</v>
          </cell>
          <cell r="O171" t="e">
            <v>#DIV/0!</v>
          </cell>
          <cell r="P171" t="e">
            <v>#DIV/0!</v>
          </cell>
          <cell r="Q171" t="e">
            <v>#DIV/0!</v>
          </cell>
          <cell r="R171" t="e">
            <v>#DIV/0!</v>
          </cell>
          <cell r="S171" t="e">
            <v>#DIV/0!</v>
          </cell>
          <cell r="T171" t="e">
            <v>#DIV/0!</v>
          </cell>
          <cell r="U171" t="e">
            <v>#DIV/0!</v>
          </cell>
          <cell r="V171" t="e">
            <v>#DIV/0!</v>
          </cell>
          <cell r="W171" t="e">
            <v>#DIV/0!</v>
          </cell>
          <cell r="X171" t="e">
            <v>#DIV/0!</v>
          </cell>
          <cell r="Y171" t="e">
            <v>#DIV/0!</v>
          </cell>
          <cell r="Z171" t="e">
            <v>#DIV/0!</v>
          </cell>
          <cell r="AA171" t="e">
            <v>#DIV/0!</v>
          </cell>
          <cell r="AB171" t="e">
            <v>#DIV/0!</v>
          </cell>
          <cell r="AC171" t="e">
            <v>#DIV/0!</v>
          </cell>
          <cell r="AD171" t="e">
            <v>#DIV/0!</v>
          </cell>
          <cell r="AE171" t="e">
            <v>#DIV/0!</v>
          </cell>
          <cell r="AF171" t="e">
            <v>#DIV/0!</v>
          </cell>
          <cell r="AG171" t="e">
            <v>#DIV/0!</v>
          </cell>
        </row>
        <row r="172">
          <cell r="B172">
            <v>3415456</v>
          </cell>
          <cell r="C172">
            <v>1.2453419882197378</v>
          </cell>
          <cell r="D172">
            <v>2.4985610171952173</v>
          </cell>
          <cell r="E172">
            <v>3.5604530816410804</v>
          </cell>
          <cell r="F172">
            <v>4.9650561559024595</v>
          </cell>
          <cell r="G172">
            <v>6.2249781338852879</v>
          </cell>
          <cell r="H172">
            <v>7.5431004800885066</v>
          </cell>
          <cell r="I172">
            <v>8.7159511091917796</v>
          </cell>
          <cell r="J172">
            <v>9.9430206842701594</v>
          </cell>
          <cell r="K172" t="e">
            <v>#DIV/0!</v>
          </cell>
          <cell r="L172" t="e">
            <v>#DIV/0!</v>
          </cell>
          <cell r="M172" t="e">
            <v>#DIV/0!</v>
          </cell>
          <cell r="N172" t="e">
            <v>#DIV/0!</v>
          </cell>
          <cell r="O172" t="e">
            <v>#DIV/0!</v>
          </cell>
          <cell r="P172" t="e">
            <v>#DIV/0!</v>
          </cell>
          <cell r="Q172" t="e">
            <v>#DIV/0!</v>
          </cell>
          <cell r="R172" t="e">
            <v>#DIV/0!</v>
          </cell>
          <cell r="S172" t="e">
            <v>#DIV/0!</v>
          </cell>
          <cell r="T172" t="e">
            <v>#DIV/0!</v>
          </cell>
          <cell r="U172" t="e">
            <v>#DIV/0!</v>
          </cell>
          <cell r="V172" t="e">
            <v>#DIV/0!</v>
          </cell>
          <cell r="W172" t="e">
            <v>#DIV/0!</v>
          </cell>
          <cell r="X172" t="e">
            <v>#DIV/0!</v>
          </cell>
          <cell r="Y172" t="e">
            <v>#DIV/0!</v>
          </cell>
          <cell r="Z172" t="e">
            <v>#DIV/0!</v>
          </cell>
          <cell r="AA172" t="e">
            <v>#DIV/0!</v>
          </cell>
          <cell r="AB172" t="e">
            <v>#DIV/0!</v>
          </cell>
          <cell r="AC172" t="e">
            <v>#DIV/0!</v>
          </cell>
          <cell r="AD172" t="e">
            <v>#DIV/0!</v>
          </cell>
          <cell r="AE172" t="e">
            <v>#DIV/0!</v>
          </cell>
          <cell r="AF172" t="e">
            <v>#DIV/0!</v>
          </cell>
          <cell r="AG172" t="e">
            <v>#DIV/0!</v>
          </cell>
        </row>
        <row r="173">
          <cell r="B173">
            <v>121980.57142857143</v>
          </cell>
          <cell r="C173">
            <v>1.2453419882197378</v>
          </cell>
          <cell r="D173">
            <v>1.2492805085976086</v>
          </cell>
          <cell r="E173">
            <v>1.1868176938803601</v>
          </cell>
          <cell r="F173">
            <v>1.2412640389756149</v>
          </cell>
          <cell r="G173">
            <v>1.2449956267770577</v>
          </cell>
          <cell r="H173">
            <v>1.2571834133480844</v>
          </cell>
          <cell r="I173">
            <v>1.2451358727416828</v>
          </cell>
          <cell r="J173">
            <v>1.2428775855337699</v>
          </cell>
          <cell r="K173" t="e">
            <v>#DIV/0!</v>
          </cell>
          <cell r="L173" t="e">
            <v>#DIV/0!</v>
          </cell>
          <cell r="M173" t="e">
            <v>#DIV/0!</v>
          </cell>
          <cell r="N173" t="e">
            <v>#DIV/0!</v>
          </cell>
          <cell r="O173" t="e">
            <v>#DIV/0!</v>
          </cell>
          <cell r="P173" t="e">
            <v>#DIV/0!</v>
          </cell>
          <cell r="Q173" t="e">
            <v>#DIV/0!</v>
          </cell>
          <cell r="R173" t="e">
            <v>#DIV/0!</v>
          </cell>
          <cell r="S173" t="e">
            <v>#DIV/0!</v>
          </cell>
          <cell r="T173" t="e">
            <v>#DIV/0!</v>
          </cell>
          <cell r="U173" t="e">
            <v>#DIV/0!</v>
          </cell>
          <cell r="V173" t="e">
            <v>#DIV/0!</v>
          </cell>
          <cell r="W173" t="e">
            <v>#DIV/0!</v>
          </cell>
          <cell r="X173" t="e">
            <v>#DIV/0!</v>
          </cell>
          <cell r="Y173" t="e">
            <v>#DIV/0!</v>
          </cell>
          <cell r="Z173" t="e">
            <v>#DIV/0!</v>
          </cell>
          <cell r="AA173" t="e">
            <v>#DIV/0!</v>
          </cell>
          <cell r="AB173" t="e">
            <v>#DIV/0!</v>
          </cell>
          <cell r="AC173" t="e">
            <v>#DIV/0!</v>
          </cell>
          <cell r="AD173" t="e">
            <v>#DIV/0!</v>
          </cell>
          <cell r="AE173" t="e">
            <v>#DIV/0!</v>
          </cell>
          <cell r="AF173" t="e">
            <v>#DIV/0!</v>
          </cell>
          <cell r="AG173" t="e">
            <v>#DIV/0!</v>
          </cell>
        </row>
        <row r="177">
          <cell r="B177">
            <v>38776</v>
          </cell>
          <cell r="C177">
            <v>38777</v>
          </cell>
          <cell r="D177">
            <v>38778</v>
          </cell>
          <cell r="E177">
            <v>38779</v>
          </cell>
          <cell r="F177">
            <v>38780</v>
          </cell>
          <cell r="G177">
            <v>38781</v>
          </cell>
          <cell r="H177">
            <v>38782</v>
          </cell>
          <cell r="I177">
            <v>38783</v>
          </cell>
          <cell r="J177">
            <v>38784</v>
          </cell>
          <cell r="K177">
            <v>38785</v>
          </cell>
          <cell r="L177">
            <v>38786</v>
          </cell>
          <cell r="M177">
            <v>38787</v>
          </cell>
          <cell r="N177">
            <v>38788</v>
          </cell>
          <cell r="O177">
            <v>38789</v>
          </cell>
          <cell r="P177">
            <v>38790</v>
          </cell>
          <cell r="Q177">
            <v>38791</v>
          </cell>
          <cell r="R177">
            <v>38792</v>
          </cell>
          <cell r="S177">
            <v>38793</v>
          </cell>
          <cell r="T177">
            <v>38794</v>
          </cell>
          <cell r="U177">
            <v>38795</v>
          </cell>
          <cell r="V177">
            <v>38796</v>
          </cell>
          <cell r="W177">
            <v>38797</v>
          </cell>
          <cell r="X177">
            <v>38798</v>
          </cell>
          <cell r="Y177">
            <v>38799</v>
          </cell>
          <cell r="Z177">
            <v>38800</v>
          </cell>
          <cell r="AA177">
            <v>38801</v>
          </cell>
          <cell r="AB177">
            <v>38802</v>
          </cell>
          <cell r="AC177">
            <v>38803</v>
          </cell>
          <cell r="AD177">
            <v>38804</v>
          </cell>
          <cell r="AE177">
            <v>38805</v>
          </cell>
          <cell r="AF177">
            <v>38806</v>
          </cell>
          <cell r="AG177">
            <v>38807</v>
          </cell>
          <cell r="AH177" t="str">
            <v>Total</v>
          </cell>
        </row>
        <row r="178">
          <cell r="B178">
            <v>17290</v>
          </cell>
          <cell r="C178">
            <v>18400</v>
          </cell>
          <cell r="D178">
            <v>15794</v>
          </cell>
          <cell r="E178">
            <v>10609</v>
          </cell>
          <cell r="F178">
            <v>14064</v>
          </cell>
          <cell r="G178">
            <v>13520</v>
          </cell>
          <cell r="H178">
            <v>6222</v>
          </cell>
          <cell r="I178">
            <v>10412</v>
          </cell>
          <cell r="J178">
            <v>6817</v>
          </cell>
          <cell r="K178">
            <v>9262</v>
          </cell>
          <cell r="L178">
            <v>3809</v>
          </cell>
          <cell r="M178">
            <v>9447</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118356</v>
          </cell>
        </row>
        <row r="179">
          <cell r="B179">
            <v>2914</v>
          </cell>
          <cell r="C179">
            <v>22668</v>
          </cell>
          <cell r="D179">
            <v>19764</v>
          </cell>
          <cell r="E179">
            <v>16002</v>
          </cell>
          <cell r="F179">
            <v>26050</v>
          </cell>
          <cell r="G179">
            <v>15646</v>
          </cell>
          <cell r="H179">
            <v>12940</v>
          </cell>
          <cell r="I179">
            <v>23823</v>
          </cell>
          <cell r="J179">
            <v>16306</v>
          </cell>
          <cell r="K179">
            <v>14292</v>
          </cell>
          <cell r="L179">
            <v>13071</v>
          </cell>
          <cell r="M179">
            <v>24947</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205509</v>
          </cell>
        </row>
        <row r="180">
          <cell r="B180">
            <v>18000</v>
          </cell>
          <cell r="C180">
            <v>18502</v>
          </cell>
          <cell r="D180">
            <v>16607</v>
          </cell>
          <cell r="E180">
            <v>13130</v>
          </cell>
          <cell r="F180">
            <v>21961</v>
          </cell>
          <cell r="G180">
            <v>19659</v>
          </cell>
          <cell r="H180">
            <v>13640</v>
          </cell>
          <cell r="I180">
            <v>19962</v>
          </cell>
          <cell r="J180">
            <v>13183</v>
          </cell>
          <cell r="K180">
            <v>12312</v>
          </cell>
          <cell r="L180">
            <v>10357</v>
          </cell>
          <cell r="M180">
            <v>21028</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180341</v>
          </cell>
        </row>
        <row r="181">
          <cell r="B181">
            <v>54513</v>
          </cell>
          <cell r="C181">
            <v>30050</v>
          </cell>
          <cell r="D181">
            <v>22687</v>
          </cell>
          <cell r="E181">
            <v>18436</v>
          </cell>
          <cell r="F181">
            <v>29683</v>
          </cell>
          <cell r="G181">
            <v>22113</v>
          </cell>
          <cell r="H181">
            <v>17928</v>
          </cell>
          <cell r="I181">
            <v>26852</v>
          </cell>
          <cell r="J181">
            <v>18526</v>
          </cell>
          <cell r="K181">
            <v>14035</v>
          </cell>
          <cell r="L181">
            <v>16400</v>
          </cell>
          <cell r="M181">
            <v>26750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243460</v>
          </cell>
        </row>
        <row r="182">
          <cell r="B182">
            <v>7553</v>
          </cell>
          <cell r="C182">
            <v>10073</v>
          </cell>
          <cell r="D182">
            <v>7948</v>
          </cell>
          <cell r="E182">
            <v>6320</v>
          </cell>
          <cell r="F182">
            <v>9385</v>
          </cell>
          <cell r="G182">
            <v>9947</v>
          </cell>
          <cell r="H182">
            <v>5133</v>
          </cell>
          <cell r="I182">
            <v>11422</v>
          </cell>
          <cell r="J182">
            <v>5540</v>
          </cell>
          <cell r="K182">
            <v>4991</v>
          </cell>
          <cell r="L182">
            <v>4726</v>
          </cell>
          <cell r="M182">
            <v>9224</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row r="183">
          <cell r="B183">
            <v>2575</v>
          </cell>
          <cell r="C183">
            <v>2928</v>
          </cell>
          <cell r="D183">
            <v>2645</v>
          </cell>
          <cell r="E183">
            <v>2534</v>
          </cell>
          <cell r="F183">
            <v>2395</v>
          </cell>
          <cell r="G183">
            <v>2550</v>
          </cell>
          <cell r="H183">
            <v>2804</v>
          </cell>
          <cell r="I183">
            <v>2705</v>
          </cell>
          <cell r="J183">
            <v>2358</v>
          </cell>
          <cell r="K183">
            <v>1850</v>
          </cell>
          <cell r="L183">
            <v>2083</v>
          </cell>
          <cell r="M183">
            <v>2616</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27468</v>
          </cell>
        </row>
        <row r="184">
          <cell r="B184">
            <v>7191</v>
          </cell>
          <cell r="C184">
            <v>7636</v>
          </cell>
          <cell r="D184">
            <v>8017</v>
          </cell>
          <cell r="E184">
            <v>6942</v>
          </cell>
          <cell r="F184">
            <v>7662</v>
          </cell>
          <cell r="G184">
            <v>8861</v>
          </cell>
          <cell r="H184">
            <v>9766</v>
          </cell>
          <cell r="I184">
            <v>8214</v>
          </cell>
          <cell r="J184">
            <v>8084</v>
          </cell>
          <cell r="K184">
            <v>6418</v>
          </cell>
          <cell r="L184">
            <v>7239</v>
          </cell>
          <cell r="M184">
            <v>9377</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88216</v>
          </cell>
        </row>
        <row r="185">
          <cell r="B185">
            <v>0</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B186">
            <v>6238</v>
          </cell>
          <cell r="C186">
            <v>7066</v>
          </cell>
          <cell r="D186">
            <v>6355</v>
          </cell>
          <cell r="E186">
            <v>4220</v>
          </cell>
          <cell r="F186">
            <v>6982</v>
          </cell>
          <cell r="G186">
            <v>5864</v>
          </cell>
          <cell r="H186">
            <v>4149</v>
          </cell>
          <cell r="I186">
            <v>6783</v>
          </cell>
          <cell r="J186">
            <v>3826</v>
          </cell>
          <cell r="K186">
            <v>6182</v>
          </cell>
          <cell r="L186">
            <v>3787</v>
          </cell>
          <cell r="M186">
            <v>6513</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61727</v>
          </cell>
        </row>
        <row r="187">
          <cell r="B187">
            <v>15512</v>
          </cell>
          <cell r="C187">
            <v>18312</v>
          </cell>
          <cell r="D187">
            <v>15964</v>
          </cell>
          <cell r="E187">
            <v>12577</v>
          </cell>
          <cell r="F187">
            <v>19000</v>
          </cell>
          <cell r="G187">
            <v>12950</v>
          </cell>
          <cell r="H187">
            <v>10467</v>
          </cell>
          <cell r="I187">
            <v>15715</v>
          </cell>
          <cell r="J187">
            <v>9819</v>
          </cell>
          <cell r="K187">
            <v>8038</v>
          </cell>
          <cell r="L187">
            <v>8460</v>
          </cell>
          <cell r="M187">
            <v>13317</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144619</v>
          </cell>
        </row>
        <row r="188">
          <cell r="B188">
            <v>2149</v>
          </cell>
          <cell r="C188">
            <v>1158</v>
          </cell>
          <cell r="D188">
            <v>1306</v>
          </cell>
          <cell r="E188">
            <v>1718</v>
          </cell>
          <cell r="F188">
            <v>2407</v>
          </cell>
          <cell r="G188">
            <v>1734</v>
          </cell>
          <cell r="H188">
            <v>1233</v>
          </cell>
          <cell r="I188">
            <v>1862</v>
          </cell>
          <cell r="J188">
            <v>1390</v>
          </cell>
          <cell r="K188">
            <v>1833</v>
          </cell>
          <cell r="L188">
            <v>1140</v>
          </cell>
          <cell r="M188">
            <v>2163</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17944</v>
          </cell>
        </row>
        <row r="189">
          <cell r="B189">
            <v>3144</v>
          </cell>
          <cell r="C189">
            <v>3736</v>
          </cell>
          <cell r="D189">
            <v>2982</v>
          </cell>
          <cell r="E189">
            <v>2645</v>
          </cell>
          <cell r="F189">
            <v>3059</v>
          </cell>
          <cell r="G189">
            <v>4525</v>
          </cell>
          <cell r="H189">
            <v>2561</v>
          </cell>
          <cell r="I189">
            <v>3200</v>
          </cell>
          <cell r="J189">
            <v>2395</v>
          </cell>
          <cell r="K189">
            <v>1566</v>
          </cell>
          <cell r="L189">
            <v>2254</v>
          </cell>
          <cell r="M189">
            <v>4387</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33310</v>
          </cell>
        </row>
        <row r="190">
          <cell r="B190">
            <v>2407</v>
          </cell>
          <cell r="C190">
            <v>3446</v>
          </cell>
          <cell r="D190">
            <v>3140</v>
          </cell>
          <cell r="E190">
            <v>2185</v>
          </cell>
          <cell r="F190">
            <v>4421</v>
          </cell>
          <cell r="G190">
            <v>2481</v>
          </cell>
          <cell r="H190">
            <v>1457</v>
          </cell>
          <cell r="I190">
            <v>3234</v>
          </cell>
          <cell r="J190">
            <v>2124</v>
          </cell>
          <cell r="K190">
            <v>2878</v>
          </cell>
          <cell r="L190">
            <v>1943</v>
          </cell>
          <cell r="M190">
            <v>3360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30669</v>
          </cell>
        </row>
        <row r="191">
          <cell r="B191">
            <v>667</v>
          </cell>
          <cell r="C191">
            <v>422</v>
          </cell>
          <cell r="D191">
            <v>1037</v>
          </cell>
          <cell r="E191">
            <v>308</v>
          </cell>
          <cell r="F191">
            <v>307</v>
          </cell>
          <cell r="G191">
            <v>870</v>
          </cell>
          <cell r="H191">
            <v>1117</v>
          </cell>
          <cell r="I191">
            <v>892</v>
          </cell>
          <cell r="J191">
            <v>484</v>
          </cell>
          <cell r="K191">
            <v>525</v>
          </cell>
          <cell r="L191">
            <v>206</v>
          </cell>
          <cell r="M191">
            <v>718</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6886</v>
          </cell>
        </row>
        <row r="192">
          <cell r="B192">
            <v>200</v>
          </cell>
          <cell r="C192">
            <v>0</v>
          </cell>
          <cell r="D192">
            <v>713</v>
          </cell>
          <cell r="E192">
            <v>1000</v>
          </cell>
          <cell r="F192">
            <v>271</v>
          </cell>
          <cell r="G192">
            <v>790</v>
          </cell>
          <cell r="H192">
            <v>0</v>
          </cell>
          <cell r="I192">
            <v>0</v>
          </cell>
          <cell r="J192">
            <v>0</v>
          </cell>
          <cell r="K192">
            <v>0</v>
          </cell>
          <cell r="L192">
            <v>0</v>
          </cell>
          <cell r="M192">
            <v>443</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3217</v>
          </cell>
        </row>
        <row r="193">
          <cell r="B193">
            <v>606</v>
          </cell>
          <cell r="C193">
            <v>568</v>
          </cell>
          <cell r="D193">
            <v>1084</v>
          </cell>
          <cell r="E193">
            <v>587</v>
          </cell>
          <cell r="F193">
            <v>532</v>
          </cell>
          <cell r="G193">
            <v>1061</v>
          </cell>
          <cell r="H193">
            <v>1061</v>
          </cell>
          <cell r="I193">
            <v>1181</v>
          </cell>
          <cell r="J193">
            <v>1157</v>
          </cell>
          <cell r="K193">
            <v>841</v>
          </cell>
          <cell r="L193">
            <v>607</v>
          </cell>
          <cell r="M193">
            <v>490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9169</v>
          </cell>
        </row>
        <row r="194">
          <cell r="B194">
            <v>926</v>
          </cell>
          <cell r="C194">
            <v>1530</v>
          </cell>
          <cell r="D194">
            <v>1421</v>
          </cell>
          <cell r="E194">
            <v>1253</v>
          </cell>
          <cell r="F194">
            <v>1299</v>
          </cell>
          <cell r="G194">
            <v>0</v>
          </cell>
          <cell r="H194">
            <v>0</v>
          </cell>
          <cell r="I194">
            <v>992</v>
          </cell>
          <cell r="J194">
            <v>242</v>
          </cell>
          <cell r="K194">
            <v>940</v>
          </cell>
          <cell r="L194">
            <v>1171</v>
          </cell>
          <cell r="M194">
            <v>1701</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10549</v>
          </cell>
        </row>
        <row r="195">
          <cell r="B195">
            <v>0</v>
          </cell>
          <cell r="C195">
            <v>2476</v>
          </cell>
          <cell r="D195">
            <v>1621</v>
          </cell>
          <cell r="E195">
            <v>458</v>
          </cell>
          <cell r="F195">
            <v>2568</v>
          </cell>
          <cell r="G195">
            <v>1929</v>
          </cell>
          <cell r="H195">
            <v>2934</v>
          </cell>
          <cell r="I195">
            <v>794</v>
          </cell>
          <cell r="J195">
            <v>2335</v>
          </cell>
          <cell r="K195">
            <v>778</v>
          </cell>
          <cell r="L195">
            <v>452</v>
          </cell>
          <cell r="M195">
            <v>1063</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17408</v>
          </cell>
        </row>
        <row r="196">
          <cell r="B196">
            <v>0</v>
          </cell>
          <cell r="C196">
            <v>0</v>
          </cell>
          <cell r="D196">
            <v>0</v>
          </cell>
          <cell r="E196">
            <v>0</v>
          </cell>
          <cell r="F196">
            <v>0</v>
          </cell>
          <cell r="G196">
            <v>0</v>
          </cell>
          <cell r="H196">
            <v>411</v>
          </cell>
          <cell r="I196">
            <v>0</v>
          </cell>
          <cell r="J196">
            <v>398</v>
          </cell>
          <cell r="K196">
            <v>0</v>
          </cell>
          <cell r="L196">
            <v>440</v>
          </cell>
          <cell r="M196">
            <v>361</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1610</v>
          </cell>
        </row>
        <row r="197">
          <cell r="B197">
            <v>3901</v>
          </cell>
          <cell r="C197">
            <v>4657</v>
          </cell>
          <cell r="D197">
            <v>4178</v>
          </cell>
          <cell r="E197">
            <v>4428</v>
          </cell>
          <cell r="F197">
            <v>4070</v>
          </cell>
          <cell r="G197">
            <v>3830</v>
          </cell>
          <cell r="H197">
            <v>3600</v>
          </cell>
          <cell r="I197">
            <v>3309</v>
          </cell>
          <cell r="J197">
            <v>2519</v>
          </cell>
          <cell r="K197">
            <v>2784</v>
          </cell>
          <cell r="L197">
            <v>3456</v>
          </cell>
          <cell r="M197">
            <v>4315</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41146</v>
          </cell>
        </row>
        <row r="198">
          <cell r="B198">
            <v>317</v>
          </cell>
          <cell r="C198">
            <v>768</v>
          </cell>
          <cell r="D198">
            <v>753</v>
          </cell>
          <cell r="E198">
            <v>170</v>
          </cell>
          <cell r="F198">
            <v>501</v>
          </cell>
          <cell r="G198">
            <v>370</v>
          </cell>
          <cell r="H198">
            <v>0</v>
          </cell>
          <cell r="I198">
            <v>709</v>
          </cell>
          <cell r="J198">
            <v>293</v>
          </cell>
          <cell r="K198">
            <v>391</v>
          </cell>
          <cell r="L198">
            <v>556</v>
          </cell>
          <cell r="M198">
            <v>230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4741</v>
          </cell>
        </row>
        <row r="199">
          <cell r="B199">
            <v>947</v>
          </cell>
          <cell r="C199">
            <v>721</v>
          </cell>
          <cell r="D199">
            <v>892</v>
          </cell>
          <cell r="E199">
            <v>1113</v>
          </cell>
          <cell r="F199">
            <v>982</v>
          </cell>
          <cell r="G199">
            <v>433</v>
          </cell>
          <cell r="H199">
            <v>646</v>
          </cell>
          <cell r="I199">
            <v>795</v>
          </cell>
          <cell r="J199">
            <v>779</v>
          </cell>
          <cell r="K199">
            <v>1104</v>
          </cell>
          <cell r="L199">
            <v>956</v>
          </cell>
          <cell r="M199">
            <v>902</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9323</v>
          </cell>
        </row>
        <row r="200">
          <cell r="B200">
            <v>423</v>
          </cell>
          <cell r="C200">
            <v>606</v>
          </cell>
          <cell r="D200">
            <v>464</v>
          </cell>
          <cell r="E200">
            <v>47</v>
          </cell>
          <cell r="F200">
            <v>724</v>
          </cell>
          <cell r="G200">
            <v>893</v>
          </cell>
          <cell r="H200">
            <v>576</v>
          </cell>
          <cell r="I200">
            <v>387</v>
          </cell>
          <cell r="J200">
            <v>669</v>
          </cell>
          <cell r="K200">
            <v>229</v>
          </cell>
          <cell r="L200">
            <v>421</v>
          </cell>
          <cell r="M200">
            <v>611</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5627</v>
          </cell>
        </row>
        <row r="201">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B205">
            <v>0</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B206">
            <v>0</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row r="207">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row>
        <row r="208">
          <cell r="B208">
            <v>147473</v>
          </cell>
          <cell r="C208">
            <v>155723</v>
          </cell>
          <cell r="D208">
            <v>135372</v>
          </cell>
          <cell r="E208">
            <v>106682</v>
          </cell>
          <cell r="F208">
            <v>158323</v>
          </cell>
          <cell r="G208">
            <v>130026</v>
          </cell>
          <cell r="H208">
            <v>98645</v>
          </cell>
          <cell r="I208">
            <v>143243</v>
          </cell>
          <cell r="J208">
            <v>99244</v>
          </cell>
          <cell r="K208">
            <v>91249</v>
          </cell>
          <cell r="L208">
            <v>83534</v>
          </cell>
          <cell r="M208">
            <v>143963</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1261295</v>
          </cell>
        </row>
        <row r="212">
          <cell r="B212">
            <v>38776</v>
          </cell>
          <cell r="C212">
            <v>38777</v>
          </cell>
          <cell r="D212">
            <v>38778</v>
          </cell>
          <cell r="E212">
            <v>38779</v>
          </cell>
          <cell r="F212">
            <v>38780</v>
          </cell>
          <cell r="G212">
            <v>38781</v>
          </cell>
          <cell r="H212">
            <v>38782</v>
          </cell>
          <cell r="I212">
            <v>38783</v>
          </cell>
          <cell r="J212">
            <v>38784</v>
          </cell>
          <cell r="K212">
            <v>38785</v>
          </cell>
          <cell r="L212">
            <v>38786</v>
          </cell>
          <cell r="M212">
            <v>38787</v>
          </cell>
          <cell r="N212">
            <v>38788</v>
          </cell>
          <cell r="O212">
            <v>38789</v>
          </cell>
          <cell r="P212">
            <v>38790</v>
          </cell>
          <cell r="Q212">
            <v>38791</v>
          </cell>
          <cell r="R212">
            <v>38792</v>
          </cell>
          <cell r="S212">
            <v>38793</v>
          </cell>
          <cell r="T212">
            <v>38794</v>
          </cell>
          <cell r="U212">
            <v>38795</v>
          </cell>
          <cell r="V212">
            <v>38796</v>
          </cell>
          <cell r="W212">
            <v>38797</v>
          </cell>
          <cell r="X212">
            <v>38798</v>
          </cell>
          <cell r="Y212">
            <v>38799</v>
          </cell>
          <cell r="Z212">
            <v>38800</v>
          </cell>
          <cell r="AA212">
            <v>38801</v>
          </cell>
          <cell r="AB212">
            <v>38802</v>
          </cell>
          <cell r="AC212">
            <v>38803</v>
          </cell>
          <cell r="AD212">
            <v>38804</v>
          </cell>
          <cell r="AE212">
            <v>38805</v>
          </cell>
          <cell r="AF212">
            <v>38806</v>
          </cell>
          <cell r="AG212">
            <v>38807</v>
          </cell>
          <cell r="AH212" t="str">
            <v>Total</v>
          </cell>
        </row>
        <row r="213">
          <cell r="B213">
            <v>45.8</v>
          </cell>
          <cell r="C213">
            <v>101.9</v>
          </cell>
          <cell r="D213">
            <v>99.8</v>
          </cell>
          <cell r="E213">
            <v>88.9</v>
          </cell>
          <cell r="F213">
            <v>77.599999999999994</v>
          </cell>
          <cell r="G213">
            <v>72.599999999999994</v>
          </cell>
          <cell r="H213">
            <v>35.1</v>
          </cell>
          <cell r="J213">
            <v>39.299999999999997</v>
          </cell>
          <cell r="AH213">
            <v>515.20000000000005</v>
          </cell>
        </row>
        <row r="214">
          <cell r="B214">
            <v>96</v>
          </cell>
          <cell r="C214">
            <v>239.5</v>
          </cell>
          <cell r="D214">
            <v>213</v>
          </cell>
          <cell r="E214">
            <v>195</v>
          </cell>
          <cell r="F214">
            <v>216</v>
          </cell>
          <cell r="G214">
            <v>213</v>
          </cell>
          <cell r="H214">
            <v>143</v>
          </cell>
          <cell r="J214">
            <v>167</v>
          </cell>
          <cell r="AH214">
            <v>1386.5</v>
          </cell>
        </row>
        <row r="215">
          <cell r="B215">
            <v>81.5</v>
          </cell>
          <cell r="C215">
            <v>197.5</v>
          </cell>
          <cell r="D215">
            <v>193.5</v>
          </cell>
          <cell r="E215">
            <v>178.5</v>
          </cell>
          <cell r="F215">
            <v>223.5</v>
          </cell>
          <cell r="G215">
            <v>224.5</v>
          </cell>
          <cell r="H215">
            <v>151.5</v>
          </cell>
          <cell r="J215">
            <v>139.5</v>
          </cell>
          <cell r="AH215">
            <v>1308.5</v>
          </cell>
        </row>
        <row r="216">
          <cell r="B216">
            <v>82.5</v>
          </cell>
          <cell r="C216">
            <v>419</v>
          </cell>
          <cell r="D216">
            <v>252.4</v>
          </cell>
          <cell r="E216">
            <v>432.6</v>
          </cell>
          <cell r="F216">
            <v>300</v>
          </cell>
          <cell r="G216">
            <v>268</v>
          </cell>
          <cell r="H216">
            <v>185</v>
          </cell>
          <cell r="J216">
            <v>209</v>
          </cell>
          <cell r="AH216">
            <v>2066</v>
          </cell>
        </row>
        <row r="217">
          <cell r="D217">
            <v>99.5</v>
          </cell>
          <cell r="E217">
            <v>84.5</v>
          </cell>
          <cell r="F217">
            <v>96.5</v>
          </cell>
          <cell r="G217">
            <v>118</v>
          </cell>
          <cell r="H217">
            <v>111.5</v>
          </cell>
          <cell r="J217">
            <v>105.5</v>
          </cell>
        </row>
        <row r="218">
          <cell r="B218">
            <v>50.5</v>
          </cell>
          <cell r="C218">
            <v>94.5</v>
          </cell>
          <cell r="D218">
            <v>179</v>
          </cell>
          <cell r="E218">
            <v>84.5</v>
          </cell>
          <cell r="F218">
            <v>76.5</v>
          </cell>
          <cell r="G218">
            <v>102.5</v>
          </cell>
          <cell r="H218">
            <v>63</v>
          </cell>
          <cell r="J218">
            <v>69</v>
          </cell>
          <cell r="AH218">
            <v>669</v>
          </cell>
        </row>
        <row r="219">
          <cell r="B219">
            <v>136.6</v>
          </cell>
          <cell r="C219">
            <v>175.5</v>
          </cell>
          <cell r="D219">
            <v>21</v>
          </cell>
          <cell r="E219">
            <v>72</v>
          </cell>
          <cell r="F219">
            <v>19</v>
          </cell>
          <cell r="G219">
            <v>20</v>
          </cell>
          <cell r="H219">
            <v>19</v>
          </cell>
          <cell r="J219">
            <v>16.5</v>
          </cell>
          <cell r="AH219">
            <v>343</v>
          </cell>
        </row>
        <row r="220">
          <cell r="B220">
            <v>7</v>
          </cell>
          <cell r="C220">
            <v>0</v>
          </cell>
          <cell r="D220">
            <v>0</v>
          </cell>
          <cell r="E220">
            <v>0</v>
          </cell>
          <cell r="F220">
            <v>0</v>
          </cell>
          <cell r="G220">
            <v>0</v>
          </cell>
          <cell r="H220">
            <v>0</v>
          </cell>
          <cell r="J220">
            <v>0</v>
          </cell>
          <cell r="AH220">
            <v>0</v>
          </cell>
        </row>
        <row r="221">
          <cell r="B221">
            <v>9.4</v>
          </cell>
          <cell r="C221">
            <v>22.6</v>
          </cell>
          <cell r="D221">
            <v>20.8</v>
          </cell>
          <cell r="E221">
            <v>16</v>
          </cell>
          <cell r="F221">
            <v>20.399999999999999</v>
          </cell>
          <cell r="G221">
            <v>19.3</v>
          </cell>
          <cell r="H221">
            <v>13.3</v>
          </cell>
          <cell r="J221">
            <v>14.5</v>
          </cell>
          <cell r="AH221">
            <v>126.9</v>
          </cell>
        </row>
        <row r="222">
          <cell r="B222">
            <v>33.4</v>
          </cell>
          <cell r="C222">
            <v>87.5</v>
          </cell>
          <cell r="D222">
            <v>77</v>
          </cell>
          <cell r="E222">
            <v>72</v>
          </cell>
          <cell r="F222">
            <v>74.5</v>
          </cell>
          <cell r="G222">
            <v>66.5</v>
          </cell>
          <cell r="H222">
            <v>54.5</v>
          </cell>
          <cell r="J222">
            <v>50.2</v>
          </cell>
          <cell r="AH222">
            <v>482.2</v>
          </cell>
        </row>
        <row r="223">
          <cell r="B223">
            <v>3.4</v>
          </cell>
          <cell r="C223">
            <v>11.5</v>
          </cell>
          <cell r="D223">
            <v>15</v>
          </cell>
          <cell r="E223">
            <v>22</v>
          </cell>
          <cell r="F223">
            <v>21.5</v>
          </cell>
          <cell r="G223">
            <v>19</v>
          </cell>
          <cell r="H223">
            <v>13.4</v>
          </cell>
          <cell r="J223">
            <v>14.5</v>
          </cell>
          <cell r="AH223">
            <v>116.9</v>
          </cell>
        </row>
        <row r="224">
          <cell r="B224">
            <v>7.5</v>
          </cell>
          <cell r="C224">
            <v>21.5</v>
          </cell>
          <cell r="D224">
            <v>18.5</v>
          </cell>
          <cell r="E224">
            <v>18.5</v>
          </cell>
          <cell r="F224">
            <v>17</v>
          </cell>
          <cell r="G224">
            <v>20</v>
          </cell>
          <cell r="H224">
            <v>14</v>
          </cell>
          <cell r="J224">
            <v>13.5</v>
          </cell>
          <cell r="AH224">
            <v>123</v>
          </cell>
        </row>
        <row r="225">
          <cell r="B225">
            <v>22.5</v>
          </cell>
          <cell r="C225">
            <v>43.5</v>
          </cell>
          <cell r="D225">
            <v>40</v>
          </cell>
          <cell r="E225">
            <v>37.5</v>
          </cell>
          <cell r="F225">
            <v>40.5</v>
          </cell>
          <cell r="G225">
            <v>41</v>
          </cell>
          <cell r="H225">
            <v>22</v>
          </cell>
          <cell r="J225">
            <v>26.5</v>
          </cell>
          <cell r="AH225">
            <v>251</v>
          </cell>
        </row>
        <row r="226">
          <cell r="B226">
            <v>0</v>
          </cell>
          <cell r="C226">
            <v>8.6</v>
          </cell>
          <cell r="D226">
            <v>13</v>
          </cell>
          <cell r="E226">
            <v>5</v>
          </cell>
          <cell r="F226">
            <v>11</v>
          </cell>
          <cell r="G226">
            <v>19</v>
          </cell>
          <cell r="H226">
            <v>11</v>
          </cell>
          <cell r="J226">
            <v>13</v>
          </cell>
          <cell r="AH226">
            <v>80.599999999999994</v>
          </cell>
        </row>
        <row r="227">
          <cell r="B227">
            <v>0</v>
          </cell>
          <cell r="C227">
            <v>7</v>
          </cell>
          <cell r="D227">
            <v>15.5</v>
          </cell>
          <cell r="E227">
            <v>8.5</v>
          </cell>
          <cell r="F227">
            <v>33</v>
          </cell>
          <cell r="G227">
            <v>35</v>
          </cell>
          <cell r="H227">
            <v>26</v>
          </cell>
          <cell r="J227">
            <v>20</v>
          </cell>
          <cell r="AH227">
            <v>145</v>
          </cell>
        </row>
        <row r="228">
          <cell r="B228">
            <v>0</v>
          </cell>
          <cell r="C228">
            <v>13</v>
          </cell>
          <cell r="D228">
            <v>28.5</v>
          </cell>
          <cell r="E228">
            <v>36</v>
          </cell>
          <cell r="F228">
            <v>0</v>
          </cell>
          <cell r="G228">
            <v>0</v>
          </cell>
          <cell r="H228">
            <v>0</v>
          </cell>
          <cell r="J228">
            <v>0</v>
          </cell>
          <cell r="AH228">
            <v>77.5</v>
          </cell>
        </row>
        <row r="229">
          <cell r="B229">
            <v>11</v>
          </cell>
          <cell r="C229">
            <v>22</v>
          </cell>
          <cell r="D229">
            <v>758.7</v>
          </cell>
          <cell r="E229">
            <v>24.2</v>
          </cell>
          <cell r="F229">
            <v>12.8</v>
          </cell>
          <cell r="G229">
            <v>0</v>
          </cell>
          <cell r="H229">
            <v>0</v>
          </cell>
          <cell r="J229">
            <v>17</v>
          </cell>
          <cell r="AH229">
            <v>834.7</v>
          </cell>
        </row>
        <row r="230">
          <cell r="AH230">
            <v>0</v>
          </cell>
        </row>
        <row r="231">
          <cell r="AH231">
            <v>0</v>
          </cell>
        </row>
        <row r="232">
          <cell r="AH232">
            <v>0</v>
          </cell>
        </row>
        <row r="233">
          <cell r="AH233">
            <v>0</v>
          </cell>
        </row>
        <row r="234">
          <cell r="AH234">
            <v>0</v>
          </cell>
        </row>
        <row r="235">
          <cell r="AH235">
            <v>0</v>
          </cell>
        </row>
        <row r="236">
          <cell r="AH236">
            <v>0</v>
          </cell>
        </row>
        <row r="237">
          <cell r="AH237">
            <v>0</v>
          </cell>
        </row>
        <row r="238">
          <cell r="AH238">
            <v>0</v>
          </cell>
        </row>
        <row r="239">
          <cell r="AH239">
            <v>0</v>
          </cell>
        </row>
        <row r="240">
          <cell r="AH240">
            <v>0</v>
          </cell>
        </row>
        <row r="241">
          <cell r="AH241">
            <v>0</v>
          </cell>
        </row>
        <row r="242">
          <cell r="AH242">
            <v>0</v>
          </cell>
        </row>
        <row r="243">
          <cell r="B243">
            <v>587.09999999999991</v>
          </cell>
          <cell r="C243">
            <v>1465.1</v>
          </cell>
          <cell r="D243">
            <v>2045.2</v>
          </cell>
          <cell r="E243">
            <v>1375.7</v>
          </cell>
          <cell r="F243">
            <v>1239.8</v>
          </cell>
          <cell r="G243">
            <v>1238.4000000000001</v>
          </cell>
          <cell r="H243">
            <v>862.3</v>
          </cell>
          <cell r="I243">
            <v>0</v>
          </cell>
          <cell r="J243">
            <v>915</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8526</v>
          </cell>
        </row>
        <row r="247">
          <cell r="B247">
            <v>38776</v>
          </cell>
          <cell r="C247">
            <v>38777</v>
          </cell>
          <cell r="D247">
            <v>38778</v>
          </cell>
          <cell r="E247">
            <v>38779</v>
          </cell>
          <cell r="F247">
            <v>38780</v>
          </cell>
          <cell r="G247">
            <v>38781</v>
          </cell>
          <cell r="H247">
            <v>38782</v>
          </cell>
          <cell r="I247">
            <v>38783</v>
          </cell>
          <cell r="J247">
            <v>38784</v>
          </cell>
          <cell r="K247">
            <v>38785</v>
          </cell>
          <cell r="L247">
            <v>38786</v>
          </cell>
          <cell r="M247">
            <v>38787</v>
          </cell>
          <cell r="N247">
            <v>38788</v>
          </cell>
          <cell r="O247">
            <v>38789</v>
          </cell>
          <cell r="P247">
            <v>38790</v>
          </cell>
          <cell r="Q247">
            <v>38791</v>
          </cell>
          <cell r="R247">
            <v>38792</v>
          </cell>
          <cell r="S247">
            <v>38793</v>
          </cell>
          <cell r="T247">
            <v>38794</v>
          </cell>
          <cell r="U247">
            <v>38795</v>
          </cell>
          <cell r="V247">
            <v>38796</v>
          </cell>
          <cell r="W247">
            <v>38797</v>
          </cell>
          <cell r="X247">
            <v>38798</v>
          </cell>
          <cell r="Y247">
            <v>38799</v>
          </cell>
          <cell r="Z247">
            <v>38800</v>
          </cell>
          <cell r="AA247">
            <v>38801</v>
          </cell>
          <cell r="AB247">
            <v>38802</v>
          </cell>
          <cell r="AC247">
            <v>38803</v>
          </cell>
          <cell r="AD247">
            <v>38804</v>
          </cell>
          <cell r="AE247">
            <v>38805</v>
          </cell>
          <cell r="AF247">
            <v>38806</v>
          </cell>
          <cell r="AG247">
            <v>38807</v>
          </cell>
        </row>
        <row r="248">
          <cell r="B248">
            <v>377.51091703056773</v>
          </cell>
          <cell r="C248">
            <v>180.5691854759568</v>
          </cell>
          <cell r="D248">
            <v>169.52900347050075</v>
          </cell>
          <cell r="E248">
            <v>154.17412250516173</v>
          </cell>
          <cell r="F248">
            <v>159.87778381314502</v>
          </cell>
          <cell r="G248">
            <v>164.21733212341195</v>
          </cell>
          <cell r="H248">
            <v>165.1796595923513</v>
          </cell>
          <cell r="I248">
            <v>187.05820550535825</v>
          </cell>
          <cell r="J248">
            <v>186.02096273291923</v>
          </cell>
          <cell r="K248">
            <v>203.99844720496893</v>
          </cell>
          <cell r="L248">
            <v>211.39169254658384</v>
          </cell>
          <cell r="M248">
            <v>229.72826086956519</v>
          </cell>
          <cell r="N248">
            <v>229.72826086956519</v>
          </cell>
          <cell r="O248">
            <v>229.72826086956519</v>
          </cell>
          <cell r="P248">
            <v>229.72826086956519</v>
          </cell>
          <cell r="Q248">
            <v>229.72826086956519</v>
          </cell>
          <cell r="R248">
            <v>229.72826086956519</v>
          </cell>
          <cell r="S248">
            <v>229.72826086956519</v>
          </cell>
          <cell r="T248">
            <v>229.72826086956519</v>
          </cell>
          <cell r="U248">
            <v>229.72826086956519</v>
          </cell>
          <cell r="V248">
            <v>229.72826086956519</v>
          </cell>
          <cell r="W248">
            <v>229.72826086956519</v>
          </cell>
          <cell r="X248">
            <v>229.72826086956519</v>
          </cell>
          <cell r="Y248">
            <v>229.72826086956519</v>
          </cell>
          <cell r="Z248">
            <v>229.72826086956519</v>
          </cell>
          <cell r="AA248">
            <v>229.72826086956519</v>
          </cell>
          <cell r="AB248">
            <v>229.72826086956519</v>
          </cell>
          <cell r="AC248">
            <v>229.72826086956519</v>
          </cell>
          <cell r="AD248">
            <v>229.72826086956519</v>
          </cell>
          <cell r="AE248">
            <v>229.72826086956519</v>
          </cell>
          <cell r="AF248">
            <v>229.72826086956519</v>
          </cell>
          <cell r="AG248">
            <v>229.72826086956519</v>
          </cell>
        </row>
        <row r="249">
          <cell r="B249">
            <v>30.354166666666668</v>
          </cell>
          <cell r="C249">
            <v>94.647181628392488</v>
          </cell>
          <cell r="D249">
            <v>93.772375690607731</v>
          </cell>
          <cell r="E249">
            <v>90.245559845559839</v>
          </cell>
          <cell r="F249">
            <v>97.839027214823389</v>
          </cell>
          <cell r="G249">
            <v>93.014398513701806</v>
          </cell>
          <cell r="H249">
            <v>92.718327183271839</v>
          </cell>
          <cell r="I249">
            <v>112.25338253382535</v>
          </cell>
          <cell r="J249">
            <v>110.49332852506311</v>
          </cell>
          <cell r="K249">
            <v>120.80129823296069</v>
          </cell>
          <cell r="L249">
            <v>130.22863324918862</v>
          </cell>
          <cell r="M249">
            <v>148.22142084385143</v>
          </cell>
          <cell r="N249">
            <v>148.22142084385143</v>
          </cell>
          <cell r="O249">
            <v>148.22142084385143</v>
          </cell>
          <cell r="P249">
            <v>148.22142084385143</v>
          </cell>
          <cell r="Q249">
            <v>148.22142084385143</v>
          </cell>
          <cell r="R249">
            <v>148.22142084385143</v>
          </cell>
          <cell r="S249">
            <v>148.22142084385143</v>
          </cell>
          <cell r="T249">
            <v>148.22142084385143</v>
          </cell>
          <cell r="U249">
            <v>148.22142084385143</v>
          </cell>
          <cell r="V249">
            <v>148.22142084385143</v>
          </cell>
          <cell r="W249">
            <v>148.22142084385143</v>
          </cell>
          <cell r="X249">
            <v>148.22142084385143</v>
          </cell>
          <cell r="Y249">
            <v>148.22142084385143</v>
          </cell>
          <cell r="Z249">
            <v>148.22142084385143</v>
          </cell>
          <cell r="AA249">
            <v>148.22142084385143</v>
          </cell>
          <cell r="AB249">
            <v>148.22142084385143</v>
          </cell>
          <cell r="AC249">
            <v>148.22142084385143</v>
          </cell>
          <cell r="AD249">
            <v>148.22142084385143</v>
          </cell>
          <cell r="AE249">
            <v>148.22142084385143</v>
          </cell>
          <cell r="AF249">
            <v>148.22142084385143</v>
          </cell>
          <cell r="AG249">
            <v>148.22142084385143</v>
          </cell>
        </row>
        <row r="250">
          <cell r="B250">
            <v>220.85889570552146</v>
          </cell>
          <cell r="C250">
            <v>93.681012658227843</v>
          </cell>
          <cell r="D250">
            <v>89.792838874680314</v>
          </cell>
          <cell r="E250">
            <v>84.704126426690081</v>
          </cell>
          <cell r="F250">
            <v>88.52459016393442</v>
          </cell>
          <cell r="G250">
            <v>88.313513513513513</v>
          </cell>
          <cell r="H250">
            <v>88.536355859709147</v>
          </cell>
          <cell r="I250">
            <v>105.61248930710009</v>
          </cell>
          <cell r="J250">
            <v>104.42797095911349</v>
          </cell>
          <cell r="K250">
            <v>113.83721818876576</v>
          </cell>
          <cell r="L250">
            <v>121.75238823079863</v>
          </cell>
          <cell r="M250">
            <v>137.82269774551011</v>
          </cell>
          <cell r="N250">
            <v>137.82269774551011</v>
          </cell>
          <cell r="O250">
            <v>137.82269774551011</v>
          </cell>
          <cell r="P250">
            <v>137.82269774551011</v>
          </cell>
          <cell r="Q250">
            <v>137.82269774551011</v>
          </cell>
          <cell r="R250">
            <v>137.82269774551011</v>
          </cell>
          <cell r="S250">
            <v>137.82269774551011</v>
          </cell>
          <cell r="T250">
            <v>137.82269774551011</v>
          </cell>
          <cell r="U250">
            <v>137.82269774551011</v>
          </cell>
          <cell r="V250">
            <v>137.82269774551011</v>
          </cell>
          <cell r="W250">
            <v>137.82269774551011</v>
          </cell>
          <cell r="X250">
            <v>137.82269774551011</v>
          </cell>
          <cell r="Y250">
            <v>137.82269774551011</v>
          </cell>
          <cell r="Z250">
            <v>137.82269774551011</v>
          </cell>
          <cell r="AA250">
            <v>137.82269774551011</v>
          </cell>
          <cell r="AB250">
            <v>137.82269774551011</v>
          </cell>
          <cell r="AC250">
            <v>137.82269774551011</v>
          </cell>
          <cell r="AD250">
            <v>137.82269774551011</v>
          </cell>
          <cell r="AE250">
            <v>137.82269774551011</v>
          </cell>
          <cell r="AF250">
            <v>137.82269774551011</v>
          </cell>
          <cell r="AG250">
            <v>137.82269774551011</v>
          </cell>
        </row>
        <row r="251">
          <cell r="B251">
            <v>660.76363636363635</v>
          </cell>
          <cell r="C251">
            <v>71.718377088305488</v>
          </cell>
          <cell r="D251">
            <v>78.547810545129579</v>
          </cell>
          <cell r="E251">
            <v>64.468297101449281</v>
          </cell>
          <cell r="F251">
            <v>71.834757834757838</v>
          </cell>
          <cell r="G251">
            <v>73.546052631578945</v>
          </cell>
          <cell r="H251">
            <v>75.873451803984921</v>
          </cell>
          <cell r="I251">
            <v>90.333333333333329</v>
          </cell>
          <cell r="J251">
            <v>90.162149080348499</v>
          </cell>
          <cell r="K251">
            <v>96.955469506292346</v>
          </cell>
          <cell r="L251">
            <v>104.89351403678606</v>
          </cell>
          <cell r="M251">
            <v>117.84123910939013</v>
          </cell>
          <cell r="N251">
            <v>117.84123910939013</v>
          </cell>
          <cell r="O251">
            <v>117.84123910939013</v>
          </cell>
          <cell r="P251">
            <v>117.84123910939013</v>
          </cell>
          <cell r="Q251">
            <v>117.84123910939013</v>
          </cell>
          <cell r="R251">
            <v>117.84123910939013</v>
          </cell>
          <cell r="S251">
            <v>117.84123910939013</v>
          </cell>
          <cell r="T251">
            <v>117.84123910939013</v>
          </cell>
          <cell r="U251">
            <v>117.84123910939013</v>
          </cell>
          <cell r="V251">
            <v>117.84123910939013</v>
          </cell>
          <cell r="W251">
            <v>117.84123910939013</v>
          </cell>
          <cell r="X251">
            <v>117.84123910939013</v>
          </cell>
          <cell r="Y251">
            <v>117.84123910939013</v>
          </cell>
          <cell r="Z251">
            <v>117.84123910939013</v>
          </cell>
          <cell r="AA251">
            <v>117.84123910939013</v>
          </cell>
          <cell r="AB251">
            <v>117.84123910939013</v>
          </cell>
          <cell r="AC251">
            <v>117.84123910939013</v>
          </cell>
          <cell r="AD251">
            <v>117.84123910939013</v>
          </cell>
          <cell r="AE251">
            <v>117.84123910939013</v>
          </cell>
          <cell r="AF251">
            <v>117.84123910939013</v>
          </cell>
          <cell r="AG251">
            <v>117.84123910939013</v>
          </cell>
        </row>
        <row r="252">
          <cell r="B252">
            <v>0</v>
          </cell>
          <cell r="C252">
            <v>0</v>
          </cell>
          <cell r="D252">
            <v>181.11557788944722</v>
          </cell>
          <cell r="E252">
            <v>132.28804347826087</v>
          </cell>
          <cell r="F252">
            <v>120.23529411764706</v>
          </cell>
          <cell r="G252">
            <v>109.59347553324969</v>
          </cell>
          <cell r="H252">
            <v>95.698039215686279</v>
          </cell>
          <cell r="I252">
            <v>118.09411764705882</v>
          </cell>
          <cell r="J252">
            <v>106.85296506904956</v>
          </cell>
          <cell r="K252">
            <v>114.96181965881397</v>
          </cell>
          <cell r="L252">
            <v>122.64012997562956</v>
          </cell>
          <cell r="M252">
            <v>137.62632006498782</v>
          </cell>
          <cell r="N252">
            <v>137.62632006498782</v>
          </cell>
          <cell r="O252">
            <v>137.62632006498782</v>
          </cell>
          <cell r="P252">
            <v>137.62632006498782</v>
          </cell>
          <cell r="Q252">
            <v>137.62632006498782</v>
          </cell>
          <cell r="R252">
            <v>137.62632006498782</v>
          </cell>
          <cell r="S252">
            <v>137.62632006498782</v>
          </cell>
          <cell r="T252">
            <v>137.62632006498782</v>
          </cell>
          <cell r="U252">
            <v>137.62632006498782</v>
          </cell>
          <cell r="V252">
            <v>137.62632006498782</v>
          </cell>
          <cell r="W252">
            <v>137.62632006498782</v>
          </cell>
          <cell r="X252">
            <v>137.62632006498782</v>
          </cell>
          <cell r="Y252">
            <v>137.62632006498782</v>
          </cell>
          <cell r="Z252">
            <v>137.62632006498782</v>
          </cell>
          <cell r="AA252">
            <v>137.62632006498782</v>
          </cell>
          <cell r="AB252">
            <v>137.62632006498782</v>
          </cell>
          <cell r="AC252">
            <v>137.62632006498782</v>
          </cell>
          <cell r="AD252">
            <v>137.62632006498782</v>
          </cell>
          <cell r="AE252">
            <v>137.62632006498782</v>
          </cell>
          <cell r="AF252">
            <v>137.62632006498782</v>
          </cell>
          <cell r="AG252">
            <v>137.62632006498782</v>
          </cell>
        </row>
        <row r="253">
          <cell r="B253">
            <v>50.990099009900987</v>
          </cell>
          <cell r="C253">
            <v>30.984126984126984</v>
          </cell>
          <cell r="D253">
            <v>20.376599634369288</v>
          </cell>
          <cell r="E253">
            <v>22.645251396648046</v>
          </cell>
          <cell r="F253">
            <v>24.170310701956272</v>
          </cell>
          <cell r="G253">
            <v>24.305400372439479</v>
          </cell>
          <cell r="H253">
            <v>26.426666666666666</v>
          </cell>
          <cell r="I253">
            <v>30.934999999999999</v>
          </cell>
          <cell r="J253">
            <v>31.269058295964125</v>
          </cell>
          <cell r="K253">
            <v>34.034379671150973</v>
          </cell>
          <cell r="L253">
            <v>37.147982062780272</v>
          </cell>
          <cell r="M253">
            <v>41.058295964125563</v>
          </cell>
          <cell r="N253">
            <v>41.058295964125563</v>
          </cell>
          <cell r="O253">
            <v>41.058295964125563</v>
          </cell>
          <cell r="P253">
            <v>41.058295964125563</v>
          </cell>
          <cell r="Q253">
            <v>41.058295964125563</v>
          </cell>
          <cell r="R253">
            <v>41.058295964125563</v>
          </cell>
          <cell r="S253">
            <v>41.058295964125563</v>
          </cell>
          <cell r="T253">
            <v>41.058295964125563</v>
          </cell>
          <cell r="U253">
            <v>41.058295964125563</v>
          </cell>
          <cell r="V253">
            <v>41.058295964125563</v>
          </cell>
          <cell r="W253">
            <v>41.058295964125563</v>
          </cell>
          <cell r="X253">
            <v>41.058295964125563</v>
          </cell>
          <cell r="Y253">
            <v>41.058295964125563</v>
          </cell>
          <cell r="Z253">
            <v>41.058295964125563</v>
          </cell>
          <cell r="AA253">
            <v>41.058295964125563</v>
          </cell>
          <cell r="AB253">
            <v>41.058295964125563</v>
          </cell>
          <cell r="AC253">
            <v>41.058295964125563</v>
          </cell>
          <cell r="AD253">
            <v>41.058295964125563</v>
          </cell>
          <cell r="AE253">
            <v>41.058295964125563</v>
          </cell>
          <cell r="AF253">
            <v>41.058295964125563</v>
          </cell>
          <cell r="AG253">
            <v>41.058295964125563</v>
          </cell>
        </row>
        <row r="254">
          <cell r="B254">
            <v>52.642752562225475</v>
          </cell>
          <cell r="C254">
            <v>43.509971509971507</v>
          </cell>
          <cell r="D254">
            <v>79.659033078880412</v>
          </cell>
          <cell r="E254">
            <v>84.152700186219732</v>
          </cell>
          <cell r="F254">
            <v>105.24173913043478</v>
          </cell>
          <cell r="G254">
            <v>127.21300813008131</v>
          </cell>
          <cell r="H254">
            <v>149.72128637059726</v>
          </cell>
          <cell r="I254">
            <v>174.87901990811639</v>
          </cell>
          <cell r="J254">
            <v>190.03498542274053</v>
          </cell>
          <cell r="K254">
            <v>208.74635568513119</v>
          </cell>
          <cell r="L254">
            <v>229.85131195335276</v>
          </cell>
          <cell r="M254">
            <v>257.18950437317784</v>
          </cell>
          <cell r="N254">
            <v>257.18950437317784</v>
          </cell>
          <cell r="O254">
            <v>257.18950437317784</v>
          </cell>
          <cell r="P254">
            <v>257.18950437317784</v>
          </cell>
          <cell r="Q254">
            <v>257.18950437317784</v>
          </cell>
          <cell r="R254">
            <v>257.18950437317784</v>
          </cell>
          <cell r="S254">
            <v>257.18950437317784</v>
          </cell>
          <cell r="T254">
            <v>257.18950437317784</v>
          </cell>
          <cell r="U254">
            <v>257.18950437317784</v>
          </cell>
          <cell r="V254">
            <v>257.18950437317784</v>
          </cell>
          <cell r="W254">
            <v>257.18950437317784</v>
          </cell>
          <cell r="X254">
            <v>257.18950437317784</v>
          </cell>
          <cell r="Y254">
            <v>257.18950437317784</v>
          </cell>
          <cell r="Z254">
            <v>257.18950437317784</v>
          </cell>
          <cell r="AA254">
            <v>257.18950437317784</v>
          </cell>
          <cell r="AB254">
            <v>257.18950437317784</v>
          </cell>
          <cell r="AC254">
            <v>257.18950437317784</v>
          </cell>
          <cell r="AD254">
            <v>257.18950437317784</v>
          </cell>
          <cell r="AE254">
            <v>257.18950437317784</v>
          </cell>
          <cell r="AF254">
            <v>257.18950437317784</v>
          </cell>
          <cell r="AG254">
            <v>257.18950437317784</v>
          </cell>
        </row>
        <row r="255">
          <cell r="B255">
            <v>0</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B256">
            <v>663.61702127659566</v>
          </cell>
          <cell r="C256">
            <v>312.65486725663715</v>
          </cell>
          <cell r="D256">
            <v>309.23963133640547</v>
          </cell>
          <cell r="E256">
            <v>296.98653198653199</v>
          </cell>
          <cell r="F256">
            <v>308.55889724310771</v>
          </cell>
          <cell r="G256">
            <v>307.63874873864779</v>
          </cell>
          <cell r="H256">
            <v>308.14946619217079</v>
          </cell>
          <cell r="I256">
            <v>368.49644128113874</v>
          </cell>
          <cell r="J256">
            <v>356.54058313632783</v>
          </cell>
          <cell r="K256">
            <v>405.25610717100079</v>
          </cell>
          <cell r="L256">
            <v>435.09850275807719</v>
          </cell>
          <cell r="M256">
            <v>486.42237982663511</v>
          </cell>
          <cell r="N256">
            <v>486.42237982663511</v>
          </cell>
          <cell r="O256">
            <v>486.42237982663511</v>
          </cell>
          <cell r="P256">
            <v>486.42237982663511</v>
          </cell>
          <cell r="Q256">
            <v>486.42237982663511</v>
          </cell>
          <cell r="R256">
            <v>486.42237982663511</v>
          </cell>
          <cell r="S256">
            <v>486.42237982663511</v>
          </cell>
          <cell r="T256">
            <v>486.42237982663511</v>
          </cell>
          <cell r="U256">
            <v>486.42237982663511</v>
          </cell>
          <cell r="V256">
            <v>486.42237982663511</v>
          </cell>
          <cell r="W256">
            <v>486.42237982663511</v>
          </cell>
          <cell r="X256">
            <v>486.42237982663511</v>
          </cell>
          <cell r="Y256">
            <v>486.42237982663511</v>
          </cell>
          <cell r="Z256">
            <v>486.42237982663511</v>
          </cell>
          <cell r="AA256">
            <v>486.42237982663511</v>
          </cell>
          <cell r="AB256">
            <v>486.42237982663511</v>
          </cell>
          <cell r="AC256">
            <v>486.42237982663511</v>
          </cell>
          <cell r="AD256">
            <v>486.42237982663511</v>
          </cell>
          <cell r="AE256">
            <v>486.42237982663511</v>
          </cell>
          <cell r="AF256">
            <v>486.42237982663511</v>
          </cell>
          <cell r="AG256">
            <v>486.42237982663511</v>
          </cell>
        </row>
        <row r="257">
          <cell r="B257">
            <v>464.43113772455092</v>
          </cell>
          <cell r="C257">
            <v>209.28</v>
          </cell>
          <cell r="D257">
            <v>208.36474164133739</v>
          </cell>
          <cell r="E257">
            <v>198.10993657505284</v>
          </cell>
          <cell r="F257">
            <v>211.74598070739549</v>
          </cell>
          <cell r="G257">
            <v>208.74966887417219</v>
          </cell>
          <cell r="H257">
            <v>206.6435185185185</v>
          </cell>
          <cell r="I257">
            <v>243.02083333333334</v>
          </cell>
          <cell r="J257">
            <v>238.08378266279553</v>
          </cell>
          <cell r="K257">
            <v>254.75321443384487</v>
          </cell>
          <cell r="L257">
            <v>272.29780174201579</v>
          </cell>
          <cell r="M257">
            <v>299.91497304023227</v>
          </cell>
          <cell r="N257">
            <v>299.91497304023227</v>
          </cell>
          <cell r="O257">
            <v>299.91497304023227</v>
          </cell>
          <cell r="P257">
            <v>299.91497304023227</v>
          </cell>
          <cell r="Q257">
            <v>299.91497304023227</v>
          </cell>
          <cell r="R257">
            <v>299.91497304023227</v>
          </cell>
          <cell r="S257">
            <v>299.91497304023227</v>
          </cell>
          <cell r="T257">
            <v>299.91497304023227</v>
          </cell>
          <cell r="U257">
            <v>299.91497304023227</v>
          </cell>
          <cell r="V257">
            <v>299.91497304023227</v>
          </cell>
          <cell r="W257">
            <v>299.91497304023227</v>
          </cell>
          <cell r="X257">
            <v>299.91497304023227</v>
          </cell>
          <cell r="Y257">
            <v>299.91497304023227</v>
          </cell>
          <cell r="Z257">
            <v>299.91497304023227</v>
          </cell>
          <cell r="AA257">
            <v>299.91497304023227</v>
          </cell>
          <cell r="AB257">
            <v>299.91497304023227</v>
          </cell>
          <cell r="AC257">
            <v>299.91497304023227</v>
          </cell>
          <cell r="AD257">
            <v>299.91497304023227</v>
          </cell>
          <cell r="AE257">
            <v>299.91497304023227</v>
          </cell>
          <cell r="AF257">
            <v>299.91497304023227</v>
          </cell>
          <cell r="AG257">
            <v>299.91497304023227</v>
          </cell>
        </row>
        <row r="258">
          <cell r="B258">
            <v>632.05882352941182</v>
          </cell>
          <cell r="C258">
            <v>100.69565217391305</v>
          </cell>
          <cell r="D258">
            <v>92.981132075471692</v>
          </cell>
          <cell r="E258">
            <v>86.226804123711347</v>
          </cell>
          <cell r="F258">
            <v>94.128571428571433</v>
          </cell>
          <cell r="G258">
            <v>93.516853932584269</v>
          </cell>
          <cell r="H258">
            <v>93.3203125</v>
          </cell>
          <cell r="I258">
            <v>111.50390625</v>
          </cell>
          <cell r="J258">
            <v>109.56372968349015</v>
          </cell>
          <cell r="K258">
            <v>125.24379811804961</v>
          </cell>
          <cell r="L258">
            <v>134.9957228400342</v>
          </cell>
          <cell r="M258">
            <v>153.49871685201026</v>
          </cell>
          <cell r="N258">
            <v>153.49871685201026</v>
          </cell>
          <cell r="O258">
            <v>153.49871685201026</v>
          </cell>
          <cell r="P258">
            <v>153.49871685201026</v>
          </cell>
          <cell r="Q258">
            <v>153.49871685201026</v>
          </cell>
          <cell r="R258">
            <v>153.49871685201026</v>
          </cell>
          <cell r="S258">
            <v>153.49871685201026</v>
          </cell>
          <cell r="T258">
            <v>153.49871685201026</v>
          </cell>
          <cell r="U258">
            <v>153.49871685201026</v>
          </cell>
          <cell r="V258">
            <v>153.49871685201026</v>
          </cell>
          <cell r="W258">
            <v>153.49871685201026</v>
          </cell>
          <cell r="X258">
            <v>153.49871685201026</v>
          </cell>
          <cell r="Y258">
            <v>153.49871685201026</v>
          </cell>
          <cell r="Z258">
            <v>153.49871685201026</v>
          </cell>
          <cell r="AA258">
            <v>153.49871685201026</v>
          </cell>
          <cell r="AB258">
            <v>153.49871685201026</v>
          </cell>
          <cell r="AC258">
            <v>153.49871685201026</v>
          </cell>
          <cell r="AD258">
            <v>153.49871685201026</v>
          </cell>
          <cell r="AE258">
            <v>153.49871685201026</v>
          </cell>
          <cell r="AF258">
            <v>153.49871685201026</v>
          </cell>
          <cell r="AG258">
            <v>153.49871685201026</v>
          </cell>
        </row>
        <row r="259">
          <cell r="B259">
            <v>419.2</v>
          </cell>
          <cell r="C259">
            <v>173.76744186046511</v>
          </cell>
          <cell r="D259">
            <v>167.95</v>
          </cell>
          <cell r="E259">
            <v>160.05128205128204</v>
          </cell>
          <cell r="F259">
            <v>164.52980132450332</v>
          </cell>
          <cell r="G259">
            <v>177.45549738219896</v>
          </cell>
          <cell r="H259">
            <v>178.1552511415525</v>
          </cell>
          <cell r="I259">
            <v>207.37899543378995</v>
          </cell>
          <cell r="J259">
            <v>204.08943089430895</v>
          </cell>
          <cell r="K259">
            <v>216.82113821138211</v>
          </cell>
          <cell r="L259">
            <v>235.14634146341464</v>
          </cell>
          <cell r="M259">
            <v>270.8130081300813</v>
          </cell>
          <cell r="N259">
            <v>270.8130081300813</v>
          </cell>
          <cell r="O259">
            <v>270.8130081300813</v>
          </cell>
          <cell r="P259">
            <v>270.8130081300813</v>
          </cell>
          <cell r="Q259">
            <v>270.8130081300813</v>
          </cell>
          <cell r="R259">
            <v>270.8130081300813</v>
          </cell>
          <cell r="S259">
            <v>270.8130081300813</v>
          </cell>
          <cell r="T259">
            <v>270.8130081300813</v>
          </cell>
          <cell r="U259">
            <v>270.8130081300813</v>
          </cell>
          <cell r="V259">
            <v>270.8130081300813</v>
          </cell>
          <cell r="W259">
            <v>270.8130081300813</v>
          </cell>
          <cell r="X259">
            <v>270.8130081300813</v>
          </cell>
          <cell r="Y259">
            <v>270.8130081300813</v>
          </cell>
          <cell r="Z259">
            <v>270.8130081300813</v>
          </cell>
          <cell r="AA259">
            <v>270.8130081300813</v>
          </cell>
          <cell r="AB259">
            <v>270.8130081300813</v>
          </cell>
          <cell r="AC259">
            <v>270.8130081300813</v>
          </cell>
          <cell r="AD259">
            <v>270.8130081300813</v>
          </cell>
          <cell r="AE259">
            <v>270.8130081300813</v>
          </cell>
          <cell r="AF259">
            <v>270.8130081300813</v>
          </cell>
          <cell r="AG259">
            <v>270.8130081300813</v>
          </cell>
        </row>
        <row r="260">
          <cell r="B260">
            <v>106.97777777777777</v>
          </cell>
          <cell r="C260">
            <v>79.218390804597703</v>
          </cell>
          <cell r="D260">
            <v>78.874251497005986</v>
          </cell>
          <cell r="E260">
            <v>72.487603305785129</v>
          </cell>
          <cell r="F260">
            <v>81.684210526315795</v>
          </cell>
          <cell r="G260">
            <v>77.397530864197535</v>
          </cell>
          <cell r="H260">
            <v>76.302895322939861</v>
          </cell>
          <cell r="I260">
            <v>90.708240534521153</v>
          </cell>
          <cell r="J260">
            <v>89.593625498007967</v>
          </cell>
          <cell r="K260">
            <v>101.0597609561753</v>
          </cell>
          <cell r="L260">
            <v>108.800796812749</v>
          </cell>
          <cell r="M260">
            <v>122.18725099601593</v>
          </cell>
          <cell r="N260">
            <v>122.18725099601593</v>
          </cell>
          <cell r="O260">
            <v>122.18725099601593</v>
          </cell>
          <cell r="P260">
            <v>122.18725099601593</v>
          </cell>
          <cell r="Q260">
            <v>122.18725099601593</v>
          </cell>
          <cell r="R260">
            <v>122.18725099601593</v>
          </cell>
          <cell r="S260">
            <v>122.18725099601593</v>
          </cell>
          <cell r="T260">
            <v>122.18725099601593</v>
          </cell>
          <cell r="U260">
            <v>122.18725099601593</v>
          </cell>
          <cell r="V260">
            <v>122.18725099601593</v>
          </cell>
          <cell r="W260">
            <v>122.18725099601593</v>
          </cell>
          <cell r="X260">
            <v>122.18725099601593</v>
          </cell>
          <cell r="Y260">
            <v>122.18725099601593</v>
          </cell>
          <cell r="Z260">
            <v>122.18725099601593</v>
          </cell>
          <cell r="AA260">
            <v>122.18725099601593</v>
          </cell>
          <cell r="AB260">
            <v>122.18725099601593</v>
          </cell>
          <cell r="AC260">
            <v>122.18725099601593</v>
          </cell>
          <cell r="AD260">
            <v>122.18725099601593</v>
          </cell>
          <cell r="AE260">
            <v>122.18725099601593</v>
          </cell>
          <cell r="AF260">
            <v>122.18725099601593</v>
          </cell>
          <cell r="AG260">
            <v>122.18725099601593</v>
          </cell>
        </row>
        <row r="261">
          <cell r="B261">
            <v>0</v>
          </cell>
          <cell r="C261">
            <v>49.069767441860471</v>
          </cell>
          <cell r="D261">
            <v>67.546296296296291</v>
          </cell>
          <cell r="E261">
            <v>66.428571428571431</v>
          </cell>
          <cell r="F261">
            <v>55.159574468085104</v>
          </cell>
          <cell r="G261">
            <v>52.014134275618375</v>
          </cell>
          <cell r="H261">
            <v>60.073964497041423</v>
          </cell>
          <cell r="I261">
            <v>73.269230769230774</v>
          </cell>
          <cell r="J261">
            <v>67.456575682382137</v>
          </cell>
          <cell r="K261">
            <v>73.970223325062037</v>
          </cell>
          <cell r="L261">
            <v>76.526054590570723</v>
          </cell>
          <cell r="M261">
            <v>85.434243176178668</v>
          </cell>
          <cell r="N261">
            <v>85.434243176178668</v>
          </cell>
          <cell r="O261">
            <v>85.434243176178668</v>
          </cell>
          <cell r="P261">
            <v>85.434243176178668</v>
          </cell>
          <cell r="Q261">
            <v>85.434243176178668</v>
          </cell>
          <cell r="R261">
            <v>85.434243176178668</v>
          </cell>
          <cell r="S261">
            <v>85.434243176178668</v>
          </cell>
          <cell r="T261">
            <v>85.434243176178668</v>
          </cell>
          <cell r="U261">
            <v>85.434243176178668</v>
          </cell>
          <cell r="V261">
            <v>85.434243176178668</v>
          </cell>
          <cell r="W261">
            <v>85.434243176178668</v>
          </cell>
          <cell r="X261">
            <v>85.434243176178668</v>
          </cell>
          <cell r="Y261">
            <v>85.434243176178668</v>
          </cell>
          <cell r="Z261">
            <v>85.434243176178668</v>
          </cell>
          <cell r="AA261">
            <v>85.434243176178668</v>
          </cell>
          <cell r="AB261">
            <v>85.434243176178668</v>
          </cell>
          <cell r="AC261">
            <v>85.434243176178668</v>
          </cell>
          <cell r="AD261">
            <v>85.434243176178668</v>
          </cell>
          <cell r="AE261">
            <v>85.434243176178668</v>
          </cell>
          <cell r="AF261">
            <v>85.434243176178668</v>
          </cell>
          <cell r="AG261">
            <v>85.434243176178668</v>
          </cell>
        </row>
        <row r="262">
          <cell r="B262">
            <v>0</v>
          </cell>
          <cell r="C262">
            <v>0</v>
          </cell>
          <cell r="D262">
            <v>31.68888888888889</v>
          </cell>
          <cell r="E262">
            <v>55.258064516129032</v>
          </cell>
          <cell r="F262">
            <v>31</v>
          </cell>
          <cell r="G262">
            <v>28.020202020202021</v>
          </cell>
          <cell r="H262">
            <v>22.192</v>
          </cell>
          <cell r="I262">
            <v>22.192</v>
          </cell>
          <cell r="J262">
            <v>19.131034482758622</v>
          </cell>
          <cell r="K262">
            <v>19.131034482758622</v>
          </cell>
          <cell r="L262">
            <v>19.131034482758622</v>
          </cell>
          <cell r="M262">
            <v>22.186206896551724</v>
          </cell>
          <cell r="N262">
            <v>22.186206896551724</v>
          </cell>
          <cell r="O262">
            <v>22.186206896551724</v>
          </cell>
          <cell r="P262">
            <v>22.186206896551724</v>
          </cell>
          <cell r="Q262">
            <v>22.186206896551724</v>
          </cell>
          <cell r="R262">
            <v>22.186206896551724</v>
          </cell>
          <cell r="S262">
            <v>22.186206896551724</v>
          </cell>
          <cell r="T262">
            <v>22.186206896551724</v>
          </cell>
          <cell r="U262">
            <v>22.186206896551724</v>
          </cell>
          <cell r="V262">
            <v>22.186206896551724</v>
          </cell>
          <cell r="W262">
            <v>22.186206896551724</v>
          </cell>
          <cell r="X262">
            <v>22.186206896551724</v>
          </cell>
          <cell r="Y262">
            <v>22.186206896551724</v>
          </cell>
          <cell r="Z262">
            <v>22.186206896551724</v>
          </cell>
          <cell r="AA262">
            <v>22.186206896551724</v>
          </cell>
          <cell r="AB262">
            <v>22.186206896551724</v>
          </cell>
          <cell r="AC262">
            <v>22.186206896551724</v>
          </cell>
          <cell r="AD262">
            <v>22.186206896551724</v>
          </cell>
          <cell r="AE262">
            <v>22.186206896551724</v>
          </cell>
          <cell r="AF262">
            <v>22.186206896551724</v>
          </cell>
          <cell r="AG262">
            <v>22.186206896551724</v>
          </cell>
        </row>
        <row r="263">
          <cell r="B263">
            <v>0</v>
          </cell>
          <cell r="C263">
            <v>43.692307692307693</v>
          </cell>
          <cell r="D263">
            <v>39.807228915662648</v>
          </cell>
          <cell r="E263">
            <v>28.890322580645162</v>
          </cell>
          <cell r="F263">
            <v>35.754838709677422</v>
          </cell>
          <cell r="G263">
            <v>49.445161290322581</v>
          </cell>
          <cell r="H263">
            <v>63.13548387096774</v>
          </cell>
          <cell r="I263">
            <v>78.374193548387098</v>
          </cell>
          <cell r="J263">
            <v>93.303225806451607</v>
          </cell>
          <cell r="K263">
            <v>104.15483870967742</v>
          </cell>
          <cell r="L263">
            <v>111.98709677419355</v>
          </cell>
          <cell r="M263">
            <v>118.30967741935484</v>
          </cell>
          <cell r="N263">
            <v>118.30967741935484</v>
          </cell>
          <cell r="O263">
            <v>118.30967741935484</v>
          </cell>
          <cell r="P263">
            <v>118.30967741935484</v>
          </cell>
          <cell r="Q263">
            <v>118.30967741935484</v>
          </cell>
          <cell r="R263">
            <v>118.30967741935484</v>
          </cell>
          <cell r="S263">
            <v>118.30967741935484</v>
          </cell>
          <cell r="T263">
            <v>118.30967741935484</v>
          </cell>
          <cell r="U263">
            <v>118.30967741935484</v>
          </cell>
          <cell r="V263">
            <v>118.30967741935484</v>
          </cell>
          <cell r="W263">
            <v>118.30967741935484</v>
          </cell>
          <cell r="X263">
            <v>118.30967741935484</v>
          </cell>
          <cell r="Y263">
            <v>118.30967741935484</v>
          </cell>
          <cell r="Z263">
            <v>118.30967741935484</v>
          </cell>
          <cell r="AA263">
            <v>118.30967741935484</v>
          </cell>
          <cell r="AB263">
            <v>118.30967741935484</v>
          </cell>
          <cell r="AC263">
            <v>118.30967741935484</v>
          </cell>
          <cell r="AD263">
            <v>118.30967741935484</v>
          </cell>
          <cell r="AE263">
            <v>118.30967741935484</v>
          </cell>
          <cell r="AF263">
            <v>118.30967741935484</v>
          </cell>
          <cell r="AG263">
            <v>118.30967741935484</v>
          </cell>
        </row>
        <row r="264">
          <cell r="B264">
            <v>84.181818181818187</v>
          </cell>
          <cell r="C264">
            <v>69.545454545454547</v>
          </cell>
          <cell r="D264">
            <v>3.7799410785192773</v>
          </cell>
          <cell r="E264">
            <v>5.2230090694496205</v>
          </cell>
          <cell r="F264">
            <v>6.7298520239696709</v>
          </cell>
          <cell r="G264">
            <v>6.7298520239696709</v>
          </cell>
          <cell r="H264">
            <v>6.7298520239696709</v>
          </cell>
          <cell r="I264">
            <v>7.9430108841873546</v>
          </cell>
          <cell r="J264">
            <v>8.0711632922007901</v>
          </cell>
          <cell r="K264">
            <v>9.1973164011021922</v>
          </cell>
          <cell r="L264">
            <v>10.600215646340002</v>
          </cell>
          <cell r="M264">
            <v>12.638073559362645</v>
          </cell>
          <cell r="N264">
            <v>12.638073559362645</v>
          </cell>
          <cell r="O264">
            <v>12.638073559362645</v>
          </cell>
          <cell r="P264">
            <v>12.638073559362645</v>
          </cell>
          <cell r="Q264">
            <v>12.638073559362645</v>
          </cell>
          <cell r="R264">
            <v>12.638073559362645</v>
          </cell>
          <cell r="S264">
            <v>12.638073559362645</v>
          </cell>
          <cell r="T264">
            <v>12.638073559362645</v>
          </cell>
          <cell r="U264">
            <v>12.638073559362645</v>
          </cell>
          <cell r="V264">
            <v>12.638073559362645</v>
          </cell>
          <cell r="W264">
            <v>12.638073559362645</v>
          </cell>
          <cell r="X264">
            <v>12.638073559362645</v>
          </cell>
          <cell r="Y264">
            <v>12.638073559362645</v>
          </cell>
          <cell r="Z264">
            <v>12.638073559362645</v>
          </cell>
          <cell r="AA264">
            <v>12.638073559362645</v>
          </cell>
          <cell r="AB264">
            <v>12.638073559362645</v>
          </cell>
          <cell r="AC264">
            <v>12.638073559362645</v>
          </cell>
          <cell r="AD264">
            <v>12.638073559362645</v>
          </cell>
          <cell r="AE264">
            <v>12.638073559362645</v>
          </cell>
          <cell r="AF264">
            <v>12.638073559362645</v>
          </cell>
          <cell r="AG264">
            <v>12.638073559362645</v>
          </cell>
        </row>
        <row r="265">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B266">
            <v>0</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row>
        <row r="267">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row>
        <row r="269">
          <cell r="B269">
            <v>0</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row>
        <row r="270">
          <cell r="B270">
            <v>0</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row>
        <row r="271">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B272">
            <v>0</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row>
        <row r="273">
          <cell r="B273">
            <v>0</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row>
        <row r="274">
          <cell r="B274">
            <v>0</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row>
        <row r="275">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B276">
            <v>0</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row>
        <row r="277">
          <cell r="B277">
            <v>0</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316">
          <cell r="B316">
            <v>38776</v>
          </cell>
          <cell r="C316">
            <v>38777</v>
          </cell>
          <cell r="D316">
            <v>38778</v>
          </cell>
          <cell r="E316">
            <v>38779</v>
          </cell>
          <cell r="F316">
            <v>38780</v>
          </cell>
          <cell r="G316">
            <v>38781</v>
          </cell>
          <cell r="H316">
            <v>38782</v>
          </cell>
          <cell r="I316">
            <v>38783</v>
          </cell>
          <cell r="J316">
            <v>38784</v>
          </cell>
          <cell r="K316">
            <v>38785</v>
          </cell>
          <cell r="L316">
            <v>38786</v>
          </cell>
          <cell r="M316">
            <v>38787</v>
          </cell>
          <cell r="N316">
            <v>38788</v>
          </cell>
          <cell r="O316">
            <v>38789</v>
          </cell>
          <cell r="P316">
            <v>38790</v>
          </cell>
          <cell r="Q316">
            <v>38791</v>
          </cell>
          <cell r="R316">
            <v>38792</v>
          </cell>
          <cell r="S316">
            <v>38793</v>
          </cell>
          <cell r="T316">
            <v>38794</v>
          </cell>
          <cell r="U316">
            <v>38795</v>
          </cell>
          <cell r="V316">
            <v>38796</v>
          </cell>
          <cell r="W316">
            <v>38797</v>
          </cell>
          <cell r="X316">
            <v>38798</v>
          </cell>
          <cell r="Y316">
            <v>38799</v>
          </cell>
          <cell r="Z316">
            <v>38800</v>
          </cell>
          <cell r="AA316">
            <v>38801</v>
          </cell>
          <cell r="AB316">
            <v>38802</v>
          </cell>
          <cell r="AC316">
            <v>38803</v>
          </cell>
          <cell r="AD316">
            <v>38804</v>
          </cell>
          <cell r="AE316">
            <v>38805</v>
          </cell>
          <cell r="AF316">
            <v>38806</v>
          </cell>
          <cell r="AG316">
            <v>38807</v>
          </cell>
          <cell r="AH316" t="str">
            <v>Total</v>
          </cell>
        </row>
        <row r="317">
          <cell r="B317">
            <v>0</v>
          </cell>
          <cell r="C317">
            <v>1.7309512486050824E-2</v>
          </cell>
          <cell r="D317">
            <v>3.9177274117631077E-2</v>
          </cell>
          <cell r="E317">
            <v>3.7588375666205424E-2</v>
          </cell>
          <cell r="F317">
            <v>3.2304259966057722E-2</v>
          </cell>
          <cell r="G317">
            <v>4.1399957998999412E-2</v>
          </cell>
          <cell r="H317">
            <v>3.9847323845536277E-2</v>
          </cell>
          <cell r="I317">
            <v>0</v>
          </cell>
          <cell r="J317">
            <v>3.1249111301300682E-2</v>
          </cell>
          <cell r="K317" t="e">
            <v>#DIV/0!</v>
          </cell>
          <cell r="L317" t="e">
            <v>#DIV/0!</v>
          </cell>
          <cell r="M317" t="e">
            <v>#DIV/0!</v>
          </cell>
          <cell r="N317" t="e">
            <v>#DIV/0!</v>
          </cell>
          <cell r="O317" t="e">
            <v>#DIV/0!</v>
          </cell>
          <cell r="P317" t="e">
            <v>#DIV/0!</v>
          </cell>
          <cell r="Q317" t="e">
            <v>#DIV/0!</v>
          </cell>
          <cell r="R317" t="e">
            <v>#DIV/0!</v>
          </cell>
          <cell r="S317" t="e">
            <v>#DIV/0!</v>
          </cell>
          <cell r="T317" t="e">
            <v>#DIV/0!</v>
          </cell>
          <cell r="U317" t="e">
            <v>#DIV/0!</v>
          </cell>
          <cell r="V317" t="e">
            <v>#DIV/0!</v>
          </cell>
          <cell r="W317" t="e">
            <v>#DIV/0!</v>
          </cell>
          <cell r="X317" t="e">
            <v>#DIV/0!</v>
          </cell>
          <cell r="Y317" t="e">
            <v>#DIV/0!</v>
          </cell>
          <cell r="Z317" t="e">
            <v>#DIV/0!</v>
          </cell>
          <cell r="AA317" t="e">
            <v>#DIV/0!</v>
          </cell>
          <cell r="AB317" t="e">
            <v>#DIV/0!</v>
          </cell>
          <cell r="AC317" t="e">
            <v>#DIV/0!</v>
          </cell>
          <cell r="AD317" t="e">
            <v>#DIV/0!</v>
          </cell>
          <cell r="AE317" t="e">
            <v>#DIV/0!</v>
          </cell>
          <cell r="AF317" t="e">
            <v>#DIV/0!</v>
          </cell>
          <cell r="AH317">
            <v>3.4125116483111631E-2</v>
          </cell>
        </row>
        <row r="318">
          <cell r="B318">
            <v>0.13</v>
          </cell>
          <cell r="C318">
            <v>0.13</v>
          </cell>
          <cell r="D318">
            <v>0.13</v>
          </cell>
          <cell r="E318">
            <v>0.13</v>
          </cell>
          <cell r="F318">
            <v>0.13</v>
          </cell>
          <cell r="G318">
            <v>0.13</v>
          </cell>
          <cell r="H318">
            <v>0.13</v>
          </cell>
          <cell r="I318">
            <v>0.13</v>
          </cell>
          <cell r="J318">
            <v>0.13</v>
          </cell>
          <cell r="K318" t="e">
            <v>#DIV/0!</v>
          </cell>
          <cell r="L318" t="e">
            <v>#DIV/0!</v>
          </cell>
          <cell r="M318" t="e">
            <v>#DIV/0!</v>
          </cell>
          <cell r="N318" t="e">
            <v>#DIV/0!</v>
          </cell>
          <cell r="O318" t="e">
            <v>#DIV/0!</v>
          </cell>
          <cell r="P318" t="e">
            <v>#DIV/0!</v>
          </cell>
          <cell r="Q318" t="e">
            <v>#DIV/0!</v>
          </cell>
          <cell r="R318" t="e">
            <v>#DIV/0!</v>
          </cell>
          <cell r="S318" t="e">
            <v>#DIV/0!</v>
          </cell>
          <cell r="T318" t="e">
            <v>#DIV/0!</v>
          </cell>
          <cell r="U318" t="e">
            <v>#DIV/0!</v>
          </cell>
          <cell r="V318" t="e">
            <v>#DIV/0!</v>
          </cell>
          <cell r="W318" t="e">
            <v>#DIV/0!</v>
          </cell>
          <cell r="X318" t="e">
            <v>#DIV/0!</v>
          </cell>
          <cell r="Y318" t="e">
            <v>#DIV/0!</v>
          </cell>
          <cell r="Z318" t="e">
            <v>#DIV/0!</v>
          </cell>
          <cell r="AA318" t="e">
            <v>#DIV/0!</v>
          </cell>
          <cell r="AB318" t="e">
            <v>#DIV/0!</v>
          </cell>
          <cell r="AC318" t="e">
            <v>#DIV/0!</v>
          </cell>
          <cell r="AD318" t="e">
            <v>#DIV/0!</v>
          </cell>
          <cell r="AE318" t="e">
            <v>#DIV/0!</v>
          </cell>
          <cell r="AF318" t="e">
            <v>#DIV/0!</v>
          </cell>
          <cell r="AH318">
            <v>0.13</v>
          </cell>
        </row>
        <row r="319">
          <cell r="B319">
            <v>6.8132462456341081E-2</v>
          </cell>
          <cell r="C319">
            <v>8.2968087715712402E-2</v>
          </cell>
          <cell r="D319">
            <v>1.1149995828858084E-2</v>
          </cell>
          <cell r="E319">
            <v>4.2537830204398983E-2</v>
          </cell>
          <cell r="F319">
            <v>9.9446040040988785E-3</v>
          </cell>
          <cell r="G319">
            <v>1.1209032551257929E-2</v>
          </cell>
          <cell r="H319">
            <v>1.4757332771165985E-2</v>
          </cell>
          <cell r="I319">
            <v>0</v>
          </cell>
          <cell r="J319">
            <v>1.1543224873236765E-2</v>
          </cell>
          <cell r="K319" t="e">
            <v>#DIV/0!</v>
          </cell>
          <cell r="L319" t="e">
            <v>#DIV/0!</v>
          </cell>
          <cell r="M319" t="e">
            <v>#DIV/0!</v>
          </cell>
          <cell r="N319" t="e">
            <v>#DIV/0!</v>
          </cell>
          <cell r="O319" t="e">
            <v>#DIV/0!</v>
          </cell>
          <cell r="P319" t="e">
            <v>#DIV/0!</v>
          </cell>
          <cell r="Q319" t="e">
            <v>#DIV/0!</v>
          </cell>
          <cell r="R319" t="e">
            <v>#DIV/0!</v>
          </cell>
          <cell r="S319" t="e">
            <v>#DIV/0!</v>
          </cell>
          <cell r="T319" t="e">
            <v>#DIV/0!</v>
          </cell>
          <cell r="U319" t="e">
            <v>#DIV/0!</v>
          </cell>
          <cell r="V319" t="e">
            <v>#DIV/0!</v>
          </cell>
          <cell r="W319" t="e">
            <v>#DIV/0!</v>
          </cell>
          <cell r="X319" t="e">
            <v>#DIV/0!</v>
          </cell>
          <cell r="Y319" t="e">
            <v>#DIV/0!</v>
          </cell>
          <cell r="Z319" t="e">
            <v>#DIV/0!</v>
          </cell>
          <cell r="AA319" t="e">
            <v>#DIV/0!</v>
          </cell>
          <cell r="AB319" t="e">
            <v>#DIV/0!</v>
          </cell>
          <cell r="AC319" t="e">
            <v>#DIV/0!</v>
          </cell>
          <cell r="AD319" t="e">
            <v>#DIV/0!</v>
          </cell>
          <cell r="AE319" t="e">
            <v>#DIV/0!</v>
          </cell>
          <cell r="AF319" t="e">
            <v>#DIV/0!</v>
          </cell>
          <cell r="AH319">
            <v>2.6301443992675571E-2</v>
          </cell>
        </row>
        <row r="320">
          <cell r="B320">
            <v>7.6749904868317856E-2</v>
          </cell>
          <cell r="C320">
            <v>0.18270460101084107</v>
          </cell>
          <cell r="D320">
            <v>0.18566269977948832</v>
          </cell>
          <cell r="E320">
            <v>0.19326146083503842</v>
          </cell>
          <cell r="F320">
            <v>0.1816401246290244</v>
          </cell>
          <cell r="G320">
            <v>0.18511457851498875</v>
          </cell>
          <cell r="H320">
            <v>0.18715359341501428</v>
          </cell>
          <cell r="I320">
            <v>0</v>
          </cell>
          <cell r="J320">
            <v>0.16826064346815189</v>
          </cell>
          <cell r="K320" t="e">
            <v>#DIV/0!</v>
          </cell>
          <cell r="L320" t="e">
            <v>#DIV/0!</v>
          </cell>
          <cell r="M320" t="e">
            <v>#DIV/0!</v>
          </cell>
          <cell r="N320" t="e">
            <v>#DIV/0!</v>
          </cell>
          <cell r="O320" t="e">
            <v>#DIV/0!</v>
          </cell>
          <cell r="P320" t="e">
            <v>#DIV/0!</v>
          </cell>
          <cell r="Q320" t="e">
            <v>#DIV/0!</v>
          </cell>
          <cell r="R320" t="e">
            <v>#DIV/0!</v>
          </cell>
          <cell r="S320" t="e">
            <v>#DIV/0!</v>
          </cell>
          <cell r="T320" t="e">
            <v>#DIV/0!</v>
          </cell>
          <cell r="U320" t="e">
            <v>#DIV/0!</v>
          </cell>
          <cell r="V320" t="e">
            <v>#DIV/0!</v>
          </cell>
          <cell r="W320" t="e">
            <v>#DIV/0!</v>
          </cell>
          <cell r="X320" t="e">
            <v>#DIV/0!</v>
          </cell>
          <cell r="Y320" t="e">
            <v>#DIV/0!</v>
          </cell>
          <cell r="Z320" t="e">
            <v>#DIV/0!</v>
          </cell>
          <cell r="AA320" t="e">
            <v>#DIV/0!</v>
          </cell>
          <cell r="AB320" t="e">
            <v>#DIV/0!</v>
          </cell>
          <cell r="AC320" t="e">
            <v>#DIV/0!</v>
          </cell>
          <cell r="AD320" t="e">
            <v>#DIV/0!</v>
          </cell>
          <cell r="AE320" t="e">
            <v>#DIV/0!</v>
          </cell>
          <cell r="AF320" t="e">
            <v>#DIV/0!</v>
          </cell>
          <cell r="AH320">
            <v>0.18339967166464963</v>
          </cell>
        </row>
        <row r="321">
          <cell r="B321">
            <v>0.18766274123573545</v>
          </cell>
          <cell r="C321">
            <v>0.53232169914543082</v>
          </cell>
          <cell r="D321">
            <v>0.48622572165130107</v>
          </cell>
          <cell r="E321">
            <v>0.61630017524946623</v>
          </cell>
          <cell r="F321">
            <v>0.49718843013468739</v>
          </cell>
          <cell r="G321">
            <v>0.50630175966412683</v>
          </cell>
          <cell r="H321">
            <v>0.45214326544701472</v>
          </cell>
          <cell r="I321">
            <v>0</v>
          </cell>
          <cell r="J321">
            <v>0.44071493701573555</v>
          </cell>
          <cell r="K321" t="e">
            <v>#DIV/0!</v>
          </cell>
          <cell r="L321" t="e">
            <v>#DIV/0!</v>
          </cell>
          <cell r="M321" t="e">
            <v>#DIV/0!</v>
          </cell>
          <cell r="N321" t="e">
            <v>#DIV/0!</v>
          </cell>
          <cell r="O321" t="e">
            <v>#DIV/0!</v>
          </cell>
          <cell r="P321" t="e">
            <v>#DIV/0!</v>
          </cell>
          <cell r="Q321" t="e">
            <v>#DIV/0!</v>
          </cell>
          <cell r="R321" t="e">
            <v>#DIV/0!</v>
          </cell>
          <cell r="S321" t="e">
            <v>#DIV/0!</v>
          </cell>
          <cell r="T321" t="e">
            <v>#DIV/0!</v>
          </cell>
          <cell r="U321" t="e">
            <v>#DIV/0!</v>
          </cell>
          <cell r="V321" t="e">
            <v>#DIV/0!</v>
          </cell>
          <cell r="W321" t="e">
            <v>#DIV/0!</v>
          </cell>
          <cell r="X321" t="e">
            <v>#DIV/0!</v>
          </cell>
          <cell r="Y321" t="e">
            <v>#DIV/0!</v>
          </cell>
          <cell r="Z321" t="e">
            <v>#DIV/0!</v>
          </cell>
          <cell r="AA321" t="e">
            <v>#DIV/0!</v>
          </cell>
          <cell r="AB321" t="e">
            <v>#DIV/0!</v>
          </cell>
          <cell r="AC321" t="e">
            <v>#DIV/0!</v>
          </cell>
          <cell r="AD321" t="e">
            <v>#DIV/0!</v>
          </cell>
          <cell r="AE321" t="e">
            <v>#DIV/0!</v>
          </cell>
          <cell r="AF321" t="e">
            <v>#DIV/0!</v>
          </cell>
          <cell r="AH321">
            <v>0.50445656975825182</v>
          </cell>
        </row>
        <row r="322">
          <cell r="B322">
            <v>0.10443354533254803</v>
          </cell>
          <cell r="C322">
            <v>0.11893522115232374</v>
          </cell>
          <cell r="D322">
            <v>0.6083024489014307</v>
          </cell>
          <cell r="E322">
            <v>0.12663901071135747</v>
          </cell>
          <cell r="F322">
            <v>0.11182769009610682</v>
          </cell>
          <cell r="G322">
            <v>0.11441668045699716</v>
          </cell>
          <cell r="H322">
            <v>0.10931580326732909</v>
          </cell>
          <cell r="I322">
            <v>0.08</v>
          </cell>
          <cell r="J322">
            <v>0.12283630480014807</v>
          </cell>
          <cell r="K322" t="e">
            <v>#DIV/0!</v>
          </cell>
          <cell r="L322" t="e">
            <v>#DIV/0!</v>
          </cell>
          <cell r="M322" t="e">
            <v>#DIV/0!</v>
          </cell>
          <cell r="N322" t="e">
            <v>#DIV/0!</v>
          </cell>
          <cell r="O322" t="e">
            <v>#DIV/0!</v>
          </cell>
          <cell r="P322" t="e">
            <v>#DIV/0!</v>
          </cell>
          <cell r="Q322" t="e">
            <v>#DIV/0!</v>
          </cell>
          <cell r="R322" t="e">
            <v>#DIV/0!</v>
          </cell>
          <cell r="S322" t="e">
            <v>#DIV/0!</v>
          </cell>
          <cell r="T322" t="e">
            <v>#DIV/0!</v>
          </cell>
          <cell r="U322" t="e">
            <v>#DIV/0!</v>
          </cell>
          <cell r="V322" t="e">
            <v>#DIV/0!</v>
          </cell>
          <cell r="W322" t="e">
            <v>#DIV/0!</v>
          </cell>
          <cell r="X322" t="e">
            <v>#DIV/0!</v>
          </cell>
          <cell r="Y322" t="e">
            <v>#DIV/0!</v>
          </cell>
          <cell r="Z322" t="e">
            <v>#DIV/0!</v>
          </cell>
          <cell r="AA322" t="e">
            <v>#DIV/0!</v>
          </cell>
          <cell r="AB322" t="e">
            <v>#DIV/0!</v>
          </cell>
          <cell r="AC322" t="e">
            <v>#DIV/0!</v>
          </cell>
          <cell r="AD322" t="e">
            <v>#DIV/0!</v>
          </cell>
          <cell r="AE322" t="e">
            <v>#DIV/0!</v>
          </cell>
          <cell r="AF322" t="e">
            <v>#DIV/0!</v>
          </cell>
          <cell r="AH322">
            <v>0.17403414492321168</v>
          </cell>
        </row>
        <row r="323">
          <cell r="B323">
            <v>0.56697865389294244</v>
          </cell>
          <cell r="C323">
            <v>1.0642391215103588</v>
          </cell>
          <cell r="D323">
            <v>1.4605181402787093</v>
          </cell>
          <cell r="E323">
            <v>1.1463268526664665</v>
          </cell>
          <cell r="F323">
            <v>0.96290510882997526</v>
          </cell>
          <cell r="G323">
            <v>0.98844200918637004</v>
          </cell>
          <cell r="H323">
            <v>0.9332173187460604</v>
          </cell>
          <cell r="I323">
            <v>0.21000000000000002</v>
          </cell>
          <cell r="J323">
            <v>0.90460422145857289</v>
          </cell>
          <cell r="K323" t="e">
            <v>#DIV/0!</v>
          </cell>
          <cell r="L323" t="e">
            <v>#DIV/0!</v>
          </cell>
          <cell r="M323" t="e">
            <v>#DIV/0!</v>
          </cell>
          <cell r="N323" t="e">
            <v>#DIV/0!</v>
          </cell>
          <cell r="O323" t="e">
            <v>#DIV/0!</v>
          </cell>
          <cell r="P323" t="e">
            <v>#DIV/0!</v>
          </cell>
          <cell r="Q323" t="e">
            <v>#DIV/0!</v>
          </cell>
          <cell r="R323" t="e">
            <v>#DIV/0!</v>
          </cell>
          <cell r="S323" t="e">
            <v>#DIV/0!</v>
          </cell>
          <cell r="T323" t="e">
            <v>#DIV/0!</v>
          </cell>
          <cell r="U323" t="e">
            <v>#DIV/0!</v>
          </cell>
          <cell r="V323" t="e">
            <v>#DIV/0!</v>
          </cell>
          <cell r="W323" t="e">
            <v>#DIV/0!</v>
          </cell>
          <cell r="X323" t="e">
            <v>#DIV/0!</v>
          </cell>
          <cell r="Y323" t="e">
            <v>#DIV/0!</v>
          </cell>
          <cell r="Z323" t="e">
            <v>#DIV/0!</v>
          </cell>
          <cell r="AA323" t="e">
            <v>#DIV/0!</v>
          </cell>
          <cell r="AB323" t="e">
            <v>#DIV/0!</v>
          </cell>
          <cell r="AC323" t="e">
            <v>#DIV/0!</v>
          </cell>
          <cell r="AD323" t="e">
            <v>#DIV/0!</v>
          </cell>
          <cell r="AE323" t="e">
            <v>#DIV/0!</v>
          </cell>
          <cell r="AF323" t="e">
            <v>#DIV/0!</v>
          </cell>
          <cell r="AH323">
            <v>1.0523169468219002</v>
          </cell>
        </row>
        <row r="324">
          <cell r="B324">
            <v>0.4979860595347646</v>
          </cell>
          <cell r="C324">
            <v>0.85286836192537141</v>
          </cell>
          <cell r="D324">
            <v>1.2743303980725011</v>
          </cell>
          <cell r="E324">
            <v>0.91974938868043221</v>
          </cell>
          <cell r="F324">
            <v>0.78011805448991134</v>
          </cell>
          <cell r="G324">
            <v>0.79456666012678634</v>
          </cell>
          <cell r="H324">
            <v>0.76699073216123415</v>
          </cell>
          <cell r="I324">
            <v>0.21000000000000002</v>
          </cell>
          <cell r="J324">
            <v>0.7498771712892871</v>
          </cell>
          <cell r="K324" t="e">
            <v>#N/A</v>
          </cell>
          <cell r="L324" t="e">
            <v>#N/A</v>
          </cell>
          <cell r="M324" t="e">
            <v>#N/A</v>
          </cell>
          <cell r="N324" t="e">
            <v>#N/A</v>
          </cell>
          <cell r="O324" t="e">
            <v>#N/A</v>
          </cell>
          <cell r="P324" t="e">
            <v>#N/A</v>
          </cell>
          <cell r="Q324" t="e">
            <v>#N/A</v>
          </cell>
          <cell r="R324" t="e">
            <v>#N/A</v>
          </cell>
          <cell r="S324" t="e">
            <v>#N/A</v>
          </cell>
          <cell r="T324" t="e">
            <v>#N/A</v>
          </cell>
          <cell r="U324" t="e">
            <v>#N/A</v>
          </cell>
          <cell r="V324" t="e">
            <v>#N/A</v>
          </cell>
          <cell r="W324" t="e">
            <v>#N/A</v>
          </cell>
          <cell r="X324" t="e">
            <v>#N/A</v>
          </cell>
          <cell r="Y324" t="e">
            <v>#N/A</v>
          </cell>
          <cell r="Z324" t="e">
            <v>#N/A</v>
          </cell>
          <cell r="AA324" t="e">
            <v>#N/A</v>
          </cell>
          <cell r="AB324" t="e">
            <v>#N/A</v>
          </cell>
          <cell r="AC324" t="e">
            <v>#N/A</v>
          </cell>
          <cell r="AD324" t="e">
            <v>#N/A</v>
          </cell>
          <cell r="AE324" t="e">
            <v>#N/A</v>
          </cell>
          <cell r="AF324" t="e">
            <v>#N/A</v>
          </cell>
          <cell r="AH324">
            <v>0.86685782339936857</v>
          </cell>
        </row>
      </sheetData>
      <sheetData sheetId="1" refreshError="1">
        <row r="4">
          <cell r="A4">
            <v>1</v>
          </cell>
          <cell r="B4">
            <v>1</v>
          </cell>
        </row>
        <row r="5">
          <cell r="A5">
            <v>1.1000000000000001</v>
          </cell>
          <cell r="B5">
            <v>0.94517661372648376</v>
          </cell>
        </row>
        <row r="6">
          <cell r="A6">
            <v>1.2</v>
          </cell>
          <cell r="B6">
            <v>0.89769818970993409</v>
          </cell>
        </row>
        <row r="7">
          <cell r="A7">
            <v>1.3</v>
          </cell>
          <cell r="B7">
            <v>0.85618025631148298</v>
          </cell>
        </row>
        <row r="8">
          <cell r="A8">
            <v>1.4</v>
          </cell>
          <cell r="B8">
            <v>0.81956594377427239</v>
          </cell>
        </row>
        <row r="9">
          <cell r="A9">
            <v>1.5</v>
          </cell>
          <cell r="B9">
            <v>0.7870344435379697</v>
          </cell>
        </row>
        <row r="10">
          <cell r="A10">
            <v>1.6</v>
          </cell>
          <cell r="B10">
            <v>0.75793855265137944</v>
          </cell>
        </row>
        <row r="11">
          <cell r="A11">
            <v>1.7</v>
          </cell>
          <cell r="B11">
            <v>0.73176105947053027</v>
          </cell>
        </row>
        <row r="12">
          <cell r="A12">
            <v>1.8</v>
          </cell>
          <cell r="B12">
            <v>0.70808365418802566</v>
          </cell>
        </row>
        <row r="13">
          <cell r="A13">
            <v>1.9</v>
          </cell>
          <cell r="B13">
            <v>0.68656435806639615</v>
          </cell>
        </row>
        <row r="14">
          <cell r="A14">
            <v>2</v>
          </cell>
          <cell r="B14">
            <v>0.66692086617391466</v>
          </cell>
        </row>
        <row r="15">
          <cell r="A15">
            <v>2.1</v>
          </cell>
          <cell r="B15">
            <v>0.64891807113004341</v>
          </cell>
        </row>
        <row r="16">
          <cell r="A16">
            <v>2.2000000000000002</v>
          </cell>
          <cell r="B16">
            <v>0.63235859231368841</v>
          </cell>
        </row>
        <row r="17">
          <cell r="A17">
            <v>2.2999999999999998</v>
          </cell>
          <cell r="B17">
            <v>0.61707549824002628</v>
          </cell>
        </row>
        <row r="18">
          <cell r="A18">
            <v>2.4</v>
          </cell>
          <cell r="B18">
            <v>0.60292665145096636</v>
          </cell>
        </row>
        <row r="19">
          <cell r="A19">
            <v>2.5</v>
          </cell>
          <cell r="B19">
            <v>0.5897902689167408</v>
          </cell>
        </row>
        <row r="20">
          <cell r="A20">
            <v>2.6</v>
          </cell>
          <cell r="B20">
            <v>0.57756140361557107</v>
          </cell>
        </row>
        <row r="21">
          <cell r="A21">
            <v>2.7</v>
          </cell>
          <cell r="B21">
            <v>0.56614913170552594</v>
          </cell>
        </row>
        <row r="22">
          <cell r="A22">
            <v>2.8</v>
          </cell>
          <cell r="B22">
            <v>0.55547428551040745</v>
          </cell>
        </row>
        <row r="23">
          <cell r="A23">
            <v>2.9</v>
          </cell>
          <cell r="B23">
            <v>0.54546761260316701</v>
          </cell>
        </row>
        <row r="24">
          <cell r="A24">
            <v>3</v>
          </cell>
          <cell r="B24">
            <v>0.53606827037312177</v>
          </cell>
        </row>
        <row r="25">
          <cell r="A25">
            <v>3.1</v>
          </cell>
          <cell r="B25">
            <v>0.52722258684026568</v>
          </cell>
        </row>
        <row r="26">
          <cell r="A26">
            <v>3.2</v>
          </cell>
          <cell r="B26">
            <v>0.51888303434512562</v>
          </cell>
        </row>
        <row r="27">
          <cell r="A27">
            <v>3.3</v>
          </cell>
          <cell r="B27">
            <v>0.51100737463121515</v>
          </cell>
        </row>
        <row r="28">
          <cell r="A28">
            <v>3.4</v>
          </cell>
          <cell r="B28">
            <v>0.50355794282680588</v>
          </cell>
        </row>
        <row r="29">
          <cell r="A29">
            <v>3.5</v>
          </cell>
          <cell r="B29">
            <v>0.49650104468826967</v>
          </cell>
        </row>
        <row r="30">
          <cell r="A30">
            <v>3.6</v>
          </cell>
          <cell r="B30">
            <v>0.48980644673718038</v>
          </cell>
        </row>
        <row r="31">
          <cell r="A31">
            <v>3.7</v>
          </cell>
          <cell r="B31">
            <v>0.48344694300502128</v>
          </cell>
        </row>
        <row r="32">
          <cell r="A32">
            <v>3.8</v>
          </cell>
          <cell r="B32">
            <v>0.47739798528318395</v>
          </cell>
        </row>
        <row r="33">
          <cell r="A33">
            <v>3.9</v>
          </cell>
          <cell r="B33">
            <v>0.46919868300472994</v>
          </cell>
        </row>
        <row r="34">
          <cell r="A34">
            <v>4</v>
          </cell>
          <cell r="B34">
            <v>0.46136913806921398</v>
          </cell>
        </row>
      </sheetData>
      <sheetData sheetId="2">
        <row r="3">
          <cell r="B3">
            <v>38776</v>
          </cell>
        </row>
      </sheetData>
      <sheetData sheetId="3">
        <row r="4">
          <cell r="A4">
            <v>1</v>
          </cell>
        </row>
      </sheetData>
      <sheetData sheetId="4">
        <row r="4">
          <cell r="A4">
            <v>1</v>
          </cell>
        </row>
      </sheetData>
      <sheetData sheetId="5">
        <row r="4">
          <cell r="A4">
            <v>1</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4">
          <cell r="A4">
            <v>1</v>
          </cell>
        </row>
      </sheetData>
      <sheetData sheetId="35"/>
      <sheetData sheetId="36"/>
      <sheetData sheetId="37"/>
      <sheetData sheetId="38">
        <row r="4">
          <cell r="A4">
            <v>1</v>
          </cell>
        </row>
      </sheetData>
      <sheetData sheetId="39">
        <row r="4">
          <cell r="A4">
            <v>1</v>
          </cell>
        </row>
      </sheetData>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samsidb"/>
      <sheetName val="COAL CRUSH PLAN"/>
      <sheetName val="COAL MINE PLAN"/>
      <sheetName val="OB PLAN"/>
      <sheetName val="REPORT01"/>
      <sheetName val="REPORT 02"/>
      <sheetName val="REPORT 03"/>
      <sheetName val="ACT COAL"/>
      <sheetName val="ACT DIRTY COAL"/>
      <sheetName val="WASHPLANT"/>
      <sheetName val="ACT OB"/>
      <sheetName val="DRILLBLAST"/>
      <sheetName val="HAUL C1,C2,C3"/>
      <sheetName val="DOZING"/>
      <sheetName val="PITINVENTORY"/>
      <sheetName val="Rain &amp; Slippery Method"/>
      <sheetName val="DAILY_SUM"/>
      <sheetName val="REPORT01 for P'GANIS"/>
      <sheetName val="REPORT01 TS"/>
      <sheetName val="ACT OB TS"/>
      <sheetName val="tabel_2006_Total_R1"/>
      <sheetName val="April"/>
    </sheetNames>
    <sheetDataSet>
      <sheetData sheetId="0"/>
      <sheetData sheetId="1" refreshError="1"/>
      <sheetData sheetId="2"/>
      <sheetData sheetId="3"/>
      <sheetData sheetId="4" refreshError="1">
        <row r="46">
          <cell r="B46">
            <v>1</v>
          </cell>
          <cell r="C46">
            <v>2</v>
          </cell>
          <cell r="D46">
            <v>3</v>
          </cell>
          <cell r="E46">
            <v>4</v>
          </cell>
          <cell r="F46">
            <v>5</v>
          </cell>
          <cell r="G46">
            <v>6</v>
          </cell>
          <cell r="H46">
            <v>7</v>
          </cell>
          <cell r="I46">
            <v>8</v>
          </cell>
          <cell r="J46">
            <v>9</v>
          </cell>
          <cell r="K46">
            <v>10</v>
          </cell>
          <cell r="L46">
            <v>11</v>
          </cell>
          <cell r="M46">
            <v>12</v>
          </cell>
          <cell r="N46">
            <v>13</v>
          </cell>
          <cell r="O46">
            <v>14</v>
          </cell>
          <cell r="P46">
            <v>15</v>
          </cell>
          <cell r="Q46">
            <v>16</v>
          </cell>
        </row>
        <row r="47">
          <cell r="B47" t="str">
            <v>DATE</v>
          </cell>
          <cell r="C47" t="str">
            <v>PLAN</v>
          </cell>
          <cell r="D47" t="str">
            <v>MTD</v>
          </cell>
          <cell r="G47" t="str">
            <v>DATE</v>
          </cell>
          <cell r="H47" t="str">
            <v>PLAN</v>
          </cell>
          <cell r="I47" t="str">
            <v>MTD</v>
          </cell>
          <cell r="K47" t="str">
            <v>DATE</v>
          </cell>
          <cell r="L47" t="str">
            <v>PLAN</v>
          </cell>
          <cell r="M47" t="str">
            <v>MTD</v>
          </cell>
          <cell r="O47" t="str">
            <v>DATE</v>
          </cell>
          <cell r="P47" t="str">
            <v>PLAN</v>
          </cell>
          <cell r="Q47" t="str">
            <v>MTD</v>
          </cell>
        </row>
        <row r="49">
          <cell r="B49">
            <v>39173</v>
          </cell>
          <cell r="C49">
            <v>24672.027972027972</v>
          </cell>
          <cell r="D49">
            <v>24672.027972027972</v>
          </cell>
          <cell r="G49">
            <v>39173</v>
          </cell>
          <cell r="I49">
            <v>0</v>
          </cell>
          <cell r="K49">
            <v>39173</v>
          </cell>
          <cell r="L49">
            <v>19654.545454545456</v>
          </cell>
          <cell r="M49">
            <v>19654.545454545456</v>
          </cell>
          <cell r="O49">
            <v>39173</v>
          </cell>
          <cell r="P49">
            <v>5017.4825174825173</v>
          </cell>
          <cell r="Q49">
            <v>5017.4825174825173</v>
          </cell>
        </row>
        <row r="50">
          <cell r="B50">
            <v>39174</v>
          </cell>
          <cell r="C50">
            <v>24672.027972027972</v>
          </cell>
          <cell r="D50">
            <v>49344.055944055945</v>
          </cell>
          <cell r="G50">
            <v>39174</v>
          </cell>
          <cell r="I50">
            <v>0</v>
          </cell>
          <cell r="K50">
            <v>39174</v>
          </cell>
          <cell r="L50">
            <v>19654.545454545456</v>
          </cell>
          <cell r="M50">
            <v>39309.090909090912</v>
          </cell>
          <cell r="O50">
            <v>39174</v>
          </cell>
          <cell r="P50">
            <v>5017.4825174825173</v>
          </cell>
          <cell r="Q50">
            <v>10034.965034965035</v>
          </cell>
        </row>
        <row r="51">
          <cell r="B51">
            <v>39175</v>
          </cell>
          <cell r="C51">
            <v>24672.027972027972</v>
          </cell>
          <cell r="D51">
            <v>74016.08391608391</v>
          </cell>
          <cell r="G51">
            <v>39175</v>
          </cell>
          <cell r="H51">
            <v>62385</v>
          </cell>
          <cell r="I51">
            <v>62385</v>
          </cell>
          <cell r="K51">
            <v>39175</v>
          </cell>
          <cell r="L51">
            <v>19654.545454545456</v>
          </cell>
          <cell r="M51">
            <v>58963.636363636368</v>
          </cell>
          <cell r="O51">
            <v>39175</v>
          </cell>
          <cell r="P51">
            <v>5017.4825174825173</v>
          </cell>
          <cell r="Q51">
            <v>15052.447552447553</v>
          </cell>
        </row>
        <row r="52">
          <cell r="B52">
            <v>39176</v>
          </cell>
          <cell r="C52">
            <v>24672.027972027972</v>
          </cell>
          <cell r="D52">
            <v>98688.111888111889</v>
          </cell>
          <cell r="G52">
            <v>39176</v>
          </cell>
          <cell r="I52">
            <v>62385</v>
          </cell>
          <cell r="K52">
            <v>39176</v>
          </cell>
          <cell r="L52">
            <v>19654.545454545456</v>
          </cell>
          <cell r="M52">
            <v>78618.181818181823</v>
          </cell>
          <cell r="O52">
            <v>39176</v>
          </cell>
          <cell r="P52">
            <v>5017.4825174825173</v>
          </cell>
          <cell r="Q52">
            <v>20069.930069930069</v>
          </cell>
        </row>
        <row r="53">
          <cell r="B53">
            <v>39177</v>
          </cell>
          <cell r="C53">
            <v>24672.027972027972</v>
          </cell>
          <cell r="D53">
            <v>123360.13986013987</v>
          </cell>
          <cell r="G53">
            <v>39177</v>
          </cell>
          <cell r="H53">
            <v>91612</v>
          </cell>
          <cell r="I53">
            <v>153997</v>
          </cell>
          <cell r="K53">
            <v>39177</v>
          </cell>
          <cell r="L53">
            <v>19654.545454545456</v>
          </cell>
          <cell r="M53">
            <v>98272.727272727279</v>
          </cell>
          <cell r="O53">
            <v>39177</v>
          </cell>
          <cell r="P53">
            <v>5017.4825174825173</v>
          </cell>
          <cell r="Q53">
            <v>25087.412587412586</v>
          </cell>
        </row>
        <row r="54">
          <cell r="B54">
            <v>39178</v>
          </cell>
          <cell r="C54">
            <v>23259.090909090908</v>
          </cell>
          <cell r="D54">
            <v>146619.23076923078</v>
          </cell>
          <cell r="G54">
            <v>39178</v>
          </cell>
          <cell r="H54">
            <v>32000</v>
          </cell>
          <cell r="I54">
            <v>185997</v>
          </cell>
          <cell r="K54">
            <v>39178</v>
          </cell>
          <cell r="L54">
            <v>18372.727272727272</v>
          </cell>
          <cell r="M54">
            <v>116645.45454545456</v>
          </cell>
          <cell r="O54">
            <v>39178</v>
          </cell>
          <cell r="P54">
            <v>4886.363636363636</v>
          </cell>
          <cell r="Q54">
            <v>29973.776223776222</v>
          </cell>
        </row>
        <row r="55">
          <cell r="B55">
            <v>39179</v>
          </cell>
          <cell r="C55">
            <v>24672.027972027972</v>
          </cell>
          <cell r="D55">
            <v>171291.25874125876</v>
          </cell>
          <cell r="G55">
            <v>39179</v>
          </cell>
          <cell r="I55">
            <v>185997</v>
          </cell>
          <cell r="K55">
            <v>39179</v>
          </cell>
          <cell r="L55">
            <v>19654.545454545456</v>
          </cell>
          <cell r="M55">
            <v>136300</v>
          </cell>
          <cell r="O55">
            <v>39179</v>
          </cell>
          <cell r="P55">
            <v>5017.4825174825173</v>
          </cell>
          <cell r="Q55">
            <v>34991.258741258738</v>
          </cell>
        </row>
        <row r="56">
          <cell r="B56">
            <v>39180</v>
          </cell>
          <cell r="C56">
            <v>24672.027972027972</v>
          </cell>
          <cell r="D56">
            <v>195963.28671328674</v>
          </cell>
          <cell r="G56">
            <v>39180</v>
          </cell>
          <cell r="H56">
            <v>67612</v>
          </cell>
          <cell r="I56">
            <v>253609</v>
          </cell>
          <cell r="K56">
            <v>39180</v>
          </cell>
          <cell r="L56">
            <v>19654.545454545456</v>
          </cell>
          <cell r="M56">
            <v>155954.54545454547</v>
          </cell>
          <cell r="O56">
            <v>39180</v>
          </cell>
          <cell r="P56">
            <v>5017.4825174825173</v>
          </cell>
          <cell r="Q56">
            <v>40008.741258741255</v>
          </cell>
        </row>
        <row r="57">
          <cell r="B57">
            <v>39181</v>
          </cell>
          <cell r="C57">
            <v>24672.027972027972</v>
          </cell>
          <cell r="D57">
            <v>220635.31468531472</v>
          </cell>
          <cell r="G57">
            <v>39181</v>
          </cell>
          <cell r="I57">
            <v>253609</v>
          </cell>
          <cell r="K57">
            <v>39181</v>
          </cell>
          <cell r="L57">
            <v>19654.545454545456</v>
          </cell>
          <cell r="M57">
            <v>175609.09090909094</v>
          </cell>
          <cell r="O57">
            <v>39181</v>
          </cell>
          <cell r="P57">
            <v>5017.4825174825173</v>
          </cell>
          <cell r="Q57">
            <v>45026.223776223771</v>
          </cell>
        </row>
        <row r="58">
          <cell r="B58">
            <v>39182</v>
          </cell>
          <cell r="C58">
            <v>24672.027972027972</v>
          </cell>
          <cell r="D58">
            <v>245307.3426573427</v>
          </cell>
          <cell r="G58">
            <v>39182</v>
          </cell>
          <cell r="H58">
            <v>80000</v>
          </cell>
          <cell r="I58">
            <v>333609</v>
          </cell>
          <cell r="K58">
            <v>39182</v>
          </cell>
          <cell r="L58">
            <v>19654.545454545456</v>
          </cell>
          <cell r="M58">
            <v>195263.63636363641</v>
          </cell>
          <cell r="O58">
            <v>39182</v>
          </cell>
          <cell r="P58">
            <v>5017.4825174825173</v>
          </cell>
          <cell r="Q58">
            <v>50043.706293706287</v>
          </cell>
        </row>
        <row r="59">
          <cell r="B59">
            <v>39183</v>
          </cell>
          <cell r="C59">
            <v>24672.027972027972</v>
          </cell>
          <cell r="D59">
            <v>269979.37062937068</v>
          </cell>
          <cell r="G59">
            <v>39183</v>
          </cell>
          <cell r="H59">
            <v>8000</v>
          </cell>
          <cell r="I59">
            <v>341609</v>
          </cell>
          <cell r="K59">
            <v>39183</v>
          </cell>
          <cell r="L59">
            <v>19654.545454545456</v>
          </cell>
          <cell r="M59">
            <v>214918.18181818188</v>
          </cell>
          <cell r="O59">
            <v>39183</v>
          </cell>
          <cell r="P59">
            <v>5017.4825174825173</v>
          </cell>
          <cell r="Q59">
            <v>55061.188811188804</v>
          </cell>
        </row>
        <row r="60">
          <cell r="B60">
            <v>39184</v>
          </cell>
          <cell r="C60">
            <v>24672.027972027972</v>
          </cell>
          <cell r="D60">
            <v>294651.39860139863</v>
          </cell>
          <cell r="G60">
            <v>39184</v>
          </cell>
          <cell r="H60">
            <v>8000</v>
          </cell>
          <cell r="I60">
            <v>349609</v>
          </cell>
          <cell r="K60">
            <v>39184</v>
          </cell>
          <cell r="L60">
            <v>19654.545454545456</v>
          </cell>
          <cell r="M60">
            <v>234572.72727272735</v>
          </cell>
          <cell r="O60">
            <v>39184</v>
          </cell>
          <cell r="P60">
            <v>5017.4825174825173</v>
          </cell>
          <cell r="Q60">
            <v>60078.67132867132</v>
          </cell>
        </row>
        <row r="61">
          <cell r="B61">
            <v>39185</v>
          </cell>
          <cell r="C61">
            <v>23259.090909090908</v>
          </cell>
          <cell r="D61">
            <v>317910.48951048951</v>
          </cell>
          <cell r="G61">
            <v>39185</v>
          </cell>
          <cell r="I61">
            <v>349609</v>
          </cell>
          <cell r="K61">
            <v>39185</v>
          </cell>
          <cell r="L61">
            <v>18372.727272727272</v>
          </cell>
          <cell r="M61">
            <v>252945.45454545462</v>
          </cell>
          <cell r="O61">
            <v>39185</v>
          </cell>
          <cell r="P61">
            <v>4886.363636363636</v>
          </cell>
          <cell r="Q61">
            <v>64965.034965034953</v>
          </cell>
        </row>
        <row r="62">
          <cell r="B62">
            <v>39186</v>
          </cell>
          <cell r="C62">
            <v>24672.027972027972</v>
          </cell>
          <cell r="D62">
            <v>342582.51748251746</v>
          </cell>
          <cell r="G62">
            <v>39186</v>
          </cell>
          <cell r="I62">
            <v>349609</v>
          </cell>
          <cell r="K62">
            <v>39186</v>
          </cell>
          <cell r="L62">
            <v>19654.545454545456</v>
          </cell>
          <cell r="M62">
            <v>272600.00000000006</v>
          </cell>
          <cell r="O62">
            <v>39186</v>
          </cell>
          <cell r="P62">
            <v>5017.4825174825173</v>
          </cell>
          <cell r="Q62">
            <v>69982.517482517476</v>
          </cell>
        </row>
        <row r="63">
          <cell r="B63">
            <v>39187</v>
          </cell>
          <cell r="C63">
            <v>24672.027972027972</v>
          </cell>
          <cell r="D63">
            <v>367254.54545454541</v>
          </cell>
          <cell r="G63">
            <v>39187</v>
          </cell>
          <cell r="I63">
            <v>349609</v>
          </cell>
          <cell r="K63">
            <v>39187</v>
          </cell>
          <cell r="L63">
            <v>19654.545454545456</v>
          </cell>
          <cell r="M63">
            <v>292254.54545454553</v>
          </cell>
          <cell r="O63">
            <v>39187</v>
          </cell>
          <cell r="P63">
            <v>5017.4825174825173</v>
          </cell>
          <cell r="Q63">
            <v>75000</v>
          </cell>
        </row>
        <row r="64">
          <cell r="B64">
            <v>39188</v>
          </cell>
          <cell r="C64">
            <v>24672.027972027972</v>
          </cell>
          <cell r="D64">
            <v>391926.57342657336</v>
          </cell>
          <cell r="G64">
            <v>39188</v>
          </cell>
          <cell r="I64">
            <v>349609</v>
          </cell>
          <cell r="K64">
            <v>39188</v>
          </cell>
          <cell r="L64">
            <v>19654.545454545456</v>
          </cell>
          <cell r="M64">
            <v>311909.090909091</v>
          </cell>
          <cell r="O64">
            <v>39188</v>
          </cell>
          <cell r="P64">
            <v>5017.4825174825173</v>
          </cell>
          <cell r="Q64">
            <v>80017.482517482524</v>
          </cell>
        </row>
        <row r="65">
          <cell r="B65">
            <v>39189</v>
          </cell>
          <cell r="C65">
            <v>24672.027972027972</v>
          </cell>
          <cell r="D65">
            <v>416598.60139860131</v>
          </cell>
          <cell r="G65">
            <v>39189</v>
          </cell>
          <cell r="I65">
            <v>349609</v>
          </cell>
          <cell r="K65">
            <v>39189</v>
          </cell>
          <cell r="L65">
            <v>19654.545454545456</v>
          </cell>
          <cell r="M65">
            <v>331563.63636363647</v>
          </cell>
          <cell r="O65">
            <v>39189</v>
          </cell>
          <cell r="P65">
            <v>5017.4825174825173</v>
          </cell>
          <cell r="Q65">
            <v>85034.965034965047</v>
          </cell>
        </row>
        <row r="66">
          <cell r="B66">
            <v>39190</v>
          </cell>
          <cell r="C66">
            <v>24672.027972027972</v>
          </cell>
          <cell r="D66">
            <v>441270.62937062926</v>
          </cell>
          <cell r="G66">
            <v>39190</v>
          </cell>
          <cell r="I66">
            <v>349609</v>
          </cell>
          <cell r="K66">
            <v>39190</v>
          </cell>
          <cell r="L66">
            <v>19654.545454545456</v>
          </cell>
          <cell r="M66">
            <v>351218.18181818194</v>
          </cell>
          <cell r="O66">
            <v>39190</v>
          </cell>
          <cell r="P66">
            <v>5017.4825174825173</v>
          </cell>
          <cell r="Q66">
            <v>90052.447552447571</v>
          </cell>
        </row>
        <row r="67">
          <cell r="B67">
            <v>39191</v>
          </cell>
          <cell r="C67">
            <v>24672.027972027972</v>
          </cell>
          <cell r="D67">
            <v>465942.65734265721</v>
          </cell>
          <cell r="G67">
            <v>39191</v>
          </cell>
          <cell r="I67">
            <v>349609</v>
          </cell>
          <cell r="K67">
            <v>39191</v>
          </cell>
          <cell r="L67">
            <v>19654.545454545456</v>
          </cell>
          <cell r="M67">
            <v>370872.72727272741</v>
          </cell>
          <cell r="O67">
            <v>39191</v>
          </cell>
          <cell r="P67">
            <v>5017.4825174825173</v>
          </cell>
          <cell r="Q67">
            <v>95069.930069930095</v>
          </cell>
        </row>
        <row r="68">
          <cell r="B68">
            <v>39192</v>
          </cell>
          <cell r="C68">
            <v>23259.090909090908</v>
          </cell>
          <cell r="D68">
            <v>489201.7482517481</v>
          </cell>
          <cell r="G68">
            <v>39192</v>
          </cell>
          <cell r="I68">
            <v>349609</v>
          </cell>
          <cell r="K68">
            <v>39192</v>
          </cell>
          <cell r="L68">
            <v>18372.727272727272</v>
          </cell>
          <cell r="M68">
            <v>389245.4545454547</v>
          </cell>
          <cell r="O68">
            <v>39192</v>
          </cell>
          <cell r="P68">
            <v>4886.363636363636</v>
          </cell>
          <cell r="Q68">
            <v>99956.293706293727</v>
          </cell>
        </row>
        <row r="69">
          <cell r="B69">
            <v>39193</v>
          </cell>
          <cell r="C69">
            <v>24672.027972027972</v>
          </cell>
          <cell r="D69">
            <v>513873.77622377605</v>
          </cell>
          <cell r="G69">
            <v>39193</v>
          </cell>
          <cell r="I69">
            <v>349609</v>
          </cell>
          <cell r="K69">
            <v>39193</v>
          </cell>
          <cell r="L69">
            <v>19654.545454545456</v>
          </cell>
          <cell r="M69">
            <v>408900.00000000017</v>
          </cell>
          <cell r="O69">
            <v>39193</v>
          </cell>
          <cell r="P69">
            <v>5017.4825174825173</v>
          </cell>
          <cell r="Q69">
            <v>104973.77622377625</v>
          </cell>
        </row>
        <row r="70">
          <cell r="B70">
            <v>39194</v>
          </cell>
          <cell r="C70">
            <v>24672.027972027972</v>
          </cell>
          <cell r="D70">
            <v>538545.80419580406</v>
          </cell>
          <cell r="G70">
            <v>39194</v>
          </cell>
          <cell r="I70">
            <v>349609</v>
          </cell>
          <cell r="K70">
            <v>39194</v>
          </cell>
          <cell r="L70">
            <v>19654.545454545456</v>
          </cell>
          <cell r="M70">
            <v>428554.54545454565</v>
          </cell>
          <cell r="O70">
            <v>39194</v>
          </cell>
          <cell r="P70">
            <v>5017.4825174825173</v>
          </cell>
          <cell r="Q70">
            <v>109991.25874125877</v>
          </cell>
        </row>
        <row r="71">
          <cell r="B71">
            <v>39195</v>
          </cell>
          <cell r="C71">
            <v>24672.027972027972</v>
          </cell>
          <cell r="D71">
            <v>563217.83216783206</v>
          </cell>
          <cell r="G71">
            <v>39195</v>
          </cell>
          <cell r="I71">
            <v>349609</v>
          </cell>
          <cell r="K71">
            <v>39195</v>
          </cell>
          <cell r="L71">
            <v>19654.545454545456</v>
          </cell>
          <cell r="M71">
            <v>448209.09090909112</v>
          </cell>
          <cell r="O71">
            <v>39195</v>
          </cell>
          <cell r="P71">
            <v>5017.4825174825173</v>
          </cell>
          <cell r="Q71">
            <v>115008.7412587413</v>
          </cell>
        </row>
        <row r="72">
          <cell r="B72">
            <v>39196</v>
          </cell>
          <cell r="C72">
            <v>24672.027972027972</v>
          </cell>
          <cell r="D72">
            <v>587889.86013986007</v>
          </cell>
          <cell r="G72">
            <v>39196</v>
          </cell>
          <cell r="I72">
            <v>349609</v>
          </cell>
          <cell r="K72">
            <v>39196</v>
          </cell>
          <cell r="L72">
            <v>19654.545454545456</v>
          </cell>
          <cell r="M72">
            <v>467863.63636363659</v>
          </cell>
          <cell r="O72">
            <v>39196</v>
          </cell>
          <cell r="P72">
            <v>5017.4825174825173</v>
          </cell>
          <cell r="Q72">
            <v>120026.22377622382</v>
          </cell>
        </row>
        <row r="73">
          <cell r="B73">
            <v>39197</v>
          </cell>
          <cell r="C73">
            <v>24672.027972027972</v>
          </cell>
          <cell r="D73">
            <v>612561.88811188808</v>
          </cell>
          <cell r="G73">
            <v>39197</v>
          </cell>
          <cell r="I73">
            <v>349609</v>
          </cell>
          <cell r="K73">
            <v>39197</v>
          </cell>
          <cell r="L73">
            <v>19654.545454545456</v>
          </cell>
          <cell r="M73">
            <v>487518.18181818206</v>
          </cell>
          <cell r="O73">
            <v>39197</v>
          </cell>
          <cell r="P73">
            <v>5017.4825174825173</v>
          </cell>
          <cell r="Q73">
            <v>125043.70629370635</v>
          </cell>
        </row>
        <row r="74">
          <cell r="B74">
            <v>39198</v>
          </cell>
          <cell r="C74">
            <v>24672.027972027972</v>
          </cell>
          <cell r="D74">
            <v>637233.91608391609</v>
          </cell>
          <cell r="G74">
            <v>39198</v>
          </cell>
          <cell r="I74">
            <v>349609</v>
          </cell>
          <cell r="K74">
            <v>39198</v>
          </cell>
          <cell r="L74">
            <v>19654.545454545456</v>
          </cell>
          <cell r="M74">
            <v>507172.72727272753</v>
          </cell>
          <cell r="O74">
            <v>39198</v>
          </cell>
          <cell r="P74">
            <v>5017.4825174825173</v>
          </cell>
          <cell r="Q74">
            <v>130061.18881118887</v>
          </cell>
        </row>
        <row r="75">
          <cell r="B75">
            <v>39199</v>
          </cell>
          <cell r="C75">
            <v>23259.090909090908</v>
          </cell>
          <cell r="D75">
            <v>660493.00699300703</v>
          </cell>
          <cell r="G75">
            <v>39199</v>
          </cell>
          <cell r="I75">
            <v>349609</v>
          </cell>
          <cell r="K75">
            <v>39199</v>
          </cell>
          <cell r="L75">
            <v>18372.727272727272</v>
          </cell>
          <cell r="M75">
            <v>525545.45454545482</v>
          </cell>
          <cell r="O75">
            <v>39199</v>
          </cell>
          <cell r="P75">
            <v>4886.363636363636</v>
          </cell>
          <cell r="Q75">
            <v>134947.5524475525</v>
          </cell>
        </row>
        <row r="76">
          <cell r="B76">
            <v>39200</v>
          </cell>
          <cell r="C76">
            <v>24672.027972027972</v>
          </cell>
          <cell r="D76">
            <v>685165.03496503504</v>
          </cell>
          <cell r="G76">
            <v>39200</v>
          </cell>
          <cell r="I76">
            <v>349609</v>
          </cell>
          <cell r="K76">
            <v>39200</v>
          </cell>
          <cell r="L76">
            <v>19654.545454545456</v>
          </cell>
          <cell r="M76">
            <v>545200.00000000023</v>
          </cell>
          <cell r="O76">
            <v>39200</v>
          </cell>
          <cell r="P76">
            <v>5017.4825174825173</v>
          </cell>
          <cell r="Q76">
            <v>139965.03496503501</v>
          </cell>
        </row>
        <row r="77">
          <cell r="B77">
            <v>39201</v>
          </cell>
          <cell r="C77">
            <v>14417.482517482516</v>
          </cell>
          <cell r="D77">
            <v>699582.51748251752</v>
          </cell>
          <cell r="G77">
            <v>39201</v>
          </cell>
          <cell r="I77">
            <v>349609</v>
          </cell>
          <cell r="K77">
            <v>39201</v>
          </cell>
          <cell r="L77">
            <v>9400</v>
          </cell>
          <cell r="M77">
            <v>554600.00000000023</v>
          </cell>
          <cell r="O77">
            <v>39201</v>
          </cell>
          <cell r="P77">
            <v>5017.4825174825173</v>
          </cell>
          <cell r="Q77">
            <v>144982.51748251752</v>
          </cell>
        </row>
        <row r="78">
          <cell r="B78">
            <v>39202</v>
          </cell>
          <cell r="C78">
            <v>14417.482517482516</v>
          </cell>
          <cell r="D78">
            <v>714000</v>
          </cell>
          <cell r="G78">
            <v>39202</v>
          </cell>
          <cell r="I78">
            <v>349609</v>
          </cell>
          <cell r="K78">
            <v>39202</v>
          </cell>
          <cell r="L78">
            <v>9400</v>
          </cell>
          <cell r="M78">
            <v>564000.00000000023</v>
          </cell>
          <cell r="O78">
            <v>39202</v>
          </cell>
          <cell r="P78">
            <v>5017.4825174825173</v>
          </cell>
          <cell r="Q78">
            <v>150000.00000000003</v>
          </cell>
        </row>
        <row r="79">
          <cell r="B79">
            <v>39203</v>
          </cell>
          <cell r="D79">
            <v>714000</v>
          </cell>
          <cell r="G79">
            <v>39203</v>
          </cell>
          <cell r="I79">
            <v>349609</v>
          </cell>
          <cell r="K79">
            <v>39203</v>
          </cell>
          <cell r="M79">
            <v>564000.00000000023</v>
          </cell>
          <cell r="O79">
            <v>39203</v>
          </cell>
          <cell r="Q79">
            <v>150000.00000000003</v>
          </cell>
        </row>
      </sheetData>
      <sheetData sheetId="5"/>
      <sheetData sheetId="6"/>
      <sheetData sheetId="7"/>
      <sheetData sheetId="8"/>
      <sheetData sheetId="9"/>
      <sheetData sheetId="10"/>
      <sheetData sheetId="11"/>
      <sheetData sheetId="12"/>
      <sheetData sheetId="13" refreshError="1">
        <row r="7">
          <cell r="BL7" t="str">
            <v>Lokasi</v>
          </cell>
        </row>
        <row r="8">
          <cell r="BL8" t="str">
            <v>Dumping Bin</v>
          </cell>
          <cell r="BM8" t="str">
            <v>Manual</v>
          </cell>
        </row>
        <row r="9">
          <cell r="B9">
            <v>39172</v>
          </cell>
          <cell r="V9">
            <v>39172</v>
          </cell>
          <cell r="AF9">
            <v>39172</v>
          </cell>
          <cell r="AP9">
            <v>39172</v>
          </cell>
          <cell r="AQ9">
            <v>0</v>
          </cell>
          <cell r="AR9">
            <v>0</v>
          </cell>
          <cell r="AS9">
            <v>16632</v>
          </cell>
          <cell r="AT9">
            <v>50701</v>
          </cell>
          <cell r="AU9">
            <v>38913</v>
          </cell>
          <cell r="AV9">
            <v>34311</v>
          </cell>
          <cell r="AW9">
            <v>59446</v>
          </cell>
          <cell r="AX9">
            <v>200003</v>
          </cell>
        </row>
        <row r="10">
          <cell r="B10">
            <v>39173</v>
          </cell>
          <cell r="E10">
            <v>4761</v>
          </cell>
          <cell r="I10">
            <v>21011</v>
          </cell>
          <cell r="J10">
            <v>25772</v>
          </cell>
          <cell r="K10">
            <v>33109</v>
          </cell>
          <cell r="O10">
            <v>4761</v>
          </cell>
          <cell r="P10">
            <v>0</v>
          </cell>
          <cell r="Q10">
            <v>0</v>
          </cell>
          <cell r="R10">
            <v>0</v>
          </cell>
          <cell r="S10">
            <v>21011</v>
          </cell>
          <cell r="T10">
            <v>25772</v>
          </cell>
          <cell r="U10">
            <v>33109</v>
          </cell>
          <cell r="V10">
            <v>39173</v>
          </cell>
          <cell r="Z10">
            <v>7460</v>
          </cell>
          <cell r="AA10">
            <v>7548</v>
          </cell>
          <cell r="AD10">
            <v>15008</v>
          </cell>
          <cell r="AF10">
            <v>39173</v>
          </cell>
          <cell r="AG10">
            <v>0</v>
          </cell>
          <cell r="AH10">
            <v>0</v>
          </cell>
          <cell r="AI10">
            <v>0</v>
          </cell>
          <cell r="AJ10">
            <v>7460</v>
          </cell>
          <cell r="AK10">
            <v>7548</v>
          </cell>
          <cell r="AL10">
            <v>0</v>
          </cell>
          <cell r="AM10">
            <v>0</v>
          </cell>
          <cell r="AN10">
            <v>15008</v>
          </cell>
          <cell r="AP10">
            <v>39173</v>
          </cell>
          <cell r="AQ10">
            <v>0</v>
          </cell>
          <cell r="AR10">
            <v>0</v>
          </cell>
          <cell r="AS10">
            <v>21393</v>
          </cell>
          <cell r="AT10">
            <v>43241</v>
          </cell>
          <cell r="AU10">
            <v>31365</v>
          </cell>
          <cell r="AV10">
            <v>34311</v>
          </cell>
          <cell r="AW10">
            <v>80457</v>
          </cell>
          <cell r="AX10">
            <v>210767</v>
          </cell>
          <cell r="BC10">
            <v>43241</v>
          </cell>
          <cell r="BD10">
            <v>31365</v>
          </cell>
          <cell r="BE10">
            <v>34311</v>
          </cell>
          <cell r="BF10">
            <v>80457</v>
          </cell>
          <cell r="BG10">
            <v>210767</v>
          </cell>
          <cell r="BJ10">
            <v>0</v>
          </cell>
          <cell r="BL10">
            <v>21011</v>
          </cell>
          <cell r="BM10">
            <v>4761</v>
          </cell>
        </row>
        <row r="11">
          <cell r="B11">
            <v>39174</v>
          </cell>
          <cell r="D11">
            <v>265</v>
          </cell>
          <cell r="E11">
            <v>11809</v>
          </cell>
          <cell r="I11">
            <v>4836</v>
          </cell>
          <cell r="J11">
            <v>16910</v>
          </cell>
          <cell r="K11">
            <v>34068</v>
          </cell>
          <cell r="O11">
            <v>16570</v>
          </cell>
          <cell r="P11">
            <v>0</v>
          </cell>
          <cell r="Q11">
            <v>0</v>
          </cell>
          <cell r="R11">
            <v>0</v>
          </cell>
          <cell r="S11">
            <v>25847</v>
          </cell>
          <cell r="T11">
            <v>42682</v>
          </cell>
          <cell r="U11">
            <v>67177</v>
          </cell>
          <cell r="V11">
            <v>39174</v>
          </cell>
          <cell r="X11">
            <v>6720</v>
          </cell>
          <cell r="Y11">
            <v>6228</v>
          </cell>
          <cell r="Z11">
            <v>14104</v>
          </cell>
          <cell r="AA11">
            <v>20050</v>
          </cell>
          <cell r="AD11">
            <v>47102</v>
          </cell>
          <cell r="AF11">
            <v>39174</v>
          </cell>
          <cell r="AG11">
            <v>0</v>
          </cell>
          <cell r="AH11">
            <v>6720</v>
          </cell>
          <cell r="AI11">
            <v>6228</v>
          </cell>
          <cell r="AJ11">
            <v>21564</v>
          </cell>
          <cell r="AK11">
            <v>27598</v>
          </cell>
          <cell r="AL11">
            <v>0</v>
          </cell>
          <cell r="AM11">
            <v>0</v>
          </cell>
          <cell r="AN11">
            <v>62110</v>
          </cell>
          <cell r="AP11">
            <v>39174</v>
          </cell>
          <cell r="AQ11">
            <v>0</v>
          </cell>
          <cell r="AR11">
            <v>0</v>
          </cell>
          <cell r="AS11">
            <v>33190</v>
          </cell>
          <cell r="AT11">
            <v>29137</v>
          </cell>
          <cell r="AU11">
            <v>11315</v>
          </cell>
          <cell r="AV11">
            <v>34311</v>
          </cell>
          <cell r="AW11">
            <v>86760</v>
          </cell>
          <cell r="AX11">
            <v>194713</v>
          </cell>
          <cell r="BC11">
            <v>72378</v>
          </cell>
          <cell r="BD11">
            <v>42680</v>
          </cell>
          <cell r="BE11">
            <v>68622</v>
          </cell>
          <cell r="BF11">
            <v>167217</v>
          </cell>
          <cell r="BG11">
            <v>405480</v>
          </cell>
          <cell r="BJ11">
            <v>0</v>
          </cell>
          <cell r="BL11">
            <v>14903</v>
          </cell>
          <cell r="BM11">
            <v>2007</v>
          </cell>
        </row>
        <row r="12">
          <cell r="B12">
            <v>39175</v>
          </cell>
          <cell r="E12">
            <v>28</v>
          </cell>
          <cell r="G12">
            <v>15923</v>
          </cell>
          <cell r="J12">
            <v>15951</v>
          </cell>
          <cell r="K12">
            <v>37318.5</v>
          </cell>
          <cell r="O12">
            <v>16598</v>
          </cell>
          <cell r="P12">
            <v>0</v>
          </cell>
          <cell r="Q12">
            <v>15923</v>
          </cell>
          <cell r="R12">
            <v>0</v>
          </cell>
          <cell r="S12">
            <v>25847</v>
          </cell>
          <cell r="T12">
            <v>58633</v>
          </cell>
          <cell r="U12">
            <v>104495.5</v>
          </cell>
          <cell r="V12">
            <v>39175</v>
          </cell>
          <cell r="X12">
            <v>1298</v>
          </cell>
          <cell r="Y12">
            <v>18371</v>
          </cell>
          <cell r="AB12">
            <v>20774</v>
          </cell>
          <cell r="AD12">
            <v>40443</v>
          </cell>
          <cell r="AF12">
            <v>39175</v>
          </cell>
          <cell r="AG12">
            <v>0</v>
          </cell>
          <cell r="AH12">
            <v>8018</v>
          </cell>
          <cell r="AI12">
            <v>24599</v>
          </cell>
          <cell r="AJ12">
            <v>21564</v>
          </cell>
          <cell r="AK12">
            <v>27598</v>
          </cell>
          <cell r="AL12">
            <v>20774</v>
          </cell>
          <cell r="AM12">
            <v>0</v>
          </cell>
          <cell r="AN12">
            <v>102553</v>
          </cell>
          <cell r="AP12">
            <v>39175</v>
          </cell>
          <cell r="AQ12">
            <v>0</v>
          </cell>
          <cell r="AR12">
            <v>0</v>
          </cell>
          <cell r="AS12">
            <v>15267</v>
          </cell>
          <cell r="AT12">
            <v>30480.5</v>
          </cell>
          <cell r="AU12">
            <v>34003</v>
          </cell>
          <cell r="AV12">
            <v>13537</v>
          </cell>
          <cell r="AW12">
            <v>86760</v>
          </cell>
          <cell r="AX12">
            <v>180047.5</v>
          </cell>
          <cell r="BC12">
            <v>102858.5</v>
          </cell>
          <cell r="BD12">
            <v>76683</v>
          </cell>
          <cell r="BE12">
            <v>82159</v>
          </cell>
          <cell r="BF12">
            <v>253977</v>
          </cell>
          <cell r="BG12">
            <v>585527.5</v>
          </cell>
          <cell r="BI12">
            <v>62345</v>
          </cell>
          <cell r="BJ12">
            <v>62345</v>
          </cell>
          <cell r="BL12">
            <v>15923</v>
          </cell>
          <cell r="BM12">
            <v>28</v>
          </cell>
        </row>
        <row r="13">
          <cell r="B13">
            <v>39176</v>
          </cell>
          <cell r="D13">
            <v>19859</v>
          </cell>
          <cell r="F13">
            <v>1890</v>
          </cell>
          <cell r="J13">
            <v>21749</v>
          </cell>
          <cell r="K13">
            <v>36039</v>
          </cell>
          <cell r="O13">
            <v>16598</v>
          </cell>
          <cell r="P13">
            <v>1890</v>
          </cell>
          <cell r="T13">
            <v>80382</v>
          </cell>
          <cell r="V13">
            <v>39176</v>
          </cell>
          <cell r="X13">
            <v>3000</v>
          </cell>
          <cell r="Y13">
            <v>5449</v>
          </cell>
          <cell r="Z13">
            <v>2175</v>
          </cell>
          <cell r="AB13">
            <v>9898</v>
          </cell>
          <cell r="AD13">
            <v>20522</v>
          </cell>
          <cell r="AF13">
            <v>39176</v>
          </cell>
          <cell r="AG13">
            <v>0</v>
          </cell>
          <cell r="AH13">
            <v>11018</v>
          </cell>
          <cell r="AI13">
            <v>30048</v>
          </cell>
          <cell r="AJ13">
            <v>23739</v>
          </cell>
          <cell r="AK13">
            <v>27598</v>
          </cell>
          <cell r="AL13">
            <v>30672</v>
          </cell>
          <cell r="AM13">
            <v>0</v>
          </cell>
          <cell r="AN13">
            <v>123075</v>
          </cell>
          <cell r="AP13">
            <v>39176</v>
          </cell>
          <cell r="AQ13">
            <v>0</v>
          </cell>
          <cell r="AR13">
            <v>0</v>
          </cell>
          <cell r="AS13">
            <v>9818</v>
          </cell>
          <cell r="AT13">
            <v>30195.5</v>
          </cell>
          <cell r="AU13">
            <v>34003</v>
          </cell>
          <cell r="AV13">
            <v>3639</v>
          </cell>
          <cell r="AW13">
            <v>86760</v>
          </cell>
          <cell r="AX13">
            <v>164415.5</v>
          </cell>
          <cell r="BC13">
            <v>133054</v>
          </cell>
          <cell r="BD13">
            <v>110686</v>
          </cell>
          <cell r="BE13">
            <v>85798</v>
          </cell>
          <cell r="BF13">
            <v>340737</v>
          </cell>
          <cell r="BG13">
            <v>749943</v>
          </cell>
          <cell r="BJ13">
            <v>62345</v>
          </cell>
          <cell r="BL13">
            <v>18848</v>
          </cell>
          <cell r="BM13">
            <v>2901</v>
          </cell>
        </row>
        <row r="14">
          <cell r="B14">
            <v>39177</v>
          </cell>
          <cell r="D14">
            <v>6703</v>
          </cell>
          <cell r="E14">
            <v>1963</v>
          </cell>
          <cell r="F14">
            <v>1190</v>
          </cell>
          <cell r="H14">
            <v>15310</v>
          </cell>
          <cell r="J14">
            <v>25166</v>
          </cell>
          <cell r="K14">
            <v>24027</v>
          </cell>
          <cell r="O14">
            <v>18561</v>
          </cell>
          <cell r="P14">
            <v>3080</v>
          </cell>
          <cell r="T14">
            <v>105548</v>
          </cell>
          <cell r="V14">
            <v>39177</v>
          </cell>
          <cell r="W14">
            <v>339</v>
          </cell>
          <cell r="X14">
            <v>5030</v>
          </cell>
          <cell r="Y14">
            <v>6497</v>
          </cell>
          <cell r="Z14">
            <v>4123</v>
          </cell>
          <cell r="AB14">
            <v>20553</v>
          </cell>
          <cell r="AD14">
            <v>36542</v>
          </cell>
          <cell r="AF14">
            <v>39177</v>
          </cell>
          <cell r="AG14">
            <v>339</v>
          </cell>
          <cell r="AH14">
            <v>16048</v>
          </cell>
          <cell r="AI14">
            <v>36545</v>
          </cell>
          <cell r="AJ14">
            <v>27862</v>
          </cell>
          <cell r="AK14">
            <v>27598</v>
          </cell>
          <cell r="AL14">
            <v>51225</v>
          </cell>
          <cell r="AM14">
            <v>0</v>
          </cell>
          <cell r="AN14">
            <v>159617</v>
          </cell>
          <cell r="AP14">
            <v>39177</v>
          </cell>
          <cell r="AQ14">
            <v>0</v>
          </cell>
          <cell r="AR14">
            <v>0</v>
          </cell>
          <cell r="AS14">
            <v>5284</v>
          </cell>
          <cell r="AT14">
            <v>27262.5</v>
          </cell>
          <cell r="AU14">
            <v>34003</v>
          </cell>
          <cell r="AV14">
            <v>-1604</v>
          </cell>
          <cell r="AW14">
            <v>86760</v>
          </cell>
          <cell r="AX14">
            <v>151705.5</v>
          </cell>
          <cell r="BC14">
            <v>160316.5</v>
          </cell>
          <cell r="BD14">
            <v>144689</v>
          </cell>
          <cell r="BE14">
            <v>84194</v>
          </cell>
          <cell r="BF14">
            <v>427497</v>
          </cell>
          <cell r="BG14">
            <v>901648.5</v>
          </cell>
          <cell r="BI14">
            <v>91907</v>
          </cell>
          <cell r="BJ14">
            <v>154252</v>
          </cell>
          <cell r="BL14">
            <v>22013</v>
          </cell>
          <cell r="BM14">
            <v>3153</v>
          </cell>
        </row>
        <row r="15">
          <cell r="B15">
            <v>39178</v>
          </cell>
          <cell r="E15">
            <v>3396</v>
          </cell>
          <cell r="F15">
            <v>3742</v>
          </cell>
          <cell r="H15">
            <v>7072</v>
          </cell>
          <cell r="J15">
            <v>14210</v>
          </cell>
          <cell r="K15">
            <v>24489</v>
          </cell>
          <cell r="O15">
            <v>21957</v>
          </cell>
          <cell r="P15">
            <v>6822</v>
          </cell>
          <cell r="T15">
            <v>119758</v>
          </cell>
          <cell r="V15">
            <v>39178</v>
          </cell>
          <cell r="X15">
            <v>19321</v>
          </cell>
          <cell r="Y15">
            <v>3172</v>
          </cell>
          <cell r="AB15">
            <v>6133</v>
          </cell>
          <cell r="AC15">
            <v>3366</v>
          </cell>
          <cell r="AD15">
            <v>31992</v>
          </cell>
          <cell r="AF15">
            <v>39178</v>
          </cell>
          <cell r="AG15">
            <v>339</v>
          </cell>
          <cell r="AH15">
            <v>35369</v>
          </cell>
          <cell r="AI15">
            <v>39717</v>
          </cell>
          <cell r="AJ15">
            <v>27862</v>
          </cell>
          <cell r="AK15">
            <v>27598</v>
          </cell>
          <cell r="AL15">
            <v>57358</v>
          </cell>
          <cell r="AM15">
            <v>3366</v>
          </cell>
          <cell r="AN15">
            <v>191609</v>
          </cell>
          <cell r="AP15">
            <v>39178</v>
          </cell>
          <cell r="AQ15">
            <v>0</v>
          </cell>
          <cell r="AR15">
            <v>0</v>
          </cell>
          <cell r="AS15">
            <v>5508</v>
          </cell>
          <cell r="AT15">
            <v>31004.5</v>
          </cell>
          <cell r="AU15">
            <v>34003</v>
          </cell>
          <cell r="AV15">
            <v>12587</v>
          </cell>
          <cell r="AW15">
            <v>83394</v>
          </cell>
          <cell r="AX15">
            <v>166496.5</v>
          </cell>
          <cell r="BC15">
            <v>191321</v>
          </cell>
          <cell r="BD15">
            <v>178692</v>
          </cell>
          <cell r="BE15">
            <v>96781</v>
          </cell>
          <cell r="BF15">
            <v>510891</v>
          </cell>
          <cell r="BG15">
            <v>1068145</v>
          </cell>
          <cell r="BI15">
            <v>31058</v>
          </cell>
          <cell r="BJ15">
            <v>185310</v>
          </cell>
          <cell r="BL15">
            <v>7072</v>
          </cell>
          <cell r="BM15">
            <v>7138</v>
          </cell>
        </row>
        <row r="16">
          <cell r="B16">
            <v>39179</v>
          </cell>
          <cell r="E16">
            <v>3580</v>
          </cell>
          <cell r="F16">
            <v>4802</v>
          </cell>
          <cell r="H16">
            <v>5057</v>
          </cell>
          <cell r="J16">
            <v>13439</v>
          </cell>
          <cell r="K16">
            <v>25136</v>
          </cell>
          <cell r="O16">
            <v>25537</v>
          </cell>
          <cell r="P16">
            <v>11624</v>
          </cell>
          <cell r="T16">
            <v>133197</v>
          </cell>
          <cell r="V16">
            <v>39179</v>
          </cell>
          <cell r="X16">
            <v>11943</v>
          </cell>
          <cell r="AA16">
            <v>5325</v>
          </cell>
          <cell r="AC16">
            <v>5852</v>
          </cell>
          <cell r="AD16">
            <v>23120</v>
          </cell>
          <cell r="AF16">
            <v>39179</v>
          </cell>
          <cell r="AG16">
            <v>339</v>
          </cell>
          <cell r="AH16">
            <v>47312</v>
          </cell>
          <cell r="AI16">
            <v>39717</v>
          </cell>
          <cell r="AJ16">
            <v>27862</v>
          </cell>
          <cell r="AK16">
            <v>32923</v>
          </cell>
          <cell r="AL16">
            <v>57358</v>
          </cell>
          <cell r="AM16">
            <v>9218</v>
          </cell>
          <cell r="AN16">
            <v>214729</v>
          </cell>
          <cell r="AP16">
            <v>39179</v>
          </cell>
          <cell r="AQ16">
            <v>0</v>
          </cell>
          <cell r="AR16">
            <v>0</v>
          </cell>
          <cell r="AS16">
            <v>9088</v>
          </cell>
          <cell r="AT16">
            <v>40111.5</v>
          </cell>
          <cell r="AU16">
            <v>28678</v>
          </cell>
          <cell r="AV16">
            <v>28481</v>
          </cell>
          <cell r="AW16">
            <v>77542</v>
          </cell>
          <cell r="AX16">
            <v>183900.5</v>
          </cell>
          <cell r="BC16">
            <v>231432.5</v>
          </cell>
          <cell r="BD16">
            <v>207370</v>
          </cell>
          <cell r="BE16">
            <v>125262</v>
          </cell>
          <cell r="BF16">
            <v>588433</v>
          </cell>
          <cell r="BG16">
            <v>1252045.5</v>
          </cell>
          <cell r="BJ16">
            <v>185310</v>
          </cell>
        </row>
        <row r="17">
          <cell r="B17">
            <v>39180</v>
          </cell>
          <cell r="E17">
            <v>7013</v>
          </cell>
          <cell r="F17">
            <v>17739</v>
          </cell>
          <cell r="J17">
            <v>24752</v>
          </cell>
          <cell r="K17">
            <v>26397</v>
          </cell>
          <cell r="O17">
            <v>32550</v>
          </cell>
          <cell r="P17">
            <v>29363</v>
          </cell>
          <cell r="T17">
            <v>157949</v>
          </cell>
          <cell r="V17">
            <v>39180</v>
          </cell>
          <cell r="X17">
            <v>5992</v>
          </cell>
          <cell r="Z17">
            <v>12837</v>
          </cell>
          <cell r="AA17">
            <v>3873</v>
          </cell>
          <cell r="AC17">
            <v>14037</v>
          </cell>
          <cell r="AD17">
            <v>36739</v>
          </cell>
          <cell r="AF17">
            <v>39180</v>
          </cell>
          <cell r="AG17">
            <v>339</v>
          </cell>
          <cell r="AH17">
            <v>53304</v>
          </cell>
          <cell r="AI17">
            <v>39717</v>
          </cell>
          <cell r="AJ17">
            <v>40699</v>
          </cell>
          <cell r="AK17">
            <v>36796</v>
          </cell>
          <cell r="AL17">
            <v>57358</v>
          </cell>
          <cell r="AM17">
            <v>23255</v>
          </cell>
          <cell r="AN17">
            <v>251468</v>
          </cell>
          <cell r="AP17">
            <v>39180</v>
          </cell>
          <cell r="AQ17">
            <v>0</v>
          </cell>
          <cell r="AR17">
            <v>0</v>
          </cell>
          <cell r="AS17">
            <v>16101</v>
          </cell>
          <cell r="AT17">
            <v>45836.5</v>
          </cell>
          <cell r="AU17">
            <v>24805</v>
          </cell>
          <cell r="AV17">
            <v>28481</v>
          </cell>
          <cell r="AW17">
            <v>63505</v>
          </cell>
          <cell r="AX17">
            <v>178728.5</v>
          </cell>
          <cell r="BC17">
            <v>277269</v>
          </cell>
          <cell r="BD17">
            <v>232175</v>
          </cell>
          <cell r="BE17">
            <v>153743</v>
          </cell>
          <cell r="BF17">
            <v>651938</v>
          </cell>
          <cell r="BG17">
            <v>1430774</v>
          </cell>
          <cell r="BI17">
            <v>45501</v>
          </cell>
          <cell r="BJ17">
            <v>230811</v>
          </cell>
          <cell r="BL17">
            <v>21215</v>
          </cell>
          <cell r="BM17">
            <v>3537</v>
          </cell>
        </row>
        <row r="18">
          <cell r="B18">
            <v>39181</v>
          </cell>
          <cell r="E18">
            <v>14442</v>
          </cell>
          <cell r="J18">
            <v>14442</v>
          </cell>
          <cell r="K18">
            <v>29359</v>
          </cell>
          <cell r="O18">
            <v>46992</v>
          </cell>
          <cell r="P18">
            <v>29363</v>
          </cell>
          <cell r="T18">
            <v>172391</v>
          </cell>
          <cell r="V18">
            <v>39181</v>
          </cell>
          <cell r="X18">
            <v>1229</v>
          </cell>
          <cell r="Z18">
            <v>23616</v>
          </cell>
          <cell r="AC18">
            <v>15991</v>
          </cell>
          <cell r="AD18">
            <v>40836</v>
          </cell>
          <cell r="AF18">
            <v>39181</v>
          </cell>
          <cell r="AG18">
            <v>339</v>
          </cell>
          <cell r="AH18">
            <v>54533</v>
          </cell>
          <cell r="AI18">
            <v>39717</v>
          </cell>
          <cell r="AJ18">
            <v>64315</v>
          </cell>
          <cell r="AK18">
            <v>36796</v>
          </cell>
          <cell r="AL18">
            <v>57358</v>
          </cell>
          <cell r="AM18">
            <v>39246</v>
          </cell>
          <cell r="AN18">
            <v>292304</v>
          </cell>
          <cell r="AP18">
            <v>39181</v>
          </cell>
          <cell r="AQ18">
            <v>0</v>
          </cell>
          <cell r="AR18">
            <v>0</v>
          </cell>
          <cell r="AS18">
            <v>45372</v>
          </cell>
          <cell r="AT18">
            <v>22220.5</v>
          </cell>
          <cell r="AU18">
            <v>24805</v>
          </cell>
          <cell r="AV18">
            <v>28481</v>
          </cell>
          <cell r="AW18">
            <v>47514</v>
          </cell>
          <cell r="AX18">
            <v>168392.5</v>
          </cell>
          <cell r="BC18">
            <v>299489.5</v>
          </cell>
          <cell r="BD18">
            <v>256980</v>
          </cell>
          <cell r="BE18">
            <v>182224</v>
          </cell>
          <cell r="BF18">
            <v>699452</v>
          </cell>
          <cell r="BG18">
            <v>1599166.5</v>
          </cell>
          <cell r="BJ18">
            <v>230811</v>
          </cell>
          <cell r="BL18">
            <v>9019</v>
          </cell>
          <cell r="BM18">
            <v>5423</v>
          </cell>
        </row>
        <row r="19">
          <cell r="B19">
            <v>39182</v>
          </cell>
          <cell r="E19">
            <v>9084</v>
          </cell>
          <cell r="F19">
            <v>1302</v>
          </cell>
          <cell r="I19">
            <v>1427</v>
          </cell>
          <cell r="J19">
            <v>11813</v>
          </cell>
          <cell r="K19">
            <v>26861</v>
          </cell>
          <cell r="O19">
            <v>56076</v>
          </cell>
          <cell r="P19">
            <v>30665</v>
          </cell>
          <cell r="T19">
            <v>184204</v>
          </cell>
          <cell r="V19">
            <v>39182</v>
          </cell>
          <cell r="Z19">
            <v>18958</v>
          </cell>
          <cell r="AA19">
            <v>1327</v>
          </cell>
          <cell r="AC19">
            <v>16174</v>
          </cell>
          <cell r="AD19">
            <v>36459</v>
          </cell>
          <cell r="AF19">
            <v>39182</v>
          </cell>
          <cell r="AG19">
            <v>339</v>
          </cell>
          <cell r="AH19">
            <v>54533</v>
          </cell>
          <cell r="AI19">
            <v>39717</v>
          </cell>
          <cell r="AJ19">
            <v>83273</v>
          </cell>
          <cell r="AK19">
            <v>38123</v>
          </cell>
          <cell r="AL19">
            <v>57358</v>
          </cell>
          <cell r="AM19">
            <v>55420</v>
          </cell>
          <cell r="AN19">
            <v>328763</v>
          </cell>
          <cell r="AP19">
            <v>39182</v>
          </cell>
          <cell r="AQ19">
            <v>0</v>
          </cell>
          <cell r="AR19">
            <v>0</v>
          </cell>
          <cell r="AS19">
            <v>65805</v>
          </cell>
          <cell r="AT19">
            <v>4564.5</v>
          </cell>
          <cell r="AU19">
            <v>23478</v>
          </cell>
          <cell r="AV19">
            <v>28481</v>
          </cell>
          <cell r="AW19">
            <v>36466</v>
          </cell>
          <cell r="AX19">
            <v>158794.5</v>
          </cell>
          <cell r="BC19">
            <v>304054</v>
          </cell>
          <cell r="BD19">
            <v>280458</v>
          </cell>
          <cell r="BE19">
            <v>210705</v>
          </cell>
          <cell r="BF19">
            <v>735918</v>
          </cell>
          <cell r="BG19">
            <v>1757961</v>
          </cell>
          <cell r="BI19">
            <v>80032</v>
          </cell>
          <cell r="BJ19">
            <v>310843</v>
          </cell>
          <cell r="BL19">
            <v>5293</v>
          </cell>
          <cell r="BM19">
            <v>6520</v>
          </cell>
        </row>
        <row r="20">
          <cell r="B20">
            <v>39183</v>
          </cell>
          <cell r="E20">
            <v>420</v>
          </cell>
          <cell r="F20">
            <v>3678</v>
          </cell>
          <cell r="I20">
            <v>19581</v>
          </cell>
          <cell r="J20">
            <v>23679</v>
          </cell>
          <cell r="K20">
            <v>28007</v>
          </cell>
          <cell r="O20">
            <v>56496</v>
          </cell>
          <cell r="P20">
            <v>34343</v>
          </cell>
          <cell r="T20">
            <v>207883</v>
          </cell>
          <cell r="V20">
            <v>39183</v>
          </cell>
          <cell r="Z20">
            <v>2652</v>
          </cell>
          <cell r="AC20">
            <v>5651</v>
          </cell>
          <cell r="AD20">
            <v>8303</v>
          </cell>
          <cell r="AF20">
            <v>39183</v>
          </cell>
          <cell r="AG20">
            <v>339</v>
          </cell>
          <cell r="AH20">
            <v>54533</v>
          </cell>
          <cell r="AI20">
            <v>39717</v>
          </cell>
          <cell r="AJ20">
            <v>85925</v>
          </cell>
          <cell r="AK20">
            <v>38123</v>
          </cell>
          <cell r="AL20">
            <v>57358</v>
          </cell>
          <cell r="AM20">
            <v>61071</v>
          </cell>
          <cell r="AN20">
            <v>337066</v>
          </cell>
          <cell r="AP20">
            <v>39183</v>
          </cell>
          <cell r="AQ20">
            <v>0</v>
          </cell>
          <cell r="AR20">
            <v>0</v>
          </cell>
          <cell r="AS20">
            <v>66225</v>
          </cell>
          <cell r="AT20">
            <v>5590.5</v>
          </cell>
          <cell r="AU20">
            <v>23478</v>
          </cell>
          <cell r="AV20">
            <v>28481</v>
          </cell>
          <cell r="AW20">
            <v>52134</v>
          </cell>
          <cell r="AX20">
            <v>175908.5</v>
          </cell>
          <cell r="BC20">
            <v>309644.5</v>
          </cell>
          <cell r="BD20">
            <v>303936</v>
          </cell>
          <cell r="BE20">
            <v>239186</v>
          </cell>
          <cell r="BF20">
            <v>788052</v>
          </cell>
          <cell r="BG20">
            <v>1933869.5</v>
          </cell>
          <cell r="BI20">
            <v>8011</v>
          </cell>
          <cell r="BJ20">
            <v>318854</v>
          </cell>
          <cell r="BL20">
            <v>19581</v>
          </cell>
          <cell r="BM20">
            <v>4098</v>
          </cell>
        </row>
        <row r="21">
          <cell r="B21">
            <v>39184</v>
          </cell>
          <cell r="F21">
            <v>2572</v>
          </cell>
          <cell r="I21">
            <v>21442</v>
          </cell>
          <cell r="J21">
            <v>24014</v>
          </cell>
          <cell r="K21">
            <v>23267</v>
          </cell>
          <cell r="O21">
            <v>56496</v>
          </cell>
          <cell r="P21">
            <v>36915</v>
          </cell>
          <cell r="T21">
            <v>231897</v>
          </cell>
          <cell r="V21">
            <v>39184</v>
          </cell>
          <cell r="AC21">
            <v>1297</v>
          </cell>
          <cell r="AD21">
            <v>1297</v>
          </cell>
          <cell r="AF21">
            <v>39184</v>
          </cell>
          <cell r="AG21">
            <v>339</v>
          </cell>
          <cell r="AH21">
            <v>54533</v>
          </cell>
          <cell r="AI21">
            <v>39717</v>
          </cell>
          <cell r="AJ21">
            <v>85925</v>
          </cell>
          <cell r="AK21">
            <v>38123</v>
          </cell>
          <cell r="AL21">
            <v>57358</v>
          </cell>
          <cell r="AM21">
            <v>62368</v>
          </cell>
          <cell r="AN21">
            <v>338363</v>
          </cell>
          <cell r="AP21">
            <v>39184</v>
          </cell>
          <cell r="AQ21">
            <v>0</v>
          </cell>
          <cell r="AR21">
            <v>0</v>
          </cell>
          <cell r="AS21">
            <v>66225</v>
          </cell>
          <cell r="AT21">
            <v>8162.5</v>
          </cell>
          <cell r="AU21">
            <v>23478</v>
          </cell>
          <cell r="AV21">
            <v>28481</v>
          </cell>
          <cell r="AW21">
            <v>72279</v>
          </cell>
          <cell r="AX21">
            <v>198625.5</v>
          </cell>
          <cell r="BC21">
            <v>317807</v>
          </cell>
          <cell r="BD21">
            <v>327414</v>
          </cell>
          <cell r="BE21">
            <v>267667</v>
          </cell>
          <cell r="BF21">
            <v>860331</v>
          </cell>
          <cell r="BG21">
            <v>2132495</v>
          </cell>
          <cell r="BI21">
            <v>8027</v>
          </cell>
          <cell r="BJ21">
            <v>326881</v>
          </cell>
          <cell r="BL21">
            <v>21442</v>
          </cell>
          <cell r="BM21">
            <v>2572</v>
          </cell>
        </row>
        <row r="22">
          <cell r="B22">
            <v>39185</v>
          </cell>
          <cell r="D22">
            <v>2548</v>
          </cell>
          <cell r="F22">
            <v>2790</v>
          </cell>
          <cell r="G22">
            <v>951</v>
          </cell>
          <cell r="I22">
            <v>8570</v>
          </cell>
          <cell r="J22">
            <v>14859</v>
          </cell>
          <cell r="K22">
            <v>25276</v>
          </cell>
          <cell r="O22">
            <v>56496</v>
          </cell>
          <cell r="P22">
            <v>39705</v>
          </cell>
          <cell r="T22">
            <v>246756</v>
          </cell>
          <cell r="V22">
            <v>39185</v>
          </cell>
          <cell r="AD22">
            <v>0</v>
          </cell>
          <cell r="AF22">
            <v>39185</v>
          </cell>
          <cell r="AG22">
            <v>339</v>
          </cell>
          <cell r="AH22">
            <v>54533</v>
          </cell>
          <cell r="AI22">
            <v>39717</v>
          </cell>
          <cell r="AJ22">
            <v>85925</v>
          </cell>
          <cell r="AK22">
            <v>38123</v>
          </cell>
          <cell r="AL22">
            <v>57358</v>
          </cell>
          <cell r="AM22">
            <v>62368</v>
          </cell>
          <cell r="AN22">
            <v>338363</v>
          </cell>
          <cell r="AP22">
            <v>39185</v>
          </cell>
          <cell r="AQ22">
            <v>0</v>
          </cell>
          <cell r="AR22">
            <v>2548</v>
          </cell>
          <cell r="AS22">
            <v>66225</v>
          </cell>
          <cell r="AT22">
            <v>10952.5</v>
          </cell>
          <cell r="AU22">
            <v>28003</v>
          </cell>
          <cell r="AV22">
            <v>28481</v>
          </cell>
          <cell r="AW22">
            <v>90691</v>
          </cell>
          <cell r="AX22">
            <v>226900.5</v>
          </cell>
          <cell r="BC22">
            <v>328759.5</v>
          </cell>
          <cell r="BD22">
            <v>355417</v>
          </cell>
          <cell r="BE22">
            <v>296148</v>
          </cell>
          <cell r="BF22">
            <v>951022</v>
          </cell>
          <cell r="BG22">
            <v>2359395.5</v>
          </cell>
          <cell r="BJ22">
            <v>326881</v>
          </cell>
          <cell r="BL22">
            <v>9521</v>
          </cell>
          <cell r="BM22">
            <v>5338</v>
          </cell>
        </row>
        <row r="23">
          <cell r="B23">
            <v>39186</v>
          </cell>
          <cell r="D23">
            <v>6178</v>
          </cell>
          <cell r="F23">
            <v>5871</v>
          </cell>
          <cell r="G23">
            <v>2069</v>
          </cell>
          <cell r="J23">
            <v>14118</v>
          </cell>
          <cell r="K23">
            <v>28088</v>
          </cell>
          <cell r="O23">
            <v>56496</v>
          </cell>
          <cell r="P23">
            <v>45576</v>
          </cell>
          <cell r="T23">
            <v>260874</v>
          </cell>
          <cell r="V23">
            <v>39186</v>
          </cell>
          <cell r="AD23">
            <v>0</v>
          </cell>
          <cell r="AF23">
            <v>39186</v>
          </cell>
          <cell r="AG23">
            <v>339</v>
          </cell>
          <cell r="AH23">
            <v>54533</v>
          </cell>
          <cell r="AI23">
            <v>39717</v>
          </cell>
          <cell r="AJ23">
            <v>85925</v>
          </cell>
          <cell r="AK23">
            <v>38123</v>
          </cell>
          <cell r="AL23">
            <v>57358</v>
          </cell>
          <cell r="AM23">
            <v>62368</v>
          </cell>
          <cell r="AN23">
            <v>338363</v>
          </cell>
          <cell r="AP23">
            <v>39186</v>
          </cell>
          <cell r="AQ23">
            <v>0</v>
          </cell>
          <cell r="AR23">
            <v>18876</v>
          </cell>
          <cell r="AS23">
            <v>66225</v>
          </cell>
          <cell r="AT23">
            <v>17958.5</v>
          </cell>
          <cell r="AU23">
            <v>35648</v>
          </cell>
          <cell r="AV23">
            <v>28481</v>
          </cell>
          <cell r="AW23">
            <v>90691</v>
          </cell>
          <cell r="AX23">
            <v>257879.5</v>
          </cell>
          <cell r="BC23">
            <v>346718</v>
          </cell>
          <cell r="BD23">
            <v>391065</v>
          </cell>
          <cell r="BE23">
            <v>324629</v>
          </cell>
          <cell r="BF23">
            <v>1041713</v>
          </cell>
          <cell r="BG23">
            <v>2617275</v>
          </cell>
          <cell r="BJ23">
            <v>326881</v>
          </cell>
          <cell r="BL23">
            <v>7177</v>
          </cell>
          <cell r="BM23">
            <v>6941</v>
          </cell>
        </row>
        <row r="24">
          <cell r="B24">
            <v>39187</v>
          </cell>
          <cell r="F24">
            <v>23839</v>
          </cell>
          <cell r="J24">
            <v>23839</v>
          </cell>
          <cell r="K24">
            <v>26700</v>
          </cell>
          <cell r="O24">
            <v>56496</v>
          </cell>
          <cell r="P24">
            <v>69415</v>
          </cell>
          <cell r="T24">
            <v>284713</v>
          </cell>
          <cell r="V24">
            <v>39187</v>
          </cell>
          <cell r="AD24">
            <v>0</v>
          </cell>
          <cell r="AF24">
            <v>39187</v>
          </cell>
          <cell r="AG24">
            <v>339</v>
          </cell>
          <cell r="AH24">
            <v>54533</v>
          </cell>
          <cell r="AI24">
            <v>39717</v>
          </cell>
          <cell r="AJ24">
            <v>85925</v>
          </cell>
          <cell r="AK24">
            <v>38123</v>
          </cell>
          <cell r="AL24">
            <v>57358</v>
          </cell>
          <cell r="AM24">
            <v>62368</v>
          </cell>
          <cell r="AN24">
            <v>338363</v>
          </cell>
          <cell r="AP24">
            <v>39187</v>
          </cell>
          <cell r="AQ24">
            <v>0</v>
          </cell>
          <cell r="AR24">
            <v>18876</v>
          </cell>
          <cell r="AS24">
            <v>66225</v>
          </cell>
          <cell r="AT24">
            <v>45530.5</v>
          </cell>
          <cell r="AU24">
            <v>35648</v>
          </cell>
          <cell r="AV24">
            <v>28481</v>
          </cell>
          <cell r="AW24">
            <v>90691</v>
          </cell>
          <cell r="AX24">
            <v>285451.5</v>
          </cell>
          <cell r="BC24">
            <v>392248.5</v>
          </cell>
          <cell r="BD24">
            <v>426713</v>
          </cell>
          <cell r="BE24">
            <v>353110</v>
          </cell>
          <cell r="BF24">
            <v>1132404</v>
          </cell>
          <cell r="BG24">
            <v>2902726.5</v>
          </cell>
          <cell r="BJ24">
            <v>326881</v>
          </cell>
          <cell r="BL24">
            <v>20322</v>
          </cell>
          <cell r="BM24">
            <v>3517</v>
          </cell>
        </row>
        <row r="25">
          <cell r="B25">
            <v>39188</v>
          </cell>
          <cell r="F25">
            <v>16736</v>
          </cell>
          <cell r="J25">
            <v>16736</v>
          </cell>
          <cell r="O25">
            <v>56496</v>
          </cell>
          <cell r="P25">
            <v>86151</v>
          </cell>
          <cell r="T25">
            <v>301449</v>
          </cell>
          <cell r="V25">
            <v>39188</v>
          </cell>
          <cell r="AD25">
            <v>0</v>
          </cell>
          <cell r="AF25">
            <v>39188</v>
          </cell>
          <cell r="AG25">
            <v>339</v>
          </cell>
          <cell r="AH25">
            <v>54533</v>
          </cell>
          <cell r="AI25">
            <v>39717</v>
          </cell>
          <cell r="AJ25">
            <v>85925</v>
          </cell>
          <cell r="AK25">
            <v>38123</v>
          </cell>
          <cell r="AL25">
            <v>57358</v>
          </cell>
          <cell r="AM25">
            <v>62368</v>
          </cell>
          <cell r="AN25">
            <v>338363</v>
          </cell>
          <cell r="AP25">
            <v>39188</v>
          </cell>
          <cell r="AQ25">
            <v>0</v>
          </cell>
          <cell r="AR25">
            <v>18876</v>
          </cell>
          <cell r="AS25">
            <v>66225</v>
          </cell>
          <cell r="AT25">
            <v>62266.5</v>
          </cell>
          <cell r="AU25">
            <v>35648</v>
          </cell>
          <cell r="AV25">
            <v>28481</v>
          </cell>
          <cell r="AW25">
            <v>90691</v>
          </cell>
          <cell r="AX25">
            <v>302187.5</v>
          </cell>
          <cell r="BC25">
            <v>454515</v>
          </cell>
          <cell r="BD25">
            <v>462361</v>
          </cell>
          <cell r="BE25">
            <v>381591</v>
          </cell>
          <cell r="BF25">
            <v>1223095</v>
          </cell>
          <cell r="BG25">
            <v>3204914</v>
          </cell>
          <cell r="BJ25">
            <v>326881</v>
          </cell>
        </row>
        <row r="26">
          <cell r="B26">
            <v>39189</v>
          </cell>
          <cell r="J26">
            <v>0</v>
          </cell>
          <cell r="O26">
            <v>56496</v>
          </cell>
          <cell r="P26">
            <v>86151</v>
          </cell>
          <cell r="T26">
            <v>301449</v>
          </cell>
          <cell r="V26">
            <v>39189</v>
          </cell>
          <cell r="AD26">
            <v>0</v>
          </cell>
          <cell r="AF26">
            <v>39189</v>
          </cell>
          <cell r="AG26">
            <v>339</v>
          </cell>
          <cell r="AH26">
            <v>54533</v>
          </cell>
          <cell r="AI26">
            <v>39717</v>
          </cell>
          <cell r="AJ26">
            <v>85925</v>
          </cell>
          <cell r="AK26">
            <v>38123</v>
          </cell>
          <cell r="AL26">
            <v>57358</v>
          </cell>
          <cell r="AM26">
            <v>62368</v>
          </cell>
          <cell r="AN26">
            <v>338363</v>
          </cell>
          <cell r="AP26">
            <v>39189</v>
          </cell>
          <cell r="AQ26">
            <v>0</v>
          </cell>
          <cell r="AR26">
            <v>18876</v>
          </cell>
          <cell r="AS26">
            <v>66225</v>
          </cell>
          <cell r="AT26">
            <v>62266.5</v>
          </cell>
          <cell r="AU26">
            <v>35648</v>
          </cell>
          <cell r="AV26">
            <v>28481</v>
          </cell>
          <cell r="AW26">
            <v>90691</v>
          </cell>
          <cell r="AX26">
            <v>302187.5</v>
          </cell>
          <cell r="BC26">
            <v>516781.5</v>
          </cell>
          <cell r="BD26">
            <v>498009</v>
          </cell>
          <cell r="BE26">
            <v>410072</v>
          </cell>
          <cell r="BF26">
            <v>1313786</v>
          </cell>
          <cell r="BG26">
            <v>3507101.5</v>
          </cell>
          <cell r="BJ26">
            <v>326881</v>
          </cell>
        </row>
        <row r="27">
          <cell r="B27">
            <v>39190</v>
          </cell>
          <cell r="J27">
            <v>0</v>
          </cell>
          <cell r="O27">
            <v>56496</v>
          </cell>
          <cell r="P27">
            <v>86151</v>
          </cell>
          <cell r="T27">
            <v>301449</v>
          </cell>
          <cell r="V27">
            <v>39190</v>
          </cell>
          <cell r="AD27">
            <v>0</v>
          </cell>
          <cell r="AF27">
            <v>39190</v>
          </cell>
          <cell r="AG27">
            <v>339</v>
          </cell>
          <cell r="AH27">
            <v>54533</v>
          </cell>
          <cell r="AI27">
            <v>39717</v>
          </cell>
          <cell r="AJ27">
            <v>85925</v>
          </cell>
          <cell r="AK27">
            <v>38123</v>
          </cell>
          <cell r="AL27">
            <v>57358</v>
          </cell>
          <cell r="AM27">
            <v>62368</v>
          </cell>
          <cell r="AN27">
            <v>338363</v>
          </cell>
          <cell r="AP27">
            <v>39190</v>
          </cell>
          <cell r="AQ27">
            <v>0</v>
          </cell>
          <cell r="AR27">
            <v>18876</v>
          </cell>
          <cell r="AS27">
            <v>66225</v>
          </cell>
          <cell r="AT27">
            <v>62266.5</v>
          </cell>
          <cell r="AU27">
            <v>35648</v>
          </cell>
          <cell r="AV27">
            <v>28481</v>
          </cell>
          <cell r="AW27">
            <v>90691</v>
          </cell>
          <cell r="AX27">
            <v>302187.5</v>
          </cell>
          <cell r="BC27">
            <v>579048</v>
          </cell>
          <cell r="BD27">
            <v>533657</v>
          </cell>
          <cell r="BE27">
            <v>438553</v>
          </cell>
          <cell r="BF27">
            <v>1404477</v>
          </cell>
          <cell r="BG27">
            <v>3809289</v>
          </cell>
          <cell r="BJ27">
            <v>326881</v>
          </cell>
        </row>
        <row r="28">
          <cell r="B28">
            <v>39191</v>
          </cell>
          <cell r="J28">
            <v>0</v>
          </cell>
          <cell r="O28">
            <v>56496</v>
          </cell>
          <cell r="P28">
            <v>86151</v>
          </cell>
          <cell r="T28">
            <v>301449</v>
          </cell>
          <cell r="V28">
            <v>39191</v>
          </cell>
          <cell r="AD28">
            <v>0</v>
          </cell>
          <cell r="AF28">
            <v>39191</v>
          </cell>
          <cell r="AG28">
            <v>339</v>
          </cell>
          <cell r="AH28">
            <v>54533</v>
          </cell>
          <cell r="AI28">
            <v>39717</v>
          </cell>
          <cell r="AJ28">
            <v>85925</v>
          </cell>
          <cell r="AK28">
            <v>38123</v>
          </cell>
          <cell r="AL28">
            <v>57358</v>
          </cell>
          <cell r="AM28">
            <v>62368</v>
          </cell>
          <cell r="AN28">
            <v>338363</v>
          </cell>
          <cell r="AP28">
            <v>39191</v>
          </cell>
          <cell r="AQ28">
            <v>0</v>
          </cell>
          <cell r="AR28">
            <v>18876</v>
          </cell>
          <cell r="AS28">
            <v>66225</v>
          </cell>
          <cell r="AT28">
            <v>62266.5</v>
          </cell>
          <cell r="AU28">
            <v>35648</v>
          </cell>
          <cell r="AV28">
            <v>28481</v>
          </cell>
          <cell r="AW28">
            <v>90691</v>
          </cell>
          <cell r="AX28">
            <v>302187.5</v>
          </cell>
          <cell r="BC28">
            <v>641314.5</v>
          </cell>
          <cell r="BD28">
            <v>569305</v>
          </cell>
          <cell r="BE28">
            <v>467034</v>
          </cell>
          <cell r="BF28">
            <v>1495168</v>
          </cell>
          <cell r="BG28">
            <v>4111476.5</v>
          </cell>
          <cell r="BJ28">
            <v>326881</v>
          </cell>
        </row>
        <row r="29">
          <cell r="B29">
            <v>39192</v>
          </cell>
          <cell r="J29">
            <v>0</v>
          </cell>
          <cell r="O29">
            <v>56496</v>
          </cell>
          <cell r="P29">
            <v>86151</v>
          </cell>
          <cell r="T29">
            <v>301449</v>
          </cell>
          <cell r="V29">
            <v>39192</v>
          </cell>
          <cell r="AD29">
            <v>0</v>
          </cell>
          <cell r="AF29">
            <v>39192</v>
          </cell>
          <cell r="AG29">
            <v>339</v>
          </cell>
          <cell r="AH29">
            <v>54533</v>
          </cell>
          <cell r="AI29">
            <v>39717</v>
          </cell>
          <cell r="AJ29">
            <v>85925</v>
          </cell>
          <cell r="AK29">
            <v>38123</v>
          </cell>
          <cell r="AL29">
            <v>57358</v>
          </cell>
          <cell r="AM29">
            <v>62368</v>
          </cell>
          <cell r="AN29">
            <v>338363</v>
          </cell>
          <cell r="AP29">
            <v>39192</v>
          </cell>
          <cell r="AQ29">
            <v>0</v>
          </cell>
          <cell r="AR29">
            <v>18876</v>
          </cell>
          <cell r="AS29">
            <v>66225</v>
          </cell>
          <cell r="AT29">
            <v>62266.5</v>
          </cell>
          <cell r="AU29">
            <v>35648</v>
          </cell>
          <cell r="AV29">
            <v>28481</v>
          </cell>
          <cell r="AW29">
            <v>90691</v>
          </cell>
          <cell r="AX29">
            <v>302187.5</v>
          </cell>
          <cell r="BC29">
            <v>703581</v>
          </cell>
          <cell r="BD29">
            <v>604953</v>
          </cell>
          <cell r="BE29">
            <v>495515</v>
          </cell>
          <cell r="BF29">
            <v>1585859</v>
          </cell>
          <cell r="BG29">
            <v>4413664</v>
          </cell>
          <cell r="BJ29">
            <v>326881</v>
          </cell>
        </row>
        <row r="30">
          <cell r="B30">
            <v>39193</v>
          </cell>
          <cell r="J30">
            <v>0</v>
          </cell>
          <cell r="O30">
            <v>56496</v>
          </cell>
          <cell r="P30">
            <v>86151</v>
          </cell>
          <cell r="T30">
            <v>301449</v>
          </cell>
          <cell r="V30">
            <v>39193</v>
          </cell>
          <cell r="AD30">
            <v>0</v>
          </cell>
          <cell r="AF30">
            <v>39193</v>
          </cell>
          <cell r="AG30">
            <v>339</v>
          </cell>
          <cell r="AH30">
            <v>54533</v>
          </cell>
          <cell r="AI30">
            <v>39717</v>
          </cell>
          <cell r="AJ30">
            <v>85925</v>
          </cell>
          <cell r="AK30">
            <v>38123</v>
          </cell>
          <cell r="AL30">
            <v>57358</v>
          </cell>
          <cell r="AM30">
            <v>62368</v>
          </cell>
          <cell r="AN30">
            <v>338363</v>
          </cell>
          <cell r="AP30">
            <v>39193</v>
          </cell>
          <cell r="AQ30">
            <v>0</v>
          </cell>
          <cell r="AR30">
            <v>18876</v>
          </cell>
          <cell r="AS30">
            <v>66225</v>
          </cell>
          <cell r="AT30">
            <v>62266.5</v>
          </cell>
          <cell r="AU30">
            <v>35648</v>
          </cell>
          <cell r="AV30">
            <v>28481</v>
          </cell>
          <cell r="AW30">
            <v>90691</v>
          </cell>
          <cell r="AX30">
            <v>302187.5</v>
          </cell>
          <cell r="BC30">
            <v>765847.5</v>
          </cell>
          <cell r="BD30">
            <v>640601</v>
          </cell>
          <cell r="BE30">
            <v>523996</v>
          </cell>
          <cell r="BF30">
            <v>1676550</v>
          </cell>
          <cell r="BG30">
            <v>4715851.5</v>
          </cell>
          <cell r="BJ30">
            <v>326881</v>
          </cell>
        </row>
        <row r="31">
          <cell r="B31">
            <v>39194</v>
          </cell>
          <cell r="J31">
            <v>0</v>
          </cell>
          <cell r="O31">
            <v>56496</v>
          </cell>
          <cell r="P31">
            <v>86151</v>
          </cell>
          <cell r="T31">
            <v>301449</v>
          </cell>
          <cell r="V31">
            <v>39194</v>
          </cell>
          <cell r="AD31">
            <v>0</v>
          </cell>
          <cell r="AF31">
            <v>39194</v>
          </cell>
          <cell r="AG31">
            <v>339</v>
          </cell>
          <cell r="AH31">
            <v>54533</v>
          </cell>
          <cell r="AI31">
            <v>39717</v>
          </cell>
          <cell r="AJ31">
            <v>85925</v>
          </cell>
          <cell r="AK31">
            <v>38123</v>
          </cell>
          <cell r="AL31">
            <v>57358</v>
          </cell>
          <cell r="AM31">
            <v>62368</v>
          </cell>
          <cell r="AN31">
            <v>338363</v>
          </cell>
          <cell r="AP31">
            <v>39194</v>
          </cell>
          <cell r="AQ31">
            <v>0</v>
          </cell>
          <cell r="AR31">
            <v>18876</v>
          </cell>
          <cell r="AS31">
            <v>66225</v>
          </cell>
          <cell r="AT31">
            <v>62266.5</v>
          </cell>
          <cell r="AU31">
            <v>35648</v>
          </cell>
          <cell r="AV31">
            <v>28481</v>
          </cell>
          <cell r="AW31">
            <v>90691</v>
          </cell>
          <cell r="AX31">
            <v>302187.5</v>
          </cell>
          <cell r="BC31">
            <v>828114</v>
          </cell>
          <cell r="BD31">
            <v>676249</v>
          </cell>
          <cell r="BE31">
            <v>552477</v>
          </cell>
          <cell r="BF31">
            <v>1767241</v>
          </cell>
          <cell r="BG31">
            <v>5018039</v>
          </cell>
          <cell r="BJ31">
            <v>326881</v>
          </cell>
        </row>
        <row r="32">
          <cell r="B32">
            <v>39195</v>
          </cell>
          <cell r="J32">
            <v>0</v>
          </cell>
          <cell r="O32">
            <v>56496</v>
          </cell>
          <cell r="P32">
            <v>86151</v>
          </cell>
          <cell r="T32">
            <v>301449</v>
          </cell>
          <cell r="V32">
            <v>39195</v>
          </cell>
          <cell r="AD32">
            <v>0</v>
          </cell>
          <cell r="AF32">
            <v>39195</v>
          </cell>
          <cell r="AG32">
            <v>339</v>
          </cell>
          <cell r="AH32">
            <v>54533</v>
          </cell>
          <cell r="AI32">
            <v>39717</v>
          </cell>
          <cell r="AJ32">
            <v>85925</v>
          </cell>
          <cell r="AK32">
            <v>38123</v>
          </cell>
          <cell r="AL32">
            <v>57358</v>
          </cell>
          <cell r="AM32">
            <v>62368</v>
          </cell>
          <cell r="AN32">
            <v>338363</v>
          </cell>
          <cell r="AP32">
            <v>39195</v>
          </cell>
          <cell r="AQ32">
            <v>0</v>
          </cell>
          <cell r="AR32">
            <v>18876</v>
          </cell>
          <cell r="AS32">
            <v>66225</v>
          </cell>
          <cell r="AT32">
            <v>62266.5</v>
          </cell>
          <cell r="AU32">
            <v>35648</v>
          </cell>
          <cell r="AV32">
            <v>28481</v>
          </cell>
          <cell r="AW32">
            <v>90691</v>
          </cell>
          <cell r="AX32">
            <v>302187.5</v>
          </cell>
          <cell r="BC32">
            <v>890380.5</v>
          </cell>
          <cell r="BD32">
            <v>711897</v>
          </cell>
          <cell r="BE32">
            <v>580958</v>
          </cell>
          <cell r="BF32">
            <v>1857932</v>
          </cell>
          <cell r="BG32">
            <v>5320226.5</v>
          </cell>
          <cell r="BJ32">
            <v>326881</v>
          </cell>
        </row>
        <row r="33">
          <cell r="B33">
            <v>39196</v>
          </cell>
          <cell r="J33">
            <v>0</v>
          </cell>
          <cell r="O33">
            <v>56496</v>
          </cell>
          <cell r="P33">
            <v>86151</v>
          </cell>
          <cell r="T33">
            <v>301449</v>
          </cell>
          <cell r="V33">
            <v>39196</v>
          </cell>
          <cell r="AD33">
            <v>0</v>
          </cell>
          <cell r="AF33">
            <v>39196</v>
          </cell>
          <cell r="AG33">
            <v>339</v>
          </cell>
          <cell r="AH33">
            <v>54533</v>
          </cell>
          <cell r="AI33">
            <v>39717</v>
          </cell>
          <cell r="AJ33">
            <v>85925</v>
          </cell>
          <cell r="AK33">
            <v>38123</v>
          </cell>
          <cell r="AL33">
            <v>57358</v>
          </cell>
          <cell r="AM33">
            <v>62368</v>
          </cell>
          <cell r="AN33">
            <v>338363</v>
          </cell>
          <cell r="AP33">
            <v>39196</v>
          </cell>
          <cell r="AQ33">
            <v>0</v>
          </cell>
          <cell r="AR33">
            <v>18876</v>
          </cell>
          <cell r="AS33">
            <v>66225</v>
          </cell>
          <cell r="AT33">
            <v>62266.5</v>
          </cell>
          <cell r="AU33">
            <v>35648</v>
          </cell>
          <cell r="AV33">
            <v>28481</v>
          </cell>
          <cell r="AW33">
            <v>90691</v>
          </cell>
          <cell r="AX33">
            <v>302187.5</v>
          </cell>
          <cell r="BC33">
            <v>952647</v>
          </cell>
          <cell r="BD33">
            <v>747545</v>
          </cell>
          <cell r="BE33">
            <v>609439</v>
          </cell>
          <cell r="BF33">
            <v>1948623</v>
          </cell>
          <cell r="BG33">
            <v>5622414</v>
          </cell>
          <cell r="BJ33">
            <v>326881</v>
          </cell>
        </row>
        <row r="34">
          <cell r="B34">
            <v>39197</v>
          </cell>
          <cell r="J34">
            <v>0</v>
          </cell>
          <cell r="O34">
            <v>56496</v>
          </cell>
          <cell r="P34">
            <v>86151</v>
          </cell>
          <cell r="T34">
            <v>301449</v>
          </cell>
          <cell r="V34">
            <v>39197</v>
          </cell>
          <cell r="AD34">
            <v>0</v>
          </cell>
          <cell r="AF34">
            <v>39197</v>
          </cell>
          <cell r="AG34">
            <v>339</v>
          </cell>
          <cell r="AH34">
            <v>54533</v>
          </cell>
          <cell r="AI34">
            <v>39717</v>
          </cell>
          <cell r="AJ34">
            <v>85925</v>
          </cell>
          <cell r="AK34">
            <v>38123</v>
          </cell>
          <cell r="AL34">
            <v>57358</v>
          </cell>
          <cell r="AM34">
            <v>62368</v>
          </cell>
          <cell r="AN34">
            <v>338363</v>
          </cell>
          <cell r="AP34">
            <v>39197</v>
          </cell>
          <cell r="AQ34">
            <v>0</v>
          </cell>
          <cell r="AR34">
            <v>18876</v>
          </cell>
          <cell r="AS34">
            <v>66225</v>
          </cell>
          <cell r="AT34">
            <v>62266.5</v>
          </cell>
          <cell r="AU34">
            <v>35648</v>
          </cell>
          <cell r="AV34">
            <v>28481</v>
          </cell>
          <cell r="AW34">
            <v>90691</v>
          </cell>
          <cell r="AX34">
            <v>302187.5</v>
          </cell>
          <cell r="BC34">
            <v>1014913.5</v>
          </cell>
          <cell r="BD34">
            <v>783193</v>
          </cell>
          <cell r="BE34">
            <v>637920</v>
          </cell>
          <cell r="BF34">
            <v>2039314</v>
          </cell>
          <cell r="BG34">
            <v>5924601.5</v>
          </cell>
          <cell r="BJ34">
            <v>326881</v>
          </cell>
        </row>
        <row r="35">
          <cell r="B35">
            <v>39198</v>
          </cell>
          <cell r="J35">
            <v>0</v>
          </cell>
          <cell r="O35">
            <v>56496</v>
          </cell>
          <cell r="P35">
            <v>86151</v>
          </cell>
          <cell r="T35">
            <v>301449</v>
          </cell>
          <cell r="V35">
            <v>39198</v>
          </cell>
          <cell r="AD35">
            <v>0</v>
          </cell>
          <cell r="AF35">
            <v>39198</v>
          </cell>
          <cell r="AG35">
            <v>339</v>
          </cell>
          <cell r="AH35">
            <v>54533</v>
          </cell>
          <cell r="AI35">
            <v>39717</v>
          </cell>
          <cell r="AJ35">
            <v>85925</v>
          </cell>
          <cell r="AK35">
            <v>38123</v>
          </cell>
          <cell r="AL35">
            <v>57358</v>
          </cell>
          <cell r="AM35">
            <v>62368</v>
          </cell>
          <cell r="AN35">
            <v>338363</v>
          </cell>
          <cell r="AP35">
            <v>39198</v>
          </cell>
          <cell r="AQ35">
            <v>0</v>
          </cell>
          <cell r="AR35">
            <v>18876</v>
          </cell>
          <cell r="AS35">
            <v>66225</v>
          </cell>
          <cell r="AT35">
            <v>62266.5</v>
          </cell>
          <cell r="AU35">
            <v>35648</v>
          </cell>
          <cell r="AV35">
            <v>28481</v>
          </cell>
          <cell r="AW35">
            <v>90691</v>
          </cell>
          <cell r="AX35">
            <v>302187.5</v>
          </cell>
          <cell r="BC35">
            <v>1077180</v>
          </cell>
          <cell r="BD35">
            <v>818841</v>
          </cell>
          <cell r="BE35">
            <v>666401</v>
          </cell>
          <cell r="BF35">
            <v>2130005</v>
          </cell>
          <cell r="BG35">
            <v>6226789</v>
          </cell>
          <cell r="BJ35">
            <v>326881</v>
          </cell>
        </row>
        <row r="36">
          <cell r="B36">
            <v>39199</v>
          </cell>
          <cell r="J36">
            <v>0</v>
          </cell>
          <cell r="O36">
            <v>56496</v>
          </cell>
          <cell r="P36">
            <v>86151</v>
          </cell>
          <cell r="T36">
            <v>301449</v>
          </cell>
          <cell r="V36">
            <v>39199</v>
          </cell>
          <cell r="AD36">
            <v>0</v>
          </cell>
          <cell r="AF36">
            <v>39199</v>
          </cell>
          <cell r="AG36">
            <v>339</v>
          </cell>
          <cell r="AH36">
            <v>54533</v>
          </cell>
          <cell r="AI36">
            <v>39717</v>
          </cell>
          <cell r="AJ36">
            <v>85925</v>
          </cell>
          <cell r="AK36">
            <v>38123</v>
          </cell>
          <cell r="AL36">
            <v>57358</v>
          </cell>
          <cell r="AM36">
            <v>62368</v>
          </cell>
          <cell r="AN36">
            <v>338363</v>
          </cell>
          <cell r="AP36">
            <v>39199</v>
          </cell>
          <cell r="AQ36">
            <v>0</v>
          </cell>
          <cell r="AR36">
            <v>18876</v>
          </cell>
          <cell r="AS36">
            <v>66225</v>
          </cell>
          <cell r="AT36">
            <v>62266.5</v>
          </cell>
          <cell r="AU36">
            <v>35648</v>
          </cell>
          <cell r="AV36">
            <v>28481</v>
          </cell>
          <cell r="AW36">
            <v>90691</v>
          </cell>
          <cell r="AX36">
            <v>302187.5</v>
          </cell>
          <cell r="BC36">
            <v>1139446.5</v>
          </cell>
          <cell r="BD36">
            <v>854489</v>
          </cell>
          <cell r="BE36">
            <v>694882</v>
          </cell>
          <cell r="BF36">
            <v>2220696</v>
          </cell>
          <cell r="BG36">
            <v>6528976.5</v>
          </cell>
          <cell r="BJ36">
            <v>326881</v>
          </cell>
        </row>
        <row r="37">
          <cell r="B37">
            <v>39200</v>
          </cell>
          <cell r="J37">
            <v>0</v>
          </cell>
          <cell r="O37">
            <v>56496</v>
          </cell>
          <cell r="P37">
            <v>86151</v>
          </cell>
          <cell r="T37">
            <v>301449</v>
          </cell>
          <cell r="V37">
            <v>39200</v>
          </cell>
          <cell r="AD37">
            <v>0</v>
          </cell>
          <cell r="AF37">
            <v>39200</v>
          </cell>
          <cell r="AG37">
            <v>339</v>
          </cell>
          <cell r="AH37">
            <v>54533</v>
          </cell>
          <cell r="AI37">
            <v>39717</v>
          </cell>
          <cell r="AJ37">
            <v>85925</v>
          </cell>
          <cell r="AK37">
            <v>38123</v>
          </cell>
          <cell r="AL37">
            <v>57358</v>
          </cell>
          <cell r="AM37">
            <v>62368</v>
          </cell>
          <cell r="AN37">
            <v>338363</v>
          </cell>
          <cell r="AP37">
            <v>39200</v>
          </cell>
          <cell r="AQ37">
            <v>0</v>
          </cell>
          <cell r="AR37">
            <v>18876</v>
          </cell>
          <cell r="AS37">
            <v>66225</v>
          </cell>
          <cell r="AT37">
            <v>62266.5</v>
          </cell>
          <cell r="AU37">
            <v>35648</v>
          </cell>
          <cell r="AV37">
            <v>28481</v>
          </cell>
          <cell r="AW37">
            <v>90691</v>
          </cell>
          <cell r="AX37">
            <v>302187.5</v>
          </cell>
          <cell r="BC37">
            <v>1201713</v>
          </cell>
          <cell r="BD37">
            <v>890137</v>
          </cell>
          <cell r="BE37">
            <v>723363</v>
          </cell>
          <cell r="BF37">
            <v>2311387</v>
          </cell>
          <cell r="BG37">
            <v>6831164</v>
          </cell>
          <cell r="BJ37">
            <v>326881</v>
          </cell>
        </row>
        <row r="38">
          <cell r="B38">
            <v>39201</v>
          </cell>
          <cell r="J38">
            <v>0</v>
          </cell>
          <cell r="O38">
            <v>56496</v>
          </cell>
          <cell r="P38">
            <v>86151</v>
          </cell>
          <cell r="T38">
            <v>301449</v>
          </cell>
          <cell r="V38">
            <v>39201</v>
          </cell>
          <cell r="AD38">
            <v>0</v>
          </cell>
          <cell r="AF38">
            <v>39201</v>
          </cell>
          <cell r="AG38">
            <v>339</v>
          </cell>
          <cell r="AH38">
            <v>54533</v>
          </cell>
          <cell r="AI38">
            <v>39717</v>
          </cell>
          <cell r="AJ38">
            <v>85925</v>
          </cell>
          <cell r="AK38">
            <v>38123</v>
          </cell>
          <cell r="AL38">
            <v>57358</v>
          </cell>
          <cell r="AM38">
            <v>62368</v>
          </cell>
          <cell r="AN38">
            <v>338363</v>
          </cell>
          <cell r="AP38">
            <v>39201</v>
          </cell>
          <cell r="AQ38">
            <v>0</v>
          </cell>
          <cell r="AR38">
            <v>18876</v>
          </cell>
          <cell r="AS38">
            <v>66225</v>
          </cell>
          <cell r="AT38">
            <v>62266.5</v>
          </cell>
          <cell r="AU38">
            <v>35648</v>
          </cell>
          <cell r="AV38">
            <v>28481</v>
          </cell>
          <cell r="AW38">
            <v>90691</v>
          </cell>
          <cell r="AX38">
            <v>302187.5</v>
          </cell>
          <cell r="BC38">
            <v>1263979.5</v>
          </cell>
          <cell r="BD38">
            <v>925785</v>
          </cell>
          <cell r="BE38">
            <v>751844</v>
          </cell>
          <cell r="BF38">
            <v>2402078</v>
          </cell>
          <cell r="BG38">
            <v>7133351.5</v>
          </cell>
          <cell r="BJ38">
            <v>326881</v>
          </cell>
        </row>
        <row r="39">
          <cell r="B39">
            <v>39202</v>
          </cell>
          <cell r="J39">
            <v>0</v>
          </cell>
          <cell r="O39">
            <v>56496</v>
          </cell>
          <cell r="P39">
            <v>86151</v>
          </cell>
          <cell r="T39">
            <v>301449</v>
          </cell>
          <cell r="V39">
            <v>39202</v>
          </cell>
          <cell r="AD39">
            <v>0</v>
          </cell>
          <cell r="AF39">
            <v>39202</v>
          </cell>
          <cell r="AG39">
            <v>339</v>
          </cell>
          <cell r="AH39">
            <v>54533</v>
          </cell>
          <cell r="AI39">
            <v>39717</v>
          </cell>
          <cell r="AJ39">
            <v>85925</v>
          </cell>
          <cell r="AK39">
            <v>38123</v>
          </cell>
          <cell r="AL39">
            <v>57358</v>
          </cell>
          <cell r="AM39">
            <v>62368</v>
          </cell>
          <cell r="AN39">
            <v>338363</v>
          </cell>
          <cell r="AP39">
            <v>39202</v>
          </cell>
          <cell r="AQ39">
            <v>0</v>
          </cell>
          <cell r="AR39">
            <v>18876</v>
          </cell>
          <cell r="AS39">
            <v>66225</v>
          </cell>
          <cell r="AT39">
            <v>62266.5</v>
          </cell>
          <cell r="AU39">
            <v>35648</v>
          </cell>
          <cell r="AV39">
            <v>28481</v>
          </cell>
          <cell r="AW39">
            <v>90691</v>
          </cell>
          <cell r="AX39">
            <v>302187.5</v>
          </cell>
          <cell r="BC39">
            <v>1326246</v>
          </cell>
          <cell r="BD39">
            <v>961433</v>
          </cell>
          <cell r="BE39">
            <v>780325</v>
          </cell>
          <cell r="BF39">
            <v>2492769</v>
          </cell>
          <cell r="BG39">
            <v>7435539</v>
          </cell>
          <cell r="BJ39">
            <v>326881</v>
          </cell>
        </row>
        <row r="40">
          <cell r="B40">
            <v>39203</v>
          </cell>
          <cell r="J40">
            <v>0</v>
          </cell>
          <cell r="O40">
            <v>56496</v>
          </cell>
          <cell r="P40">
            <v>86151</v>
          </cell>
          <cell r="T40">
            <v>301449</v>
          </cell>
          <cell r="V40">
            <v>39203</v>
          </cell>
          <cell r="AD40">
            <v>0</v>
          </cell>
          <cell r="AF40">
            <v>39203</v>
          </cell>
          <cell r="AG40">
            <v>339</v>
          </cell>
          <cell r="AH40">
            <v>54533</v>
          </cell>
          <cell r="AI40">
            <v>39717</v>
          </cell>
          <cell r="AJ40">
            <v>85925</v>
          </cell>
          <cell r="AK40">
            <v>38123</v>
          </cell>
          <cell r="AL40">
            <v>57358</v>
          </cell>
          <cell r="AM40">
            <v>62368</v>
          </cell>
          <cell r="AN40">
            <v>338363</v>
          </cell>
          <cell r="AP40">
            <v>39203</v>
          </cell>
          <cell r="AQ40">
            <v>0</v>
          </cell>
          <cell r="AR40">
            <v>18876</v>
          </cell>
          <cell r="AS40">
            <v>66225</v>
          </cell>
          <cell r="AT40">
            <v>62266.5</v>
          </cell>
          <cell r="AU40">
            <v>35648</v>
          </cell>
          <cell r="AV40">
            <v>28481</v>
          </cell>
          <cell r="AW40">
            <v>90691</v>
          </cell>
          <cell r="AX40">
            <v>302187.5</v>
          </cell>
          <cell r="BC40">
            <v>1388512.5</v>
          </cell>
          <cell r="BD40">
            <v>997081</v>
          </cell>
          <cell r="BE40">
            <v>808806</v>
          </cell>
          <cell r="BF40">
            <v>2583460</v>
          </cell>
          <cell r="BG40">
            <v>7737726.5</v>
          </cell>
          <cell r="BJ40">
            <v>326881</v>
          </cell>
        </row>
        <row r="41">
          <cell r="B41" t="str">
            <v>TOTAL</v>
          </cell>
          <cell r="C41">
            <v>0</v>
          </cell>
          <cell r="D41">
            <v>35553</v>
          </cell>
          <cell r="E41">
            <v>56496</v>
          </cell>
          <cell r="F41">
            <v>86151</v>
          </cell>
          <cell r="G41">
            <v>18943</v>
          </cell>
          <cell r="H41">
            <v>27439</v>
          </cell>
          <cell r="I41">
            <v>76867</v>
          </cell>
          <cell r="J41">
            <v>301449</v>
          </cell>
          <cell r="K41">
            <v>428141.5</v>
          </cell>
          <cell r="L41" t="str">
            <v>TOTAL</v>
          </cell>
          <cell r="M41">
            <v>852839.5</v>
          </cell>
          <cell r="N41">
            <v>1686736</v>
          </cell>
          <cell r="O41">
            <v>1686736</v>
          </cell>
          <cell r="P41">
            <v>5032769</v>
          </cell>
          <cell r="AF41" t="str">
            <v>TOTAL</v>
          </cell>
          <cell r="AG41">
            <v>0</v>
          </cell>
          <cell r="AH41">
            <v>0</v>
          </cell>
          <cell r="AI41">
            <v>0</v>
          </cell>
          <cell r="AJ41">
            <v>0</v>
          </cell>
          <cell r="AK41">
            <v>0</v>
          </cell>
          <cell r="AL41">
            <v>0</v>
          </cell>
          <cell r="AM41">
            <v>0</v>
          </cell>
          <cell r="AN41">
            <v>0</v>
          </cell>
          <cell r="AP41" t="str">
            <v>TOTAL</v>
          </cell>
          <cell r="AQ41">
            <v>0</v>
          </cell>
          <cell r="AR41">
            <v>323440</v>
          </cell>
          <cell r="AS41">
            <v>1551326</v>
          </cell>
          <cell r="AT41">
            <v>1326246</v>
          </cell>
          <cell r="AU41">
            <v>961433</v>
          </cell>
          <cell r="AV41">
            <v>780325</v>
          </cell>
          <cell r="AW41">
            <v>2492769</v>
          </cell>
          <cell r="AX41">
            <v>7435539</v>
          </cell>
          <cell r="AZ41" t="str">
            <v>TOTAL</v>
          </cell>
          <cell r="BA41">
            <v>11670066</v>
          </cell>
          <cell r="BB41">
            <v>22378699</v>
          </cell>
          <cell r="BC41">
            <v>43977073</v>
          </cell>
          <cell r="BD41">
            <v>85461377</v>
          </cell>
          <cell r="BE41">
            <v>163487215</v>
          </cell>
          <cell r="BF41">
            <v>326974430</v>
          </cell>
          <cell r="BG41">
            <v>653948860</v>
          </cell>
          <cell r="BI41">
            <v>326881</v>
          </cell>
          <cell r="BJ41">
            <v>8278501</v>
          </cell>
        </row>
        <row r="45">
          <cell r="B45">
            <v>1</v>
          </cell>
          <cell r="C45">
            <v>2</v>
          </cell>
          <cell r="D45">
            <v>3</v>
          </cell>
          <cell r="E45">
            <v>4</v>
          </cell>
          <cell r="F45">
            <v>5</v>
          </cell>
          <cell r="G45">
            <v>6</v>
          </cell>
          <cell r="H45">
            <v>7</v>
          </cell>
          <cell r="I45">
            <v>8</v>
          </cell>
          <cell r="J45">
            <v>9</v>
          </cell>
          <cell r="K45">
            <v>10</v>
          </cell>
          <cell r="L45">
            <v>11</v>
          </cell>
          <cell r="M45">
            <v>12</v>
          </cell>
          <cell r="N45">
            <v>13</v>
          </cell>
          <cell r="O45">
            <v>14</v>
          </cell>
          <cell r="P45">
            <v>15</v>
          </cell>
          <cell r="Q45">
            <v>16</v>
          </cell>
          <cell r="R45">
            <v>17</v>
          </cell>
          <cell r="S45">
            <v>18</v>
          </cell>
          <cell r="T45">
            <v>19</v>
          </cell>
          <cell r="U45">
            <v>20</v>
          </cell>
          <cell r="V45">
            <v>21</v>
          </cell>
          <cell r="W45">
            <v>22</v>
          </cell>
          <cell r="X45">
            <v>23</v>
          </cell>
          <cell r="Y45">
            <v>24</v>
          </cell>
          <cell r="Z45">
            <v>25</v>
          </cell>
          <cell r="AA45">
            <v>26</v>
          </cell>
          <cell r="AB45">
            <v>27</v>
          </cell>
          <cell r="AC45">
            <v>28</v>
          </cell>
          <cell r="AD45">
            <v>29</v>
          </cell>
          <cell r="AE45">
            <v>30</v>
          </cell>
          <cell r="AF45">
            <v>31</v>
          </cell>
          <cell r="AG45">
            <v>32</v>
          </cell>
          <cell r="AH45">
            <v>33</v>
          </cell>
          <cell r="AI45">
            <v>34</v>
          </cell>
          <cell r="AJ45">
            <v>35</v>
          </cell>
          <cell r="AK45">
            <v>36</v>
          </cell>
          <cell r="AL45">
            <v>37</v>
          </cell>
          <cell r="AM45">
            <v>38</v>
          </cell>
          <cell r="AN45">
            <v>39</v>
          </cell>
          <cell r="AO45">
            <v>40</v>
          </cell>
          <cell r="AP45">
            <v>41</v>
          </cell>
          <cell r="AQ45">
            <v>42</v>
          </cell>
          <cell r="AR45">
            <v>43</v>
          </cell>
          <cell r="AS45">
            <v>44</v>
          </cell>
          <cell r="AT45">
            <v>45</v>
          </cell>
          <cell r="AU45">
            <v>46</v>
          </cell>
          <cell r="AV45">
            <v>47</v>
          </cell>
          <cell r="AW45">
            <v>48</v>
          </cell>
          <cell r="AX45">
            <v>49</v>
          </cell>
          <cell r="AY45">
            <v>50</v>
          </cell>
          <cell r="AZ45">
            <v>51</v>
          </cell>
          <cell r="BA45">
            <v>52</v>
          </cell>
          <cell r="BB45">
            <v>53</v>
          </cell>
          <cell r="BC45">
            <v>54</v>
          </cell>
          <cell r="BD45">
            <v>55</v>
          </cell>
          <cell r="BE45">
            <v>56</v>
          </cell>
          <cell r="BF45">
            <v>57</v>
          </cell>
          <cell r="BG45">
            <v>58</v>
          </cell>
          <cell r="BH45">
            <v>59</v>
          </cell>
          <cell r="BI45">
            <v>60</v>
          </cell>
          <cell r="BJ45">
            <v>61</v>
          </cell>
        </row>
        <row r="46">
          <cell r="B46" t="str">
            <v>ACTUAL Crusher 2 - RF</v>
          </cell>
          <cell r="L46" t="str">
            <v>MONTH TO DATE</v>
          </cell>
        </row>
        <row r="47">
          <cell r="B47">
            <v>36465</v>
          </cell>
        </row>
        <row r="48">
          <cell r="B48" t="str">
            <v>DATE</v>
          </cell>
          <cell r="C48" t="str">
            <v>LOCATION</v>
          </cell>
          <cell r="J48" t="str">
            <v>TOTAL</v>
          </cell>
          <cell r="L48" t="str">
            <v>DATE</v>
          </cell>
          <cell r="M48" t="str">
            <v>LOCATION</v>
          </cell>
          <cell r="T48" t="str">
            <v>TOTAL</v>
          </cell>
          <cell r="V48" t="str">
            <v>Lokasi</v>
          </cell>
          <cell r="Y48" t="str">
            <v>Lokasi Hauling</v>
          </cell>
          <cell r="Z48" t="str">
            <v>TOTAL</v>
          </cell>
          <cell r="AB48" t="str">
            <v>Lokasi Shipment</v>
          </cell>
          <cell r="AC48" t="str">
            <v>TOTAL</v>
          </cell>
        </row>
        <row r="49">
          <cell r="C49" t="str">
            <v>C24RF 4</v>
          </cell>
          <cell r="D49" t="str">
            <v>C24RF 3</v>
          </cell>
          <cell r="E49" t="str">
            <v xml:space="preserve">C24RF2 </v>
          </cell>
          <cell r="F49" t="str">
            <v xml:space="preserve">C24RF1 </v>
          </cell>
          <cell r="G49" t="str">
            <v>C25RF 1</v>
          </cell>
          <cell r="H49" t="str">
            <v>C25RF 2</v>
          </cell>
          <cell r="I49" t="str">
            <v>C25RF 3</v>
          </cell>
          <cell r="M49" t="str">
            <v>C24RF 4</v>
          </cell>
          <cell r="N49" t="str">
            <v>C24RF 3</v>
          </cell>
          <cell r="O49" t="str">
            <v xml:space="preserve">C24RF2 </v>
          </cell>
          <cell r="P49" t="str">
            <v xml:space="preserve">C24RF1 </v>
          </cell>
          <cell r="Q49" t="str">
            <v>C25RF 1</v>
          </cell>
          <cell r="R49" t="str">
            <v>C25RF 2</v>
          </cell>
          <cell r="S49" t="str">
            <v>C25RF 3</v>
          </cell>
          <cell r="V49" t="str">
            <v>Dumping Bin</v>
          </cell>
          <cell r="W49" t="str">
            <v>Manual</v>
          </cell>
          <cell r="Y49" t="str">
            <v>Temporary</v>
          </cell>
          <cell r="AB49" t="str">
            <v>Temporary</v>
          </cell>
        </row>
        <row r="50">
          <cell r="B50">
            <v>39172</v>
          </cell>
          <cell r="L50">
            <v>38533</v>
          </cell>
        </row>
        <row r="51">
          <cell r="B51">
            <v>39173</v>
          </cell>
          <cell r="J51">
            <v>0</v>
          </cell>
          <cell r="L51">
            <v>39173</v>
          </cell>
          <cell r="M51">
            <v>0</v>
          </cell>
          <cell r="N51">
            <v>0</v>
          </cell>
          <cell r="O51">
            <v>0</v>
          </cell>
          <cell r="P51">
            <v>0</v>
          </cell>
          <cell r="Q51">
            <v>0</v>
          </cell>
          <cell r="R51">
            <v>0</v>
          </cell>
          <cell r="S51">
            <v>0</v>
          </cell>
          <cell r="T51">
            <v>0</v>
          </cell>
          <cell r="Z51">
            <v>0</v>
          </cell>
          <cell r="AC51">
            <v>0</v>
          </cell>
        </row>
        <row r="52">
          <cell r="B52">
            <v>39174</v>
          </cell>
          <cell r="D52">
            <v>2320</v>
          </cell>
          <cell r="E52">
            <v>6216</v>
          </cell>
          <cell r="I52">
            <v>1467</v>
          </cell>
          <cell r="J52">
            <v>10003</v>
          </cell>
          <cell r="L52">
            <v>39174</v>
          </cell>
          <cell r="M52">
            <v>0</v>
          </cell>
          <cell r="N52">
            <v>2320</v>
          </cell>
          <cell r="O52">
            <v>6216</v>
          </cell>
          <cell r="P52">
            <v>0</v>
          </cell>
          <cell r="Q52">
            <v>0</v>
          </cell>
          <cell r="R52">
            <v>0</v>
          </cell>
          <cell r="S52">
            <v>1467</v>
          </cell>
          <cell r="T52">
            <v>10003</v>
          </cell>
          <cell r="V52">
            <v>5247</v>
          </cell>
          <cell r="W52">
            <v>4756</v>
          </cell>
          <cell r="Z52">
            <v>0</v>
          </cell>
          <cell r="AC52">
            <v>0</v>
          </cell>
        </row>
        <row r="53">
          <cell r="B53">
            <v>39175</v>
          </cell>
          <cell r="D53">
            <v>2975</v>
          </cell>
          <cell r="E53">
            <v>420</v>
          </cell>
          <cell r="F53">
            <v>1343.5</v>
          </cell>
          <cell r="G53">
            <v>6765</v>
          </cell>
          <cell r="J53">
            <v>11503.5</v>
          </cell>
          <cell r="L53">
            <v>39175</v>
          </cell>
          <cell r="M53">
            <v>0</v>
          </cell>
          <cell r="N53">
            <v>5295</v>
          </cell>
          <cell r="O53">
            <v>6636</v>
          </cell>
          <cell r="P53">
            <v>1343.5</v>
          </cell>
          <cell r="Q53">
            <v>6765</v>
          </cell>
          <cell r="R53">
            <v>0</v>
          </cell>
          <cell r="S53">
            <v>1467</v>
          </cell>
          <cell r="T53">
            <v>21506.5</v>
          </cell>
          <cell r="V53">
            <v>5173</v>
          </cell>
          <cell r="W53">
            <v>6330.5</v>
          </cell>
          <cell r="Z53">
            <v>0</v>
          </cell>
          <cell r="AC53">
            <v>0</v>
          </cell>
        </row>
        <row r="54">
          <cell r="B54">
            <v>39176</v>
          </cell>
          <cell r="D54">
            <v>1046</v>
          </cell>
          <cell r="J54">
            <v>1046</v>
          </cell>
          <cell r="L54">
            <v>39176</v>
          </cell>
          <cell r="M54">
            <v>0</v>
          </cell>
          <cell r="N54">
            <v>6341</v>
          </cell>
          <cell r="O54">
            <v>6636</v>
          </cell>
          <cell r="P54">
            <v>1343.5</v>
          </cell>
          <cell r="Q54">
            <v>6765</v>
          </cell>
          <cell r="R54">
            <v>0</v>
          </cell>
          <cell r="S54">
            <v>1467</v>
          </cell>
          <cell r="T54">
            <v>22552.5</v>
          </cell>
          <cell r="V54">
            <v>583</v>
          </cell>
          <cell r="W54">
            <v>463</v>
          </cell>
          <cell r="Z54">
            <v>0</v>
          </cell>
          <cell r="AC54">
            <v>0</v>
          </cell>
        </row>
        <row r="55">
          <cell r="B55">
            <v>39177</v>
          </cell>
          <cell r="J55">
            <v>0</v>
          </cell>
          <cell r="L55">
            <v>39177</v>
          </cell>
          <cell r="M55">
            <v>0</v>
          </cell>
          <cell r="N55">
            <v>6341</v>
          </cell>
          <cell r="O55">
            <v>6636</v>
          </cell>
          <cell r="P55">
            <v>1343.5</v>
          </cell>
          <cell r="Q55">
            <v>6765</v>
          </cell>
          <cell r="R55">
            <v>0</v>
          </cell>
          <cell r="S55">
            <v>1467</v>
          </cell>
          <cell r="T55">
            <v>22552.5</v>
          </cell>
          <cell r="Z55">
            <v>0</v>
          </cell>
          <cell r="AC55">
            <v>0</v>
          </cell>
        </row>
        <row r="56">
          <cell r="B56">
            <v>39178</v>
          </cell>
          <cell r="H56">
            <v>13252</v>
          </cell>
          <cell r="J56">
            <v>13252</v>
          </cell>
          <cell r="L56">
            <v>39178</v>
          </cell>
          <cell r="M56">
            <v>0</v>
          </cell>
          <cell r="N56">
            <v>6341</v>
          </cell>
          <cell r="O56">
            <v>6636</v>
          </cell>
          <cell r="P56">
            <v>1343.5</v>
          </cell>
          <cell r="Q56">
            <v>6765</v>
          </cell>
          <cell r="R56">
            <v>13252</v>
          </cell>
          <cell r="S56">
            <v>1467</v>
          </cell>
          <cell r="T56">
            <v>35804.5</v>
          </cell>
          <cell r="V56">
            <v>13352</v>
          </cell>
          <cell r="Z56">
            <v>0</v>
          </cell>
          <cell r="AC56">
            <v>0</v>
          </cell>
        </row>
        <row r="57">
          <cell r="B57">
            <v>39179</v>
          </cell>
          <cell r="F57">
            <v>4305</v>
          </cell>
          <cell r="H57">
            <v>10837</v>
          </cell>
          <cell r="J57">
            <v>15142</v>
          </cell>
          <cell r="L57">
            <v>39179</v>
          </cell>
          <cell r="M57">
            <v>0</v>
          </cell>
          <cell r="N57">
            <v>6341</v>
          </cell>
          <cell r="O57">
            <v>6636</v>
          </cell>
          <cell r="P57">
            <v>5648.5</v>
          </cell>
          <cell r="Q57">
            <v>6765</v>
          </cell>
          <cell r="R57">
            <v>24089</v>
          </cell>
          <cell r="S57">
            <v>1467</v>
          </cell>
          <cell r="T57">
            <v>50946.5</v>
          </cell>
          <cell r="V57">
            <v>15142</v>
          </cell>
          <cell r="Z57">
            <v>0</v>
          </cell>
          <cell r="AC57">
            <v>0</v>
          </cell>
        </row>
        <row r="58">
          <cell r="B58">
            <v>39180</v>
          </cell>
          <cell r="F58">
            <v>823</v>
          </cell>
          <cell r="J58">
            <v>823</v>
          </cell>
          <cell r="L58">
            <v>39180</v>
          </cell>
          <cell r="M58">
            <v>0</v>
          </cell>
          <cell r="N58">
            <v>6341</v>
          </cell>
          <cell r="O58">
            <v>6636</v>
          </cell>
          <cell r="P58">
            <v>6471.5</v>
          </cell>
          <cell r="Q58">
            <v>6765</v>
          </cell>
          <cell r="R58">
            <v>24089</v>
          </cell>
          <cell r="S58">
            <v>1467</v>
          </cell>
          <cell r="T58">
            <v>51769.5</v>
          </cell>
          <cell r="V58">
            <v>823</v>
          </cell>
          <cell r="Z58">
            <v>0</v>
          </cell>
          <cell r="AC58">
            <v>0</v>
          </cell>
        </row>
        <row r="59">
          <cell r="B59">
            <v>39181</v>
          </cell>
          <cell r="E59">
            <v>14829</v>
          </cell>
          <cell r="J59">
            <v>14829</v>
          </cell>
          <cell r="L59">
            <v>39181</v>
          </cell>
          <cell r="M59">
            <v>0</v>
          </cell>
          <cell r="N59">
            <v>6341</v>
          </cell>
          <cell r="O59">
            <v>21465</v>
          </cell>
          <cell r="P59">
            <v>6471.5</v>
          </cell>
          <cell r="Q59">
            <v>6765</v>
          </cell>
          <cell r="R59">
            <v>24089</v>
          </cell>
          <cell r="S59">
            <v>1467</v>
          </cell>
          <cell r="T59">
            <v>66598.5</v>
          </cell>
          <cell r="V59">
            <v>14829</v>
          </cell>
          <cell r="Z59">
            <v>0</v>
          </cell>
          <cell r="AC59">
            <v>0</v>
          </cell>
        </row>
        <row r="60">
          <cell r="B60">
            <v>39182</v>
          </cell>
          <cell r="E60">
            <v>11349</v>
          </cell>
          <cell r="I60">
            <v>3699</v>
          </cell>
          <cell r="J60">
            <v>15048</v>
          </cell>
          <cell r="L60">
            <v>39182</v>
          </cell>
          <cell r="M60">
            <v>0</v>
          </cell>
          <cell r="N60">
            <v>6341</v>
          </cell>
          <cell r="O60">
            <v>32814</v>
          </cell>
          <cell r="P60">
            <v>6471.5</v>
          </cell>
          <cell r="Q60">
            <v>6765</v>
          </cell>
          <cell r="R60">
            <v>24089</v>
          </cell>
          <cell r="S60">
            <v>5166</v>
          </cell>
          <cell r="T60">
            <v>81646.5</v>
          </cell>
          <cell r="V60">
            <v>15048</v>
          </cell>
          <cell r="Z60">
            <v>0</v>
          </cell>
          <cell r="AC60">
            <v>0</v>
          </cell>
        </row>
        <row r="61">
          <cell r="B61">
            <v>39183</v>
          </cell>
          <cell r="I61">
            <v>1738</v>
          </cell>
          <cell r="J61">
            <v>1738</v>
          </cell>
          <cell r="L61">
            <v>39183</v>
          </cell>
          <cell r="M61">
            <v>0</v>
          </cell>
          <cell r="N61">
            <v>6341</v>
          </cell>
          <cell r="O61">
            <v>32814</v>
          </cell>
          <cell r="P61">
            <v>6471.5</v>
          </cell>
          <cell r="Q61">
            <v>6765</v>
          </cell>
          <cell r="R61">
            <v>24089</v>
          </cell>
          <cell r="S61">
            <v>6904</v>
          </cell>
          <cell r="T61">
            <v>83384.5</v>
          </cell>
          <cell r="V61">
            <v>1738</v>
          </cell>
          <cell r="Z61">
            <v>0</v>
          </cell>
          <cell r="AC61">
            <v>0</v>
          </cell>
        </row>
        <row r="62">
          <cell r="B62">
            <v>39184</v>
          </cell>
          <cell r="J62">
            <v>0</v>
          </cell>
          <cell r="L62">
            <v>39184</v>
          </cell>
          <cell r="M62">
            <v>0</v>
          </cell>
          <cell r="N62">
            <v>6341</v>
          </cell>
          <cell r="O62">
            <v>32814</v>
          </cell>
          <cell r="P62">
            <v>6471.5</v>
          </cell>
          <cell r="Q62">
            <v>6765</v>
          </cell>
          <cell r="R62">
            <v>24089</v>
          </cell>
          <cell r="S62">
            <v>6904</v>
          </cell>
          <cell r="T62">
            <v>83384.5</v>
          </cell>
          <cell r="Z62">
            <v>0</v>
          </cell>
          <cell r="AC62">
            <v>0</v>
          </cell>
        </row>
        <row r="63">
          <cell r="B63">
            <v>39185</v>
          </cell>
          <cell r="G63">
            <v>3574</v>
          </cell>
          <cell r="I63">
            <v>9842</v>
          </cell>
          <cell r="J63">
            <v>13416</v>
          </cell>
          <cell r="L63">
            <v>39185</v>
          </cell>
          <cell r="M63">
            <v>0</v>
          </cell>
          <cell r="N63">
            <v>6341</v>
          </cell>
          <cell r="O63">
            <v>32814</v>
          </cell>
          <cell r="P63">
            <v>6471.5</v>
          </cell>
          <cell r="Q63">
            <v>10339</v>
          </cell>
          <cell r="R63">
            <v>24089</v>
          </cell>
          <cell r="S63">
            <v>16746</v>
          </cell>
          <cell r="T63">
            <v>96800.5</v>
          </cell>
          <cell r="V63">
            <v>13416</v>
          </cell>
          <cell r="Z63">
            <v>0</v>
          </cell>
          <cell r="AC63">
            <v>0</v>
          </cell>
        </row>
        <row r="64">
          <cell r="B64">
            <v>39186</v>
          </cell>
          <cell r="D64">
            <v>10150</v>
          </cell>
          <cell r="F64">
            <v>1135</v>
          </cell>
          <cell r="G64">
            <v>5576</v>
          </cell>
          <cell r="J64">
            <v>16861</v>
          </cell>
          <cell r="L64">
            <v>39186</v>
          </cell>
          <cell r="M64">
            <v>0</v>
          </cell>
          <cell r="N64">
            <v>16491</v>
          </cell>
          <cell r="O64">
            <v>32814</v>
          </cell>
          <cell r="P64">
            <v>7606.5</v>
          </cell>
          <cell r="Q64">
            <v>15915</v>
          </cell>
          <cell r="R64">
            <v>24089</v>
          </cell>
          <cell r="S64">
            <v>16746</v>
          </cell>
          <cell r="T64">
            <v>113661.5</v>
          </cell>
          <cell r="V64">
            <v>15726</v>
          </cell>
          <cell r="W64">
            <v>1135</v>
          </cell>
          <cell r="Z64">
            <v>0</v>
          </cell>
          <cell r="AC64">
            <v>0</v>
          </cell>
        </row>
        <row r="65">
          <cell r="B65">
            <v>39187</v>
          </cell>
          <cell r="F65">
            <v>3733</v>
          </cell>
          <cell r="J65">
            <v>3733</v>
          </cell>
          <cell r="L65">
            <v>39187</v>
          </cell>
          <cell r="M65">
            <v>0</v>
          </cell>
          <cell r="N65">
            <v>16491</v>
          </cell>
          <cell r="O65">
            <v>32814</v>
          </cell>
          <cell r="P65">
            <v>11339.5</v>
          </cell>
          <cell r="Q65">
            <v>15915</v>
          </cell>
          <cell r="R65">
            <v>24089</v>
          </cell>
          <cell r="S65">
            <v>16746</v>
          </cell>
          <cell r="T65">
            <v>117394.5</v>
          </cell>
          <cell r="V65">
            <v>3733</v>
          </cell>
          <cell r="Z65">
            <v>0</v>
          </cell>
          <cell r="AC65">
            <v>0</v>
          </cell>
        </row>
        <row r="66">
          <cell r="B66">
            <v>39188</v>
          </cell>
          <cell r="J66">
            <v>0</v>
          </cell>
          <cell r="L66">
            <v>39188</v>
          </cell>
          <cell r="M66">
            <v>0</v>
          </cell>
          <cell r="N66">
            <v>16491</v>
          </cell>
          <cell r="O66">
            <v>32814</v>
          </cell>
          <cell r="P66">
            <v>11339.5</v>
          </cell>
          <cell r="Q66">
            <v>15915</v>
          </cell>
          <cell r="R66">
            <v>24089</v>
          </cell>
          <cell r="S66">
            <v>16746</v>
          </cell>
          <cell r="T66">
            <v>117394.5</v>
          </cell>
          <cell r="Z66">
            <v>0</v>
          </cell>
          <cell r="AC66">
            <v>0</v>
          </cell>
        </row>
        <row r="67">
          <cell r="B67">
            <v>39189</v>
          </cell>
          <cell r="J67">
            <v>0</v>
          </cell>
          <cell r="L67">
            <v>39189</v>
          </cell>
          <cell r="M67">
            <v>0</v>
          </cell>
          <cell r="N67">
            <v>16491</v>
          </cell>
          <cell r="O67">
            <v>32814</v>
          </cell>
          <cell r="P67">
            <v>11339.5</v>
          </cell>
          <cell r="Q67">
            <v>15915</v>
          </cell>
          <cell r="R67">
            <v>24089</v>
          </cell>
          <cell r="S67">
            <v>16746</v>
          </cell>
          <cell r="T67">
            <v>117394.5</v>
          </cell>
          <cell r="Z67">
            <v>0</v>
          </cell>
          <cell r="AC67">
            <v>0</v>
          </cell>
        </row>
        <row r="68">
          <cell r="B68">
            <v>39190</v>
          </cell>
          <cell r="J68">
            <v>0</v>
          </cell>
          <cell r="L68">
            <v>39190</v>
          </cell>
          <cell r="M68">
            <v>0</v>
          </cell>
          <cell r="N68">
            <v>16491</v>
          </cell>
          <cell r="O68">
            <v>32814</v>
          </cell>
          <cell r="P68">
            <v>11339.5</v>
          </cell>
          <cell r="Q68">
            <v>15915</v>
          </cell>
          <cell r="R68">
            <v>24089</v>
          </cell>
          <cell r="S68">
            <v>16746</v>
          </cell>
          <cell r="T68">
            <v>117394.5</v>
          </cell>
          <cell r="Z68">
            <v>0</v>
          </cell>
          <cell r="AC68">
            <v>0</v>
          </cell>
        </row>
        <row r="69">
          <cell r="B69">
            <v>39191</v>
          </cell>
          <cell r="J69">
            <v>0</v>
          </cell>
          <cell r="L69">
            <v>39191</v>
          </cell>
          <cell r="M69">
            <v>0</v>
          </cell>
          <cell r="N69">
            <v>16491</v>
          </cell>
          <cell r="O69">
            <v>32814</v>
          </cell>
          <cell r="P69">
            <v>11339.5</v>
          </cell>
          <cell r="Q69">
            <v>15915</v>
          </cell>
          <cell r="R69">
            <v>24089</v>
          </cell>
          <cell r="S69">
            <v>16746</v>
          </cell>
          <cell r="T69">
            <v>117394.5</v>
          </cell>
          <cell r="Z69">
            <v>0</v>
          </cell>
          <cell r="AC69">
            <v>0</v>
          </cell>
        </row>
        <row r="70">
          <cell r="B70">
            <v>39192</v>
          </cell>
          <cell r="J70">
            <v>0</v>
          </cell>
          <cell r="L70">
            <v>39192</v>
          </cell>
          <cell r="M70">
            <v>0</v>
          </cell>
          <cell r="N70">
            <v>16491</v>
          </cell>
          <cell r="O70">
            <v>32814</v>
          </cell>
          <cell r="P70">
            <v>11339.5</v>
          </cell>
          <cell r="Q70">
            <v>15915</v>
          </cell>
          <cell r="R70">
            <v>24089</v>
          </cell>
          <cell r="S70">
            <v>16746</v>
          </cell>
          <cell r="T70">
            <v>117394.5</v>
          </cell>
          <cell r="Z70">
            <v>0</v>
          </cell>
          <cell r="AC70">
            <v>0</v>
          </cell>
        </row>
        <row r="71">
          <cell r="B71">
            <v>39193</v>
          </cell>
          <cell r="J71">
            <v>0</v>
          </cell>
          <cell r="L71">
            <v>39193</v>
          </cell>
          <cell r="M71">
            <v>0</v>
          </cell>
          <cell r="N71">
            <v>16491</v>
          </cell>
          <cell r="O71">
            <v>32814</v>
          </cell>
          <cell r="P71">
            <v>11339.5</v>
          </cell>
          <cell r="Q71">
            <v>15915</v>
          </cell>
          <cell r="R71">
            <v>24089</v>
          </cell>
          <cell r="S71">
            <v>16746</v>
          </cell>
          <cell r="T71">
            <v>117394.5</v>
          </cell>
          <cell r="Z71">
            <v>0</v>
          </cell>
          <cell r="AC71">
            <v>0</v>
          </cell>
        </row>
        <row r="72">
          <cell r="B72">
            <v>39194</v>
          </cell>
          <cell r="J72">
            <v>0</v>
          </cell>
          <cell r="L72">
            <v>39194</v>
          </cell>
          <cell r="M72">
            <v>0</v>
          </cell>
          <cell r="N72">
            <v>16491</v>
          </cell>
          <cell r="O72">
            <v>32814</v>
          </cell>
          <cell r="P72">
            <v>11339.5</v>
          </cell>
          <cell r="Q72">
            <v>15915</v>
          </cell>
          <cell r="R72">
            <v>24089</v>
          </cell>
          <cell r="S72">
            <v>16746</v>
          </cell>
          <cell r="T72">
            <v>117394.5</v>
          </cell>
          <cell r="Z72">
            <v>0</v>
          </cell>
          <cell r="AC72">
            <v>0</v>
          </cell>
        </row>
        <row r="73">
          <cell r="B73">
            <v>39195</v>
          </cell>
          <cell r="J73">
            <v>0</v>
          </cell>
          <cell r="L73">
            <v>39195</v>
          </cell>
          <cell r="M73">
            <v>0</v>
          </cell>
          <cell r="N73">
            <v>16491</v>
          </cell>
          <cell r="O73">
            <v>32814</v>
          </cell>
          <cell r="P73">
            <v>11339.5</v>
          </cell>
          <cell r="Q73">
            <v>15915</v>
          </cell>
          <cell r="R73">
            <v>24089</v>
          </cell>
          <cell r="S73">
            <v>16746</v>
          </cell>
          <cell r="T73">
            <v>117394.5</v>
          </cell>
          <cell r="Z73">
            <v>0</v>
          </cell>
          <cell r="AC73">
            <v>0</v>
          </cell>
        </row>
        <row r="74">
          <cell r="B74">
            <v>39196</v>
          </cell>
          <cell r="J74">
            <v>0</v>
          </cell>
          <cell r="L74">
            <v>39196</v>
          </cell>
          <cell r="M74">
            <v>0</v>
          </cell>
          <cell r="N74">
            <v>16491</v>
          </cell>
          <cell r="O74">
            <v>32814</v>
          </cell>
          <cell r="P74">
            <v>11339.5</v>
          </cell>
          <cell r="Q74">
            <v>15915</v>
          </cell>
          <cell r="R74">
            <v>24089</v>
          </cell>
          <cell r="S74">
            <v>16746</v>
          </cell>
          <cell r="T74">
            <v>117394.5</v>
          </cell>
          <cell r="Z74">
            <v>0</v>
          </cell>
          <cell r="AC74">
            <v>0</v>
          </cell>
        </row>
        <row r="75">
          <cell r="B75">
            <v>39197</v>
          </cell>
          <cell r="J75">
            <v>0</v>
          </cell>
          <cell r="L75">
            <v>39197</v>
          </cell>
          <cell r="M75">
            <v>0</v>
          </cell>
          <cell r="N75">
            <v>16491</v>
          </cell>
          <cell r="O75">
            <v>32814</v>
          </cell>
          <cell r="P75">
            <v>11339.5</v>
          </cell>
          <cell r="Q75">
            <v>15915</v>
          </cell>
          <cell r="R75">
            <v>24089</v>
          </cell>
          <cell r="S75">
            <v>16746</v>
          </cell>
          <cell r="T75">
            <v>117394.5</v>
          </cell>
          <cell r="Z75">
            <v>0</v>
          </cell>
          <cell r="AC75">
            <v>0</v>
          </cell>
        </row>
        <row r="76">
          <cell r="B76">
            <v>39198</v>
          </cell>
          <cell r="J76">
            <v>0</v>
          </cell>
          <cell r="L76">
            <v>39198</v>
          </cell>
          <cell r="M76">
            <v>0</v>
          </cell>
          <cell r="N76">
            <v>16491</v>
          </cell>
          <cell r="O76">
            <v>32814</v>
          </cell>
          <cell r="P76">
            <v>11339.5</v>
          </cell>
          <cell r="Q76">
            <v>15915</v>
          </cell>
          <cell r="R76">
            <v>24089</v>
          </cell>
          <cell r="S76">
            <v>16746</v>
          </cell>
          <cell r="T76">
            <v>117394.5</v>
          </cell>
          <cell r="Z76">
            <v>0</v>
          </cell>
          <cell r="AC76">
            <v>0</v>
          </cell>
        </row>
        <row r="77">
          <cell r="B77">
            <v>39199</v>
          </cell>
          <cell r="J77">
            <v>0</v>
          </cell>
          <cell r="L77">
            <v>39199</v>
          </cell>
          <cell r="M77">
            <v>0</v>
          </cell>
          <cell r="N77">
            <v>16491</v>
          </cell>
          <cell r="O77">
            <v>32814</v>
          </cell>
          <cell r="P77">
            <v>11339.5</v>
          </cell>
          <cell r="Q77">
            <v>15915</v>
          </cell>
          <cell r="R77">
            <v>24089</v>
          </cell>
          <cell r="S77">
            <v>16746</v>
          </cell>
          <cell r="T77">
            <v>117394.5</v>
          </cell>
          <cell r="Z77">
            <v>0</v>
          </cell>
          <cell r="AC77">
            <v>0</v>
          </cell>
        </row>
        <row r="78">
          <cell r="B78">
            <v>39200</v>
          </cell>
          <cell r="J78">
            <v>0</v>
          </cell>
          <cell r="L78">
            <v>39200</v>
          </cell>
          <cell r="M78">
            <v>0</v>
          </cell>
          <cell r="N78">
            <v>16491</v>
          </cell>
          <cell r="O78">
            <v>32814</v>
          </cell>
          <cell r="P78">
            <v>11339.5</v>
          </cell>
          <cell r="Q78">
            <v>15915</v>
          </cell>
          <cell r="R78">
            <v>24089</v>
          </cell>
          <cell r="S78">
            <v>16746</v>
          </cell>
          <cell r="T78">
            <v>117394.5</v>
          </cell>
          <cell r="Z78">
            <v>0</v>
          </cell>
          <cell r="AC78">
            <v>0</v>
          </cell>
        </row>
        <row r="79">
          <cell r="B79">
            <v>39201</v>
          </cell>
          <cell r="J79">
            <v>0</v>
          </cell>
          <cell r="L79">
            <v>39201</v>
          </cell>
          <cell r="M79">
            <v>0</v>
          </cell>
          <cell r="N79">
            <v>16491</v>
          </cell>
          <cell r="O79">
            <v>32814</v>
          </cell>
          <cell r="P79">
            <v>11339.5</v>
          </cell>
          <cell r="Q79">
            <v>15915</v>
          </cell>
          <cell r="R79">
            <v>24089</v>
          </cell>
          <cell r="S79">
            <v>16746</v>
          </cell>
          <cell r="T79">
            <v>117394.5</v>
          </cell>
          <cell r="Z79">
            <v>0</v>
          </cell>
          <cell r="AC79">
            <v>0</v>
          </cell>
        </row>
        <row r="80">
          <cell r="B80">
            <v>39202</v>
          </cell>
          <cell r="J80">
            <v>0</v>
          </cell>
          <cell r="L80">
            <v>39202</v>
          </cell>
          <cell r="M80">
            <v>0</v>
          </cell>
          <cell r="N80">
            <v>16491</v>
          </cell>
          <cell r="O80">
            <v>32814</v>
          </cell>
          <cell r="P80">
            <v>11339.5</v>
          </cell>
          <cell r="Q80">
            <v>15915</v>
          </cell>
          <cell r="R80">
            <v>24089</v>
          </cell>
          <cell r="S80">
            <v>16746</v>
          </cell>
          <cell r="T80">
            <v>117394.5</v>
          </cell>
          <cell r="Z80">
            <v>0</v>
          </cell>
          <cell r="AC80">
            <v>0</v>
          </cell>
        </row>
        <row r="81">
          <cell r="B81">
            <v>39203</v>
          </cell>
          <cell r="J81">
            <v>0</v>
          </cell>
          <cell r="L81">
            <v>39203</v>
          </cell>
          <cell r="M81">
            <v>0</v>
          </cell>
          <cell r="N81">
            <v>16491</v>
          </cell>
          <cell r="O81">
            <v>32814</v>
          </cell>
          <cell r="P81">
            <v>11339.5</v>
          </cell>
          <cell r="Q81">
            <v>15915</v>
          </cell>
          <cell r="R81">
            <v>24089</v>
          </cell>
          <cell r="S81">
            <v>16746</v>
          </cell>
          <cell r="T81">
            <v>117394.5</v>
          </cell>
          <cell r="Z81">
            <v>0</v>
          </cell>
          <cell r="AC81">
            <v>0</v>
          </cell>
        </row>
        <row r="82">
          <cell r="B82" t="str">
            <v>TOTAL</v>
          </cell>
          <cell r="C82">
            <v>0</v>
          </cell>
          <cell r="D82">
            <v>16491</v>
          </cell>
          <cell r="E82">
            <v>32814</v>
          </cell>
          <cell r="F82">
            <v>11339.5</v>
          </cell>
          <cell r="G82">
            <v>15915</v>
          </cell>
          <cell r="H82">
            <v>24089</v>
          </cell>
          <cell r="I82">
            <v>16746</v>
          </cell>
          <cell r="J82">
            <v>117394.5</v>
          </cell>
          <cell r="L82" t="str">
            <v>TOTAL</v>
          </cell>
          <cell r="M82">
            <v>174144.5</v>
          </cell>
          <cell r="N82">
            <v>332374</v>
          </cell>
          <cell r="O82">
            <v>332374</v>
          </cell>
          <cell r="P82">
            <v>973033</v>
          </cell>
          <cell r="Q82">
            <v>1929320</v>
          </cell>
          <cell r="R82">
            <v>3741245.5</v>
          </cell>
          <cell r="S82">
            <v>7482491</v>
          </cell>
          <cell r="T82">
            <v>14964982</v>
          </cell>
          <cell r="Y82">
            <v>0</v>
          </cell>
          <cell r="Z82">
            <v>0</v>
          </cell>
          <cell r="AB82">
            <v>0</v>
          </cell>
          <cell r="AC82">
            <v>0</v>
          </cell>
        </row>
        <row r="85">
          <cell r="B85">
            <v>1</v>
          </cell>
          <cell r="C85">
            <v>2</v>
          </cell>
          <cell r="D85">
            <v>3</v>
          </cell>
          <cell r="E85">
            <v>4</v>
          </cell>
          <cell r="F85">
            <v>5</v>
          </cell>
          <cell r="G85">
            <v>6</v>
          </cell>
          <cell r="H85">
            <v>7</v>
          </cell>
          <cell r="I85">
            <v>8</v>
          </cell>
          <cell r="J85">
            <v>9</v>
          </cell>
          <cell r="K85">
            <v>10</v>
          </cell>
          <cell r="L85">
            <v>11</v>
          </cell>
          <cell r="M85">
            <v>12</v>
          </cell>
          <cell r="N85">
            <v>13</v>
          </cell>
          <cell r="O85">
            <v>14</v>
          </cell>
          <cell r="P85">
            <v>15</v>
          </cell>
          <cell r="Q85">
            <v>16</v>
          </cell>
          <cell r="R85">
            <v>17</v>
          </cell>
          <cell r="S85">
            <v>18</v>
          </cell>
          <cell r="T85">
            <v>19</v>
          </cell>
          <cell r="U85">
            <v>20</v>
          </cell>
          <cell r="V85">
            <v>21</v>
          </cell>
          <cell r="W85">
            <v>22</v>
          </cell>
          <cell r="X85">
            <v>23</v>
          </cell>
          <cell r="Y85">
            <v>24</v>
          </cell>
          <cell r="Z85">
            <v>25</v>
          </cell>
          <cell r="AA85">
            <v>26</v>
          </cell>
          <cell r="AB85">
            <v>27</v>
          </cell>
          <cell r="AC85">
            <v>28</v>
          </cell>
          <cell r="AD85">
            <v>29</v>
          </cell>
          <cell r="AE85">
            <v>30</v>
          </cell>
          <cell r="AF85">
            <v>31</v>
          </cell>
          <cell r="AG85">
            <v>32</v>
          </cell>
          <cell r="AH85">
            <v>33</v>
          </cell>
          <cell r="AI85">
            <v>34</v>
          </cell>
          <cell r="AJ85">
            <v>35</v>
          </cell>
          <cell r="AK85">
            <v>36</v>
          </cell>
          <cell r="AL85">
            <v>37</v>
          </cell>
          <cell r="AM85">
            <v>38</v>
          </cell>
          <cell r="AN85">
            <v>39</v>
          </cell>
          <cell r="AO85">
            <v>40</v>
          </cell>
          <cell r="AP85">
            <v>41</v>
          </cell>
          <cell r="AQ85">
            <v>42</v>
          </cell>
          <cell r="AR85">
            <v>43</v>
          </cell>
          <cell r="AS85">
            <v>44</v>
          </cell>
          <cell r="AT85">
            <v>45</v>
          </cell>
          <cell r="AU85">
            <v>46</v>
          </cell>
          <cell r="AV85">
            <v>47</v>
          </cell>
          <cell r="AW85">
            <v>48</v>
          </cell>
          <cell r="AX85">
            <v>49</v>
          </cell>
          <cell r="AY85">
            <v>50</v>
          </cell>
          <cell r="AZ85">
            <v>51</v>
          </cell>
          <cell r="BA85">
            <v>52</v>
          </cell>
          <cell r="BB85">
            <v>53</v>
          </cell>
          <cell r="BC85">
            <v>54</v>
          </cell>
          <cell r="BD85">
            <v>55</v>
          </cell>
          <cell r="BE85">
            <v>56</v>
          </cell>
          <cell r="BF85">
            <v>57</v>
          </cell>
          <cell r="BG85">
            <v>58</v>
          </cell>
          <cell r="BH85">
            <v>59</v>
          </cell>
          <cell r="BI85">
            <v>60</v>
          </cell>
          <cell r="BJ85">
            <v>61</v>
          </cell>
          <cell r="BK85">
            <v>62</v>
          </cell>
        </row>
        <row r="86">
          <cell r="B86" t="str">
            <v>ACTUAL Crusher 3 - RF</v>
          </cell>
          <cell r="L86" t="str">
            <v>MONTH TO DATE</v>
          </cell>
        </row>
        <row r="88">
          <cell r="B88" t="str">
            <v>DATE</v>
          </cell>
          <cell r="C88" t="str">
            <v>LOCATION</v>
          </cell>
          <cell r="J88" t="str">
            <v>TOTAL</v>
          </cell>
          <cell r="L88" t="str">
            <v>DATE</v>
          </cell>
          <cell r="M88" t="str">
            <v>LOCATION</v>
          </cell>
          <cell r="T88" t="str">
            <v>TOTAL</v>
          </cell>
        </row>
        <row r="89">
          <cell r="C89" t="str">
            <v>C24RF 4</v>
          </cell>
          <cell r="D89" t="str">
            <v>C24RF 3</v>
          </cell>
          <cell r="E89" t="str">
            <v xml:space="preserve">C24RF2 </v>
          </cell>
          <cell r="F89" t="str">
            <v xml:space="preserve">C24RF1 </v>
          </cell>
          <cell r="G89" t="str">
            <v>C25RF 1</v>
          </cell>
          <cell r="H89" t="str">
            <v>C25RF 2</v>
          </cell>
          <cell r="I89" t="str">
            <v>C25RF 3</v>
          </cell>
          <cell r="M89" t="str">
            <v>C24RF 4</v>
          </cell>
          <cell r="N89" t="str">
            <v>C24RF 3</v>
          </cell>
          <cell r="O89" t="str">
            <v xml:space="preserve">C24RF2 </v>
          </cell>
          <cell r="P89" t="str">
            <v xml:space="preserve">C24RF1 </v>
          </cell>
          <cell r="Q89" t="str">
            <v>C25RF 1</v>
          </cell>
          <cell r="R89" t="str">
            <v>C25RF 2</v>
          </cell>
          <cell r="S89" t="str">
            <v>C25RF 3</v>
          </cell>
        </row>
        <row r="90">
          <cell r="B90">
            <v>39172</v>
          </cell>
          <cell r="L90">
            <v>38533</v>
          </cell>
        </row>
        <row r="91">
          <cell r="B91">
            <v>39173</v>
          </cell>
          <cell r="J91">
            <v>0</v>
          </cell>
          <cell r="L91">
            <v>39173</v>
          </cell>
          <cell r="M91">
            <v>0</v>
          </cell>
          <cell r="N91">
            <v>0</v>
          </cell>
          <cell r="O91">
            <v>0</v>
          </cell>
          <cell r="P91">
            <v>0</v>
          </cell>
          <cell r="Q91">
            <v>0</v>
          </cell>
          <cell r="R91">
            <v>0</v>
          </cell>
          <cell r="S91">
            <v>0</v>
          </cell>
          <cell r="T91">
            <v>0</v>
          </cell>
        </row>
        <row r="92">
          <cell r="B92">
            <v>39174</v>
          </cell>
          <cell r="J92">
            <v>0</v>
          </cell>
          <cell r="L92">
            <v>39174</v>
          </cell>
          <cell r="M92">
            <v>0</v>
          </cell>
          <cell r="N92">
            <v>0</v>
          </cell>
          <cell r="O92">
            <v>0</v>
          </cell>
          <cell r="P92">
            <v>0</v>
          </cell>
          <cell r="Q92">
            <v>0</v>
          </cell>
          <cell r="R92">
            <v>0</v>
          </cell>
          <cell r="S92">
            <v>0</v>
          </cell>
          <cell r="T92">
            <v>0</v>
          </cell>
        </row>
        <row r="93">
          <cell r="B93">
            <v>39175</v>
          </cell>
          <cell r="J93">
            <v>0</v>
          </cell>
          <cell r="L93">
            <v>39175</v>
          </cell>
          <cell r="M93">
            <v>0</v>
          </cell>
          <cell r="N93">
            <v>0</v>
          </cell>
          <cell r="O93">
            <v>0</v>
          </cell>
          <cell r="P93">
            <v>0</v>
          </cell>
          <cell r="Q93">
            <v>0</v>
          </cell>
          <cell r="R93">
            <v>0</v>
          </cell>
          <cell r="S93">
            <v>0</v>
          </cell>
          <cell r="T93">
            <v>0</v>
          </cell>
        </row>
        <row r="94">
          <cell r="B94">
            <v>39176</v>
          </cell>
          <cell r="J94">
            <v>0</v>
          </cell>
          <cell r="L94">
            <v>39176</v>
          </cell>
          <cell r="M94">
            <v>0</v>
          </cell>
          <cell r="N94">
            <v>0</v>
          </cell>
          <cell r="O94">
            <v>0</v>
          </cell>
          <cell r="P94">
            <v>0</v>
          </cell>
          <cell r="Q94">
            <v>0</v>
          </cell>
          <cell r="R94">
            <v>0</v>
          </cell>
          <cell r="S94">
            <v>0</v>
          </cell>
          <cell r="T94">
            <v>0</v>
          </cell>
        </row>
        <row r="95">
          <cell r="B95">
            <v>39177</v>
          </cell>
          <cell r="J95">
            <v>0</v>
          </cell>
          <cell r="L95">
            <v>39177</v>
          </cell>
          <cell r="M95">
            <v>0</v>
          </cell>
          <cell r="N95">
            <v>0</v>
          </cell>
          <cell r="O95">
            <v>0</v>
          </cell>
          <cell r="P95">
            <v>0</v>
          </cell>
          <cell r="Q95">
            <v>0</v>
          </cell>
          <cell r="R95">
            <v>0</v>
          </cell>
          <cell r="S95">
            <v>0</v>
          </cell>
          <cell r="T95">
            <v>0</v>
          </cell>
        </row>
        <row r="96">
          <cell r="B96">
            <v>39178</v>
          </cell>
          <cell r="J96">
            <v>0</v>
          </cell>
          <cell r="L96">
            <v>39178</v>
          </cell>
          <cell r="M96">
            <v>0</v>
          </cell>
          <cell r="N96">
            <v>0</v>
          </cell>
          <cell r="O96">
            <v>0</v>
          </cell>
          <cell r="P96">
            <v>0</v>
          </cell>
          <cell r="Q96">
            <v>0</v>
          </cell>
          <cell r="R96">
            <v>0</v>
          </cell>
          <cell r="S96">
            <v>0</v>
          </cell>
          <cell r="T96">
            <v>0</v>
          </cell>
        </row>
        <row r="97">
          <cell r="B97">
            <v>39179</v>
          </cell>
          <cell r="J97">
            <v>0</v>
          </cell>
          <cell r="L97">
            <v>39179</v>
          </cell>
          <cell r="M97">
            <v>0</v>
          </cell>
          <cell r="N97">
            <v>0</v>
          </cell>
          <cell r="O97">
            <v>0</v>
          </cell>
          <cell r="P97">
            <v>0</v>
          </cell>
          <cell r="Q97">
            <v>0</v>
          </cell>
          <cell r="R97">
            <v>0</v>
          </cell>
          <cell r="S97">
            <v>0</v>
          </cell>
          <cell r="T97">
            <v>0</v>
          </cell>
        </row>
        <row r="98">
          <cell r="B98">
            <v>39180</v>
          </cell>
          <cell r="J98">
            <v>0</v>
          </cell>
          <cell r="L98">
            <v>39180</v>
          </cell>
          <cell r="M98">
            <v>0</v>
          </cell>
          <cell r="N98">
            <v>0</v>
          </cell>
          <cell r="O98">
            <v>0</v>
          </cell>
          <cell r="P98">
            <v>0</v>
          </cell>
          <cell r="Q98">
            <v>0</v>
          </cell>
          <cell r="R98">
            <v>0</v>
          </cell>
          <cell r="S98">
            <v>0</v>
          </cell>
          <cell r="T98">
            <v>0</v>
          </cell>
        </row>
        <row r="99">
          <cell r="B99">
            <v>39181</v>
          </cell>
          <cell r="J99">
            <v>0</v>
          </cell>
          <cell r="L99">
            <v>39181</v>
          </cell>
          <cell r="M99">
            <v>0</v>
          </cell>
          <cell r="N99">
            <v>0</v>
          </cell>
          <cell r="O99">
            <v>0</v>
          </cell>
          <cell r="P99">
            <v>0</v>
          </cell>
          <cell r="Q99">
            <v>0</v>
          </cell>
          <cell r="R99">
            <v>0</v>
          </cell>
          <cell r="S99">
            <v>0</v>
          </cell>
          <cell r="T99">
            <v>0</v>
          </cell>
        </row>
        <row r="100">
          <cell r="B100">
            <v>39182</v>
          </cell>
          <cell r="J100">
            <v>0</v>
          </cell>
          <cell r="L100">
            <v>39182</v>
          </cell>
          <cell r="M100">
            <v>0</v>
          </cell>
          <cell r="N100">
            <v>0</v>
          </cell>
          <cell r="O100">
            <v>0</v>
          </cell>
          <cell r="P100">
            <v>0</v>
          </cell>
          <cell r="Q100">
            <v>0</v>
          </cell>
          <cell r="R100">
            <v>0</v>
          </cell>
          <cell r="S100">
            <v>0</v>
          </cell>
          <cell r="T100">
            <v>0</v>
          </cell>
        </row>
        <row r="101">
          <cell r="B101">
            <v>39183</v>
          </cell>
          <cell r="J101">
            <v>0</v>
          </cell>
          <cell r="L101">
            <v>39183</v>
          </cell>
          <cell r="M101">
            <v>0</v>
          </cell>
          <cell r="N101">
            <v>0</v>
          </cell>
          <cell r="O101">
            <v>0</v>
          </cell>
          <cell r="P101">
            <v>0</v>
          </cell>
          <cell r="Q101">
            <v>0</v>
          </cell>
          <cell r="R101">
            <v>0</v>
          </cell>
          <cell r="S101">
            <v>0</v>
          </cell>
          <cell r="T101">
            <v>0</v>
          </cell>
        </row>
        <row r="102">
          <cell r="B102">
            <v>39184</v>
          </cell>
          <cell r="J102">
            <v>0</v>
          </cell>
          <cell r="L102">
            <v>39184</v>
          </cell>
          <cell r="M102">
            <v>0</v>
          </cell>
          <cell r="N102">
            <v>0</v>
          </cell>
          <cell r="O102">
            <v>0</v>
          </cell>
          <cell r="P102">
            <v>0</v>
          </cell>
          <cell r="Q102">
            <v>0</v>
          </cell>
          <cell r="R102">
            <v>0</v>
          </cell>
          <cell r="S102">
            <v>0</v>
          </cell>
          <cell r="T102">
            <v>0</v>
          </cell>
        </row>
        <row r="103">
          <cell r="B103">
            <v>39185</v>
          </cell>
          <cell r="J103">
            <v>0</v>
          </cell>
          <cell r="L103">
            <v>39185</v>
          </cell>
          <cell r="M103">
            <v>0</v>
          </cell>
          <cell r="N103">
            <v>0</v>
          </cell>
          <cell r="O103">
            <v>0</v>
          </cell>
          <cell r="P103">
            <v>0</v>
          </cell>
          <cell r="Q103">
            <v>0</v>
          </cell>
          <cell r="R103">
            <v>0</v>
          </cell>
          <cell r="S103">
            <v>0</v>
          </cell>
          <cell r="T103">
            <v>0</v>
          </cell>
        </row>
        <row r="104">
          <cell r="B104">
            <v>39186</v>
          </cell>
          <cell r="J104">
            <v>0</v>
          </cell>
          <cell r="L104">
            <v>39186</v>
          </cell>
          <cell r="M104">
            <v>0</v>
          </cell>
          <cell r="N104">
            <v>0</v>
          </cell>
          <cell r="O104">
            <v>0</v>
          </cell>
          <cell r="P104">
            <v>0</v>
          </cell>
          <cell r="Q104">
            <v>0</v>
          </cell>
          <cell r="R104">
            <v>0</v>
          </cell>
          <cell r="S104">
            <v>0</v>
          </cell>
          <cell r="T104">
            <v>0</v>
          </cell>
        </row>
        <row r="105">
          <cell r="B105">
            <v>39187</v>
          </cell>
          <cell r="J105">
            <v>0</v>
          </cell>
          <cell r="L105">
            <v>39187</v>
          </cell>
          <cell r="M105">
            <v>0</v>
          </cell>
          <cell r="N105">
            <v>0</v>
          </cell>
          <cell r="O105">
            <v>0</v>
          </cell>
          <cell r="P105">
            <v>0</v>
          </cell>
          <cell r="Q105">
            <v>0</v>
          </cell>
          <cell r="R105">
            <v>0</v>
          </cell>
          <cell r="S105">
            <v>0</v>
          </cell>
          <cell r="T105">
            <v>0</v>
          </cell>
        </row>
        <row r="106">
          <cell r="B106">
            <v>39188</v>
          </cell>
          <cell r="J106">
            <v>0</v>
          </cell>
          <cell r="L106">
            <v>39188</v>
          </cell>
          <cell r="M106">
            <v>0</v>
          </cell>
          <cell r="N106">
            <v>0</v>
          </cell>
          <cell r="O106">
            <v>0</v>
          </cell>
          <cell r="P106">
            <v>0</v>
          </cell>
          <cell r="Q106">
            <v>0</v>
          </cell>
          <cell r="R106">
            <v>0</v>
          </cell>
          <cell r="S106">
            <v>0</v>
          </cell>
          <cell r="T106">
            <v>0</v>
          </cell>
        </row>
        <row r="107">
          <cell r="B107">
            <v>39189</v>
          </cell>
          <cell r="J107">
            <v>0</v>
          </cell>
          <cell r="L107">
            <v>39189</v>
          </cell>
          <cell r="M107">
            <v>0</v>
          </cell>
          <cell r="N107">
            <v>0</v>
          </cell>
          <cell r="O107">
            <v>0</v>
          </cell>
          <cell r="P107">
            <v>0</v>
          </cell>
          <cell r="Q107">
            <v>0</v>
          </cell>
          <cell r="R107">
            <v>0</v>
          </cell>
          <cell r="S107">
            <v>0</v>
          </cell>
          <cell r="T107">
            <v>0</v>
          </cell>
        </row>
        <row r="108">
          <cell r="B108">
            <v>39190</v>
          </cell>
          <cell r="J108">
            <v>0</v>
          </cell>
          <cell r="L108">
            <v>39190</v>
          </cell>
          <cell r="M108">
            <v>0</v>
          </cell>
          <cell r="N108">
            <v>0</v>
          </cell>
          <cell r="O108">
            <v>0</v>
          </cell>
          <cell r="P108">
            <v>0</v>
          </cell>
          <cell r="Q108">
            <v>0</v>
          </cell>
          <cell r="R108">
            <v>0</v>
          </cell>
          <cell r="S108">
            <v>0</v>
          </cell>
          <cell r="T108">
            <v>0</v>
          </cell>
        </row>
        <row r="109">
          <cell r="B109">
            <v>39191</v>
          </cell>
          <cell r="J109">
            <v>0</v>
          </cell>
          <cell r="L109">
            <v>39191</v>
          </cell>
          <cell r="M109">
            <v>0</v>
          </cell>
          <cell r="N109">
            <v>0</v>
          </cell>
          <cell r="O109">
            <v>0</v>
          </cell>
          <cell r="P109">
            <v>0</v>
          </cell>
          <cell r="Q109">
            <v>0</v>
          </cell>
          <cell r="R109">
            <v>0</v>
          </cell>
          <cell r="S109">
            <v>0</v>
          </cell>
          <cell r="T109">
            <v>0</v>
          </cell>
        </row>
        <row r="110">
          <cell r="B110">
            <v>39192</v>
          </cell>
          <cell r="J110">
            <v>0</v>
          </cell>
          <cell r="L110">
            <v>39192</v>
          </cell>
          <cell r="M110">
            <v>0</v>
          </cell>
          <cell r="N110">
            <v>0</v>
          </cell>
          <cell r="O110">
            <v>0</v>
          </cell>
          <cell r="P110">
            <v>0</v>
          </cell>
          <cell r="Q110">
            <v>0</v>
          </cell>
          <cell r="R110">
            <v>0</v>
          </cell>
          <cell r="S110">
            <v>0</v>
          </cell>
          <cell r="T110">
            <v>0</v>
          </cell>
        </row>
        <row r="111">
          <cell r="B111">
            <v>39193</v>
          </cell>
          <cell r="J111">
            <v>0</v>
          </cell>
          <cell r="L111">
            <v>39193</v>
          </cell>
          <cell r="M111">
            <v>0</v>
          </cell>
          <cell r="N111">
            <v>0</v>
          </cell>
          <cell r="O111">
            <v>0</v>
          </cell>
          <cell r="P111">
            <v>0</v>
          </cell>
          <cell r="Q111">
            <v>0</v>
          </cell>
          <cell r="R111">
            <v>0</v>
          </cell>
          <cell r="S111">
            <v>0</v>
          </cell>
          <cell r="T111">
            <v>0</v>
          </cell>
        </row>
        <row r="112">
          <cell r="B112">
            <v>39194</v>
          </cell>
          <cell r="J112">
            <v>0</v>
          </cell>
          <cell r="L112">
            <v>39194</v>
          </cell>
          <cell r="M112">
            <v>0</v>
          </cell>
          <cell r="N112">
            <v>0</v>
          </cell>
          <cell r="O112">
            <v>0</v>
          </cell>
          <cell r="P112">
            <v>0</v>
          </cell>
          <cell r="Q112">
            <v>0</v>
          </cell>
          <cell r="R112">
            <v>0</v>
          </cell>
          <cell r="S112">
            <v>0</v>
          </cell>
          <cell r="T112">
            <v>0</v>
          </cell>
        </row>
        <row r="113">
          <cell r="B113">
            <v>39195</v>
          </cell>
          <cell r="J113">
            <v>0</v>
          </cell>
          <cell r="L113">
            <v>39195</v>
          </cell>
          <cell r="M113">
            <v>0</v>
          </cell>
          <cell r="N113">
            <v>0</v>
          </cell>
          <cell r="O113">
            <v>0</v>
          </cell>
          <cell r="P113">
            <v>0</v>
          </cell>
          <cell r="Q113">
            <v>0</v>
          </cell>
          <cell r="R113">
            <v>0</v>
          </cell>
          <cell r="S113">
            <v>0</v>
          </cell>
          <cell r="T113">
            <v>0</v>
          </cell>
        </row>
        <row r="114">
          <cell r="B114">
            <v>39196</v>
          </cell>
          <cell r="J114">
            <v>0</v>
          </cell>
          <cell r="L114">
            <v>39196</v>
          </cell>
          <cell r="M114">
            <v>0</v>
          </cell>
          <cell r="N114">
            <v>0</v>
          </cell>
          <cell r="O114">
            <v>0</v>
          </cell>
          <cell r="P114">
            <v>0</v>
          </cell>
          <cell r="Q114">
            <v>0</v>
          </cell>
          <cell r="R114">
            <v>0</v>
          </cell>
          <cell r="S114">
            <v>0</v>
          </cell>
          <cell r="T114">
            <v>0</v>
          </cell>
        </row>
        <row r="115">
          <cell r="B115">
            <v>39197</v>
          </cell>
          <cell r="J115">
            <v>0</v>
          </cell>
          <cell r="L115">
            <v>39197</v>
          </cell>
          <cell r="M115">
            <v>0</v>
          </cell>
          <cell r="N115">
            <v>0</v>
          </cell>
          <cell r="O115">
            <v>0</v>
          </cell>
          <cell r="P115">
            <v>0</v>
          </cell>
          <cell r="Q115">
            <v>0</v>
          </cell>
          <cell r="R115">
            <v>0</v>
          </cell>
          <cell r="S115">
            <v>0</v>
          </cell>
          <cell r="T115">
            <v>0</v>
          </cell>
        </row>
        <row r="116">
          <cell r="B116">
            <v>39198</v>
          </cell>
          <cell r="J116">
            <v>0</v>
          </cell>
          <cell r="L116">
            <v>39198</v>
          </cell>
          <cell r="M116">
            <v>0</v>
          </cell>
          <cell r="N116">
            <v>0</v>
          </cell>
          <cell r="O116">
            <v>0</v>
          </cell>
          <cell r="P116">
            <v>0</v>
          </cell>
          <cell r="Q116">
            <v>0</v>
          </cell>
          <cell r="R116">
            <v>0</v>
          </cell>
          <cell r="S116">
            <v>0</v>
          </cell>
          <cell r="T116">
            <v>0</v>
          </cell>
        </row>
        <row r="117">
          <cell r="B117">
            <v>39199</v>
          </cell>
          <cell r="J117">
            <v>0</v>
          </cell>
          <cell r="L117">
            <v>39199</v>
          </cell>
          <cell r="M117">
            <v>0</v>
          </cell>
          <cell r="N117">
            <v>0</v>
          </cell>
          <cell r="O117">
            <v>0</v>
          </cell>
          <cell r="P117">
            <v>0</v>
          </cell>
          <cell r="Q117">
            <v>0</v>
          </cell>
          <cell r="R117">
            <v>0</v>
          </cell>
          <cell r="S117">
            <v>0</v>
          </cell>
          <cell r="T117">
            <v>0</v>
          </cell>
        </row>
        <row r="118">
          <cell r="B118">
            <v>39200</v>
          </cell>
          <cell r="J118">
            <v>0</v>
          </cell>
          <cell r="L118">
            <v>39200</v>
          </cell>
          <cell r="M118">
            <v>0</v>
          </cell>
          <cell r="N118">
            <v>0</v>
          </cell>
          <cell r="O118">
            <v>0</v>
          </cell>
          <cell r="P118">
            <v>0</v>
          </cell>
          <cell r="Q118">
            <v>0</v>
          </cell>
          <cell r="R118">
            <v>0</v>
          </cell>
          <cell r="S118">
            <v>0</v>
          </cell>
          <cell r="T118">
            <v>0</v>
          </cell>
        </row>
        <row r="119">
          <cell r="B119">
            <v>39201</v>
          </cell>
          <cell r="J119">
            <v>0</v>
          </cell>
          <cell r="L119">
            <v>39201</v>
          </cell>
          <cell r="M119">
            <v>0</v>
          </cell>
          <cell r="N119">
            <v>0</v>
          </cell>
          <cell r="O119">
            <v>0</v>
          </cell>
          <cell r="P119">
            <v>0</v>
          </cell>
          <cell r="Q119">
            <v>0</v>
          </cell>
          <cell r="R119">
            <v>0</v>
          </cell>
          <cell r="S119">
            <v>0</v>
          </cell>
          <cell r="T119">
            <v>0</v>
          </cell>
        </row>
        <row r="120">
          <cell r="B120">
            <v>39202</v>
          </cell>
          <cell r="J120">
            <v>0</v>
          </cell>
          <cell r="L120">
            <v>39202</v>
          </cell>
          <cell r="M120">
            <v>0</v>
          </cell>
          <cell r="N120">
            <v>0</v>
          </cell>
          <cell r="O120">
            <v>0</v>
          </cell>
          <cell r="P120">
            <v>0</v>
          </cell>
          <cell r="Q120">
            <v>0</v>
          </cell>
          <cell r="R120">
            <v>0</v>
          </cell>
          <cell r="S120">
            <v>0</v>
          </cell>
          <cell r="T120">
            <v>0</v>
          </cell>
        </row>
        <row r="121">
          <cell r="B121">
            <v>39203</v>
          </cell>
          <cell r="J121">
            <v>0</v>
          </cell>
          <cell r="L121">
            <v>39203</v>
          </cell>
          <cell r="M121">
            <v>0</v>
          </cell>
          <cell r="N121">
            <v>0</v>
          </cell>
          <cell r="O121">
            <v>0</v>
          </cell>
          <cell r="P121">
            <v>0</v>
          </cell>
          <cell r="Q121">
            <v>0</v>
          </cell>
          <cell r="R121">
            <v>0</v>
          </cell>
          <cell r="S121">
            <v>0</v>
          </cell>
          <cell r="T121">
            <v>0</v>
          </cell>
        </row>
        <row r="122">
          <cell r="B122" t="str">
            <v>TOTAL</v>
          </cell>
          <cell r="C122">
            <v>0</v>
          </cell>
          <cell r="D122">
            <v>0</v>
          </cell>
          <cell r="E122">
            <v>0</v>
          </cell>
          <cell r="F122">
            <v>0</v>
          </cell>
          <cell r="G122">
            <v>0</v>
          </cell>
          <cell r="H122">
            <v>0</v>
          </cell>
          <cell r="I122">
            <v>0</v>
          </cell>
          <cell r="J122">
            <v>0</v>
          </cell>
          <cell r="L122" t="str">
            <v>TOTAL</v>
          </cell>
          <cell r="M122">
            <v>0</v>
          </cell>
          <cell r="N122">
            <v>0</v>
          </cell>
          <cell r="O122">
            <v>0</v>
          </cell>
          <cell r="P122">
            <v>0</v>
          </cell>
          <cell r="Q122">
            <v>0</v>
          </cell>
          <cell r="R122">
            <v>0</v>
          </cell>
          <cell r="S122">
            <v>0</v>
          </cell>
          <cell r="T122">
            <v>0</v>
          </cell>
        </row>
      </sheetData>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samsidb"/>
      <sheetName val="COAL CRUSH PLAN"/>
      <sheetName val="COAL MINE PLAN"/>
      <sheetName val="OB PLAN"/>
      <sheetName val="REPORT01"/>
      <sheetName val="REPORT 02"/>
      <sheetName val="REPORT 03"/>
      <sheetName val="ACT COAL"/>
      <sheetName val="ACT DIRTY COAL"/>
      <sheetName val="WASHPLANT"/>
      <sheetName val="ACT OB"/>
      <sheetName val="DRILLBLAST"/>
      <sheetName val="HAUL C1,C2,C3"/>
      <sheetName val="DOZING"/>
      <sheetName val="PITINVENTORY"/>
      <sheetName val="Rain &amp; Slippery Method"/>
      <sheetName val="DAILY_SUM"/>
      <sheetName val="REPORT01 for P'GANIS"/>
      <sheetName val="REPORT01 TS"/>
      <sheetName val="ACT OB TS"/>
      <sheetName val="04 - DAILY REPORT IMM_APR_2007"/>
      <sheetName val="Data"/>
      <sheetName val="Konversi Jarak"/>
    </sheetNames>
    <sheetDataSet>
      <sheetData sheetId="0" refreshError="1"/>
      <sheetData sheetId="1" refreshError="1"/>
      <sheetData sheetId="2" refreshError="1"/>
      <sheetData sheetId="3" refreshError="1"/>
      <sheetData sheetId="4" refreshError="1">
        <row r="46">
          <cell r="B46">
            <v>1</v>
          </cell>
          <cell r="C46">
            <v>2</v>
          </cell>
          <cell r="D46">
            <v>3</v>
          </cell>
          <cell r="E46">
            <v>4</v>
          </cell>
          <cell r="F46">
            <v>5</v>
          </cell>
          <cell r="G46">
            <v>6</v>
          </cell>
          <cell r="H46">
            <v>7</v>
          </cell>
          <cell r="I46">
            <v>8</v>
          </cell>
          <cell r="J46">
            <v>9</v>
          </cell>
          <cell r="K46">
            <v>10</v>
          </cell>
          <cell r="L46">
            <v>11</v>
          </cell>
          <cell r="M46">
            <v>12</v>
          </cell>
          <cell r="N46">
            <v>13</v>
          </cell>
          <cell r="O46">
            <v>14</v>
          </cell>
          <cell r="P46">
            <v>15</v>
          </cell>
          <cell r="Q46">
            <v>16</v>
          </cell>
        </row>
        <row r="47">
          <cell r="B47" t="str">
            <v>DATE</v>
          </cell>
          <cell r="C47" t="str">
            <v>PLAN</v>
          </cell>
          <cell r="D47" t="str">
            <v>MTD</v>
          </cell>
          <cell r="G47" t="str">
            <v>DATE</v>
          </cell>
          <cell r="H47" t="str">
            <v>PLAN</v>
          </cell>
          <cell r="I47" t="str">
            <v>MTD</v>
          </cell>
          <cell r="K47" t="str">
            <v>DATE</v>
          </cell>
          <cell r="L47" t="str">
            <v>PLAN</v>
          </cell>
          <cell r="M47" t="str">
            <v>MTD</v>
          </cell>
          <cell r="O47" t="str">
            <v>DATE</v>
          </cell>
          <cell r="P47" t="str">
            <v>PLAN</v>
          </cell>
          <cell r="Q47" t="str">
            <v>MTD</v>
          </cell>
        </row>
        <row r="49">
          <cell r="B49">
            <v>39173</v>
          </cell>
          <cell r="C49">
            <v>24672.027972027972</v>
          </cell>
          <cell r="D49">
            <v>24672.027972027972</v>
          </cell>
          <cell r="G49">
            <v>39173</v>
          </cell>
          <cell r="I49">
            <v>0</v>
          </cell>
          <cell r="K49">
            <v>39173</v>
          </cell>
          <cell r="L49">
            <v>19654.545454545456</v>
          </cell>
          <cell r="M49">
            <v>19654.545454545456</v>
          </cell>
          <cell r="O49">
            <v>39173</v>
          </cell>
          <cell r="P49">
            <v>5017.4825174825173</v>
          </cell>
          <cell r="Q49">
            <v>5017.4825174825173</v>
          </cell>
        </row>
        <row r="50">
          <cell r="B50">
            <v>39174</v>
          </cell>
          <cell r="C50">
            <v>24672.027972027972</v>
          </cell>
          <cell r="D50">
            <v>49344.055944055945</v>
          </cell>
          <cell r="G50">
            <v>39174</v>
          </cell>
          <cell r="I50">
            <v>0</v>
          </cell>
          <cell r="K50">
            <v>39174</v>
          </cell>
          <cell r="L50">
            <v>19654.545454545456</v>
          </cell>
          <cell r="M50">
            <v>39309.090909090912</v>
          </cell>
          <cell r="O50">
            <v>39174</v>
          </cell>
          <cell r="P50">
            <v>5017.4825174825173</v>
          </cell>
          <cell r="Q50">
            <v>10034.965034965035</v>
          </cell>
        </row>
        <row r="51">
          <cell r="B51">
            <v>39175</v>
          </cell>
          <cell r="C51">
            <v>24672.027972027972</v>
          </cell>
          <cell r="D51">
            <v>74016.08391608391</v>
          </cell>
          <cell r="G51">
            <v>39175</v>
          </cell>
          <cell r="H51">
            <v>62385</v>
          </cell>
          <cell r="I51">
            <v>62385</v>
          </cell>
          <cell r="K51">
            <v>39175</v>
          </cell>
          <cell r="L51">
            <v>19654.545454545456</v>
          </cell>
          <cell r="M51">
            <v>58963.636363636368</v>
          </cell>
          <cell r="O51">
            <v>39175</v>
          </cell>
          <cell r="P51">
            <v>5017.4825174825173</v>
          </cell>
          <cell r="Q51">
            <v>15052.447552447553</v>
          </cell>
        </row>
        <row r="52">
          <cell r="B52">
            <v>39176</v>
          </cell>
          <cell r="C52">
            <v>24672.027972027972</v>
          </cell>
          <cell r="D52">
            <v>98688.111888111889</v>
          </cell>
          <cell r="G52">
            <v>39176</v>
          </cell>
          <cell r="I52">
            <v>62385</v>
          </cell>
          <cell r="K52">
            <v>39176</v>
          </cell>
          <cell r="L52">
            <v>19654.545454545456</v>
          </cell>
          <cell r="M52">
            <v>78618.181818181823</v>
          </cell>
          <cell r="O52">
            <v>39176</v>
          </cell>
          <cell r="P52">
            <v>5017.4825174825173</v>
          </cell>
          <cell r="Q52">
            <v>20069.930069930069</v>
          </cell>
        </row>
        <row r="53">
          <cell r="B53">
            <v>39177</v>
          </cell>
          <cell r="C53">
            <v>24672.027972027972</v>
          </cell>
          <cell r="D53">
            <v>123360.13986013987</v>
          </cell>
          <cell r="G53">
            <v>39177</v>
          </cell>
          <cell r="H53">
            <v>91612</v>
          </cell>
          <cell r="I53">
            <v>153997</v>
          </cell>
          <cell r="K53">
            <v>39177</v>
          </cell>
          <cell r="L53">
            <v>19654.545454545456</v>
          </cell>
          <cell r="M53">
            <v>98272.727272727279</v>
          </cell>
          <cell r="O53">
            <v>39177</v>
          </cell>
          <cell r="P53">
            <v>5017.4825174825173</v>
          </cell>
          <cell r="Q53">
            <v>25087.412587412586</v>
          </cell>
        </row>
        <row r="54">
          <cell r="B54">
            <v>39178</v>
          </cell>
          <cell r="C54">
            <v>23259.090909090908</v>
          </cell>
          <cell r="D54">
            <v>146619.23076923078</v>
          </cell>
          <cell r="G54">
            <v>39178</v>
          </cell>
          <cell r="H54">
            <v>32000</v>
          </cell>
          <cell r="I54">
            <v>185997</v>
          </cell>
          <cell r="K54">
            <v>39178</v>
          </cell>
          <cell r="L54">
            <v>18372.727272727272</v>
          </cell>
          <cell r="M54">
            <v>116645.45454545456</v>
          </cell>
          <cell r="O54">
            <v>39178</v>
          </cell>
          <cell r="P54">
            <v>4886.363636363636</v>
          </cell>
          <cell r="Q54">
            <v>29973.776223776222</v>
          </cell>
        </row>
        <row r="55">
          <cell r="B55">
            <v>39179</v>
          </cell>
          <cell r="C55">
            <v>24672.027972027972</v>
          </cell>
          <cell r="D55">
            <v>171291.25874125876</v>
          </cell>
          <cell r="G55">
            <v>39179</v>
          </cell>
          <cell r="I55">
            <v>185997</v>
          </cell>
          <cell r="K55">
            <v>39179</v>
          </cell>
          <cell r="L55">
            <v>19654.545454545456</v>
          </cell>
          <cell r="M55">
            <v>136300</v>
          </cell>
          <cell r="O55">
            <v>39179</v>
          </cell>
          <cell r="P55">
            <v>5017.4825174825173</v>
          </cell>
          <cell r="Q55">
            <v>34991.258741258738</v>
          </cell>
        </row>
        <row r="56">
          <cell r="B56">
            <v>39180</v>
          </cell>
          <cell r="C56">
            <v>24672.027972027972</v>
          </cell>
          <cell r="D56">
            <v>195963.28671328674</v>
          </cell>
          <cell r="G56">
            <v>39180</v>
          </cell>
          <cell r="H56">
            <v>67612</v>
          </cell>
          <cell r="I56">
            <v>253609</v>
          </cell>
          <cell r="K56">
            <v>39180</v>
          </cell>
          <cell r="L56">
            <v>19654.545454545456</v>
          </cell>
          <cell r="M56">
            <v>155954.54545454547</v>
          </cell>
          <cell r="O56">
            <v>39180</v>
          </cell>
          <cell r="P56">
            <v>5017.4825174825173</v>
          </cell>
          <cell r="Q56">
            <v>40008.741258741255</v>
          </cell>
        </row>
        <row r="57">
          <cell r="B57">
            <v>39181</v>
          </cell>
          <cell r="C57">
            <v>24672.027972027972</v>
          </cell>
          <cell r="D57">
            <v>220635.31468531472</v>
          </cell>
          <cell r="G57">
            <v>39181</v>
          </cell>
          <cell r="I57">
            <v>253609</v>
          </cell>
          <cell r="K57">
            <v>39181</v>
          </cell>
          <cell r="L57">
            <v>19654.545454545456</v>
          </cell>
          <cell r="M57">
            <v>175609.09090909094</v>
          </cell>
          <cell r="O57">
            <v>39181</v>
          </cell>
          <cell r="P57">
            <v>5017.4825174825173</v>
          </cell>
          <cell r="Q57">
            <v>45026.223776223771</v>
          </cell>
        </row>
        <row r="58">
          <cell r="B58">
            <v>39182</v>
          </cell>
          <cell r="C58">
            <v>24672.027972027972</v>
          </cell>
          <cell r="D58">
            <v>245307.3426573427</v>
          </cell>
          <cell r="G58">
            <v>39182</v>
          </cell>
          <cell r="H58">
            <v>80000</v>
          </cell>
          <cell r="I58">
            <v>333609</v>
          </cell>
          <cell r="K58">
            <v>39182</v>
          </cell>
          <cell r="L58">
            <v>19654.545454545456</v>
          </cell>
          <cell r="M58">
            <v>195263.63636363641</v>
          </cell>
          <cell r="O58">
            <v>39182</v>
          </cell>
          <cell r="P58">
            <v>5017.4825174825173</v>
          </cell>
          <cell r="Q58">
            <v>50043.706293706287</v>
          </cell>
        </row>
        <row r="59">
          <cell r="B59">
            <v>39183</v>
          </cell>
          <cell r="C59">
            <v>24672.027972027972</v>
          </cell>
          <cell r="D59">
            <v>269979.37062937068</v>
          </cell>
          <cell r="G59">
            <v>39183</v>
          </cell>
          <cell r="H59">
            <v>8000</v>
          </cell>
          <cell r="I59">
            <v>341609</v>
          </cell>
          <cell r="K59">
            <v>39183</v>
          </cell>
          <cell r="L59">
            <v>19654.545454545456</v>
          </cell>
          <cell r="M59">
            <v>214918.18181818188</v>
          </cell>
          <cell r="O59">
            <v>39183</v>
          </cell>
          <cell r="P59">
            <v>5017.4825174825173</v>
          </cell>
          <cell r="Q59">
            <v>55061.188811188804</v>
          </cell>
        </row>
        <row r="60">
          <cell r="B60">
            <v>39184</v>
          </cell>
          <cell r="C60">
            <v>24672.027972027972</v>
          </cell>
          <cell r="D60">
            <v>294651.39860139863</v>
          </cell>
          <cell r="G60">
            <v>39184</v>
          </cell>
          <cell r="H60">
            <v>8000</v>
          </cell>
          <cell r="I60">
            <v>349609</v>
          </cell>
          <cell r="K60">
            <v>39184</v>
          </cell>
          <cell r="L60">
            <v>19654.545454545456</v>
          </cell>
          <cell r="M60">
            <v>234572.72727272735</v>
          </cell>
          <cell r="O60">
            <v>39184</v>
          </cell>
          <cell r="P60">
            <v>5017.4825174825173</v>
          </cell>
          <cell r="Q60">
            <v>60078.67132867132</v>
          </cell>
        </row>
        <row r="61">
          <cell r="B61">
            <v>39185</v>
          </cell>
          <cell r="C61">
            <v>23259.090909090908</v>
          </cell>
          <cell r="D61">
            <v>317910.48951048951</v>
          </cell>
          <cell r="G61">
            <v>39185</v>
          </cell>
          <cell r="I61">
            <v>349609</v>
          </cell>
          <cell r="K61">
            <v>39185</v>
          </cell>
          <cell r="L61">
            <v>18372.727272727272</v>
          </cell>
          <cell r="M61">
            <v>252945.45454545462</v>
          </cell>
          <cell r="O61">
            <v>39185</v>
          </cell>
          <cell r="P61">
            <v>4886.363636363636</v>
          </cell>
          <cell r="Q61">
            <v>64965.034965034953</v>
          </cell>
        </row>
        <row r="62">
          <cell r="B62">
            <v>39186</v>
          </cell>
          <cell r="C62">
            <v>24672.027972027972</v>
          </cell>
          <cell r="D62">
            <v>342582.51748251746</v>
          </cell>
          <cell r="G62">
            <v>39186</v>
          </cell>
          <cell r="I62">
            <v>349609</v>
          </cell>
          <cell r="K62">
            <v>39186</v>
          </cell>
          <cell r="L62">
            <v>19654.545454545456</v>
          </cell>
          <cell r="M62">
            <v>272600.00000000006</v>
          </cell>
          <cell r="O62">
            <v>39186</v>
          </cell>
          <cell r="P62">
            <v>5017.4825174825173</v>
          </cell>
          <cell r="Q62">
            <v>69982.517482517476</v>
          </cell>
        </row>
        <row r="63">
          <cell r="B63">
            <v>39187</v>
          </cell>
          <cell r="C63">
            <v>24672.027972027972</v>
          </cell>
          <cell r="D63">
            <v>367254.54545454541</v>
          </cell>
          <cell r="G63">
            <v>39187</v>
          </cell>
          <cell r="I63">
            <v>349609</v>
          </cell>
          <cell r="K63">
            <v>39187</v>
          </cell>
          <cell r="L63">
            <v>19654.545454545456</v>
          </cell>
          <cell r="M63">
            <v>292254.54545454553</v>
          </cell>
          <cell r="O63">
            <v>39187</v>
          </cell>
          <cell r="P63">
            <v>5017.4825174825173</v>
          </cell>
          <cell r="Q63">
            <v>75000</v>
          </cell>
        </row>
        <row r="64">
          <cell r="B64">
            <v>39188</v>
          </cell>
          <cell r="C64">
            <v>24672.027972027972</v>
          </cell>
          <cell r="D64">
            <v>391926.57342657336</v>
          </cell>
          <cell r="G64">
            <v>39188</v>
          </cell>
          <cell r="I64">
            <v>349609</v>
          </cell>
          <cell r="K64">
            <v>39188</v>
          </cell>
          <cell r="L64">
            <v>19654.545454545456</v>
          </cell>
          <cell r="M64">
            <v>311909.090909091</v>
          </cell>
          <cell r="O64">
            <v>39188</v>
          </cell>
          <cell r="P64">
            <v>5017.4825174825173</v>
          </cell>
          <cell r="Q64">
            <v>80017.482517482524</v>
          </cell>
        </row>
        <row r="65">
          <cell r="B65">
            <v>39189</v>
          </cell>
          <cell r="C65">
            <v>24672.027972027972</v>
          </cell>
          <cell r="D65">
            <v>416598.60139860131</v>
          </cell>
          <cell r="G65">
            <v>39189</v>
          </cell>
          <cell r="I65">
            <v>349609</v>
          </cell>
          <cell r="K65">
            <v>39189</v>
          </cell>
          <cell r="L65">
            <v>19654.545454545456</v>
          </cell>
          <cell r="M65">
            <v>331563.63636363647</v>
          </cell>
          <cell r="O65">
            <v>39189</v>
          </cell>
          <cell r="P65">
            <v>5017.4825174825173</v>
          </cell>
          <cell r="Q65">
            <v>85034.965034965047</v>
          </cell>
        </row>
        <row r="66">
          <cell r="B66">
            <v>39190</v>
          </cell>
          <cell r="C66">
            <v>24672.027972027972</v>
          </cell>
          <cell r="D66">
            <v>441270.62937062926</v>
          </cell>
          <cell r="G66">
            <v>39190</v>
          </cell>
          <cell r="I66">
            <v>349609</v>
          </cell>
          <cell r="K66">
            <v>39190</v>
          </cell>
          <cell r="L66">
            <v>19654.545454545456</v>
          </cell>
          <cell r="M66">
            <v>351218.18181818194</v>
          </cell>
          <cell r="O66">
            <v>39190</v>
          </cell>
          <cell r="P66">
            <v>5017.4825174825173</v>
          </cell>
          <cell r="Q66">
            <v>90052.447552447571</v>
          </cell>
        </row>
        <row r="67">
          <cell r="B67">
            <v>39191</v>
          </cell>
          <cell r="C67">
            <v>24672.027972027972</v>
          </cell>
          <cell r="D67">
            <v>465942.65734265721</v>
          </cell>
          <cell r="G67">
            <v>39191</v>
          </cell>
          <cell r="I67">
            <v>349609</v>
          </cell>
          <cell r="K67">
            <v>39191</v>
          </cell>
          <cell r="L67">
            <v>19654.545454545456</v>
          </cell>
          <cell r="M67">
            <v>370872.72727272741</v>
          </cell>
          <cell r="O67">
            <v>39191</v>
          </cell>
          <cell r="P67">
            <v>5017.4825174825173</v>
          </cell>
          <cell r="Q67">
            <v>95069.930069930095</v>
          </cell>
        </row>
        <row r="68">
          <cell r="B68">
            <v>39192</v>
          </cell>
          <cell r="C68">
            <v>23259.090909090908</v>
          </cell>
          <cell r="D68">
            <v>489201.7482517481</v>
          </cell>
          <cell r="G68">
            <v>39192</v>
          </cell>
          <cell r="I68">
            <v>349609</v>
          </cell>
          <cell r="K68">
            <v>39192</v>
          </cell>
          <cell r="L68">
            <v>18372.727272727272</v>
          </cell>
          <cell r="M68">
            <v>389245.4545454547</v>
          </cell>
          <cell r="O68">
            <v>39192</v>
          </cell>
          <cell r="P68">
            <v>4886.363636363636</v>
          </cell>
          <cell r="Q68">
            <v>99956.293706293727</v>
          </cell>
        </row>
        <row r="69">
          <cell r="B69">
            <v>39193</v>
          </cell>
          <cell r="C69">
            <v>24672.027972027972</v>
          </cell>
          <cell r="D69">
            <v>513873.77622377605</v>
          </cell>
          <cell r="G69">
            <v>39193</v>
          </cell>
          <cell r="I69">
            <v>349609</v>
          </cell>
          <cell r="K69">
            <v>39193</v>
          </cell>
          <cell r="L69">
            <v>19654.545454545456</v>
          </cell>
          <cell r="M69">
            <v>408900.00000000017</v>
          </cell>
          <cell r="O69">
            <v>39193</v>
          </cell>
          <cell r="P69">
            <v>5017.4825174825173</v>
          </cell>
          <cell r="Q69">
            <v>104973.77622377625</v>
          </cell>
        </row>
        <row r="70">
          <cell r="B70">
            <v>39194</v>
          </cell>
          <cell r="C70">
            <v>24672.027972027972</v>
          </cell>
          <cell r="D70">
            <v>538545.80419580406</v>
          </cell>
          <cell r="G70">
            <v>39194</v>
          </cell>
          <cell r="I70">
            <v>349609</v>
          </cell>
          <cell r="K70">
            <v>39194</v>
          </cell>
          <cell r="L70">
            <v>19654.545454545456</v>
          </cell>
          <cell r="M70">
            <v>428554.54545454565</v>
          </cell>
          <cell r="O70">
            <v>39194</v>
          </cell>
          <cell r="P70">
            <v>5017.4825174825173</v>
          </cell>
          <cell r="Q70">
            <v>109991.25874125877</v>
          </cell>
        </row>
        <row r="71">
          <cell r="B71">
            <v>39195</v>
          </cell>
          <cell r="C71">
            <v>24672.027972027972</v>
          </cell>
          <cell r="D71">
            <v>563217.83216783206</v>
          </cell>
          <cell r="G71">
            <v>39195</v>
          </cell>
          <cell r="I71">
            <v>349609</v>
          </cell>
          <cell r="K71">
            <v>39195</v>
          </cell>
          <cell r="L71">
            <v>19654.545454545456</v>
          </cell>
          <cell r="M71">
            <v>448209.09090909112</v>
          </cell>
          <cell r="O71">
            <v>39195</v>
          </cell>
          <cell r="P71">
            <v>5017.4825174825173</v>
          </cell>
          <cell r="Q71">
            <v>115008.7412587413</v>
          </cell>
        </row>
        <row r="72">
          <cell r="B72">
            <v>39196</v>
          </cell>
          <cell r="C72">
            <v>24672.027972027972</v>
          </cell>
          <cell r="D72">
            <v>587889.86013986007</v>
          </cell>
          <cell r="G72">
            <v>39196</v>
          </cell>
          <cell r="I72">
            <v>349609</v>
          </cell>
          <cell r="K72">
            <v>39196</v>
          </cell>
          <cell r="L72">
            <v>19654.545454545456</v>
          </cell>
          <cell r="M72">
            <v>467863.63636363659</v>
          </cell>
          <cell r="O72">
            <v>39196</v>
          </cell>
          <cell r="P72">
            <v>5017.4825174825173</v>
          </cell>
          <cell r="Q72">
            <v>120026.22377622382</v>
          </cell>
        </row>
        <row r="73">
          <cell r="B73">
            <v>39197</v>
          </cell>
          <cell r="C73">
            <v>24672.027972027972</v>
          </cell>
          <cell r="D73">
            <v>612561.88811188808</v>
          </cell>
          <cell r="G73">
            <v>39197</v>
          </cell>
          <cell r="I73">
            <v>349609</v>
          </cell>
          <cell r="K73">
            <v>39197</v>
          </cell>
          <cell r="L73">
            <v>19654.545454545456</v>
          </cell>
          <cell r="M73">
            <v>487518.18181818206</v>
          </cell>
          <cell r="O73">
            <v>39197</v>
          </cell>
          <cell r="P73">
            <v>5017.4825174825173</v>
          </cell>
          <cell r="Q73">
            <v>125043.70629370635</v>
          </cell>
        </row>
        <row r="74">
          <cell r="B74">
            <v>39198</v>
          </cell>
          <cell r="C74">
            <v>24672.027972027972</v>
          </cell>
          <cell r="D74">
            <v>637233.91608391609</v>
          </cell>
          <cell r="G74">
            <v>39198</v>
          </cell>
          <cell r="I74">
            <v>349609</v>
          </cell>
          <cell r="K74">
            <v>39198</v>
          </cell>
          <cell r="L74">
            <v>19654.545454545456</v>
          </cell>
          <cell r="M74">
            <v>507172.72727272753</v>
          </cell>
          <cell r="O74">
            <v>39198</v>
          </cell>
          <cell r="P74">
            <v>5017.4825174825173</v>
          </cell>
          <cell r="Q74">
            <v>130061.18881118887</v>
          </cell>
        </row>
        <row r="75">
          <cell r="B75">
            <v>39199</v>
          </cell>
          <cell r="C75">
            <v>23259.090909090908</v>
          </cell>
          <cell r="D75">
            <v>660493.00699300703</v>
          </cell>
          <cell r="G75">
            <v>39199</v>
          </cell>
          <cell r="I75">
            <v>349609</v>
          </cell>
          <cell r="K75">
            <v>39199</v>
          </cell>
          <cell r="L75">
            <v>18372.727272727272</v>
          </cell>
          <cell r="M75">
            <v>525545.45454545482</v>
          </cell>
          <cell r="O75">
            <v>39199</v>
          </cell>
          <cell r="P75">
            <v>4886.363636363636</v>
          </cell>
          <cell r="Q75">
            <v>134947.5524475525</v>
          </cell>
        </row>
        <row r="76">
          <cell r="B76">
            <v>39200</v>
          </cell>
          <cell r="C76">
            <v>24672.027972027972</v>
          </cell>
          <cell r="D76">
            <v>685165.03496503504</v>
          </cell>
          <cell r="G76">
            <v>39200</v>
          </cell>
          <cell r="I76">
            <v>349609</v>
          </cell>
          <cell r="K76">
            <v>39200</v>
          </cell>
          <cell r="L76">
            <v>19654.545454545456</v>
          </cell>
          <cell r="M76">
            <v>545200.00000000023</v>
          </cell>
          <cell r="O76">
            <v>39200</v>
          </cell>
          <cell r="P76">
            <v>5017.4825174825173</v>
          </cell>
          <cell r="Q76">
            <v>139965.03496503501</v>
          </cell>
        </row>
        <row r="77">
          <cell r="B77">
            <v>39201</v>
          </cell>
          <cell r="C77">
            <v>14417.482517482516</v>
          </cell>
          <cell r="D77">
            <v>699582.51748251752</v>
          </cell>
          <cell r="G77">
            <v>39201</v>
          </cell>
          <cell r="I77">
            <v>349609</v>
          </cell>
          <cell r="K77">
            <v>39201</v>
          </cell>
          <cell r="L77">
            <v>9400</v>
          </cell>
          <cell r="M77">
            <v>554600.00000000023</v>
          </cell>
          <cell r="O77">
            <v>39201</v>
          </cell>
          <cell r="P77">
            <v>5017.4825174825173</v>
          </cell>
          <cell r="Q77">
            <v>144982.51748251752</v>
          </cell>
        </row>
        <row r="78">
          <cell r="B78">
            <v>39202</v>
          </cell>
          <cell r="C78">
            <v>14417.482517482516</v>
          </cell>
          <cell r="D78">
            <v>714000</v>
          </cell>
          <cell r="G78">
            <v>39202</v>
          </cell>
          <cell r="I78">
            <v>349609</v>
          </cell>
          <cell r="K78">
            <v>39202</v>
          </cell>
          <cell r="L78">
            <v>9400</v>
          </cell>
          <cell r="M78">
            <v>564000.00000000023</v>
          </cell>
          <cell r="O78">
            <v>39202</v>
          </cell>
          <cell r="P78">
            <v>5017.4825174825173</v>
          </cell>
          <cell r="Q78">
            <v>150000.00000000003</v>
          </cell>
        </row>
        <row r="79">
          <cell r="B79">
            <v>39203</v>
          </cell>
          <cell r="D79">
            <v>714000</v>
          </cell>
          <cell r="G79">
            <v>39203</v>
          </cell>
          <cell r="I79">
            <v>349609</v>
          </cell>
          <cell r="K79">
            <v>39203</v>
          </cell>
          <cell r="M79">
            <v>564000.00000000023</v>
          </cell>
          <cell r="O79">
            <v>39203</v>
          </cell>
          <cell r="Q79">
            <v>150000.00000000003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
          <cell r="BL7" t="str">
            <v>Lokasi</v>
          </cell>
        </row>
        <row r="8">
          <cell r="BL8" t="str">
            <v>Dumping Bin</v>
          </cell>
          <cell r="BM8" t="str">
            <v>Manual</v>
          </cell>
        </row>
        <row r="9">
          <cell r="B9">
            <v>39172</v>
          </cell>
          <cell r="V9">
            <v>39172</v>
          </cell>
          <cell r="AF9">
            <v>39172</v>
          </cell>
          <cell r="AP9">
            <v>39172</v>
          </cell>
          <cell r="AQ9">
            <v>0</v>
          </cell>
          <cell r="AR9">
            <v>0</v>
          </cell>
          <cell r="AS9">
            <v>16632</v>
          </cell>
          <cell r="AT9">
            <v>50701</v>
          </cell>
          <cell r="AU9">
            <v>38913</v>
          </cell>
          <cell r="AV9">
            <v>34311</v>
          </cell>
          <cell r="AW9">
            <v>59446</v>
          </cell>
          <cell r="AX9">
            <v>200003</v>
          </cell>
        </row>
        <row r="10">
          <cell r="B10">
            <v>39173</v>
          </cell>
          <cell r="E10">
            <v>4761</v>
          </cell>
          <cell r="I10">
            <v>21011</v>
          </cell>
          <cell r="J10">
            <v>25772</v>
          </cell>
          <cell r="K10">
            <v>33109</v>
          </cell>
          <cell r="O10">
            <v>4761</v>
          </cell>
          <cell r="P10">
            <v>0</v>
          </cell>
          <cell r="Q10">
            <v>0</v>
          </cell>
          <cell r="R10">
            <v>0</v>
          </cell>
          <cell r="S10">
            <v>21011</v>
          </cell>
          <cell r="T10">
            <v>25772</v>
          </cell>
          <cell r="U10">
            <v>33109</v>
          </cell>
          <cell r="V10">
            <v>39173</v>
          </cell>
          <cell r="Z10">
            <v>7460</v>
          </cell>
          <cell r="AA10">
            <v>7548</v>
          </cell>
          <cell r="AD10">
            <v>15008</v>
          </cell>
          <cell r="AF10">
            <v>39173</v>
          </cell>
          <cell r="AG10">
            <v>0</v>
          </cell>
          <cell r="AH10">
            <v>0</v>
          </cell>
          <cell r="AI10">
            <v>0</v>
          </cell>
          <cell r="AJ10">
            <v>7460</v>
          </cell>
          <cell r="AK10">
            <v>7548</v>
          </cell>
          <cell r="AL10">
            <v>0</v>
          </cell>
          <cell r="AM10">
            <v>0</v>
          </cell>
          <cell r="AN10">
            <v>15008</v>
          </cell>
          <cell r="AP10">
            <v>39173</v>
          </cell>
          <cell r="AQ10">
            <v>0</v>
          </cell>
          <cell r="AR10">
            <v>0</v>
          </cell>
          <cell r="AS10">
            <v>21393</v>
          </cell>
          <cell r="AT10">
            <v>43241</v>
          </cell>
          <cell r="AU10">
            <v>31365</v>
          </cell>
          <cell r="AV10">
            <v>34311</v>
          </cell>
          <cell r="AW10">
            <v>80457</v>
          </cell>
          <cell r="AX10">
            <v>210767</v>
          </cell>
          <cell r="BC10">
            <v>43241</v>
          </cell>
          <cell r="BD10">
            <v>31365</v>
          </cell>
          <cell r="BE10">
            <v>34311</v>
          </cell>
          <cell r="BF10">
            <v>80457</v>
          </cell>
          <cell r="BG10">
            <v>210767</v>
          </cell>
          <cell r="BJ10">
            <v>0</v>
          </cell>
          <cell r="BL10">
            <v>21011</v>
          </cell>
          <cell r="BM10">
            <v>4761</v>
          </cell>
        </row>
        <row r="11">
          <cell r="B11">
            <v>39174</v>
          </cell>
          <cell r="D11">
            <v>265</v>
          </cell>
          <cell r="E11">
            <v>11809</v>
          </cell>
          <cell r="I11">
            <v>4836</v>
          </cell>
          <cell r="J11">
            <v>16910</v>
          </cell>
          <cell r="K11">
            <v>34068</v>
          </cell>
          <cell r="O11">
            <v>16570</v>
          </cell>
          <cell r="P11">
            <v>0</v>
          </cell>
          <cell r="Q11">
            <v>0</v>
          </cell>
          <cell r="R11">
            <v>0</v>
          </cell>
          <cell r="S11">
            <v>25847</v>
          </cell>
          <cell r="T11">
            <v>42682</v>
          </cell>
          <cell r="U11">
            <v>67177</v>
          </cell>
          <cell r="V11">
            <v>39174</v>
          </cell>
          <cell r="X11">
            <v>6720</v>
          </cell>
          <cell r="Y11">
            <v>6228</v>
          </cell>
          <cell r="Z11">
            <v>14104</v>
          </cell>
          <cell r="AA11">
            <v>20050</v>
          </cell>
          <cell r="AD11">
            <v>47102</v>
          </cell>
          <cell r="AF11">
            <v>39174</v>
          </cell>
          <cell r="AG11">
            <v>0</v>
          </cell>
          <cell r="AH11">
            <v>6720</v>
          </cell>
          <cell r="AI11">
            <v>6228</v>
          </cell>
          <cell r="AJ11">
            <v>21564</v>
          </cell>
          <cell r="AK11">
            <v>27598</v>
          </cell>
          <cell r="AL11">
            <v>0</v>
          </cell>
          <cell r="AM11">
            <v>0</v>
          </cell>
          <cell r="AN11">
            <v>62110</v>
          </cell>
          <cell r="AP11">
            <v>39174</v>
          </cell>
          <cell r="AQ11">
            <v>0</v>
          </cell>
          <cell r="AR11">
            <v>0</v>
          </cell>
          <cell r="AS11">
            <v>33190</v>
          </cell>
          <cell r="AT11">
            <v>29137</v>
          </cell>
          <cell r="AU11">
            <v>11315</v>
          </cell>
          <cell r="AV11">
            <v>34311</v>
          </cell>
          <cell r="AW11">
            <v>86760</v>
          </cell>
          <cell r="AX11">
            <v>194713</v>
          </cell>
          <cell r="BC11">
            <v>72378</v>
          </cell>
          <cell r="BD11">
            <v>42680</v>
          </cell>
          <cell r="BE11">
            <v>68622</v>
          </cell>
          <cell r="BF11">
            <v>167217</v>
          </cell>
          <cell r="BG11">
            <v>405480</v>
          </cell>
          <cell r="BJ11">
            <v>0</v>
          </cell>
          <cell r="BL11">
            <v>14903</v>
          </cell>
          <cell r="BM11">
            <v>2007</v>
          </cell>
        </row>
        <row r="12">
          <cell r="B12">
            <v>39175</v>
          </cell>
          <cell r="E12">
            <v>28</v>
          </cell>
          <cell r="G12">
            <v>15923</v>
          </cell>
          <cell r="J12">
            <v>15951</v>
          </cell>
          <cell r="K12">
            <v>37318.5</v>
          </cell>
          <cell r="O12">
            <v>16598</v>
          </cell>
          <cell r="P12">
            <v>0</v>
          </cell>
          <cell r="Q12">
            <v>15923</v>
          </cell>
          <cell r="R12">
            <v>0</v>
          </cell>
          <cell r="S12">
            <v>25847</v>
          </cell>
          <cell r="T12">
            <v>58633</v>
          </cell>
          <cell r="U12">
            <v>104495.5</v>
          </cell>
          <cell r="V12">
            <v>39175</v>
          </cell>
          <cell r="X12">
            <v>1298</v>
          </cell>
          <cell r="Y12">
            <v>18371</v>
          </cell>
          <cell r="AB12">
            <v>20774</v>
          </cell>
          <cell r="AD12">
            <v>40443</v>
          </cell>
          <cell r="AF12">
            <v>39175</v>
          </cell>
          <cell r="AG12">
            <v>0</v>
          </cell>
          <cell r="AH12">
            <v>8018</v>
          </cell>
          <cell r="AI12">
            <v>24599</v>
          </cell>
          <cell r="AJ12">
            <v>21564</v>
          </cell>
          <cell r="AK12">
            <v>27598</v>
          </cell>
          <cell r="AL12">
            <v>20774</v>
          </cell>
          <cell r="AM12">
            <v>0</v>
          </cell>
          <cell r="AN12">
            <v>102553</v>
          </cell>
          <cell r="AP12">
            <v>39175</v>
          </cell>
          <cell r="AQ12">
            <v>0</v>
          </cell>
          <cell r="AR12">
            <v>0</v>
          </cell>
          <cell r="AS12">
            <v>15267</v>
          </cell>
          <cell r="AT12">
            <v>30480.5</v>
          </cell>
          <cell r="AU12">
            <v>34003</v>
          </cell>
          <cell r="AV12">
            <v>13537</v>
          </cell>
          <cell r="AW12">
            <v>86760</v>
          </cell>
          <cell r="AX12">
            <v>180047.5</v>
          </cell>
          <cell r="BC12">
            <v>102858.5</v>
          </cell>
          <cell r="BD12">
            <v>76683</v>
          </cell>
          <cell r="BE12">
            <v>82159</v>
          </cell>
          <cell r="BF12">
            <v>253977</v>
          </cell>
          <cell r="BG12">
            <v>585527.5</v>
          </cell>
          <cell r="BI12">
            <v>62345</v>
          </cell>
          <cell r="BJ12">
            <v>62345</v>
          </cell>
          <cell r="BL12">
            <v>15923</v>
          </cell>
          <cell r="BM12">
            <v>28</v>
          </cell>
        </row>
        <row r="13">
          <cell r="B13">
            <v>39176</v>
          </cell>
          <cell r="D13">
            <v>19859</v>
          </cell>
          <cell r="F13">
            <v>1890</v>
          </cell>
          <cell r="J13">
            <v>21749</v>
          </cell>
          <cell r="K13">
            <v>36039</v>
          </cell>
          <cell r="O13">
            <v>16598</v>
          </cell>
          <cell r="P13">
            <v>1890</v>
          </cell>
          <cell r="T13">
            <v>80382</v>
          </cell>
          <cell r="V13">
            <v>39176</v>
          </cell>
          <cell r="X13">
            <v>3000</v>
          </cell>
          <cell r="Y13">
            <v>5449</v>
          </cell>
          <cell r="Z13">
            <v>2175</v>
          </cell>
          <cell r="AB13">
            <v>9898</v>
          </cell>
          <cell r="AD13">
            <v>20522</v>
          </cell>
          <cell r="AF13">
            <v>39176</v>
          </cell>
          <cell r="AG13">
            <v>0</v>
          </cell>
          <cell r="AH13">
            <v>11018</v>
          </cell>
          <cell r="AI13">
            <v>30048</v>
          </cell>
          <cell r="AJ13">
            <v>23739</v>
          </cell>
          <cell r="AK13">
            <v>27598</v>
          </cell>
          <cell r="AL13">
            <v>30672</v>
          </cell>
          <cell r="AM13">
            <v>0</v>
          </cell>
          <cell r="AN13">
            <v>123075</v>
          </cell>
          <cell r="AP13">
            <v>39176</v>
          </cell>
          <cell r="AQ13">
            <v>0</v>
          </cell>
          <cell r="AR13">
            <v>0</v>
          </cell>
          <cell r="AS13">
            <v>9818</v>
          </cell>
          <cell r="AT13">
            <v>30195.5</v>
          </cell>
          <cell r="AU13">
            <v>34003</v>
          </cell>
          <cell r="AV13">
            <v>3639</v>
          </cell>
          <cell r="AW13">
            <v>86760</v>
          </cell>
          <cell r="AX13">
            <v>164415.5</v>
          </cell>
          <cell r="BC13">
            <v>133054</v>
          </cell>
          <cell r="BD13">
            <v>110686</v>
          </cell>
          <cell r="BE13">
            <v>85798</v>
          </cell>
          <cell r="BF13">
            <v>340737</v>
          </cell>
          <cell r="BG13">
            <v>749943</v>
          </cell>
          <cell r="BJ13">
            <v>62345</v>
          </cell>
          <cell r="BL13">
            <v>18848</v>
          </cell>
          <cell r="BM13">
            <v>2901</v>
          </cell>
        </row>
        <row r="14">
          <cell r="B14">
            <v>39177</v>
          </cell>
          <cell r="D14">
            <v>6703</v>
          </cell>
          <cell r="E14">
            <v>1963</v>
          </cell>
          <cell r="F14">
            <v>1190</v>
          </cell>
          <cell r="H14">
            <v>15310</v>
          </cell>
          <cell r="J14">
            <v>25166</v>
          </cell>
          <cell r="K14">
            <v>24027</v>
          </cell>
          <cell r="O14">
            <v>18561</v>
          </cell>
          <cell r="P14">
            <v>3080</v>
          </cell>
          <cell r="T14">
            <v>105548</v>
          </cell>
          <cell r="V14">
            <v>39177</v>
          </cell>
          <cell r="W14">
            <v>339</v>
          </cell>
          <cell r="X14">
            <v>5030</v>
          </cell>
          <cell r="Y14">
            <v>6497</v>
          </cell>
          <cell r="Z14">
            <v>4123</v>
          </cell>
          <cell r="AB14">
            <v>20553</v>
          </cell>
          <cell r="AD14">
            <v>36542</v>
          </cell>
          <cell r="AF14">
            <v>39177</v>
          </cell>
          <cell r="AG14">
            <v>339</v>
          </cell>
          <cell r="AH14">
            <v>16048</v>
          </cell>
          <cell r="AI14">
            <v>36545</v>
          </cell>
          <cell r="AJ14">
            <v>27862</v>
          </cell>
          <cell r="AK14">
            <v>27598</v>
          </cell>
          <cell r="AL14">
            <v>51225</v>
          </cell>
          <cell r="AM14">
            <v>0</v>
          </cell>
          <cell r="AN14">
            <v>159617</v>
          </cell>
          <cell r="AP14">
            <v>39177</v>
          </cell>
          <cell r="AQ14">
            <v>0</v>
          </cell>
          <cell r="AR14">
            <v>0</v>
          </cell>
          <cell r="AS14">
            <v>5284</v>
          </cell>
          <cell r="AT14">
            <v>27262.5</v>
          </cell>
          <cell r="AU14">
            <v>34003</v>
          </cell>
          <cell r="AV14">
            <v>-1604</v>
          </cell>
          <cell r="AW14">
            <v>86760</v>
          </cell>
          <cell r="AX14">
            <v>151705.5</v>
          </cell>
          <cell r="BC14">
            <v>160316.5</v>
          </cell>
          <cell r="BD14">
            <v>144689</v>
          </cell>
          <cell r="BE14">
            <v>84194</v>
          </cell>
          <cell r="BF14">
            <v>427497</v>
          </cell>
          <cell r="BG14">
            <v>901648.5</v>
          </cell>
          <cell r="BI14">
            <v>91907</v>
          </cell>
          <cell r="BJ14">
            <v>154252</v>
          </cell>
          <cell r="BL14">
            <v>22013</v>
          </cell>
          <cell r="BM14">
            <v>3153</v>
          </cell>
        </row>
        <row r="15">
          <cell r="B15">
            <v>39178</v>
          </cell>
          <cell r="E15">
            <v>3396</v>
          </cell>
          <cell r="F15">
            <v>3742</v>
          </cell>
          <cell r="H15">
            <v>7072</v>
          </cell>
          <cell r="J15">
            <v>14210</v>
          </cell>
          <cell r="K15">
            <v>24489</v>
          </cell>
          <cell r="O15">
            <v>21957</v>
          </cell>
          <cell r="P15">
            <v>6822</v>
          </cell>
          <cell r="T15">
            <v>119758</v>
          </cell>
          <cell r="V15">
            <v>39178</v>
          </cell>
          <cell r="X15">
            <v>19321</v>
          </cell>
          <cell r="Y15">
            <v>3172</v>
          </cell>
          <cell r="AB15">
            <v>6133</v>
          </cell>
          <cell r="AC15">
            <v>3366</v>
          </cell>
          <cell r="AD15">
            <v>31992</v>
          </cell>
          <cell r="AF15">
            <v>39178</v>
          </cell>
          <cell r="AG15">
            <v>339</v>
          </cell>
          <cell r="AH15">
            <v>35369</v>
          </cell>
          <cell r="AI15">
            <v>39717</v>
          </cell>
          <cell r="AJ15">
            <v>27862</v>
          </cell>
          <cell r="AK15">
            <v>27598</v>
          </cell>
          <cell r="AL15">
            <v>57358</v>
          </cell>
          <cell r="AM15">
            <v>3366</v>
          </cell>
          <cell r="AN15">
            <v>191609</v>
          </cell>
          <cell r="AP15">
            <v>39178</v>
          </cell>
          <cell r="AQ15">
            <v>0</v>
          </cell>
          <cell r="AR15">
            <v>0</v>
          </cell>
          <cell r="AS15">
            <v>5508</v>
          </cell>
          <cell r="AT15">
            <v>31004.5</v>
          </cell>
          <cell r="AU15">
            <v>34003</v>
          </cell>
          <cell r="AV15">
            <v>12587</v>
          </cell>
          <cell r="AW15">
            <v>83394</v>
          </cell>
          <cell r="AX15">
            <v>166496.5</v>
          </cell>
          <cell r="BC15">
            <v>191321</v>
          </cell>
          <cell r="BD15">
            <v>178692</v>
          </cell>
          <cell r="BE15">
            <v>96781</v>
          </cell>
          <cell r="BF15">
            <v>510891</v>
          </cell>
          <cell r="BG15">
            <v>1068145</v>
          </cell>
          <cell r="BI15">
            <v>31058</v>
          </cell>
          <cell r="BJ15">
            <v>185310</v>
          </cell>
          <cell r="BL15">
            <v>7072</v>
          </cell>
          <cell r="BM15">
            <v>7138</v>
          </cell>
        </row>
        <row r="16">
          <cell r="B16">
            <v>39179</v>
          </cell>
          <cell r="E16">
            <v>3580</v>
          </cell>
          <cell r="F16">
            <v>4802</v>
          </cell>
          <cell r="H16">
            <v>5057</v>
          </cell>
          <cell r="J16">
            <v>13439</v>
          </cell>
          <cell r="K16">
            <v>25136</v>
          </cell>
          <cell r="O16">
            <v>25537</v>
          </cell>
          <cell r="P16">
            <v>11624</v>
          </cell>
          <cell r="T16">
            <v>133197</v>
          </cell>
          <cell r="V16">
            <v>39179</v>
          </cell>
          <cell r="X16">
            <v>11943</v>
          </cell>
          <cell r="AA16">
            <v>5325</v>
          </cell>
          <cell r="AC16">
            <v>5852</v>
          </cell>
          <cell r="AD16">
            <v>23120</v>
          </cell>
          <cell r="AF16">
            <v>39179</v>
          </cell>
          <cell r="AG16">
            <v>339</v>
          </cell>
          <cell r="AH16">
            <v>47312</v>
          </cell>
          <cell r="AI16">
            <v>39717</v>
          </cell>
          <cell r="AJ16">
            <v>27862</v>
          </cell>
          <cell r="AK16">
            <v>32923</v>
          </cell>
          <cell r="AL16">
            <v>57358</v>
          </cell>
          <cell r="AM16">
            <v>9218</v>
          </cell>
          <cell r="AN16">
            <v>214729</v>
          </cell>
          <cell r="AP16">
            <v>39179</v>
          </cell>
          <cell r="AQ16">
            <v>0</v>
          </cell>
          <cell r="AR16">
            <v>0</v>
          </cell>
          <cell r="AS16">
            <v>9088</v>
          </cell>
          <cell r="AT16">
            <v>40111.5</v>
          </cell>
          <cell r="AU16">
            <v>28678</v>
          </cell>
          <cell r="AV16">
            <v>28481</v>
          </cell>
          <cell r="AW16">
            <v>77542</v>
          </cell>
          <cell r="AX16">
            <v>183900.5</v>
          </cell>
          <cell r="BC16">
            <v>231432.5</v>
          </cell>
          <cell r="BD16">
            <v>207370</v>
          </cell>
          <cell r="BE16">
            <v>125262</v>
          </cell>
          <cell r="BF16">
            <v>588433</v>
          </cell>
          <cell r="BG16">
            <v>1252045.5</v>
          </cell>
          <cell r="BJ16">
            <v>185310</v>
          </cell>
        </row>
        <row r="17">
          <cell r="B17">
            <v>39180</v>
          </cell>
          <cell r="E17">
            <v>7013</v>
          </cell>
          <cell r="F17">
            <v>17739</v>
          </cell>
          <cell r="J17">
            <v>24752</v>
          </cell>
          <cell r="K17">
            <v>26397</v>
          </cell>
          <cell r="O17">
            <v>32550</v>
          </cell>
          <cell r="P17">
            <v>29363</v>
          </cell>
          <cell r="T17">
            <v>157949</v>
          </cell>
          <cell r="V17">
            <v>39180</v>
          </cell>
          <cell r="X17">
            <v>5992</v>
          </cell>
          <cell r="Z17">
            <v>12837</v>
          </cell>
          <cell r="AA17">
            <v>3873</v>
          </cell>
          <cell r="AC17">
            <v>14037</v>
          </cell>
          <cell r="AD17">
            <v>36739</v>
          </cell>
          <cell r="AF17">
            <v>39180</v>
          </cell>
          <cell r="AG17">
            <v>339</v>
          </cell>
          <cell r="AH17">
            <v>53304</v>
          </cell>
          <cell r="AI17">
            <v>39717</v>
          </cell>
          <cell r="AJ17">
            <v>40699</v>
          </cell>
          <cell r="AK17">
            <v>36796</v>
          </cell>
          <cell r="AL17">
            <v>57358</v>
          </cell>
          <cell r="AM17">
            <v>23255</v>
          </cell>
          <cell r="AN17">
            <v>251468</v>
          </cell>
          <cell r="AP17">
            <v>39180</v>
          </cell>
          <cell r="AQ17">
            <v>0</v>
          </cell>
          <cell r="AR17">
            <v>0</v>
          </cell>
          <cell r="AS17">
            <v>16101</v>
          </cell>
          <cell r="AT17">
            <v>45836.5</v>
          </cell>
          <cell r="AU17">
            <v>24805</v>
          </cell>
          <cell r="AV17">
            <v>28481</v>
          </cell>
          <cell r="AW17">
            <v>63505</v>
          </cell>
          <cell r="AX17">
            <v>178728.5</v>
          </cell>
          <cell r="BC17">
            <v>277269</v>
          </cell>
          <cell r="BD17">
            <v>232175</v>
          </cell>
          <cell r="BE17">
            <v>153743</v>
          </cell>
          <cell r="BF17">
            <v>651938</v>
          </cell>
          <cell r="BG17">
            <v>1430774</v>
          </cell>
          <cell r="BI17">
            <v>45501</v>
          </cell>
          <cell r="BJ17">
            <v>230811</v>
          </cell>
          <cell r="BL17">
            <v>21215</v>
          </cell>
          <cell r="BM17">
            <v>3537</v>
          </cell>
        </row>
        <row r="18">
          <cell r="B18">
            <v>39181</v>
          </cell>
          <cell r="E18">
            <v>14442</v>
          </cell>
          <cell r="J18">
            <v>14442</v>
          </cell>
          <cell r="K18">
            <v>29359</v>
          </cell>
          <cell r="O18">
            <v>46992</v>
          </cell>
          <cell r="P18">
            <v>29363</v>
          </cell>
          <cell r="T18">
            <v>172391</v>
          </cell>
          <cell r="V18">
            <v>39181</v>
          </cell>
          <cell r="X18">
            <v>1229</v>
          </cell>
          <cell r="Z18">
            <v>23616</v>
          </cell>
          <cell r="AC18">
            <v>15991</v>
          </cell>
          <cell r="AD18">
            <v>40836</v>
          </cell>
          <cell r="AF18">
            <v>39181</v>
          </cell>
          <cell r="AG18">
            <v>339</v>
          </cell>
          <cell r="AH18">
            <v>54533</v>
          </cell>
          <cell r="AI18">
            <v>39717</v>
          </cell>
          <cell r="AJ18">
            <v>64315</v>
          </cell>
          <cell r="AK18">
            <v>36796</v>
          </cell>
          <cell r="AL18">
            <v>57358</v>
          </cell>
          <cell r="AM18">
            <v>39246</v>
          </cell>
          <cell r="AN18">
            <v>292304</v>
          </cell>
          <cell r="AP18">
            <v>39181</v>
          </cell>
          <cell r="AQ18">
            <v>0</v>
          </cell>
          <cell r="AR18">
            <v>0</v>
          </cell>
          <cell r="AS18">
            <v>45372</v>
          </cell>
          <cell r="AT18">
            <v>22220.5</v>
          </cell>
          <cell r="AU18">
            <v>24805</v>
          </cell>
          <cell r="AV18">
            <v>28481</v>
          </cell>
          <cell r="AW18">
            <v>47514</v>
          </cell>
          <cell r="AX18">
            <v>168392.5</v>
          </cell>
          <cell r="BC18">
            <v>299489.5</v>
          </cell>
          <cell r="BD18">
            <v>256980</v>
          </cell>
          <cell r="BE18">
            <v>182224</v>
          </cell>
          <cell r="BF18">
            <v>699452</v>
          </cell>
          <cell r="BG18">
            <v>1599166.5</v>
          </cell>
          <cell r="BJ18">
            <v>230811</v>
          </cell>
          <cell r="BL18">
            <v>9019</v>
          </cell>
          <cell r="BM18">
            <v>5423</v>
          </cell>
        </row>
        <row r="19">
          <cell r="B19">
            <v>39182</v>
          </cell>
          <cell r="E19">
            <v>9084</v>
          </cell>
          <cell r="F19">
            <v>1302</v>
          </cell>
          <cell r="I19">
            <v>1427</v>
          </cell>
          <cell r="J19">
            <v>11813</v>
          </cell>
          <cell r="K19">
            <v>26861</v>
          </cell>
          <cell r="O19">
            <v>56076</v>
          </cell>
          <cell r="P19">
            <v>30665</v>
          </cell>
          <cell r="T19">
            <v>184204</v>
          </cell>
          <cell r="V19">
            <v>39182</v>
          </cell>
          <cell r="Z19">
            <v>18958</v>
          </cell>
          <cell r="AA19">
            <v>1327</v>
          </cell>
          <cell r="AC19">
            <v>16174</v>
          </cell>
          <cell r="AD19">
            <v>36459</v>
          </cell>
          <cell r="AF19">
            <v>39182</v>
          </cell>
          <cell r="AG19">
            <v>339</v>
          </cell>
          <cell r="AH19">
            <v>54533</v>
          </cell>
          <cell r="AI19">
            <v>39717</v>
          </cell>
          <cell r="AJ19">
            <v>83273</v>
          </cell>
          <cell r="AK19">
            <v>38123</v>
          </cell>
          <cell r="AL19">
            <v>57358</v>
          </cell>
          <cell r="AM19">
            <v>55420</v>
          </cell>
          <cell r="AN19">
            <v>328763</v>
          </cell>
          <cell r="AP19">
            <v>39182</v>
          </cell>
          <cell r="AQ19">
            <v>0</v>
          </cell>
          <cell r="AR19">
            <v>0</v>
          </cell>
          <cell r="AS19">
            <v>65805</v>
          </cell>
          <cell r="AT19">
            <v>4564.5</v>
          </cell>
          <cell r="AU19">
            <v>23478</v>
          </cell>
          <cell r="AV19">
            <v>28481</v>
          </cell>
          <cell r="AW19">
            <v>36466</v>
          </cell>
          <cell r="AX19">
            <v>158794.5</v>
          </cell>
          <cell r="BC19">
            <v>304054</v>
          </cell>
          <cell r="BD19">
            <v>280458</v>
          </cell>
          <cell r="BE19">
            <v>210705</v>
          </cell>
          <cell r="BF19">
            <v>735918</v>
          </cell>
          <cell r="BG19">
            <v>1757961</v>
          </cell>
          <cell r="BI19">
            <v>80032</v>
          </cell>
          <cell r="BJ19">
            <v>310843</v>
          </cell>
          <cell r="BL19">
            <v>5293</v>
          </cell>
          <cell r="BM19">
            <v>6520</v>
          </cell>
        </row>
        <row r="20">
          <cell r="B20">
            <v>39183</v>
          </cell>
          <cell r="E20">
            <v>420</v>
          </cell>
          <cell r="F20">
            <v>3678</v>
          </cell>
          <cell r="I20">
            <v>19581</v>
          </cell>
          <cell r="J20">
            <v>23679</v>
          </cell>
          <cell r="K20">
            <v>28007</v>
          </cell>
          <cell r="O20">
            <v>56496</v>
          </cell>
          <cell r="P20">
            <v>34343</v>
          </cell>
          <cell r="T20">
            <v>207883</v>
          </cell>
          <cell r="V20">
            <v>39183</v>
          </cell>
          <cell r="Z20">
            <v>2652</v>
          </cell>
          <cell r="AC20">
            <v>5651</v>
          </cell>
          <cell r="AD20">
            <v>8303</v>
          </cell>
          <cell r="AF20">
            <v>39183</v>
          </cell>
          <cell r="AG20">
            <v>339</v>
          </cell>
          <cell r="AH20">
            <v>54533</v>
          </cell>
          <cell r="AI20">
            <v>39717</v>
          </cell>
          <cell r="AJ20">
            <v>85925</v>
          </cell>
          <cell r="AK20">
            <v>38123</v>
          </cell>
          <cell r="AL20">
            <v>57358</v>
          </cell>
          <cell r="AM20">
            <v>61071</v>
          </cell>
          <cell r="AN20">
            <v>337066</v>
          </cell>
          <cell r="AP20">
            <v>39183</v>
          </cell>
          <cell r="AQ20">
            <v>0</v>
          </cell>
          <cell r="AR20">
            <v>0</v>
          </cell>
          <cell r="AS20">
            <v>66225</v>
          </cell>
          <cell r="AT20">
            <v>5590.5</v>
          </cell>
          <cell r="AU20">
            <v>23478</v>
          </cell>
          <cell r="AV20">
            <v>28481</v>
          </cell>
          <cell r="AW20">
            <v>52134</v>
          </cell>
          <cell r="AX20">
            <v>175908.5</v>
          </cell>
          <cell r="BC20">
            <v>309644.5</v>
          </cell>
          <cell r="BD20">
            <v>303936</v>
          </cell>
          <cell r="BE20">
            <v>239186</v>
          </cell>
          <cell r="BF20">
            <v>788052</v>
          </cell>
          <cell r="BG20">
            <v>1933869.5</v>
          </cell>
          <cell r="BI20">
            <v>8011</v>
          </cell>
          <cell r="BJ20">
            <v>318854</v>
          </cell>
          <cell r="BL20">
            <v>19581</v>
          </cell>
          <cell r="BM20">
            <v>4098</v>
          </cell>
        </row>
        <row r="21">
          <cell r="B21">
            <v>39184</v>
          </cell>
          <cell r="F21">
            <v>2572</v>
          </cell>
          <cell r="I21">
            <v>21442</v>
          </cell>
          <cell r="J21">
            <v>24014</v>
          </cell>
          <cell r="K21">
            <v>23267</v>
          </cell>
          <cell r="O21">
            <v>56496</v>
          </cell>
          <cell r="P21">
            <v>36915</v>
          </cell>
          <cell r="T21">
            <v>231897</v>
          </cell>
          <cell r="V21">
            <v>39184</v>
          </cell>
          <cell r="AC21">
            <v>1297</v>
          </cell>
          <cell r="AD21">
            <v>1297</v>
          </cell>
          <cell r="AF21">
            <v>39184</v>
          </cell>
          <cell r="AG21">
            <v>339</v>
          </cell>
          <cell r="AH21">
            <v>54533</v>
          </cell>
          <cell r="AI21">
            <v>39717</v>
          </cell>
          <cell r="AJ21">
            <v>85925</v>
          </cell>
          <cell r="AK21">
            <v>38123</v>
          </cell>
          <cell r="AL21">
            <v>57358</v>
          </cell>
          <cell r="AM21">
            <v>62368</v>
          </cell>
          <cell r="AN21">
            <v>338363</v>
          </cell>
          <cell r="AP21">
            <v>39184</v>
          </cell>
          <cell r="AQ21">
            <v>0</v>
          </cell>
          <cell r="AR21">
            <v>0</v>
          </cell>
          <cell r="AS21">
            <v>66225</v>
          </cell>
          <cell r="AT21">
            <v>8162.5</v>
          </cell>
          <cell r="AU21">
            <v>23478</v>
          </cell>
          <cell r="AV21">
            <v>28481</v>
          </cell>
          <cell r="AW21">
            <v>72279</v>
          </cell>
          <cell r="AX21">
            <v>198625.5</v>
          </cell>
          <cell r="BC21">
            <v>317807</v>
          </cell>
          <cell r="BD21">
            <v>327414</v>
          </cell>
          <cell r="BE21">
            <v>267667</v>
          </cell>
          <cell r="BF21">
            <v>860331</v>
          </cell>
          <cell r="BG21">
            <v>2132495</v>
          </cell>
          <cell r="BI21">
            <v>8027</v>
          </cell>
          <cell r="BJ21">
            <v>326881</v>
          </cell>
          <cell r="BL21">
            <v>21442</v>
          </cell>
          <cell r="BM21">
            <v>2572</v>
          </cell>
        </row>
        <row r="22">
          <cell r="B22">
            <v>39185</v>
          </cell>
          <cell r="D22">
            <v>2548</v>
          </cell>
          <cell r="F22">
            <v>2790</v>
          </cell>
          <cell r="G22">
            <v>951</v>
          </cell>
          <cell r="I22">
            <v>8570</v>
          </cell>
          <cell r="J22">
            <v>14859</v>
          </cell>
          <cell r="K22">
            <v>25276</v>
          </cell>
          <cell r="O22">
            <v>56496</v>
          </cell>
          <cell r="P22">
            <v>39705</v>
          </cell>
          <cell r="T22">
            <v>246756</v>
          </cell>
          <cell r="V22">
            <v>39185</v>
          </cell>
          <cell r="AD22">
            <v>0</v>
          </cell>
          <cell r="AF22">
            <v>39185</v>
          </cell>
          <cell r="AG22">
            <v>339</v>
          </cell>
          <cell r="AH22">
            <v>54533</v>
          </cell>
          <cell r="AI22">
            <v>39717</v>
          </cell>
          <cell r="AJ22">
            <v>85925</v>
          </cell>
          <cell r="AK22">
            <v>38123</v>
          </cell>
          <cell r="AL22">
            <v>57358</v>
          </cell>
          <cell r="AM22">
            <v>62368</v>
          </cell>
          <cell r="AN22">
            <v>338363</v>
          </cell>
          <cell r="AP22">
            <v>39185</v>
          </cell>
          <cell r="AQ22">
            <v>0</v>
          </cell>
          <cell r="AR22">
            <v>2548</v>
          </cell>
          <cell r="AS22">
            <v>66225</v>
          </cell>
          <cell r="AT22">
            <v>10952.5</v>
          </cell>
          <cell r="AU22">
            <v>28003</v>
          </cell>
          <cell r="AV22">
            <v>28481</v>
          </cell>
          <cell r="AW22">
            <v>90691</v>
          </cell>
          <cell r="AX22">
            <v>226900.5</v>
          </cell>
          <cell r="BC22">
            <v>328759.5</v>
          </cell>
          <cell r="BD22">
            <v>355417</v>
          </cell>
          <cell r="BE22">
            <v>296148</v>
          </cell>
          <cell r="BF22">
            <v>951022</v>
          </cell>
          <cell r="BG22">
            <v>2359395.5</v>
          </cell>
          <cell r="BJ22">
            <v>326881</v>
          </cell>
          <cell r="BL22">
            <v>9521</v>
          </cell>
          <cell r="BM22">
            <v>5338</v>
          </cell>
        </row>
        <row r="23">
          <cell r="B23">
            <v>39186</v>
          </cell>
          <cell r="D23">
            <v>6178</v>
          </cell>
          <cell r="F23">
            <v>5871</v>
          </cell>
          <cell r="G23">
            <v>2069</v>
          </cell>
          <cell r="J23">
            <v>14118</v>
          </cell>
          <cell r="K23">
            <v>28088</v>
          </cell>
          <cell r="O23">
            <v>56496</v>
          </cell>
          <cell r="P23">
            <v>45576</v>
          </cell>
          <cell r="T23">
            <v>260874</v>
          </cell>
          <cell r="V23">
            <v>39186</v>
          </cell>
          <cell r="AD23">
            <v>0</v>
          </cell>
          <cell r="AF23">
            <v>39186</v>
          </cell>
          <cell r="AG23">
            <v>339</v>
          </cell>
          <cell r="AH23">
            <v>54533</v>
          </cell>
          <cell r="AI23">
            <v>39717</v>
          </cell>
          <cell r="AJ23">
            <v>85925</v>
          </cell>
          <cell r="AK23">
            <v>38123</v>
          </cell>
          <cell r="AL23">
            <v>57358</v>
          </cell>
          <cell r="AM23">
            <v>62368</v>
          </cell>
          <cell r="AN23">
            <v>338363</v>
          </cell>
          <cell r="AP23">
            <v>39186</v>
          </cell>
          <cell r="AQ23">
            <v>0</v>
          </cell>
          <cell r="AR23">
            <v>18876</v>
          </cell>
          <cell r="AS23">
            <v>66225</v>
          </cell>
          <cell r="AT23">
            <v>17958.5</v>
          </cell>
          <cell r="AU23">
            <v>35648</v>
          </cell>
          <cell r="AV23">
            <v>28481</v>
          </cell>
          <cell r="AW23">
            <v>90691</v>
          </cell>
          <cell r="AX23">
            <v>257879.5</v>
          </cell>
          <cell r="BC23">
            <v>346718</v>
          </cell>
          <cell r="BD23">
            <v>391065</v>
          </cell>
          <cell r="BE23">
            <v>324629</v>
          </cell>
          <cell r="BF23">
            <v>1041713</v>
          </cell>
          <cell r="BG23">
            <v>2617275</v>
          </cell>
          <cell r="BJ23">
            <v>326881</v>
          </cell>
          <cell r="BL23">
            <v>7177</v>
          </cell>
          <cell r="BM23">
            <v>6941</v>
          </cell>
        </row>
        <row r="24">
          <cell r="B24">
            <v>39187</v>
          </cell>
          <cell r="F24">
            <v>23839</v>
          </cell>
          <cell r="J24">
            <v>23839</v>
          </cell>
          <cell r="K24">
            <v>26700</v>
          </cell>
          <cell r="O24">
            <v>56496</v>
          </cell>
          <cell r="P24">
            <v>69415</v>
          </cell>
          <cell r="T24">
            <v>284713</v>
          </cell>
          <cell r="V24">
            <v>39187</v>
          </cell>
          <cell r="AD24">
            <v>0</v>
          </cell>
          <cell r="AF24">
            <v>39187</v>
          </cell>
          <cell r="AG24">
            <v>339</v>
          </cell>
          <cell r="AH24">
            <v>54533</v>
          </cell>
          <cell r="AI24">
            <v>39717</v>
          </cell>
          <cell r="AJ24">
            <v>85925</v>
          </cell>
          <cell r="AK24">
            <v>38123</v>
          </cell>
          <cell r="AL24">
            <v>57358</v>
          </cell>
          <cell r="AM24">
            <v>62368</v>
          </cell>
          <cell r="AN24">
            <v>338363</v>
          </cell>
          <cell r="AP24">
            <v>39187</v>
          </cell>
          <cell r="AQ24">
            <v>0</v>
          </cell>
          <cell r="AR24">
            <v>18876</v>
          </cell>
          <cell r="AS24">
            <v>66225</v>
          </cell>
          <cell r="AT24">
            <v>45530.5</v>
          </cell>
          <cell r="AU24">
            <v>35648</v>
          </cell>
          <cell r="AV24">
            <v>28481</v>
          </cell>
          <cell r="AW24">
            <v>90691</v>
          </cell>
          <cell r="AX24">
            <v>285451.5</v>
          </cell>
          <cell r="BC24">
            <v>392248.5</v>
          </cell>
          <cell r="BD24">
            <v>426713</v>
          </cell>
          <cell r="BE24">
            <v>353110</v>
          </cell>
          <cell r="BF24">
            <v>1132404</v>
          </cell>
          <cell r="BG24">
            <v>2902726.5</v>
          </cell>
          <cell r="BJ24">
            <v>326881</v>
          </cell>
          <cell r="BL24">
            <v>20322</v>
          </cell>
          <cell r="BM24">
            <v>3517</v>
          </cell>
        </row>
        <row r="25">
          <cell r="B25">
            <v>39188</v>
          </cell>
          <cell r="F25">
            <v>16736</v>
          </cell>
          <cell r="J25">
            <v>16736</v>
          </cell>
          <cell r="O25">
            <v>56496</v>
          </cell>
          <cell r="P25">
            <v>86151</v>
          </cell>
          <cell r="T25">
            <v>301449</v>
          </cell>
          <cell r="V25">
            <v>39188</v>
          </cell>
          <cell r="AD25">
            <v>0</v>
          </cell>
          <cell r="AF25">
            <v>39188</v>
          </cell>
          <cell r="AG25">
            <v>339</v>
          </cell>
          <cell r="AH25">
            <v>54533</v>
          </cell>
          <cell r="AI25">
            <v>39717</v>
          </cell>
          <cell r="AJ25">
            <v>85925</v>
          </cell>
          <cell r="AK25">
            <v>38123</v>
          </cell>
          <cell r="AL25">
            <v>57358</v>
          </cell>
          <cell r="AM25">
            <v>62368</v>
          </cell>
          <cell r="AN25">
            <v>338363</v>
          </cell>
          <cell r="AP25">
            <v>39188</v>
          </cell>
          <cell r="AQ25">
            <v>0</v>
          </cell>
          <cell r="AR25">
            <v>18876</v>
          </cell>
          <cell r="AS25">
            <v>66225</v>
          </cell>
          <cell r="AT25">
            <v>62266.5</v>
          </cell>
          <cell r="AU25">
            <v>35648</v>
          </cell>
          <cell r="AV25">
            <v>28481</v>
          </cell>
          <cell r="AW25">
            <v>90691</v>
          </cell>
          <cell r="AX25">
            <v>302187.5</v>
          </cell>
          <cell r="BC25">
            <v>454515</v>
          </cell>
          <cell r="BD25">
            <v>462361</v>
          </cell>
          <cell r="BE25">
            <v>381591</v>
          </cell>
          <cell r="BF25">
            <v>1223095</v>
          </cell>
          <cell r="BG25">
            <v>3204914</v>
          </cell>
          <cell r="BJ25">
            <v>326881</v>
          </cell>
        </row>
        <row r="26">
          <cell r="B26">
            <v>39189</v>
          </cell>
          <cell r="J26">
            <v>0</v>
          </cell>
          <cell r="O26">
            <v>56496</v>
          </cell>
          <cell r="P26">
            <v>86151</v>
          </cell>
          <cell r="T26">
            <v>301449</v>
          </cell>
          <cell r="V26">
            <v>39189</v>
          </cell>
          <cell r="AD26">
            <v>0</v>
          </cell>
          <cell r="AF26">
            <v>39189</v>
          </cell>
          <cell r="AG26">
            <v>339</v>
          </cell>
          <cell r="AH26">
            <v>54533</v>
          </cell>
          <cell r="AI26">
            <v>39717</v>
          </cell>
          <cell r="AJ26">
            <v>85925</v>
          </cell>
          <cell r="AK26">
            <v>38123</v>
          </cell>
          <cell r="AL26">
            <v>57358</v>
          </cell>
          <cell r="AM26">
            <v>62368</v>
          </cell>
          <cell r="AN26">
            <v>338363</v>
          </cell>
          <cell r="AP26">
            <v>39189</v>
          </cell>
          <cell r="AQ26">
            <v>0</v>
          </cell>
          <cell r="AR26">
            <v>18876</v>
          </cell>
          <cell r="AS26">
            <v>66225</v>
          </cell>
          <cell r="AT26">
            <v>62266.5</v>
          </cell>
          <cell r="AU26">
            <v>35648</v>
          </cell>
          <cell r="AV26">
            <v>28481</v>
          </cell>
          <cell r="AW26">
            <v>90691</v>
          </cell>
          <cell r="AX26">
            <v>302187.5</v>
          </cell>
          <cell r="BC26">
            <v>516781.5</v>
          </cell>
          <cell r="BD26">
            <v>498009</v>
          </cell>
          <cell r="BE26">
            <v>410072</v>
          </cell>
          <cell r="BF26">
            <v>1313786</v>
          </cell>
          <cell r="BG26">
            <v>3507101.5</v>
          </cell>
          <cell r="BJ26">
            <v>326881</v>
          </cell>
        </row>
        <row r="27">
          <cell r="B27">
            <v>39190</v>
          </cell>
          <cell r="J27">
            <v>0</v>
          </cell>
          <cell r="O27">
            <v>56496</v>
          </cell>
          <cell r="P27">
            <v>86151</v>
          </cell>
          <cell r="T27">
            <v>301449</v>
          </cell>
          <cell r="V27">
            <v>39190</v>
          </cell>
          <cell r="AD27">
            <v>0</v>
          </cell>
          <cell r="AF27">
            <v>39190</v>
          </cell>
          <cell r="AG27">
            <v>339</v>
          </cell>
          <cell r="AH27">
            <v>54533</v>
          </cell>
          <cell r="AI27">
            <v>39717</v>
          </cell>
          <cell r="AJ27">
            <v>85925</v>
          </cell>
          <cell r="AK27">
            <v>38123</v>
          </cell>
          <cell r="AL27">
            <v>57358</v>
          </cell>
          <cell r="AM27">
            <v>62368</v>
          </cell>
          <cell r="AN27">
            <v>338363</v>
          </cell>
          <cell r="AP27">
            <v>39190</v>
          </cell>
          <cell r="AQ27">
            <v>0</v>
          </cell>
          <cell r="AR27">
            <v>18876</v>
          </cell>
          <cell r="AS27">
            <v>66225</v>
          </cell>
          <cell r="AT27">
            <v>62266.5</v>
          </cell>
          <cell r="AU27">
            <v>35648</v>
          </cell>
          <cell r="AV27">
            <v>28481</v>
          </cell>
          <cell r="AW27">
            <v>90691</v>
          </cell>
          <cell r="AX27">
            <v>302187.5</v>
          </cell>
          <cell r="BC27">
            <v>579048</v>
          </cell>
          <cell r="BD27">
            <v>533657</v>
          </cell>
          <cell r="BE27">
            <v>438553</v>
          </cell>
          <cell r="BF27">
            <v>1404477</v>
          </cell>
          <cell r="BG27">
            <v>3809289</v>
          </cell>
          <cell r="BJ27">
            <v>326881</v>
          </cell>
        </row>
        <row r="28">
          <cell r="B28">
            <v>39191</v>
          </cell>
          <cell r="J28">
            <v>0</v>
          </cell>
          <cell r="O28">
            <v>56496</v>
          </cell>
          <cell r="P28">
            <v>86151</v>
          </cell>
          <cell r="T28">
            <v>301449</v>
          </cell>
          <cell r="V28">
            <v>39191</v>
          </cell>
          <cell r="AD28">
            <v>0</v>
          </cell>
          <cell r="AF28">
            <v>39191</v>
          </cell>
          <cell r="AG28">
            <v>339</v>
          </cell>
          <cell r="AH28">
            <v>54533</v>
          </cell>
          <cell r="AI28">
            <v>39717</v>
          </cell>
          <cell r="AJ28">
            <v>85925</v>
          </cell>
          <cell r="AK28">
            <v>38123</v>
          </cell>
          <cell r="AL28">
            <v>57358</v>
          </cell>
          <cell r="AM28">
            <v>62368</v>
          </cell>
          <cell r="AN28">
            <v>338363</v>
          </cell>
          <cell r="AP28">
            <v>39191</v>
          </cell>
          <cell r="AQ28">
            <v>0</v>
          </cell>
          <cell r="AR28">
            <v>18876</v>
          </cell>
          <cell r="AS28">
            <v>66225</v>
          </cell>
          <cell r="AT28">
            <v>62266.5</v>
          </cell>
          <cell r="AU28">
            <v>35648</v>
          </cell>
          <cell r="AV28">
            <v>28481</v>
          </cell>
          <cell r="AW28">
            <v>90691</v>
          </cell>
          <cell r="AX28">
            <v>302187.5</v>
          </cell>
          <cell r="BC28">
            <v>641314.5</v>
          </cell>
          <cell r="BD28">
            <v>569305</v>
          </cell>
          <cell r="BE28">
            <v>467034</v>
          </cell>
          <cell r="BF28">
            <v>1495168</v>
          </cell>
          <cell r="BG28">
            <v>4111476.5</v>
          </cell>
          <cell r="BJ28">
            <v>326881</v>
          </cell>
        </row>
        <row r="29">
          <cell r="B29">
            <v>39192</v>
          </cell>
          <cell r="J29">
            <v>0</v>
          </cell>
          <cell r="O29">
            <v>56496</v>
          </cell>
          <cell r="P29">
            <v>86151</v>
          </cell>
          <cell r="T29">
            <v>301449</v>
          </cell>
          <cell r="V29">
            <v>39192</v>
          </cell>
          <cell r="AD29">
            <v>0</v>
          </cell>
          <cell r="AF29">
            <v>39192</v>
          </cell>
          <cell r="AG29">
            <v>339</v>
          </cell>
          <cell r="AH29">
            <v>54533</v>
          </cell>
          <cell r="AI29">
            <v>39717</v>
          </cell>
          <cell r="AJ29">
            <v>85925</v>
          </cell>
          <cell r="AK29">
            <v>38123</v>
          </cell>
          <cell r="AL29">
            <v>57358</v>
          </cell>
          <cell r="AM29">
            <v>62368</v>
          </cell>
          <cell r="AN29">
            <v>338363</v>
          </cell>
          <cell r="AP29">
            <v>39192</v>
          </cell>
          <cell r="AQ29">
            <v>0</v>
          </cell>
          <cell r="AR29">
            <v>18876</v>
          </cell>
          <cell r="AS29">
            <v>66225</v>
          </cell>
          <cell r="AT29">
            <v>62266.5</v>
          </cell>
          <cell r="AU29">
            <v>35648</v>
          </cell>
          <cell r="AV29">
            <v>28481</v>
          </cell>
          <cell r="AW29">
            <v>90691</v>
          </cell>
          <cell r="AX29">
            <v>302187.5</v>
          </cell>
          <cell r="BC29">
            <v>703581</v>
          </cell>
          <cell r="BD29">
            <v>604953</v>
          </cell>
          <cell r="BE29">
            <v>495515</v>
          </cell>
          <cell r="BF29">
            <v>1585859</v>
          </cell>
          <cell r="BG29">
            <v>4413664</v>
          </cell>
          <cell r="BJ29">
            <v>326881</v>
          </cell>
        </row>
        <row r="30">
          <cell r="B30">
            <v>39193</v>
          </cell>
          <cell r="J30">
            <v>0</v>
          </cell>
          <cell r="O30">
            <v>56496</v>
          </cell>
          <cell r="P30">
            <v>86151</v>
          </cell>
          <cell r="T30">
            <v>301449</v>
          </cell>
          <cell r="V30">
            <v>39193</v>
          </cell>
          <cell r="AD30">
            <v>0</v>
          </cell>
          <cell r="AF30">
            <v>39193</v>
          </cell>
          <cell r="AG30">
            <v>339</v>
          </cell>
          <cell r="AH30">
            <v>54533</v>
          </cell>
          <cell r="AI30">
            <v>39717</v>
          </cell>
          <cell r="AJ30">
            <v>85925</v>
          </cell>
          <cell r="AK30">
            <v>38123</v>
          </cell>
          <cell r="AL30">
            <v>57358</v>
          </cell>
          <cell r="AM30">
            <v>62368</v>
          </cell>
          <cell r="AN30">
            <v>338363</v>
          </cell>
          <cell r="AP30">
            <v>39193</v>
          </cell>
          <cell r="AQ30">
            <v>0</v>
          </cell>
          <cell r="AR30">
            <v>18876</v>
          </cell>
          <cell r="AS30">
            <v>66225</v>
          </cell>
          <cell r="AT30">
            <v>62266.5</v>
          </cell>
          <cell r="AU30">
            <v>35648</v>
          </cell>
          <cell r="AV30">
            <v>28481</v>
          </cell>
          <cell r="AW30">
            <v>90691</v>
          </cell>
          <cell r="AX30">
            <v>302187.5</v>
          </cell>
          <cell r="BC30">
            <v>765847.5</v>
          </cell>
          <cell r="BD30">
            <v>640601</v>
          </cell>
          <cell r="BE30">
            <v>523996</v>
          </cell>
          <cell r="BF30">
            <v>1676550</v>
          </cell>
          <cell r="BG30">
            <v>4715851.5</v>
          </cell>
          <cell r="BJ30">
            <v>326881</v>
          </cell>
        </row>
        <row r="31">
          <cell r="B31">
            <v>39194</v>
          </cell>
          <cell r="J31">
            <v>0</v>
          </cell>
          <cell r="O31">
            <v>56496</v>
          </cell>
          <cell r="P31">
            <v>86151</v>
          </cell>
          <cell r="T31">
            <v>301449</v>
          </cell>
          <cell r="V31">
            <v>39194</v>
          </cell>
          <cell r="AD31">
            <v>0</v>
          </cell>
          <cell r="AF31">
            <v>39194</v>
          </cell>
          <cell r="AG31">
            <v>339</v>
          </cell>
          <cell r="AH31">
            <v>54533</v>
          </cell>
          <cell r="AI31">
            <v>39717</v>
          </cell>
          <cell r="AJ31">
            <v>85925</v>
          </cell>
          <cell r="AK31">
            <v>38123</v>
          </cell>
          <cell r="AL31">
            <v>57358</v>
          </cell>
          <cell r="AM31">
            <v>62368</v>
          </cell>
          <cell r="AN31">
            <v>338363</v>
          </cell>
          <cell r="AP31">
            <v>39194</v>
          </cell>
          <cell r="AQ31">
            <v>0</v>
          </cell>
          <cell r="AR31">
            <v>18876</v>
          </cell>
          <cell r="AS31">
            <v>66225</v>
          </cell>
          <cell r="AT31">
            <v>62266.5</v>
          </cell>
          <cell r="AU31">
            <v>35648</v>
          </cell>
          <cell r="AV31">
            <v>28481</v>
          </cell>
          <cell r="AW31">
            <v>90691</v>
          </cell>
          <cell r="AX31">
            <v>302187.5</v>
          </cell>
          <cell r="BC31">
            <v>828114</v>
          </cell>
          <cell r="BD31">
            <v>676249</v>
          </cell>
          <cell r="BE31">
            <v>552477</v>
          </cell>
          <cell r="BF31">
            <v>1767241</v>
          </cell>
          <cell r="BG31">
            <v>5018039</v>
          </cell>
          <cell r="BJ31">
            <v>326881</v>
          </cell>
        </row>
        <row r="32">
          <cell r="B32">
            <v>39195</v>
          </cell>
          <cell r="J32">
            <v>0</v>
          </cell>
          <cell r="O32">
            <v>56496</v>
          </cell>
          <cell r="P32">
            <v>86151</v>
          </cell>
          <cell r="T32">
            <v>301449</v>
          </cell>
          <cell r="V32">
            <v>39195</v>
          </cell>
          <cell r="AD32">
            <v>0</v>
          </cell>
          <cell r="AF32">
            <v>39195</v>
          </cell>
          <cell r="AG32">
            <v>339</v>
          </cell>
          <cell r="AH32">
            <v>54533</v>
          </cell>
          <cell r="AI32">
            <v>39717</v>
          </cell>
          <cell r="AJ32">
            <v>85925</v>
          </cell>
          <cell r="AK32">
            <v>38123</v>
          </cell>
          <cell r="AL32">
            <v>57358</v>
          </cell>
          <cell r="AM32">
            <v>62368</v>
          </cell>
          <cell r="AN32">
            <v>338363</v>
          </cell>
          <cell r="AP32">
            <v>39195</v>
          </cell>
          <cell r="AQ32">
            <v>0</v>
          </cell>
          <cell r="AR32">
            <v>18876</v>
          </cell>
          <cell r="AS32">
            <v>66225</v>
          </cell>
          <cell r="AT32">
            <v>62266.5</v>
          </cell>
          <cell r="AU32">
            <v>35648</v>
          </cell>
          <cell r="AV32">
            <v>28481</v>
          </cell>
          <cell r="AW32">
            <v>90691</v>
          </cell>
          <cell r="AX32">
            <v>302187.5</v>
          </cell>
          <cell r="BC32">
            <v>890380.5</v>
          </cell>
          <cell r="BD32">
            <v>711897</v>
          </cell>
          <cell r="BE32">
            <v>580958</v>
          </cell>
          <cell r="BF32">
            <v>1857932</v>
          </cell>
          <cell r="BG32">
            <v>5320226.5</v>
          </cell>
          <cell r="BJ32">
            <v>326881</v>
          </cell>
        </row>
        <row r="33">
          <cell r="B33">
            <v>39196</v>
          </cell>
          <cell r="J33">
            <v>0</v>
          </cell>
          <cell r="O33">
            <v>56496</v>
          </cell>
          <cell r="P33">
            <v>86151</v>
          </cell>
          <cell r="T33">
            <v>301449</v>
          </cell>
          <cell r="V33">
            <v>39196</v>
          </cell>
          <cell r="AD33">
            <v>0</v>
          </cell>
          <cell r="AF33">
            <v>39196</v>
          </cell>
          <cell r="AG33">
            <v>339</v>
          </cell>
          <cell r="AH33">
            <v>54533</v>
          </cell>
          <cell r="AI33">
            <v>39717</v>
          </cell>
          <cell r="AJ33">
            <v>85925</v>
          </cell>
          <cell r="AK33">
            <v>38123</v>
          </cell>
          <cell r="AL33">
            <v>57358</v>
          </cell>
          <cell r="AM33">
            <v>62368</v>
          </cell>
          <cell r="AN33">
            <v>338363</v>
          </cell>
          <cell r="AP33">
            <v>39196</v>
          </cell>
          <cell r="AQ33">
            <v>0</v>
          </cell>
          <cell r="AR33">
            <v>18876</v>
          </cell>
          <cell r="AS33">
            <v>66225</v>
          </cell>
          <cell r="AT33">
            <v>62266.5</v>
          </cell>
          <cell r="AU33">
            <v>35648</v>
          </cell>
          <cell r="AV33">
            <v>28481</v>
          </cell>
          <cell r="AW33">
            <v>90691</v>
          </cell>
          <cell r="AX33">
            <v>302187.5</v>
          </cell>
          <cell r="BC33">
            <v>952647</v>
          </cell>
          <cell r="BD33">
            <v>747545</v>
          </cell>
          <cell r="BE33">
            <v>609439</v>
          </cell>
          <cell r="BF33">
            <v>1948623</v>
          </cell>
          <cell r="BG33">
            <v>5622414</v>
          </cell>
          <cell r="BJ33">
            <v>326881</v>
          </cell>
        </row>
        <row r="34">
          <cell r="B34">
            <v>39197</v>
          </cell>
          <cell r="J34">
            <v>0</v>
          </cell>
          <cell r="O34">
            <v>56496</v>
          </cell>
          <cell r="P34">
            <v>86151</v>
          </cell>
          <cell r="T34">
            <v>301449</v>
          </cell>
          <cell r="V34">
            <v>39197</v>
          </cell>
          <cell r="AD34">
            <v>0</v>
          </cell>
          <cell r="AF34">
            <v>39197</v>
          </cell>
          <cell r="AG34">
            <v>339</v>
          </cell>
          <cell r="AH34">
            <v>54533</v>
          </cell>
          <cell r="AI34">
            <v>39717</v>
          </cell>
          <cell r="AJ34">
            <v>85925</v>
          </cell>
          <cell r="AK34">
            <v>38123</v>
          </cell>
          <cell r="AL34">
            <v>57358</v>
          </cell>
          <cell r="AM34">
            <v>62368</v>
          </cell>
          <cell r="AN34">
            <v>338363</v>
          </cell>
          <cell r="AP34">
            <v>39197</v>
          </cell>
          <cell r="AQ34">
            <v>0</v>
          </cell>
          <cell r="AR34">
            <v>18876</v>
          </cell>
          <cell r="AS34">
            <v>66225</v>
          </cell>
          <cell r="AT34">
            <v>62266.5</v>
          </cell>
          <cell r="AU34">
            <v>35648</v>
          </cell>
          <cell r="AV34">
            <v>28481</v>
          </cell>
          <cell r="AW34">
            <v>90691</v>
          </cell>
          <cell r="AX34">
            <v>302187.5</v>
          </cell>
          <cell r="BC34">
            <v>1014913.5</v>
          </cell>
          <cell r="BD34">
            <v>783193</v>
          </cell>
          <cell r="BE34">
            <v>637920</v>
          </cell>
          <cell r="BF34">
            <v>2039314</v>
          </cell>
          <cell r="BG34">
            <v>5924601.5</v>
          </cell>
          <cell r="BJ34">
            <v>326881</v>
          </cell>
        </row>
        <row r="35">
          <cell r="B35">
            <v>39198</v>
          </cell>
          <cell r="J35">
            <v>0</v>
          </cell>
          <cell r="O35">
            <v>56496</v>
          </cell>
          <cell r="P35">
            <v>86151</v>
          </cell>
          <cell r="T35">
            <v>301449</v>
          </cell>
          <cell r="V35">
            <v>39198</v>
          </cell>
          <cell r="AD35">
            <v>0</v>
          </cell>
          <cell r="AF35">
            <v>39198</v>
          </cell>
          <cell r="AG35">
            <v>339</v>
          </cell>
          <cell r="AH35">
            <v>54533</v>
          </cell>
          <cell r="AI35">
            <v>39717</v>
          </cell>
          <cell r="AJ35">
            <v>85925</v>
          </cell>
          <cell r="AK35">
            <v>38123</v>
          </cell>
          <cell r="AL35">
            <v>57358</v>
          </cell>
          <cell r="AM35">
            <v>62368</v>
          </cell>
          <cell r="AN35">
            <v>338363</v>
          </cell>
          <cell r="AP35">
            <v>39198</v>
          </cell>
          <cell r="AQ35">
            <v>0</v>
          </cell>
          <cell r="AR35">
            <v>18876</v>
          </cell>
          <cell r="AS35">
            <v>66225</v>
          </cell>
          <cell r="AT35">
            <v>62266.5</v>
          </cell>
          <cell r="AU35">
            <v>35648</v>
          </cell>
          <cell r="AV35">
            <v>28481</v>
          </cell>
          <cell r="AW35">
            <v>90691</v>
          </cell>
          <cell r="AX35">
            <v>302187.5</v>
          </cell>
          <cell r="BC35">
            <v>1077180</v>
          </cell>
          <cell r="BD35">
            <v>818841</v>
          </cell>
          <cell r="BE35">
            <v>666401</v>
          </cell>
          <cell r="BF35">
            <v>2130005</v>
          </cell>
          <cell r="BG35">
            <v>6226789</v>
          </cell>
          <cell r="BJ35">
            <v>326881</v>
          </cell>
        </row>
        <row r="36">
          <cell r="B36">
            <v>39199</v>
          </cell>
          <cell r="J36">
            <v>0</v>
          </cell>
          <cell r="O36">
            <v>56496</v>
          </cell>
          <cell r="P36">
            <v>86151</v>
          </cell>
          <cell r="T36">
            <v>301449</v>
          </cell>
          <cell r="V36">
            <v>39199</v>
          </cell>
          <cell r="AD36">
            <v>0</v>
          </cell>
          <cell r="AF36">
            <v>39199</v>
          </cell>
          <cell r="AG36">
            <v>339</v>
          </cell>
          <cell r="AH36">
            <v>54533</v>
          </cell>
          <cell r="AI36">
            <v>39717</v>
          </cell>
          <cell r="AJ36">
            <v>85925</v>
          </cell>
          <cell r="AK36">
            <v>38123</v>
          </cell>
          <cell r="AL36">
            <v>57358</v>
          </cell>
          <cell r="AM36">
            <v>62368</v>
          </cell>
          <cell r="AN36">
            <v>338363</v>
          </cell>
          <cell r="AP36">
            <v>39199</v>
          </cell>
          <cell r="AQ36">
            <v>0</v>
          </cell>
          <cell r="AR36">
            <v>18876</v>
          </cell>
          <cell r="AS36">
            <v>66225</v>
          </cell>
          <cell r="AT36">
            <v>62266.5</v>
          </cell>
          <cell r="AU36">
            <v>35648</v>
          </cell>
          <cell r="AV36">
            <v>28481</v>
          </cell>
          <cell r="AW36">
            <v>90691</v>
          </cell>
          <cell r="AX36">
            <v>302187.5</v>
          </cell>
          <cell r="BC36">
            <v>1139446.5</v>
          </cell>
          <cell r="BD36">
            <v>854489</v>
          </cell>
          <cell r="BE36">
            <v>694882</v>
          </cell>
          <cell r="BF36">
            <v>2220696</v>
          </cell>
          <cell r="BG36">
            <v>6528976.5</v>
          </cell>
          <cell r="BJ36">
            <v>326881</v>
          </cell>
        </row>
        <row r="37">
          <cell r="B37">
            <v>39200</v>
          </cell>
          <cell r="J37">
            <v>0</v>
          </cell>
          <cell r="O37">
            <v>56496</v>
          </cell>
          <cell r="P37">
            <v>86151</v>
          </cell>
          <cell r="T37">
            <v>301449</v>
          </cell>
          <cell r="V37">
            <v>39200</v>
          </cell>
          <cell r="AD37">
            <v>0</v>
          </cell>
          <cell r="AF37">
            <v>39200</v>
          </cell>
          <cell r="AG37">
            <v>339</v>
          </cell>
          <cell r="AH37">
            <v>54533</v>
          </cell>
          <cell r="AI37">
            <v>39717</v>
          </cell>
          <cell r="AJ37">
            <v>85925</v>
          </cell>
          <cell r="AK37">
            <v>38123</v>
          </cell>
          <cell r="AL37">
            <v>57358</v>
          </cell>
          <cell r="AM37">
            <v>62368</v>
          </cell>
          <cell r="AN37">
            <v>338363</v>
          </cell>
          <cell r="AP37">
            <v>39200</v>
          </cell>
          <cell r="AQ37">
            <v>0</v>
          </cell>
          <cell r="AR37">
            <v>18876</v>
          </cell>
          <cell r="AS37">
            <v>66225</v>
          </cell>
          <cell r="AT37">
            <v>62266.5</v>
          </cell>
          <cell r="AU37">
            <v>35648</v>
          </cell>
          <cell r="AV37">
            <v>28481</v>
          </cell>
          <cell r="AW37">
            <v>90691</v>
          </cell>
          <cell r="AX37">
            <v>302187.5</v>
          </cell>
          <cell r="BC37">
            <v>1201713</v>
          </cell>
          <cell r="BD37">
            <v>890137</v>
          </cell>
          <cell r="BE37">
            <v>723363</v>
          </cell>
          <cell r="BF37">
            <v>2311387</v>
          </cell>
          <cell r="BG37">
            <v>6831164</v>
          </cell>
          <cell r="BJ37">
            <v>326881</v>
          </cell>
        </row>
        <row r="38">
          <cell r="B38">
            <v>39201</v>
          </cell>
          <cell r="J38">
            <v>0</v>
          </cell>
          <cell r="O38">
            <v>56496</v>
          </cell>
          <cell r="P38">
            <v>86151</v>
          </cell>
          <cell r="T38">
            <v>301449</v>
          </cell>
          <cell r="V38">
            <v>39201</v>
          </cell>
          <cell r="AD38">
            <v>0</v>
          </cell>
          <cell r="AF38">
            <v>39201</v>
          </cell>
          <cell r="AG38">
            <v>339</v>
          </cell>
          <cell r="AH38">
            <v>54533</v>
          </cell>
          <cell r="AI38">
            <v>39717</v>
          </cell>
          <cell r="AJ38">
            <v>85925</v>
          </cell>
          <cell r="AK38">
            <v>38123</v>
          </cell>
          <cell r="AL38">
            <v>57358</v>
          </cell>
          <cell r="AM38">
            <v>62368</v>
          </cell>
          <cell r="AN38">
            <v>338363</v>
          </cell>
          <cell r="AP38">
            <v>39201</v>
          </cell>
          <cell r="AQ38">
            <v>0</v>
          </cell>
          <cell r="AR38">
            <v>18876</v>
          </cell>
          <cell r="AS38">
            <v>66225</v>
          </cell>
          <cell r="AT38">
            <v>62266.5</v>
          </cell>
          <cell r="AU38">
            <v>35648</v>
          </cell>
          <cell r="AV38">
            <v>28481</v>
          </cell>
          <cell r="AW38">
            <v>90691</v>
          </cell>
          <cell r="AX38">
            <v>302187.5</v>
          </cell>
          <cell r="BC38">
            <v>1263979.5</v>
          </cell>
          <cell r="BD38">
            <v>925785</v>
          </cell>
          <cell r="BE38">
            <v>751844</v>
          </cell>
          <cell r="BF38">
            <v>2402078</v>
          </cell>
          <cell r="BG38">
            <v>7133351.5</v>
          </cell>
          <cell r="BJ38">
            <v>326881</v>
          </cell>
        </row>
        <row r="39">
          <cell r="B39">
            <v>39202</v>
          </cell>
          <cell r="J39">
            <v>0</v>
          </cell>
          <cell r="O39">
            <v>56496</v>
          </cell>
          <cell r="P39">
            <v>86151</v>
          </cell>
          <cell r="T39">
            <v>301449</v>
          </cell>
          <cell r="V39">
            <v>39202</v>
          </cell>
          <cell r="AD39">
            <v>0</v>
          </cell>
          <cell r="AF39">
            <v>39202</v>
          </cell>
          <cell r="AG39">
            <v>339</v>
          </cell>
          <cell r="AH39">
            <v>54533</v>
          </cell>
          <cell r="AI39">
            <v>39717</v>
          </cell>
          <cell r="AJ39">
            <v>85925</v>
          </cell>
          <cell r="AK39">
            <v>38123</v>
          </cell>
          <cell r="AL39">
            <v>57358</v>
          </cell>
          <cell r="AM39">
            <v>62368</v>
          </cell>
          <cell r="AN39">
            <v>338363</v>
          </cell>
          <cell r="AP39">
            <v>39202</v>
          </cell>
          <cell r="AQ39">
            <v>0</v>
          </cell>
          <cell r="AR39">
            <v>18876</v>
          </cell>
          <cell r="AS39">
            <v>66225</v>
          </cell>
          <cell r="AT39">
            <v>62266.5</v>
          </cell>
          <cell r="AU39">
            <v>35648</v>
          </cell>
          <cell r="AV39">
            <v>28481</v>
          </cell>
          <cell r="AW39">
            <v>90691</v>
          </cell>
          <cell r="AX39">
            <v>302187.5</v>
          </cell>
          <cell r="BC39">
            <v>1326246</v>
          </cell>
          <cell r="BD39">
            <v>961433</v>
          </cell>
          <cell r="BE39">
            <v>780325</v>
          </cell>
          <cell r="BF39">
            <v>2492769</v>
          </cell>
          <cell r="BG39">
            <v>7435539</v>
          </cell>
          <cell r="BJ39">
            <v>326881</v>
          </cell>
        </row>
        <row r="40">
          <cell r="B40">
            <v>39203</v>
          </cell>
          <cell r="J40">
            <v>0</v>
          </cell>
          <cell r="O40">
            <v>56496</v>
          </cell>
          <cell r="P40">
            <v>86151</v>
          </cell>
          <cell r="T40">
            <v>301449</v>
          </cell>
          <cell r="V40">
            <v>39203</v>
          </cell>
          <cell r="AD40">
            <v>0</v>
          </cell>
          <cell r="AF40">
            <v>39203</v>
          </cell>
          <cell r="AG40">
            <v>339</v>
          </cell>
          <cell r="AH40">
            <v>54533</v>
          </cell>
          <cell r="AI40">
            <v>39717</v>
          </cell>
          <cell r="AJ40">
            <v>85925</v>
          </cell>
          <cell r="AK40">
            <v>38123</v>
          </cell>
          <cell r="AL40">
            <v>57358</v>
          </cell>
          <cell r="AM40">
            <v>62368</v>
          </cell>
          <cell r="AN40">
            <v>338363</v>
          </cell>
          <cell r="AP40">
            <v>39203</v>
          </cell>
          <cell r="AQ40">
            <v>0</v>
          </cell>
          <cell r="AR40">
            <v>18876</v>
          </cell>
          <cell r="AS40">
            <v>66225</v>
          </cell>
          <cell r="AT40">
            <v>62266.5</v>
          </cell>
          <cell r="AU40">
            <v>35648</v>
          </cell>
          <cell r="AV40">
            <v>28481</v>
          </cell>
          <cell r="AW40">
            <v>90691</v>
          </cell>
          <cell r="AX40">
            <v>302187.5</v>
          </cell>
          <cell r="BC40">
            <v>1388512.5</v>
          </cell>
          <cell r="BD40">
            <v>997081</v>
          </cell>
          <cell r="BE40">
            <v>808806</v>
          </cell>
          <cell r="BF40">
            <v>2583460</v>
          </cell>
          <cell r="BG40">
            <v>7737726.5</v>
          </cell>
          <cell r="BJ40">
            <v>326881</v>
          </cell>
        </row>
        <row r="41">
          <cell r="B41" t="str">
            <v>TOTAL</v>
          </cell>
          <cell r="C41">
            <v>0</v>
          </cell>
          <cell r="D41">
            <v>35553</v>
          </cell>
          <cell r="E41">
            <v>56496</v>
          </cell>
          <cell r="F41">
            <v>86151</v>
          </cell>
          <cell r="G41">
            <v>18943</v>
          </cell>
          <cell r="H41">
            <v>27439</v>
          </cell>
          <cell r="I41">
            <v>76867</v>
          </cell>
          <cell r="J41">
            <v>301449</v>
          </cell>
          <cell r="K41">
            <v>428141.5</v>
          </cell>
          <cell r="L41" t="str">
            <v>TOTAL</v>
          </cell>
          <cell r="M41">
            <v>852839.5</v>
          </cell>
          <cell r="N41">
            <v>1686736</v>
          </cell>
          <cell r="O41">
            <v>1686736</v>
          </cell>
          <cell r="P41">
            <v>5032769</v>
          </cell>
          <cell r="AF41" t="str">
            <v>TOTAL</v>
          </cell>
          <cell r="AG41">
            <v>0</v>
          </cell>
          <cell r="AH41">
            <v>0</v>
          </cell>
          <cell r="AI41">
            <v>0</v>
          </cell>
          <cell r="AJ41">
            <v>0</v>
          </cell>
          <cell r="AK41">
            <v>0</v>
          </cell>
          <cell r="AL41">
            <v>0</v>
          </cell>
          <cell r="AM41">
            <v>0</v>
          </cell>
          <cell r="AN41">
            <v>0</v>
          </cell>
          <cell r="AP41" t="str">
            <v>TOTAL</v>
          </cell>
          <cell r="AQ41">
            <v>0</v>
          </cell>
          <cell r="AR41">
            <v>323440</v>
          </cell>
          <cell r="AS41">
            <v>1551326</v>
          </cell>
          <cell r="AT41">
            <v>1326246</v>
          </cell>
          <cell r="AU41">
            <v>961433</v>
          </cell>
          <cell r="AV41">
            <v>780325</v>
          </cell>
          <cell r="AW41">
            <v>2492769</v>
          </cell>
          <cell r="AX41">
            <v>7435539</v>
          </cell>
          <cell r="AZ41" t="str">
            <v>TOTAL</v>
          </cell>
          <cell r="BA41">
            <v>11670066</v>
          </cell>
          <cell r="BB41">
            <v>22378699</v>
          </cell>
          <cell r="BC41">
            <v>43977073</v>
          </cell>
          <cell r="BD41">
            <v>85461377</v>
          </cell>
          <cell r="BE41">
            <v>163487215</v>
          </cell>
          <cell r="BF41">
            <v>326974430</v>
          </cell>
          <cell r="BG41">
            <v>653948860</v>
          </cell>
          <cell r="BI41">
            <v>326881</v>
          </cell>
          <cell r="BJ41">
            <v>8278501</v>
          </cell>
        </row>
        <row r="45">
          <cell r="B45">
            <v>1</v>
          </cell>
          <cell r="C45">
            <v>2</v>
          </cell>
          <cell r="D45">
            <v>3</v>
          </cell>
          <cell r="E45">
            <v>4</v>
          </cell>
          <cell r="F45">
            <v>5</v>
          </cell>
          <cell r="G45">
            <v>6</v>
          </cell>
          <cell r="H45">
            <v>7</v>
          </cell>
          <cell r="I45">
            <v>8</v>
          </cell>
          <cell r="J45">
            <v>9</v>
          </cell>
          <cell r="K45">
            <v>10</v>
          </cell>
          <cell r="L45">
            <v>11</v>
          </cell>
          <cell r="M45">
            <v>12</v>
          </cell>
          <cell r="N45">
            <v>13</v>
          </cell>
          <cell r="O45">
            <v>14</v>
          </cell>
          <cell r="P45">
            <v>15</v>
          </cell>
          <cell r="Q45">
            <v>16</v>
          </cell>
          <cell r="R45">
            <v>17</v>
          </cell>
          <cell r="S45">
            <v>18</v>
          </cell>
          <cell r="T45">
            <v>19</v>
          </cell>
          <cell r="U45">
            <v>20</v>
          </cell>
          <cell r="V45">
            <v>21</v>
          </cell>
          <cell r="W45">
            <v>22</v>
          </cell>
          <cell r="X45">
            <v>23</v>
          </cell>
          <cell r="Y45">
            <v>24</v>
          </cell>
          <cell r="Z45">
            <v>25</v>
          </cell>
          <cell r="AA45">
            <v>26</v>
          </cell>
          <cell r="AB45">
            <v>27</v>
          </cell>
          <cell r="AC45">
            <v>28</v>
          </cell>
          <cell r="AD45">
            <v>29</v>
          </cell>
          <cell r="AE45">
            <v>30</v>
          </cell>
          <cell r="AF45">
            <v>31</v>
          </cell>
          <cell r="AG45">
            <v>32</v>
          </cell>
          <cell r="AH45">
            <v>33</v>
          </cell>
          <cell r="AI45">
            <v>34</v>
          </cell>
          <cell r="AJ45">
            <v>35</v>
          </cell>
          <cell r="AK45">
            <v>36</v>
          </cell>
          <cell r="AL45">
            <v>37</v>
          </cell>
          <cell r="AM45">
            <v>38</v>
          </cell>
          <cell r="AN45">
            <v>39</v>
          </cell>
          <cell r="AO45">
            <v>40</v>
          </cell>
          <cell r="AP45">
            <v>41</v>
          </cell>
          <cell r="AQ45">
            <v>42</v>
          </cell>
          <cell r="AR45">
            <v>43</v>
          </cell>
          <cell r="AS45">
            <v>44</v>
          </cell>
          <cell r="AT45">
            <v>45</v>
          </cell>
          <cell r="AU45">
            <v>46</v>
          </cell>
          <cell r="AV45">
            <v>47</v>
          </cell>
          <cell r="AW45">
            <v>48</v>
          </cell>
          <cell r="AX45">
            <v>49</v>
          </cell>
          <cell r="AY45">
            <v>50</v>
          </cell>
          <cell r="AZ45">
            <v>51</v>
          </cell>
          <cell r="BA45">
            <v>52</v>
          </cell>
          <cell r="BB45">
            <v>53</v>
          </cell>
          <cell r="BC45">
            <v>54</v>
          </cell>
          <cell r="BD45">
            <v>55</v>
          </cell>
          <cell r="BE45">
            <v>56</v>
          </cell>
          <cell r="BF45">
            <v>57</v>
          </cell>
          <cell r="BG45">
            <v>58</v>
          </cell>
          <cell r="BH45">
            <v>59</v>
          </cell>
          <cell r="BI45">
            <v>60</v>
          </cell>
          <cell r="BJ45">
            <v>61</v>
          </cell>
        </row>
        <row r="46">
          <cell r="B46" t="str">
            <v>ACTUAL Crusher 2 - RF</v>
          </cell>
          <cell r="L46" t="str">
            <v>MONTH TO DATE</v>
          </cell>
        </row>
        <row r="47">
          <cell r="B47">
            <v>36465</v>
          </cell>
        </row>
        <row r="48">
          <cell r="B48" t="str">
            <v>DATE</v>
          </cell>
          <cell r="C48" t="str">
            <v>LOCATION</v>
          </cell>
          <cell r="J48" t="str">
            <v>TOTAL</v>
          </cell>
          <cell r="L48" t="str">
            <v>DATE</v>
          </cell>
          <cell r="M48" t="str">
            <v>LOCATION</v>
          </cell>
          <cell r="T48" t="str">
            <v>TOTAL</v>
          </cell>
          <cell r="V48" t="str">
            <v>Lokasi</v>
          </cell>
          <cell r="Y48" t="str">
            <v>Lokasi Hauling</v>
          </cell>
          <cell r="Z48" t="str">
            <v>TOTAL</v>
          </cell>
          <cell r="AB48" t="str">
            <v>Lokasi Shipment</v>
          </cell>
          <cell r="AC48" t="str">
            <v>TOTAL</v>
          </cell>
        </row>
        <row r="49">
          <cell r="C49" t="str">
            <v>C24RF 4</v>
          </cell>
          <cell r="D49" t="str">
            <v>C24RF 3</v>
          </cell>
          <cell r="E49" t="str">
            <v xml:space="preserve">C24RF2 </v>
          </cell>
          <cell r="F49" t="str">
            <v xml:space="preserve">C24RF1 </v>
          </cell>
          <cell r="G49" t="str">
            <v>C25RF 1</v>
          </cell>
          <cell r="H49" t="str">
            <v>C25RF 2</v>
          </cell>
          <cell r="I49" t="str">
            <v>C25RF 3</v>
          </cell>
          <cell r="M49" t="str">
            <v>C24RF 4</v>
          </cell>
          <cell r="N49" t="str">
            <v>C24RF 3</v>
          </cell>
          <cell r="O49" t="str">
            <v xml:space="preserve">C24RF2 </v>
          </cell>
          <cell r="P49" t="str">
            <v xml:space="preserve">C24RF1 </v>
          </cell>
          <cell r="Q49" t="str">
            <v>C25RF 1</v>
          </cell>
          <cell r="R49" t="str">
            <v>C25RF 2</v>
          </cell>
          <cell r="S49" t="str">
            <v>C25RF 3</v>
          </cell>
          <cell r="V49" t="str">
            <v>Dumping Bin</v>
          </cell>
          <cell r="W49" t="str">
            <v>Manual</v>
          </cell>
          <cell r="Y49" t="str">
            <v>Temporary</v>
          </cell>
          <cell r="AB49" t="str">
            <v>Temporary</v>
          </cell>
        </row>
        <row r="50">
          <cell r="B50">
            <v>39172</v>
          </cell>
          <cell r="L50">
            <v>38533</v>
          </cell>
        </row>
        <row r="51">
          <cell r="B51">
            <v>39173</v>
          </cell>
          <cell r="J51">
            <v>0</v>
          </cell>
          <cell r="L51">
            <v>39173</v>
          </cell>
          <cell r="M51">
            <v>0</v>
          </cell>
          <cell r="N51">
            <v>0</v>
          </cell>
          <cell r="O51">
            <v>0</v>
          </cell>
          <cell r="P51">
            <v>0</v>
          </cell>
          <cell r="Q51">
            <v>0</v>
          </cell>
          <cell r="R51">
            <v>0</v>
          </cell>
          <cell r="S51">
            <v>0</v>
          </cell>
          <cell r="T51">
            <v>0</v>
          </cell>
          <cell r="Z51">
            <v>0</v>
          </cell>
          <cell r="AC51">
            <v>0</v>
          </cell>
        </row>
        <row r="52">
          <cell r="B52">
            <v>39174</v>
          </cell>
          <cell r="D52">
            <v>2320</v>
          </cell>
          <cell r="E52">
            <v>6216</v>
          </cell>
          <cell r="I52">
            <v>1467</v>
          </cell>
          <cell r="J52">
            <v>10003</v>
          </cell>
          <cell r="L52">
            <v>39174</v>
          </cell>
          <cell r="M52">
            <v>0</v>
          </cell>
          <cell r="N52">
            <v>2320</v>
          </cell>
          <cell r="O52">
            <v>6216</v>
          </cell>
          <cell r="P52">
            <v>0</v>
          </cell>
          <cell r="Q52">
            <v>0</v>
          </cell>
          <cell r="R52">
            <v>0</v>
          </cell>
          <cell r="S52">
            <v>1467</v>
          </cell>
          <cell r="T52">
            <v>10003</v>
          </cell>
          <cell r="V52">
            <v>5247</v>
          </cell>
          <cell r="W52">
            <v>4756</v>
          </cell>
          <cell r="Z52">
            <v>0</v>
          </cell>
          <cell r="AC52">
            <v>0</v>
          </cell>
        </row>
        <row r="53">
          <cell r="B53">
            <v>39175</v>
          </cell>
          <cell r="D53">
            <v>2975</v>
          </cell>
          <cell r="E53">
            <v>420</v>
          </cell>
          <cell r="F53">
            <v>1343.5</v>
          </cell>
          <cell r="G53">
            <v>6765</v>
          </cell>
          <cell r="J53">
            <v>11503.5</v>
          </cell>
          <cell r="L53">
            <v>39175</v>
          </cell>
          <cell r="M53">
            <v>0</v>
          </cell>
          <cell r="N53">
            <v>5295</v>
          </cell>
          <cell r="O53">
            <v>6636</v>
          </cell>
          <cell r="P53">
            <v>1343.5</v>
          </cell>
          <cell r="Q53">
            <v>6765</v>
          </cell>
          <cell r="R53">
            <v>0</v>
          </cell>
          <cell r="S53">
            <v>1467</v>
          </cell>
          <cell r="T53">
            <v>21506.5</v>
          </cell>
          <cell r="V53">
            <v>5173</v>
          </cell>
          <cell r="W53">
            <v>6330.5</v>
          </cell>
          <cell r="Z53">
            <v>0</v>
          </cell>
          <cell r="AC53">
            <v>0</v>
          </cell>
        </row>
        <row r="54">
          <cell r="B54">
            <v>39176</v>
          </cell>
          <cell r="D54">
            <v>1046</v>
          </cell>
          <cell r="J54">
            <v>1046</v>
          </cell>
          <cell r="L54">
            <v>39176</v>
          </cell>
          <cell r="M54">
            <v>0</v>
          </cell>
          <cell r="N54">
            <v>6341</v>
          </cell>
          <cell r="O54">
            <v>6636</v>
          </cell>
          <cell r="P54">
            <v>1343.5</v>
          </cell>
          <cell r="Q54">
            <v>6765</v>
          </cell>
          <cell r="R54">
            <v>0</v>
          </cell>
          <cell r="S54">
            <v>1467</v>
          </cell>
          <cell r="T54">
            <v>22552.5</v>
          </cell>
          <cell r="V54">
            <v>583</v>
          </cell>
          <cell r="W54">
            <v>463</v>
          </cell>
          <cell r="Z54">
            <v>0</v>
          </cell>
          <cell r="AC54">
            <v>0</v>
          </cell>
        </row>
        <row r="55">
          <cell r="B55">
            <v>39177</v>
          </cell>
          <cell r="J55">
            <v>0</v>
          </cell>
          <cell r="L55">
            <v>39177</v>
          </cell>
          <cell r="M55">
            <v>0</v>
          </cell>
          <cell r="N55">
            <v>6341</v>
          </cell>
          <cell r="O55">
            <v>6636</v>
          </cell>
          <cell r="P55">
            <v>1343.5</v>
          </cell>
          <cell r="Q55">
            <v>6765</v>
          </cell>
          <cell r="R55">
            <v>0</v>
          </cell>
          <cell r="S55">
            <v>1467</v>
          </cell>
          <cell r="T55">
            <v>22552.5</v>
          </cell>
          <cell r="Z55">
            <v>0</v>
          </cell>
          <cell r="AC55">
            <v>0</v>
          </cell>
        </row>
        <row r="56">
          <cell r="B56">
            <v>39178</v>
          </cell>
          <cell r="H56">
            <v>13252</v>
          </cell>
          <cell r="J56">
            <v>13252</v>
          </cell>
          <cell r="L56">
            <v>39178</v>
          </cell>
          <cell r="M56">
            <v>0</v>
          </cell>
          <cell r="N56">
            <v>6341</v>
          </cell>
          <cell r="O56">
            <v>6636</v>
          </cell>
          <cell r="P56">
            <v>1343.5</v>
          </cell>
          <cell r="Q56">
            <v>6765</v>
          </cell>
          <cell r="R56">
            <v>13252</v>
          </cell>
          <cell r="S56">
            <v>1467</v>
          </cell>
          <cell r="T56">
            <v>35804.5</v>
          </cell>
          <cell r="V56">
            <v>13352</v>
          </cell>
          <cell r="Z56">
            <v>0</v>
          </cell>
          <cell r="AC56">
            <v>0</v>
          </cell>
        </row>
        <row r="57">
          <cell r="B57">
            <v>39179</v>
          </cell>
          <cell r="F57">
            <v>4305</v>
          </cell>
          <cell r="H57">
            <v>10837</v>
          </cell>
          <cell r="J57">
            <v>15142</v>
          </cell>
          <cell r="L57">
            <v>39179</v>
          </cell>
          <cell r="M57">
            <v>0</v>
          </cell>
          <cell r="N57">
            <v>6341</v>
          </cell>
          <cell r="O57">
            <v>6636</v>
          </cell>
          <cell r="P57">
            <v>5648.5</v>
          </cell>
          <cell r="Q57">
            <v>6765</v>
          </cell>
          <cell r="R57">
            <v>24089</v>
          </cell>
          <cell r="S57">
            <v>1467</v>
          </cell>
          <cell r="T57">
            <v>50946.5</v>
          </cell>
          <cell r="V57">
            <v>15142</v>
          </cell>
          <cell r="Z57">
            <v>0</v>
          </cell>
          <cell r="AC57">
            <v>0</v>
          </cell>
        </row>
        <row r="58">
          <cell r="B58">
            <v>39180</v>
          </cell>
          <cell r="F58">
            <v>823</v>
          </cell>
          <cell r="J58">
            <v>823</v>
          </cell>
          <cell r="L58">
            <v>39180</v>
          </cell>
          <cell r="M58">
            <v>0</v>
          </cell>
          <cell r="N58">
            <v>6341</v>
          </cell>
          <cell r="O58">
            <v>6636</v>
          </cell>
          <cell r="P58">
            <v>6471.5</v>
          </cell>
          <cell r="Q58">
            <v>6765</v>
          </cell>
          <cell r="R58">
            <v>24089</v>
          </cell>
          <cell r="S58">
            <v>1467</v>
          </cell>
          <cell r="T58">
            <v>51769.5</v>
          </cell>
          <cell r="V58">
            <v>823</v>
          </cell>
          <cell r="Z58">
            <v>0</v>
          </cell>
          <cell r="AC58">
            <v>0</v>
          </cell>
        </row>
        <row r="59">
          <cell r="B59">
            <v>39181</v>
          </cell>
          <cell r="E59">
            <v>14829</v>
          </cell>
          <cell r="J59">
            <v>14829</v>
          </cell>
          <cell r="L59">
            <v>39181</v>
          </cell>
          <cell r="M59">
            <v>0</v>
          </cell>
          <cell r="N59">
            <v>6341</v>
          </cell>
          <cell r="O59">
            <v>21465</v>
          </cell>
          <cell r="P59">
            <v>6471.5</v>
          </cell>
          <cell r="Q59">
            <v>6765</v>
          </cell>
          <cell r="R59">
            <v>24089</v>
          </cell>
          <cell r="S59">
            <v>1467</v>
          </cell>
          <cell r="T59">
            <v>66598.5</v>
          </cell>
          <cell r="V59">
            <v>14829</v>
          </cell>
          <cell r="Z59">
            <v>0</v>
          </cell>
          <cell r="AC59">
            <v>0</v>
          </cell>
        </row>
        <row r="60">
          <cell r="B60">
            <v>39182</v>
          </cell>
          <cell r="E60">
            <v>11349</v>
          </cell>
          <cell r="I60">
            <v>3699</v>
          </cell>
          <cell r="J60">
            <v>15048</v>
          </cell>
          <cell r="L60">
            <v>39182</v>
          </cell>
          <cell r="M60">
            <v>0</v>
          </cell>
          <cell r="N60">
            <v>6341</v>
          </cell>
          <cell r="O60">
            <v>32814</v>
          </cell>
          <cell r="P60">
            <v>6471.5</v>
          </cell>
          <cell r="Q60">
            <v>6765</v>
          </cell>
          <cell r="R60">
            <v>24089</v>
          </cell>
          <cell r="S60">
            <v>5166</v>
          </cell>
          <cell r="T60">
            <v>81646.5</v>
          </cell>
          <cell r="V60">
            <v>15048</v>
          </cell>
          <cell r="Z60">
            <v>0</v>
          </cell>
          <cell r="AC60">
            <v>0</v>
          </cell>
        </row>
        <row r="61">
          <cell r="B61">
            <v>39183</v>
          </cell>
          <cell r="I61">
            <v>1738</v>
          </cell>
          <cell r="J61">
            <v>1738</v>
          </cell>
          <cell r="L61">
            <v>39183</v>
          </cell>
          <cell r="M61">
            <v>0</v>
          </cell>
          <cell r="N61">
            <v>6341</v>
          </cell>
          <cell r="O61">
            <v>32814</v>
          </cell>
          <cell r="P61">
            <v>6471.5</v>
          </cell>
          <cell r="Q61">
            <v>6765</v>
          </cell>
          <cell r="R61">
            <v>24089</v>
          </cell>
          <cell r="S61">
            <v>6904</v>
          </cell>
          <cell r="T61">
            <v>83384.5</v>
          </cell>
          <cell r="V61">
            <v>1738</v>
          </cell>
          <cell r="Z61">
            <v>0</v>
          </cell>
          <cell r="AC61">
            <v>0</v>
          </cell>
        </row>
        <row r="62">
          <cell r="B62">
            <v>39184</v>
          </cell>
          <cell r="J62">
            <v>0</v>
          </cell>
          <cell r="L62">
            <v>39184</v>
          </cell>
          <cell r="M62">
            <v>0</v>
          </cell>
          <cell r="N62">
            <v>6341</v>
          </cell>
          <cell r="O62">
            <v>32814</v>
          </cell>
          <cell r="P62">
            <v>6471.5</v>
          </cell>
          <cell r="Q62">
            <v>6765</v>
          </cell>
          <cell r="R62">
            <v>24089</v>
          </cell>
          <cell r="S62">
            <v>6904</v>
          </cell>
          <cell r="T62">
            <v>83384.5</v>
          </cell>
          <cell r="Z62">
            <v>0</v>
          </cell>
          <cell r="AC62">
            <v>0</v>
          </cell>
        </row>
        <row r="63">
          <cell r="B63">
            <v>39185</v>
          </cell>
          <cell r="G63">
            <v>3574</v>
          </cell>
          <cell r="I63">
            <v>9842</v>
          </cell>
          <cell r="J63">
            <v>13416</v>
          </cell>
          <cell r="L63">
            <v>39185</v>
          </cell>
          <cell r="M63">
            <v>0</v>
          </cell>
          <cell r="N63">
            <v>6341</v>
          </cell>
          <cell r="O63">
            <v>32814</v>
          </cell>
          <cell r="P63">
            <v>6471.5</v>
          </cell>
          <cell r="Q63">
            <v>10339</v>
          </cell>
          <cell r="R63">
            <v>24089</v>
          </cell>
          <cell r="S63">
            <v>16746</v>
          </cell>
          <cell r="T63">
            <v>96800.5</v>
          </cell>
          <cell r="V63">
            <v>13416</v>
          </cell>
          <cell r="Z63">
            <v>0</v>
          </cell>
          <cell r="AC63">
            <v>0</v>
          </cell>
        </row>
        <row r="64">
          <cell r="B64">
            <v>39186</v>
          </cell>
          <cell r="D64">
            <v>10150</v>
          </cell>
          <cell r="F64">
            <v>1135</v>
          </cell>
          <cell r="G64">
            <v>5576</v>
          </cell>
          <cell r="J64">
            <v>16861</v>
          </cell>
          <cell r="L64">
            <v>39186</v>
          </cell>
          <cell r="M64">
            <v>0</v>
          </cell>
          <cell r="N64">
            <v>16491</v>
          </cell>
          <cell r="O64">
            <v>32814</v>
          </cell>
          <cell r="P64">
            <v>7606.5</v>
          </cell>
          <cell r="Q64">
            <v>15915</v>
          </cell>
          <cell r="R64">
            <v>24089</v>
          </cell>
          <cell r="S64">
            <v>16746</v>
          </cell>
          <cell r="T64">
            <v>113661.5</v>
          </cell>
          <cell r="V64">
            <v>15726</v>
          </cell>
          <cell r="W64">
            <v>1135</v>
          </cell>
          <cell r="Z64">
            <v>0</v>
          </cell>
          <cell r="AC64">
            <v>0</v>
          </cell>
        </row>
        <row r="65">
          <cell r="B65">
            <v>39187</v>
          </cell>
          <cell r="F65">
            <v>3733</v>
          </cell>
          <cell r="J65">
            <v>3733</v>
          </cell>
          <cell r="L65">
            <v>39187</v>
          </cell>
          <cell r="M65">
            <v>0</v>
          </cell>
          <cell r="N65">
            <v>16491</v>
          </cell>
          <cell r="O65">
            <v>32814</v>
          </cell>
          <cell r="P65">
            <v>11339.5</v>
          </cell>
          <cell r="Q65">
            <v>15915</v>
          </cell>
          <cell r="R65">
            <v>24089</v>
          </cell>
          <cell r="S65">
            <v>16746</v>
          </cell>
          <cell r="T65">
            <v>117394.5</v>
          </cell>
          <cell r="V65">
            <v>3733</v>
          </cell>
          <cell r="Z65">
            <v>0</v>
          </cell>
          <cell r="AC65">
            <v>0</v>
          </cell>
        </row>
        <row r="66">
          <cell r="B66">
            <v>39188</v>
          </cell>
          <cell r="J66">
            <v>0</v>
          </cell>
          <cell r="L66">
            <v>39188</v>
          </cell>
          <cell r="M66">
            <v>0</v>
          </cell>
          <cell r="N66">
            <v>16491</v>
          </cell>
          <cell r="O66">
            <v>32814</v>
          </cell>
          <cell r="P66">
            <v>11339.5</v>
          </cell>
          <cell r="Q66">
            <v>15915</v>
          </cell>
          <cell r="R66">
            <v>24089</v>
          </cell>
          <cell r="S66">
            <v>16746</v>
          </cell>
          <cell r="T66">
            <v>117394.5</v>
          </cell>
          <cell r="Z66">
            <v>0</v>
          </cell>
          <cell r="AC66">
            <v>0</v>
          </cell>
        </row>
        <row r="67">
          <cell r="B67">
            <v>39189</v>
          </cell>
          <cell r="J67">
            <v>0</v>
          </cell>
          <cell r="L67">
            <v>39189</v>
          </cell>
          <cell r="M67">
            <v>0</v>
          </cell>
          <cell r="N67">
            <v>16491</v>
          </cell>
          <cell r="O67">
            <v>32814</v>
          </cell>
          <cell r="P67">
            <v>11339.5</v>
          </cell>
          <cell r="Q67">
            <v>15915</v>
          </cell>
          <cell r="R67">
            <v>24089</v>
          </cell>
          <cell r="S67">
            <v>16746</v>
          </cell>
          <cell r="T67">
            <v>117394.5</v>
          </cell>
          <cell r="Z67">
            <v>0</v>
          </cell>
          <cell r="AC67">
            <v>0</v>
          </cell>
        </row>
        <row r="68">
          <cell r="B68">
            <v>39190</v>
          </cell>
          <cell r="J68">
            <v>0</v>
          </cell>
          <cell r="L68">
            <v>39190</v>
          </cell>
          <cell r="M68">
            <v>0</v>
          </cell>
          <cell r="N68">
            <v>16491</v>
          </cell>
          <cell r="O68">
            <v>32814</v>
          </cell>
          <cell r="P68">
            <v>11339.5</v>
          </cell>
          <cell r="Q68">
            <v>15915</v>
          </cell>
          <cell r="R68">
            <v>24089</v>
          </cell>
          <cell r="S68">
            <v>16746</v>
          </cell>
          <cell r="T68">
            <v>117394.5</v>
          </cell>
          <cell r="Z68">
            <v>0</v>
          </cell>
          <cell r="AC68">
            <v>0</v>
          </cell>
        </row>
        <row r="69">
          <cell r="B69">
            <v>39191</v>
          </cell>
          <cell r="J69">
            <v>0</v>
          </cell>
          <cell r="L69">
            <v>39191</v>
          </cell>
          <cell r="M69">
            <v>0</v>
          </cell>
          <cell r="N69">
            <v>16491</v>
          </cell>
          <cell r="O69">
            <v>32814</v>
          </cell>
          <cell r="P69">
            <v>11339.5</v>
          </cell>
          <cell r="Q69">
            <v>15915</v>
          </cell>
          <cell r="R69">
            <v>24089</v>
          </cell>
          <cell r="S69">
            <v>16746</v>
          </cell>
          <cell r="T69">
            <v>117394.5</v>
          </cell>
          <cell r="Z69">
            <v>0</v>
          </cell>
          <cell r="AC69">
            <v>0</v>
          </cell>
        </row>
        <row r="70">
          <cell r="B70">
            <v>39192</v>
          </cell>
          <cell r="J70">
            <v>0</v>
          </cell>
          <cell r="L70">
            <v>39192</v>
          </cell>
          <cell r="M70">
            <v>0</v>
          </cell>
          <cell r="N70">
            <v>16491</v>
          </cell>
          <cell r="O70">
            <v>32814</v>
          </cell>
          <cell r="P70">
            <v>11339.5</v>
          </cell>
          <cell r="Q70">
            <v>15915</v>
          </cell>
          <cell r="R70">
            <v>24089</v>
          </cell>
          <cell r="S70">
            <v>16746</v>
          </cell>
          <cell r="T70">
            <v>117394.5</v>
          </cell>
          <cell r="Z70">
            <v>0</v>
          </cell>
          <cell r="AC70">
            <v>0</v>
          </cell>
        </row>
        <row r="71">
          <cell r="B71">
            <v>39193</v>
          </cell>
          <cell r="J71">
            <v>0</v>
          </cell>
          <cell r="L71">
            <v>39193</v>
          </cell>
          <cell r="M71">
            <v>0</v>
          </cell>
          <cell r="N71">
            <v>16491</v>
          </cell>
          <cell r="O71">
            <v>32814</v>
          </cell>
          <cell r="P71">
            <v>11339.5</v>
          </cell>
          <cell r="Q71">
            <v>15915</v>
          </cell>
          <cell r="R71">
            <v>24089</v>
          </cell>
          <cell r="S71">
            <v>16746</v>
          </cell>
          <cell r="T71">
            <v>117394.5</v>
          </cell>
          <cell r="Z71">
            <v>0</v>
          </cell>
          <cell r="AC71">
            <v>0</v>
          </cell>
        </row>
        <row r="72">
          <cell r="B72">
            <v>39194</v>
          </cell>
          <cell r="J72">
            <v>0</v>
          </cell>
          <cell r="L72">
            <v>39194</v>
          </cell>
          <cell r="M72">
            <v>0</v>
          </cell>
          <cell r="N72">
            <v>16491</v>
          </cell>
          <cell r="O72">
            <v>32814</v>
          </cell>
          <cell r="P72">
            <v>11339.5</v>
          </cell>
          <cell r="Q72">
            <v>15915</v>
          </cell>
          <cell r="R72">
            <v>24089</v>
          </cell>
          <cell r="S72">
            <v>16746</v>
          </cell>
          <cell r="T72">
            <v>117394.5</v>
          </cell>
          <cell r="Z72">
            <v>0</v>
          </cell>
          <cell r="AC72">
            <v>0</v>
          </cell>
        </row>
        <row r="73">
          <cell r="B73">
            <v>39195</v>
          </cell>
          <cell r="J73">
            <v>0</v>
          </cell>
          <cell r="L73">
            <v>39195</v>
          </cell>
          <cell r="M73">
            <v>0</v>
          </cell>
          <cell r="N73">
            <v>16491</v>
          </cell>
          <cell r="O73">
            <v>32814</v>
          </cell>
          <cell r="P73">
            <v>11339.5</v>
          </cell>
          <cell r="Q73">
            <v>15915</v>
          </cell>
          <cell r="R73">
            <v>24089</v>
          </cell>
          <cell r="S73">
            <v>16746</v>
          </cell>
          <cell r="T73">
            <v>117394.5</v>
          </cell>
          <cell r="Z73">
            <v>0</v>
          </cell>
          <cell r="AC73">
            <v>0</v>
          </cell>
        </row>
        <row r="74">
          <cell r="B74">
            <v>39196</v>
          </cell>
          <cell r="J74">
            <v>0</v>
          </cell>
          <cell r="L74">
            <v>39196</v>
          </cell>
          <cell r="M74">
            <v>0</v>
          </cell>
          <cell r="N74">
            <v>16491</v>
          </cell>
          <cell r="O74">
            <v>32814</v>
          </cell>
          <cell r="P74">
            <v>11339.5</v>
          </cell>
          <cell r="Q74">
            <v>15915</v>
          </cell>
          <cell r="R74">
            <v>24089</v>
          </cell>
          <cell r="S74">
            <v>16746</v>
          </cell>
          <cell r="T74">
            <v>117394.5</v>
          </cell>
          <cell r="Z74">
            <v>0</v>
          </cell>
          <cell r="AC74">
            <v>0</v>
          </cell>
        </row>
        <row r="75">
          <cell r="B75">
            <v>39197</v>
          </cell>
          <cell r="J75">
            <v>0</v>
          </cell>
          <cell r="L75">
            <v>39197</v>
          </cell>
          <cell r="M75">
            <v>0</v>
          </cell>
          <cell r="N75">
            <v>16491</v>
          </cell>
          <cell r="O75">
            <v>32814</v>
          </cell>
          <cell r="P75">
            <v>11339.5</v>
          </cell>
          <cell r="Q75">
            <v>15915</v>
          </cell>
          <cell r="R75">
            <v>24089</v>
          </cell>
          <cell r="S75">
            <v>16746</v>
          </cell>
          <cell r="T75">
            <v>117394.5</v>
          </cell>
          <cell r="Z75">
            <v>0</v>
          </cell>
          <cell r="AC75">
            <v>0</v>
          </cell>
        </row>
        <row r="76">
          <cell r="B76">
            <v>39198</v>
          </cell>
          <cell r="J76">
            <v>0</v>
          </cell>
          <cell r="L76">
            <v>39198</v>
          </cell>
          <cell r="M76">
            <v>0</v>
          </cell>
          <cell r="N76">
            <v>16491</v>
          </cell>
          <cell r="O76">
            <v>32814</v>
          </cell>
          <cell r="P76">
            <v>11339.5</v>
          </cell>
          <cell r="Q76">
            <v>15915</v>
          </cell>
          <cell r="R76">
            <v>24089</v>
          </cell>
          <cell r="S76">
            <v>16746</v>
          </cell>
          <cell r="T76">
            <v>117394.5</v>
          </cell>
          <cell r="Z76">
            <v>0</v>
          </cell>
          <cell r="AC76">
            <v>0</v>
          </cell>
        </row>
        <row r="77">
          <cell r="B77">
            <v>39199</v>
          </cell>
          <cell r="J77">
            <v>0</v>
          </cell>
          <cell r="L77">
            <v>39199</v>
          </cell>
          <cell r="M77">
            <v>0</v>
          </cell>
          <cell r="N77">
            <v>16491</v>
          </cell>
          <cell r="O77">
            <v>32814</v>
          </cell>
          <cell r="P77">
            <v>11339.5</v>
          </cell>
          <cell r="Q77">
            <v>15915</v>
          </cell>
          <cell r="R77">
            <v>24089</v>
          </cell>
          <cell r="S77">
            <v>16746</v>
          </cell>
          <cell r="T77">
            <v>117394.5</v>
          </cell>
          <cell r="Z77">
            <v>0</v>
          </cell>
          <cell r="AC77">
            <v>0</v>
          </cell>
        </row>
        <row r="78">
          <cell r="B78">
            <v>39200</v>
          </cell>
          <cell r="J78">
            <v>0</v>
          </cell>
          <cell r="L78">
            <v>39200</v>
          </cell>
          <cell r="M78">
            <v>0</v>
          </cell>
          <cell r="N78">
            <v>16491</v>
          </cell>
          <cell r="O78">
            <v>32814</v>
          </cell>
          <cell r="P78">
            <v>11339.5</v>
          </cell>
          <cell r="Q78">
            <v>15915</v>
          </cell>
          <cell r="R78">
            <v>24089</v>
          </cell>
          <cell r="S78">
            <v>16746</v>
          </cell>
          <cell r="T78">
            <v>117394.5</v>
          </cell>
          <cell r="Z78">
            <v>0</v>
          </cell>
          <cell r="AC78">
            <v>0</v>
          </cell>
        </row>
        <row r="79">
          <cell r="B79">
            <v>39201</v>
          </cell>
          <cell r="J79">
            <v>0</v>
          </cell>
          <cell r="L79">
            <v>39201</v>
          </cell>
          <cell r="M79">
            <v>0</v>
          </cell>
          <cell r="N79">
            <v>16491</v>
          </cell>
          <cell r="O79">
            <v>32814</v>
          </cell>
          <cell r="P79">
            <v>11339.5</v>
          </cell>
          <cell r="Q79">
            <v>15915</v>
          </cell>
          <cell r="R79">
            <v>24089</v>
          </cell>
          <cell r="S79">
            <v>16746</v>
          </cell>
          <cell r="T79">
            <v>117394.5</v>
          </cell>
          <cell r="Z79">
            <v>0</v>
          </cell>
          <cell r="AC79">
            <v>0</v>
          </cell>
        </row>
        <row r="80">
          <cell r="B80">
            <v>39202</v>
          </cell>
          <cell r="J80">
            <v>0</v>
          </cell>
          <cell r="L80">
            <v>39202</v>
          </cell>
          <cell r="M80">
            <v>0</v>
          </cell>
          <cell r="N80">
            <v>16491</v>
          </cell>
          <cell r="O80">
            <v>32814</v>
          </cell>
          <cell r="P80">
            <v>11339.5</v>
          </cell>
          <cell r="Q80">
            <v>15915</v>
          </cell>
          <cell r="R80">
            <v>24089</v>
          </cell>
          <cell r="S80">
            <v>16746</v>
          </cell>
          <cell r="T80">
            <v>117394.5</v>
          </cell>
          <cell r="Z80">
            <v>0</v>
          </cell>
          <cell r="AC80">
            <v>0</v>
          </cell>
        </row>
        <row r="81">
          <cell r="B81">
            <v>39203</v>
          </cell>
          <cell r="J81">
            <v>0</v>
          </cell>
          <cell r="L81">
            <v>39203</v>
          </cell>
          <cell r="M81">
            <v>0</v>
          </cell>
          <cell r="N81">
            <v>16491</v>
          </cell>
          <cell r="O81">
            <v>32814</v>
          </cell>
          <cell r="P81">
            <v>11339.5</v>
          </cell>
          <cell r="Q81">
            <v>15915</v>
          </cell>
          <cell r="R81">
            <v>24089</v>
          </cell>
          <cell r="S81">
            <v>16746</v>
          </cell>
          <cell r="T81">
            <v>117394.5</v>
          </cell>
          <cell r="Z81">
            <v>0</v>
          </cell>
          <cell r="AC81">
            <v>0</v>
          </cell>
        </row>
        <row r="82">
          <cell r="B82" t="str">
            <v>TOTAL</v>
          </cell>
          <cell r="C82">
            <v>0</v>
          </cell>
          <cell r="D82">
            <v>16491</v>
          </cell>
          <cell r="E82">
            <v>32814</v>
          </cell>
          <cell r="F82">
            <v>11339.5</v>
          </cell>
          <cell r="G82">
            <v>15915</v>
          </cell>
          <cell r="H82">
            <v>24089</v>
          </cell>
          <cell r="I82">
            <v>16746</v>
          </cell>
          <cell r="J82">
            <v>117394.5</v>
          </cell>
          <cell r="L82" t="str">
            <v>TOTAL</v>
          </cell>
          <cell r="M82">
            <v>174144.5</v>
          </cell>
          <cell r="N82">
            <v>332374</v>
          </cell>
          <cell r="O82">
            <v>332374</v>
          </cell>
          <cell r="P82">
            <v>973033</v>
          </cell>
          <cell r="Q82">
            <v>1929320</v>
          </cell>
          <cell r="R82">
            <v>3741245.5</v>
          </cell>
          <cell r="S82">
            <v>7482491</v>
          </cell>
          <cell r="T82">
            <v>14964982</v>
          </cell>
          <cell r="Y82">
            <v>0</v>
          </cell>
          <cell r="Z82">
            <v>0</v>
          </cell>
          <cell r="AB82">
            <v>0</v>
          </cell>
          <cell r="AC82">
            <v>0</v>
          </cell>
        </row>
        <row r="85">
          <cell r="B85">
            <v>1</v>
          </cell>
          <cell r="C85">
            <v>2</v>
          </cell>
          <cell r="D85">
            <v>3</v>
          </cell>
          <cell r="E85">
            <v>4</v>
          </cell>
          <cell r="F85">
            <v>5</v>
          </cell>
          <cell r="G85">
            <v>6</v>
          </cell>
          <cell r="H85">
            <v>7</v>
          </cell>
          <cell r="I85">
            <v>8</v>
          </cell>
          <cell r="J85">
            <v>9</v>
          </cell>
          <cell r="K85">
            <v>10</v>
          </cell>
          <cell r="L85">
            <v>11</v>
          </cell>
          <cell r="M85">
            <v>12</v>
          </cell>
          <cell r="N85">
            <v>13</v>
          </cell>
          <cell r="O85">
            <v>14</v>
          </cell>
          <cell r="P85">
            <v>15</v>
          </cell>
          <cell r="Q85">
            <v>16</v>
          </cell>
          <cell r="R85">
            <v>17</v>
          </cell>
          <cell r="S85">
            <v>18</v>
          </cell>
          <cell r="T85">
            <v>19</v>
          </cell>
          <cell r="U85">
            <v>20</v>
          </cell>
          <cell r="V85">
            <v>21</v>
          </cell>
          <cell r="W85">
            <v>22</v>
          </cell>
          <cell r="X85">
            <v>23</v>
          </cell>
          <cell r="Y85">
            <v>24</v>
          </cell>
          <cell r="Z85">
            <v>25</v>
          </cell>
          <cell r="AA85">
            <v>26</v>
          </cell>
          <cell r="AB85">
            <v>27</v>
          </cell>
          <cell r="AC85">
            <v>28</v>
          </cell>
          <cell r="AD85">
            <v>29</v>
          </cell>
          <cell r="AE85">
            <v>30</v>
          </cell>
          <cell r="AF85">
            <v>31</v>
          </cell>
          <cell r="AG85">
            <v>32</v>
          </cell>
          <cell r="AH85">
            <v>33</v>
          </cell>
          <cell r="AI85">
            <v>34</v>
          </cell>
          <cell r="AJ85">
            <v>35</v>
          </cell>
          <cell r="AK85">
            <v>36</v>
          </cell>
          <cell r="AL85">
            <v>37</v>
          </cell>
          <cell r="AM85">
            <v>38</v>
          </cell>
          <cell r="AN85">
            <v>39</v>
          </cell>
          <cell r="AO85">
            <v>40</v>
          </cell>
          <cell r="AP85">
            <v>41</v>
          </cell>
          <cell r="AQ85">
            <v>42</v>
          </cell>
          <cell r="AR85">
            <v>43</v>
          </cell>
          <cell r="AS85">
            <v>44</v>
          </cell>
          <cell r="AT85">
            <v>45</v>
          </cell>
          <cell r="AU85">
            <v>46</v>
          </cell>
          <cell r="AV85">
            <v>47</v>
          </cell>
          <cell r="AW85">
            <v>48</v>
          </cell>
          <cell r="AX85">
            <v>49</v>
          </cell>
          <cell r="AY85">
            <v>50</v>
          </cell>
          <cell r="AZ85">
            <v>51</v>
          </cell>
          <cell r="BA85">
            <v>52</v>
          </cell>
          <cell r="BB85">
            <v>53</v>
          </cell>
          <cell r="BC85">
            <v>54</v>
          </cell>
          <cell r="BD85">
            <v>55</v>
          </cell>
          <cell r="BE85">
            <v>56</v>
          </cell>
          <cell r="BF85">
            <v>57</v>
          </cell>
          <cell r="BG85">
            <v>58</v>
          </cell>
          <cell r="BH85">
            <v>59</v>
          </cell>
          <cell r="BI85">
            <v>60</v>
          </cell>
          <cell r="BJ85">
            <v>61</v>
          </cell>
          <cell r="BK85">
            <v>62</v>
          </cell>
        </row>
        <row r="86">
          <cell r="B86" t="str">
            <v>ACTUAL Crusher 3 - RF</v>
          </cell>
          <cell r="L86" t="str">
            <v>MONTH TO DATE</v>
          </cell>
        </row>
        <row r="88">
          <cell r="B88" t="str">
            <v>DATE</v>
          </cell>
          <cell r="C88" t="str">
            <v>LOCATION</v>
          </cell>
          <cell r="J88" t="str">
            <v>TOTAL</v>
          </cell>
          <cell r="L88" t="str">
            <v>DATE</v>
          </cell>
          <cell r="M88" t="str">
            <v>LOCATION</v>
          </cell>
          <cell r="T88" t="str">
            <v>TOTAL</v>
          </cell>
        </row>
        <row r="89">
          <cell r="C89" t="str">
            <v>C24RF 4</v>
          </cell>
          <cell r="D89" t="str">
            <v>C24RF 3</v>
          </cell>
          <cell r="E89" t="str">
            <v xml:space="preserve">C24RF2 </v>
          </cell>
          <cell r="F89" t="str">
            <v xml:space="preserve">C24RF1 </v>
          </cell>
          <cell r="G89" t="str">
            <v>C25RF 1</v>
          </cell>
          <cell r="H89" t="str">
            <v>C25RF 2</v>
          </cell>
          <cell r="I89" t="str">
            <v>C25RF 3</v>
          </cell>
          <cell r="M89" t="str">
            <v>C24RF 4</v>
          </cell>
          <cell r="N89" t="str">
            <v>C24RF 3</v>
          </cell>
          <cell r="O89" t="str">
            <v xml:space="preserve">C24RF2 </v>
          </cell>
          <cell r="P89" t="str">
            <v xml:space="preserve">C24RF1 </v>
          </cell>
          <cell r="Q89" t="str">
            <v>C25RF 1</v>
          </cell>
          <cell r="R89" t="str">
            <v>C25RF 2</v>
          </cell>
          <cell r="S89" t="str">
            <v>C25RF 3</v>
          </cell>
        </row>
        <row r="90">
          <cell r="B90">
            <v>39172</v>
          </cell>
          <cell r="L90">
            <v>38533</v>
          </cell>
        </row>
        <row r="91">
          <cell r="B91">
            <v>39173</v>
          </cell>
          <cell r="J91">
            <v>0</v>
          </cell>
          <cell r="L91">
            <v>39173</v>
          </cell>
          <cell r="M91">
            <v>0</v>
          </cell>
          <cell r="N91">
            <v>0</v>
          </cell>
          <cell r="O91">
            <v>0</v>
          </cell>
          <cell r="P91">
            <v>0</v>
          </cell>
          <cell r="Q91">
            <v>0</v>
          </cell>
          <cell r="R91">
            <v>0</v>
          </cell>
          <cell r="S91">
            <v>0</v>
          </cell>
          <cell r="T91">
            <v>0</v>
          </cell>
        </row>
        <row r="92">
          <cell r="B92">
            <v>39174</v>
          </cell>
          <cell r="J92">
            <v>0</v>
          </cell>
          <cell r="L92">
            <v>39174</v>
          </cell>
          <cell r="M92">
            <v>0</v>
          </cell>
          <cell r="N92">
            <v>0</v>
          </cell>
          <cell r="O92">
            <v>0</v>
          </cell>
          <cell r="P92">
            <v>0</v>
          </cell>
          <cell r="Q92">
            <v>0</v>
          </cell>
          <cell r="R92">
            <v>0</v>
          </cell>
          <cell r="S92">
            <v>0</v>
          </cell>
          <cell r="T92">
            <v>0</v>
          </cell>
        </row>
        <row r="93">
          <cell r="B93">
            <v>39175</v>
          </cell>
          <cell r="J93">
            <v>0</v>
          </cell>
          <cell r="L93">
            <v>39175</v>
          </cell>
          <cell r="M93">
            <v>0</v>
          </cell>
          <cell r="N93">
            <v>0</v>
          </cell>
          <cell r="O93">
            <v>0</v>
          </cell>
          <cell r="P93">
            <v>0</v>
          </cell>
          <cell r="Q93">
            <v>0</v>
          </cell>
          <cell r="R93">
            <v>0</v>
          </cell>
          <cell r="S93">
            <v>0</v>
          </cell>
          <cell r="T93">
            <v>0</v>
          </cell>
        </row>
        <row r="94">
          <cell r="B94">
            <v>39176</v>
          </cell>
          <cell r="J94">
            <v>0</v>
          </cell>
          <cell r="L94">
            <v>39176</v>
          </cell>
          <cell r="M94">
            <v>0</v>
          </cell>
          <cell r="N94">
            <v>0</v>
          </cell>
          <cell r="O94">
            <v>0</v>
          </cell>
          <cell r="P94">
            <v>0</v>
          </cell>
          <cell r="Q94">
            <v>0</v>
          </cell>
          <cell r="R94">
            <v>0</v>
          </cell>
          <cell r="S94">
            <v>0</v>
          </cell>
          <cell r="T94">
            <v>0</v>
          </cell>
        </row>
        <row r="95">
          <cell r="B95">
            <v>39177</v>
          </cell>
          <cell r="J95">
            <v>0</v>
          </cell>
          <cell r="L95">
            <v>39177</v>
          </cell>
          <cell r="M95">
            <v>0</v>
          </cell>
          <cell r="N95">
            <v>0</v>
          </cell>
          <cell r="O95">
            <v>0</v>
          </cell>
          <cell r="P95">
            <v>0</v>
          </cell>
          <cell r="Q95">
            <v>0</v>
          </cell>
          <cell r="R95">
            <v>0</v>
          </cell>
          <cell r="S95">
            <v>0</v>
          </cell>
          <cell r="T95">
            <v>0</v>
          </cell>
        </row>
        <row r="96">
          <cell r="B96">
            <v>39178</v>
          </cell>
          <cell r="J96">
            <v>0</v>
          </cell>
          <cell r="L96">
            <v>39178</v>
          </cell>
          <cell r="M96">
            <v>0</v>
          </cell>
          <cell r="N96">
            <v>0</v>
          </cell>
          <cell r="O96">
            <v>0</v>
          </cell>
          <cell r="P96">
            <v>0</v>
          </cell>
          <cell r="Q96">
            <v>0</v>
          </cell>
          <cell r="R96">
            <v>0</v>
          </cell>
          <cell r="S96">
            <v>0</v>
          </cell>
          <cell r="T96">
            <v>0</v>
          </cell>
        </row>
        <row r="97">
          <cell r="B97">
            <v>39179</v>
          </cell>
          <cell r="J97">
            <v>0</v>
          </cell>
          <cell r="L97">
            <v>39179</v>
          </cell>
          <cell r="M97">
            <v>0</v>
          </cell>
          <cell r="N97">
            <v>0</v>
          </cell>
          <cell r="O97">
            <v>0</v>
          </cell>
          <cell r="P97">
            <v>0</v>
          </cell>
          <cell r="Q97">
            <v>0</v>
          </cell>
          <cell r="R97">
            <v>0</v>
          </cell>
          <cell r="S97">
            <v>0</v>
          </cell>
          <cell r="T97">
            <v>0</v>
          </cell>
        </row>
        <row r="98">
          <cell r="B98">
            <v>39180</v>
          </cell>
          <cell r="J98">
            <v>0</v>
          </cell>
          <cell r="L98">
            <v>39180</v>
          </cell>
          <cell r="M98">
            <v>0</v>
          </cell>
          <cell r="N98">
            <v>0</v>
          </cell>
          <cell r="O98">
            <v>0</v>
          </cell>
          <cell r="P98">
            <v>0</v>
          </cell>
          <cell r="Q98">
            <v>0</v>
          </cell>
          <cell r="R98">
            <v>0</v>
          </cell>
          <cell r="S98">
            <v>0</v>
          </cell>
          <cell r="T98">
            <v>0</v>
          </cell>
        </row>
        <row r="99">
          <cell r="B99">
            <v>39181</v>
          </cell>
          <cell r="J99">
            <v>0</v>
          </cell>
          <cell r="L99">
            <v>39181</v>
          </cell>
          <cell r="M99">
            <v>0</v>
          </cell>
          <cell r="N99">
            <v>0</v>
          </cell>
          <cell r="O99">
            <v>0</v>
          </cell>
          <cell r="P99">
            <v>0</v>
          </cell>
          <cell r="Q99">
            <v>0</v>
          </cell>
          <cell r="R99">
            <v>0</v>
          </cell>
          <cell r="S99">
            <v>0</v>
          </cell>
          <cell r="T99">
            <v>0</v>
          </cell>
        </row>
        <row r="100">
          <cell r="B100">
            <v>39182</v>
          </cell>
          <cell r="J100">
            <v>0</v>
          </cell>
          <cell r="L100">
            <v>39182</v>
          </cell>
          <cell r="M100">
            <v>0</v>
          </cell>
          <cell r="N100">
            <v>0</v>
          </cell>
          <cell r="O100">
            <v>0</v>
          </cell>
          <cell r="P100">
            <v>0</v>
          </cell>
          <cell r="Q100">
            <v>0</v>
          </cell>
          <cell r="R100">
            <v>0</v>
          </cell>
          <cell r="S100">
            <v>0</v>
          </cell>
          <cell r="T100">
            <v>0</v>
          </cell>
        </row>
        <row r="101">
          <cell r="B101">
            <v>39183</v>
          </cell>
          <cell r="J101">
            <v>0</v>
          </cell>
          <cell r="L101">
            <v>39183</v>
          </cell>
          <cell r="M101">
            <v>0</v>
          </cell>
          <cell r="N101">
            <v>0</v>
          </cell>
          <cell r="O101">
            <v>0</v>
          </cell>
          <cell r="P101">
            <v>0</v>
          </cell>
          <cell r="Q101">
            <v>0</v>
          </cell>
          <cell r="R101">
            <v>0</v>
          </cell>
          <cell r="S101">
            <v>0</v>
          </cell>
          <cell r="T101">
            <v>0</v>
          </cell>
        </row>
        <row r="102">
          <cell r="B102">
            <v>39184</v>
          </cell>
          <cell r="J102">
            <v>0</v>
          </cell>
          <cell r="L102">
            <v>39184</v>
          </cell>
          <cell r="M102">
            <v>0</v>
          </cell>
          <cell r="N102">
            <v>0</v>
          </cell>
          <cell r="O102">
            <v>0</v>
          </cell>
          <cell r="P102">
            <v>0</v>
          </cell>
          <cell r="Q102">
            <v>0</v>
          </cell>
          <cell r="R102">
            <v>0</v>
          </cell>
          <cell r="S102">
            <v>0</v>
          </cell>
          <cell r="T102">
            <v>0</v>
          </cell>
        </row>
        <row r="103">
          <cell r="B103">
            <v>39185</v>
          </cell>
          <cell r="J103">
            <v>0</v>
          </cell>
          <cell r="L103">
            <v>39185</v>
          </cell>
          <cell r="M103">
            <v>0</v>
          </cell>
          <cell r="N103">
            <v>0</v>
          </cell>
          <cell r="O103">
            <v>0</v>
          </cell>
          <cell r="P103">
            <v>0</v>
          </cell>
          <cell r="Q103">
            <v>0</v>
          </cell>
          <cell r="R103">
            <v>0</v>
          </cell>
          <cell r="S103">
            <v>0</v>
          </cell>
          <cell r="T103">
            <v>0</v>
          </cell>
        </row>
        <row r="104">
          <cell r="B104">
            <v>39186</v>
          </cell>
          <cell r="J104">
            <v>0</v>
          </cell>
          <cell r="L104">
            <v>39186</v>
          </cell>
          <cell r="M104">
            <v>0</v>
          </cell>
          <cell r="N104">
            <v>0</v>
          </cell>
          <cell r="O104">
            <v>0</v>
          </cell>
          <cell r="P104">
            <v>0</v>
          </cell>
          <cell r="Q104">
            <v>0</v>
          </cell>
          <cell r="R104">
            <v>0</v>
          </cell>
          <cell r="S104">
            <v>0</v>
          </cell>
          <cell r="T104">
            <v>0</v>
          </cell>
        </row>
        <row r="105">
          <cell r="B105">
            <v>39187</v>
          </cell>
          <cell r="J105">
            <v>0</v>
          </cell>
          <cell r="L105">
            <v>39187</v>
          </cell>
          <cell r="M105">
            <v>0</v>
          </cell>
          <cell r="N105">
            <v>0</v>
          </cell>
          <cell r="O105">
            <v>0</v>
          </cell>
          <cell r="P105">
            <v>0</v>
          </cell>
          <cell r="Q105">
            <v>0</v>
          </cell>
          <cell r="R105">
            <v>0</v>
          </cell>
          <cell r="S105">
            <v>0</v>
          </cell>
          <cell r="T105">
            <v>0</v>
          </cell>
        </row>
        <row r="106">
          <cell r="B106">
            <v>39188</v>
          </cell>
          <cell r="J106">
            <v>0</v>
          </cell>
          <cell r="L106">
            <v>39188</v>
          </cell>
          <cell r="M106">
            <v>0</v>
          </cell>
          <cell r="N106">
            <v>0</v>
          </cell>
          <cell r="O106">
            <v>0</v>
          </cell>
          <cell r="P106">
            <v>0</v>
          </cell>
          <cell r="Q106">
            <v>0</v>
          </cell>
          <cell r="R106">
            <v>0</v>
          </cell>
          <cell r="S106">
            <v>0</v>
          </cell>
          <cell r="T106">
            <v>0</v>
          </cell>
        </row>
        <row r="107">
          <cell r="B107">
            <v>39189</v>
          </cell>
          <cell r="J107">
            <v>0</v>
          </cell>
          <cell r="L107">
            <v>39189</v>
          </cell>
          <cell r="M107">
            <v>0</v>
          </cell>
          <cell r="N107">
            <v>0</v>
          </cell>
          <cell r="O107">
            <v>0</v>
          </cell>
          <cell r="P107">
            <v>0</v>
          </cell>
          <cell r="Q107">
            <v>0</v>
          </cell>
          <cell r="R107">
            <v>0</v>
          </cell>
          <cell r="S107">
            <v>0</v>
          </cell>
          <cell r="T107">
            <v>0</v>
          </cell>
        </row>
        <row r="108">
          <cell r="B108">
            <v>39190</v>
          </cell>
          <cell r="J108">
            <v>0</v>
          </cell>
          <cell r="L108">
            <v>39190</v>
          </cell>
          <cell r="M108">
            <v>0</v>
          </cell>
          <cell r="N108">
            <v>0</v>
          </cell>
          <cell r="O108">
            <v>0</v>
          </cell>
          <cell r="P108">
            <v>0</v>
          </cell>
          <cell r="Q108">
            <v>0</v>
          </cell>
          <cell r="R108">
            <v>0</v>
          </cell>
          <cell r="S108">
            <v>0</v>
          </cell>
          <cell r="T108">
            <v>0</v>
          </cell>
        </row>
        <row r="109">
          <cell r="B109">
            <v>39191</v>
          </cell>
          <cell r="J109">
            <v>0</v>
          </cell>
          <cell r="L109">
            <v>39191</v>
          </cell>
          <cell r="M109">
            <v>0</v>
          </cell>
          <cell r="N109">
            <v>0</v>
          </cell>
          <cell r="O109">
            <v>0</v>
          </cell>
          <cell r="P109">
            <v>0</v>
          </cell>
          <cell r="Q109">
            <v>0</v>
          </cell>
          <cell r="R109">
            <v>0</v>
          </cell>
          <cell r="S109">
            <v>0</v>
          </cell>
          <cell r="T109">
            <v>0</v>
          </cell>
        </row>
        <row r="110">
          <cell r="B110">
            <v>39192</v>
          </cell>
          <cell r="J110">
            <v>0</v>
          </cell>
          <cell r="L110">
            <v>39192</v>
          </cell>
          <cell r="M110">
            <v>0</v>
          </cell>
          <cell r="N110">
            <v>0</v>
          </cell>
          <cell r="O110">
            <v>0</v>
          </cell>
          <cell r="P110">
            <v>0</v>
          </cell>
          <cell r="Q110">
            <v>0</v>
          </cell>
          <cell r="R110">
            <v>0</v>
          </cell>
          <cell r="S110">
            <v>0</v>
          </cell>
          <cell r="T110">
            <v>0</v>
          </cell>
        </row>
        <row r="111">
          <cell r="B111">
            <v>39193</v>
          </cell>
          <cell r="J111">
            <v>0</v>
          </cell>
          <cell r="L111">
            <v>39193</v>
          </cell>
          <cell r="M111">
            <v>0</v>
          </cell>
          <cell r="N111">
            <v>0</v>
          </cell>
          <cell r="O111">
            <v>0</v>
          </cell>
          <cell r="P111">
            <v>0</v>
          </cell>
          <cell r="Q111">
            <v>0</v>
          </cell>
          <cell r="R111">
            <v>0</v>
          </cell>
          <cell r="S111">
            <v>0</v>
          </cell>
          <cell r="T111">
            <v>0</v>
          </cell>
        </row>
        <row r="112">
          <cell r="B112">
            <v>39194</v>
          </cell>
          <cell r="J112">
            <v>0</v>
          </cell>
          <cell r="L112">
            <v>39194</v>
          </cell>
          <cell r="M112">
            <v>0</v>
          </cell>
          <cell r="N112">
            <v>0</v>
          </cell>
          <cell r="O112">
            <v>0</v>
          </cell>
          <cell r="P112">
            <v>0</v>
          </cell>
          <cell r="Q112">
            <v>0</v>
          </cell>
          <cell r="R112">
            <v>0</v>
          </cell>
          <cell r="S112">
            <v>0</v>
          </cell>
          <cell r="T112">
            <v>0</v>
          </cell>
        </row>
        <row r="113">
          <cell r="B113">
            <v>39195</v>
          </cell>
          <cell r="J113">
            <v>0</v>
          </cell>
          <cell r="L113">
            <v>39195</v>
          </cell>
          <cell r="M113">
            <v>0</v>
          </cell>
          <cell r="N113">
            <v>0</v>
          </cell>
          <cell r="O113">
            <v>0</v>
          </cell>
          <cell r="P113">
            <v>0</v>
          </cell>
          <cell r="Q113">
            <v>0</v>
          </cell>
          <cell r="R113">
            <v>0</v>
          </cell>
          <cell r="S113">
            <v>0</v>
          </cell>
          <cell r="T113">
            <v>0</v>
          </cell>
        </row>
        <row r="114">
          <cell r="B114">
            <v>39196</v>
          </cell>
          <cell r="J114">
            <v>0</v>
          </cell>
          <cell r="L114">
            <v>39196</v>
          </cell>
          <cell r="M114">
            <v>0</v>
          </cell>
          <cell r="N114">
            <v>0</v>
          </cell>
          <cell r="O114">
            <v>0</v>
          </cell>
          <cell r="P114">
            <v>0</v>
          </cell>
          <cell r="Q114">
            <v>0</v>
          </cell>
          <cell r="R114">
            <v>0</v>
          </cell>
          <cell r="S114">
            <v>0</v>
          </cell>
          <cell r="T114">
            <v>0</v>
          </cell>
        </row>
        <row r="115">
          <cell r="B115">
            <v>39197</v>
          </cell>
          <cell r="J115">
            <v>0</v>
          </cell>
          <cell r="L115">
            <v>39197</v>
          </cell>
          <cell r="M115">
            <v>0</v>
          </cell>
          <cell r="N115">
            <v>0</v>
          </cell>
          <cell r="O115">
            <v>0</v>
          </cell>
          <cell r="P115">
            <v>0</v>
          </cell>
          <cell r="Q115">
            <v>0</v>
          </cell>
          <cell r="R115">
            <v>0</v>
          </cell>
          <cell r="S115">
            <v>0</v>
          </cell>
          <cell r="T115">
            <v>0</v>
          </cell>
        </row>
        <row r="116">
          <cell r="B116">
            <v>39198</v>
          </cell>
          <cell r="J116">
            <v>0</v>
          </cell>
          <cell r="L116">
            <v>39198</v>
          </cell>
          <cell r="M116">
            <v>0</v>
          </cell>
          <cell r="N116">
            <v>0</v>
          </cell>
          <cell r="O116">
            <v>0</v>
          </cell>
          <cell r="P116">
            <v>0</v>
          </cell>
          <cell r="Q116">
            <v>0</v>
          </cell>
          <cell r="R116">
            <v>0</v>
          </cell>
          <cell r="S116">
            <v>0</v>
          </cell>
          <cell r="T116">
            <v>0</v>
          </cell>
        </row>
        <row r="117">
          <cell r="B117">
            <v>39199</v>
          </cell>
          <cell r="J117">
            <v>0</v>
          </cell>
          <cell r="L117">
            <v>39199</v>
          </cell>
          <cell r="M117">
            <v>0</v>
          </cell>
          <cell r="N117">
            <v>0</v>
          </cell>
          <cell r="O117">
            <v>0</v>
          </cell>
          <cell r="P117">
            <v>0</v>
          </cell>
          <cell r="Q117">
            <v>0</v>
          </cell>
          <cell r="R117">
            <v>0</v>
          </cell>
          <cell r="S117">
            <v>0</v>
          </cell>
          <cell r="T117">
            <v>0</v>
          </cell>
        </row>
        <row r="118">
          <cell r="B118">
            <v>39200</v>
          </cell>
          <cell r="J118">
            <v>0</v>
          </cell>
          <cell r="L118">
            <v>39200</v>
          </cell>
          <cell r="M118">
            <v>0</v>
          </cell>
          <cell r="N118">
            <v>0</v>
          </cell>
          <cell r="O118">
            <v>0</v>
          </cell>
          <cell r="P118">
            <v>0</v>
          </cell>
          <cell r="Q118">
            <v>0</v>
          </cell>
          <cell r="R118">
            <v>0</v>
          </cell>
          <cell r="S118">
            <v>0</v>
          </cell>
          <cell r="T118">
            <v>0</v>
          </cell>
        </row>
        <row r="119">
          <cell r="B119">
            <v>39201</v>
          </cell>
          <cell r="J119">
            <v>0</v>
          </cell>
          <cell r="L119">
            <v>39201</v>
          </cell>
          <cell r="M119">
            <v>0</v>
          </cell>
          <cell r="N119">
            <v>0</v>
          </cell>
          <cell r="O119">
            <v>0</v>
          </cell>
          <cell r="P119">
            <v>0</v>
          </cell>
          <cell r="Q119">
            <v>0</v>
          </cell>
          <cell r="R119">
            <v>0</v>
          </cell>
          <cell r="S119">
            <v>0</v>
          </cell>
          <cell r="T119">
            <v>0</v>
          </cell>
        </row>
        <row r="120">
          <cell r="B120">
            <v>39202</v>
          </cell>
          <cell r="J120">
            <v>0</v>
          </cell>
          <cell r="L120">
            <v>39202</v>
          </cell>
          <cell r="M120">
            <v>0</v>
          </cell>
          <cell r="N120">
            <v>0</v>
          </cell>
          <cell r="O120">
            <v>0</v>
          </cell>
          <cell r="P120">
            <v>0</v>
          </cell>
          <cell r="Q120">
            <v>0</v>
          </cell>
          <cell r="R120">
            <v>0</v>
          </cell>
          <cell r="S120">
            <v>0</v>
          </cell>
          <cell r="T120">
            <v>0</v>
          </cell>
        </row>
        <row r="121">
          <cell r="B121">
            <v>39203</v>
          </cell>
          <cell r="J121">
            <v>0</v>
          </cell>
          <cell r="L121">
            <v>39203</v>
          </cell>
          <cell r="M121">
            <v>0</v>
          </cell>
          <cell r="N121">
            <v>0</v>
          </cell>
          <cell r="O121">
            <v>0</v>
          </cell>
          <cell r="P121">
            <v>0</v>
          </cell>
          <cell r="Q121">
            <v>0</v>
          </cell>
          <cell r="R121">
            <v>0</v>
          </cell>
          <cell r="S121">
            <v>0</v>
          </cell>
          <cell r="T121">
            <v>0</v>
          </cell>
        </row>
        <row r="122">
          <cell r="B122" t="str">
            <v>TOTAL</v>
          </cell>
          <cell r="C122">
            <v>0</v>
          </cell>
          <cell r="D122">
            <v>0</v>
          </cell>
          <cell r="E122">
            <v>0</v>
          </cell>
          <cell r="F122">
            <v>0</v>
          </cell>
          <cell r="G122">
            <v>0</v>
          </cell>
          <cell r="H122">
            <v>0</v>
          </cell>
          <cell r="I122">
            <v>0</v>
          </cell>
          <cell r="J122">
            <v>0</v>
          </cell>
          <cell r="L122" t="str">
            <v>TOTAL</v>
          </cell>
          <cell r="M122">
            <v>0</v>
          </cell>
          <cell r="N122">
            <v>0</v>
          </cell>
          <cell r="O122">
            <v>0</v>
          </cell>
          <cell r="P122">
            <v>0</v>
          </cell>
          <cell r="Q122">
            <v>0</v>
          </cell>
          <cell r="R122">
            <v>0</v>
          </cell>
          <cell r="S122">
            <v>0</v>
          </cell>
          <cell r="T12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OB Forecasting"/>
      <sheetName val="QTY_DT"/>
      <sheetName val="HOURLY"/>
      <sheetName val="OB by Time Sheet"/>
      <sheetName val="Rain"/>
      <sheetName val="Intensitas Hujan"/>
      <sheetName val="Intern"/>
      <sheetName val="External"/>
      <sheetName val="Loss Opp Prod"/>
      <sheetName val="Grafik"/>
      <sheetName val="MTD Coal Forecasting"/>
      <sheetName val="YTD OB Forecasting"/>
      <sheetName val="YTD Coal Forecasting"/>
      <sheetName val="26_02"/>
      <sheetName val="03_09"/>
      <sheetName val="10_16"/>
      <sheetName val="17_23"/>
      <sheetName val="24_25"/>
      <sheetName val="Resume_Desember"/>
      <sheetName val="Presentation"/>
      <sheetName val="PL_AC"/>
      <sheetName val="REMARK"/>
      <sheetName val="LIST"/>
      <sheetName val="DPCache_Hourly_QTYDT"/>
      <sheetName val="whiteboard"/>
      <sheetName val="week1"/>
      <sheetName val="week2"/>
      <sheetName val="week3"/>
      <sheetName val="week4"/>
      <sheetName val="week5"/>
      <sheetName val="Resume_January"/>
      <sheetName val="ACUM"/>
      <sheetName val="TJ"/>
      <sheetName val="LM"/>
      <sheetName val="HAUL C1,C2,C3"/>
      <sheetName val="OB PLAN"/>
      <sheetName val="COAL ACT"/>
      <sheetName val="WASH PLANT"/>
      <sheetName val="DIRTY COAL ACT"/>
      <sheetName val="JAM2AN"/>
      <sheetName val="SUM"/>
      <sheetName val="HE"/>
      <sheetName val="DB Dept"/>
      <sheetName val="Database"/>
      <sheetName val="Run"/>
      <sheetName val="List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erformance"/>
      <sheetName val="BOD"/>
      <sheetName val="WS-Annual"/>
      <sheetName val="Chart sheet"/>
      <sheetName val="View for BOC"/>
      <sheetName val="WS-Daily"/>
      <sheetName val="IMM"/>
      <sheetName val="TDM"/>
      <sheetName val="BEK"/>
      <sheetName val="EMB"/>
      <sheetName val="TCM"/>
      <sheetName val="JBG"/>
      <sheetName val="Budget &amp; Outlook"/>
      <sheetName val="Summ TOTAL"/>
      <sheetName val="Sheet1"/>
      <sheetName val="MTD OB Forecasting"/>
    </sheetNames>
    <sheetDataSet>
      <sheetData sheetId="0" refreshError="1"/>
      <sheetData sheetId="1" refreshError="1"/>
      <sheetData sheetId="2"/>
      <sheetData sheetId="3" refreshError="1"/>
      <sheetData sheetId="4" refreshError="1"/>
      <sheetData sheetId="5">
        <row r="5">
          <cell r="B5" t="str">
            <v>Date</v>
          </cell>
          <cell r="C5" t="str">
            <v>OB</v>
          </cell>
          <cell r="D5" t="str">
            <v>ROM</v>
          </cell>
          <cell r="E5" t="str">
            <v>FC</v>
          </cell>
          <cell r="G5" t="str">
            <v>Budget</v>
          </cell>
          <cell r="H5" t="str">
            <v>Estimate</v>
          </cell>
          <cell r="I5" t="str">
            <v>Actual</v>
          </cell>
          <cell r="J5" t="str">
            <v>Budget</v>
          </cell>
          <cell r="K5" t="str">
            <v>Estimate</v>
          </cell>
          <cell r="L5" t="str">
            <v>Actual</v>
          </cell>
          <cell r="M5" t="str">
            <v>Budget</v>
          </cell>
          <cell r="N5" t="str">
            <v>Estimate</v>
          </cell>
          <cell r="O5" t="str">
            <v>Actual</v>
          </cell>
          <cell r="Q5" t="str">
            <v>OB</v>
          </cell>
          <cell r="R5" t="str">
            <v>ROM</v>
          </cell>
          <cell r="S5" t="str">
            <v>FC</v>
          </cell>
          <cell r="U5" t="str">
            <v>Budget</v>
          </cell>
          <cell r="V5" t="str">
            <v>Estimate</v>
          </cell>
          <cell r="W5" t="str">
            <v>Actual</v>
          </cell>
          <cell r="X5" t="str">
            <v>Budget</v>
          </cell>
          <cell r="Y5" t="str">
            <v>Estimate</v>
          </cell>
          <cell r="Z5" t="str">
            <v>Actual</v>
          </cell>
          <cell r="AA5" t="str">
            <v>Budget</v>
          </cell>
          <cell r="AB5" t="str">
            <v>Estimate</v>
          </cell>
          <cell r="AC5" t="str">
            <v>Actual</v>
          </cell>
          <cell r="AE5" t="str">
            <v>OB</v>
          </cell>
          <cell r="AF5" t="str">
            <v>ROM</v>
          </cell>
          <cell r="AG5" t="str">
            <v>FC</v>
          </cell>
          <cell r="AI5" t="str">
            <v>Budget</v>
          </cell>
          <cell r="AJ5" t="str">
            <v>Estimate</v>
          </cell>
          <cell r="AK5" t="str">
            <v>Actual</v>
          </cell>
          <cell r="AL5" t="str">
            <v>Budget</v>
          </cell>
          <cell r="AM5" t="str">
            <v>Estimate</v>
          </cell>
          <cell r="AN5" t="str">
            <v>Actual</v>
          </cell>
          <cell r="AO5" t="str">
            <v>Budget</v>
          </cell>
          <cell r="AP5" t="str">
            <v>Estimate</v>
          </cell>
          <cell r="AQ5" t="str">
            <v>Actual</v>
          </cell>
          <cell r="AS5" t="str">
            <v>OB</v>
          </cell>
          <cell r="AT5" t="str">
            <v>ROM</v>
          </cell>
          <cell r="AU5" t="str">
            <v>FC</v>
          </cell>
          <cell r="AW5" t="str">
            <v>Budget</v>
          </cell>
          <cell r="AX5" t="str">
            <v>Estimate</v>
          </cell>
          <cell r="AY5" t="str">
            <v>Actual</v>
          </cell>
          <cell r="AZ5" t="str">
            <v>Budget</v>
          </cell>
          <cell r="BA5" t="str">
            <v>Estimate</v>
          </cell>
          <cell r="BB5" t="str">
            <v>Actual</v>
          </cell>
          <cell r="BC5" t="str">
            <v>Budget</v>
          </cell>
          <cell r="BD5" t="str">
            <v>Estimate</v>
          </cell>
          <cell r="BE5" t="str">
            <v>Actual</v>
          </cell>
          <cell r="BG5" t="str">
            <v>OB</v>
          </cell>
          <cell r="BH5" t="str">
            <v>ROM</v>
          </cell>
          <cell r="BI5" t="str">
            <v>FC</v>
          </cell>
          <cell r="BK5" t="str">
            <v>Budget</v>
          </cell>
          <cell r="BL5" t="str">
            <v>Estimate</v>
          </cell>
          <cell r="BM5" t="str">
            <v>Actual</v>
          </cell>
          <cell r="BN5" t="str">
            <v>Budget</v>
          </cell>
          <cell r="BO5" t="str">
            <v>Estimate</v>
          </cell>
          <cell r="BP5" t="str">
            <v>Actual</v>
          </cell>
          <cell r="BQ5" t="str">
            <v>Budget</v>
          </cell>
          <cell r="BR5" t="str">
            <v>Estimate</v>
          </cell>
          <cell r="BS5" t="str">
            <v>Actual</v>
          </cell>
          <cell r="BU5" t="str">
            <v>OB</v>
          </cell>
          <cell r="BV5" t="str">
            <v>ROM</v>
          </cell>
          <cell r="BW5" t="str">
            <v>FC</v>
          </cell>
          <cell r="BY5" t="str">
            <v>Budget</v>
          </cell>
          <cell r="BZ5" t="str">
            <v>Estimate</v>
          </cell>
          <cell r="CA5" t="str">
            <v>Actual</v>
          </cell>
          <cell r="CB5" t="str">
            <v>Budget</v>
          </cell>
          <cell r="CC5" t="str">
            <v>Estimate</v>
          </cell>
          <cell r="CD5" t="str">
            <v>Actual</v>
          </cell>
          <cell r="CE5" t="str">
            <v>Budget</v>
          </cell>
          <cell r="CF5" t="str">
            <v>Estimate</v>
          </cell>
          <cell r="CG5" t="str">
            <v>Actual</v>
          </cell>
          <cell r="CI5" t="str">
            <v>OB</v>
          </cell>
          <cell r="CJ5" t="str">
            <v>ROM</v>
          </cell>
          <cell r="CK5" t="str">
            <v>FC</v>
          </cell>
          <cell r="CM5" t="str">
            <v>Budget</v>
          </cell>
          <cell r="CN5" t="str">
            <v>Estimate</v>
          </cell>
          <cell r="CO5" t="str">
            <v>Actual</v>
          </cell>
          <cell r="CP5" t="str">
            <v>Budget</v>
          </cell>
          <cell r="CQ5" t="str">
            <v>Estimate</v>
          </cell>
          <cell r="CR5" t="str">
            <v>Actual</v>
          </cell>
          <cell r="CS5" t="str">
            <v>Budget</v>
          </cell>
          <cell r="CT5" t="str">
            <v>Estimate</v>
          </cell>
          <cell r="CU5" t="str">
            <v>Actual</v>
          </cell>
        </row>
        <row r="7">
          <cell r="B7">
            <v>41699</v>
          </cell>
          <cell r="C7">
            <v>514.6142301254273</v>
          </cell>
          <cell r="D7">
            <v>46.962679999999999</v>
          </cell>
          <cell r="E7">
            <v>59.701500000000003</v>
          </cell>
          <cell r="G7">
            <v>402.57312453277103</v>
          </cell>
          <cell r="H7">
            <v>476.50582084069566</v>
          </cell>
          <cell r="I7">
            <v>514.6142301254273</v>
          </cell>
          <cell r="J7">
            <v>41.946978092201029</v>
          </cell>
          <cell r="K7">
            <v>48.313565000000004</v>
          </cell>
          <cell r="L7">
            <v>46.962679999999999</v>
          </cell>
          <cell r="M7">
            <v>49.882226879261189</v>
          </cell>
          <cell r="N7">
            <v>48.761425833333334</v>
          </cell>
          <cell r="O7">
            <v>59.701500000000003</v>
          </cell>
          <cell r="Q7">
            <v>233.607</v>
          </cell>
          <cell r="R7">
            <v>22.680419999999998</v>
          </cell>
          <cell r="S7">
            <v>16.632180000000002</v>
          </cell>
          <cell r="U7">
            <v>169.90859200332403</v>
          </cell>
          <cell r="V7">
            <v>214.80365833333335</v>
          </cell>
          <cell r="W7">
            <v>233.607</v>
          </cell>
          <cell r="X7">
            <v>17.401037691720749</v>
          </cell>
          <cell r="Y7">
            <v>21.999911333333333</v>
          </cell>
          <cell r="Z7">
            <v>22.680419999999998</v>
          </cell>
          <cell r="AA7">
            <v>18.548387096774192</v>
          </cell>
          <cell r="AB7">
            <v>21.993412583333335</v>
          </cell>
          <cell r="AC7">
            <v>16.632180000000002</v>
          </cell>
          <cell r="AE7">
            <v>42.568300000000001</v>
          </cell>
          <cell r="AF7">
            <v>4.1716199999999999</v>
          </cell>
          <cell r="AG7">
            <v>5.5566199999999988</v>
          </cell>
          <cell r="AI7">
            <v>31.923155806451611</v>
          </cell>
          <cell r="AJ7">
            <v>39.884272916666674</v>
          </cell>
          <cell r="AK7">
            <v>42.568300000000001</v>
          </cell>
          <cell r="AL7">
            <v>2.8322580645161288</v>
          </cell>
          <cell r="AM7">
            <v>3.5094295833333331</v>
          </cell>
          <cell r="AN7">
            <v>4.1716199999999999</v>
          </cell>
          <cell r="AO7">
            <v>2.7756129032258063</v>
          </cell>
          <cell r="AP7">
            <v>3.494250833333334</v>
          </cell>
          <cell r="AQ7">
            <v>5.5566199999999988</v>
          </cell>
          <cell r="AS7">
            <v>69.251000000000005</v>
          </cell>
          <cell r="AT7">
            <v>9.8142600000000009</v>
          </cell>
          <cell r="AU7">
            <v>2.52908</v>
          </cell>
          <cell r="AW7">
            <v>61.934415181935471</v>
          </cell>
          <cell r="AX7">
            <v>64.864791666666676</v>
          </cell>
          <cell r="AY7">
            <v>69.251000000000005</v>
          </cell>
          <cell r="AZ7">
            <v>7.1168921284873283</v>
          </cell>
          <cell r="BA7">
            <v>8.1940537500000001</v>
          </cell>
          <cell r="BB7">
            <v>9.8142600000000009</v>
          </cell>
          <cell r="BC7">
            <v>8.5161290322580641</v>
          </cell>
          <cell r="BD7">
            <v>5.9112166666666681</v>
          </cell>
          <cell r="BE7">
            <v>2.52908</v>
          </cell>
          <cell r="BG7">
            <v>98.04899975585937</v>
          </cell>
          <cell r="BH7">
            <v>6.1463199958801269</v>
          </cell>
          <cell r="BI7">
            <v>11.82</v>
          </cell>
          <cell r="BK7">
            <v>84.830307504073161</v>
          </cell>
          <cell r="BL7">
            <v>88.922529085477208</v>
          </cell>
          <cell r="BM7">
            <v>98.04899975585937</v>
          </cell>
          <cell r="BN7">
            <v>5.4099327568820383</v>
          </cell>
          <cell r="BO7">
            <v>6.1603008390204108</v>
          </cell>
          <cell r="BP7">
            <v>6.1463199958801269</v>
          </cell>
          <cell r="BQ7">
            <v>3.1092007571768869</v>
          </cell>
          <cell r="BR7">
            <v>6.6620833333333325</v>
          </cell>
          <cell r="BS7">
            <v>11.82</v>
          </cell>
          <cell r="BU7">
            <v>28.866</v>
          </cell>
          <cell r="BV7">
            <v>3.83338</v>
          </cell>
          <cell r="BW7">
            <v>1.7072000000000001</v>
          </cell>
          <cell r="BY7">
            <v>20.14516129032258</v>
          </cell>
          <cell r="BZ7">
            <v>22.855791666666672</v>
          </cell>
          <cell r="CA7">
            <v>28.866</v>
          </cell>
          <cell r="CB7">
            <v>3.5161290322580645</v>
          </cell>
          <cell r="CC7">
            <v>3.48512625</v>
          </cell>
          <cell r="CD7">
            <v>3.83338</v>
          </cell>
          <cell r="CE7">
            <v>3.5483870967741935</v>
          </cell>
          <cell r="CF7">
            <v>3.8171666666666666</v>
          </cell>
          <cell r="CG7">
            <v>1.7072000000000001</v>
          </cell>
          <cell r="CI7">
            <v>986.95552988128657</v>
          </cell>
          <cell r="CJ7">
            <v>93.608679995880152</v>
          </cell>
          <cell r="CK7">
            <v>97.946579999999983</v>
          </cell>
          <cell r="CM7">
            <v>771.31475631887793</v>
          </cell>
          <cell r="CN7">
            <v>907.83686450950609</v>
          </cell>
          <cell r="CO7">
            <v>986.95552988128657</v>
          </cell>
          <cell r="CP7">
            <v>78.223227766065335</v>
          </cell>
          <cell r="CQ7">
            <v>91.662386755687066</v>
          </cell>
          <cell r="CR7">
            <v>93.608679995880152</v>
          </cell>
          <cell r="CS7">
            <v>86.37994376547033</v>
          </cell>
          <cell r="CT7">
            <v>90.63955591666668</v>
          </cell>
          <cell r="CU7">
            <v>97.946579999999983</v>
          </cell>
        </row>
        <row r="8">
          <cell r="B8">
            <v>41700</v>
          </cell>
          <cell r="C8">
            <v>436.53279974365233</v>
          </cell>
          <cell r="D8">
            <v>42.561639999999997</v>
          </cell>
          <cell r="E8">
            <v>46.380099999999999</v>
          </cell>
          <cell r="G8">
            <v>805.14624906554207</v>
          </cell>
          <cell r="H8">
            <v>953.01164168139132</v>
          </cell>
          <cell r="I8">
            <v>951.14702986907969</v>
          </cell>
          <cell r="J8">
            <v>83.893956184402057</v>
          </cell>
          <cell r="K8">
            <v>96.627130000000008</v>
          </cell>
          <cell r="L8">
            <v>89.524319999999989</v>
          </cell>
          <cell r="M8">
            <v>99.764453758522379</v>
          </cell>
          <cell r="N8">
            <v>97.522851666666668</v>
          </cell>
          <cell r="O8">
            <v>106.08160000000001</v>
          </cell>
          <cell r="Q8">
            <v>217.3629</v>
          </cell>
          <cell r="R8">
            <v>22.500679999999999</v>
          </cell>
          <cell r="S8">
            <v>24.6614</v>
          </cell>
          <cell r="U8">
            <v>339.81718400664806</v>
          </cell>
          <cell r="V8">
            <v>429.60731666666669</v>
          </cell>
          <cell r="W8">
            <v>450.9699</v>
          </cell>
          <cell r="X8">
            <v>34.802075383441498</v>
          </cell>
          <cell r="Y8">
            <v>43.999822666666667</v>
          </cell>
          <cell r="Z8">
            <v>45.181100000000001</v>
          </cell>
          <cell r="AA8">
            <v>37.096774193548384</v>
          </cell>
          <cell r="AB8">
            <v>43.986825166666669</v>
          </cell>
          <cell r="AC8">
            <v>41.293580000000006</v>
          </cell>
          <cell r="AE8">
            <v>46.015500000000003</v>
          </cell>
          <cell r="AF8">
            <v>2.2665600000000001</v>
          </cell>
          <cell r="AG8">
            <v>2.3260699999999996</v>
          </cell>
          <cell r="AI8">
            <v>63.846311612903222</v>
          </cell>
          <cell r="AJ8">
            <v>79.768545833333349</v>
          </cell>
          <cell r="AK8">
            <v>88.583799999999997</v>
          </cell>
          <cell r="AL8">
            <v>5.6645161290322577</v>
          </cell>
          <cell r="AM8">
            <v>7.0188591666666662</v>
          </cell>
          <cell r="AN8">
            <v>6.43818</v>
          </cell>
          <cell r="AO8">
            <v>5.5512258064516127</v>
          </cell>
          <cell r="AP8">
            <v>6.9885016666666679</v>
          </cell>
          <cell r="AQ8">
            <v>7.8826899999999984</v>
          </cell>
          <cell r="AS8">
            <v>48.741</v>
          </cell>
          <cell r="AT8">
            <v>7.5373900000000003</v>
          </cell>
          <cell r="AU8">
            <v>8.6702000000000012</v>
          </cell>
          <cell r="AW8">
            <v>123.86883036387094</v>
          </cell>
          <cell r="AX8">
            <v>129.72958333333335</v>
          </cell>
          <cell r="AY8">
            <v>117.992</v>
          </cell>
          <cell r="AZ8">
            <v>14.233784256974657</v>
          </cell>
          <cell r="BA8">
            <v>16.3881075</v>
          </cell>
          <cell r="BB8">
            <v>17.351649999999999</v>
          </cell>
          <cell r="BC8">
            <v>17.032258064516128</v>
          </cell>
          <cell r="BD8">
            <v>11.822433333333336</v>
          </cell>
          <cell r="BE8">
            <v>11.199280000000002</v>
          </cell>
          <cell r="BG8">
            <v>74.877929771423339</v>
          </cell>
          <cell r="BH8">
            <v>5.4014200037384033</v>
          </cell>
          <cell r="BI8">
            <v>4.3099999999999996</v>
          </cell>
          <cell r="BK8">
            <v>169.66061500814632</v>
          </cell>
          <cell r="BL8">
            <v>177.84505817095442</v>
          </cell>
          <cell r="BM8">
            <v>172.92692952728271</v>
          </cell>
          <cell r="BN8">
            <v>10.819865513764077</v>
          </cell>
          <cell r="BO8">
            <v>12.320601678040822</v>
          </cell>
          <cell r="BP8">
            <v>11.54773999961853</v>
          </cell>
          <cell r="BQ8">
            <v>6.2184015143537739</v>
          </cell>
          <cell r="BR8">
            <v>13.324166666666665</v>
          </cell>
          <cell r="BS8">
            <v>16.13</v>
          </cell>
          <cell r="BU8">
            <v>7.4204999999999997</v>
          </cell>
          <cell r="BV8">
            <v>1.3903599999999998</v>
          </cell>
          <cell r="BW8">
            <v>1.36903</v>
          </cell>
          <cell r="BY8">
            <v>40.29032258064516</v>
          </cell>
          <cell r="BZ8">
            <v>45.711583333333344</v>
          </cell>
          <cell r="CA8">
            <v>36.286499999999997</v>
          </cell>
          <cell r="CB8">
            <v>7.032258064516129</v>
          </cell>
          <cell r="CC8">
            <v>6.9702525</v>
          </cell>
          <cell r="CD8">
            <v>5.2237399999999994</v>
          </cell>
          <cell r="CE8">
            <v>7.096774193548387</v>
          </cell>
          <cell r="CF8">
            <v>7.6343333333333332</v>
          </cell>
          <cell r="CG8">
            <v>3.0762299999999998</v>
          </cell>
          <cell r="CI8">
            <v>830.95062951507566</v>
          </cell>
          <cell r="CJ8">
            <v>81.65805000373841</v>
          </cell>
          <cell r="CK8">
            <v>87.716799999999992</v>
          </cell>
          <cell r="CM8">
            <v>1542.6295126377559</v>
          </cell>
          <cell r="CN8">
            <v>1815.6737290190122</v>
          </cell>
          <cell r="CO8">
            <v>1817.9061593963622</v>
          </cell>
          <cell r="CP8">
            <v>156.44645553213067</v>
          </cell>
          <cell r="CQ8">
            <v>183.32477351137413</v>
          </cell>
          <cell r="CR8">
            <v>175.26672999961852</v>
          </cell>
          <cell r="CS8">
            <v>172.75988753094066</v>
          </cell>
          <cell r="CT8">
            <v>181.27911183333336</v>
          </cell>
          <cell r="CU8">
            <v>185.66338000000002</v>
          </cell>
        </row>
        <row r="9">
          <cell r="B9">
            <v>41701</v>
          </cell>
          <cell r="C9">
            <v>404.89273999595645</v>
          </cell>
          <cell r="D9">
            <v>37.420400000000001</v>
          </cell>
          <cell r="E9">
            <v>47.451300000000003</v>
          </cell>
          <cell r="G9">
            <v>1207.719373598313</v>
          </cell>
          <cell r="H9">
            <v>1429.517462522087</v>
          </cell>
          <cell r="I9">
            <v>1356.0397698650361</v>
          </cell>
          <cell r="J9">
            <v>125.84093427660309</v>
          </cell>
          <cell r="K9">
            <v>144.94069500000001</v>
          </cell>
          <cell r="L9">
            <v>126.94471999999999</v>
          </cell>
          <cell r="M9">
            <v>149.64668063778356</v>
          </cell>
          <cell r="N9">
            <v>146.2842775</v>
          </cell>
          <cell r="O9">
            <v>153.53290000000001</v>
          </cell>
          <cell r="Q9">
            <v>91.054000000000002</v>
          </cell>
          <cell r="R9">
            <v>8.6110900000000008</v>
          </cell>
          <cell r="S9">
            <v>10.618919999999999</v>
          </cell>
          <cell r="U9">
            <v>509.72577600997209</v>
          </cell>
          <cell r="V9">
            <v>644.41097500000001</v>
          </cell>
          <cell r="W9">
            <v>542.02390000000003</v>
          </cell>
          <cell r="X9">
            <v>52.20311307516225</v>
          </cell>
          <cell r="Y9">
            <v>65.999734000000004</v>
          </cell>
          <cell r="Z9">
            <v>53.792190000000005</v>
          </cell>
          <cell r="AA9">
            <v>55.645161290322577</v>
          </cell>
          <cell r="AB9">
            <v>65.980237750000001</v>
          </cell>
          <cell r="AC9">
            <v>51.912500000000009</v>
          </cell>
          <cell r="AE9">
            <v>20.888999999999999</v>
          </cell>
          <cell r="AF9">
            <v>0.86441000000000001</v>
          </cell>
          <cell r="AG9">
            <v>1.2990599999999999</v>
          </cell>
          <cell r="AI9">
            <v>95.769467419354839</v>
          </cell>
          <cell r="AJ9">
            <v>119.65281875000002</v>
          </cell>
          <cell r="AK9">
            <v>109.47279999999999</v>
          </cell>
          <cell r="AL9">
            <v>8.4967741935483865</v>
          </cell>
          <cell r="AM9">
            <v>10.52828875</v>
          </cell>
          <cell r="AN9">
            <v>7.3025900000000004</v>
          </cell>
          <cell r="AO9">
            <v>8.3268387096774195</v>
          </cell>
          <cell r="AP9">
            <v>10.482752500000002</v>
          </cell>
          <cell r="AQ9">
            <v>9.1817499999999974</v>
          </cell>
          <cell r="AS9">
            <v>47.253500000000003</v>
          </cell>
          <cell r="AT9">
            <v>4.89011</v>
          </cell>
          <cell r="AU9">
            <v>6.9069200000000004</v>
          </cell>
          <cell r="AW9">
            <v>185.80324554580642</v>
          </cell>
          <cell r="AX9">
            <v>194.59437500000001</v>
          </cell>
          <cell r="AY9">
            <v>165.24549999999999</v>
          </cell>
          <cell r="AZ9">
            <v>21.350676385461984</v>
          </cell>
          <cell r="BA9">
            <v>24.582161249999999</v>
          </cell>
          <cell r="BB9">
            <v>22.241759999999999</v>
          </cell>
          <cell r="BC9">
            <v>25.548387096774192</v>
          </cell>
          <cell r="BD9">
            <v>17.733650000000004</v>
          </cell>
          <cell r="BE9">
            <v>18.106200000000001</v>
          </cell>
          <cell r="BG9">
            <v>55.490369951248169</v>
          </cell>
          <cell r="BH9">
            <v>8.0019699829101558</v>
          </cell>
          <cell r="BI9">
            <v>12.41</v>
          </cell>
          <cell r="BK9">
            <v>254.49092251221947</v>
          </cell>
          <cell r="BL9">
            <v>266.76758725643163</v>
          </cell>
          <cell r="BM9">
            <v>228.41729947853088</v>
          </cell>
          <cell r="BN9">
            <v>16.229798270646114</v>
          </cell>
          <cell r="BO9">
            <v>18.480902517061232</v>
          </cell>
          <cell r="BP9">
            <v>19.549709982528686</v>
          </cell>
          <cell r="BQ9">
            <v>9.3276022715306617</v>
          </cell>
          <cell r="BR9">
            <v>19.986249999999998</v>
          </cell>
          <cell r="BS9">
            <v>28.54</v>
          </cell>
          <cell r="BU9">
            <v>29.775500000000001</v>
          </cell>
          <cell r="BV9">
            <v>3.76756</v>
          </cell>
          <cell r="BW9">
            <v>3.7675599999999996</v>
          </cell>
          <cell r="BY9">
            <v>60.435483870967744</v>
          </cell>
          <cell r="BZ9">
            <v>68.567375000000013</v>
          </cell>
          <cell r="CA9">
            <v>66.061999999999998</v>
          </cell>
          <cell r="CB9">
            <v>10.548387096774194</v>
          </cell>
          <cell r="CC9">
            <v>10.455378749999999</v>
          </cell>
          <cell r="CD9">
            <v>8.991299999999999</v>
          </cell>
          <cell r="CE9">
            <v>10.64516129032258</v>
          </cell>
          <cell r="CF9">
            <v>11.451499999999999</v>
          </cell>
          <cell r="CG9">
            <v>6.8437899999999994</v>
          </cell>
          <cell r="CI9">
            <v>649.35510994720471</v>
          </cell>
          <cell r="CJ9">
            <v>63.555539982910162</v>
          </cell>
          <cell r="CK9">
            <v>82.453760000000003</v>
          </cell>
          <cell r="CM9">
            <v>2313.944268956634</v>
          </cell>
          <cell r="CN9">
            <v>2723.5105935285187</v>
          </cell>
          <cell r="CO9">
            <v>2467.2612693435667</v>
          </cell>
          <cell r="CP9">
            <v>234.66968329819605</v>
          </cell>
          <cell r="CQ9">
            <v>274.98716026706126</v>
          </cell>
          <cell r="CR9">
            <v>238.8222699825287</v>
          </cell>
          <cell r="CS9">
            <v>259.13983129641099</v>
          </cell>
          <cell r="CT9">
            <v>271.91866775</v>
          </cell>
          <cell r="CU9">
            <v>268.11714000000001</v>
          </cell>
        </row>
        <row r="10">
          <cell r="B10">
            <v>41702</v>
          </cell>
          <cell r="C10">
            <v>465.87573006515504</v>
          </cell>
          <cell r="D10">
            <v>49.16592</v>
          </cell>
          <cell r="E10">
            <v>49.788300000000007</v>
          </cell>
          <cell r="G10">
            <v>1610.2924981310841</v>
          </cell>
          <cell r="H10">
            <v>1906.0232833627826</v>
          </cell>
          <cell r="I10">
            <v>1821.9154999301911</v>
          </cell>
          <cell r="J10">
            <v>167.78791236880411</v>
          </cell>
          <cell r="K10">
            <v>193.25426000000002</v>
          </cell>
          <cell r="L10">
            <v>176.11063999999999</v>
          </cell>
          <cell r="M10">
            <v>199.52890751704476</v>
          </cell>
          <cell r="N10">
            <v>195.04570333333334</v>
          </cell>
          <cell r="O10">
            <v>203.32120000000003</v>
          </cell>
          <cell r="Q10">
            <v>246.047</v>
          </cell>
          <cell r="R10">
            <v>22.064299999999999</v>
          </cell>
          <cell r="S10">
            <v>24.074839999999998</v>
          </cell>
          <cell r="U10">
            <v>679.63436801329613</v>
          </cell>
          <cell r="V10">
            <v>859.21463333333338</v>
          </cell>
          <cell r="W10">
            <v>788.07090000000005</v>
          </cell>
          <cell r="X10">
            <v>69.604150766882995</v>
          </cell>
          <cell r="Y10">
            <v>87.999645333333333</v>
          </cell>
          <cell r="Z10">
            <v>75.856490000000008</v>
          </cell>
          <cell r="AA10">
            <v>74.193548387096769</v>
          </cell>
          <cell r="AB10">
            <v>87.973650333333339</v>
          </cell>
          <cell r="AC10">
            <v>75.987340000000003</v>
          </cell>
          <cell r="AE10">
            <v>43.189425</v>
          </cell>
          <cell r="AF10">
            <v>3.3236099999999995</v>
          </cell>
          <cell r="AG10">
            <v>4.8917099999999998</v>
          </cell>
          <cell r="AI10">
            <v>127.69262322580644</v>
          </cell>
          <cell r="AJ10">
            <v>159.5370916666667</v>
          </cell>
          <cell r="AK10">
            <v>152.66222499999998</v>
          </cell>
          <cell r="AL10">
            <v>11.329032258064515</v>
          </cell>
          <cell r="AM10">
            <v>14.037718333333332</v>
          </cell>
          <cell r="AN10">
            <v>10.626200000000001</v>
          </cell>
          <cell r="AO10">
            <v>11.102451612903225</v>
          </cell>
          <cell r="AP10">
            <v>13.977003333333336</v>
          </cell>
          <cell r="AQ10">
            <v>14.073459999999997</v>
          </cell>
          <cell r="AS10">
            <v>56.339500000000001</v>
          </cell>
          <cell r="AT10">
            <v>8.8104599999999991</v>
          </cell>
          <cell r="AU10">
            <v>7.2148599999999998</v>
          </cell>
          <cell r="AW10">
            <v>247.73766072774188</v>
          </cell>
          <cell r="AX10">
            <v>259.4591666666667</v>
          </cell>
          <cell r="AY10">
            <v>221.58499999999998</v>
          </cell>
          <cell r="AZ10">
            <v>28.467568513949313</v>
          </cell>
          <cell r="BA10">
            <v>32.776215000000001</v>
          </cell>
          <cell r="BB10">
            <v>31.052219999999998</v>
          </cell>
          <cell r="BC10">
            <v>34.064516129032256</v>
          </cell>
          <cell r="BD10">
            <v>23.644866666666672</v>
          </cell>
          <cell r="BE10">
            <v>25.321060000000003</v>
          </cell>
          <cell r="BG10">
            <v>81.703980163574215</v>
          </cell>
          <cell r="BH10">
            <v>13.545309996261595</v>
          </cell>
          <cell r="BI10">
            <v>5.6</v>
          </cell>
          <cell r="BK10">
            <v>339.32123001629265</v>
          </cell>
          <cell r="BL10">
            <v>355.69011634190883</v>
          </cell>
          <cell r="BM10">
            <v>310.12127964210509</v>
          </cell>
          <cell r="BN10">
            <v>21.639731027528153</v>
          </cell>
          <cell r="BO10">
            <v>24.641203356081643</v>
          </cell>
          <cell r="BP10">
            <v>33.095019978790283</v>
          </cell>
          <cell r="BQ10">
            <v>12.436803028707548</v>
          </cell>
          <cell r="BR10">
            <v>26.64833333333333</v>
          </cell>
          <cell r="BS10">
            <v>34.14</v>
          </cell>
          <cell r="BU10">
            <v>29.376000000000001</v>
          </cell>
          <cell r="BV10">
            <v>4.7591500000000009</v>
          </cell>
          <cell r="BW10">
            <v>4.7387299999999994</v>
          </cell>
          <cell r="BY10">
            <v>80.58064516129032</v>
          </cell>
          <cell r="BZ10">
            <v>91.423166666666688</v>
          </cell>
          <cell r="CA10">
            <v>95.438000000000002</v>
          </cell>
          <cell r="CB10">
            <v>14.064516129032258</v>
          </cell>
          <cell r="CC10">
            <v>13.940505</v>
          </cell>
          <cell r="CD10">
            <v>13.750450000000001</v>
          </cell>
          <cell r="CE10">
            <v>14.193548387096774</v>
          </cell>
          <cell r="CF10">
            <v>15.268666666666666</v>
          </cell>
          <cell r="CG10">
            <v>11.582519999999999</v>
          </cell>
          <cell r="CI10">
            <v>922.53163522872933</v>
          </cell>
          <cell r="CJ10">
            <v>101.66874999626161</v>
          </cell>
          <cell r="CK10">
            <v>96.308440000000004</v>
          </cell>
          <cell r="CM10">
            <v>3085.2590252755117</v>
          </cell>
          <cell r="CN10">
            <v>3631.3474580380243</v>
          </cell>
          <cell r="CO10">
            <v>3389.7929045722963</v>
          </cell>
          <cell r="CP10">
            <v>312.89291106426134</v>
          </cell>
          <cell r="CQ10">
            <v>366.64954702274827</v>
          </cell>
          <cell r="CR10">
            <v>340.49101997879023</v>
          </cell>
          <cell r="CS10">
            <v>345.51977506188132</v>
          </cell>
          <cell r="CT10">
            <v>362.55822366666672</v>
          </cell>
          <cell r="CU10">
            <v>364.42558000000002</v>
          </cell>
        </row>
        <row r="11">
          <cell r="B11">
            <v>41703</v>
          </cell>
          <cell r="C11">
            <v>498.64419993820195</v>
          </cell>
          <cell r="D11">
            <v>50.344120000000004</v>
          </cell>
          <cell r="E11">
            <v>59.295099999999998</v>
          </cell>
          <cell r="G11">
            <v>2012.8656226638552</v>
          </cell>
          <cell r="H11">
            <v>2382.5291042034783</v>
          </cell>
          <cell r="I11">
            <v>2320.5596998683932</v>
          </cell>
          <cell r="J11">
            <v>209.73489046100514</v>
          </cell>
          <cell r="K11">
            <v>241.56782500000003</v>
          </cell>
          <cell r="L11">
            <v>226.45475999999999</v>
          </cell>
          <cell r="M11">
            <v>249.41113439630595</v>
          </cell>
          <cell r="N11">
            <v>243.80712916666667</v>
          </cell>
          <cell r="O11">
            <v>262.61630000000002</v>
          </cell>
          <cell r="Q11">
            <v>213.477</v>
          </cell>
          <cell r="R11">
            <v>21.515979999999999</v>
          </cell>
          <cell r="S11">
            <v>21.91356</v>
          </cell>
          <cell r="U11">
            <v>849.5429600166201</v>
          </cell>
          <cell r="V11">
            <v>1074.0182916666668</v>
          </cell>
          <cell r="W11">
            <v>1001.5479</v>
          </cell>
          <cell r="X11">
            <v>87.00518845860374</v>
          </cell>
          <cell r="Y11">
            <v>109.99955666666666</v>
          </cell>
          <cell r="Z11">
            <v>97.372470000000007</v>
          </cell>
          <cell r="AA11">
            <v>92.741935483870961</v>
          </cell>
          <cell r="AB11">
            <v>109.96706291666668</v>
          </cell>
          <cell r="AC11">
            <v>97.900900000000007</v>
          </cell>
          <cell r="AE11">
            <v>38.5929</v>
          </cell>
          <cell r="AF11">
            <v>2.3912900000000001</v>
          </cell>
          <cell r="AG11">
            <v>1.8280100000000001</v>
          </cell>
          <cell r="AI11">
            <v>159.61577903225805</v>
          </cell>
          <cell r="AJ11">
            <v>199.42136458333337</v>
          </cell>
          <cell r="AK11">
            <v>191.25512499999996</v>
          </cell>
          <cell r="AL11">
            <v>14.161290322580644</v>
          </cell>
          <cell r="AM11">
            <v>17.547147916666667</v>
          </cell>
          <cell r="AN11">
            <v>13.01749</v>
          </cell>
          <cell r="AO11">
            <v>13.878064516129031</v>
          </cell>
          <cell r="AP11">
            <v>17.471254166666668</v>
          </cell>
          <cell r="AQ11">
            <v>15.901469999999998</v>
          </cell>
          <cell r="AS11">
            <v>67.47</v>
          </cell>
          <cell r="AT11">
            <v>8.1582900000000009</v>
          </cell>
          <cell r="AU11">
            <v>7.3065599999999993</v>
          </cell>
          <cell r="AW11">
            <v>309.67207590967735</v>
          </cell>
          <cell r="AX11">
            <v>324.32395833333339</v>
          </cell>
          <cell r="AY11">
            <v>289.05499999999995</v>
          </cell>
          <cell r="AZ11">
            <v>35.584460642436639</v>
          </cell>
          <cell r="BA11">
            <v>40.970268750000002</v>
          </cell>
          <cell r="BB11">
            <v>39.210509999999999</v>
          </cell>
          <cell r="BC11">
            <v>42.58064516129032</v>
          </cell>
          <cell r="BD11">
            <v>29.556083333333341</v>
          </cell>
          <cell r="BE11">
            <v>32.62762</v>
          </cell>
          <cell r="BG11">
            <v>89.796439981460566</v>
          </cell>
          <cell r="BH11">
            <v>8.5284400280761723</v>
          </cell>
          <cell r="BI11">
            <v>10.68</v>
          </cell>
          <cell r="BK11">
            <v>424.15153752036582</v>
          </cell>
          <cell r="BL11">
            <v>444.61264542738604</v>
          </cell>
          <cell r="BM11">
            <v>399.91771962356563</v>
          </cell>
          <cell r="BN11">
            <v>27.049663784410193</v>
          </cell>
          <cell r="BO11">
            <v>30.801504195102055</v>
          </cell>
          <cell r="BP11">
            <v>41.623460006866452</v>
          </cell>
          <cell r="BQ11">
            <v>15.546003785884434</v>
          </cell>
          <cell r="BR11">
            <v>33.310416666666661</v>
          </cell>
          <cell r="BS11">
            <v>44.82</v>
          </cell>
          <cell r="BU11">
            <v>30.047499999999999</v>
          </cell>
          <cell r="BV11">
            <v>3.4561299999999999</v>
          </cell>
          <cell r="BW11">
            <v>3.4561299999999999</v>
          </cell>
          <cell r="BY11">
            <v>100.7258064516129</v>
          </cell>
          <cell r="BZ11">
            <v>114.27895833333336</v>
          </cell>
          <cell r="CA11">
            <v>125.4855</v>
          </cell>
          <cell r="CB11">
            <v>17.580645161290324</v>
          </cell>
          <cell r="CC11">
            <v>17.425631249999999</v>
          </cell>
          <cell r="CD11">
            <v>17.206580000000002</v>
          </cell>
          <cell r="CE11">
            <v>17.741935483870968</v>
          </cell>
          <cell r="CF11">
            <v>19.085833333333333</v>
          </cell>
          <cell r="CG11">
            <v>15.038649999999999</v>
          </cell>
          <cell r="CI11">
            <v>938.02803991966255</v>
          </cell>
          <cell r="CJ11">
            <v>94.394250028076186</v>
          </cell>
          <cell r="CK11">
            <v>104.47936000000001</v>
          </cell>
          <cell r="CM11">
            <v>3856.5737815943894</v>
          </cell>
          <cell r="CN11">
            <v>4539.1843225475313</v>
          </cell>
          <cell r="CO11">
            <v>4327.8209444919585</v>
          </cell>
          <cell r="CP11">
            <v>391.11613883032669</v>
          </cell>
          <cell r="CQ11">
            <v>458.31193377843539</v>
          </cell>
          <cell r="CR11">
            <v>434.88527000686645</v>
          </cell>
          <cell r="CS11">
            <v>431.89971882735165</v>
          </cell>
          <cell r="CT11">
            <v>453.19777958333327</v>
          </cell>
          <cell r="CU11">
            <v>468.90494000000001</v>
          </cell>
        </row>
        <row r="12">
          <cell r="B12">
            <v>41704</v>
          </cell>
          <cell r="C12">
            <v>464.10321001472477</v>
          </cell>
          <cell r="D12">
            <v>50.212240000000001</v>
          </cell>
          <cell r="E12">
            <v>44.960100000000004</v>
          </cell>
          <cell r="G12">
            <v>2415.4387471966261</v>
          </cell>
          <cell r="H12">
            <v>2859.0349250441741</v>
          </cell>
          <cell r="I12">
            <v>2784.6629098831181</v>
          </cell>
          <cell r="J12">
            <v>251.68186855320616</v>
          </cell>
          <cell r="K12">
            <v>289.88139000000001</v>
          </cell>
          <cell r="L12">
            <v>276.66699999999997</v>
          </cell>
          <cell r="M12">
            <v>299.29336127556712</v>
          </cell>
          <cell r="N12">
            <v>292.568555</v>
          </cell>
          <cell r="O12">
            <v>307.57640000000004</v>
          </cell>
          <cell r="Q12">
            <v>226.74700000000001</v>
          </cell>
          <cell r="R12">
            <v>23.796949999999995</v>
          </cell>
          <cell r="S12">
            <v>25.201840000000001</v>
          </cell>
          <cell r="U12">
            <v>1019.4515520199441</v>
          </cell>
          <cell r="V12">
            <v>1288.82195</v>
          </cell>
          <cell r="W12">
            <v>1228.2949000000001</v>
          </cell>
          <cell r="X12">
            <v>104.40622615032449</v>
          </cell>
          <cell r="Y12">
            <v>131.99946800000001</v>
          </cell>
          <cell r="Z12">
            <v>121.16942</v>
          </cell>
          <cell r="AA12">
            <v>111.29032258064515</v>
          </cell>
          <cell r="AB12">
            <v>131.9604755</v>
          </cell>
          <cell r="AC12">
            <v>123.10274000000001</v>
          </cell>
          <cell r="AE12">
            <v>31.975650000000002</v>
          </cell>
          <cell r="AF12">
            <v>2.9365799999999997</v>
          </cell>
          <cell r="AG12">
            <v>4.4219799999999996</v>
          </cell>
          <cell r="AI12">
            <v>191.53893483870965</v>
          </cell>
          <cell r="AJ12">
            <v>239.30563750000005</v>
          </cell>
          <cell r="AK12">
            <v>223.23077499999997</v>
          </cell>
          <cell r="AL12">
            <v>16.993548387096773</v>
          </cell>
          <cell r="AM12">
            <v>21.0565775</v>
          </cell>
          <cell r="AN12">
            <v>15.95407</v>
          </cell>
          <cell r="AO12">
            <v>16.653677419354839</v>
          </cell>
          <cell r="AP12">
            <v>20.965505</v>
          </cell>
          <cell r="AQ12">
            <v>20.323449999999998</v>
          </cell>
          <cell r="AS12">
            <v>66.968999999999994</v>
          </cell>
          <cell r="AT12">
            <v>8.4335999999999984</v>
          </cell>
          <cell r="AU12">
            <v>7.1546199999999995</v>
          </cell>
          <cell r="AW12">
            <v>371.60649109161284</v>
          </cell>
          <cell r="AX12">
            <v>389.18875000000008</v>
          </cell>
          <cell r="AY12">
            <v>356.02399999999994</v>
          </cell>
          <cell r="AZ12">
            <v>42.701352770923968</v>
          </cell>
          <cell r="BA12">
            <v>49.164322500000004</v>
          </cell>
          <cell r="BB12">
            <v>47.644109999999998</v>
          </cell>
          <cell r="BC12">
            <v>51.096774193548384</v>
          </cell>
          <cell r="BD12">
            <v>35.467300000000009</v>
          </cell>
          <cell r="BE12">
            <v>39.782240000000002</v>
          </cell>
          <cell r="BG12">
            <v>91.872629880905151</v>
          </cell>
          <cell r="BH12">
            <v>6.528570020217896</v>
          </cell>
          <cell r="BI12">
            <v>6.26</v>
          </cell>
          <cell r="BK12">
            <v>508.981845024439</v>
          </cell>
          <cell r="BL12">
            <v>533.53517451286325</v>
          </cell>
          <cell r="BM12">
            <v>491.79034950447078</v>
          </cell>
          <cell r="BN12">
            <v>32.459596541292228</v>
          </cell>
          <cell r="BO12">
            <v>36.961805034122463</v>
          </cell>
          <cell r="BP12">
            <v>48.152030027084351</v>
          </cell>
          <cell r="BQ12">
            <v>18.65520454306132</v>
          </cell>
          <cell r="BR12">
            <v>39.972499999999997</v>
          </cell>
          <cell r="BS12">
            <v>51.08</v>
          </cell>
          <cell r="BU12">
            <v>29.529</v>
          </cell>
          <cell r="BV12">
            <v>3.8492899999999994</v>
          </cell>
          <cell r="BW12">
            <v>3.8492899999999994</v>
          </cell>
          <cell r="BY12">
            <v>120.87096774193547</v>
          </cell>
          <cell r="BZ12">
            <v>137.13475000000003</v>
          </cell>
          <cell r="CA12">
            <v>155.0145</v>
          </cell>
          <cell r="CB12">
            <v>21.096774193548388</v>
          </cell>
          <cell r="CC12">
            <v>20.910757499999999</v>
          </cell>
          <cell r="CD12">
            <v>21.055870000000002</v>
          </cell>
          <cell r="CE12">
            <v>21.29032258064516</v>
          </cell>
          <cell r="CF12">
            <v>22.902999999999999</v>
          </cell>
          <cell r="CG12">
            <v>18.887939999999997</v>
          </cell>
          <cell r="CI12">
            <v>911.19648989562984</v>
          </cell>
          <cell r="CJ12">
            <v>95.757230020217889</v>
          </cell>
          <cell r="CK12">
            <v>91.847830000000002</v>
          </cell>
          <cell r="CM12">
            <v>4627.888537913268</v>
          </cell>
          <cell r="CN12">
            <v>5447.0211870570374</v>
          </cell>
          <cell r="CO12">
            <v>5239.0174343875897</v>
          </cell>
          <cell r="CP12">
            <v>469.33936659639204</v>
          </cell>
          <cell r="CQ12">
            <v>549.97432053412251</v>
          </cell>
          <cell r="CR12">
            <v>530.64250002708434</v>
          </cell>
          <cell r="CS12">
            <v>518.27966259282198</v>
          </cell>
          <cell r="CT12">
            <v>543.83733549999999</v>
          </cell>
          <cell r="CU12">
            <v>560.75277000000006</v>
          </cell>
        </row>
        <row r="13">
          <cell r="B13">
            <v>41705</v>
          </cell>
          <cell r="C13">
            <v>472.89466004142758</v>
          </cell>
          <cell r="D13">
            <v>47.057120000000005</v>
          </cell>
          <cell r="E13">
            <v>52.266800000000003</v>
          </cell>
          <cell r="G13">
            <v>2818.0118717293972</v>
          </cell>
          <cell r="H13">
            <v>3335.5407458848699</v>
          </cell>
          <cell r="I13">
            <v>3257.5575699245455</v>
          </cell>
          <cell r="J13">
            <v>293.62884664540718</v>
          </cell>
          <cell r="K13">
            <v>338.19495499999999</v>
          </cell>
          <cell r="L13">
            <v>323.72411999999997</v>
          </cell>
          <cell r="M13">
            <v>349.17558815482829</v>
          </cell>
          <cell r="N13">
            <v>341.32998083333337</v>
          </cell>
          <cell r="O13">
            <v>359.84320000000002</v>
          </cell>
          <cell r="Q13">
            <v>231.73050000000001</v>
          </cell>
          <cell r="R13">
            <v>24.484120000000004</v>
          </cell>
          <cell r="S13">
            <v>24.683019999999996</v>
          </cell>
          <cell r="U13">
            <v>1189.360144023268</v>
          </cell>
          <cell r="V13">
            <v>1503.6256083333333</v>
          </cell>
          <cell r="W13">
            <v>1460.0254</v>
          </cell>
          <cell r="X13">
            <v>121.80726384204523</v>
          </cell>
          <cell r="Y13">
            <v>153.99937933333334</v>
          </cell>
          <cell r="Z13">
            <v>145.65354000000002</v>
          </cell>
          <cell r="AA13">
            <v>129.83870967741933</v>
          </cell>
          <cell r="AB13">
            <v>153.95388808333334</v>
          </cell>
          <cell r="AC13">
            <v>147.78576000000001</v>
          </cell>
          <cell r="AE13">
            <v>37.672699999999999</v>
          </cell>
          <cell r="AF13">
            <v>2.1289600000000002</v>
          </cell>
          <cell r="AG13">
            <v>0.8357</v>
          </cell>
          <cell r="AI13">
            <v>223.46209064516125</v>
          </cell>
          <cell r="AJ13">
            <v>279.18991041666675</v>
          </cell>
          <cell r="AK13">
            <v>260.90347499999996</v>
          </cell>
          <cell r="AL13">
            <v>19.825806451612902</v>
          </cell>
          <cell r="AM13">
            <v>24.566007083333332</v>
          </cell>
          <cell r="AN13">
            <v>18.083030000000001</v>
          </cell>
          <cell r="AO13">
            <v>19.429290322580645</v>
          </cell>
          <cell r="AP13">
            <v>24.459755833333332</v>
          </cell>
          <cell r="AQ13">
            <v>21.159149999999997</v>
          </cell>
          <cell r="AS13">
            <v>60.861499999999999</v>
          </cell>
          <cell r="AT13">
            <v>9.0696200000000005</v>
          </cell>
          <cell r="AU13">
            <v>2.7297999999999996</v>
          </cell>
          <cell r="AW13">
            <v>433.54090627354833</v>
          </cell>
          <cell r="AX13">
            <v>454.05354166666677</v>
          </cell>
          <cell r="AY13">
            <v>416.88549999999992</v>
          </cell>
          <cell r="AZ13">
            <v>49.818244899411297</v>
          </cell>
          <cell r="BA13">
            <v>57.358376250000006</v>
          </cell>
          <cell r="BB13">
            <v>56.713729999999998</v>
          </cell>
          <cell r="BC13">
            <v>59.612903225806448</v>
          </cell>
          <cell r="BD13">
            <v>41.378516666666677</v>
          </cell>
          <cell r="BE13">
            <v>42.512039999999999</v>
          </cell>
          <cell r="BG13">
            <v>96.015629880905152</v>
          </cell>
          <cell r="BH13">
            <v>4.4629200210571289</v>
          </cell>
          <cell r="BI13">
            <v>7.8</v>
          </cell>
          <cell r="BK13">
            <v>593.81215252851212</v>
          </cell>
          <cell r="BL13">
            <v>622.45770359834046</v>
          </cell>
          <cell r="BM13">
            <v>587.80597938537596</v>
          </cell>
          <cell r="BN13">
            <v>37.869529298174264</v>
          </cell>
          <cell r="BO13">
            <v>43.122105873142871</v>
          </cell>
          <cell r="BP13">
            <v>52.61495004814148</v>
          </cell>
          <cell r="BQ13">
            <v>21.764405300238206</v>
          </cell>
          <cell r="BR13">
            <v>46.634583333333332</v>
          </cell>
          <cell r="BS13">
            <v>58.879999999999995</v>
          </cell>
          <cell r="BU13">
            <v>20.382999999999999</v>
          </cell>
          <cell r="BV13">
            <v>2.6447599999999998</v>
          </cell>
          <cell r="BW13">
            <v>2.6447599999999998</v>
          </cell>
          <cell r="BY13">
            <v>141.01612903225805</v>
          </cell>
          <cell r="BZ13">
            <v>159.9905416666667</v>
          </cell>
          <cell r="CA13">
            <v>175.39750000000001</v>
          </cell>
          <cell r="CB13">
            <v>24.612903225806452</v>
          </cell>
          <cell r="CC13">
            <v>24.395883749999999</v>
          </cell>
          <cell r="CD13">
            <v>23.700630000000004</v>
          </cell>
          <cell r="CE13">
            <v>24.838709677419352</v>
          </cell>
          <cell r="CF13">
            <v>26.720166666666664</v>
          </cell>
          <cell r="CG13">
            <v>21.532699999999998</v>
          </cell>
          <cell r="CI13">
            <v>919.55798992233269</v>
          </cell>
          <cell r="CJ13">
            <v>89.847500021057158</v>
          </cell>
          <cell r="CK13">
            <v>90.960080000000005</v>
          </cell>
          <cell r="CM13">
            <v>5399.2032942321439</v>
          </cell>
          <cell r="CN13">
            <v>6354.8580515665444</v>
          </cell>
          <cell r="CO13">
            <v>6158.5754243099227</v>
          </cell>
          <cell r="CP13">
            <v>547.56259436245739</v>
          </cell>
          <cell r="CQ13">
            <v>641.63670728980969</v>
          </cell>
          <cell r="CR13">
            <v>620.49000004814161</v>
          </cell>
          <cell r="CS13">
            <v>604.65960635829231</v>
          </cell>
          <cell r="CT13">
            <v>634.47689141666672</v>
          </cell>
          <cell r="CU13">
            <v>651.71284999999989</v>
          </cell>
        </row>
        <row r="14">
          <cell r="B14">
            <v>41706</v>
          </cell>
          <cell r="C14">
            <v>523.39710009231567</v>
          </cell>
          <cell r="D14">
            <v>50.288800000000009</v>
          </cell>
          <cell r="E14">
            <v>53.886700000000005</v>
          </cell>
          <cell r="G14">
            <v>3220.5849962621683</v>
          </cell>
          <cell r="H14">
            <v>3812.0465667255658</v>
          </cell>
          <cell r="I14">
            <v>3780.9546700168612</v>
          </cell>
          <cell r="J14">
            <v>335.57582473760823</v>
          </cell>
          <cell r="K14">
            <v>386.50851999999998</v>
          </cell>
          <cell r="L14">
            <v>374.01292000000001</v>
          </cell>
          <cell r="M14">
            <v>399.05781503408946</v>
          </cell>
          <cell r="N14">
            <v>390.09140666666667</v>
          </cell>
          <cell r="O14">
            <v>413.72990000000004</v>
          </cell>
          <cell r="Q14">
            <v>242.3449</v>
          </cell>
          <cell r="R14">
            <v>26.10491</v>
          </cell>
          <cell r="S14">
            <v>24.796900000000001</v>
          </cell>
          <cell r="U14">
            <v>1359.268736026592</v>
          </cell>
          <cell r="V14">
            <v>1718.4292666666665</v>
          </cell>
          <cell r="W14">
            <v>1702.3703</v>
          </cell>
          <cell r="X14">
            <v>139.20830153376599</v>
          </cell>
          <cell r="Y14">
            <v>175.99929066666667</v>
          </cell>
          <cell r="Z14">
            <v>171.75845000000001</v>
          </cell>
          <cell r="AA14">
            <v>148.38709677419354</v>
          </cell>
          <cell r="AB14">
            <v>175.94730066666668</v>
          </cell>
          <cell r="AC14">
            <v>172.58266</v>
          </cell>
          <cell r="AE14">
            <v>46.110199999999999</v>
          </cell>
          <cell r="AF14">
            <v>3.5476700000000001</v>
          </cell>
          <cell r="AG14">
            <v>2.9229600000000002</v>
          </cell>
          <cell r="AI14">
            <v>255.38524645161286</v>
          </cell>
          <cell r="AJ14">
            <v>319.07418333333339</v>
          </cell>
          <cell r="AK14">
            <v>307.01367499999998</v>
          </cell>
          <cell r="AL14">
            <v>22.658064516129031</v>
          </cell>
          <cell r="AM14">
            <v>28.075436666666665</v>
          </cell>
          <cell r="AN14">
            <v>21.630700000000001</v>
          </cell>
          <cell r="AO14">
            <v>22.204903225806451</v>
          </cell>
          <cell r="AP14">
            <v>27.954006666666665</v>
          </cell>
          <cell r="AQ14">
            <v>24.082109999999997</v>
          </cell>
          <cell r="AS14">
            <v>64.753500000000003</v>
          </cell>
          <cell r="AT14">
            <v>8.9459400000000002</v>
          </cell>
          <cell r="AU14">
            <v>7.1485000000000003</v>
          </cell>
          <cell r="AW14">
            <v>495.47532145548382</v>
          </cell>
          <cell r="AX14">
            <v>518.91833333333341</v>
          </cell>
          <cell r="AY14">
            <v>481.6389999999999</v>
          </cell>
          <cell r="AZ14">
            <v>56.935137027898627</v>
          </cell>
          <cell r="BA14">
            <v>65.552430000000001</v>
          </cell>
          <cell r="BB14">
            <v>65.659670000000006</v>
          </cell>
          <cell r="BC14">
            <v>68.129032258064512</v>
          </cell>
          <cell r="BD14">
            <v>47.289733333333345</v>
          </cell>
          <cell r="BE14">
            <v>49.660539999999997</v>
          </cell>
          <cell r="BG14">
            <v>94.803579662323003</v>
          </cell>
          <cell r="BH14">
            <v>5.5663299751281734</v>
          </cell>
          <cell r="BI14">
            <v>8.51</v>
          </cell>
          <cell r="BK14">
            <v>678.64246003258529</v>
          </cell>
          <cell r="BL14">
            <v>711.38023268381767</v>
          </cell>
          <cell r="BM14">
            <v>682.60955904769901</v>
          </cell>
          <cell r="BN14">
            <v>43.2794620550563</v>
          </cell>
          <cell r="BO14">
            <v>49.282406712163279</v>
          </cell>
          <cell r="BP14">
            <v>58.18128002326965</v>
          </cell>
          <cell r="BQ14">
            <v>24.873606057415092</v>
          </cell>
          <cell r="BR14">
            <v>53.296666666666667</v>
          </cell>
          <cell r="BS14">
            <v>67.39</v>
          </cell>
          <cell r="BU14">
            <v>20.57</v>
          </cell>
          <cell r="BV14">
            <v>3.68689</v>
          </cell>
          <cell r="BW14">
            <v>3.6659899999999999</v>
          </cell>
          <cell r="BY14">
            <v>161.16129032258064</v>
          </cell>
          <cell r="BZ14">
            <v>182.84633333333338</v>
          </cell>
          <cell r="CA14">
            <v>195.9675</v>
          </cell>
          <cell r="CB14">
            <v>28.129032258064516</v>
          </cell>
          <cell r="CC14">
            <v>27.88101</v>
          </cell>
          <cell r="CD14">
            <v>27.387520000000002</v>
          </cell>
          <cell r="CE14">
            <v>28.387096774193544</v>
          </cell>
          <cell r="CF14">
            <v>30.537333333333329</v>
          </cell>
          <cell r="CG14">
            <v>25.198689999999999</v>
          </cell>
          <cell r="CI14">
            <v>991.97927975463881</v>
          </cell>
          <cell r="CJ14">
            <v>98.140539975128192</v>
          </cell>
          <cell r="CK14">
            <v>100.93105000000001</v>
          </cell>
          <cell r="CM14">
            <v>6170.5180505510234</v>
          </cell>
          <cell r="CN14">
            <v>7262.6949160760496</v>
          </cell>
          <cell r="CO14">
            <v>7150.5547040645606</v>
          </cell>
          <cell r="CP14">
            <v>625.78582212852268</v>
          </cell>
          <cell r="CQ14">
            <v>733.29909404549642</v>
          </cell>
          <cell r="CR14">
            <v>718.63054002326976</v>
          </cell>
          <cell r="CS14">
            <v>691.03955012376264</v>
          </cell>
          <cell r="CT14">
            <v>725.11644733333344</v>
          </cell>
          <cell r="CU14">
            <v>752.64390000000003</v>
          </cell>
        </row>
        <row r="15">
          <cell r="B15">
            <v>41707</v>
          </cell>
          <cell r="C15">
            <v>514.99672989654539</v>
          </cell>
          <cell r="D15">
            <v>47.966799999999999</v>
          </cell>
          <cell r="E15">
            <v>48.713699999999996</v>
          </cell>
          <cell r="G15">
            <v>3623.1581207949394</v>
          </cell>
          <cell r="H15">
            <v>4288.5523875662611</v>
          </cell>
          <cell r="I15">
            <v>4295.9513999134069</v>
          </cell>
          <cell r="J15">
            <v>377.52280282980928</v>
          </cell>
          <cell r="K15">
            <v>434.82208499999996</v>
          </cell>
          <cell r="L15">
            <v>421.97971999999999</v>
          </cell>
          <cell r="M15">
            <v>448.94004191335063</v>
          </cell>
          <cell r="N15">
            <v>438.85283249999998</v>
          </cell>
          <cell r="O15">
            <v>462.44360000000006</v>
          </cell>
          <cell r="Q15">
            <v>200.69570000000002</v>
          </cell>
          <cell r="R15">
            <v>24.187149999999999</v>
          </cell>
          <cell r="S15">
            <v>24.431690000000003</v>
          </cell>
          <cell r="U15">
            <v>1529.177328029916</v>
          </cell>
          <cell r="V15">
            <v>1933.2329249999998</v>
          </cell>
          <cell r="W15">
            <v>1903.066</v>
          </cell>
          <cell r="X15">
            <v>156.60933922548674</v>
          </cell>
          <cell r="Y15">
            <v>197.999202</v>
          </cell>
          <cell r="Z15">
            <v>195.94560000000001</v>
          </cell>
          <cell r="AA15">
            <v>166.93548387096774</v>
          </cell>
          <cell r="AB15">
            <v>197.94071325000002</v>
          </cell>
          <cell r="AC15">
            <v>197.01435000000001</v>
          </cell>
          <cell r="AE15">
            <v>47.335300000000004</v>
          </cell>
          <cell r="AF15">
            <v>4.0049999999999999</v>
          </cell>
          <cell r="AG15">
            <v>4.3991300000000004</v>
          </cell>
          <cell r="AI15">
            <v>287.30840225806446</v>
          </cell>
          <cell r="AJ15">
            <v>358.95845625000004</v>
          </cell>
          <cell r="AK15">
            <v>354.348975</v>
          </cell>
          <cell r="AL15">
            <v>25.490322580645159</v>
          </cell>
          <cell r="AM15">
            <v>31.584866249999997</v>
          </cell>
          <cell r="AN15">
            <v>25.6357</v>
          </cell>
          <cell r="AO15">
            <v>24.980516129032257</v>
          </cell>
          <cell r="AP15">
            <v>31.448257499999997</v>
          </cell>
          <cell r="AQ15">
            <v>28.481239999999996</v>
          </cell>
          <cell r="AS15">
            <v>63.951999999999998</v>
          </cell>
          <cell r="AT15">
            <v>11.0838</v>
          </cell>
          <cell r="AU15">
            <v>7.7625400000000004</v>
          </cell>
          <cell r="AW15">
            <v>557.40973663741931</v>
          </cell>
          <cell r="AX15">
            <v>583.78312500000004</v>
          </cell>
          <cell r="AY15">
            <v>545.59099999999989</v>
          </cell>
          <cell r="AZ15">
            <v>64.052029156385956</v>
          </cell>
          <cell r="BA15">
            <v>73.746483749999996</v>
          </cell>
          <cell r="BB15">
            <v>76.743470000000002</v>
          </cell>
          <cell r="BC15">
            <v>76.645161290322577</v>
          </cell>
          <cell r="BD15">
            <v>53.200950000000013</v>
          </cell>
          <cell r="BE15">
            <v>57.423079999999999</v>
          </cell>
          <cell r="BG15">
            <v>107.010710105896</v>
          </cell>
          <cell r="BH15">
            <v>8.5796999907684324</v>
          </cell>
          <cell r="BI15">
            <v>8.5</v>
          </cell>
          <cell r="BK15">
            <v>763.47276753665847</v>
          </cell>
          <cell r="BL15">
            <v>800.30276176929488</v>
          </cell>
          <cell r="BM15">
            <v>789.62026915359502</v>
          </cell>
          <cell r="BN15">
            <v>48.689394811938335</v>
          </cell>
          <cell r="BO15">
            <v>55.442707551183688</v>
          </cell>
          <cell r="BP15">
            <v>66.760980014038083</v>
          </cell>
          <cell r="BQ15">
            <v>27.982806814591978</v>
          </cell>
          <cell r="BR15">
            <v>59.958750000000002</v>
          </cell>
          <cell r="BS15">
            <v>75.89</v>
          </cell>
          <cell r="BU15">
            <v>20.366</v>
          </cell>
          <cell r="BV15">
            <v>2.7411500000000002</v>
          </cell>
          <cell r="BW15">
            <v>2.7411500000000002</v>
          </cell>
          <cell r="BY15">
            <v>181.30645161290323</v>
          </cell>
          <cell r="BZ15">
            <v>205.70212500000005</v>
          </cell>
          <cell r="CA15">
            <v>216.33350000000002</v>
          </cell>
          <cell r="CB15">
            <v>31.64516129032258</v>
          </cell>
          <cell r="CC15">
            <v>31.36613625</v>
          </cell>
          <cell r="CD15">
            <v>30.128670000000003</v>
          </cell>
          <cell r="CE15">
            <v>31.935483870967737</v>
          </cell>
          <cell r="CF15">
            <v>34.354499999999994</v>
          </cell>
          <cell r="CG15">
            <v>27.93984</v>
          </cell>
          <cell r="CI15">
            <v>954.35644000244133</v>
          </cell>
          <cell r="CJ15">
            <v>98.563599990768424</v>
          </cell>
          <cell r="CK15">
            <v>96.548209999999997</v>
          </cell>
          <cell r="CM15">
            <v>6941.8328068699002</v>
          </cell>
          <cell r="CN15">
            <v>8170.5317805855557</v>
          </cell>
          <cell r="CO15">
            <v>8104.9111440670013</v>
          </cell>
          <cell r="CP15">
            <v>704.00904989458809</v>
          </cell>
          <cell r="CQ15">
            <v>824.96148080118371</v>
          </cell>
          <cell r="CR15">
            <v>817.19414001403823</v>
          </cell>
          <cell r="CS15">
            <v>777.41949388923285</v>
          </cell>
          <cell r="CT15">
            <v>815.75600325000005</v>
          </cell>
          <cell r="CU15">
            <v>849.19211000000007</v>
          </cell>
        </row>
        <row r="16">
          <cell r="B16">
            <v>41708</v>
          </cell>
          <cell r="C16">
            <v>545.1128102729798</v>
          </cell>
          <cell r="D16">
            <v>51.009640000000005</v>
          </cell>
          <cell r="E16">
            <v>43.372100000000003</v>
          </cell>
          <cell r="G16">
            <v>4025.7312453277104</v>
          </cell>
          <cell r="H16">
            <v>4765.0582084069565</v>
          </cell>
          <cell r="I16">
            <v>4841.0642101863868</v>
          </cell>
          <cell r="J16">
            <v>419.46978092201033</v>
          </cell>
          <cell r="K16">
            <v>483.13564999999994</v>
          </cell>
          <cell r="L16">
            <v>472.98935999999998</v>
          </cell>
          <cell r="M16">
            <v>498.82226879261179</v>
          </cell>
          <cell r="N16">
            <v>487.61425833333328</v>
          </cell>
          <cell r="O16">
            <v>505.81570000000005</v>
          </cell>
          <cell r="Q16">
            <v>232.1825</v>
          </cell>
          <cell r="R16">
            <v>22.97222</v>
          </cell>
          <cell r="S16">
            <v>25.950379999999999</v>
          </cell>
          <cell r="U16">
            <v>1699.08592003324</v>
          </cell>
          <cell r="V16">
            <v>2148.0365833333331</v>
          </cell>
          <cell r="W16">
            <v>2135.2485000000001</v>
          </cell>
          <cell r="X16">
            <v>174.01037691720748</v>
          </cell>
          <cell r="Y16">
            <v>219.99911333333333</v>
          </cell>
          <cell r="Z16">
            <v>218.91782000000001</v>
          </cell>
          <cell r="AA16">
            <v>185.48387096774195</v>
          </cell>
          <cell r="AB16">
            <v>219.93412583333335</v>
          </cell>
          <cell r="AC16">
            <v>222.96473</v>
          </cell>
          <cell r="AE16">
            <v>48.045475000000003</v>
          </cell>
          <cell r="AF16">
            <v>3.5658600000000007</v>
          </cell>
          <cell r="AG16">
            <v>3.8879600000000001</v>
          </cell>
          <cell r="AI16">
            <v>319.23155806451609</v>
          </cell>
          <cell r="AJ16">
            <v>398.84272916666669</v>
          </cell>
          <cell r="AK16">
            <v>402.39445000000001</v>
          </cell>
          <cell r="AL16">
            <v>28.322580645161288</v>
          </cell>
          <cell r="AM16">
            <v>35.094295833333334</v>
          </cell>
          <cell r="AN16">
            <v>29.201560000000001</v>
          </cell>
          <cell r="AO16">
            <v>27.756129032258062</v>
          </cell>
          <cell r="AP16">
            <v>34.942508333333329</v>
          </cell>
          <cell r="AQ16">
            <v>32.369199999999999</v>
          </cell>
          <cell r="AS16">
            <v>53.122999999999998</v>
          </cell>
          <cell r="AT16">
            <v>7.5480199999999993</v>
          </cell>
          <cell r="AU16">
            <v>8.203380000000001</v>
          </cell>
          <cell r="AW16">
            <v>619.34415181935481</v>
          </cell>
          <cell r="AX16">
            <v>648.64791666666667</v>
          </cell>
          <cell r="AY16">
            <v>598.71399999999994</v>
          </cell>
          <cell r="AZ16">
            <v>71.168921284873278</v>
          </cell>
          <cell r="BA16">
            <v>81.940537499999991</v>
          </cell>
          <cell r="BB16">
            <v>84.291489999999996</v>
          </cell>
          <cell r="BC16">
            <v>85.161290322580641</v>
          </cell>
          <cell r="BD16">
            <v>59.112166666666681</v>
          </cell>
          <cell r="BE16">
            <v>65.626459999999994</v>
          </cell>
          <cell r="BG16">
            <v>101.67813975143433</v>
          </cell>
          <cell r="BH16">
            <v>7.5254200220489498</v>
          </cell>
          <cell r="BI16">
            <v>0</v>
          </cell>
          <cell r="BK16">
            <v>848.30307504073164</v>
          </cell>
          <cell r="BL16">
            <v>889.22529085477208</v>
          </cell>
          <cell r="BM16">
            <v>891.29840890502931</v>
          </cell>
          <cell r="BN16">
            <v>54.099327568820371</v>
          </cell>
          <cell r="BO16">
            <v>61.603008390204096</v>
          </cell>
          <cell r="BP16">
            <v>74.286400036087031</v>
          </cell>
          <cell r="BQ16">
            <v>31.092007571768864</v>
          </cell>
          <cell r="BR16">
            <v>66.620833333333337</v>
          </cell>
          <cell r="BS16">
            <v>75.89</v>
          </cell>
          <cell r="BU16">
            <v>18.674499999999998</v>
          </cell>
          <cell r="BV16">
            <v>2.8334200000000003</v>
          </cell>
          <cell r="BW16">
            <v>2.8108400000000002</v>
          </cell>
          <cell r="BY16">
            <v>201.45161290322582</v>
          </cell>
          <cell r="BZ16">
            <v>228.55791666666673</v>
          </cell>
          <cell r="CA16">
            <v>235.00800000000001</v>
          </cell>
          <cell r="CB16">
            <v>35.161290322580648</v>
          </cell>
          <cell r="CC16">
            <v>34.851262499999997</v>
          </cell>
          <cell r="CD16">
            <v>32.962090000000003</v>
          </cell>
          <cell r="CE16">
            <v>35.483870967741929</v>
          </cell>
          <cell r="CF16">
            <v>38.17166666666666</v>
          </cell>
          <cell r="CG16">
            <v>30.750679999999999</v>
          </cell>
          <cell r="CI16">
            <v>998.81642502441412</v>
          </cell>
          <cell r="CJ16">
            <v>95.454580022048958</v>
          </cell>
          <cell r="CK16">
            <v>84.22466</v>
          </cell>
          <cell r="CM16">
            <v>7713.1475631887788</v>
          </cell>
          <cell r="CN16">
            <v>9078.3686450950627</v>
          </cell>
          <cell r="CO16">
            <v>9103.7275690914157</v>
          </cell>
          <cell r="CP16">
            <v>782.23227766065338</v>
          </cell>
          <cell r="CQ16">
            <v>916.62386755687066</v>
          </cell>
          <cell r="CR16">
            <v>912.64872003608684</v>
          </cell>
          <cell r="CS16">
            <v>863.79943765470318</v>
          </cell>
          <cell r="CT16">
            <v>906.39555916666654</v>
          </cell>
          <cell r="CU16">
            <v>933.41676999999993</v>
          </cell>
        </row>
        <row r="17">
          <cell r="B17">
            <v>41709</v>
          </cell>
          <cell r="C17">
            <v>539.46151996459969</v>
          </cell>
          <cell r="D17">
            <v>52.512</v>
          </cell>
          <cell r="E17">
            <v>58.316600000000001</v>
          </cell>
          <cell r="G17">
            <v>4428.3043698604815</v>
          </cell>
          <cell r="H17">
            <v>5241.5640292476519</v>
          </cell>
          <cell r="I17">
            <v>5380.5257301509864</v>
          </cell>
          <cell r="J17">
            <v>461.41675901421138</v>
          </cell>
          <cell r="K17">
            <v>531.44921499999998</v>
          </cell>
          <cell r="L17">
            <v>525.50135999999998</v>
          </cell>
          <cell r="M17">
            <v>548.70449567187302</v>
          </cell>
          <cell r="N17">
            <v>536.37568416666659</v>
          </cell>
          <cell r="O17">
            <v>564.1323000000001</v>
          </cell>
          <cell r="Q17">
            <v>230.33449999999999</v>
          </cell>
          <cell r="R17">
            <v>25.415770000000002</v>
          </cell>
          <cell r="S17">
            <v>24.708819999999999</v>
          </cell>
          <cell r="U17">
            <v>1868.9945120365639</v>
          </cell>
          <cell r="V17">
            <v>2362.8402416666663</v>
          </cell>
          <cell r="W17">
            <v>2365.5830000000001</v>
          </cell>
          <cell r="X17">
            <v>191.41141460892823</v>
          </cell>
          <cell r="Y17">
            <v>241.99902466666666</v>
          </cell>
          <cell r="Z17">
            <v>244.33359000000002</v>
          </cell>
          <cell r="AA17">
            <v>204.03225806451616</v>
          </cell>
          <cell r="AB17">
            <v>241.92753841666669</v>
          </cell>
          <cell r="AC17">
            <v>247.67355000000001</v>
          </cell>
          <cell r="AE17">
            <v>45.649800000000006</v>
          </cell>
          <cell r="AF17">
            <v>3.58786</v>
          </cell>
          <cell r="AG17">
            <v>3.58996</v>
          </cell>
          <cell r="AI17">
            <v>351.15471387096773</v>
          </cell>
          <cell r="AJ17">
            <v>438.72700208333333</v>
          </cell>
          <cell r="AK17">
            <v>448.04425000000003</v>
          </cell>
          <cell r="AL17">
            <v>31.154838709677417</v>
          </cell>
          <cell r="AM17">
            <v>38.60372541666667</v>
          </cell>
          <cell r="AN17">
            <v>32.78942</v>
          </cell>
          <cell r="AO17">
            <v>30.531741935483868</v>
          </cell>
          <cell r="AP17">
            <v>38.436759166666661</v>
          </cell>
          <cell r="AQ17">
            <v>35.959159999999997</v>
          </cell>
          <cell r="AS17">
            <v>69.201999999999998</v>
          </cell>
          <cell r="AT17">
            <v>12.754059999999999</v>
          </cell>
          <cell r="AU17">
            <v>4.9720800000000001</v>
          </cell>
          <cell r="AW17">
            <v>681.2785670012903</v>
          </cell>
          <cell r="AX17">
            <v>713.51270833333331</v>
          </cell>
          <cell r="AY17">
            <v>667.91599999999994</v>
          </cell>
          <cell r="AZ17">
            <v>78.2858134133606</v>
          </cell>
          <cell r="BA17">
            <v>90.134591249999986</v>
          </cell>
          <cell r="BB17">
            <v>97.045549999999992</v>
          </cell>
          <cell r="BC17">
            <v>93.677419354838705</v>
          </cell>
          <cell r="BD17">
            <v>65.023383333333356</v>
          </cell>
          <cell r="BE17">
            <v>70.59854</v>
          </cell>
          <cell r="BG17">
            <v>102.95864039230347</v>
          </cell>
          <cell r="BH17">
            <v>6.1288600000000004</v>
          </cell>
          <cell r="BI17">
            <v>8.9</v>
          </cell>
          <cell r="BK17">
            <v>933.13338254480482</v>
          </cell>
          <cell r="BL17">
            <v>978.14781994024929</v>
          </cell>
          <cell r="BM17">
            <v>994.25704929733274</v>
          </cell>
          <cell r="BN17">
            <v>59.509260325702407</v>
          </cell>
          <cell r="BO17">
            <v>67.763309229224504</v>
          </cell>
          <cell r="BP17">
            <v>80.415260036087034</v>
          </cell>
          <cell r="BQ17">
            <v>34.201208328945754</v>
          </cell>
          <cell r="BR17">
            <v>73.282916666666665</v>
          </cell>
          <cell r="BS17">
            <v>84.79</v>
          </cell>
          <cell r="BU17">
            <v>18.393999999999998</v>
          </cell>
          <cell r="BV17">
            <v>3.2857000000000003</v>
          </cell>
          <cell r="BW17">
            <v>2.2266699999999999</v>
          </cell>
          <cell r="BY17">
            <v>221.59677419354841</v>
          </cell>
          <cell r="BZ17">
            <v>251.4137083333334</v>
          </cell>
          <cell r="CA17">
            <v>253.40200000000002</v>
          </cell>
          <cell r="CB17">
            <v>38.677419354838712</v>
          </cell>
          <cell r="CC17">
            <v>38.336388749999998</v>
          </cell>
          <cell r="CD17">
            <v>36.247790000000002</v>
          </cell>
          <cell r="CE17">
            <v>39.032258064516121</v>
          </cell>
          <cell r="CF17">
            <v>41.988833333333325</v>
          </cell>
          <cell r="CG17">
            <v>32.977350000000001</v>
          </cell>
          <cell r="CI17">
            <v>1006.0004603569032</v>
          </cell>
          <cell r="CJ17">
            <v>103.68425000000002</v>
          </cell>
          <cell r="CK17">
            <v>102.71413000000001</v>
          </cell>
          <cell r="CM17">
            <v>8484.4623195076565</v>
          </cell>
          <cell r="CN17">
            <v>9986.2055096045679</v>
          </cell>
          <cell r="CO17">
            <v>10109.728029448319</v>
          </cell>
          <cell r="CP17">
            <v>860.45550542671867</v>
          </cell>
          <cell r="CQ17">
            <v>1008.2862543125577</v>
          </cell>
          <cell r="CR17">
            <v>1016.3329700360869</v>
          </cell>
          <cell r="CS17">
            <v>950.17938142017351</v>
          </cell>
          <cell r="CT17">
            <v>997.03511508333338</v>
          </cell>
          <cell r="CU17">
            <v>1036.1309000000001</v>
          </cell>
        </row>
        <row r="18">
          <cell r="B18">
            <v>41710</v>
          </cell>
          <cell r="C18">
            <v>522.033009980011</v>
          </cell>
          <cell r="D18">
            <v>52.786960000000008</v>
          </cell>
          <cell r="E18">
            <v>49.720699999999994</v>
          </cell>
          <cell r="G18">
            <v>4830.8774943932522</v>
          </cell>
          <cell r="H18">
            <v>5718.0698500883473</v>
          </cell>
          <cell r="I18">
            <v>5902.5587401309976</v>
          </cell>
          <cell r="J18">
            <v>503.36373710641243</v>
          </cell>
          <cell r="K18">
            <v>579.76278000000002</v>
          </cell>
          <cell r="L18">
            <v>578.28832</v>
          </cell>
          <cell r="M18">
            <v>598.58672255113424</v>
          </cell>
          <cell r="N18">
            <v>585.13710999999989</v>
          </cell>
          <cell r="O18">
            <v>613.85300000000007</v>
          </cell>
          <cell r="Q18">
            <v>239.45150000000001</v>
          </cell>
          <cell r="R18">
            <v>25.678679999999996</v>
          </cell>
          <cell r="S18">
            <v>15.142340000000001</v>
          </cell>
          <cell r="U18">
            <v>2038.9031040398879</v>
          </cell>
          <cell r="V18">
            <v>2577.6438999999996</v>
          </cell>
          <cell r="W18">
            <v>2605.0345000000002</v>
          </cell>
          <cell r="X18">
            <v>208.81245230064897</v>
          </cell>
          <cell r="Y18">
            <v>263.99893600000001</v>
          </cell>
          <cell r="Z18">
            <v>270.01227</v>
          </cell>
          <cell r="AA18">
            <v>222.58064516129036</v>
          </cell>
          <cell r="AB18">
            <v>263.920951</v>
          </cell>
          <cell r="AC18">
            <v>262.81589000000002</v>
          </cell>
          <cell r="AE18">
            <v>39.856300000000005</v>
          </cell>
          <cell r="AF18">
            <v>3.59924</v>
          </cell>
          <cell r="AG18">
            <v>3.2395100000000001</v>
          </cell>
          <cell r="AI18">
            <v>383.07786967741936</v>
          </cell>
          <cell r="AJ18">
            <v>478.61127499999998</v>
          </cell>
          <cell r="AK18">
            <v>487.90055000000007</v>
          </cell>
          <cell r="AL18">
            <v>33.987096774193546</v>
          </cell>
          <cell r="AM18">
            <v>42.113155000000006</v>
          </cell>
          <cell r="AN18">
            <v>36.388660000000002</v>
          </cell>
          <cell r="AO18">
            <v>33.307354838709678</v>
          </cell>
          <cell r="AP18">
            <v>41.931009999999993</v>
          </cell>
          <cell r="AQ18">
            <v>39.19867</v>
          </cell>
          <cell r="AS18">
            <v>68.334000000000003</v>
          </cell>
          <cell r="AT18">
            <v>6.2228999999999992</v>
          </cell>
          <cell r="AU18">
            <v>8.4459599999999995</v>
          </cell>
          <cell r="AW18">
            <v>743.21298218322579</v>
          </cell>
          <cell r="AX18">
            <v>778.37749999999994</v>
          </cell>
          <cell r="AY18">
            <v>736.25</v>
          </cell>
          <cell r="AZ18">
            <v>85.402705541847922</v>
          </cell>
          <cell r="BA18">
            <v>98.32864499999998</v>
          </cell>
          <cell r="BB18">
            <v>103.26844999999999</v>
          </cell>
          <cell r="BC18">
            <v>102.19354838709677</v>
          </cell>
          <cell r="BD18">
            <v>70.934600000000017</v>
          </cell>
          <cell r="BE18">
            <v>79.044499999999999</v>
          </cell>
          <cell r="BG18">
            <v>104.92727003669739</v>
          </cell>
          <cell r="BH18">
            <v>5.0143199920654293</v>
          </cell>
          <cell r="BI18">
            <v>1.1200000000000001</v>
          </cell>
          <cell r="BK18">
            <v>1017.963690048878</v>
          </cell>
          <cell r="BL18">
            <v>1067.0703490257265</v>
          </cell>
          <cell r="BM18">
            <v>1099.1843193340301</v>
          </cell>
          <cell r="BN18">
            <v>64.919193082584442</v>
          </cell>
          <cell r="BO18">
            <v>73.923610068244912</v>
          </cell>
          <cell r="BP18">
            <v>85.429580028152458</v>
          </cell>
          <cell r="BQ18">
            <v>37.31040908612264</v>
          </cell>
          <cell r="BR18">
            <v>79.944999999999993</v>
          </cell>
          <cell r="BS18">
            <v>85.910000000000011</v>
          </cell>
          <cell r="BU18">
            <v>20.638000000000002</v>
          </cell>
          <cell r="BV18">
            <v>4.6283199999999995</v>
          </cell>
          <cell r="BW18">
            <v>4.6283199999999995</v>
          </cell>
          <cell r="BY18">
            <v>241.741935483871</v>
          </cell>
          <cell r="BZ18">
            <v>274.26950000000005</v>
          </cell>
          <cell r="CA18">
            <v>274.04000000000002</v>
          </cell>
          <cell r="CB18">
            <v>42.193548387096776</v>
          </cell>
          <cell r="CC18">
            <v>41.821514999999998</v>
          </cell>
          <cell r="CD18">
            <v>40.876110000000004</v>
          </cell>
          <cell r="CE18">
            <v>42.580645161290313</v>
          </cell>
          <cell r="CF18">
            <v>45.80599999999999</v>
          </cell>
          <cell r="CG18">
            <v>37.605670000000003</v>
          </cell>
          <cell r="CI18">
            <v>995.24008001670848</v>
          </cell>
          <cell r="CJ18">
            <v>97.930419992065424</v>
          </cell>
          <cell r="CK18">
            <v>82.29683</v>
          </cell>
          <cell r="CM18">
            <v>9255.7770758265342</v>
          </cell>
          <cell r="CN18">
            <v>10894.042374114075</v>
          </cell>
          <cell r="CO18">
            <v>11104.96810946503</v>
          </cell>
          <cell r="CP18">
            <v>938.67873319278419</v>
          </cell>
          <cell r="CQ18">
            <v>1099.948641068245</v>
          </cell>
          <cell r="CR18">
            <v>1114.2633900281523</v>
          </cell>
          <cell r="CS18">
            <v>1036.559325185644</v>
          </cell>
          <cell r="CT18">
            <v>1087.674671</v>
          </cell>
          <cell r="CU18">
            <v>1118.4277300000001</v>
          </cell>
        </row>
        <row r="19">
          <cell r="B19">
            <v>41711</v>
          </cell>
          <cell r="C19">
            <v>499.17825996932982</v>
          </cell>
          <cell r="D19">
            <v>49.782000000000004</v>
          </cell>
          <cell r="E19">
            <v>45.928150000000002</v>
          </cell>
          <cell r="G19">
            <v>5233.4506189260228</v>
          </cell>
          <cell r="H19">
            <v>6194.5756709290426</v>
          </cell>
          <cell r="I19">
            <v>6401.7370001003274</v>
          </cell>
          <cell r="J19">
            <v>545.31071519861348</v>
          </cell>
          <cell r="K19">
            <v>628.07634500000006</v>
          </cell>
          <cell r="L19">
            <v>628.07032000000004</v>
          </cell>
          <cell r="M19">
            <v>648.46894943039547</v>
          </cell>
          <cell r="N19">
            <v>633.8985358333332</v>
          </cell>
          <cell r="O19">
            <v>659.78115000000003</v>
          </cell>
          <cell r="Q19">
            <v>204.57429999999999</v>
          </cell>
          <cell r="R19">
            <v>19.522320000000001</v>
          </cell>
          <cell r="S19">
            <v>19.246180000000003</v>
          </cell>
          <cell r="U19">
            <v>2208.8116960432121</v>
          </cell>
          <cell r="V19">
            <v>2792.4475583333328</v>
          </cell>
          <cell r="W19">
            <v>2809.6088</v>
          </cell>
          <cell r="X19">
            <v>226.21348999236972</v>
          </cell>
          <cell r="Y19">
            <v>285.99884733333334</v>
          </cell>
          <cell r="Z19">
            <v>289.53458999999998</v>
          </cell>
          <cell r="AA19">
            <v>241.12903225806457</v>
          </cell>
          <cell r="AB19">
            <v>285.91436358333334</v>
          </cell>
          <cell r="AC19">
            <v>282.06207000000001</v>
          </cell>
          <cell r="AE19">
            <v>35.715600000000002</v>
          </cell>
          <cell r="AF19">
            <v>4.2715899999999998</v>
          </cell>
          <cell r="AG19">
            <v>4.5823999999999998</v>
          </cell>
          <cell r="AI19">
            <v>415.00102548387099</v>
          </cell>
          <cell r="AJ19">
            <v>518.49554791666662</v>
          </cell>
          <cell r="AK19">
            <v>523.61615000000006</v>
          </cell>
          <cell r="AL19">
            <v>36.819354838709671</v>
          </cell>
          <cell r="AM19">
            <v>45.622584583333342</v>
          </cell>
          <cell r="AN19">
            <v>40.660250000000005</v>
          </cell>
          <cell r="AO19">
            <v>36.082967741935484</v>
          </cell>
          <cell r="AP19">
            <v>45.425260833333326</v>
          </cell>
          <cell r="AQ19">
            <v>43.78107</v>
          </cell>
          <cell r="AS19">
            <v>67.511499999999998</v>
          </cell>
          <cell r="AT19">
            <v>9.5926600000000004</v>
          </cell>
          <cell r="AU19">
            <v>6.3510200000000001</v>
          </cell>
          <cell r="AW19">
            <v>805.14739736516128</v>
          </cell>
          <cell r="AX19">
            <v>843.24229166666657</v>
          </cell>
          <cell r="AY19">
            <v>803.76149999999996</v>
          </cell>
          <cell r="AZ19">
            <v>92.519597670335244</v>
          </cell>
          <cell r="BA19">
            <v>106.52269874999998</v>
          </cell>
          <cell r="BB19">
            <v>112.86110999999998</v>
          </cell>
          <cell r="BC19">
            <v>110.70967741935483</v>
          </cell>
          <cell r="BD19">
            <v>76.845816666666678</v>
          </cell>
          <cell r="BE19">
            <v>85.395520000000005</v>
          </cell>
          <cell r="BG19">
            <v>102.14564009666442</v>
          </cell>
          <cell r="BH19">
            <v>5.2001500415802004</v>
          </cell>
          <cell r="BI19">
            <v>0</v>
          </cell>
          <cell r="BK19">
            <v>1102.7939975529512</v>
          </cell>
          <cell r="BL19">
            <v>1155.9928781112037</v>
          </cell>
          <cell r="BM19">
            <v>1201.3299594306945</v>
          </cell>
          <cell r="BN19">
            <v>70.329125839466485</v>
          </cell>
          <cell r="BO19">
            <v>80.08391090726532</v>
          </cell>
          <cell r="BP19">
            <v>90.629730069732659</v>
          </cell>
          <cell r="BQ19">
            <v>40.419609843299526</v>
          </cell>
          <cell r="BR19">
            <v>86.607083333333321</v>
          </cell>
          <cell r="BS19">
            <v>85.910000000000011</v>
          </cell>
          <cell r="BU19">
            <v>11.917</v>
          </cell>
          <cell r="BV19">
            <v>1.2271100000000001</v>
          </cell>
          <cell r="BW19">
            <v>1.2271100000000001</v>
          </cell>
          <cell r="BY19">
            <v>261.88709677419359</v>
          </cell>
          <cell r="BZ19">
            <v>297.12529166666673</v>
          </cell>
          <cell r="CA19">
            <v>285.95699999999999</v>
          </cell>
          <cell r="CB19">
            <v>45.70967741935484</v>
          </cell>
          <cell r="CC19">
            <v>45.306641249999998</v>
          </cell>
          <cell r="CD19">
            <v>42.103220000000007</v>
          </cell>
          <cell r="CE19">
            <v>46.129032258064505</v>
          </cell>
          <cell r="CF19">
            <v>49.623166666666656</v>
          </cell>
          <cell r="CG19">
            <v>38.832780000000007</v>
          </cell>
          <cell r="CI19">
            <v>921.04230006599425</v>
          </cell>
          <cell r="CJ19">
            <v>89.5958300415802</v>
          </cell>
          <cell r="CK19">
            <v>77.334860000000006</v>
          </cell>
          <cell r="CM19">
            <v>10027.091832145412</v>
          </cell>
          <cell r="CN19">
            <v>11801.87923862358</v>
          </cell>
          <cell r="CO19">
            <v>12026.010409531022</v>
          </cell>
          <cell r="CP19">
            <v>1016.9019609588493</v>
          </cell>
          <cell r="CQ19">
            <v>1191.6110278239321</v>
          </cell>
          <cell r="CR19">
            <v>1203.8592200697326</v>
          </cell>
          <cell r="CS19">
            <v>1122.9392689511142</v>
          </cell>
          <cell r="CT19">
            <v>1178.3142269166667</v>
          </cell>
          <cell r="CU19">
            <v>1195.76259</v>
          </cell>
        </row>
        <row r="20">
          <cell r="B20">
            <v>41712</v>
          </cell>
          <cell r="C20">
            <v>464.23543996582026</v>
          </cell>
          <cell r="D20">
            <v>43.668759999999992</v>
          </cell>
          <cell r="E20">
            <v>40.202509999999997</v>
          </cell>
          <cell r="G20">
            <v>5636.0237434587934</v>
          </cell>
          <cell r="H20">
            <v>6671.081491769738</v>
          </cell>
          <cell r="I20">
            <v>6865.972440066148</v>
          </cell>
          <cell r="J20">
            <v>587.25769329081447</v>
          </cell>
          <cell r="K20">
            <v>676.3899100000001</v>
          </cell>
          <cell r="L20">
            <v>671.73908000000006</v>
          </cell>
          <cell r="M20">
            <v>698.35117630965669</v>
          </cell>
          <cell r="N20">
            <v>682.6599616666665</v>
          </cell>
          <cell r="O20">
            <v>699.98365999999999</v>
          </cell>
          <cell r="Q20">
            <v>200.0855</v>
          </cell>
          <cell r="R20">
            <v>21.46773</v>
          </cell>
          <cell r="S20">
            <v>21.797599999999999</v>
          </cell>
          <cell r="U20">
            <v>2378.7202880465361</v>
          </cell>
          <cell r="V20">
            <v>3007.2512166666661</v>
          </cell>
          <cell r="W20">
            <v>3009.6943000000001</v>
          </cell>
          <cell r="X20">
            <v>243.61452768409046</v>
          </cell>
          <cell r="Y20">
            <v>307.99875866666667</v>
          </cell>
          <cell r="Z20">
            <v>311.00232</v>
          </cell>
          <cell r="AA20">
            <v>259.67741935483878</v>
          </cell>
          <cell r="AB20">
            <v>307.90777616666668</v>
          </cell>
          <cell r="AC20">
            <v>303.85966999999999</v>
          </cell>
          <cell r="AE20">
            <v>38.659740000000006</v>
          </cell>
          <cell r="AF20">
            <v>4.9922699999999995</v>
          </cell>
          <cell r="AG20">
            <v>5.46441</v>
          </cell>
          <cell r="AI20">
            <v>446.92418129032262</v>
          </cell>
          <cell r="AJ20">
            <v>558.37982083333327</v>
          </cell>
          <cell r="AK20">
            <v>562.27589000000012</v>
          </cell>
          <cell r="AL20">
            <v>39.651612903225796</v>
          </cell>
          <cell r="AM20">
            <v>49.132014166666679</v>
          </cell>
          <cell r="AN20">
            <v>45.652520000000003</v>
          </cell>
          <cell r="AO20">
            <v>38.85858064516129</v>
          </cell>
          <cell r="AP20">
            <v>48.919511666666658</v>
          </cell>
          <cell r="AQ20">
            <v>49.245480000000001</v>
          </cell>
          <cell r="AS20">
            <v>60.991</v>
          </cell>
          <cell r="AT20">
            <v>5.8617800000000004</v>
          </cell>
          <cell r="AU20">
            <v>3.8519200000000002</v>
          </cell>
          <cell r="AW20">
            <v>867.08181254709677</v>
          </cell>
          <cell r="AX20">
            <v>908.10708333333321</v>
          </cell>
          <cell r="AY20">
            <v>864.75249999999994</v>
          </cell>
          <cell r="AZ20">
            <v>99.636489798822566</v>
          </cell>
          <cell r="BA20">
            <v>114.71675249999997</v>
          </cell>
          <cell r="BB20">
            <v>118.72288999999998</v>
          </cell>
          <cell r="BC20">
            <v>119.2258064516129</v>
          </cell>
          <cell r="BD20">
            <v>82.757033333333339</v>
          </cell>
          <cell r="BE20">
            <v>89.247440000000012</v>
          </cell>
          <cell r="BG20">
            <v>97.014519672393803</v>
          </cell>
          <cell r="BH20">
            <v>4.5369200019836429</v>
          </cell>
          <cell r="BI20">
            <v>7.61</v>
          </cell>
          <cell r="BK20">
            <v>1187.6243050570242</v>
          </cell>
          <cell r="BL20">
            <v>1244.9154071966809</v>
          </cell>
          <cell r="BM20">
            <v>1298.3444791030884</v>
          </cell>
          <cell r="BN20">
            <v>75.739058596348528</v>
          </cell>
          <cell r="BO20">
            <v>86.244211746285728</v>
          </cell>
          <cell r="BP20">
            <v>95.166650071716305</v>
          </cell>
          <cell r="BQ20">
            <v>43.528810600476412</v>
          </cell>
          <cell r="BR20">
            <v>93.269166666666649</v>
          </cell>
          <cell r="BS20">
            <v>93.52000000000001</v>
          </cell>
          <cell r="BU20">
            <v>23.748999999999999</v>
          </cell>
          <cell r="BV20">
            <v>3.71868</v>
          </cell>
          <cell r="BW20">
            <v>4.2052800000000001</v>
          </cell>
          <cell r="BY20">
            <v>282.03225806451616</v>
          </cell>
          <cell r="BZ20">
            <v>319.9810833333334</v>
          </cell>
          <cell r="CA20">
            <v>309.70600000000002</v>
          </cell>
          <cell r="CB20">
            <v>49.225806451612904</v>
          </cell>
          <cell r="CC20">
            <v>48.791767499999999</v>
          </cell>
          <cell r="CD20">
            <v>45.821900000000007</v>
          </cell>
          <cell r="CE20">
            <v>49.677419354838698</v>
          </cell>
          <cell r="CF20">
            <v>53.440333333333321</v>
          </cell>
          <cell r="CG20">
            <v>43.038060000000009</v>
          </cell>
          <cell r="CI20">
            <v>884.73519963821411</v>
          </cell>
          <cell r="CJ20">
            <v>84.246140001983647</v>
          </cell>
          <cell r="CK20">
            <v>83.131720000000001</v>
          </cell>
          <cell r="CM20">
            <v>10798.40658846429</v>
          </cell>
          <cell r="CN20">
            <v>12709.716103133085</v>
          </cell>
          <cell r="CO20">
            <v>12910.745609169238</v>
          </cell>
          <cell r="CP20">
            <v>1095.1251887249148</v>
          </cell>
          <cell r="CQ20">
            <v>1283.2734145796194</v>
          </cell>
          <cell r="CR20">
            <v>1288.1053600717164</v>
          </cell>
          <cell r="CS20">
            <v>1209.3192127165848</v>
          </cell>
          <cell r="CT20">
            <v>1268.9537828333332</v>
          </cell>
          <cell r="CU20">
            <v>1278.8943100000001</v>
          </cell>
        </row>
        <row r="21">
          <cell r="B21">
            <v>41713</v>
          </cell>
          <cell r="C21">
            <v>494.81095993499753</v>
          </cell>
          <cell r="D21">
            <v>53.333239999999996</v>
          </cell>
          <cell r="E21">
            <v>49.832699999999996</v>
          </cell>
          <cell r="G21">
            <v>6038.5968679915641</v>
          </cell>
          <cell r="H21">
            <v>7147.5873126104334</v>
          </cell>
          <cell r="I21">
            <v>7360.7834000011453</v>
          </cell>
          <cell r="J21">
            <v>629.20467138301547</v>
          </cell>
          <cell r="K21">
            <v>724.70347500000014</v>
          </cell>
          <cell r="L21">
            <v>725.0723200000001</v>
          </cell>
          <cell r="M21">
            <v>748.23340318891792</v>
          </cell>
          <cell r="N21">
            <v>731.42138749999981</v>
          </cell>
          <cell r="O21">
            <v>749.81636000000003</v>
          </cell>
          <cell r="Q21">
            <v>229.5515</v>
          </cell>
          <cell r="R21">
            <v>23.321930000000002</v>
          </cell>
          <cell r="S21">
            <v>21.78764</v>
          </cell>
          <cell r="U21">
            <v>2548.6288800498601</v>
          </cell>
          <cell r="V21">
            <v>3222.0548749999994</v>
          </cell>
          <cell r="W21">
            <v>3239.2458000000001</v>
          </cell>
          <cell r="X21">
            <v>261.01556537581121</v>
          </cell>
          <cell r="Y21">
            <v>329.99867</v>
          </cell>
          <cell r="Z21">
            <v>334.32425000000001</v>
          </cell>
          <cell r="AA21">
            <v>278.22580645161298</v>
          </cell>
          <cell r="AB21">
            <v>329.90118875000002</v>
          </cell>
          <cell r="AC21">
            <v>325.64731</v>
          </cell>
          <cell r="AE21">
            <v>42.17436</v>
          </cell>
          <cell r="AF21">
            <v>4.36076</v>
          </cell>
          <cell r="AG21">
            <v>4.9020200000000003</v>
          </cell>
          <cell r="AI21">
            <v>478.84733709677425</v>
          </cell>
          <cell r="AJ21">
            <v>598.26409374999992</v>
          </cell>
          <cell r="AK21">
            <v>604.4502500000001</v>
          </cell>
          <cell r="AL21">
            <v>42.483870967741922</v>
          </cell>
          <cell r="AM21">
            <v>52.641443750000015</v>
          </cell>
          <cell r="AN21">
            <v>50.013280000000002</v>
          </cell>
          <cell r="AO21">
            <v>41.634193548387096</v>
          </cell>
          <cell r="AP21">
            <v>52.41376249999999</v>
          </cell>
          <cell r="AQ21">
            <v>54.147500000000001</v>
          </cell>
          <cell r="AS21">
            <v>74.837000000000003</v>
          </cell>
          <cell r="AT21">
            <v>8.4540600000000001</v>
          </cell>
          <cell r="AU21">
            <v>5.7351000000000001</v>
          </cell>
          <cell r="AW21">
            <v>929.01622772903227</v>
          </cell>
          <cell r="AX21">
            <v>972.97187499999984</v>
          </cell>
          <cell r="AY21">
            <v>939.58949999999993</v>
          </cell>
          <cell r="AZ21">
            <v>106.75338192730989</v>
          </cell>
          <cell r="BA21">
            <v>122.91080624999996</v>
          </cell>
          <cell r="BB21">
            <v>127.17694999999998</v>
          </cell>
          <cell r="BC21">
            <v>127.74193548387096</v>
          </cell>
          <cell r="BD21">
            <v>88.66825</v>
          </cell>
          <cell r="BE21">
            <v>94.982540000000014</v>
          </cell>
          <cell r="BG21">
            <v>102.09192982673645</v>
          </cell>
          <cell r="BH21">
            <v>4.5740900096893311</v>
          </cell>
          <cell r="BI21">
            <v>5.77</v>
          </cell>
          <cell r="BK21">
            <v>1272.4546125610973</v>
          </cell>
          <cell r="BL21">
            <v>1333.8379362821581</v>
          </cell>
          <cell r="BM21">
            <v>1400.4364089298249</v>
          </cell>
          <cell r="BN21">
            <v>81.148991353230571</v>
          </cell>
          <cell r="BO21">
            <v>92.404512585306136</v>
          </cell>
          <cell r="BP21">
            <v>99.740740081405633</v>
          </cell>
          <cell r="BQ21">
            <v>46.638011357653298</v>
          </cell>
          <cell r="BR21">
            <v>99.931249999999977</v>
          </cell>
          <cell r="BS21">
            <v>99.29</v>
          </cell>
          <cell r="BU21">
            <v>15.946</v>
          </cell>
          <cell r="BV21">
            <v>2.3204400000000001</v>
          </cell>
          <cell r="BW21">
            <v>3.0159600000000002</v>
          </cell>
          <cell r="BY21">
            <v>302.17741935483872</v>
          </cell>
          <cell r="BZ21">
            <v>342.83687500000008</v>
          </cell>
          <cell r="CA21">
            <v>325.65200000000004</v>
          </cell>
          <cell r="CB21">
            <v>52.741935483870968</v>
          </cell>
          <cell r="CC21">
            <v>52.276893749999999</v>
          </cell>
          <cell r="CD21">
            <v>48.142340000000004</v>
          </cell>
          <cell r="CE21">
            <v>53.22580645161289</v>
          </cell>
          <cell r="CF21">
            <v>57.257499999999986</v>
          </cell>
          <cell r="CG21">
            <v>46.054020000000008</v>
          </cell>
          <cell r="CI21">
            <v>959.41174976173397</v>
          </cell>
          <cell r="CJ21">
            <v>96.364520009689329</v>
          </cell>
          <cell r="CK21">
            <v>91.043419999999998</v>
          </cell>
          <cell r="CM21">
            <v>11569.721344783169</v>
          </cell>
          <cell r="CN21">
            <v>13617.55296764259</v>
          </cell>
          <cell r="CO21">
            <v>13870.15735893097</v>
          </cell>
          <cell r="CP21">
            <v>1173.3484164909801</v>
          </cell>
          <cell r="CQ21">
            <v>1374.9358013353062</v>
          </cell>
          <cell r="CR21">
            <v>1384.4698800814058</v>
          </cell>
          <cell r="CS21">
            <v>1295.6991564820553</v>
          </cell>
          <cell r="CT21">
            <v>1359.5933387499997</v>
          </cell>
          <cell r="CU21">
            <v>1369.9377300000001</v>
          </cell>
        </row>
        <row r="22">
          <cell r="B22">
            <v>41714</v>
          </cell>
          <cell r="C22">
            <v>512.21834010696409</v>
          </cell>
          <cell r="D22">
            <v>60.947320000000005</v>
          </cell>
          <cell r="E22">
            <v>46.840730000000001</v>
          </cell>
          <cell r="G22">
            <v>6441.1699925243347</v>
          </cell>
          <cell r="H22">
            <v>7624.0931334511288</v>
          </cell>
          <cell r="I22">
            <v>7873.0017401081095</v>
          </cell>
          <cell r="J22">
            <v>671.15164947521646</v>
          </cell>
          <cell r="K22">
            <v>773.01704000000018</v>
          </cell>
          <cell r="L22">
            <v>786.01964000000009</v>
          </cell>
          <cell r="M22">
            <v>798.11563006817914</v>
          </cell>
          <cell r="N22">
            <v>780.18281333333312</v>
          </cell>
          <cell r="O22">
            <v>796.65709000000004</v>
          </cell>
          <cell r="Q22">
            <v>205.49350000000001</v>
          </cell>
          <cell r="R22">
            <v>19.40071</v>
          </cell>
          <cell r="S22">
            <v>25.06054</v>
          </cell>
          <cell r="U22">
            <v>2718.537472053184</v>
          </cell>
          <cell r="V22">
            <v>3436.8585333333326</v>
          </cell>
          <cell r="W22">
            <v>3444.7393000000002</v>
          </cell>
          <cell r="X22">
            <v>278.41660306753198</v>
          </cell>
          <cell r="Y22">
            <v>351.99858133333333</v>
          </cell>
          <cell r="Z22">
            <v>353.72496000000001</v>
          </cell>
          <cell r="AA22">
            <v>296.77419354838719</v>
          </cell>
          <cell r="AB22">
            <v>351.89460133333336</v>
          </cell>
          <cell r="AC22">
            <v>350.70785000000001</v>
          </cell>
          <cell r="AE22">
            <v>42.556100000000001</v>
          </cell>
          <cell r="AF22">
            <v>4.8443200000000006</v>
          </cell>
          <cell r="AG22">
            <v>0.89376999999999995</v>
          </cell>
          <cell r="AI22">
            <v>510.77049290322589</v>
          </cell>
          <cell r="AJ22">
            <v>638.14836666666656</v>
          </cell>
          <cell r="AK22">
            <v>647.00635000000011</v>
          </cell>
          <cell r="AL22">
            <v>45.316129032258047</v>
          </cell>
          <cell r="AM22">
            <v>56.150873333333351</v>
          </cell>
          <cell r="AN22">
            <v>54.857600000000005</v>
          </cell>
          <cell r="AO22">
            <v>44.409806451612901</v>
          </cell>
          <cell r="AP22">
            <v>55.908013333333322</v>
          </cell>
          <cell r="AQ22">
            <v>55.041269999999997</v>
          </cell>
          <cell r="AS22">
            <v>72.254000000000005</v>
          </cell>
          <cell r="AT22">
            <v>8.3717000000000006</v>
          </cell>
          <cell r="AU22">
            <v>4.6653600000000006</v>
          </cell>
          <cell r="AW22">
            <v>990.95064291096776</v>
          </cell>
          <cell r="AX22">
            <v>1037.8366666666666</v>
          </cell>
          <cell r="AY22">
            <v>1011.8434999999999</v>
          </cell>
          <cell r="AZ22">
            <v>113.87027405579721</v>
          </cell>
          <cell r="BA22">
            <v>131.10485999999997</v>
          </cell>
          <cell r="BB22">
            <v>135.54864999999998</v>
          </cell>
          <cell r="BC22">
            <v>136.25806451612902</v>
          </cell>
          <cell r="BD22">
            <v>94.579466666666661</v>
          </cell>
          <cell r="BE22">
            <v>99.647900000000021</v>
          </cell>
          <cell r="BG22">
            <v>89.689790264129641</v>
          </cell>
          <cell r="BH22">
            <v>7.2344100120544432</v>
          </cell>
          <cell r="BI22">
            <v>0</v>
          </cell>
          <cell r="BK22">
            <v>1357.2849200651704</v>
          </cell>
          <cell r="BL22">
            <v>1422.7604653676353</v>
          </cell>
          <cell r="BM22">
            <v>1490.1261991939546</v>
          </cell>
          <cell r="BN22">
            <v>86.558924110112613</v>
          </cell>
          <cell r="BO22">
            <v>98.564813424326545</v>
          </cell>
          <cell r="BP22">
            <v>106.97515009346007</v>
          </cell>
          <cell r="BQ22">
            <v>49.747212114830184</v>
          </cell>
          <cell r="BR22">
            <v>106.59333333333331</v>
          </cell>
          <cell r="BS22">
            <v>99.29</v>
          </cell>
          <cell r="BU22">
            <v>24.956</v>
          </cell>
          <cell r="BV22">
            <v>3.4307399999999997</v>
          </cell>
          <cell r="BW22">
            <v>4.2117500000000003</v>
          </cell>
          <cell r="BY22">
            <v>322.32258064516128</v>
          </cell>
          <cell r="BZ22">
            <v>365.69266666666675</v>
          </cell>
          <cell r="CA22">
            <v>350.60800000000006</v>
          </cell>
          <cell r="CB22">
            <v>56.258064516129032</v>
          </cell>
          <cell r="CC22">
            <v>55.76202</v>
          </cell>
          <cell r="CD22">
            <v>51.573080000000004</v>
          </cell>
          <cell r="CE22">
            <v>56.774193548387082</v>
          </cell>
          <cell r="CF22">
            <v>61.074666666666651</v>
          </cell>
          <cell r="CG22">
            <v>50.26577000000001</v>
          </cell>
          <cell r="CI22">
            <v>947.16773037109385</v>
          </cell>
          <cell r="CJ22">
            <v>104.22920001205445</v>
          </cell>
          <cell r="CK22">
            <v>81.672150000000002</v>
          </cell>
          <cell r="CM22">
            <v>12341.036101102045</v>
          </cell>
          <cell r="CN22">
            <v>14525.389832152096</v>
          </cell>
          <cell r="CO22">
            <v>14817.325089302063</v>
          </cell>
          <cell r="CP22">
            <v>1251.5716442570454</v>
          </cell>
          <cell r="CQ22">
            <v>1466.5981880909931</v>
          </cell>
          <cell r="CR22">
            <v>1488.69908009346</v>
          </cell>
          <cell r="CS22">
            <v>1382.0791002475257</v>
          </cell>
          <cell r="CT22">
            <v>1450.2328946666664</v>
          </cell>
          <cell r="CU22">
            <v>1451.6098799999997</v>
          </cell>
        </row>
        <row r="23">
          <cell r="B23">
            <v>41715</v>
          </cell>
          <cell r="C23">
            <v>490.7425398239136</v>
          </cell>
          <cell r="D23">
            <v>57.44932</v>
          </cell>
          <cell r="E23">
            <v>56.451370000000004</v>
          </cell>
          <cell r="G23">
            <v>6843.7431170571053</v>
          </cell>
          <cell r="H23">
            <v>8100.5989542918242</v>
          </cell>
          <cell r="I23">
            <v>8363.7442799320233</v>
          </cell>
          <cell r="J23">
            <v>713.09862756741745</v>
          </cell>
          <cell r="K23">
            <v>821.33060500000022</v>
          </cell>
          <cell r="L23">
            <v>843.46896000000015</v>
          </cell>
          <cell r="M23">
            <v>847.99785694744037</v>
          </cell>
          <cell r="N23">
            <v>828.94423916666642</v>
          </cell>
          <cell r="O23">
            <v>853.10846000000004</v>
          </cell>
          <cell r="Q23">
            <v>219.881</v>
          </cell>
          <cell r="R23">
            <v>19.58202</v>
          </cell>
          <cell r="S23">
            <v>22.084259999999997</v>
          </cell>
          <cell r="U23">
            <v>2888.446064056508</v>
          </cell>
          <cell r="V23">
            <v>3651.6621916666659</v>
          </cell>
          <cell r="W23">
            <v>3664.6203</v>
          </cell>
          <cell r="X23">
            <v>295.81764075925275</v>
          </cell>
          <cell r="Y23">
            <v>373.99849266666666</v>
          </cell>
          <cell r="Z23">
            <v>373.30698000000001</v>
          </cell>
          <cell r="AA23">
            <v>315.32258064516139</v>
          </cell>
          <cell r="AB23">
            <v>373.88801391666669</v>
          </cell>
          <cell r="AC23">
            <v>372.79210999999998</v>
          </cell>
          <cell r="AE23">
            <v>39.436300000000003</v>
          </cell>
          <cell r="AF23">
            <v>3.8964899999999996</v>
          </cell>
          <cell r="AG23">
            <v>5.7943199999999999</v>
          </cell>
          <cell r="AI23">
            <v>542.69364870967752</v>
          </cell>
          <cell r="AJ23">
            <v>678.03263958333321</v>
          </cell>
          <cell r="AK23">
            <v>686.44265000000007</v>
          </cell>
          <cell r="AL23">
            <v>48.148387096774172</v>
          </cell>
          <cell r="AM23">
            <v>59.660302916666687</v>
          </cell>
          <cell r="AN23">
            <v>58.754090000000005</v>
          </cell>
          <cell r="AO23">
            <v>47.185419354838707</v>
          </cell>
          <cell r="AP23">
            <v>59.402264166666654</v>
          </cell>
          <cell r="AQ23">
            <v>60.835589999999996</v>
          </cell>
          <cell r="AS23">
            <v>64.938999999999993</v>
          </cell>
          <cell r="AT23">
            <v>8.80124</v>
          </cell>
          <cell r="AU23">
            <v>4.9980400000000005</v>
          </cell>
          <cell r="AW23">
            <v>1052.8850580929031</v>
          </cell>
          <cell r="AX23">
            <v>1102.7014583333332</v>
          </cell>
          <cell r="AY23">
            <v>1076.7825</v>
          </cell>
          <cell r="AZ23">
            <v>120.98716618428453</v>
          </cell>
          <cell r="BA23">
            <v>139.29891374999997</v>
          </cell>
          <cell r="BB23">
            <v>144.34988999999999</v>
          </cell>
          <cell r="BC23">
            <v>144.77419354838707</v>
          </cell>
          <cell r="BD23">
            <v>100.49068333333332</v>
          </cell>
          <cell r="BE23">
            <v>104.64594000000002</v>
          </cell>
          <cell r="BG23">
            <v>87.812969869613653</v>
          </cell>
          <cell r="BH23">
            <v>8.8857300289917003</v>
          </cell>
          <cell r="BI23">
            <v>7.81</v>
          </cell>
          <cell r="BK23">
            <v>1442.1152275692434</v>
          </cell>
          <cell r="BL23">
            <v>1511.6829944531125</v>
          </cell>
          <cell r="BM23">
            <v>1577.9391690635682</v>
          </cell>
          <cell r="BN23">
            <v>91.968856866994656</v>
          </cell>
          <cell r="BO23">
            <v>104.72511426334695</v>
          </cell>
          <cell r="BP23">
            <v>115.86088012245177</v>
          </cell>
          <cell r="BQ23">
            <v>52.85641287200707</v>
          </cell>
          <cell r="BR23">
            <v>113.25541666666663</v>
          </cell>
          <cell r="BS23">
            <v>107.10000000000001</v>
          </cell>
          <cell r="BU23">
            <v>26.545500000000001</v>
          </cell>
          <cell r="BV23">
            <v>4.2070200000000009</v>
          </cell>
          <cell r="BW23">
            <v>5.4024999999999999</v>
          </cell>
          <cell r="BY23">
            <v>342.46774193548384</v>
          </cell>
          <cell r="BZ23">
            <v>388.54845833333343</v>
          </cell>
          <cell r="CA23">
            <v>377.15350000000007</v>
          </cell>
          <cell r="CB23">
            <v>59.774193548387096</v>
          </cell>
          <cell r="CC23">
            <v>59.24714625</v>
          </cell>
          <cell r="CD23">
            <v>55.780100000000004</v>
          </cell>
          <cell r="CE23">
            <v>60.322580645161274</v>
          </cell>
          <cell r="CF23">
            <v>64.891833333333324</v>
          </cell>
          <cell r="CG23">
            <v>55.668270000000007</v>
          </cell>
          <cell r="CI23">
            <v>929.3573096935271</v>
          </cell>
          <cell r="CJ23">
            <v>102.82182002899171</v>
          </cell>
          <cell r="CK23">
            <v>102.54049000000001</v>
          </cell>
          <cell r="CM23">
            <v>13112.350857420921</v>
          </cell>
          <cell r="CN23">
            <v>15433.226696661601</v>
          </cell>
          <cell r="CO23">
            <v>15746.682398995592</v>
          </cell>
          <cell r="CP23">
            <v>1329.7948720231107</v>
          </cell>
          <cell r="CQ23">
            <v>1558.2605748466806</v>
          </cell>
          <cell r="CR23">
            <v>1591.5209001224518</v>
          </cell>
          <cell r="CS23">
            <v>1468.4590440129959</v>
          </cell>
          <cell r="CT23">
            <v>1540.8724505833329</v>
          </cell>
          <cell r="CU23">
            <v>1554.1503699999998</v>
          </cell>
        </row>
        <row r="24">
          <cell r="B24">
            <v>41716</v>
          </cell>
          <cell r="C24">
            <v>521.37002999999993</v>
          </cell>
          <cell r="D24">
            <v>52.009160000000001</v>
          </cell>
          <cell r="E24">
            <v>53.711839999999995</v>
          </cell>
          <cell r="G24">
            <v>7246.316241589876</v>
          </cell>
          <cell r="H24">
            <v>8577.1047751325204</v>
          </cell>
          <cell r="I24">
            <v>8885.1143099320234</v>
          </cell>
          <cell r="J24">
            <v>755.04560565961845</v>
          </cell>
          <cell r="K24">
            <v>869.64417000000026</v>
          </cell>
          <cell r="L24">
            <v>895.4781200000001</v>
          </cell>
          <cell r="M24">
            <v>897.88008382670159</v>
          </cell>
          <cell r="N24">
            <v>877.70566499999973</v>
          </cell>
          <cell r="O24">
            <v>906.82030000000009</v>
          </cell>
          <cell r="Q24">
            <v>232.05850000000001</v>
          </cell>
          <cell r="R24">
            <v>22.126082</v>
          </cell>
          <cell r="S24">
            <v>24.196052000000002</v>
          </cell>
          <cell r="U24">
            <v>3058.354656059832</v>
          </cell>
          <cell r="V24">
            <v>3866.4658499999991</v>
          </cell>
          <cell r="W24">
            <v>3896.6788000000001</v>
          </cell>
          <cell r="X24">
            <v>313.21867845097353</v>
          </cell>
          <cell r="Y24">
            <v>395.99840399999999</v>
          </cell>
          <cell r="Z24">
            <v>395.43306200000001</v>
          </cell>
          <cell r="AA24">
            <v>333.8709677419356</v>
          </cell>
          <cell r="AB24">
            <v>395.88142650000003</v>
          </cell>
          <cell r="AC24">
            <v>396.98816199999999</v>
          </cell>
          <cell r="AE24">
            <v>42.7376</v>
          </cell>
          <cell r="AF24">
            <v>4.8246600000000006</v>
          </cell>
          <cell r="AG24">
            <v>6.9221100000000009</v>
          </cell>
          <cell r="AI24">
            <v>574.61680451612915</v>
          </cell>
          <cell r="AJ24">
            <v>717.91691249999985</v>
          </cell>
          <cell r="AK24">
            <v>729.18025000000011</v>
          </cell>
          <cell r="AL24">
            <v>50.980645161290298</v>
          </cell>
          <cell r="AM24">
            <v>63.169732500000023</v>
          </cell>
          <cell r="AN24">
            <v>63.578750000000007</v>
          </cell>
          <cell r="AO24">
            <v>49.961032258064513</v>
          </cell>
          <cell r="AP24">
            <v>62.896514999999987</v>
          </cell>
          <cell r="AQ24">
            <v>67.7577</v>
          </cell>
          <cell r="AS24">
            <v>70.552999999999997</v>
          </cell>
          <cell r="AT24">
            <v>10.055099999999998</v>
          </cell>
          <cell r="AU24">
            <v>7.1053799999999994</v>
          </cell>
          <cell r="AW24">
            <v>1114.8194732748386</v>
          </cell>
          <cell r="AX24">
            <v>1167.5662499999999</v>
          </cell>
          <cell r="AY24">
            <v>1147.3355000000001</v>
          </cell>
          <cell r="AZ24">
            <v>128.10405831277185</v>
          </cell>
          <cell r="BA24">
            <v>147.49296749999996</v>
          </cell>
          <cell r="BB24">
            <v>154.40499</v>
          </cell>
          <cell r="BC24">
            <v>153.29032258064512</v>
          </cell>
          <cell r="BD24">
            <v>106.40189999999998</v>
          </cell>
          <cell r="BE24">
            <v>111.75132000000002</v>
          </cell>
          <cell r="BG24">
            <v>94.578979909896844</v>
          </cell>
          <cell r="BH24">
            <v>7.7040499806213374</v>
          </cell>
          <cell r="BI24">
            <v>7.1</v>
          </cell>
          <cell r="BK24">
            <v>1526.9455350733165</v>
          </cell>
          <cell r="BL24">
            <v>1600.6055235385898</v>
          </cell>
          <cell r="BM24">
            <v>1672.518148973465</v>
          </cell>
          <cell r="BN24">
            <v>97.378789623876699</v>
          </cell>
          <cell r="BO24">
            <v>110.88541510236736</v>
          </cell>
          <cell r="BP24">
            <v>123.56493010307311</v>
          </cell>
          <cell r="BQ24">
            <v>55.965613629183956</v>
          </cell>
          <cell r="BR24">
            <v>119.91749999999996</v>
          </cell>
          <cell r="BS24">
            <v>114.2</v>
          </cell>
          <cell r="BU24">
            <v>25.568000000000001</v>
          </cell>
          <cell r="BV24">
            <v>5.3260700000000005</v>
          </cell>
          <cell r="BW24">
            <v>5.1572700000000005</v>
          </cell>
          <cell r="BY24">
            <v>362.61290322580641</v>
          </cell>
          <cell r="BZ24">
            <v>411.4042500000001</v>
          </cell>
          <cell r="CA24">
            <v>402.72150000000005</v>
          </cell>
          <cell r="CB24">
            <v>63.29032258064516</v>
          </cell>
          <cell r="CC24">
            <v>62.732272500000001</v>
          </cell>
          <cell r="CD24">
            <v>61.106170000000006</v>
          </cell>
          <cell r="CE24">
            <v>63.870967741935466</v>
          </cell>
          <cell r="CF24">
            <v>68.708999999999989</v>
          </cell>
          <cell r="CG24">
            <v>60.825540000000004</v>
          </cell>
          <cell r="CI24">
            <v>986.86610990989675</v>
          </cell>
          <cell r="CJ24">
            <v>102.04512198062133</v>
          </cell>
          <cell r="CK24">
            <v>104.192652</v>
          </cell>
          <cell r="CM24">
            <v>13883.665613739799</v>
          </cell>
          <cell r="CN24">
            <v>16341.063561171108</v>
          </cell>
          <cell r="CO24">
            <v>16733.548508905486</v>
          </cell>
          <cell r="CP24">
            <v>1408.0180997891759</v>
          </cell>
          <cell r="CQ24">
            <v>1649.9229616023676</v>
          </cell>
          <cell r="CR24">
            <v>1693.566022103073</v>
          </cell>
          <cell r="CS24">
            <v>1554.8389877784662</v>
          </cell>
          <cell r="CT24">
            <v>1631.5120064999999</v>
          </cell>
          <cell r="CU24">
            <v>1658.3430220000002</v>
          </cell>
        </row>
        <row r="25">
          <cell r="B25">
            <v>41717</v>
          </cell>
          <cell r="C25">
            <v>504.67956999969482</v>
          </cell>
          <cell r="D25">
            <v>57.441759999999995</v>
          </cell>
          <cell r="E25">
            <v>31.53762</v>
          </cell>
          <cell r="G25">
            <v>7648.8893661226466</v>
          </cell>
          <cell r="H25">
            <v>9053.6105959732158</v>
          </cell>
          <cell r="I25">
            <v>9389.793879931718</v>
          </cell>
          <cell r="J25">
            <v>796.99258375181944</v>
          </cell>
          <cell r="K25">
            <v>917.9577350000003</v>
          </cell>
          <cell r="L25">
            <v>952.91988000000015</v>
          </cell>
          <cell r="M25">
            <v>947.76231070596282</v>
          </cell>
          <cell r="N25">
            <v>926.46709083333303</v>
          </cell>
          <cell r="O25">
            <v>938.35792000000004</v>
          </cell>
          <cell r="Q25">
            <v>226.19049999999999</v>
          </cell>
          <cell r="R25">
            <v>23.647410000000001</v>
          </cell>
          <cell r="S25">
            <v>13.688979999999999</v>
          </cell>
          <cell r="U25">
            <v>3228.263248063156</v>
          </cell>
          <cell r="V25">
            <v>4081.2695083333324</v>
          </cell>
          <cell r="W25">
            <v>4122.8693000000003</v>
          </cell>
          <cell r="X25">
            <v>330.6197161426943</v>
          </cell>
          <cell r="Y25">
            <v>417.99831533333332</v>
          </cell>
          <cell r="Z25">
            <v>419.08047199999999</v>
          </cell>
          <cell r="AA25">
            <v>352.41935483870981</v>
          </cell>
          <cell r="AB25">
            <v>417.87483908333337</v>
          </cell>
          <cell r="AC25">
            <v>410.677142</v>
          </cell>
          <cell r="AE25">
            <v>43.880800000000001</v>
          </cell>
          <cell r="AF25">
            <v>5.2142700000000008</v>
          </cell>
          <cell r="AG25">
            <v>4.9478900000000001</v>
          </cell>
          <cell r="AI25">
            <v>606.53996032258078</v>
          </cell>
          <cell r="AJ25">
            <v>757.8011854166665</v>
          </cell>
          <cell r="AK25">
            <v>773.06105000000014</v>
          </cell>
          <cell r="AL25">
            <v>53.812903225806423</v>
          </cell>
          <cell r="AM25">
            <v>66.679162083333352</v>
          </cell>
          <cell r="AN25">
            <v>68.793020000000013</v>
          </cell>
          <cell r="AO25">
            <v>52.736645161290319</v>
          </cell>
          <cell r="AP25">
            <v>66.390765833333319</v>
          </cell>
          <cell r="AQ25">
            <v>72.705590000000001</v>
          </cell>
          <cell r="AS25">
            <v>49.104999999999997</v>
          </cell>
          <cell r="AT25">
            <v>5.4720599999999999</v>
          </cell>
          <cell r="AU25">
            <v>5.2573599999999994</v>
          </cell>
          <cell r="AW25">
            <v>1176.7538884567741</v>
          </cell>
          <cell r="AX25">
            <v>1232.4310416666665</v>
          </cell>
          <cell r="AY25">
            <v>1196.4405000000002</v>
          </cell>
          <cell r="AZ25">
            <v>135.22095044125919</v>
          </cell>
          <cell r="BA25">
            <v>155.68702124999996</v>
          </cell>
          <cell r="BB25">
            <v>159.87705</v>
          </cell>
          <cell r="BC25">
            <v>161.80645161290317</v>
          </cell>
          <cell r="BD25">
            <v>112.31311666666664</v>
          </cell>
          <cell r="BE25">
            <v>117.00868000000003</v>
          </cell>
          <cell r="BG25">
            <v>90.3463800239563</v>
          </cell>
          <cell r="BH25">
            <v>4.8551800049591067</v>
          </cell>
          <cell r="BI25">
            <v>8.7100000000000009</v>
          </cell>
          <cell r="BK25">
            <v>1611.7758425773895</v>
          </cell>
          <cell r="BL25">
            <v>1689.528052624067</v>
          </cell>
          <cell r="BM25">
            <v>1762.8645289974213</v>
          </cell>
          <cell r="BN25">
            <v>102.78872238075874</v>
          </cell>
          <cell r="BO25">
            <v>117.04571594138777</v>
          </cell>
          <cell r="BP25">
            <v>128.42011010803222</v>
          </cell>
          <cell r="BQ25">
            <v>59.074814386360842</v>
          </cell>
          <cell r="BR25">
            <v>126.57958333333329</v>
          </cell>
          <cell r="BS25">
            <v>122.91</v>
          </cell>
          <cell r="BU25">
            <v>19.6435</v>
          </cell>
          <cell r="BV25">
            <v>3.7067100000000002</v>
          </cell>
          <cell r="BW25">
            <v>5.5104700000000006</v>
          </cell>
          <cell r="BY25">
            <v>382.75806451612897</v>
          </cell>
          <cell r="BZ25">
            <v>434.26004166666678</v>
          </cell>
          <cell r="CA25">
            <v>422.36500000000007</v>
          </cell>
          <cell r="CB25">
            <v>66.806451612903231</v>
          </cell>
          <cell r="CC25">
            <v>66.217398750000001</v>
          </cell>
          <cell r="CD25">
            <v>64.812880000000007</v>
          </cell>
          <cell r="CE25">
            <v>67.419354838709666</v>
          </cell>
          <cell r="CF25">
            <v>72.526166666666654</v>
          </cell>
          <cell r="CG25">
            <v>66.336010000000002</v>
          </cell>
          <cell r="CI25">
            <v>933.84575002365114</v>
          </cell>
          <cell r="CJ25">
            <v>100.3373900049591</v>
          </cell>
          <cell r="CK25">
            <v>69.652320000000003</v>
          </cell>
          <cell r="CM25">
            <v>14654.980370058678</v>
          </cell>
          <cell r="CN25">
            <v>17248.900425680618</v>
          </cell>
          <cell r="CO25">
            <v>17667.394258929144</v>
          </cell>
          <cell r="CP25">
            <v>1486.2413275552415</v>
          </cell>
          <cell r="CQ25">
            <v>1741.5853483580547</v>
          </cell>
          <cell r="CR25">
            <v>1793.9034121080324</v>
          </cell>
          <cell r="CS25">
            <v>1641.2189315439368</v>
          </cell>
          <cell r="CT25">
            <v>1722.1515624166664</v>
          </cell>
          <cell r="CU25">
            <v>1727.9953419999999</v>
          </cell>
        </row>
        <row r="26">
          <cell r="B26">
            <v>41718</v>
          </cell>
          <cell r="C26">
            <v>360.42555022888183</v>
          </cell>
          <cell r="D26">
            <v>40.463639999999998</v>
          </cell>
          <cell r="E26">
            <v>31.800999999999998</v>
          </cell>
          <cell r="G26">
            <v>8051.4624906554172</v>
          </cell>
          <cell r="H26">
            <v>9530.1164168139112</v>
          </cell>
          <cell r="I26">
            <v>9750.2194301605996</v>
          </cell>
          <cell r="J26">
            <v>838.93956184402043</v>
          </cell>
          <cell r="K26">
            <v>966.27130000000034</v>
          </cell>
          <cell r="L26">
            <v>993.38352000000009</v>
          </cell>
          <cell r="M26">
            <v>997.64453758522404</v>
          </cell>
          <cell r="N26">
            <v>975.22851666666634</v>
          </cell>
          <cell r="O26">
            <v>970.15892000000008</v>
          </cell>
          <cell r="Q26">
            <v>180.51849999999999</v>
          </cell>
          <cell r="R26">
            <v>19.964980000000004</v>
          </cell>
          <cell r="S26">
            <v>23.474300000000007</v>
          </cell>
          <cell r="U26">
            <v>3398.1718400664799</v>
          </cell>
          <cell r="V26">
            <v>4296.0731666666661</v>
          </cell>
          <cell r="W26">
            <v>4303.3878000000004</v>
          </cell>
          <cell r="X26">
            <v>348.02075383441507</v>
          </cell>
          <cell r="Y26">
            <v>439.99822666666665</v>
          </cell>
          <cell r="Z26">
            <v>439.04545200000001</v>
          </cell>
          <cell r="AA26">
            <v>370.96774193548401</v>
          </cell>
          <cell r="AB26">
            <v>439.86825166666671</v>
          </cell>
          <cell r="AC26">
            <v>434.15144200000003</v>
          </cell>
          <cell r="AE26">
            <v>36.354599999999998</v>
          </cell>
          <cell r="AF26">
            <v>3.1134200000000001</v>
          </cell>
          <cell r="AG26">
            <v>2.5164299999999997</v>
          </cell>
          <cell r="AI26">
            <v>638.46311612903241</v>
          </cell>
          <cell r="AJ26">
            <v>797.68545833333314</v>
          </cell>
          <cell r="AK26">
            <v>809.41565000000014</v>
          </cell>
          <cell r="AL26">
            <v>56.645161290322548</v>
          </cell>
          <cell r="AM26">
            <v>70.188591666666682</v>
          </cell>
          <cell r="AN26">
            <v>71.906440000000018</v>
          </cell>
          <cell r="AO26">
            <v>55.512258064516125</v>
          </cell>
          <cell r="AP26">
            <v>69.885016666666658</v>
          </cell>
          <cell r="AQ26">
            <v>75.222020000000001</v>
          </cell>
          <cell r="AS26">
            <v>71.813000000000002</v>
          </cell>
          <cell r="AT26">
            <v>7.8549800000000003</v>
          </cell>
          <cell r="AU26">
            <v>4.8617999999999997</v>
          </cell>
          <cell r="AW26">
            <v>1238.6883036387096</v>
          </cell>
          <cell r="AX26">
            <v>1297.2958333333331</v>
          </cell>
          <cell r="AY26">
            <v>1268.2535000000003</v>
          </cell>
          <cell r="AZ26">
            <v>142.33784256974653</v>
          </cell>
          <cell r="BA26">
            <v>163.88107499999995</v>
          </cell>
          <cell r="BB26">
            <v>167.73203000000001</v>
          </cell>
          <cell r="BC26">
            <v>170.32258064516122</v>
          </cell>
          <cell r="BD26">
            <v>118.22433333333331</v>
          </cell>
          <cell r="BE26">
            <v>121.87048000000003</v>
          </cell>
          <cell r="BG26">
            <v>40.656930097579959</v>
          </cell>
          <cell r="BH26">
            <v>3.9794499970245361</v>
          </cell>
          <cell r="BI26">
            <v>7.93</v>
          </cell>
          <cell r="BK26">
            <v>1696.6061500814626</v>
          </cell>
          <cell r="BL26">
            <v>1778.4505817095442</v>
          </cell>
          <cell r="BM26">
            <v>1803.5214590950013</v>
          </cell>
          <cell r="BN26">
            <v>108.19865513764078</v>
          </cell>
          <cell r="BO26">
            <v>123.20601678040818</v>
          </cell>
          <cell r="BP26">
            <v>132.39956010505676</v>
          </cell>
          <cell r="BQ26">
            <v>62.184015143537728</v>
          </cell>
          <cell r="BR26">
            <v>133.24166666666662</v>
          </cell>
          <cell r="BS26">
            <v>130.84</v>
          </cell>
          <cell r="BU26">
            <v>23.817</v>
          </cell>
          <cell r="BV26">
            <v>4.0705600000000004</v>
          </cell>
          <cell r="BW26">
            <v>5.9385200000000005</v>
          </cell>
          <cell r="BY26">
            <v>402.90322580645153</v>
          </cell>
          <cell r="BZ26">
            <v>457.11583333333346</v>
          </cell>
          <cell r="CA26">
            <v>446.18200000000007</v>
          </cell>
          <cell r="CB26">
            <v>70.322580645161295</v>
          </cell>
          <cell r="CC26">
            <v>69.702524999999994</v>
          </cell>
          <cell r="CD26">
            <v>68.883440000000007</v>
          </cell>
          <cell r="CE26">
            <v>70.967741935483858</v>
          </cell>
          <cell r="CF26">
            <v>76.34333333333332</v>
          </cell>
          <cell r="CG26">
            <v>72.274529999999999</v>
          </cell>
          <cell r="CI26">
            <v>713.5855803264617</v>
          </cell>
          <cell r="CJ26">
            <v>79.447029997024529</v>
          </cell>
          <cell r="CK26">
            <v>76.522049999999993</v>
          </cell>
          <cell r="CM26">
            <v>15426.295126377554</v>
          </cell>
          <cell r="CN26">
            <v>18156.737290190122</v>
          </cell>
          <cell r="CO26">
            <v>18380.979839255604</v>
          </cell>
          <cell r="CP26">
            <v>1564.4645553213065</v>
          </cell>
          <cell r="CQ26">
            <v>1833.2477351137418</v>
          </cell>
          <cell r="CR26">
            <v>1873.3504421050568</v>
          </cell>
          <cell r="CS26">
            <v>1727.5988753094068</v>
          </cell>
          <cell r="CT26">
            <v>1812.7911183333329</v>
          </cell>
          <cell r="CU26">
            <v>1804.517392</v>
          </cell>
        </row>
        <row r="27">
          <cell r="B27">
            <v>41719</v>
          </cell>
          <cell r="C27">
            <v>246.23313997039796</v>
          </cell>
          <cell r="D27">
            <v>18.927080000000004</v>
          </cell>
          <cell r="E27">
            <v>30.8992</v>
          </cell>
          <cell r="G27">
            <v>8454.0356151881879</v>
          </cell>
          <cell r="H27">
            <v>10006.622237654607</v>
          </cell>
          <cell r="I27">
            <v>9996.4525701309976</v>
          </cell>
          <cell r="J27">
            <v>880.88653993622142</v>
          </cell>
          <cell r="K27">
            <v>1014.5848650000004</v>
          </cell>
          <cell r="L27">
            <v>1012.3106000000001</v>
          </cell>
          <cell r="M27">
            <v>1047.5267644644853</v>
          </cell>
          <cell r="N27">
            <v>1023.9899424999996</v>
          </cell>
          <cell r="O27">
            <v>1001.05812</v>
          </cell>
          <cell r="Q27">
            <v>157.85599999999999</v>
          </cell>
          <cell r="R27">
            <v>17.520969999999998</v>
          </cell>
          <cell r="S27">
            <v>21.909319999999997</v>
          </cell>
          <cell r="U27">
            <v>3568.0804320698039</v>
          </cell>
          <cell r="V27">
            <v>4510.8768249999994</v>
          </cell>
          <cell r="W27">
            <v>4461.2438000000002</v>
          </cell>
          <cell r="X27">
            <v>365.42179152613585</v>
          </cell>
          <cell r="Y27">
            <v>461.99813799999998</v>
          </cell>
          <cell r="Z27">
            <v>456.56642199999999</v>
          </cell>
          <cell r="AA27">
            <v>389.51612903225822</v>
          </cell>
          <cell r="AB27">
            <v>461.86166425000005</v>
          </cell>
          <cell r="AC27">
            <v>456.06076200000001</v>
          </cell>
          <cell r="AE27">
            <v>29.050999999999998</v>
          </cell>
          <cell r="AF27">
            <v>3.1283799999999995</v>
          </cell>
          <cell r="AG27">
            <v>0.73004999999999998</v>
          </cell>
          <cell r="AI27">
            <v>670.38627193548405</v>
          </cell>
          <cell r="AJ27">
            <v>837.56973124999979</v>
          </cell>
          <cell r="AK27">
            <v>838.46665000000019</v>
          </cell>
          <cell r="AL27">
            <v>59.477419354838673</v>
          </cell>
          <cell r="AM27">
            <v>73.698021250000011</v>
          </cell>
          <cell r="AN27">
            <v>75.034820000000011</v>
          </cell>
          <cell r="AO27">
            <v>58.287870967741931</v>
          </cell>
          <cell r="AP27">
            <v>73.379267499999997</v>
          </cell>
          <cell r="AQ27">
            <v>75.952070000000006</v>
          </cell>
          <cell r="AS27">
            <v>70.266000000000005</v>
          </cell>
          <cell r="AT27">
            <v>5.8825099999999999</v>
          </cell>
          <cell r="AU27">
            <v>4.7468999999999992</v>
          </cell>
          <cell r="AW27">
            <v>1300.6227188206451</v>
          </cell>
          <cell r="AX27">
            <v>1362.1606249999998</v>
          </cell>
          <cell r="AY27">
            <v>1338.5195000000003</v>
          </cell>
          <cell r="AZ27">
            <v>149.45473469823386</v>
          </cell>
          <cell r="BA27">
            <v>172.07512874999995</v>
          </cell>
          <cell r="BB27">
            <v>173.61454000000001</v>
          </cell>
          <cell r="BC27">
            <v>178.83870967741927</v>
          </cell>
          <cell r="BD27">
            <v>124.13554999999997</v>
          </cell>
          <cell r="BE27">
            <v>126.61738000000003</v>
          </cell>
          <cell r="BG27">
            <v>39.429460037231443</v>
          </cell>
          <cell r="BH27">
            <v>1.4271800057983399</v>
          </cell>
          <cell r="BI27">
            <v>3.6</v>
          </cell>
          <cell r="BK27">
            <v>1781.4364575855357</v>
          </cell>
          <cell r="BL27">
            <v>1867.3731107950214</v>
          </cell>
          <cell r="BM27">
            <v>1842.9509191322327</v>
          </cell>
          <cell r="BN27">
            <v>113.60858789452283</v>
          </cell>
          <cell r="BO27">
            <v>129.3663176194286</v>
          </cell>
          <cell r="BP27">
            <v>133.8267401108551</v>
          </cell>
          <cell r="BQ27">
            <v>65.293215900714614</v>
          </cell>
          <cell r="BR27">
            <v>139.90374999999995</v>
          </cell>
          <cell r="BS27">
            <v>134.44</v>
          </cell>
          <cell r="BU27">
            <v>23.035</v>
          </cell>
          <cell r="BV27">
            <v>3.0551900000000001</v>
          </cell>
          <cell r="BW27">
            <v>4.5358700000000001</v>
          </cell>
          <cell r="BY27">
            <v>423.04838709677409</v>
          </cell>
          <cell r="BZ27">
            <v>479.97162500000013</v>
          </cell>
          <cell r="CA27">
            <v>469.2170000000001</v>
          </cell>
          <cell r="CB27">
            <v>73.838709677419359</v>
          </cell>
          <cell r="CC27">
            <v>73.187651249999988</v>
          </cell>
          <cell r="CD27">
            <v>71.938630000000003</v>
          </cell>
          <cell r="CE27">
            <v>74.51612903225805</v>
          </cell>
          <cell r="CF27">
            <v>80.160499999999985</v>
          </cell>
          <cell r="CG27">
            <v>76.810400000000001</v>
          </cell>
          <cell r="CI27">
            <v>565.87060000762938</v>
          </cell>
          <cell r="CJ27">
            <v>49.941310005798343</v>
          </cell>
          <cell r="CK27">
            <v>66.421340000000001</v>
          </cell>
          <cell r="CM27">
            <v>16197.609882696432</v>
          </cell>
          <cell r="CN27">
            <v>19064.574154699629</v>
          </cell>
          <cell r="CO27">
            <v>18946.850439263231</v>
          </cell>
          <cell r="CP27">
            <v>1642.6877830873718</v>
          </cell>
          <cell r="CQ27">
            <v>1924.9101218694291</v>
          </cell>
          <cell r="CR27">
            <v>1923.2917521108554</v>
          </cell>
          <cell r="CS27">
            <v>1813.9788190748775</v>
          </cell>
          <cell r="CT27">
            <v>1903.4306742499996</v>
          </cell>
          <cell r="CU27">
            <v>1870.9387320000003</v>
          </cell>
        </row>
        <row r="28">
          <cell r="B28">
            <v>41720</v>
          </cell>
          <cell r="C28">
            <v>437.17590991668698</v>
          </cell>
          <cell r="D28">
            <v>42.55724</v>
          </cell>
          <cell r="E28">
            <v>51.473500000000001</v>
          </cell>
          <cell r="G28">
            <v>8856.6087397209594</v>
          </cell>
          <cell r="H28">
            <v>10483.128058495302</v>
          </cell>
          <cell r="I28">
            <v>10433.628480047684</v>
          </cell>
          <cell r="J28">
            <v>922.83351802842242</v>
          </cell>
          <cell r="K28">
            <v>1062.8984300000004</v>
          </cell>
          <cell r="L28">
            <v>1054.8678400000001</v>
          </cell>
          <cell r="M28">
            <v>1097.4089913437465</v>
          </cell>
          <cell r="N28">
            <v>1072.7513683333329</v>
          </cell>
          <cell r="O28">
            <v>1052.53162</v>
          </cell>
          <cell r="Q28">
            <v>242.59899999999999</v>
          </cell>
          <cell r="R28">
            <v>25.088699999999996</v>
          </cell>
          <cell r="S28">
            <v>23.721979999999999</v>
          </cell>
          <cell r="U28">
            <v>3737.9890240731279</v>
          </cell>
          <cell r="V28">
            <v>4725.6804833333326</v>
          </cell>
          <cell r="W28">
            <v>4703.8428000000004</v>
          </cell>
          <cell r="X28">
            <v>382.82282921785662</v>
          </cell>
          <cell r="Y28">
            <v>483.99804933333331</v>
          </cell>
          <cell r="Z28">
            <v>481.65512200000001</v>
          </cell>
          <cell r="AA28">
            <v>408.06451612903243</v>
          </cell>
          <cell r="AB28">
            <v>483.85507683333338</v>
          </cell>
          <cell r="AC28">
            <v>479.78274199999998</v>
          </cell>
          <cell r="AE28">
            <v>39.916599999999995</v>
          </cell>
          <cell r="AF28">
            <v>3.6017600000000001</v>
          </cell>
          <cell r="AG28">
            <v>2.3734899999999999</v>
          </cell>
          <cell r="AI28">
            <v>702.30942774193568</v>
          </cell>
          <cell r="AJ28">
            <v>877.45400416666644</v>
          </cell>
          <cell r="AK28">
            <v>878.3832500000002</v>
          </cell>
          <cell r="AL28">
            <v>62.309677419354799</v>
          </cell>
          <cell r="AM28">
            <v>77.20745083333334</v>
          </cell>
          <cell r="AN28">
            <v>78.636580000000009</v>
          </cell>
          <cell r="AO28">
            <v>61.063483870967737</v>
          </cell>
          <cell r="AP28">
            <v>76.873518333333337</v>
          </cell>
          <cell r="AQ28">
            <v>78.32556000000001</v>
          </cell>
          <cell r="AS28">
            <v>73.941000000000003</v>
          </cell>
          <cell r="AT28">
            <v>9.1586599999999994</v>
          </cell>
          <cell r="AU28">
            <v>4.32782</v>
          </cell>
          <cell r="AW28">
            <v>1362.5571340025806</v>
          </cell>
          <cell r="AX28">
            <v>1427.0254166666664</v>
          </cell>
          <cell r="AY28">
            <v>1412.4605000000004</v>
          </cell>
          <cell r="AZ28">
            <v>156.5716268267212</v>
          </cell>
          <cell r="BA28">
            <v>180.26918249999994</v>
          </cell>
          <cell r="BB28">
            <v>182.7732</v>
          </cell>
          <cell r="BC28">
            <v>187.35483870967732</v>
          </cell>
          <cell r="BD28">
            <v>130.04676666666663</v>
          </cell>
          <cell r="BE28">
            <v>130.94520000000003</v>
          </cell>
          <cell r="BG28">
            <v>68.972469963073735</v>
          </cell>
          <cell r="BH28">
            <v>5.3453400167083736</v>
          </cell>
          <cell r="BI28">
            <v>8.51</v>
          </cell>
          <cell r="BK28">
            <v>1866.2667650896087</v>
          </cell>
          <cell r="BL28">
            <v>1956.2956398804986</v>
          </cell>
          <cell r="BM28">
            <v>1911.9233890953064</v>
          </cell>
          <cell r="BN28">
            <v>119.01852065140487</v>
          </cell>
          <cell r="BO28">
            <v>135.52661845844901</v>
          </cell>
          <cell r="BP28">
            <v>139.17208012756348</v>
          </cell>
          <cell r="BQ28">
            <v>68.402416657891507</v>
          </cell>
          <cell r="BR28">
            <v>146.56583333333327</v>
          </cell>
          <cell r="BS28">
            <v>142.94999999999999</v>
          </cell>
          <cell r="BU28">
            <v>25.126000000000001</v>
          </cell>
          <cell r="BV28">
            <v>4.0574200000000005</v>
          </cell>
          <cell r="BW28">
            <v>6.1711</v>
          </cell>
          <cell r="BY28">
            <v>443.19354838709666</v>
          </cell>
          <cell r="BZ28">
            <v>502.82741666666681</v>
          </cell>
          <cell r="CA28">
            <v>494.34300000000007</v>
          </cell>
          <cell r="CB28">
            <v>77.354838709677423</v>
          </cell>
          <cell r="CC28">
            <v>76.672777499999981</v>
          </cell>
          <cell r="CD28">
            <v>75.996049999999997</v>
          </cell>
          <cell r="CE28">
            <v>78.064516129032242</v>
          </cell>
          <cell r="CF28">
            <v>83.97766666666665</v>
          </cell>
          <cell r="CG28">
            <v>82.981499999999997</v>
          </cell>
          <cell r="CI28">
            <v>887.73097987976075</v>
          </cell>
          <cell r="CJ28">
            <v>89.809120016708363</v>
          </cell>
          <cell r="CK28">
            <v>96.577890000000011</v>
          </cell>
          <cell r="CM28">
            <v>16968.924639015309</v>
          </cell>
          <cell r="CN28">
            <v>19972.411019209136</v>
          </cell>
          <cell r="CO28">
            <v>19834.581419142993</v>
          </cell>
          <cell r="CP28">
            <v>1720.9110108534373</v>
          </cell>
          <cell r="CQ28">
            <v>2016.5725086251159</v>
          </cell>
          <cell r="CR28">
            <v>2013.1008721275637</v>
          </cell>
          <cell r="CS28">
            <v>1900.3587628403477</v>
          </cell>
          <cell r="CT28">
            <v>1994.0702301666663</v>
          </cell>
          <cell r="CU28">
            <v>1967.5166220000003</v>
          </cell>
        </row>
        <row r="29">
          <cell r="B29">
            <v>41721</v>
          </cell>
          <cell r="C29">
            <v>476.85426997566225</v>
          </cell>
          <cell r="D29">
            <v>51.027959999999993</v>
          </cell>
          <cell r="E29">
            <v>60.950800000000001</v>
          </cell>
          <cell r="G29">
            <v>9259.181864253731</v>
          </cell>
          <cell r="H29">
            <v>10959.633879335997</v>
          </cell>
          <cell r="I29">
            <v>10910.482750023346</v>
          </cell>
          <cell r="J29">
            <v>964.78049612062341</v>
          </cell>
          <cell r="K29">
            <v>1111.2119950000003</v>
          </cell>
          <cell r="L29">
            <v>1105.8958</v>
          </cell>
          <cell r="M29">
            <v>1147.2912182230077</v>
          </cell>
          <cell r="N29">
            <v>1121.5127941666663</v>
          </cell>
          <cell r="O29">
            <v>1113.48242</v>
          </cell>
          <cell r="Q29">
            <v>236.77199999999999</v>
          </cell>
          <cell r="R29">
            <v>22.844750000000001</v>
          </cell>
          <cell r="S29">
            <v>23.184459999999998</v>
          </cell>
          <cell r="U29">
            <v>3907.8976160764519</v>
          </cell>
          <cell r="V29">
            <v>4940.4841416666659</v>
          </cell>
          <cell r="W29">
            <v>4940.6148000000003</v>
          </cell>
          <cell r="X29">
            <v>400.2238669095774</v>
          </cell>
          <cell r="Y29">
            <v>505.99796066666664</v>
          </cell>
          <cell r="Z29">
            <v>504.49987199999998</v>
          </cell>
          <cell r="AA29">
            <v>426.61290322580663</v>
          </cell>
          <cell r="AB29">
            <v>505.84848941666672</v>
          </cell>
          <cell r="AC29">
            <v>502.96720199999999</v>
          </cell>
          <cell r="AE29">
            <v>46.256399999999999</v>
          </cell>
          <cell r="AF29">
            <v>3.9801899999999995</v>
          </cell>
          <cell r="AG29">
            <v>1.83355</v>
          </cell>
          <cell r="AI29">
            <v>734.23258354838731</v>
          </cell>
          <cell r="AJ29">
            <v>917.33827708333308</v>
          </cell>
          <cell r="AK29">
            <v>924.63965000000019</v>
          </cell>
          <cell r="AL29">
            <v>65.141935483870924</v>
          </cell>
          <cell r="AM29">
            <v>80.716880416666669</v>
          </cell>
          <cell r="AN29">
            <v>82.616770000000002</v>
          </cell>
          <cell r="AO29">
            <v>63.839096774193543</v>
          </cell>
          <cell r="AP29">
            <v>80.367769166666676</v>
          </cell>
          <cell r="AQ29">
            <v>80.159110000000013</v>
          </cell>
          <cell r="AS29">
            <v>78.998500000000007</v>
          </cell>
          <cell r="AT29">
            <v>8.3294999999999995</v>
          </cell>
          <cell r="AU29">
            <v>6.0158600000000009</v>
          </cell>
          <cell r="AW29">
            <v>1424.4915491845161</v>
          </cell>
          <cell r="AX29">
            <v>1491.890208333333</v>
          </cell>
          <cell r="AY29">
            <v>1491.4590000000003</v>
          </cell>
          <cell r="AZ29">
            <v>163.68851895520854</v>
          </cell>
          <cell r="BA29">
            <v>188.46323624999994</v>
          </cell>
          <cell r="BB29">
            <v>191.1027</v>
          </cell>
          <cell r="BC29">
            <v>195.87096774193537</v>
          </cell>
          <cell r="BD29">
            <v>135.95798333333329</v>
          </cell>
          <cell r="BE29">
            <v>136.96106000000003</v>
          </cell>
          <cell r="BG29">
            <v>115.51284926986695</v>
          </cell>
          <cell r="BH29">
            <v>5.7399799957275395</v>
          </cell>
          <cell r="BI29">
            <v>8.51</v>
          </cell>
          <cell r="BK29">
            <v>1951.0970725936818</v>
          </cell>
          <cell r="BL29">
            <v>2045.2181689659758</v>
          </cell>
          <cell r="BM29">
            <v>2027.4362383651735</v>
          </cell>
          <cell r="BN29">
            <v>124.42845340828691</v>
          </cell>
          <cell r="BO29">
            <v>141.68691929746942</v>
          </cell>
          <cell r="BP29">
            <v>144.91206012329101</v>
          </cell>
          <cell r="BQ29">
            <v>71.5116174150684</v>
          </cell>
          <cell r="BR29">
            <v>153.2279166666666</v>
          </cell>
          <cell r="BS29">
            <v>151.45999999999998</v>
          </cell>
          <cell r="BU29">
            <v>25.1005</v>
          </cell>
          <cell r="BV29">
            <v>3.62947</v>
          </cell>
          <cell r="BW29">
            <v>3.6071599999999999</v>
          </cell>
          <cell r="BY29">
            <v>463.33870967741922</v>
          </cell>
          <cell r="BZ29">
            <v>525.68320833333348</v>
          </cell>
          <cell r="CA29">
            <v>519.44350000000009</v>
          </cell>
          <cell r="CB29">
            <v>80.870967741935488</v>
          </cell>
          <cell r="CC29">
            <v>80.157903749999974</v>
          </cell>
          <cell r="CD29">
            <v>79.625519999999995</v>
          </cell>
          <cell r="CE29">
            <v>81.612903225806434</v>
          </cell>
          <cell r="CF29">
            <v>87.794833333333315</v>
          </cell>
          <cell r="CG29">
            <v>86.58865999999999</v>
          </cell>
          <cell r="CI29">
            <v>979.4945192455292</v>
          </cell>
          <cell r="CJ29">
            <v>95.551849995727522</v>
          </cell>
          <cell r="CK29">
            <v>104.10183000000001</v>
          </cell>
          <cell r="CM29">
            <v>17740.239395334189</v>
          </cell>
          <cell r="CN29">
            <v>20880.247883718639</v>
          </cell>
          <cell r="CO29">
            <v>20814.075938388523</v>
          </cell>
          <cell r="CP29">
            <v>1799.1342386195024</v>
          </cell>
          <cell r="CQ29">
            <v>2108.2348953808028</v>
          </cell>
          <cell r="CR29">
            <v>2108.6527221232909</v>
          </cell>
          <cell r="CS29">
            <v>1986.7387066058182</v>
          </cell>
          <cell r="CT29">
            <v>2084.7097860833328</v>
          </cell>
          <cell r="CU29">
            <v>2071.6184520000002</v>
          </cell>
        </row>
        <row r="30">
          <cell r="B30">
            <v>41722</v>
          </cell>
          <cell r="C30">
            <v>525.65695015335086</v>
          </cell>
          <cell r="D30">
            <v>53.629759999999997</v>
          </cell>
          <cell r="E30">
            <v>56.791800000000002</v>
          </cell>
          <cell r="G30">
            <v>9661.7549887865025</v>
          </cell>
          <cell r="H30">
            <v>11436.139700176693</v>
          </cell>
          <cell r="I30">
            <v>11436.139700176696</v>
          </cell>
          <cell r="J30">
            <v>1006.7274742128244</v>
          </cell>
          <cell r="K30">
            <v>1159.5255600000003</v>
          </cell>
          <cell r="L30">
            <v>1159.52556</v>
          </cell>
          <cell r="M30">
            <v>1197.1734451022689</v>
          </cell>
          <cell r="N30">
            <v>1170.2742199999996</v>
          </cell>
          <cell r="O30">
            <v>1170.27422</v>
          </cell>
          <cell r="Q30">
            <v>214.673</v>
          </cell>
          <cell r="R30">
            <v>23.498000000000001</v>
          </cell>
          <cell r="S30">
            <v>24.874700000000001</v>
          </cell>
          <cell r="U30">
            <v>4077.8062080797758</v>
          </cell>
          <cell r="V30">
            <v>5155.2877999999992</v>
          </cell>
          <cell r="W30">
            <v>5155.2878000000001</v>
          </cell>
          <cell r="X30">
            <v>417.62490460129817</v>
          </cell>
          <cell r="Y30">
            <v>527.99787200000003</v>
          </cell>
          <cell r="Z30">
            <v>527.99787200000003</v>
          </cell>
          <cell r="AA30">
            <v>445.16129032258084</v>
          </cell>
          <cell r="AB30">
            <v>527.841902</v>
          </cell>
          <cell r="AC30">
            <v>527.841902</v>
          </cell>
          <cell r="AE30">
            <v>32.582900000000002</v>
          </cell>
          <cell r="AF30">
            <v>1.60954</v>
          </cell>
          <cell r="AG30">
            <v>3.7029099999999997</v>
          </cell>
          <cell r="AI30">
            <v>766.15573935483894</v>
          </cell>
          <cell r="AJ30">
            <v>957.22254999999973</v>
          </cell>
          <cell r="AK30">
            <v>957.22255000000018</v>
          </cell>
          <cell r="AL30">
            <v>67.974193548387049</v>
          </cell>
          <cell r="AM30">
            <v>84.226309999999998</v>
          </cell>
          <cell r="AN30">
            <v>84.226309999999998</v>
          </cell>
          <cell r="AO30">
            <v>66.614709677419356</v>
          </cell>
          <cell r="AP30">
            <v>83.862020000000015</v>
          </cell>
          <cell r="AQ30">
            <v>83.862020000000015</v>
          </cell>
          <cell r="AS30">
            <v>65.296000000000006</v>
          </cell>
          <cell r="AT30">
            <v>5.5545900000000001</v>
          </cell>
          <cell r="AU30">
            <v>4.9081400000000004</v>
          </cell>
          <cell r="AW30">
            <v>1486.4259643664516</v>
          </cell>
          <cell r="AX30">
            <v>1556.7549999999997</v>
          </cell>
          <cell r="AY30">
            <v>1556.7550000000003</v>
          </cell>
          <cell r="AZ30">
            <v>170.80541108369587</v>
          </cell>
          <cell r="BA30">
            <v>196.65728999999993</v>
          </cell>
          <cell r="BB30">
            <v>196.65728999999999</v>
          </cell>
          <cell r="BC30">
            <v>204.38709677419342</v>
          </cell>
          <cell r="BD30">
            <v>141.86919999999995</v>
          </cell>
          <cell r="BE30">
            <v>141.86920000000003</v>
          </cell>
          <cell r="BG30">
            <v>106.70445968627929</v>
          </cell>
          <cell r="BH30">
            <v>2.9351600131988524</v>
          </cell>
          <cell r="BI30">
            <v>8.43</v>
          </cell>
          <cell r="BK30">
            <v>2035.9273800977548</v>
          </cell>
          <cell r="BL30">
            <v>2134.140698051453</v>
          </cell>
          <cell r="BM30">
            <v>2134.140698051453</v>
          </cell>
          <cell r="BN30">
            <v>129.83838616516894</v>
          </cell>
          <cell r="BO30">
            <v>147.84722013648982</v>
          </cell>
          <cell r="BP30">
            <v>147.84722013648985</v>
          </cell>
          <cell r="BQ30">
            <v>74.620818172245293</v>
          </cell>
          <cell r="BR30">
            <v>159.88999999999993</v>
          </cell>
          <cell r="BS30">
            <v>159.88999999999999</v>
          </cell>
          <cell r="BU30">
            <v>29.095500000000001</v>
          </cell>
          <cell r="BV30">
            <v>4.0175100000000006</v>
          </cell>
          <cell r="BW30">
            <v>5.0233400000000001</v>
          </cell>
          <cell r="BY30">
            <v>483.48387096774178</v>
          </cell>
          <cell r="BZ30">
            <v>548.5390000000001</v>
          </cell>
          <cell r="CA30">
            <v>548.5390000000001</v>
          </cell>
          <cell r="CB30">
            <v>84.387096774193552</v>
          </cell>
          <cell r="CC30">
            <v>83.643029999999968</v>
          </cell>
          <cell r="CD30">
            <v>83.643029999999996</v>
          </cell>
          <cell r="CE30">
            <v>85.161290322580626</v>
          </cell>
          <cell r="CF30">
            <v>91.611999999999981</v>
          </cell>
          <cell r="CG30">
            <v>91.611999999999995</v>
          </cell>
          <cell r="CI30">
            <v>974.0088098396302</v>
          </cell>
          <cell r="CJ30">
            <v>91.24456001319885</v>
          </cell>
          <cell r="CK30">
            <v>103.73089</v>
          </cell>
          <cell r="CM30">
            <v>18511.554151653065</v>
          </cell>
          <cell r="CN30">
            <v>21788.084748228142</v>
          </cell>
          <cell r="CO30">
            <v>21788.08474822815</v>
          </cell>
          <cell r="CP30">
            <v>1877.3574663855682</v>
          </cell>
          <cell r="CQ30">
            <v>2199.8972821364905</v>
          </cell>
          <cell r="CR30">
            <v>2199.89728213649</v>
          </cell>
          <cell r="CS30">
            <v>2073.1186503712884</v>
          </cell>
          <cell r="CT30">
            <v>2175.3493419999995</v>
          </cell>
          <cell r="CU30">
            <v>2175.349342</v>
          </cell>
        </row>
        <row r="31">
          <cell r="B31">
            <v>41723</v>
          </cell>
          <cell r="G31">
            <v>10064.328113319274</v>
          </cell>
          <cell r="H31">
            <v>11912.645521017388</v>
          </cell>
          <cell r="I31">
            <v>11436.139700176696</v>
          </cell>
          <cell r="J31">
            <v>1048.6744523050254</v>
          </cell>
          <cell r="K31">
            <v>1207.8391250000002</v>
          </cell>
          <cell r="L31">
            <v>1159.52556</v>
          </cell>
          <cell r="M31">
            <v>1247.0556719815302</v>
          </cell>
          <cell r="N31">
            <v>1219.0356458333329</v>
          </cell>
          <cell r="O31">
            <v>1170.27422</v>
          </cell>
          <cell r="U31">
            <v>4247.7148000831003</v>
          </cell>
          <cell r="V31">
            <v>5370.0914583333324</v>
          </cell>
          <cell r="W31">
            <v>5155.2878000000001</v>
          </cell>
          <cell r="X31">
            <v>435.02594229301894</v>
          </cell>
          <cell r="Y31">
            <v>549.99778333333336</v>
          </cell>
          <cell r="Z31">
            <v>527.99787200000003</v>
          </cell>
          <cell r="AA31">
            <v>463.70967741935505</v>
          </cell>
          <cell r="AB31">
            <v>549.83531458333334</v>
          </cell>
          <cell r="AC31">
            <v>527.841902</v>
          </cell>
          <cell r="AI31">
            <v>798.07889516129057</v>
          </cell>
          <cell r="AJ31">
            <v>997.10682291666637</v>
          </cell>
          <cell r="AK31">
            <v>957.22255000000018</v>
          </cell>
          <cell r="AL31">
            <v>70.806451612903174</v>
          </cell>
          <cell r="AM31">
            <v>87.735739583333327</v>
          </cell>
          <cell r="AN31">
            <v>84.226309999999998</v>
          </cell>
          <cell r="AO31">
            <v>69.390322580645162</v>
          </cell>
          <cell r="AP31">
            <v>87.356270833333355</v>
          </cell>
          <cell r="AQ31">
            <v>83.862020000000015</v>
          </cell>
          <cell r="AW31">
            <v>1548.3603795483871</v>
          </cell>
          <cell r="AX31">
            <v>1621.6197916666663</v>
          </cell>
          <cell r="AY31">
            <v>1556.7550000000003</v>
          </cell>
          <cell r="AZ31">
            <v>177.92230321218321</v>
          </cell>
          <cell r="BA31">
            <v>204.85134374999993</v>
          </cell>
          <cell r="BB31">
            <v>196.65728999999999</v>
          </cell>
          <cell r="BC31">
            <v>212.90322580645147</v>
          </cell>
          <cell r="BD31">
            <v>147.78041666666661</v>
          </cell>
          <cell r="BE31">
            <v>141.86920000000003</v>
          </cell>
          <cell r="BK31">
            <v>2120.7576876018279</v>
          </cell>
          <cell r="BL31">
            <v>2223.0632271369304</v>
          </cell>
          <cell r="BM31">
            <v>2134.140698051453</v>
          </cell>
          <cell r="BN31">
            <v>135.24831892205097</v>
          </cell>
          <cell r="BO31">
            <v>154.00752097551023</v>
          </cell>
          <cell r="BP31">
            <v>147.84722013648985</v>
          </cell>
          <cell r="BQ31">
            <v>77.730018929422187</v>
          </cell>
          <cell r="BR31">
            <v>166.55208333333326</v>
          </cell>
          <cell r="BS31">
            <v>159.88999999999999</v>
          </cell>
          <cell r="BY31">
            <v>503.62903225806434</v>
          </cell>
          <cell r="BZ31">
            <v>571.39479166666672</v>
          </cell>
          <cell r="CA31">
            <v>548.5390000000001</v>
          </cell>
          <cell r="CB31">
            <v>87.903225806451616</v>
          </cell>
          <cell r="CC31">
            <v>87.128156249999961</v>
          </cell>
          <cell r="CD31">
            <v>83.643029999999996</v>
          </cell>
          <cell r="CE31">
            <v>88.709677419354819</v>
          </cell>
          <cell r="CF31">
            <v>95.429166666666646</v>
          </cell>
          <cell r="CG31">
            <v>91.611999999999995</v>
          </cell>
          <cell r="CM31">
            <v>19282.868907971944</v>
          </cell>
          <cell r="CN31">
            <v>22695.921612737649</v>
          </cell>
          <cell r="CO31">
            <v>21788.08474822815</v>
          </cell>
          <cell r="CP31">
            <v>1955.5806941516332</v>
          </cell>
          <cell r="CQ31">
            <v>2291.5596688921769</v>
          </cell>
          <cell r="CR31">
            <v>2199.89728213649</v>
          </cell>
          <cell r="CS31">
            <v>2159.498594136759</v>
          </cell>
          <cell r="CT31">
            <v>2265.9888979166662</v>
          </cell>
          <cell r="CU31">
            <v>2175.349342</v>
          </cell>
        </row>
        <row r="32">
          <cell r="B32">
            <v>41724</v>
          </cell>
          <cell r="G32">
            <v>10466.901237852046</v>
          </cell>
          <cell r="H32">
            <v>12389.151341858083</v>
          </cell>
          <cell r="I32">
            <v>11436.139700176696</v>
          </cell>
          <cell r="J32">
            <v>1090.6214303972265</v>
          </cell>
          <cell r="K32">
            <v>1256.1526900000001</v>
          </cell>
          <cell r="L32">
            <v>1159.52556</v>
          </cell>
          <cell r="M32">
            <v>1296.9378988607914</v>
          </cell>
          <cell r="N32">
            <v>1267.7970716666662</v>
          </cell>
          <cell r="O32">
            <v>1170.27422</v>
          </cell>
          <cell r="U32">
            <v>4417.6233920864242</v>
          </cell>
          <cell r="V32">
            <v>5584.8951166666657</v>
          </cell>
          <cell r="W32">
            <v>5155.2878000000001</v>
          </cell>
          <cell r="X32">
            <v>452.42697998473972</v>
          </cell>
          <cell r="Y32">
            <v>571.99769466666669</v>
          </cell>
          <cell r="Z32">
            <v>527.99787200000003</v>
          </cell>
          <cell r="AA32">
            <v>482.25806451612925</v>
          </cell>
          <cell r="AB32">
            <v>571.82872716666668</v>
          </cell>
          <cell r="AC32">
            <v>527.841902</v>
          </cell>
          <cell r="AI32">
            <v>830.00205096774221</v>
          </cell>
          <cell r="AJ32">
            <v>1036.991095833333</v>
          </cell>
          <cell r="AK32">
            <v>957.22255000000018</v>
          </cell>
          <cell r="AL32">
            <v>73.6387096774193</v>
          </cell>
          <cell r="AM32">
            <v>91.245169166666656</v>
          </cell>
          <cell r="AN32">
            <v>84.226309999999998</v>
          </cell>
          <cell r="AO32">
            <v>72.165935483870967</v>
          </cell>
          <cell r="AP32">
            <v>90.850521666666694</v>
          </cell>
          <cell r="AQ32">
            <v>83.862020000000015</v>
          </cell>
          <cell r="AW32">
            <v>1610.2947947303226</v>
          </cell>
          <cell r="AX32">
            <v>1686.4845833333329</v>
          </cell>
          <cell r="AY32">
            <v>1556.7550000000003</v>
          </cell>
          <cell r="AZ32">
            <v>185.03919534067055</v>
          </cell>
          <cell r="BA32">
            <v>213.04539749999992</v>
          </cell>
          <cell r="BB32">
            <v>196.65728999999999</v>
          </cell>
          <cell r="BC32">
            <v>221.41935483870952</v>
          </cell>
          <cell r="BD32">
            <v>153.69163333333327</v>
          </cell>
          <cell r="BE32">
            <v>141.86920000000003</v>
          </cell>
          <cell r="BK32">
            <v>2205.587995105901</v>
          </cell>
          <cell r="BL32">
            <v>2311.9857562224079</v>
          </cell>
          <cell r="BM32">
            <v>2134.140698051453</v>
          </cell>
          <cell r="BN32">
            <v>140.658251678933</v>
          </cell>
          <cell r="BO32">
            <v>160.16782181453064</v>
          </cell>
          <cell r="BP32">
            <v>147.84722013648985</v>
          </cell>
          <cell r="BQ32">
            <v>80.83921968659908</v>
          </cell>
          <cell r="BR32">
            <v>173.21416666666659</v>
          </cell>
          <cell r="BS32">
            <v>159.88999999999999</v>
          </cell>
          <cell r="BY32">
            <v>523.77419354838696</v>
          </cell>
          <cell r="BZ32">
            <v>594.25058333333334</v>
          </cell>
          <cell r="CA32">
            <v>548.5390000000001</v>
          </cell>
          <cell r="CB32">
            <v>91.41935483870968</v>
          </cell>
          <cell r="CC32">
            <v>90.613282499999954</v>
          </cell>
          <cell r="CD32">
            <v>83.643029999999996</v>
          </cell>
          <cell r="CE32">
            <v>92.258064516129011</v>
          </cell>
          <cell r="CF32">
            <v>99.246333333333311</v>
          </cell>
          <cell r="CG32">
            <v>91.611999999999995</v>
          </cell>
          <cell r="CM32">
            <v>20054.18366429082</v>
          </cell>
          <cell r="CN32">
            <v>23603.758477247153</v>
          </cell>
          <cell r="CO32">
            <v>21788.08474822815</v>
          </cell>
          <cell r="CP32">
            <v>2033.803921917699</v>
          </cell>
          <cell r="CQ32">
            <v>2383.2220556478642</v>
          </cell>
          <cell r="CR32">
            <v>2199.89728213649</v>
          </cell>
          <cell r="CS32">
            <v>2245.8785379022288</v>
          </cell>
          <cell r="CT32">
            <v>2356.628453833333</v>
          </cell>
          <cell r="CU32">
            <v>2175.349342</v>
          </cell>
        </row>
        <row r="33">
          <cell r="B33">
            <v>41725</v>
          </cell>
          <cell r="G33">
            <v>10869.474362384817</v>
          </cell>
          <cell r="H33">
            <v>12865.657162698779</v>
          </cell>
          <cell r="I33">
            <v>11436.139700176696</v>
          </cell>
          <cell r="J33">
            <v>1132.5684084894276</v>
          </cell>
          <cell r="K33">
            <v>1304.466255</v>
          </cell>
          <cell r="L33">
            <v>1159.52556</v>
          </cell>
          <cell r="M33">
            <v>1346.8201257400526</v>
          </cell>
          <cell r="N33">
            <v>1316.5584974999995</v>
          </cell>
          <cell r="O33">
            <v>1170.27422</v>
          </cell>
          <cell r="U33">
            <v>4587.5319840897482</v>
          </cell>
          <cell r="V33">
            <v>5799.6987749999989</v>
          </cell>
          <cell r="W33">
            <v>5155.2878000000001</v>
          </cell>
          <cell r="X33">
            <v>469.82801767646049</v>
          </cell>
          <cell r="Y33">
            <v>593.99760600000002</v>
          </cell>
          <cell r="Z33">
            <v>527.99787200000003</v>
          </cell>
          <cell r="AA33">
            <v>500.80645161290346</v>
          </cell>
          <cell r="AB33">
            <v>593.82213975000002</v>
          </cell>
          <cell r="AC33">
            <v>527.841902</v>
          </cell>
          <cell r="AI33">
            <v>861.92520677419384</v>
          </cell>
          <cell r="AJ33">
            <v>1076.8753687499998</v>
          </cell>
          <cell r="AK33">
            <v>957.22255000000018</v>
          </cell>
          <cell r="AL33">
            <v>76.470967741935425</v>
          </cell>
          <cell r="AM33">
            <v>94.754598749999985</v>
          </cell>
          <cell r="AN33">
            <v>84.226309999999998</v>
          </cell>
          <cell r="AO33">
            <v>74.941548387096773</v>
          </cell>
          <cell r="AP33">
            <v>94.344772500000033</v>
          </cell>
          <cell r="AQ33">
            <v>83.862020000000015</v>
          </cell>
          <cell r="AW33">
            <v>1672.2292099122581</v>
          </cell>
          <cell r="AX33">
            <v>1751.3493749999996</v>
          </cell>
          <cell r="AY33">
            <v>1556.7550000000003</v>
          </cell>
          <cell r="AZ33">
            <v>192.15608746915788</v>
          </cell>
          <cell r="BA33">
            <v>221.23945124999992</v>
          </cell>
          <cell r="BB33">
            <v>196.65728999999999</v>
          </cell>
          <cell r="BC33">
            <v>229.93548387096757</v>
          </cell>
          <cell r="BD33">
            <v>159.60284999999993</v>
          </cell>
          <cell r="BE33">
            <v>141.86920000000003</v>
          </cell>
          <cell r="BK33">
            <v>2290.418302609974</v>
          </cell>
          <cell r="BL33">
            <v>2400.9082853078853</v>
          </cell>
          <cell r="BM33">
            <v>2134.140698051453</v>
          </cell>
          <cell r="BN33">
            <v>146.06818443581503</v>
          </cell>
          <cell r="BO33">
            <v>166.32812265355105</v>
          </cell>
          <cell r="BP33">
            <v>147.84722013648985</v>
          </cell>
          <cell r="BQ33">
            <v>83.948420443775973</v>
          </cell>
          <cell r="BR33">
            <v>179.87624999999991</v>
          </cell>
          <cell r="BS33">
            <v>159.88999999999999</v>
          </cell>
          <cell r="BY33">
            <v>543.91935483870952</v>
          </cell>
          <cell r="BZ33">
            <v>617.10637499999996</v>
          </cell>
          <cell r="CA33">
            <v>548.5390000000001</v>
          </cell>
          <cell r="CB33">
            <v>94.935483870967744</v>
          </cell>
          <cell r="CC33">
            <v>94.098408749999948</v>
          </cell>
          <cell r="CD33">
            <v>83.643029999999996</v>
          </cell>
          <cell r="CE33">
            <v>95.806451612903203</v>
          </cell>
          <cell r="CF33">
            <v>103.06349999999998</v>
          </cell>
          <cell r="CG33">
            <v>91.611999999999995</v>
          </cell>
          <cell r="CM33">
            <v>20825.4984206097</v>
          </cell>
          <cell r="CN33">
            <v>24511.59534175666</v>
          </cell>
          <cell r="CO33">
            <v>21788.08474822815</v>
          </cell>
          <cell r="CP33">
            <v>2112.027149683764</v>
          </cell>
          <cell r="CQ33">
            <v>2474.884442403551</v>
          </cell>
          <cell r="CR33">
            <v>2199.89728213649</v>
          </cell>
          <cell r="CS33">
            <v>2332.2584816676999</v>
          </cell>
          <cell r="CT33">
            <v>2447.2680097499988</v>
          </cell>
          <cell r="CU33">
            <v>2175.349342</v>
          </cell>
        </row>
        <row r="34">
          <cell r="B34">
            <v>41726</v>
          </cell>
          <cell r="G34">
            <v>11272.047486917589</v>
          </cell>
          <cell r="H34">
            <v>13342.162983539474</v>
          </cell>
          <cell r="I34">
            <v>11436.139700176696</v>
          </cell>
          <cell r="J34">
            <v>1174.5153865816287</v>
          </cell>
          <cell r="K34">
            <v>1352.77982</v>
          </cell>
          <cell r="L34">
            <v>1159.52556</v>
          </cell>
          <cell r="M34">
            <v>1396.7023526193138</v>
          </cell>
          <cell r="N34">
            <v>1365.3199233333328</v>
          </cell>
          <cell r="O34">
            <v>1170.27422</v>
          </cell>
          <cell r="U34">
            <v>4757.4405760930722</v>
          </cell>
          <cell r="V34">
            <v>6014.5024333333322</v>
          </cell>
          <cell r="W34">
            <v>5155.2878000000001</v>
          </cell>
          <cell r="X34">
            <v>487.22905536818126</v>
          </cell>
          <cell r="Y34">
            <v>615.99751733333335</v>
          </cell>
          <cell r="Z34">
            <v>527.99787200000003</v>
          </cell>
          <cell r="AA34">
            <v>519.35483870967767</v>
          </cell>
          <cell r="AB34">
            <v>615.81555233333336</v>
          </cell>
          <cell r="AC34">
            <v>527.841902</v>
          </cell>
          <cell r="AI34">
            <v>893.84836258064547</v>
          </cell>
          <cell r="AJ34">
            <v>1116.7596416666665</v>
          </cell>
          <cell r="AK34">
            <v>957.22255000000018</v>
          </cell>
          <cell r="AL34">
            <v>79.30322580645155</v>
          </cell>
          <cell r="AM34">
            <v>98.264028333333314</v>
          </cell>
          <cell r="AN34">
            <v>84.226309999999998</v>
          </cell>
          <cell r="AO34">
            <v>77.717161290322579</v>
          </cell>
          <cell r="AP34">
            <v>97.839023333333373</v>
          </cell>
          <cell r="AQ34">
            <v>83.862020000000015</v>
          </cell>
          <cell r="AW34">
            <v>1734.1636250941935</v>
          </cell>
          <cell r="AX34">
            <v>1816.2141666666662</v>
          </cell>
          <cell r="AY34">
            <v>1556.7550000000003</v>
          </cell>
          <cell r="AZ34">
            <v>199.27297959764522</v>
          </cell>
          <cell r="BA34">
            <v>229.43350499999991</v>
          </cell>
          <cell r="BB34">
            <v>196.65728999999999</v>
          </cell>
          <cell r="BC34">
            <v>238.45161290322562</v>
          </cell>
          <cell r="BD34">
            <v>165.51406666666659</v>
          </cell>
          <cell r="BE34">
            <v>141.86920000000003</v>
          </cell>
          <cell r="BK34">
            <v>2375.2486101140471</v>
          </cell>
          <cell r="BL34">
            <v>2489.8308143933627</v>
          </cell>
          <cell r="BM34">
            <v>2134.140698051453</v>
          </cell>
          <cell r="BN34">
            <v>151.47811719269706</v>
          </cell>
          <cell r="BO34">
            <v>172.48842349257146</v>
          </cell>
          <cell r="BP34">
            <v>147.84722013648985</v>
          </cell>
          <cell r="BQ34">
            <v>87.057621200952866</v>
          </cell>
          <cell r="BR34">
            <v>186.53833333333324</v>
          </cell>
          <cell r="BS34">
            <v>159.88999999999999</v>
          </cell>
          <cell r="BY34">
            <v>564.06451612903209</v>
          </cell>
          <cell r="BZ34">
            <v>639.96216666666658</v>
          </cell>
          <cell r="CA34">
            <v>548.5390000000001</v>
          </cell>
          <cell r="CB34">
            <v>98.451612903225808</v>
          </cell>
          <cell r="CC34">
            <v>97.583534999999941</v>
          </cell>
          <cell r="CD34">
            <v>83.643029999999996</v>
          </cell>
          <cell r="CE34">
            <v>99.354838709677395</v>
          </cell>
          <cell r="CF34">
            <v>106.88066666666664</v>
          </cell>
          <cell r="CG34">
            <v>91.611999999999995</v>
          </cell>
          <cell r="CM34">
            <v>21596.813176928572</v>
          </cell>
          <cell r="CN34">
            <v>25419.43220626617</v>
          </cell>
          <cell r="CO34">
            <v>21788.08474822815</v>
          </cell>
          <cell r="CP34">
            <v>2190.2503774498296</v>
          </cell>
          <cell r="CQ34">
            <v>2566.5468291592383</v>
          </cell>
          <cell r="CR34">
            <v>2199.89728213649</v>
          </cell>
          <cell r="CS34">
            <v>2418.6384254331701</v>
          </cell>
          <cell r="CT34">
            <v>2537.907565666666</v>
          </cell>
          <cell r="CU34">
            <v>2175.349342</v>
          </cell>
        </row>
        <row r="35">
          <cell r="B35">
            <v>41727</v>
          </cell>
          <cell r="G35">
            <v>11674.62061145036</v>
          </cell>
          <cell r="H35">
            <v>13818.66880438017</v>
          </cell>
          <cell r="I35">
            <v>11436.139700176696</v>
          </cell>
          <cell r="J35">
            <v>1216.4623646738298</v>
          </cell>
          <cell r="K35">
            <v>1401.0933849999999</v>
          </cell>
          <cell r="L35">
            <v>1159.52556</v>
          </cell>
          <cell r="M35">
            <v>1446.5845794985751</v>
          </cell>
          <cell r="N35">
            <v>1414.0813491666661</v>
          </cell>
          <cell r="O35">
            <v>1170.27422</v>
          </cell>
          <cell r="U35">
            <v>4927.3491680963962</v>
          </cell>
          <cell r="V35">
            <v>6229.3060916666655</v>
          </cell>
          <cell r="W35">
            <v>5155.2878000000001</v>
          </cell>
          <cell r="X35">
            <v>504.63009305990204</v>
          </cell>
          <cell r="Y35">
            <v>637.99742866666668</v>
          </cell>
          <cell r="Z35">
            <v>527.99787200000003</v>
          </cell>
          <cell r="AA35">
            <v>537.90322580645181</v>
          </cell>
          <cell r="AB35">
            <v>637.8089649166667</v>
          </cell>
          <cell r="AC35">
            <v>527.841902</v>
          </cell>
          <cell r="AI35">
            <v>925.7715183870971</v>
          </cell>
          <cell r="AJ35">
            <v>1156.6439145833333</v>
          </cell>
          <cell r="AK35">
            <v>957.22255000000018</v>
          </cell>
          <cell r="AL35">
            <v>82.135483870967676</v>
          </cell>
          <cell r="AM35">
            <v>101.77345791666664</v>
          </cell>
          <cell r="AN35">
            <v>84.226309999999998</v>
          </cell>
          <cell r="AO35">
            <v>80.492774193548385</v>
          </cell>
          <cell r="AP35">
            <v>101.33327416666671</v>
          </cell>
          <cell r="AQ35">
            <v>83.862020000000015</v>
          </cell>
          <cell r="AW35">
            <v>1796.098040276129</v>
          </cell>
          <cell r="AX35">
            <v>1881.0789583333328</v>
          </cell>
          <cell r="AY35">
            <v>1556.7550000000003</v>
          </cell>
          <cell r="AZ35">
            <v>206.38987172613255</v>
          </cell>
          <cell r="BA35">
            <v>237.62755874999991</v>
          </cell>
          <cell r="BB35">
            <v>196.65728999999999</v>
          </cell>
          <cell r="BC35">
            <v>246.96774193548367</v>
          </cell>
          <cell r="BD35">
            <v>171.42528333333325</v>
          </cell>
          <cell r="BE35">
            <v>141.86920000000003</v>
          </cell>
          <cell r="BK35">
            <v>2460.0789176181202</v>
          </cell>
          <cell r="BL35">
            <v>2578.7533434788402</v>
          </cell>
          <cell r="BM35">
            <v>2134.140698051453</v>
          </cell>
          <cell r="BN35">
            <v>156.88804994957908</v>
          </cell>
          <cell r="BO35">
            <v>178.64872433159186</v>
          </cell>
          <cell r="BP35">
            <v>147.84722013648985</v>
          </cell>
          <cell r="BQ35">
            <v>90.166821958129759</v>
          </cell>
          <cell r="BR35">
            <v>193.20041666666657</v>
          </cell>
          <cell r="BS35">
            <v>159.88999999999999</v>
          </cell>
          <cell r="BY35">
            <v>584.20967741935465</v>
          </cell>
          <cell r="BZ35">
            <v>662.81795833333319</v>
          </cell>
          <cell r="CA35">
            <v>548.5390000000001</v>
          </cell>
          <cell r="CB35">
            <v>101.96774193548387</v>
          </cell>
          <cell r="CC35">
            <v>101.06866124999993</v>
          </cell>
          <cell r="CD35">
            <v>83.643029999999996</v>
          </cell>
          <cell r="CE35">
            <v>102.90322580645159</v>
          </cell>
          <cell r="CF35">
            <v>110.69783333333331</v>
          </cell>
          <cell r="CG35">
            <v>91.611999999999995</v>
          </cell>
          <cell r="CM35">
            <v>22368.127933247462</v>
          </cell>
          <cell r="CN35">
            <v>26327.26907077567</v>
          </cell>
          <cell r="CO35">
            <v>21788.08474822815</v>
          </cell>
          <cell r="CP35">
            <v>2268.4736052158951</v>
          </cell>
          <cell r="CQ35">
            <v>2658.2092159149252</v>
          </cell>
          <cell r="CR35">
            <v>2199.89728213649</v>
          </cell>
          <cell r="CS35">
            <v>2505.0183691986404</v>
          </cell>
          <cell r="CT35">
            <v>2628.5471215833327</v>
          </cell>
          <cell r="CU35">
            <v>2175.349342</v>
          </cell>
        </row>
        <row r="36">
          <cell r="B36">
            <v>41728</v>
          </cell>
          <cell r="G36">
            <v>12077.193735983132</v>
          </cell>
          <cell r="H36">
            <v>14295.174625220865</v>
          </cell>
          <cell r="I36">
            <v>11436.139700176696</v>
          </cell>
          <cell r="J36">
            <v>1258.4093427660309</v>
          </cell>
          <cell r="K36">
            <v>1449.4069499999998</v>
          </cell>
          <cell r="L36">
            <v>1159.52556</v>
          </cell>
          <cell r="M36">
            <v>1496.4668063778363</v>
          </cell>
          <cell r="N36">
            <v>1462.8427749999994</v>
          </cell>
          <cell r="O36">
            <v>1170.27422</v>
          </cell>
          <cell r="U36">
            <v>5097.2577600997201</v>
          </cell>
          <cell r="V36">
            <v>6444.1097499999987</v>
          </cell>
          <cell r="W36">
            <v>5155.2878000000001</v>
          </cell>
          <cell r="X36">
            <v>522.03113075162275</v>
          </cell>
          <cell r="Y36">
            <v>659.99734000000001</v>
          </cell>
          <cell r="Z36">
            <v>527.99787200000003</v>
          </cell>
          <cell r="AA36">
            <v>556.45161290322596</v>
          </cell>
          <cell r="AB36">
            <v>659.80237750000003</v>
          </cell>
          <cell r="AC36">
            <v>527.841902</v>
          </cell>
          <cell r="AI36">
            <v>957.69467419354874</v>
          </cell>
          <cell r="AJ36">
            <v>1196.5281875000001</v>
          </cell>
          <cell r="AK36">
            <v>957.22255000000018</v>
          </cell>
          <cell r="AL36">
            <v>84.967741935483801</v>
          </cell>
          <cell r="AM36">
            <v>105.28288749999997</v>
          </cell>
          <cell r="AN36">
            <v>84.226309999999998</v>
          </cell>
          <cell r="AO36">
            <v>83.268387096774191</v>
          </cell>
          <cell r="AP36">
            <v>104.82752500000005</v>
          </cell>
          <cell r="AQ36">
            <v>83.862020000000015</v>
          </cell>
          <cell r="AW36">
            <v>1858.0324554580645</v>
          </cell>
          <cell r="AX36">
            <v>1945.9437499999995</v>
          </cell>
          <cell r="AY36">
            <v>1556.7550000000003</v>
          </cell>
          <cell r="AZ36">
            <v>213.50676385461989</v>
          </cell>
          <cell r="BA36">
            <v>245.8216124999999</v>
          </cell>
          <cell r="BB36">
            <v>196.65728999999999</v>
          </cell>
          <cell r="BC36">
            <v>255.48387096774172</v>
          </cell>
          <cell r="BD36">
            <v>177.33649999999992</v>
          </cell>
          <cell r="BE36">
            <v>141.86920000000003</v>
          </cell>
          <cell r="BK36">
            <v>2544.9092251221932</v>
          </cell>
          <cell r="BL36">
            <v>2667.6758725643176</v>
          </cell>
          <cell r="BM36">
            <v>2134.140698051453</v>
          </cell>
          <cell r="BN36">
            <v>162.29798270646111</v>
          </cell>
          <cell r="BO36">
            <v>184.80902517061227</v>
          </cell>
          <cell r="BP36">
            <v>147.84722013648985</v>
          </cell>
          <cell r="BQ36">
            <v>93.276022715306652</v>
          </cell>
          <cell r="BR36">
            <v>199.8624999999999</v>
          </cell>
          <cell r="BS36">
            <v>159.88999999999999</v>
          </cell>
          <cell r="BY36">
            <v>604.35483870967721</v>
          </cell>
          <cell r="BZ36">
            <v>685.67374999999981</v>
          </cell>
          <cell r="CA36">
            <v>548.5390000000001</v>
          </cell>
          <cell r="CB36">
            <v>105.48387096774194</v>
          </cell>
          <cell r="CC36">
            <v>104.55378749999993</v>
          </cell>
          <cell r="CD36">
            <v>83.643029999999996</v>
          </cell>
          <cell r="CE36">
            <v>106.45161290322578</v>
          </cell>
          <cell r="CF36">
            <v>114.51499999999997</v>
          </cell>
          <cell r="CG36">
            <v>91.611999999999995</v>
          </cell>
          <cell r="CM36">
            <v>23139.442689566338</v>
          </cell>
          <cell r="CN36">
            <v>27235.105935285177</v>
          </cell>
          <cell r="CO36">
            <v>21788.08474822815</v>
          </cell>
          <cell r="CP36">
            <v>2346.6968329819601</v>
          </cell>
          <cell r="CQ36">
            <v>2749.871602670612</v>
          </cell>
          <cell r="CR36">
            <v>2199.89728213649</v>
          </cell>
          <cell r="CS36">
            <v>2591.3983129641106</v>
          </cell>
          <cell r="CT36">
            <v>2719.186677499999</v>
          </cell>
          <cell r="CU36">
            <v>2175.349342</v>
          </cell>
        </row>
        <row r="37">
          <cell r="B37">
            <v>41729</v>
          </cell>
          <cell r="G37">
            <v>12479.766860515903</v>
          </cell>
          <cell r="H37">
            <v>14771.68044606156</v>
          </cell>
          <cell r="I37">
            <v>11436.139700176696</v>
          </cell>
          <cell r="J37">
            <v>1300.356320858232</v>
          </cell>
          <cell r="K37">
            <v>1497.7205149999998</v>
          </cell>
          <cell r="L37">
            <v>1159.52556</v>
          </cell>
          <cell r="M37">
            <v>1546.3490332570975</v>
          </cell>
          <cell r="N37">
            <v>1511.6042008333327</v>
          </cell>
          <cell r="O37">
            <v>1170.27422</v>
          </cell>
          <cell r="U37">
            <v>5267.1663521030441</v>
          </cell>
          <cell r="V37">
            <v>6658.913408333332</v>
          </cell>
          <cell r="W37">
            <v>5155.2878000000001</v>
          </cell>
          <cell r="X37">
            <v>539.43216844334347</v>
          </cell>
          <cell r="Y37">
            <v>681.99725133333334</v>
          </cell>
          <cell r="Z37">
            <v>527.99787200000003</v>
          </cell>
          <cell r="AA37">
            <v>575.00000000000011</v>
          </cell>
          <cell r="AB37">
            <v>681.79579008333337</v>
          </cell>
          <cell r="AC37">
            <v>527.841902</v>
          </cell>
          <cell r="AI37">
            <v>989.61783000000037</v>
          </cell>
          <cell r="AJ37">
            <v>1236.4124604166668</v>
          </cell>
          <cell r="AK37">
            <v>957.22255000000018</v>
          </cell>
          <cell r="AL37">
            <v>87.799999999999926</v>
          </cell>
          <cell r="AM37">
            <v>108.7923170833333</v>
          </cell>
          <cell r="AN37">
            <v>84.226309999999998</v>
          </cell>
          <cell r="AO37">
            <v>86.043999999999997</v>
          </cell>
          <cell r="AP37">
            <v>108.32177583333339</v>
          </cell>
          <cell r="AQ37">
            <v>83.862020000000015</v>
          </cell>
          <cell r="AW37">
            <v>1919.96687064</v>
          </cell>
          <cell r="AX37">
            <v>2010.8085416666661</v>
          </cell>
          <cell r="AY37">
            <v>1556.7550000000003</v>
          </cell>
          <cell r="AZ37">
            <v>220.62365598310723</v>
          </cell>
          <cell r="BA37">
            <v>254.0156662499999</v>
          </cell>
          <cell r="BB37">
            <v>196.65728999999999</v>
          </cell>
          <cell r="BC37">
            <v>263.99999999999977</v>
          </cell>
          <cell r="BD37">
            <v>183.24771666666658</v>
          </cell>
          <cell r="BE37">
            <v>141.86920000000003</v>
          </cell>
          <cell r="BK37">
            <v>2629.7395326262663</v>
          </cell>
          <cell r="BL37">
            <v>2756.5984016497951</v>
          </cell>
          <cell r="BM37">
            <v>2134.140698051453</v>
          </cell>
          <cell r="BN37">
            <v>167.70791546334314</v>
          </cell>
          <cell r="BO37">
            <v>190.96932600963268</v>
          </cell>
          <cell r="BP37">
            <v>147.84722013648985</v>
          </cell>
          <cell r="BQ37">
            <v>96.385223472483545</v>
          </cell>
          <cell r="BR37">
            <v>206.52458333333323</v>
          </cell>
          <cell r="BS37">
            <v>159.88999999999999</v>
          </cell>
          <cell r="BY37">
            <v>624.49999999999977</v>
          </cell>
          <cell r="BZ37">
            <v>708.52954166666643</v>
          </cell>
          <cell r="CA37">
            <v>548.5390000000001</v>
          </cell>
          <cell r="CB37">
            <v>109</v>
          </cell>
          <cell r="CC37">
            <v>108.03891374999992</v>
          </cell>
          <cell r="CD37">
            <v>83.643029999999996</v>
          </cell>
          <cell r="CE37">
            <v>109.99999999999997</v>
          </cell>
          <cell r="CF37">
            <v>118.33216666666664</v>
          </cell>
          <cell r="CG37">
            <v>91.611999999999995</v>
          </cell>
          <cell r="CM37">
            <v>23910.757445885214</v>
          </cell>
          <cell r="CN37">
            <v>28142.942799794688</v>
          </cell>
          <cell r="CO37">
            <v>21788.08474822815</v>
          </cell>
          <cell r="CP37">
            <v>2424.9200607480257</v>
          </cell>
          <cell r="CQ37">
            <v>2841.5339894262993</v>
          </cell>
          <cell r="CR37">
            <v>2199.89728213649</v>
          </cell>
          <cell r="CS37">
            <v>2677.7782567295808</v>
          </cell>
          <cell r="CT37">
            <v>2809.8262334166661</v>
          </cell>
          <cell r="CU37">
            <v>2175.349342</v>
          </cell>
        </row>
        <row r="38">
          <cell r="BY38" t="str">
            <v xml:space="preserve"> </v>
          </cell>
        </row>
      </sheetData>
      <sheetData sheetId="6">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row>
        <row r="3">
          <cell r="A3" t="str">
            <v>Date</v>
          </cell>
          <cell r="B3" t="str">
            <v>OVER</v>
          </cell>
          <cell r="C3" t="str">
            <v>Blasting</v>
          </cell>
          <cell r="D3" t="str">
            <v>Uncovered coal</v>
          </cell>
          <cell r="E3" t="str">
            <v>Coal</v>
          </cell>
          <cell r="F3" t="str">
            <v>Dirty</v>
          </cell>
          <cell r="G3" t="str">
            <v>Coal</v>
          </cell>
          <cell r="H3" t="str">
            <v>Coal</v>
          </cell>
          <cell r="I3" t="str">
            <v>Coal</v>
          </cell>
          <cell r="J3" t="str">
            <v xml:space="preserve">ROM </v>
          </cell>
          <cell r="K3" t="str">
            <v>MSY</v>
          </cell>
          <cell r="L3" t="str">
            <v>Port</v>
          </cell>
          <cell r="M3" t="str">
            <v>Coal Shipped</v>
          </cell>
        </row>
        <row r="4">
          <cell r="B4" t="str">
            <v>BURDEN</v>
          </cell>
          <cell r="C4" t="str">
            <v>Volume</v>
          </cell>
          <cell r="D4" t="str">
            <v>(Pit inventory)</v>
          </cell>
          <cell r="E4" t="str">
            <v>Mined</v>
          </cell>
          <cell r="F4" t="str">
            <v>Coal</v>
          </cell>
          <cell r="G4" t="str">
            <v>Crusher</v>
          </cell>
          <cell r="H4" t="str">
            <v>Washed</v>
          </cell>
          <cell r="I4" t="str">
            <v>Transport</v>
          </cell>
          <cell r="J4" t="str">
            <v>Inventory</v>
          </cell>
          <cell r="K4" t="str">
            <v>Inventory</v>
          </cell>
          <cell r="L4" t="str">
            <v>Inventory</v>
          </cell>
          <cell r="M4" t="str">
            <v>CUSTOMER</v>
          </cell>
          <cell r="U4" t="str">
            <v>Draft Survey</v>
          </cell>
        </row>
        <row r="5">
          <cell r="G5" t="str">
            <v>incl TDM</v>
          </cell>
          <cell r="O5" t="str">
            <v>Qty.Req.</v>
          </cell>
          <cell r="Q5" t="str">
            <v>B.S. C 29</v>
          </cell>
          <cell r="S5" t="str">
            <v>From BARGE</v>
          </cell>
        </row>
        <row r="6">
          <cell r="B6" t="str">
            <v>(BCM)</v>
          </cell>
          <cell r="C6" t="str">
            <v>(BCM)</v>
          </cell>
          <cell r="D6" t="str">
            <v>(tonnes)</v>
          </cell>
          <cell r="E6" t="str">
            <v>(tonnes)</v>
          </cell>
          <cell r="F6" t="str">
            <v>(tonnes)</v>
          </cell>
          <cell r="G6" t="str">
            <v>(tonnes)</v>
          </cell>
          <cell r="H6" t="str">
            <v>(tonnes)</v>
          </cell>
          <cell r="I6" t="str">
            <v>(tonnes)</v>
          </cell>
          <cell r="J6" t="str">
            <v>(tonnes)</v>
          </cell>
          <cell r="K6" t="str">
            <v>(tonnes)</v>
          </cell>
          <cell r="L6" t="str">
            <v>(tonnes)</v>
          </cell>
          <cell r="O6" t="str">
            <v>(tonnes)</v>
          </cell>
          <cell r="Q6" t="str">
            <v>(tonnes)</v>
          </cell>
          <cell r="S6" t="str">
            <v>(tonnes)</v>
          </cell>
          <cell r="W6" t="str">
            <v>tdm</v>
          </cell>
          <cell r="X6" t="str">
            <v>im+tm</v>
          </cell>
        </row>
        <row r="7">
          <cell r="A7">
            <v>41699</v>
          </cell>
          <cell r="B7">
            <v>514614.23012542725</v>
          </cell>
          <cell r="C7">
            <v>811767</v>
          </cell>
          <cell r="D7">
            <v>55560.640000000007</v>
          </cell>
          <cell r="E7">
            <v>41889.68</v>
          </cell>
          <cell r="F7">
            <v>5073</v>
          </cell>
          <cell r="G7">
            <v>59529.9</v>
          </cell>
          <cell r="H7">
            <v>171.6</v>
          </cell>
          <cell r="I7">
            <v>56707.786495553984</v>
          </cell>
          <cell r="J7">
            <v>187681.62759397196</v>
          </cell>
          <cell r="K7">
            <v>130761.01350444602</v>
          </cell>
          <cell r="L7">
            <v>348572</v>
          </cell>
          <cell r="M7" t="str">
            <v>CLP</v>
          </cell>
          <cell r="N7" t="str">
            <v>HUANENG</v>
          </cell>
          <cell r="O7">
            <v>74250</v>
          </cell>
          <cell r="P7">
            <v>0</v>
          </cell>
          <cell r="Q7">
            <v>51979</v>
          </cell>
          <cell r="R7">
            <v>9593</v>
          </cell>
          <cell r="S7">
            <v>0</v>
          </cell>
          <cell r="T7">
            <v>0</v>
          </cell>
          <cell r="U7">
            <v>0</v>
          </cell>
          <cell r="V7">
            <v>79423</v>
          </cell>
          <cell r="W7">
            <v>12529.2</v>
          </cell>
          <cell r="X7">
            <v>59529.9</v>
          </cell>
        </row>
        <row r="8">
          <cell r="A8">
            <v>41700</v>
          </cell>
          <cell r="B8">
            <v>436532.79974365234</v>
          </cell>
          <cell r="C8">
            <v>524388</v>
          </cell>
          <cell r="D8">
            <v>59164.568930515474</v>
          </cell>
          <cell r="E8">
            <v>40664.639999999999</v>
          </cell>
          <cell r="F8">
            <v>1897</v>
          </cell>
          <cell r="G8">
            <v>46182.1</v>
          </cell>
          <cell r="H8">
            <v>198</v>
          </cell>
          <cell r="I8">
            <v>53150.903050814908</v>
          </cell>
          <cell r="J8">
            <v>191023.56759397197</v>
          </cell>
          <cell r="K8">
            <v>125548.71045363109</v>
          </cell>
          <cell r="L8">
            <v>350229</v>
          </cell>
          <cell r="W8">
            <v>4568.6000000000004</v>
          </cell>
          <cell r="X8">
            <v>46182.1</v>
          </cell>
        </row>
        <row r="9">
          <cell r="A9">
            <v>41701</v>
          </cell>
          <cell r="B9">
            <v>404892.73999595642</v>
          </cell>
          <cell r="C9">
            <v>517732</v>
          </cell>
          <cell r="D9">
            <v>61609.868930515484</v>
          </cell>
          <cell r="E9">
            <v>36290.400000000001</v>
          </cell>
          <cell r="F9">
            <v>1130</v>
          </cell>
          <cell r="G9">
            <v>47130.9</v>
          </cell>
          <cell r="H9">
            <v>320.39999999999998</v>
          </cell>
          <cell r="I9">
            <v>57331.999000000164</v>
          </cell>
          <cell r="J9">
            <v>185962.15759397196</v>
          </cell>
          <cell r="K9">
            <v>119411.51145363094</v>
          </cell>
          <cell r="L9">
            <v>342417</v>
          </cell>
          <cell r="W9">
            <v>13154.6</v>
          </cell>
          <cell r="X9">
            <v>47130.9</v>
          </cell>
        </row>
        <row r="10">
          <cell r="A10">
            <v>41702</v>
          </cell>
          <cell r="B10">
            <v>465875.73006515502</v>
          </cell>
          <cell r="C10">
            <v>465090.8</v>
          </cell>
          <cell r="D10">
            <v>73786.778585687905</v>
          </cell>
          <cell r="E10">
            <v>48285.919999999998</v>
          </cell>
          <cell r="F10">
            <v>880</v>
          </cell>
          <cell r="G10">
            <v>49752.3</v>
          </cell>
          <cell r="H10">
            <v>36</v>
          </cell>
          <cell r="I10">
            <v>61361</v>
          </cell>
          <cell r="J10">
            <v>199896.96759397196</v>
          </cell>
          <cell r="K10">
            <v>110348.51145363094</v>
          </cell>
          <cell r="L10">
            <v>308540.03138849465</v>
          </cell>
          <cell r="W10">
            <v>5936</v>
          </cell>
          <cell r="X10">
            <v>49752.3</v>
          </cell>
        </row>
        <row r="11">
          <cell r="A11">
            <v>41703</v>
          </cell>
          <cell r="B11">
            <v>498644.19993820193</v>
          </cell>
          <cell r="C11">
            <v>745220</v>
          </cell>
          <cell r="D11">
            <v>85078.978585687917</v>
          </cell>
          <cell r="E11">
            <v>49353.120000000003</v>
          </cell>
          <cell r="F11">
            <v>991</v>
          </cell>
          <cell r="G11">
            <v>59115.1</v>
          </cell>
          <cell r="H11">
            <v>180</v>
          </cell>
          <cell r="I11">
            <v>56614.786204053125</v>
          </cell>
          <cell r="J11">
            <v>199931.89759397195</v>
          </cell>
          <cell r="K11">
            <v>125866.42524957782</v>
          </cell>
          <cell r="L11">
            <v>302787.81759254774</v>
          </cell>
          <cell r="W11">
            <v>11320.8</v>
          </cell>
          <cell r="X11">
            <v>59115.1</v>
          </cell>
        </row>
        <row r="12">
          <cell r="A12">
            <v>41704</v>
          </cell>
          <cell r="B12">
            <v>464103.21001472475</v>
          </cell>
          <cell r="C12">
            <v>528250</v>
          </cell>
          <cell r="D12">
            <v>98409.678585687914</v>
          </cell>
          <cell r="E12">
            <v>49020.24</v>
          </cell>
          <cell r="F12">
            <v>1192</v>
          </cell>
          <cell r="G12">
            <v>44511.3</v>
          </cell>
          <cell r="H12">
            <v>448.8</v>
          </cell>
          <cell r="I12">
            <v>40507.999070837883</v>
          </cell>
          <cell r="J12">
            <v>211256.46759397196</v>
          </cell>
          <cell r="K12">
            <v>132097.22617873992</v>
          </cell>
          <cell r="L12">
            <v>271929</v>
          </cell>
          <cell r="W12">
            <v>6635.6</v>
          </cell>
          <cell r="X12">
            <v>44511.3</v>
          </cell>
        </row>
        <row r="13">
          <cell r="A13">
            <v>41705</v>
          </cell>
          <cell r="B13">
            <v>472894.66004142759</v>
          </cell>
          <cell r="C13">
            <v>474173</v>
          </cell>
          <cell r="D13">
            <v>60538.12</v>
          </cell>
          <cell r="E13">
            <v>45594.12</v>
          </cell>
          <cell r="F13">
            <v>1463</v>
          </cell>
          <cell r="G13">
            <v>52266.8</v>
          </cell>
          <cell r="H13">
            <v>0</v>
          </cell>
          <cell r="I13">
            <v>56844.045003841573</v>
          </cell>
          <cell r="J13">
            <v>217207.15759397196</v>
          </cell>
          <cell r="K13">
            <v>139722.28117489835</v>
          </cell>
          <cell r="L13">
            <v>278688</v>
          </cell>
          <cell r="W13">
            <v>8268</v>
          </cell>
          <cell r="X13">
            <v>52266.8</v>
          </cell>
        </row>
        <row r="14">
          <cell r="A14">
            <v>41706</v>
          </cell>
          <cell r="B14">
            <v>523397.10009231564</v>
          </cell>
          <cell r="C14">
            <v>485410</v>
          </cell>
          <cell r="D14">
            <v>73536.199999999983</v>
          </cell>
          <cell r="E14">
            <v>49015.8</v>
          </cell>
          <cell r="F14">
            <v>1273</v>
          </cell>
          <cell r="G14">
            <v>53569.9</v>
          </cell>
          <cell r="H14">
            <v>316.8</v>
          </cell>
          <cell r="I14">
            <v>54566.900001751288</v>
          </cell>
          <cell r="J14">
            <v>223118.96759397196</v>
          </cell>
          <cell r="K14">
            <v>138432.08117314707</v>
          </cell>
          <cell r="L14">
            <v>272651</v>
          </cell>
          <cell r="W14">
            <v>9020.6</v>
          </cell>
          <cell r="X14">
            <v>53569.9</v>
          </cell>
        </row>
        <row r="15">
          <cell r="A15">
            <v>41707</v>
          </cell>
          <cell r="B15">
            <v>514996.72989654541</v>
          </cell>
          <cell r="C15">
            <v>918053</v>
          </cell>
          <cell r="D15">
            <v>89878.399999999994</v>
          </cell>
          <cell r="E15">
            <v>47667.8</v>
          </cell>
          <cell r="F15">
            <v>299</v>
          </cell>
          <cell r="G15">
            <v>48713.7</v>
          </cell>
          <cell r="H15">
            <v>0</v>
          </cell>
          <cell r="I15">
            <v>65573</v>
          </cell>
          <cell r="J15">
            <v>229820.14759397192</v>
          </cell>
          <cell r="K15">
            <v>137708.48117314707</v>
          </cell>
          <cell r="L15">
            <v>280823</v>
          </cell>
          <cell r="W15">
            <v>9010</v>
          </cell>
          <cell r="X15">
            <v>48713.7</v>
          </cell>
        </row>
        <row r="16">
          <cell r="A16">
            <v>41708</v>
          </cell>
          <cell r="B16">
            <v>545112.81027297978</v>
          </cell>
          <cell r="C16">
            <v>424472</v>
          </cell>
          <cell r="D16">
            <v>113054.90052814453</v>
          </cell>
          <cell r="E16">
            <v>50577.64</v>
          </cell>
          <cell r="F16">
            <v>432</v>
          </cell>
          <cell r="G16">
            <v>42962.9</v>
          </cell>
          <cell r="H16">
            <v>409.2</v>
          </cell>
          <cell r="I16">
            <v>55762</v>
          </cell>
          <cell r="J16">
            <v>245923.01759397192</v>
          </cell>
          <cell r="K16">
            <v>129720.78117314707</v>
          </cell>
          <cell r="L16">
            <v>232350</v>
          </cell>
          <cell r="W16">
            <v>0</v>
          </cell>
          <cell r="X16">
            <v>42962.9</v>
          </cell>
        </row>
        <row r="17">
          <cell r="A17">
            <v>41709</v>
          </cell>
          <cell r="B17">
            <v>539461.51996459963</v>
          </cell>
          <cell r="C17">
            <v>821772</v>
          </cell>
          <cell r="D17">
            <v>122996.22052814452</v>
          </cell>
          <cell r="E17">
            <v>51307</v>
          </cell>
          <cell r="F17">
            <v>1205</v>
          </cell>
          <cell r="G17">
            <v>58316.6</v>
          </cell>
          <cell r="H17">
            <v>0</v>
          </cell>
          <cell r="I17">
            <v>50754.756139820311</v>
          </cell>
          <cell r="J17">
            <v>251518.34759397191</v>
          </cell>
          <cell r="K17">
            <v>138739.12503332674</v>
          </cell>
          <cell r="L17">
            <v>212710</v>
          </cell>
          <cell r="W17">
            <v>9434</v>
          </cell>
          <cell r="X17">
            <v>58316.6</v>
          </cell>
        </row>
        <row r="18">
          <cell r="A18">
            <v>41710</v>
          </cell>
          <cell r="B18">
            <v>522033.00998001097</v>
          </cell>
          <cell r="C18">
            <v>509684.5</v>
          </cell>
          <cell r="D18">
            <v>68039.759999999995</v>
          </cell>
          <cell r="E18">
            <v>52217.960000000006</v>
          </cell>
          <cell r="F18">
            <v>569</v>
          </cell>
          <cell r="G18">
            <v>49720.7</v>
          </cell>
          <cell r="H18">
            <v>0</v>
          </cell>
          <cell r="I18">
            <v>52045</v>
          </cell>
          <cell r="J18">
            <v>262215.73759397195</v>
          </cell>
          <cell r="K18">
            <v>138182.92503332676</v>
          </cell>
          <cell r="L18">
            <v>204393</v>
          </cell>
          <cell r="W18">
            <v>1187.2</v>
          </cell>
          <cell r="X18">
            <v>49720.7</v>
          </cell>
        </row>
        <row r="19">
          <cell r="A19">
            <v>41711</v>
          </cell>
          <cell r="B19">
            <v>499178.25996932981</v>
          </cell>
          <cell r="C19">
            <v>600400</v>
          </cell>
          <cell r="D19">
            <v>83919.462372491471</v>
          </cell>
          <cell r="E19">
            <v>48972</v>
          </cell>
          <cell r="F19">
            <v>810</v>
          </cell>
          <cell r="G19">
            <v>45928.15</v>
          </cell>
          <cell r="H19">
            <v>0</v>
          </cell>
          <cell r="I19">
            <v>62303.998877937171</v>
          </cell>
          <cell r="J19">
            <v>279408.11759397195</v>
          </cell>
          <cell r="K19">
            <v>127369.02615538958</v>
          </cell>
          <cell r="L19">
            <v>219062</v>
          </cell>
          <cell r="W19">
            <v>0</v>
          </cell>
          <cell r="X19">
            <v>45928.15</v>
          </cell>
        </row>
        <row r="20">
          <cell r="A20">
            <v>41712</v>
          </cell>
          <cell r="B20">
            <v>464235.43996582029</v>
          </cell>
          <cell r="C20">
            <v>336178</v>
          </cell>
          <cell r="D20">
            <v>98050.582372491466</v>
          </cell>
          <cell r="E20">
            <v>41734.759999999995</v>
          </cell>
          <cell r="F20">
            <v>1934</v>
          </cell>
          <cell r="G20">
            <v>39793.31</v>
          </cell>
          <cell r="H20">
            <v>409.2</v>
          </cell>
          <cell r="I20">
            <v>57224.864999999983</v>
          </cell>
          <cell r="J20">
            <v>290398.85759397194</v>
          </cell>
          <cell r="K20">
            <v>124735.6711553896</v>
          </cell>
          <cell r="L20">
            <v>215607</v>
          </cell>
          <cell r="W20">
            <v>8066.6</v>
          </cell>
          <cell r="X20">
            <v>39793.31</v>
          </cell>
        </row>
        <row r="21">
          <cell r="A21">
            <v>41713</v>
          </cell>
          <cell r="B21">
            <v>494810.95993499755</v>
          </cell>
          <cell r="C21">
            <v>657699</v>
          </cell>
          <cell r="D21">
            <v>111706.18237249144</v>
          </cell>
          <cell r="E21">
            <v>51144.24</v>
          </cell>
          <cell r="F21">
            <v>2189</v>
          </cell>
          <cell r="G21">
            <v>49595.1</v>
          </cell>
          <cell r="H21">
            <v>237.6</v>
          </cell>
          <cell r="I21">
            <v>55777</v>
          </cell>
          <cell r="J21">
            <v>301318.28759397194</v>
          </cell>
          <cell r="K21">
            <v>117594.80115538961</v>
          </cell>
          <cell r="L21">
            <v>198883</v>
          </cell>
          <cell r="W21">
            <v>6116.2</v>
          </cell>
          <cell r="X21">
            <v>49595.1</v>
          </cell>
        </row>
        <row r="22">
          <cell r="A22">
            <v>41714</v>
          </cell>
          <cell r="B22">
            <v>512218.34010696411</v>
          </cell>
          <cell r="C22">
            <v>469493</v>
          </cell>
          <cell r="D22">
            <v>120050.68237249147</v>
          </cell>
          <cell r="E22">
            <v>60238.32</v>
          </cell>
          <cell r="F22">
            <v>709</v>
          </cell>
          <cell r="G22">
            <v>46570.729999999996</v>
          </cell>
          <cell r="H22">
            <v>270</v>
          </cell>
          <cell r="I22">
            <v>63119.99901123828</v>
          </cell>
          <cell r="J22">
            <v>325227.65759397193</v>
          </cell>
          <cell r="K22">
            <v>109610.76214415132</v>
          </cell>
          <cell r="L22">
            <v>183239</v>
          </cell>
          <cell r="W22">
            <v>0</v>
          </cell>
          <cell r="X22">
            <v>46570.729999999996</v>
          </cell>
        </row>
        <row r="23">
          <cell r="A23">
            <v>41715</v>
          </cell>
          <cell r="B23">
            <v>490742.5398239136</v>
          </cell>
          <cell r="C23">
            <v>726099</v>
          </cell>
          <cell r="D23">
            <v>59019.360000000001</v>
          </cell>
          <cell r="E23">
            <v>54380.32</v>
          </cell>
          <cell r="F23">
            <v>3069</v>
          </cell>
          <cell r="G23">
            <v>56055.37</v>
          </cell>
          <cell r="H23">
            <v>396</v>
          </cell>
          <cell r="I23">
            <v>55159.900001920825</v>
          </cell>
          <cell r="J23">
            <v>325750.20759397192</v>
          </cell>
          <cell r="K23">
            <v>113463.8021422305</v>
          </cell>
          <cell r="L23">
            <v>192118</v>
          </cell>
          <cell r="W23">
            <v>8278.6</v>
          </cell>
          <cell r="X23">
            <v>56055.37</v>
          </cell>
        </row>
        <row r="24">
          <cell r="A24">
            <v>41716</v>
          </cell>
          <cell r="B24">
            <v>521370.02999999997</v>
          </cell>
          <cell r="C24">
            <v>645359</v>
          </cell>
          <cell r="D24">
            <v>64881.029999999992</v>
          </cell>
          <cell r="E24">
            <v>51271.16</v>
          </cell>
          <cell r="F24">
            <v>738</v>
          </cell>
          <cell r="G24">
            <v>53513.84</v>
          </cell>
          <cell r="H24">
            <v>198</v>
          </cell>
          <cell r="I24">
            <v>61129.906267621816</v>
          </cell>
          <cell r="J24">
            <v>334485.59759397199</v>
          </cell>
          <cell r="K24">
            <v>110017.80587460869</v>
          </cell>
          <cell r="L24">
            <v>207561</v>
          </cell>
          <cell r="W24">
            <v>7526</v>
          </cell>
          <cell r="X24">
            <v>53513.84</v>
          </cell>
        </row>
        <row r="25">
          <cell r="A25">
            <v>41717</v>
          </cell>
          <cell r="B25">
            <v>504679.56999969482</v>
          </cell>
          <cell r="C25">
            <v>555708</v>
          </cell>
          <cell r="D25">
            <v>84207.73</v>
          </cell>
          <cell r="E25">
            <v>53844.759999999995</v>
          </cell>
          <cell r="F25">
            <v>3597</v>
          </cell>
          <cell r="G25">
            <v>31181.22</v>
          </cell>
          <cell r="H25">
            <v>356.4</v>
          </cell>
          <cell r="I25">
            <v>61617</v>
          </cell>
          <cell r="J25">
            <v>360996.85759397194</v>
          </cell>
          <cell r="K25">
            <v>112481.30587460869</v>
          </cell>
          <cell r="L25">
            <v>202012</v>
          </cell>
          <cell r="W25">
            <v>9232.6</v>
          </cell>
          <cell r="X25">
            <v>31181.22</v>
          </cell>
        </row>
        <row r="26">
          <cell r="A26">
            <v>41718</v>
          </cell>
          <cell r="B26">
            <v>360425.55022888182</v>
          </cell>
          <cell r="C26">
            <v>563039</v>
          </cell>
          <cell r="D26">
            <v>94522.489999999991</v>
          </cell>
          <cell r="E26">
            <v>39165.64</v>
          </cell>
          <cell r="F26">
            <v>1298</v>
          </cell>
          <cell r="G26">
            <v>31801</v>
          </cell>
          <cell r="H26">
            <v>0</v>
          </cell>
          <cell r="I26">
            <v>50290</v>
          </cell>
          <cell r="J26">
            <v>374325.27759397193</v>
          </cell>
          <cell r="K26">
            <v>101845.35587460868</v>
          </cell>
          <cell r="L26">
            <v>188623</v>
          </cell>
          <cell r="W26">
            <v>8405.7999999999993</v>
          </cell>
          <cell r="X26">
            <v>31801</v>
          </cell>
        </row>
        <row r="27">
          <cell r="A27">
            <v>41719</v>
          </cell>
          <cell r="B27">
            <v>246233.13997039796</v>
          </cell>
          <cell r="C27">
            <v>413786</v>
          </cell>
          <cell r="D27">
            <v>91922.409999999989</v>
          </cell>
          <cell r="E27">
            <v>18851.080000000002</v>
          </cell>
          <cell r="F27">
            <v>76</v>
          </cell>
          <cell r="G27">
            <v>30383.200000000001</v>
          </cell>
          <cell r="H27">
            <v>516</v>
          </cell>
          <cell r="I27">
            <v>48250.800337052809</v>
          </cell>
          <cell r="J27">
            <v>367334.95759397186</v>
          </cell>
          <cell r="K27">
            <v>99390.555537555876</v>
          </cell>
          <cell r="L27">
            <v>177832</v>
          </cell>
          <cell r="W27">
            <v>3816</v>
          </cell>
          <cell r="X27">
            <v>30383.200000000001</v>
          </cell>
        </row>
        <row r="28">
          <cell r="A28">
            <v>41720</v>
          </cell>
          <cell r="B28">
            <v>437175.909916687</v>
          </cell>
          <cell r="C28">
            <v>313958</v>
          </cell>
          <cell r="D28">
            <v>82478.210000000006</v>
          </cell>
          <cell r="E28">
            <v>40838.239999999998</v>
          </cell>
          <cell r="F28">
            <v>1719</v>
          </cell>
          <cell r="G28">
            <v>51473.5</v>
          </cell>
          <cell r="H28">
            <v>0</v>
          </cell>
          <cell r="I28">
            <v>56375.903226943483</v>
          </cell>
          <cell r="J28">
            <v>369265.39759397192</v>
          </cell>
          <cell r="K28">
            <v>102740.15231061239</v>
          </cell>
          <cell r="L28">
            <v>177079</v>
          </cell>
          <cell r="W28">
            <v>9020.6</v>
          </cell>
          <cell r="X28">
            <v>51473.5</v>
          </cell>
        </row>
        <row r="29">
          <cell r="A29">
            <v>41721</v>
          </cell>
          <cell r="B29">
            <v>476854.26997566223</v>
          </cell>
          <cell r="C29">
            <v>561355</v>
          </cell>
          <cell r="D29">
            <v>82306.701000760891</v>
          </cell>
          <cell r="E29">
            <v>49175.96</v>
          </cell>
          <cell r="F29">
            <v>1852</v>
          </cell>
          <cell r="G29">
            <v>60554.8</v>
          </cell>
          <cell r="H29">
            <v>396</v>
          </cell>
          <cell r="I29">
            <v>70049</v>
          </cell>
          <cell r="J29">
            <v>371317.88759397197</v>
          </cell>
          <cell r="K29">
            <v>102918.75231061238</v>
          </cell>
          <cell r="L29">
            <v>198934</v>
          </cell>
          <cell r="W29">
            <v>9020.6</v>
          </cell>
          <cell r="X29">
            <v>60554.8</v>
          </cell>
        </row>
        <row r="30">
          <cell r="A30">
            <v>41722</v>
          </cell>
          <cell r="B30">
            <v>525656.95015335083</v>
          </cell>
          <cell r="C30">
            <v>587249</v>
          </cell>
          <cell r="D30">
            <v>86979.141000760894</v>
          </cell>
          <cell r="E30">
            <v>51491.76</v>
          </cell>
          <cell r="F30">
            <v>2138</v>
          </cell>
          <cell r="G30">
            <v>56395.8</v>
          </cell>
          <cell r="H30">
            <v>396</v>
          </cell>
          <cell r="I30">
            <v>57310.99915337436</v>
          </cell>
          <cell r="J30">
            <v>376604.72759397188</v>
          </cell>
          <cell r="K30">
            <v>105873.65315723803</v>
          </cell>
          <cell r="L30">
            <v>206192</v>
          </cell>
          <cell r="W30">
            <v>8935</v>
          </cell>
          <cell r="X30">
            <v>56395.8</v>
          </cell>
        </row>
      </sheetData>
      <sheetData sheetId="7">
        <row r="4">
          <cell r="A4" t="str">
            <v>DATE</v>
          </cell>
          <cell r="B4" t="str">
            <v>O V E R  B U R D E N</v>
          </cell>
          <cell r="L4" t="str">
            <v>C O A L  W I N N I N G</v>
          </cell>
          <cell r="X4" t="str">
            <v>COAL CRUSHING</v>
          </cell>
          <cell r="AC4" t="str">
            <v>Uncovered Coal</v>
          </cell>
          <cell r="AG4" t="str">
            <v>Total</v>
          </cell>
          <cell r="AH4" t="str">
            <v>Near Expose Coal (S/R &lt; 3)</v>
          </cell>
          <cell r="AL4" t="str">
            <v>Total</v>
          </cell>
          <cell r="AM4" t="str">
            <v>TOP SOIL &amp; PAF</v>
          </cell>
          <cell r="BG4" t="str">
            <v>HIGH ASH</v>
          </cell>
          <cell r="BK4" t="str">
            <v>WEATHER CONDITION</v>
          </cell>
          <cell r="CA4" t="str">
            <v>DRILL &amp; BLASTING</v>
          </cell>
          <cell r="CU4" t="str">
            <v>PUMP</v>
          </cell>
          <cell r="DD4" t="str">
            <v>Downtime Remarks</v>
          </cell>
        </row>
        <row r="5">
          <cell r="B5" t="str">
            <v>P L A N (bcm)</v>
          </cell>
          <cell r="G5" t="str">
            <v>A C T U A L &amp; OUTLOOK</v>
          </cell>
          <cell r="L5" t="str">
            <v>P L A N (ton)</v>
          </cell>
          <cell r="Q5" t="str">
            <v>A C T U A L &amp; OUTLOOK</v>
          </cell>
          <cell r="CU5" t="str">
            <v>Pompa MF 390-01</v>
          </cell>
          <cell r="CV5" t="str">
            <v>Pompa MF 390-02</v>
          </cell>
          <cell r="CW5" t="str">
            <v>Pompa MF 390-03 (Emb)</v>
          </cell>
          <cell r="CX5" t="str">
            <v>Pompa MF 290-01</v>
          </cell>
          <cell r="CY5" t="str">
            <v>Pompa MF 290-02</v>
          </cell>
          <cell r="CZ5" t="str">
            <v>Pompa MF 790-01 (Emb)</v>
          </cell>
          <cell r="DA5" t="str">
            <v>Pompa MF 160-01</v>
          </cell>
          <cell r="DB5" t="str">
            <v>Pompa MF SYKES-01</v>
          </cell>
          <cell r="DC5" t="str">
            <v>Pompa MF 400-02</v>
          </cell>
        </row>
        <row r="6">
          <cell r="X6" t="str">
            <v>TM-INDOMINCO</v>
          </cell>
          <cell r="Z6" t="str">
            <v>PAMA</v>
          </cell>
          <cell r="AB6" t="str">
            <v>Total</v>
          </cell>
          <cell r="AM6" t="str">
            <v>TDM S13B</v>
          </cell>
          <cell r="AO6" t="str">
            <v>IMM L11-N</v>
          </cell>
          <cell r="AQ6" t="str">
            <v>IMM L13W1</v>
          </cell>
          <cell r="AS6" t="str">
            <v>IMM L13-Expansion</v>
          </cell>
          <cell r="AU6" t="str">
            <v>IMM L11-N</v>
          </cell>
          <cell r="AY6" t="str">
            <v>IMM L13W</v>
          </cell>
          <cell r="BC6" t="str">
            <v>IMM S13 IMM</v>
          </cell>
          <cell r="BG6" t="str">
            <v>TDM 13B</v>
          </cell>
          <cell r="BK6" t="str">
            <v>TDM S13B</v>
          </cell>
          <cell r="BO6" t="str">
            <v>HO</v>
          </cell>
          <cell r="BS6" t="str">
            <v>IMM L13W1</v>
          </cell>
          <cell r="BW6" t="str">
            <v>IMM L13-Expansion</v>
          </cell>
          <cell r="CC6" t="str">
            <v>TDM S13B</v>
          </cell>
          <cell r="CH6" t="str">
            <v>IMM L11-N</v>
          </cell>
          <cell r="CM6" t="str">
            <v>IMM L13W1</v>
          </cell>
          <cell r="CP6" t="str">
            <v>IMM S13-Expansion</v>
          </cell>
        </row>
        <row r="7">
          <cell r="B7" t="str">
            <v>Total</v>
          </cell>
          <cell r="C7" t="str">
            <v xml:space="preserve">Source </v>
          </cell>
          <cell r="G7" t="str">
            <v xml:space="preserve">Source </v>
          </cell>
          <cell r="K7" t="str">
            <v>Total</v>
          </cell>
          <cell r="L7" t="str">
            <v>Total</v>
          </cell>
          <cell r="M7" t="str">
            <v xml:space="preserve">Source </v>
          </cell>
          <cell r="Q7" t="str">
            <v>Hi-TS</v>
          </cell>
          <cell r="R7" t="str">
            <v>Lo-TS</v>
          </cell>
          <cell r="S7" t="str">
            <v>Total</v>
          </cell>
          <cell r="T7" t="str">
            <v xml:space="preserve">Source </v>
          </cell>
          <cell r="X7" t="str">
            <v>Hi-TS</v>
          </cell>
          <cell r="Y7" t="str">
            <v>Lo-TS</v>
          </cell>
          <cell r="Z7" t="str">
            <v>Hi-TS</v>
          </cell>
          <cell r="AA7" t="str">
            <v>Lo-TS</v>
          </cell>
          <cell r="AC7" t="str">
            <v>TDM S13B</v>
          </cell>
          <cell r="AD7" t="str">
            <v>IMM L11-N</v>
          </cell>
          <cell r="AE7" t="str">
            <v>IMM L13W1</v>
          </cell>
          <cell r="AF7" t="str">
            <v>IMM S13-Expansion</v>
          </cell>
          <cell r="AH7" t="str">
            <v>TDM S13B</v>
          </cell>
          <cell r="AI7" t="str">
            <v>IMM L11-N</v>
          </cell>
          <cell r="AJ7" t="str">
            <v>IMM L13W1</v>
          </cell>
          <cell r="AK7" t="str">
            <v>IMM S13-Expansion</v>
          </cell>
          <cell r="AM7" t="str">
            <v>Top Soil</v>
          </cell>
          <cell r="AN7" t="str">
            <v>PAF</v>
          </cell>
          <cell r="AO7" t="str">
            <v>Top Soil</v>
          </cell>
          <cell r="AP7" t="str">
            <v>PAF</v>
          </cell>
          <cell r="AQ7" t="str">
            <v>Top Soil</v>
          </cell>
          <cell r="AR7" t="str">
            <v>PAF</v>
          </cell>
          <cell r="AS7" t="str">
            <v>Top Soil</v>
          </cell>
          <cell r="AT7" t="str">
            <v>PAF</v>
          </cell>
          <cell r="AU7" t="str">
            <v>Pit to stok KTD</v>
          </cell>
          <cell r="AV7" t="str">
            <v>Pit to CP2</v>
          </cell>
          <cell r="AW7" t="str">
            <v>Stock To CP2</v>
          </cell>
          <cell r="AX7" t="str">
            <v>To Washing plant</v>
          </cell>
          <cell r="AY7" t="str">
            <v>Pit to stok KTD</v>
          </cell>
          <cell r="AZ7" t="str">
            <v>Pit to CP3</v>
          </cell>
          <cell r="BA7" t="str">
            <v>Stock To CP2</v>
          </cell>
          <cell r="BB7" t="str">
            <v>To Washing plant</v>
          </cell>
          <cell r="BC7" t="str">
            <v>Pit to stok KTD</v>
          </cell>
          <cell r="BD7" t="str">
            <v>Pit to CP2</v>
          </cell>
          <cell r="BE7" t="str">
            <v>Stock To CP3</v>
          </cell>
          <cell r="BF7" t="str">
            <v>To Washing plant</v>
          </cell>
          <cell r="BG7" t="str">
            <v>Pit to stok KTD</v>
          </cell>
          <cell r="BH7" t="str">
            <v>Pit to CP2</v>
          </cell>
          <cell r="BI7" t="str">
            <v>Stock To CP3</v>
          </cell>
          <cell r="BJ7" t="str">
            <v>To Washing plant</v>
          </cell>
          <cell r="BK7" t="str">
            <v>hour</v>
          </cell>
          <cell r="BL7" t="str">
            <v>Frequency</v>
          </cell>
          <cell r="BM7" t="str">
            <v>mm</v>
          </cell>
          <cell r="BN7" t="str">
            <v>SLIP (hr)</v>
          </cell>
          <cell r="BO7" t="str">
            <v>hour</v>
          </cell>
          <cell r="BP7" t="str">
            <v>Frequency</v>
          </cell>
          <cell r="BQ7" t="str">
            <v>mm</v>
          </cell>
          <cell r="BR7" t="str">
            <v>SLIP (hr)</v>
          </cell>
          <cell r="BS7" t="str">
            <v>hour</v>
          </cell>
          <cell r="BT7" t="str">
            <v>Frequency</v>
          </cell>
          <cell r="BU7" t="str">
            <v>mm</v>
          </cell>
          <cell r="BV7" t="str">
            <v>SLIP (hr)</v>
          </cell>
          <cell r="BW7" t="str">
            <v>hour</v>
          </cell>
          <cell r="BX7" t="str">
            <v>Frequency</v>
          </cell>
          <cell r="BY7" t="str">
            <v>mm</v>
          </cell>
          <cell r="BZ7" t="str">
            <v>SLIP (hr)</v>
          </cell>
          <cell r="CA7" t="str">
            <v>BCM</v>
          </cell>
          <cell r="CB7" t="str">
            <v>POWDER F. KG / BCM</v>
          </cell>
          <cell r="CC7" t="str">
            <v>Total Lubang (Pcs)</v>
          </cell>
          <cell r="CD7" t="str">
            <v>EXPLS.(KG)</v>
          </cell>
          <cell r="CE7" t="str">
            <v>Fuel (Ltr)</v>
          </cell>
          <cell r="CF7" t="str">
            <v>BCM</v>
          </cell>
          <cell r="CG7" t="str">
            <v>POWDER F. KG / BCM</v>
          </cell>
          <cell r="CH7" t="str">
            <v>Total Lubang (Pcs)</v>
          </cell>
          <cell r="CI7" t="str">
            <v>EXPLS.(KG)</v>
          </cell>
          <cell r="CJ7" t="str">
            <v>Fuel (Ltr)</v>
          </cell>
          <cell r="CK7" t="str">
            <v>BCM</v>
          </cell>
          <cell r="CL7" t="str">
            <v>POWDER F. KG / BCM</v>
          </cell>
          <cell r="CM7" t="str">
            <v>Total Lubang (Pcs)</v>
          </cell>
          <cell r="CN7" t="str">
            <v>EXPLS.(KG)</v>
          </cell>
          <cell r="CO7" t="str">
            <v>Fuel (Ltr)</v>
          </cell>
          <cell r="CP7" t="str">
            <v>BCM</v>
          </cell>
          <cell r="CQ7" t="str">
            <v>POWDER F. KG / BCM</v>
          </cell>
          <cell r="CR7" t="str">
            <v>Total Lubang (Pcs)</v>
          </cell>
          <cell r="CS7" t="str">
            <v>EXPLS.(KG)</v>
          </cell>
          <cell r="CT7" t="str">
            <v>Fuel (Ltr)</v>
          </cell>
          <cell r="CU7" t="str">
            <v>PMF 01</v>
          </cell>
          <cell r="CV7" t="str">
            <v>PMF 02</v>
          </cell>
          <cell r="CW7" t="str">
            <v>PMF 03</v>
          </cell>
          <cell r="CX7" t="str">
            <v>PMF 04</v>
          </cell>
          <cell r="CY7" t="str">
            <v>PMF 05</v>
          </cell>
          <cell r="CZ7" t="str">
            <v>PMF 06</v>
          </cell>
          <cell r="DA7" t="str">
            <v>PMF 08</v>
          </cell>
          <cell r="DB7" t="str">
            <v>PMF 09</v>
          </cell>
          <cell r="DC7" t="str">
            <v>PMF 10</v>
          </cell>
          <cell r="DG7" t="str">
            <v xml:space="preserve">Clean Coal from PIT to Stock KTD </v>
          </cell>
          <cell r="DO7" t="str">
            <v>Clean Coal from Stock to CP</v>
          </cell>
          <cell r="DW7" t="str">
            <v>Clean Coal from Pit</v>
          </cell>
          <cell r="EG7" t="str">
            <v>OB</v>
          </cell>
          <cell r="EK7" t="str">
            <v>Coal</v>
          </cell>
          <cell r="EO7" t="str">
            <v>Clean Coal to CP 1</v>
          </cell>
          <cell r="ET7" t="str">
            <v xml:space="preserve">Clean Coal to CP 3
</v>
          </cell>
        </row>
        <row r="8">
          <cell r="DG8" t="str">
            <v>IMM-S13B</v>
          </cell>
          <cell r="DI8" t="str">
            <v>TDM S13B</v>
          </cell>
          <cell r="DL8" t="str">
            <v>Total
TDM S13B</v>
          </cell>
          <cell r="DM8" t="str">
            <v xml:space="preserve">Total Coal from PIT to Stock KTD </v>
          </cell>
          <cell r="DO8" t="str">
            <v>IMM-S13B</v>
          </cell>
          <cell r="DR8" t="str">
            <v>TDM S13B</v>
          </cell>
          <cell r="DU8" t="str">
            <v>Total
TDM S13B</v>
          </cell>
          <cell r="DV8" t="str">
            <v>Total
Clean Coal from Stock to CP</v>
          </cell>
          <cell r="DX8" t="str">
            <v>IMM L13W
Hi-TS</v>
          </cell>
          <cell r="DY8" t="str">
            <v>IMM-S13B</v>
          </cell>
          <cell r="EA8" t="str">
            <v>TDM S13B</v>
          </cell>
          <cell r="ED8" t="str">
            <v>Total
TDM S13B</v>
          </cell>
          <cell r="EE8" t="str">
            <v>Total Coal From pit</v>
          </cell>
          <cell r="EQ8" t="str">
            <v>IMM S13B</v>
          </cell>
          <cell r="ET8" t="str">
            <v>IMM L13W</v>
          </cell>
          <cell r="EU8" t="str">
            <v>IMM S13B</v>
          </cell>
          <cell r="EW8" t="str">
            <v>Total</v>
          </cell>
        </row>
        <row r="9">
          <cell r="C9" t="str">
            <v>TDM S13B</v>
          </cell>
          <cell r="D9" t="str">
            <v>IMM L11-N</v>
          </cell>
          <cell r="E9" t="str">
            <v>IMM L13W1</v>
          </cell>
          <cell r="F9" t="str">
            <v>IMM S13-Expansion</v>
          </cell>
          <cell r="G9" t="str">
            <v>TDM S13B</v>
          </cell>
          <cell r="H9" t="str">
            <v>IMM L11-N</v>
          </cell>
          <cell r="I9" t="str">
            <v>IMM L13W1</v>
          </cell>
          <cell r="J9" t="str">
            <v>IMM S13-Expansion</v>
          </cell>
          <cell r="M9" t="str">
            <v>TDM S13B</v>
          </cell>
          <cell r="N9" t="str">
            <v>IMM L11-N</v>
          </cell>
          <cell r="O9" t="str">
            <v>IMM L13W1</v>
          </cell>
          <cell r="P9" t="str">
            <v>IMM S13-Expansion</v>
          </cell>
          <cell r="T9" t="str">
            <v>TDM S13B</v>
          </cell>
          <cell r="U9" t="str">
            <v>IMM L11-N</v>
          </cell>
          <cell r="V9" t="str">
            <v>IMM L13W1</v>
          </cell>
          <cell r="W9" t="str">
            <v>IMM S13-Expansion</v>
          </cell>
          <cell r="DD9" t="str">
            <v>OB</v>
          </cell>
          <cell r="DE9" t="str">
            <v>Coal</v>
          </cell>
          <cell r="DG9" t="str">
            <v>IMM-S13B
Lo-TS</v>
          </cell>
          <cell r="DH9" t="str">
            <v>IMM-S13B
Hi-TS</v>
          </cell>
          <cell r="DI9" t="str">
            <v>TDM 13B Hi</v>
          </cell>
          <cell r="DJ9" t="str">
            <v>TDM 13B Lo</v>
          </cell>
          <cell r="DK9" t="str">
            <v>TDM 12C</v>
          </cell>
          <cell r="DO9" t="str">
            <v>IMM-S13B
Hi-TS</v>
          </cell>
          <cell r="DP9" t="str">
            <v>IMM-S13B
Lo-TS</v>
          </cell>
          <cell r="DR9" t="str">
            <v>TDM 13B Hi</v>
          </cell>
          <cell r="DS9" t="str">
            <v>TDM 13B Lo</v>
          </cell>
          <cell r="DT9" t="str">
            <v>TDM 12C</v>
          </cell>
          <cell r="DW9" t="str">
            <v>IMM L11N</v>
          </cell>
          <cell r="DY9" t="str">
            <v>IMM S13B Lo</v>
          </cell>
          <cell r="DZ9" t="str">
            <v>IMM S12B Hi</v>
          </cell>
          <cell r="EA9" t="str">
            <v>TDM - C12</v>
          </cell>
          <cell r="EB9" t="str">
            <v>TDM - 13B Lo</v>
          </cell>
          <cell r="EC9" t="str">
            <v>TDM - 13B Hi</v>
          </cell>
          <cell r="EF9" t="str">
            <v>TDM S13B</v>
          </cell>
          <cell r="EG9" t="str">
            <v>IMM L11-N</v>
          </cell>
          <cell r="EH9" t="str">
            <v>IMM L13W1</v>
          </cell>
          <cell r="EI9" t="str">
            <v>IMM S13-Expansion</v>
          </cell>
          <cell r="EJ9" t="str">
            <v>TDM S13B</v>
          </cell>
          <cell r="EK9" t="str">
            <v>IMM L11-N</v>
          </cell>
          <cell r="EL9" t="str">
            <v>IMM L13W1</v>
          </cell>
          <cell r="EM9" t="str">
            <v>IMM S13-Expansion</v>
          </cell>
          <cell r="EP9" t="str">
            <v>IMM L13W</v>
          </cell>
          <cell r="EQ9" t="str">
            <v>IMM S13B Lo</v>
          </cell>
          <cell r="ER9" t="str">
            <v>IMM S12B Hi</v>
          </cell>
          <cell r="ES9" t="str">
            <v>Total</v>
          </cell>
          <cell r="EU9" t="str">
            <v>IMM S13BHi</v>
          </cell>
          <cell r="EV9" t="str">
            <v>IMM S12BHi</v>
          </cell>
        </row>
        <row r="10">
          <cell r="A10">
            <v>41699</v>
          </cell>
          <cell r="B10">
            <v>82982.706499823282</v>
          </cell>
          <cell r="C10">
            <v>82982.706499823282</v>
          </cell>
          <cell r="D10">
            <v>0</v>
          </cell>
          <cell r="E10">
            <v>0</v>
          </cell>
          <cell r="F10">
            <v>0</v>
          </cell>
          <cell r="G10">
            <v>98048.999755859375</v>
          </cell>
          <cell r="H10">
            <v>0</v>
          </cell>
          <cell r="I10">
            <v>0</v>
          </cell>
          <cell r="J10">
            <v>0</v>
          </cell>
          <cell r="K10">
            <v>98048.999755859375</v>
          </cell>
          <cell r="L10">
            <v>6021.1835137982944</v>
          </cell>
          <cell r="M10">
            <v>6021.1835137982944</v>
          </cell>
          <cell r="Q10">
            <v>5853.5799980163574</v>
          </cell>
          <cell r="R10">
            <v>2137.9099960327148</v>
          </cell>
          <cell r="S10">
            <v>7991.4899940490723</v>
          </cell>
          <cell r="T10">
            <v>7991.4899940490723</v>
          </cell>
          <cell r="U10">
            <v>0</v>
          </cell>
          <cell r="V10">
            <v>0</v>
          </cell>
          <cell r="W10">
            <v>0</v>
          </cell>
          <cell r="X10">
            <v>8770</v>
          </cell>
          <cell r="Y10">
            <v>3050</v>
          </cell>
          <cell r="Z10">
            <v>0</v>
          </cell>
          <cell r="AB10">
            <v>11820</v>
          </cell>
          <cell r="AC10">
            <v>364280.71993988036</v>
          </cell>
          <cell r="AD10">
            <v>0</v>
          </cell>
          <cell r="AE10">
            <v>0</v>
          </cell>
          <cell r="AF10">
            <v>0</v>
          </cell>
          <cell r="AG10">
            <v>364280.71993988036</v>
          </cell>
          <cell r="AH10">
            <v>258538.40357448408</v>
          </cell>
          <cell r="AI10">
            <v>0</v>
          </cell>
          <cell r="AJ10">
            <v>0</v>
          </cell>
          <cell r="AK10">
            <v>0</v>
          </cell>
          <cell r="AL10">
            <v>258538.40357448408</v>
          </cell>
          <cell r="AM10">
            <v>12128.759999999973</v>
          </cell>
          <cell r="AN10">
            <v>0</v>
          </cell>
          <cell r="AO10">
            <v>0</v>
          </cell>
          <cell r="AP10">
            <v>0</v>
          </cell>
          <cell r="AQ10">
            <v>0</v>
          </cell>
          <cell r="AR10">
            <v>0</v>
          </cell>
          <cell r="AS10">
            <v>0</v>
          </cell>
          <cell r="AT10">
            <v>0</v>
          </cell>
          <cell r="AU10">
            <v>0</v>
          </cell>
          <cell r="AV10">
            <v>0</v>
          </cell>
          <cell r="AX10">
            <v>0</v>
          </cell>
          <cell r="AY10">
            <v>0</v>
          </cell>
          <cell r="AZ10">
            <v>0</v>
          </cell>
          <cell r="BA10">
            <v>0</v>
          </cell>
          <cell r="BB10">
            <v>0</v>
          </cell>
          <cell r="BC10">
            <v>0</v>
          </cell>
          <cell r="BE10">
            <v>0</v>
          </cell>
          <cell r="BF10">
            <v>0</v>
          </cell>
          <cell r="BG10">
            <v>0</v>
          </cell>
          <cell r="BK10">
            <v>0.51666666666666483</v>
          </cell>
          <cell r="BL10">
            <v>1</v>
          </cell>
          <cell r="BM10">
            <v>0.7</v>
          </cell>
          <cell r="BN10">
            <v>0.5166666666666675</v>
          </cell>
          <cell r="BO10">
            <v>0.51666666666666483</v>
          </cell>
          <cell r="BP10">
            <v>0</v>
          </cell>
          <cell r="BQ10">
            <v>0</v>
          </cell>
          <cell r="BR10">
            <v>0.5166666666666675</v>
          </cell>
          <cell r="BS10">
            <v>0</v>
          </cell>
          <cell r="BT10">
            <v>0</v>
          </cell>
          <cell r="BU10">
            <v>0</v>
          </cell>
          <cell r="BV10">
            <v>0</v>
          </cell>
          <cell r="BW10">
            <v>0.51666666666666483</v>
          </cell>
          <cell r="BX10">
            <v>1</v>
          </cell>
          <cell r="BY10">
            <v>0.7</v>
          </cell>
          <cell r="BZ10">
            <v>0.5166666666666675</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t="str">
            <v xml:space="preserve">EX2500-07 : 2.67hr Engine Abnormal, 0.61hr Electric-- EX2500-09 : 2.09hr Daily Maintenance-- PC-1250-19 : 9.01hr PM 29500-- PC-1250-22 : 9.10hr Fuel System Leaked-- PC-1250-25 : 1.28hr Standby (No Truck)-- </v>
          </cell>
          <cell r="DE10" t="str">
            <v>Rainfall &amp; Slippery</v>
          </cell>
          <cell r="DG10">
            <v>0</v>
          </cell>
          <cell r="DH10">
            <v>0</v>
          </cell>
          <cell r="DI10">
            <v>0</v>
          </cell>
          <cell r="DJ10">
            <v>0</v>
          </cell>
          <cell r="DK10">
            <v>0</v>
          </cell>
          <cell r="DL10">
            <v>0</v>
          </cell>
          <cell r="DM10">
            <v>0</v>
          </cell>
          <cell r="DO10">
            <v>0</v>
          </cell>
          <cell r="DR10">
            <v>0</v>
          </cell>
          <cell r="DS10">
            <v>0</v>
          </cell>
          <cell r="DT10">
            <v>1845.1699981689453</v>
          </cell>
          <cell r="DU10">
            <v>1845.1699981689453</v>
          </cell>
          <cell r="DV10">
            <v>1845.1699981689453</v>
          </cell>
          <cell r="DW10" t="e">
            <v>#REF!</v>
          </cell>
          <cell r="DX10">
            <v>0</v>
          </cell>
          <cell r="DY10">
            <v>0</v>
          </cell>
          <cell r="DZ10">
            <v>0</v>
          </cell>
          <cell r="EA10">
            <v>0</v>
          </cell>
          <cell r="EB10">
            <v>2137.9099960327148</v>
          </cell>
          <cell r="EC10">
            <v>4008.4099998474121</v>
          </cell>
          <cell r="ED10">
            <v>6146.319995880127</v>
          </cell>
          <cell r="EE10">
            <v>6146.319995880127</v>
          </cell>
          <cell r="EF10">
            <v>0</v>
          </cell>
          <cell r="EG10">
            <v>0</v>
          </cell>
          <cell r="EH10">
            <v>0</v>
          </cell>
          <cell r="EI10">
            <v>0</v>
          </cell>
          <cell r="EJ10">
            <v>0</v>
          </cell>
          <cell r="EK10">
            <v>0</v>
          </cell>
          <cell r="EL10">
            <v>0</v>
          </cell>
          <cell r="EM10">
            <v>0</v>
          </cell>
          <cell r="EO10">
            <v>0</v>
          </cell>
          <cell r="EP10">
            <v>0</v>
          </cell>
          <cell r="EQ10">
            <v>0</v>
          </cell>
          <cell r="ER10">
            <v>0</v>
          </cell>
          <cell r="ES10">
            <v>0</v>
          </cell>
          <cell r="ET10">
            <v>0</v>
          </cell>
          <cell r="EU10">
            <v>0</v>
          </cell>
          <cell r="EW10">
            <v>0</v>
          </cell>
        </row>
        <row r="11">
          <cell r="A11">
            <v>41700</v>
          </cell>
          <cell r="B11">
            <v>90898.708988823142</v>
          </cell>
          <cell r="C11">
            <v>90898.708988823142</v>
          </cell>
          <cell r="D11">
            <v>0</v>
          </cell>
          <cell r="E11">
            <v>0</v>
          </cell>
          <cell r="F11">
            <v>0</v>
          </cell>
          <cell r="G11">
            <v>74877.92977142334</v>
          </cell>
          <cell r="H11">
            <v>0</v>
          </cell>
          <cell r="I11">
            <v>0</v>
          </cell>
          <cell r="J11">
            <v>0</v>
          </cell>
          <cell r="K11">
            <v>74877.92977142334</v>
          </cell>
          <cell r="L11">
            <v>6198.8758118945689</v>
          </cell>
          <cell r="M11">
            <v>6198.8758118945689</v>
          </cell>
          <cell r="Q11">
            <v>5977.7199954986572</v>
          </cell>
          <cell r="R11">
            <v>0</v>
          </cell>
          <cell r="S11">
            <v>5977.7199954986572</v>
          </cell>
          <cell r="T11">
            <v>5977.7199954986572</v>
          </cell>
          <cell r="U11">
            <v>0</v>
          </cell>
          <cell r="V11">
            <v>0</v>
          </cell>
          <cell r="W11">
            <v>0</v>
          </cell>
          <cell r="X11">
            <v>4310</v>
          </cell>
          <cell r="Y11">
            <v>0</v>
          </cell>
          <cell r="Z11">
            <v>0</v>
          </cell>
          <cell r="AB11">
            <v>4310</v>
          </cell>
          <cell r="AC11">
            <v>358879.29993614194</v>
          </cell>
          <cell r="AD11">
            <v>0</v>
          </cell>
          <cell r="AE11">
            <v>0</v>
          </cell>
          <cell r="AF11">
            <v>0</v>
          </cell>
          <cell r="AG11">
            <v>358879.29993614194</v>
          </cell>
          <cell r="AH11">
            <v>259778.92593650235</v>
          </cell>
          <cell r="AI11">
            <v>0</v>
          </cell>
          <cell r="AJ11">
            <v>0</v>
          </cell>
          <cell r="AK11">
            <v>0</v>
          </cell>
          <cell r="AL11">
            <v>259778.92593650235</v>
          </cell>
          <cell r="AM11">
            <v>4093.8799999999974</v>
          </cell>
          <cell r="AN11">
            <v>0</v>
          </cell>
          <cell r="AO11">
            <v>0</v>
          </cell>
          <cell r="AP11">
            <v>0</v>
          </cell>
          <cell r="AQ11">
            <v>0</v>
          </cell>
          <cell r="AR11">
            <v>0</v>
          </cell>
          <cell r="AS11">
            <v>0</v>
          </cell>
          <cell r="AT11">
            <v>0</v>
          </cell>
          <cell r="AU11">
            <v>0</v>
          </cell>
          <cell r="AV11">
            <v>0</v>
          </cell>
          <cell r="AX11">
            <v>0</v>
          </cell>
          <cell r="AY11">
            <v>0</v>
          </cell>
          <cell r="AZ11">
            <v>0</v>
          </cell>
          <cell r="BA11">
            <v>0</v>
          </cell>
          <cell r="BB11">
            <v>0</v>
          </cell>
          <cell r="BC11">
            <v>0</v>
          </cell>
          <cell r="BE11">
            <v>0</v>
          </cell>
          <cell r="BF11">
            <v>0</v>
          </cell>
          <cell r="BG11">
            <v>0</v>
          </cell>
          <cell r="BK11">
            <v>2.85</v>
          </cell>
          <cell r="BL11">
            <v>1</v>
          </cell>
          <cell r="BM11">
            <v>41</v>
          </cell>
          <cell r="BN11">
            <v>2.2499999999999991</v>
          </cell>
          <cell r="BO11">
            <v>2.85</v>
          </cell>
          <cell r="BP11">
            <v>0</v>
          </cell>
          <cell r="BQ11">
            <v>0</v>
          </cell>
          <cell r="BR11">
            <v>2.2499999999999991</v>
          </cell>
          <cell r="BS11">
            <v>0</v>
          </cell>
          <cell r="BT11">
            <v>0</v>
          </cell>
          <cell r="BU11">
            <v>0</v>
          </cell>
          <cell r="BV11">
            <v>0</v>
          </cell>
          <cell r="BW11">
            <v>2.85</v>
          </cell>
          <cell r="BX11">
            <v>1</v>
          </cell>
          <cell r="BY11">
            <v>41</v>
          </cell>
          <cell r="BZ11">
            <v>2.2499999999999991</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t="str">
            <v xml:space="preserve">EX2500-07 : 3.89hr Engine Low Power, 4.30hr Engine Stop On-- EX2500-09 : 0.58hr Tooth Bucket Lose-- PC-1250-20 : 16.58hr Standby (No Truck)-- PC-1250-19 : 3.62hr Standby (No Truck)-- </v>
          </cell>
          <cell r="DE11" t="str">
            <v>Rainfall &amp; Slippery</v>
          </cell>
          <cell r="DG11">
            <v>0</v>
          </cell>
          <cell r="DH11">
            <v>0</v>
          </cell>
          <cell r="DI11">
            <v>0</v>
          </cell>
          <cell r="DJ11">
            <v>0</v>
          </cell>
          <cell r="DK11">
            <v>1011.8399999999999</v>
          </cell>
          <cell r="DL11">
            <v>1011.8399999999999</v>
          </cell>
          <cell r="DM11">
            <v>1011.8399999999999</v>
          </cell>
          <cell r="DO11">
            <v>0</v>
          </cell>
          <cell r="DR11">
            <v>0</v>
          </cell>
          <cell r="DS11">
            <v>0</v>
          </cell>
          <cell r="DT11">
            <v>1588.1399917602539</v>
          </cell>
          <cell r="DU11">
            <v>1588.1399917602539</v>
          </cell>
          <cell r="DV11">
            <v>1588.1399917602539</v>
          </cell>
          <cell r="DW11" t="e">
            <v>#REF!</v>
          </cell>
          <cell r="DX11">
            <v>0</v>
          </cell>
          <cell r="DY11">
            <v>0</v>
          </cell>
          <cell r="DZ11">
            <v>0</v>
          </cell>
          <cell r="EA11">
            <v>1011.8399999999999</v>
          </cell>
          <cell r="EB11">
            <v>0</v>
          </cell>
          <cell r="EC11">
            <v>4389.5800037384033</v>
          </cell>
          <cell r="ED11">
            <v>5401.4200037384035</v>
          </cell>
          <cell r="EE11">
            <v>5401.4200037384035</v>
          </cell>
          <cell r="EF11">
            <v>0</v>
          </cell>
          <cell r="EG11">
            <v>0</v>
          </cell>
          <cell r="EH11">
            <v>0</v>
          </cell>
          <cell r="EI11">
            <v>0</v>
          </cell>
          <cell r="EJ11">
            <v>0</v>
          </cell>
          <cell r="EK11">
            <v>0</v>
          </cell>
          <cell r="EL11">
            <v>0</v>
          </cell>
          <cell r="EM11">
            <v>0</v>
          </cell>
          <cell r="EO11">
            <v>0</v>
          </cell>
          <cell r="EP11">
            <v>0</v>
          </cell>
          <cell r="EQ11">
            <v>0</v>
          </cell>
          <cell r="ER11">
            <v>0</v>
          </cell>
          <cell r="ES11">
            <v>0</v>
          </cell>
          <cell r="ET11">
            <v>0</v>
          </cell>
          <cell r="EU11">
            <v>0</v>
          </cell>
          <cell r="EW11">
            <v>0</v>
          </cell>
        </row>
        <row r="12">
          <cell r="A12">
            <v>41701</v>
          </cell>
          <cell r="B12">
            <v>87248.461990175318</v>
          </cell>
          <cell r="C12">
            <v>87248.461990175318</v>
          </cell>
          <cell r="D12">
            <v>0</v>
          </cell>
          <cell r="E12">
            <v>0</v>
          </cell>
          <cell r="F12">
            <v>0</v>
          </cell>
          <cell r="G12">
            <v>55490.369951248169</v>
          </cell>
          <cell r="H12">
            <v>0</v>
          </cell>
          <cell r="I12">
            <v>0</v>
          </cell>
          <cell r="J12">
            <v>0</v>
          </cell>
          <cell r="K12">
            <v>55490.369951248169</v>
          </cell>
          <cell r="L12">
            <v>5959.3774970691547</v>
          </cell>
          <cell r="M12">
            <v>5959.3774970691547</v>
          </cell>
          <cell r="Q12">
            <v>5872.2100067138672</v>
          </cell>
          <cell r="R12">
            <v>0</v>
          </cell>
          <cell r="S12">
            <v>5872.2100067138663</v>
          </cell>
          <cell r="T12">
            <v>5872.2100067138663</v>
          </cell>
          <cell r="U12">
            <v>0</v>
          </cell>
          <cell r="V12">
            <v>0</v>
          </cell>
          <cell r="W12">
            <v>0</v>
          </cell>
          <cell r="X12">
            <v>12410</v>
          </cell>
          <cell r="Y12">
            <v>0</v>
          </cell>
          <cell r="Z12">
            <v>0</v>
          </cell>
          <cell r="AB12">
            <v>12410</v>
          </cell>
          <cell r="AC12">
            <v>350877.32995323179</v>
          </cell>
          <cell r="AD12">
            <v>0</v>
          </cell>
          <cell r="AE12">
            <v>0</v>
          </cell>
          <cell r="AF12">
            <v>0</v>
          </cell>
          <cell r="AG12">
            <v>350877.32995323179</v>
          </cell>
          <cell r="AH12">
            <v>260698.24949434277</v>
          </cell>
          <cell r="AI12">
            <v>0</v>
          </cell>
          <cell r="AJ12">
            <v>0</v>
          </cell>
          <cell r="AK12">
            <v>0</v>
          </cell>
          <cell r="AL12">
            <v>260698.24949434277</v>
          </cell>
          <cell r="AM12">
            <v>1109.94</v>
          </cell>
          <cell r="AN12">
            <v>0</v>
          </cell>
          <cell r="AO12">
            <v>0</v>
          </cell>
          <cell r="AP12">
            <v>0</v>
          </cell>
          <cell r="AQ12">
            <v>0</v>
          </cell>
          <cell r="AR12">
            <v>0</v>
          </cell>
          <cell r="AS12">
            <v>0</v>
          </cell>
          <cell r="AT12">
            <v>0</v>
          </cell>
          <cell r="AU12">
            <v>0</v>
          </cell>
          <cell r="AV12">
            <v>0</v>
          </cell>
          <cell r="AX12">
            <v>0</v>
          </cell>
          <cell r="AY12">
            <v>0</v>
          </cell>
          <cell r="AZ12">
            <v>0</v>
          </cell>
          <cell r="BA12">
            <v>0</v>
          </cell>
          <cell r="BB12">
            <v>0</v>
          </cell>
          <cell r="BC12">
            <v>0</v>
          </cell>
          <cell r="BE12">
            <v>0</v>
          </cell>
          <cell r="BF12">
            <v>0</v>
          </cell>
          <cell r="BG12">
            <v>0</v>
          </cell>
          <cell r="BK12">
            <v>2.8833333333333324</v>
          </cell>
          <cell r="BL12">
            <v>1</v>
          </cell>
          <cell r="BM12">
            <v>26</v>
          </cell>
          <cell r="BN12">
            <v>4.1166666666666663</v>
          </cell>
          <cell r="BO12">
            <v>2.8833333333333324</v>
          </cell>
          <cell r="BP12">
            <v>0</v>
          </cell>
          <cell r="BQ12">
            <v>0</v>
          </cell>
          <cell r="BR12">
            <v>4.1166666666666663</v>
          </cell>
          <cell r="BS12">
            <v>0</v>
          </cell>
          <cell r="BT12">
            <v>0</v>
          </cell>
          <cell r="BU12">
            <v>0</v>
          </cell>
          <cell r="BV12">
            <v>0</v>
          </cell>
          <cell r="BW12">
            <v>2.8833333333333324</v>
          </cell>
          <cell r="BX12">
            <v>1</v>
          </cell>
          <cell r="BY12">
            <v>26</v>
          </cell>
          <cell r="BZ12">
            <v>4.1166666666666663</v>
          </cell>
          <cell r="CA12">
            <v>198000</v>
          </cell>
          <cell r="CB12">
            <v>0.14345037678371012</v>
          </cell>
          <cell r="CC12">
            <v>275</v>
          </cell>
          <cell r="CD12">
            <v>27600</v>
          </cell>
          <cell r="CE12">
            <v>803.17460317460325</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t="str">
            <v xml:space="preserve">EX2500-07 : 0.09hr Tool Teeth Bucket No.02 Released-- EX2500-08 : 7.46hr Repair Bucket &amp; Structure; Backlog Job; Check End Play Swing Circle-- EX2500-09 : 1.63hr Low Power Hydraulic System-- PC-1250-19 : 14.07hr Loading Non Production, 0.70hr Loading Coal-- PC-1250-22 : 19.13hr Standby-- PC-1250-23 : 1.04hr Hydraulic Main Pump 1 Leakage, 1.55hr Standby (No Truck)-- </v>
          </cell>
          <cell r="DE12" t="str">
            <v>Rainfall &amp; Slippery</v>
          </cell>
          <cell r="DG12">
            <v>0</v>
          </cell>
          <cell r="DH12">
            <v>0</v>
          </cell>
          <cell r="DI12">
            <v>0</v>
          </cell>
          <cell r="DJ12">
            <v>3761.05</v>
          </cell>
          <cell r="DK12">
            <v>0</v>
          </cell>
          <cell r="DL12">
            <v>3761.05</v>
          </cell>
          <cell r="DM12">
            <v>3761.05</v>
          </cell>
          <cell r="DO12">
            <v>0</v>
          </cell>
          <cell r="DR12">
            <v>0</v>
          </cell>
          <cell r="DS12">
            <v>0</v>
          </cell>
          <cell r="DT12">
            <v>1631.2900238037109</v>
          </cell>
          <cell r="DU12">
            <v>1631.2900238037109</v>
          </cell>
          <cell r="DV12">
            <v>1631.2900238037109</v>
          </cell>
          <cell r="DW12" t="e">
            <v>#REF!</v>
          </cell>
          <cell r="DX12">
            <v>0</v>
          </cell>
          <cell r="DY12">
            <v>0</v>
          </cell>
          <cell r="DZ12">
            <v>0</v>
          </cell>
          <cell r="EA12">
            <v>0</v>
          </cell>
          <cell r="EB12">
            <v>3761.05</v>
          </cell>
          <cell r="EC12">
            <v>4240.9199829101563</v>
          </cell>
          <cell r="ED12">
            <v>8001.9699829101564</v>
          </cell>
          <cell r="EE12">
            <v>8001.9699829101564</v>
          </cell>
          <cell r="EF12">
            <v>0</v>
          </cell>
          <cell r="EG12">
            <v>0</v>
          </cell>
          <cell r="EH12">
            <v>0</v>
          </cell>
          <cell r="EI12">
            <v>0</v>
          </cell>
          <cell r="EJ12">
            <v>0</v>
          </cell>
          <cell r="EK12">
            <v>0</v>
          </cell>
          <cell r="EL12">
            <v>0</v>
          </cell>
          <cell r="EM12">
            <v>0</v>
          </cell>
          <cell r="EO12">
            <v>0</v>
          </cell>
          <cell r="EP12">
            <v>0</v>
          </cell>
          <cell r="EQ12">
            <v>0</v>
          </cell>
          <cell r="ER12">
            <v>0</v>
          </cell>
          <cell r="ES12">
            <v>0</v>
          </cell>
          <cell r="ET12">
            <v>0</v>
          </cell>
          <cell r="EU12">
            <v>0</v>
          </cell>
          <cell r="EW12">
            <v>0</v>
          </cell>
        </row>
        <row r="13">
          <cell r="A13">
            <v>41702</v>
          </cell>
          <cell r="B13">
            <v>82412.907705698541</v>
          </cell>
          <cell r="C13">
            <v>82412.907705698541</v>
          </cell>
          <cell r="D13">
            <v>0</v>
          </cell>
          <cell r="E13">
            <v>0</v>
          </cell>
          <cell r="F13">
            <v>0</v>
          </cell>
          <cell r="G13">
            <v>81703.980163574219</v>
          </cell>
          <cell r="H13">
            <v>0</v>
          </cell>
          <cell r="I13">
            <v>0</v>
          </cell>
          <cell r="J13">
            <v>0</v>
          </cell>
          <cell r="K13">
            <v>81703.980163574219</v>
          </cell>
          <cell r="L13">
            <v>5959.3774970691547</v>
          </cell>
          <cell r="M13">
            <v>5959.3774970691547</v>
          </cell>
          <cell r="Q13">
            <v>4983.1399879455566</v>
          </cell>
          <cell r="R13">
            <v>3466.0500030517578</v>
          </cell>
          <cell r="S13">
            <v>8449.1899909973145</v>
          </cell>
          <cell r="T13">
            <v>8449.1899909973145</v>
          </cell>
          <cell r="U13">
            <v>0</v>
          </cell>
          <cell r="V13">
            <v>0</v>
          </cell>
          <cell r="W13">
            <v>0</v>
          </cell>
          <cell r="X13">
            <v>0</v>
          </cell>
          <cell r="Y13">
            <v>5600</v>
          </cell>
          <cell r="Z13">
            <v>0</v>
          </cell>
          <cell r="AB13">
            <v>5600</v>
          </cell>
          <cell r="AC13">
            <v>337332.01995697018</v>
          </cell>
          <cell r="AD13">
            <v>0</v>
          </cell>
          <cell r="AE13">
            <v>0</v>
          </cell>
          <cell r="AF13">
            <v>0</v>
          </cell>
          <cell r="AG13">
            <v>337332.01995697018</v>
          </cell>
          <cell r="AH13">
            <v>262051.86082906069</v>
          </cell>
          <cell r="AI13">
            <v>0</v>
          </cell>
          <cell r="AJ13">
            <v>0</v>
          </cell>
          <cell r="AK13">
            <v>0</v>
          </cell>
          <cell r="AL13">
            <v>262051.86082906069</v>
          </cell>
          <cell r="AM13">
            <v>1047.43</v>
          </cell>
          <cell r="AN13">
            <v>0</v>
          </cell>
          <cell r="AO13">
            <v>0</v>
          </cell>
          <cell r="AP13">
            <v>0</v>
          </cell>
          <cell r="AQ13">
            <v>0</v>
          </cell>
          <cell r="AR13">
            <v>0</v>
          </cell>
          <cell r="AS13">
            <v>0</v>
          </cell>
          <cell r="AT13">
            <v>0</v>
          </cell>
          <cell r="AU13">
            <v>0</v>
          </cell>
          <cell r="AV13">
            <v>0</v>
          </cell>
          <cell r="AX13">
            <v>0</v>
          </cell>
          <cell r="AY13">
            <v>0</v>
          </cell>
          <cell r="AZ13">
            <v>0</v>
          </cell>
          <cell r="BA13">
            <v>0</v>
          </cell>
          <cell r="BB13">
            <v>0</v>
          </cell>
          <cell r="BC13">
            <v>0</v>
          </cell>
          <cell r="BE13">
            <v>0</v>
          </cell>
          <cell r="BF13">
            <v>0</v>
          </cell>
          <cell r="BG13">
            <v>0</v>
          </cell>
          <cell r="BK13">
            <v>0.80000000000000249</v>
          </cell>
          <cell r="BL13">
            <v>2</v>
          </cell>
          <cell r="BM13">
            <v>4.7</v>
          </cell>
          <cell r="BN13">
            <v>1.299999999999998</v>
          </cell>
          <cell r="BO13">
            <v>0.80000000000000249</v>
          </cell>
          <cell r="BP13">
            <v>0</v>
          </cell>
          <cell r="BQ13">
            <v>0</v>
          </cell>
          <cell r="BR13">
            <v>1.299999999999998</v>
          </cell>
          <cell r="BS13">
            <v>0</v>
          </cell>
          <cell r="BT13">
            <v>0</v>
          </cell>
          <cell r="BU13">
            <v>0</v>
          </cell>
          <cell r="BV13">
            <v>0</v>
          </cell>
          <cell r="BW13">
            <v>0.80000000000000249</v>
          </cell>
          <cell r="BX13">
            <v>2</v>
          </cell>
          <cell r="BY13">
            <v>4.7</v>
          </cell>
          <cell r="BZ13">
            <v>1.299999999999998</v>
          </cell>
          <cell r="CA13">
            <v>57600</v>
          </cell>
          <cell r="CB13">
            <v>0.42879188712522048</v>
          </cell>
          <cell r="CC13">
            <v>240</v>
          </cell>
          <cell r="CD13">
            <v>24000</v>
          </cell>
          <cell r="CE13">
            <v>698.41269841269843</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16.3</v>
          </cell>
          <cell r="CV13">
            <v>15.200000000000728</v>
          </cell>
          <cell r="CW13">
            <v>0</v>
          </cell>
          <cell r="CX13">
            <v>0</v>
          </cell>
          <cell r="CY13">
            <v>0</v>
          </cell>
          <cell r="CZ13">
            <v>0</v>
          </cell>
          <cell r="DA13">
            <v>0</v>
          </cell>
          <cell r="DB13">
            <v>0</v>
          </cell>
          <cell r="DC13">
            <v>0</v>
          </cell>
          <cell r="DD13" t="str">
            <v xml:space="preserve">EX2500-07 : 0.60hr Recheck &amp; Recondition Autolube Cable-- PC-1250-19 : 6.98hr Loading Non Production, 11.85hr Loading Coal-- PC-1250-25 : 2.54hr Low Power Engine-- </v>
          </cell>
          <cell r="DE13" t="str">
            <v>Rainfall &amp; Slippery</v>
          </cell>
          <cell r="DG13">
            <v>0</v>
          </cell>
          <cell r="DH13">
            <v>0</v>
          </cell>
          <cell r="DI13">
            <v>0</v>
          </cell>
          <cell r="DJ13">
            <v>6324.14</v>
          </cell>
          <cell r="DK13">
            <v>0</v>
          </cell>
          <cell r="DL13">
            <v>6324.14</v>
          </cell>
          <cell r="DM13">
            <v>6324.14</v>
          </cell>
          <cell r="DO13">
            <v>0</v>
          </cell>
          <cell r="DR13">
            <v>0</v>
          </cell>
          <cell r="DS13">
            <v>0</v>
          </cell>
          <cell r="DT13">
            <v>1228.0199947357178</v>
          </cell>
          <cell r="DU13">
            <v>1228.0199947357178</v>
          </cell>
          <cell r="DV13">
            <v>1228.0199947357178</v>
          </cell>
          <cell r="DW13" t="e">
            <v>#REF!</v>
          </cell>
          <cell r="DX13">
            <v>0</v>
          </cell>
          <cell r="DY13">
            <v>0</v>
          </cell>
          <cell r="DZ13">
            <v>0</v>
          </cell>
          <cell r="EA13">
            <v>0</v>
          </cell>
          <cell r="EB13">
            <v>9790.1900030517572</v>
          </cell>
          <cell r="EC13">
            <v>3755.1199932098389</v>
          </cell>
          <cell r="ED13">
            <v>13545.309996261596</v>
          </cell>
          <cell r="EE13">
            <v>13545.309996261596</v>
          </cell>
          <cell r="EF13">
            <v>0</v>
          </cell>
          <cell r="EG13">
            <v>0</v>
          </cell>
          <cell r="EH13">
            <v>0</v>
          </cell>
          <cell r="EI13">
            <v>0</v>
          </cell>
          <cell r="EJ13">
            <v>0</v>
          </cell>
          <cell r="EK13">
            <v>0</v>
          </cell>
          <cell r="EL13">
            <v>0</v>
          </cell>
          <cell r="EM13">
            <v>0</v>
          </cell>
          <cell r="EO13">
            <v>0</v>
          </cell>
          <cell r="EP13">
            <v>0</v>
          </cell>
          <cell r="EQ13">
            <v>0</v>
          </cell>
          <cell r="ER13">
            <v>0</v>
          </cell>
          <cell r="ES13">
            <v>0</v>
          </cell>
          <cell r="ET13">
            <v>0</v>
          </cell>
          <cell r="EU13">
            <v>0</v>
          </cell>
          <cell r="EW13">
            <v>0</v>
          </cell>
        </row>
        <row r="14">
          <cell r="A14">
            <v>41703</v>
          </cell>
          <cell r="B14">
            <v>84994.41786300503</v>
          </cell>
          <cell r="C14">
            <v>84994.41786300503</v>
          </cell>
          <cell r="D14">
            <v>0</v>
          </cell>
          <cell r="E14">
            <v>0</v>
          </cell>
          <cell r="F14">
            <v>0</v>
          </cell>
          <cell r="G14">
            <v>89796.439981460571</v>
          </cell>
          <cell r="H14">
            <v>0</v>
          </cell>
          <cell r="I14">
            <v>0</v>
          </cell>
          <cell r="J14">
            <v>0</v>
          </cell>
          <cell r="K14">
            <v>89796.439981460571</v>
          </cell>
          <cell r="L14">
            <v>5959.3774970691547</v>
          </cell>
          <cell r="M14">
            <v>5959.3774970691547</v>
          </cell>
          <cell r="Q14">
            <v>1178.0900001525879</v>
          </cell>
          <cell r="R14">
            <v>6326.720027923584</v>
          </cell>
          <cell r="S14">
            <v>7504.810028076171</v>
          </cell>
          <cell r="T14">
            <v>7504.810028076171</v>
          </cell>
          <cell r="U14">
            <v>0</v>
          </cell>
          <cell r="V14">
            <v>0</v>
          </cell>
          <cell r="W14">
            <v>0</v>
          </cell>
          <cell r="X14">
            <v>0</v>
          </cell>
          <cell r="Y14">
            <v>10680</v>
          </cell>
          <cell r="Z14">
            <v>0</v>
          </cell>
          <cell r="AB14">
            <v>10680</v>
          </cell>
          <cell r="AC14">
            <v>328803.579928894</v>
          </cell>
          <cell r="AD14">
            <v>0</v>
          </cell>
          <cell r="AE14">
            <v>0</v>
          </cell>
          <cell r="AF14">
            <v>0</v>
          </cell>
          <cell r="AG14">
            <v>328803.579928894</v>
          </cell>
          <cell r="AH14">
            <v>263539.5420746117</v>
          </cell>
          <cell r="AI14">
            <v>0</v>
          </cell>
          <cell r="AJ14">
            <v>0</v>
          </cell>
          <cell r="AK14">
            <v>0</v>
          </cell>
          <cell r="AL14">
            <v>263539.5420746117</v>
          </cell>
          <cell r="AM14">
            <v>1713.3799999999999</v>
          </cell>
          <cell r="AN14">
            <v>5274.3399999999965</v>
          </cell>
          <cell r="AO14">
            <v>0</v>
          </cell>
          <cell r="AP14">
            <v>0</v>
          </cell>
          <cell r="AQ14">
            <v>0</v>
          </cell>
          <cell r="AR14">
            <v>0</v>
          </cell>
          <cell r="AS14">
            <v>0</v>
          </cell>
          <cell r="AT14">
            <v>0</v>
          </cell>
          <cell r="AU14">
            <v>0</v>
          </cell>
          <cell r="AV14">
            <v>0</v>
          </cell>
          <cell r="AX14">
            <v>0</v>
          </cell>
          <cell r="AY14">
            <v>0</v>
          </cell>
          <cell r="AZ14">
            <v>0</v>
          </cell>
          <cell r="BA14">
            <v>0</v>
          </cell>
          <cell r="BB14">
            <v>0</v>
          </cell>
          <cell r="BC14">
            <v>0</v>
          </cell>
          <cell r="BE14">
            <v>0</v>
          </cell>
          <cell r="BF14">
            <v>0</v>
          </cell>
          <cell r="BG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81648</v>
          </cell>
          <cell r="CB14">
            <v>0.22687401435196849</v>
          </cell>
          <cell r="CC14">
            <v>141</v>
          </cell>
          <cell r="CD14">
            <v>18000</v>
          </cell>
          <cell r="CE14">
            <v>523.80952380952385</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t="str">
            <v xml:space="preserve">EX2500-07 : 9.12hr Repair Bucket&amp;Structure; Backlog Job&amp;Flushing Hydraulic Oil-- EX2500-08 : 1.19hr Overheat Hydraulic-- EX2500-09 : 0.96hr Replace Grease-- PC-1250-20 : 0.56hr Low Power Engine Common Rail-- PC-1250-19 : 3.31hr Loading Coal-- PC-1250-22 : 1.17hr  Low Power, 11.20hr Non Production -- PC-1250-25 : 1.32hr Low Power Engine Common rail-- PC-1250-23 : 13.43 Standby (No Truck)-- </v>
          </cell>
          <cell r="DE14">
            <v>0</v>
          </cell>
          <cell r="DG14">
            <v>0</v>
          </cell>
          <cell r="DH14">
            <v>0</v>
          </cell>
          <cell r="DI14">
            <v>0</v>
          </cell>
          <cell r="DJ14">
            <v>1023.63</v>
          </cell>
          <cell r="DK14">
            <v>0</v>
          </cell>
          <cell r="DL14">
            <v>1023.63</v>
          </cell>
          <cell r="DM14">
            <v>1023.63</v>
          </cell>
          <cell r="DO14">
            <v>0</v>
          </cell>
          <cell r="DR14">
            <v>0</v>
          </cell>
          <cell r="DS14">
            <v>0</v>
          </cell>
          <cell r="DT14">
            <v>0</v>
          </cell>
          <cell r="DU14">
            <v>0</v>
          </cell>
          <cell r="DV14">
            <v>0</v>
          </cell>
          <cell r="DW14" t="e">
            <v>#REF!</v>
          </cell>
          <cell r="DX14">
            <v>0</v>
          </cell>
          <cell r="DY14">
            <v>0</v>
          </cell>
          <cell r="DZ14">
            <v>0</v>
          </cell>
          <cell r="EA14">
            <v>0</v>
          </cell>
          <cell r="EB14">
            <v>7350.3500279235841</v>
          </cell>
          <cell r="EC14">
            <v>1178.0900001525879</v>
          </cell>
          <cell r="ED14">
            <v>8528.4400280761729</v>
          </cell>
          <cell r="EE14">
            <v>8528.4400280761729</v>
          </cell>
          <cell r="EF14">
            <v>0</v>
          </cell>
          <cell r="EG14">
            <v>0</v>
          </cell>
          <cell r="EH14">
            <v>0</v>
          </cell>
          <cell r="EI14">
            <v>0</v>
          </cell>
          <cell r="EJ14">
            <v>0</v>
          </cell>
          <cell r="EK14">
            <v>0</v>
          </cell>
          <cell r="EL14">
            <v>0</v>
          </cell>
          <cell r="EM14">
            <v>0</v>
          </cell>
          <cell r="EO14">
            <v>0</v>
          </cell>
          <cell r="EP14">
            <v>0</v>
          </cell>
          <cell r="EQ14">
            <v>0</v>
          </cell>
          <cell r="ER14">
            <v>0</v>
          </cell>
          <cell r="ES14">
            <v>0</v>
          </cell>
          <cell r="ET14">
            <v>0</v>
          </cell>
          <cell r="EU14">
            <v>0</v>
          </cell>
          <cell r="EW14">
            <v>0</v>
          </cell>
        </row>
        <row r="15">
          <cell r="A15">
            <v>41704</v>
          </cell>
          <cell r="B15">
            <v>81945.678413692469</v>
          </cell>
          <cell r="C15">
            <v>81945.678413692469</v>
          </cell>
          <cell r="D15">
            <v>0</v>
          </cell>
          <cell r="E15">
            <v>0</v>
          </cell>
          <cell r="F15">
            <v>0</v>
          </cell>
          <cell r="G15">
            <v>91872.629880905151</v>
          </cell>
          <cell r="H15">
            <v>0</v>
          </cell>
          <cell r="I15">
            <v>0</v>
          </cell>
          <cell r="J15">
            <v>0</v>
          </cell>
          <cell r="K15">
            <v>91872.629880905151</v>
          </cell>
          <cell r="L15">
            <v>5959.3774970691547</v>
          </cell>
          <cell r="M15">
            <v>5959.3774970691547</v>
          </cell>
          <cell r="Q15">
            <v>1996.0000247955322</v>
          </cell>
          <cell r="R15">
            <v>4185.180004119873</v>
          </cell>
          <cell r="S15">
            <v>6181.1800289154053</v>
          </cell>
          <cell r="T15">
            <v>6181.1800289154053</v>
          </cell>
          <cell r="U15">
            <v>0</v>
          </cell>
          <cell r="V15">
            <v>0</v>
          </cell>
          <cell r="W15">
            <v>0</v>
          </cell>
          <cell r="X15">
            <v>3500</v>
          </cell>
          <cell r="Y15">
            <v>2760</v>
          </cell>
          <cell r="Z15">
            <v>0</v>
          </cell>
          <cell r="AB15">
            <v>6260</v>
          </cell>
          <cell r="AC15">
            <v>322275.00990867609</v>
          </cell>
          <cell r="AD15">
            <v>0</v>
          </cell>
          <cell r="AE15">
            <v>0</v>
          </cell>
          <cell r="AF15">
            <v>0</v>
          </cell>
          <cell r="AG15">
            <v>322275.00990867609</v>
          </cell>
          <cell r="AH15">
            <v>265061.62010444776</v>
          </cell>
          <cell r="AI15">
            <v>0</v>
          </cell>
          <cell r="AJ15">
            <v>0</v>
          </cell>
          <cell r="AK15">
            <v>0</v>
          </cell>
          <cell r="AL15">
            <v>265061.62010444776</v>
          </cell>
          <cell r="AM15">
            <v>1020</v>
          </cell>
          <cell r="AN15">
            <v>0</v>
          </cell>
          <cell r="AO15">
            <v>0</v>
          </cell>
          <cell r="AP15">
            <v>0</v>
          </cell>
          <cell r="AQ15">
            <v>0</v>
          </cell>
          <cell r="AR15">
            <v>0</v>
          </cell>
          <cell r="AS15">
            <v>0</v>
          </cell>
          <cell r="AT15">
            <v>0</v>
          </cell>
          <cell r="AU15">
            <v>0</v>
          </cell>
          <cell r="AV15">
            <v>0</v>
          </cell>
          <cell r="AX15">
            <v>0</v>
          </cell>
          <cell r="AY15">
            <v>0</v>
          </cell>
          <cell r="AZ15">
            <v>0</v>
          </cell>
          <cell r="BA15">
            <v>0</v>
          </cell>
          <cell r="BB15">
            <v>0</v>
          </cell>
          <cell r="BC15">
            <v>0</v>
          </cell>
          <cell r="BE15">
            <v>0</v>
          </cell>
          <cell r="BF15">
            <v>0</v>
          </cell>
          <cell r="BG15">
            <v>0</v>
          </cell>
          <cell r="BK15">
            <v>2.1833333333333336</v>
          </cell>
          <cell r="BL15">
            <v>1</v>
          </cell>
          <cell r="BM15">
            <v>3</v>
          </cell>
          <cell r="BN15">
            <v>1.9666666666666663</v>
          </cell>
          <cell r="BO15">
            <v>2.1833333333333336</v>
          </cell>
          <cell r="BP15">
            <v>0</v>
          </cell>
          <cell r="BQ15">
            <v>0</v>
          </cell>
          <cell r="BR15">
            <v>1.9666666666666663</v>
          </cell>
          <cell r="BS15">
            <v>0</v>
          </cell>
          <cell r="BT15">
            <v>0</v>
          </cell>
          <cell r="BU15">
            <v>0</v>
          </cell>
          <cell r="BV15">
            <v>0</v>
          </cell>
          <cell r="BW15">
            <v>2.1833333333333336</v>
          </cell>
          <cell r="BX15">
            <v>1</v>
          </cell>
          <cell r="BY15">
            <v>3</v>
          </cell>
          <cell r="BZ15">
            <v>1.9666666666666663</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t="str">
            <v xml:space="preserve">EX2500-08 : 0.48hr Overheat Hydraulic-- EX2500-09 : 0.36hr Contamination Main Pump, 0.52hr Welding Structure-- PC-1250-22 : 1.72hr radiator Error 11 C151NS Overheat, 11.32 Non Production-- PC-1250-23 : 9.51hr Periodic Maintenance PM 14750-- </v>
          </cell>
          <cell r="DE15" t="str">
            <v>Rainfall &amp; Slippery</v>
          </cell>
          <cell r="DG15">
            <v>0</v>
          </cell>
          <cell r="DH15">
            <v>0</v>
          </cell>
          <cell r="DI15">
            <v>0</v>
          </cell>
          <cell r="DJ15">
            <v>0</v>
          </cell>
          <cell r="DK15">
            <v>936.52</v>
          </cell>
          <cell r="DL15">
            <v>936.52</v>
          </cell>
          <cell r="DM15">
            <v>936.52</v>
          </cell>
          <cell r="DO15">
            <v>0</v>
          </cell>
          <cell r="DR15">
            <v>589.13000869750977</v>
          </cell>
          <cell r="DS15">
            <v>0</v>
          </cell>
          <cell r="DT15">
            <v>0</v>
          </cell>
          <cell r="DU15">
            <v>589.13000869750977</v>
          </cell>
          <cell r="DV15">
            <v>589.13000869750977</v>
          </cell>
          <cell r="DW15" t="e">
            <v>#REF!</v>
          </cell>
          <cell r="DX15">
            <v>0</v>
          </cell>
          <cell r="DY15">
            <v>0</v>
          </cell>
          <cell r="DZ15">
            <v>0</v>
          </cell>
          <cell r="EA15">
            <v>936.52</v>
          </cell>
          <cell r="EB15">
            <v>4185.180004119873</v>
          </cell>
          <cell r="EC15">
            <v>1406.8700160980225</v>
          </cell>
          <cell r="ED15">
            <v>6528.5700202178959</v>
          </cell>
          <cell r="EE15">
            <v>6528.5700202178959</v>
          </cell>
          <cell r="EF15">
            <v>0</v>
          </cell>
          <cell r="EG15">
            <v>0</v>
          </cell>
          <cell r="EH15">
            <v>0</v>
          </cell>
          <cell r="EI15">
            <v>0</v>
          </cell>
          <cell r="EJ15">
            <v>0</v>
          </cell>
          <cell r="EK15">
            <v>0</v>
          </cell>
          <cell r="EL15">
            <v>0</v>
          </cell>
          <cell r="EM15">
            <v>0</v>
          </cell>
          <cell r="EO15">
            <v>0</v>
          </cell>
          <cell r="EP15">
            <v>0</v>
          </cell>
          <cell r="EQ15">
            <v>0</v>
          </cell>
          <cell r="ER15">
            <v>0</v>
          </cell>
          <cell r="ES15">
            <v>0</v>
          </cell>
          <cell r="ET15">
            <v>0</v>
          </cell>
          <cell r="EU15">
            <v>0</v>
          </cell>
          <cell r="EW15">
            <v>0</v>
          </cell>
        </row>
        <row r="16">
          <cell r="A16">
            <v>41705</v>
          </cell>
          <cell r="B16">
            <v>89461.899275642078</v>
          </cell>
          <cell r="C16">
            <v>89461.899275642078</v>
          </cell>
          <cell r="D16">
            <v>0</v>
          </cell>
          <cell r="E16">
            <v>0</v>
          </cell>
          <cell r="F16">
            <v>0</v>
          </cell>
          <cell r="G16">
            <v>96015.629880905151</v>
          </cell>
          <cell r="H16">
            <v>0</v>
          </cell>
          <cell r="I16">
            <v>0</v>
          </cell>
          <cell r="J16">
            <v>0</v>
          </cell>
          <cell r="K16">
            <v>96015.629880905151</v>
          </cell>
          <cell r="L16">
            <v>5719.8791822437424</v>
          </cell>
          <cell r="M16">
            <v>5719.8791822437424</v>
          </cell>
          <cell r="Q16">
            <v>4695.3200073242188</v>
          </cell>
          <cell r="R16">
            <v>1880.3500137329102</v>
          </cell>
          <cell r="S16">
            <v>6575.6700210571289</v>
          </cell>
          <cell r="T16">
            <v>6575.6700210571289</v>
          </cell>
          <cell r="U16">
            <v>0</v>
          </cell>
          <cell r="V16">
            <v>0</v>
          </cell>
          <cell r="W16">
            <v>0</v>
          </cell>
          <cell r="X16">
            <v>7800</v>
          </cell>
          <cell r="Y16">
            <v>0</v>
          </cell>
          <cell r="Z16">
            <v>0</v>
          </cell>
          <cell r="AB16">
            <v>7800</v>
          </cell>
          <cell r="AC16">
            <v>317812.08988761896</v>
          </cell>
          <cell r="AD16">
            <v>0</v>
          </cell>
          <cell r="AE16">
            <v>0</v>
          </cell>
          <cell r="AF16">
            <v>0</v>
          </cell>
          <cell r="AG16">
            <v>317812.08988761896</v>
          </cell>
          <cell r="AH16">
            <v>266652.33630525798</v>
          </cell>
          <cell r="AI16">
            <v>0</v>
          </cell>
          <cell r="AJ16">
            <v>0</v>
          </cell>
          <cell r="AK16">
            <v>0</v>
          </cell>
          <cell r="AL16">
            <v>266652.33630525798</v>
          </cell>
          <cell r="AM16">
            <v>979.01</v>
          </cell>
          <cell r="AN16">
            <v>0</v>
          </cell>
          <cell r="AO16">
            <v>0</v>
          </cell>
          <cell r="AP16">
            <v>0</v>
          </cell>
          <cell r="AQ16">
            <v>0</v>
          </cell>
          <cell r="AR16">
            <v>0</v>
          </cell>
          <cell r="AS16">
            <v>0</v>
          </cell>
          <cell r="AT16">
            <v>0</v>
          </cell>
          <cell r="AU16">
            <v>0</v>
          </cell>
          <cell r="AV16">
            <v>0</v>
          </cell>
          <cell r="AX16">
            <v>0</v>
          </cell>
          <cell r="AY16">
            <v>0</v>
          </cell>
          <cell r="AZ16">
            <v>0</v>
          </cell>
          <cell r="BA16">
            <v>0</v>
          </cell>
          <cell r="BB16">
            <v>0</v>
          </cell>
          <cell r="BC16">
            <v>0</v>
          </cell>
          <cell r="BE16">
            <v>0</v>
          </cell>
          <cell r="BF16">
            <v>0</v>
          </cell>
          <cell r="BG16">
            <v>0</v>
          </cell>
          <cell r="BK16">
            <v>0.91666666666666874</v>
          </cell>
          <cell r="BL16">
            <v>1</v>
          </cell>
          <cell r="BM16">
            <v>2</v>
          </cell>
          <cell r="BN16">
            <v>0.61666666666666714</v>
          </cell>
          <cell r="BO16">
            <v>0.91666666666666874</v>
          </cell>
          <cell r="BP16">
            <v>0</v>
          </cell>
          <cell r="BQ16">
            <v>0</v>
          </cell>
          <cell r="BR16">
            <v>0.61666666666666714</v>
          </cell>
          <cell r="BS16">
            <v>0</v>
          </cell>
          <cell r="BT16">
            <v>0</v>
          </cell>
          <cell r="BU16">
            <v>0</v>
          </cell>
          <cell r="BV16">
            <v>0</v>
          </cell>
          <cell r="BW16">
            <v>0.91666666666666874</v>
          </cell>
          <cell r="BX16">
            <v>1</v>
          </cell>
          <cell r="BY16">
            <v>2</v>
          </cell>
          <cell r="BZ16">
            <v>0.61666666666666714</v>
          </cell>
          <cell r="CA16">
            <v>157356</v>
          </cell>
          <cell r="CB16">
            <v>0.2275902946992705</v>
          </cell>
          <cell r="CC16">
            <v>270</v>
          </cell>
          <cell r="CD16">
            <v>34800</v>
          </cell>
          <cell r="CE16">
            <v>1012.6984126984128</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t="str">
            <v xml:space="preserve">EX2500-07 : 1.22hr Abnormal Swing System-- EX2500-09 : 0.19hr  Check Electrical System-- PC-1250-20 : 10.28hr Standby (No Truck)-- PC-1250-22 : 4.98hr General Work, 9.18hr Loading Non Production-- PC-1250-25 : 0.33hr Leveling Hydraulic Leaked-- PC-1250-23 : 7.12hr Standby (No Truck)-- </v>
          </cell>
          <cell r="DE16" t="str">
            <v>Rainfall &amp; Slippery</v>
          </cell>
          <cell r="DG16">
            <v>0</v>
          </cell>
          <cell r="DH16">
            <v>0</v>
          </cell>
          <cell r="DI16">
            <v>0</v>
          </cell>
          <cell r="DJ16">
            <v>0</v>
          </cell>
          <cell r="DK16">
            <v>0</v>
          </cell>
          <cell r="DL16">
            <v>0</v>
          </cell>
          <cell r="DM16">
            <v>0</v>
          </cell>
          <cell r="DO16">
            <v>0</v>
          </cell>
          <cell r="DR16">
            <v>1491.0900001525879</v>
          </cell>
          <cell r="DS16">
            <v>0</v>
          </cell>
          <cell r="DT16">
            <v>621.65999984741211</v>
          </cell>
          <cell r="DU16">
            <v>2112.75</v>
          </cell>
          <cell r="DV16">
            <v>2112.75</v>
          </cell>
          <cell r="DW16" t="e">
            <v>#REF!</v>
          </cell>
          <cell r="DX16">
            <v>0</v>
          </cell>
          <cell r="DY16">
            <v>0</v>
          </cell>
          <cell r="DZ16">
            <v>0</v>
          </cell>
          <cell r="EA16">
            <v>0</v>
          </cell>
          <cell r="EB16">
            <v>1880.3500137329102</v>
          </cell>
          <cell r="EC16">
            <v>2582.5700073242188</v>
          </cell>
          <cell r="ED16">
            <v>4462.9200210571289</v>
          </cell>
          <cell r="EE16">
            <v>4462.9200210571289</v>
          </cell>
          <cell r="EF16">
            <v>0</v>
          </cell>
          <cell r="EG16">
            <v>0</v>
          </cell>
          <cell r="EH16">
            <v>0</v>
          </cell>
          <cell r="EI16">
            <v>0</v>
          </cell>
          <cell r="EJ16">
            <v>0</v>
          </cell>
          <cell r="EK16">
            <v>0</v>
          </cell>
          <cell r="EL16">
            <v>0</v>
          </cell>
          <cell r="EM16">
            <v>0</v>
          </cell>
          <cell r="EO16">
            <v>0</v>
          </cell>
          <cell r="EP16">
            <v>0</v>
          </cell>
          <cell r="EQ16">
            <v>0</v>
          </cell>
          <cell r="ER16">
            <v>0</v>
          </cell>
          <cell r="ES16">
            <v>0</v>
          </cell>
          <cell r="ET16">
            <v>0</v>
          </cell>
          <cell r="EU16">
            <v>0</v>
          </cell>
          <cell r="EW16">
            <v>0</v>
          </cell>
        </row>
        <row r="17">
          <cell r="A17">
            <v>41706</v>
          </cell>
          <cell r="B17">
            <v>91976.701410802954</v>
          </cell>
          <cell r="C17">
            <v>91976.701410802954</v>
          </cell>
          <cell r="D17">
            <v>0</v>
          </cell>
          <cell r="E17">
            <v>0</v>
          </cell>
          <cell r="F17">
            <v>0</v>
          </cell>
          <cell r="G17">
            <v>94803.579662322998</v>
          </cell>
          <cell r="H17">
            <v>0</v>
          </cell>
          <cell r="I17">
            <v>0</v>
          </cell>
          <cell r="J17">
            <v>0</v>
          </cell>
          <cell r="K17">
            <v>94803.579662322998</v>
          </cell>
          <cell r="L17">
            <v>6198.8758118945689</v>
          </cell>
          <cell r="M17">
            <v>6198.8758118945689</v>
          </cell>
          <cell r="Q17">
            <v>7150.8099784851074</v>
          </cell>
          <cell r="R17">
            <v>0</v>
          </cell>
          <cell r="S17">
            <v>7150.8099784851074</v>
          </cell>
          <cell r="T17">
            <v>7150.8099784851074</v>
          </cell>
          <cell r="U17">
            <v>0</v>
          </cell>
          <cell r="V17">
            <v>0</v>
          </cell>
          <cell r="W17">
            <v>0</v>
          </cell>
          <cell r="X17">
            <v>8510</v>
          </cell>
          <cell r="Y17">
            <v>0</v>
          </cell>
          <cell r="Z17">
            <v>0</v>
          </cell>
          <cell r="AB17">
            <v>8510</v>
          </cell>
          <cell r="AC17">
            <v>312245.75991249079</v>
          </cell>
          <cell r="AD17">
            <v>0</v>
          </cell>
          <cell r="AE17">
            <v>0</v>
          </cell>
          <cell r="AF17">
            <v>0</v>
          </cell>
          <cell r="AG17">
            <v>312245.75991249079</v>
          </cell>
          <cell r="AH17">
            <v>268222.97215122089</v>
          </cell>
          <cell r="AI17">
            <v>0</v>
          </cell>
          <cell r="AJ17">
            <v>0</v>
          </cell>
          <cell r="AK17">
            <v>0</v>
          </cell>
          <cell r="AL17">
            <v>268222.97215122089</v>
          </cell>
          <cell r="AM17">
            <v>519.09</v>
          </cell>
          <cell r="AN17">
            <v>22.16</v>
          </cell>
          <cell r="AO17">
            <v>0</v>
          </cell>
          <cell r="AP17">
            <v>0</v>
          </cell>
          <cell r="AQ17">
            <v>0</v>
          </cell>
          <cell r="AR17">
            <v>0</v>
          </cell>
          <cell r="AS17">
            <v>0</v>
          </cell>
          <cell r="AT17">
            <v>0</v>
          </cell>
          <cell r="AU17">
            <v>0</v>
          </cell>
          <cell r="AV17">
            <v>0</v>
          </cell>
          <cell r="AX17">
            <v>0</v>
          </cell>
          <cell r="AY17">
            <v>0</v>
          </cell>
          <cell r="AZ17">
            <v>0</v>
          </cell>
          <cell r="BA17">
            <v>0</v>
          </cell>
          <cell r="BB17">
            <v>0</v>
          </cell>
          <cell r="BC17">
            <v>0</v>
          </cell>
          <cell r="BE17">
            <v>0</v>
          </cell>
          <cell r="BF17">
            <v>0</v>
          </cell>
          <cell r="BG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81192</v>
          </cell>
          <cell r="CB17">
            <v>0.28898773356355384</v>
          </cell>
          <cell r="CC17">
            <v>250</v>
          </cell>
          <cell r="CD17">
            <v>22800</v>
          </cell>
          <cell r="CE17">
            <v>663.49206349206349</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t="str">
            <v xml:space="preserve">EX2500-07 : 21.71hr Repair Swing machinery System-- EX2500-08 : 4.74hr Engine &amp; Hyd Boom And Swing Low Power-- PC-1250-20 : 2.72hr Standby (No Truck)-- PC-1250-22 : 6.39hr Loading Nonproduction-- PC-1250-23 : 1.45hr Air Conditioner Trouble-- </v>
          </cell>
          <cell r="DE17">
            <v>0</v>
          </cell>
          <cell r="DF17" t="str">
            <v xml:space="preserve"> </v>
          </cell>
          <cell r="DG17">
            <v>0</v>
          </cell>
          <cell r="DH17">
            <v>0</v>
          </cell>
          <cell r="DI17">
            <v>0</v>
          </cell>
          <cell r="DJ17">
            <v>0</v>
          </cell>
          <cell r="DK17">
            <v>0</v>
          </cell>
          <cell r="DL17">
            <v>0</v>
          </cell>
          <cell r="DM17">
            <v>0</v>
          </cell>
          <cell r="DO17">
            <v>0</v>
          </cell>
          <cell r="DR17">
            <v>0</v>
          </cell>
          <cell r="DS17">
            <v>0</v>
          </cell>
          <cell r="DT17">
            <v>1584.4800033569336</v>
          </cell>
          <cell r="DU17">
            <v>1584.4800033569336</v>
          </cell>
          <cell r="DV17">
            <v>1584.4800033569336</v>
          </cell>
          <cell r="DW17" t="e">
            <v>#REF!</v>
          </cell>
          <cell r="DX17">
            <v>0</v>
          </cell>
          <cell r="DY17">
            <v>0</v>
          </cell>
          <cell r="DZ17">
            <v>0</v>
          </cell>
          <cell r="EA17">
            <v>0</v>
          </cell>
          <cell r="EB17">
            <v>0</v>
          </cell>
          <cell r="EC17">
            <v>5566.3299751281738</v>
          </cell>
          <cell r="ED17">
            <v>5566.3299751281738</v>
          </cell>
          <cell r="EE17">
            <v>5566.3299751281738</v>
          </cell>
          <cell r="EF17">
            <v>0</v>
          </cell>
          <cell r="EG17">
            <v>0</v>
          </cell>
          <cell r="EH17">
            <v>0</v>
          </cell>
          <cell r="EI17">
            <v>0</v>
          </cell>
          <cell r="EJ17">
            <v>0</v>
          </cell>
          <cell r="EK17">
            <v>0</v>
          </cell>
          <cell r="EL17">
            <v>0</v>
          </cell>
          <cell r="EM17">
            <v>0</v>
          </cell>
          <cell r="EO17">
            <v>0</v>
          </cell>
          <cell r="EP17">
            <v>0</v>
          </cell>
          <cell r="EQ17">
            <v>0</v>
          </cell>
          <cell r="ER17">
            <v>0</v>
          </cell>
          <cell r="ES17">
            <v>0</v>
          </cell>
          <cell r="ET17">
            <v>0</v>
          </cell>
          <cell r="EU17">
            <v>0</v>
          </cell>
          <cell r="EW17">
            <v>0</v>
          </cell>
        </row>
        <row r="18">
          <cell r="A18">
            <v>41707</v>
          </cell>
          <cell r="B18">
            <v>91976.701410802954</v>
          </cell>
          <cell r="C18">
            <v>91976.701410802954</v>
          </cell>
          <cell r="D18">
            <v>0</v>
          </cell>
          <cell r="E18">
            <v>0</v>
          </cell>
          <cell r="F18">
            <v>0</v>
          </cell>
          <cell r="G18">
            <v>107010.710105896</v>
          </cell>
          <cell r="H18">
            <v>0</v>
          </cell>
          <cell r="I18">
            <v>0</v>
          </cell>
          <cell r="J18">
            <v>0</v>
          </cell>
          <cell r="K18">
            <v>107010.710105896</v>
          </cell>
          <cell r="L18">
            <v>6198.8758118945689</v>
          </cell>
          <cell r="M18">
            <v>6198.8758118945689</v>
          </cell>
          <cell r="Q18">
            <v>6853.9699802398682</v>
          </cell>
          <cell r="R18">
            <v>0</v>
          </cell>
          <cell r="S18">
            <v>6853.9699802398682</v>
          </cell>
          <cell r="T18">
            <v>6853.9699802398682</v>
          </cell>
          <cell r="U18">
            <v>0</v>
          </cell>
          <cell r="V18">
            <v>0</v>
          </cell>
          <cell r="W18">
            <v>0</v>
          </cell>
          <cell r="X18">
            <v>8500</v>
          </cell>
          <cell r="Y18">
            <v>0</v>
          </cell>
          <cell r="Z18">
            <v>0</v>
          </cell>
          <cell r="AB18">
            <v>8500</v>
          </cell>
          <cell r="AC18">
            <v>303666.05992172234</v>
          </cell>
          <cell r="AD18">
            <v>0</v>
          </cell>
          <cell r="AE18">
            <v>0</v>
          </cell>
          <cell r="AF18">
            <v>0</v>
          </cell>
          <cell r="AG18">
            <v>303666.05992172234</v>
          </cell>
          <cell r="AH18">
            <v>269995.84673879371</v>
          </cell>
          <cell r="AI18">
            <v>0</v>
          </cell>
          <cell r="AJ18">
            <v>0</v>
          </cell>
          <cell r="AK18">
            <v>0</v>
          </cell>
          <cell r="AL18">
            <v>269995.84673879371</v>
          </cell>
          <cell r="AM18">
            <v>90</v>
          </cell>
          <cell r="AN18">
            <v>0</v>
          </cell>
          <cell r="AO18">
            <v>0</v>
          </cell>
          <cell r="AP18">
            <v>0</v>
          </cell>
          <cell r="AQ18">
            <v>0</v>
          </cell>
          <cell r="AR18">
            <v>0</v>
          </cell>
          <cell r="AS18">
            <v>0</v>
          </cell>
          <cell r="AT18">
            <v>0</v>
          </cell>
          <cell r="AU18">
            <v>0</v>
          </cell>
          <cell r="AV18">
            <v>0</v>
          </cell>
          <cell r="AX18">
            <v>0</v>
          </cell>
          <cell r="AY18">
            <v>0</v>
          </cell>
          <cell r="AZ18">
            <v>0</v>
          </cell>
          <cell r="BA18">
            <v>0</v>
          </cell>
          <cell r="BB18">
            <v>0</v>
          </cell>
          <cell r="BC18">
            <v>0</v>
          </cell>
          <cell r="BE18">
            <v>0</v>
          </cell>
          <cell r="BF18">
            <v>0</v>
          </cell>
          <cell r="BG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45600</v>
          </cell>
          <cell r="CB18">
            <v>0.46038707880813146</v>
          </cell>
          <cell r="CC18">
            <v>190</v>
          </cell>
          <cell r="CD18">
            <v>20400</v>
          </cell>
          <cell r="CE18">
            <v>593.65079365079373</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t="str">
            <v xml:space="preserve">EX2500-07 : 24hr Repair Swing machinery System-- EX2500-08 : 3.11hr Swing Abnormal-- PC-1250-20 : 0.15hr Replace Teeth Bucket, 0.54hr Loose Hydraulic Cover-- PC-1250-19 : 4.26hr General Work, 6.12hr Loading Coal-- PC-1250-22 : 1.22hr Hose Hydraulic (Control Valve) Leaked-- PC-1250-23 : 1.20hr Can Not Start (Electric)-- </v>
          </cell>
          <cell r="DE18">
            <v>0</v>
          </cell>
          <cell r="DG18">
            <v>0</v>
          </cell>
          <cell r="DH18">
            <v>0</v>
          </cell>
          <cell r="DI18">
            <v>0</v>
          </cell>
          <cell r="DJ18">
            <v>0</v>
          </cell>
          <cell r="DK18">
            <v>3211.5200000000004</v>
          </cell>
          <cell r="DL18">
            <v>3211.5200000000004</v>
          </cell>
          <cell r="DM18">
            <v>3211.5200000000004</v>
          </cell>
          <cell r="DO18">
            <v>0</v>
          </cell>
          <cell r="DR18">
            <v>0</v>
          </cell>
          <cell r="DS18">
            <v>0</v>
          </cell>
          <cell r="DT18">
            <v>1485.7899894714355</v>
          </cell>
          <cell r="DU18">
            <v>1485.7899894714355</v>
          </cell>
          <cell r="DV18">
            <v>1485.7899894714355</v>
          </cell>
          <cell r="DW18" t="e">
            <v>#REF!</v>
          </cell>
          <cell r="DX18">
            <v>0</v>
          </cell>
          <cell r="DY18">
            <v>0</v>
          </cell>
          <cell r="DZ18">
            <v>0</v>
          </cell>
          <cell r="EA18">
            <v>3211.5200000000004</v>
          </cell>
          <cell r="EB18">
            <v>0</v>
          </cell>
          <cell r="EC18">
            <v>5368.1799907684326</v>
          </cell>
          <cell r="ED18">
            <v>8579.6999907684331</v>
          </cell>
          <cell r="EE18">
            <v>8579.6999907684331</v>
          </cell>
          <cell r="EF18">
            <v>0</v>
          </cell>
          <cell r="EG18">
            <v>0</v>
          </cell>
          <cell r="EH18">
            <v>0</v>
          </cell>
          <cell r="EI18">
            <v>0</v>
          </cell>
          <cell r="EJ18">
            <v>0</v>
          </cell>
          <cell r="EK18">
            <v>0</v>
          </cell>
          <cell r="EL18">
            <v>0</v>
          </cell>
          <cell r="EM18">
            <v>0</v>
          </cell>
          <cell r="EO18">
            <v>0</v>
          </cell>
          <cell r="EP18">
            <v>0</v>
          </cell>
          <cell r="EQ18">
            <v>0</v>
          </cell>
          <cell r="ER18">
            <v>0</v>
          </cell>
          <cell r="ES18">
            <v>0</v>
          </cell>
          <cell r="ET18">
            <v>0</v>
          </cell>
          <cell r="EU18">
            <v>0</v>
          </cell>
          <cell r="EW18">
            <v>0</v>
          </cell>
        </row>
        <row r="19">
          <cell r="A19">
            <v>41708</v>
          </cell>
          <cell r="B19">
            <v>88043.739461411416</v>
          </cell>
          <cell r="C19">
            <v>88043.739461411416</v>
          </cell>
          <cell r="D19">
            <v>0</v>
          </cell>
          <cell r="E19">
            <v>0</v>
          </cell>
          <cell r="F19">
            <v>0</v>
          </cell>
          <cell r="G19">
            <v>101678.13975143433</v>
          </cell>
          <cell r="H19">
            <v>0</v>
          </cell>
          <cell r="I19">
            <v>0</v>
          </cell>
          <cell r="J19">
            <v>0</v>
          </cell>
          <cell r="K19">
            <v>101678.13975143433</v>
          </cell>
          <cell r="L19">
            <v>5959.3774970691547</v>
          </cell>
          <cell r="M19">
            <v>5959.3774970691547</v>
          </cell>
          <cell r="Q19">
            <v>5016.1400089263916</v>
          </cell>
          <cell r="R19">
            <v>1800.9900131225586</v>
          </cell>
          <cell r="S19">
            <v>6817.1300220489502</v>
          </cell>
          <cell r="T19">
            <v>6817.1300220489502</v>
          </cell>
          <cell r="U19">
            <v>0</v>
          </cell>
          <cell r="V19">
            <v>0</v>
          </cell>
          <cell r="W19">
            <v>0</v>
          </cell>
          <cell r="X19">
            <v>0</v>
          </cell>
          <cell r="Y19">
            <v>0</v>
          </cell>
          <cell r="Z19">
            <v>0</v>
          </cell>
          <cell r="AB19">
            <v>0</v>
          </cell>
          <cell r="AC19">
            <v>296140.63989967341</v>
          </cell>
          <cell r="AD19">
            <v>0</v>
          </cell>
          <cell r="AE19">
            <v>0</v>
          </cell>
          <cell r="AF19">
            <v>0</v>
          </cell>
          <cell r="AG19">
            <v>296140.63989967341</v>
          </cell>
          <cell r="AH19">
            <v>271680.37523036817</v>
          </cell>
          <cell r="AI19">
            <v>0</v>
          </cell>
          <cell r="AJ19">
            <v>0</v>
          </cell>
          <cell r="AK19">
            <v>0</v>
          </cell>
          <cell r="AL19">
            <v>271680.37523036817</v>
          </cell>
          <cell r="AM19">
            <v>993.02999999999975</v>
          </cell>
          <cell r="AN19">
            <v>0</v>
          </cell>
          <cell r="AO19">
            <v>0</v>
          </cell>
          <cell r="AP19">
            <v>0</v>
          </cell>
          <cell r="AQ19">
            <v>0</v>
          </cell>
          <cell r="AR19">
            <v>0</v>
          </cell>
          <cell r="AS19">
            <v>0</v>
          </cell>
          <cell r="AT19">
            <v>0</v>
          </cell>
          <cell r="AU19">
            <v>0</v>
          </cell>
          <cell r="AV19">
            <v>0</v>
          </cell>
          <cell r="AX19">
            <v>0</v>
          </cell>
          <cell r="AY19">
            <v>0</v>
          </cell>
          <cell r="AZ19">
            <v>0</v>
          </cell>
          <cell r="BA19">
            <v>0</v>
          </cell>
          <cell r="BB19">
            <v>0</v>
          </cell>
          <cell r="BC19">
            <v>0</v>
          </cell>
          <cell r="BE19">
            <v>0</v>
          </cell>
          <cell r="BF19">
            <v>0</v>
          </cell>
          <cell r="BG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34650</v>
          </cell>
          <cell r="CB19">
            <v>0.57023752261847505</v>
          </cell>
          <cell r="CC19">
            <v>160</v>
          </cell>
          <cell r="CD19">
            <v>19200</v>
          </cell>
          <cell r="CE19">
            <v>558.73015873015879</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t="str">
            <v xml:space="preserve">EX2500-07 : 24hr Repair Swing machinery System-- EX2500-08 : 0.35hr radiator Engine STOP ON-- PC-1250-20 : 16.14hr PM 28500-- PC-1250-19 : 0.44hr Lighting Worklamp Off-- PC-1250-22 : 1.16hr Hydraulic Leak, 1.91hr Main Pump Leaked-- PC-1250-23 : 4.41hr  Motor Swing Leaked 2.24hr Can Not Start-- </v>
          </cell>
          <cell r="DE19">
            <v>0</v>
          </cell>
          <cell r="DG19">
            <v>0</v>
          </cell>
          <cell r="DH19">
            <v>0</v>
          </cell>
          <cell r="DI19">
            <v>0</v>
          </cell>
          <cell r="DJ19">
            <v>0</v>
          </cell>
          <cell r="DK19">
            <v>708.29000000000008</v>
          </cell>
          <cell r="DL19">
            <v>708.29000000000008</v>
          </cell>
          <cell r="DM19">
            <v>708.29000000000008</v>
          </cell>
          <cell r="DO19">
            <v>0</v>
          </cell>
          <cell r="DR19">
            <v>0</v>
          </cell>
          <cell r="DS19">
            <v>0</v>
          </cell>
          <cell r="DT19">
            <v>0</v>
          </cell>
          <cell r="DU19">
            <v>0</v>
          </cell>
          <cell r="DV19">
            <v>0</v>
          </cell>
          <cell r="DW19" t="e">
            <v>#REF!</v>
          </cell>
          <cell r="DX19">
            <v>0</v>
          </cell>
          <cell r="DY19">
            <v>0</v>
          </cell>
          <cell r="DZ19">
            <v>0</v>
          </cell>
          <cell r="EA19">
            <v>708.29000000000008</v>
          </cell>
          <cell r="EB19">
            <v>1800.9900131225586</v>
          </cell>
          <cell r="EC19">
            <v>5016.1400089263916</v>
          </cell>
          <cell r="ED19">
            <v>7525.4200220489502</v>
          </cell>
          <cell r="EE19">
            <v>7525.4200220489502</v>
          </cell>
          <cell r="EF19">
            <v>0</v>
          </cell>
          <cell r="EG19">
            <v>0</v>
          </cell>
          <cell r="EH19">
            <v>0</v>
          </cell>
          <cell r="EI19">
            <v>0</v>
          </cell>
          <cell r="EJ19">
            <v>0</v>
          </cell>
          <cell r="EK19">
            <v>0</v>
          </cell>
          <cell r="EL19">
            <v>0</v>
          </cell>
          <cell r="EM19">
            <v>0</v>
          </cell>
          <cell r="EO19">
            <v>0</v>
          </cell>
          <cell r="EP19">
            <v>0</v>
          </cell>
          <cell r="EQ19">
            <v>0</v>
          </cell>
          <cell r="ER19">
            <v>0</v>
          </cell>
          <cell r="ES19">
            <v>0</v>
          </cell>
          <cell r="ET19">
            <v>0</v>
          </cell>
          <cell r="EU19">
            <v>0</v>
          </cell>
          <cell r="EW19">
            <v>0</v>
          </cell>
        </row>
        <row r="20">
          <cell r="A20">
            <v>41709</v>
          </cell>
          <cell r="B20">
            <v>82278.01983849956</v>
          </cell>
          <cell r="C20">
            <v>82278.01983849956</v>
          </cell>
          <cell r="D20">
            <v>0</v>
          </cell>
          <cell r="E20">
            <v>0</v>
          </cell>
          <cell r="F20">
            <v>0</v>
          </cell>
          <cell r="G20">
            <v>102958.64039230347</v>
          </cell>
          <cell r="H20">
            <v>0</v>
          </cell>
          <cell r="I20">
            <v>0</v>
          </cell>
          <cell r="J20">
            <v>0</v>
          </cell>
          <cell r="K20">
            <v>102958.64039230347</v>
          </cell>
          <cell r="L20">
            <v>5959.3774970691547</v>
          </cell>
          <cell r="M20">
            <v>5959.3774970691547</v>
          </cell>
          <cell r="Q20">
            <v>2516.4700000000003</v>
          </cell>
          <cell r="R20">
            <v>5486.96</v>
          </cell>
          <cell r="S20">
            <v>8003.43</v>
          </cell>
          <cell r="T20">
            <v>8003.43</v>
          </cell>
          <cell r="U20">
            <v>0</v>
          </cell>
          <cell r="V20">
            <v>0</v>
          </cell>
          <cell r="W20">
            <v>0</v>
          </cell>
          <cell r="X20">
            <v>440</v>
          </cell>
          <cell r="Y20">
            <v>8460</v>
          </cell>
          <cell r="Z20">
            <v>0</v>
          </cell>
          <cell r="AB20">
            <v>8900</v>
          </cell>
          <cell r="AC20">
            <v>290011.77989967342</v>
          </cell>
          <cell r="AD20">
            <v>0</v>
          </cell>
          <cell r="AE20">
            <v>0</v>
          </cell>
          <cell r="AF20">
            <v>0</v>
          </cell>
          <cell r="AG20">
            <v>290011.77989967342</v>
          </cell>
          <cell r="AH20">
            <v>273386.11811294442</v>
          </cell>
          <cell r="AI20">
            <v>0</v>
          </cell>
          <cell r="AJ20">
            <v>0</v>
          </cell>
          <cell r="AK20">
            <v>0</v>
          </cell>
          <cell r="AL20">
            <v>273386.11811294442</v>
          </cell>
          <cell r="AM20">
            <v>669.53000000000009</v>
          </cell>
          <cell r="AN20">
            <v>0</v>
          </cell>
          <cell r="AO20">
            <v>0</v>
          </cell>
          <cell r="AP20">
            <v>0</v>
          </cell>
          <cell r="AQ20">
            <v>0</v>
          </cell>
          <cell r="AR20">
            <v>0</v>
          </cell>
          <cell r="AS20">
            <v>0</v>
          </cell>
          <cell r="AT20">
            <v>0</v>
          </cell>
          <cell r="AU20">
            <v>0</v>
          </cell>
          <cell r="AV20">
            <v>0</v>
          </cell>
          <cell r="AX20">
            <v>0</v>
          </cell>
          <cell r="AY20">
            <v>0</v>
          </cell>
          <cell r="AZ20">
            <v>0</v>
          </cell>
          <cell r="BA20">
            <v>0</v>
          </cell>
          <cell r="BB20">
            <v>0</v>
          </cell>
          <cell r="BC20">
            <v>0</v>
          </cell>
          <cell r="BE20">
            <v>0</v>
          </cell>
          <cell r="BF20">
            <v>0</v>
          </cell>
          <cell r="BG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215550</v>
          </cell>
          <cell r="CB20">
            <v>0.17760398832075938</v>
          </cell>
          <cell r="CC20">
            <v>330</v>
          </cell>
          <cell r="CD20">
            <v>37200</v>
          </cell>
          <cell r="CE20">
            <v>1082.5396825396826</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t="str">
            <v xml:space="preserve">EX2500-07 : 24hr Repair Swing machinery System-- EX2500-08 : 2hr Overheat Hydraulic System-- EX2500-09 : 1.59hr Bucket Crack-- PC-1250-20 : 0.30hr Check Hydraulic Filter 1.04hr Loading Non-- PC-1250-19 : 0.06hr General work 0.07 Loading non-- PC-1250-22 : 2.21hr Radiator Overheat-- PC-1250-25 : 1.05hr Grease Leak-- PC-1250-23 : 0.68hr Coolant Radiator Low Level 0.42hr  Main Pump Leaked-- </v>
          </cell>
          <cell r="DE20">
            <v>0</v>
          </cell>
          <cell r="DG20">
            <v>0</v>
          </cell>
          <cell r="DH20">
            <v>0</v>
          </cell>
          <cell r="DI20">
            <v>0</v>
          </cell>
          <cell r="DJ20">
            <v>0</v>
          </cell>
          <cell r="DK20">
            <v>0</v>
          </cell>
          <cell r="DL20">
            <v>0</v>
          </cell>
          <cell r="DM20">
            <v>0</v>
          </cell>
          <cell r="DO20">
            <v>0</v>
          </cell>
          <cell r="DR20">
            <v>475.98</v>
          </cell>
          <cell r="DS20">
            <v>0</v>
          </cell>
          <cell r="DT20">
            <v>1398.59</v>
          </cell>
          <cell r="DU20">
            <v>1874.57</v>
          </cell>
          <cell r="DV20">
            <v>1874.57</v>
          </cell>
          <cell r="DW20" t="e">
            <v>#REF!</v>
          </cell>
          <cell r="DX20">
            <v>0</v>
          </cell>
          <cell r="DY20">
            <v>0</v>
          </cell>
          <cell r="DZ20">
            <v>0</v>
          </cell>
          <cell r="EA20">
            <v>0</v>
          </cell>
          <cell r="EB20">
            <v>5486.96</v>
          </cell>
          <cell r="EC20">
            <v>641.90000000000055</v>
          </cell>
          <cell r="ED20">
            <v>6128.8600000000006</v>
          </cell>
          <cell r="EE20">
            <v>6128.8600000000006</v>
          </cell>
          <cell r="EF20">
            <v>0</v>
          </cell>
          <cell r="EG20">
            <v>0</v>
          </cell>
          <cell r="EH20">
            <v>0</v>
          </cell>
          <cell r="EI20">
            <v>0</v>
          </cell>
          <cell r="EJ20">
            <v>0</v>
          </cell>
          <cell r="EK20">
            <v>0</v>
          </cell>
          <cell r="EL20">
            <v>0</v>
          </cell>
          <cell r="EM20">
            <v>0</v>
          </cell>
          <cell r="EO20">
            <v>0</v>
          </cell>
          <cell r="EP20">
            <v>0</v>
          </cell>
          <cell r="EQ20">
            <v>0</v>
          </cell>
          <cell r="ER20">
            <v>0</v>
          </cell>
          <cell r="ES20">
            <v>0</v>
          </cell>
          <cell r="ET20">
            <v>0</v>
          </cell>
          <cell r="EU20">
            <v>0</v>
          </cell>
          <cell r="EW20">
            <v>0</v>
          </cell>
        </row>
        <row r="21">
          <cell r="A21">
            <v>41710</v>
          </cell>
          <cell r="B21">
            <v>89594.146239742171</v>
          </cell>
          <cell r="C21">
            <v>89594.146239742171</v>
          </cell>
          <cell r="D21">
            <v>0</v>
          </cell>
          <cell r="E21">
            <v>0</v>
          </cell>
          <cell r="F21">
            <v>0</v>
          </cell>
          <cell r="G21">
            <v>104927.27003669739</v>
          </cell>
          <cell r="H21">
            <v>0</v>
          </cell>
          <cell r="I21">
            <v>0</v>
          </cell>
          <cell r="J21">
            <v>0</v>
          </cell>
          <cell r="K21">
            <v>104927.27003669739</v>
          </cell>
          <cell r="L21">
            <v>5959.3774970691547</v>
          </cell>
          <cell r="M21">
            <v>5959.3774970691547</v>
          </cell>
          <cell r="Q21">
            <v>3986.6199703216553</v>
          </cell>
          <cell r="R21">
            <v>3474.370002746582</v>
          </cell>
          <cell r="S21">
            <v>7460.9899730682373</v>
          </cell>
          <cell r="T21">
            <v>7460.9899730682373</v>
          </cell>
          <cell r="U21">
            <v>0</v>
          </cell>
          <cell r="V21">
            <v>0</v>
          </cell>
          <cell r="W21">
            <v>0</v>
          </cell>
          <cell r="X21">
            <v>60</v>
          </cell>
          <cell r="Y21">
            <v>1060</v>
          </cell>
          <cell r="Z21">
            <v>0</v>
          </cell>
          <cell r="AB21">
            <v>1120</v>
          </cell>
          <cell r="AC21">
            <v>284997.45990760799</v>
          </cell>
          <cell r="AD21">
            <v>0</v>
          </cell>
          <cell r="AE21">
            <v>0</v>
          </cell>
          <cell r="AF21">
            <v>0</v>
          </cell>
          <cell r="AG21">
            <v>284997.45990760799</v>
          </cell>
          <cell r="AH21">
            <v>275124.47580076248</v>
          </cell>
          <cell r="AI21">
            <v>0</v>
          </cell>
          <cell r="AJ21">
            <v>0</v>
          </cell>
          <cell r="AK21">
            <v>0</v>
          </cell>
          <cell r="AL21">
            <v>275124.47580076248</v>
          </cell>
          <cell r="AM21">
            <v>598.32000000000016</v>
          </cell>
          <cell r="AN21">
            <v>0</v>
          </cell>
          <cell r="AO21">
            <v>0</v>
          </cell>
          <cell r="AP21">
            <v>0</v>
          </cell>
          <cell r="AQ21">
            <v>0</v>
          </cell>
          <cell r="AR21">
            <v>0</v>
          </cell>
          <cell r="AS21">
            <v>0</v>
          </cell>
          <cell r="AT21">
            <v>0</v>
          </cell>
          <cell r="AU21">
            <v>0</v>
          </cell>
          <cell r="AV21">
            <v>0</v>
          </cell>
          <cell r="AX21">
            <v>0</v>
          </cell>
          <cell r="AY21">
            <v>0</v>
          </cell>
          <cell r="AZ21">
            <v>0</v>
          </cell>
          <cell r="BA21">
            <v>0</v>
          </cell>
          <cell r="BB21">
            <v>0</v>
          </cell>
          <cell r="BC21">
            <v>0</v>
          </cell>
          <cell r="BE21">
            <v>0</v>
          </cell>
          <cell r="BF21">
            <v>0</v>
          </cell>
          <cell r="BG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75426</v>
          </cell>
          <cell r="CB21">
            <v>0.44206052479061791</v>
          </cell>
          <cell r="CC21">
            <v>245</v>
          </cell>
          <cell r="CD21">
            <v>32400</v>
          </cell>
          <cell r="CE21">
            <v>942.85714285714289</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t="str">
            <v xml:space="preserve">EX2500-07 : 24hr Repair Swing machinery System-- EX2500-08 : 1.07hr Engine STOP ON 0.96hr Overheat Hydraulic System-- PC-1250-20 : 0.81hr Standby (No Truck)-- PC-1250-22 : 1.24hr Overheat Radiator-- PC-1250-23 : 3.26hr Main Pump Leaked 0.20hr Standby (No Truck)-- </v>
          </cell>
          <cell r="DE21">
            <v>0</v>
          </cell>
          <cell r="DG21">
            <v>0</v>
          </cell>
          <cell r="DH21">
            <v>0</v>
          </cell>
          <cell r="DI21">
            <v>0</v>
          </cell>
          <cell r="DJ21">
            <v>0</v>
          </cell>
          <cell r="DK21">
            <v>0</v>
          </cell>
          <cell r="DL21">
            <v>0</v>
          </cell>
          <cell r="DM21">
            <v>0</v>
          </cell>
          <cell r="DO21">
            <v>0</v>
          </cell>
          <cell r="DR21">
            <v>164.51000022888184</v>
          </cell>
          <cell r="DS21">
            <v>0</v>
          </cell>
          <cell r="DT21">
            <v>2282.1599807739258</v>
          </cell>
          <cell r="DU21">
            <v>2446.6699810028076</v>
          </cell>
          <cell r="DV21">
            <v>2446.6699810028076</v>
          </cell>
          <cell r="DW21" t="e">
            <v>#REF!</v>
          </cell>
          <cell r="DX21">
            <v>0</v>
          </cell>
          <cell r="DY21">
            <v>0</v>
          </cell>
          <cell r="DZ21">
            <v>0</v>
          </cell>
          <cell r="EA21">
            <v>0</v>
          </cell>
          <cell r="EB21">
            <v>3474.370002746582</v>
          </cell>
          <cell r="EC21">
            <v>1539.9499893188477</v>
          </cell>
          <cell r="ED21">
            <v>5014.3199920654297</v>
          </cell>
          <cell r="EE21">
            <v>5014.3199920654297</v>
          </cell>
          <cell r="EF21">
            <v>0</v>
          </cell>
          <cell r="EG21">
            <v>0</v>
          </cell>
          <cell r="EH21">
            <v>0</v>
          </cell>
          <cell r="EI21">
            <v>0</v>
          </cell>
          <cell r="EJ21">
            <v>0</v>
          </cell>
          <cell r="EK21">
            <v>0</v>
          </cell>
          <cell r="EL21">
            <v>0</v>
          </cell>
          <cell r="EM21">
            <v>0</v>
          </cell>
          <cell r="EO21">
            <v>0</v>
          </cell>
          <cell r="EP21">
            <v>0</v>
          </cell>
          <cell r="EQ21">
            <v>0</v>
          </cell>
          <cell r="ER21">
            <v>0</v>
          </cell>
          <cell r="ES21">
            <v>0</v>
          </cell>
          <cell r="ET21">
            <v>0</v>
          </cell>
          <cell r="EU21">
            <v>0</v>
          </cell>
          <cell r="EW21">
            <v>0</v>
          </cell>
        </row>
        <row r="22">
          <cell r="A22">
            <v>41711</v>
          </cell>
          <cell r="B22">
            <v>93379.945047342029</v>
          </cell>
          <cell r="C22">
            <v>93379.945047342029</v>
          </cell>
          <cell r="D22">
            <v>0</v>
          </cell>
          <cell r="E22">
            <v>0</v>
          </cell>
          <cell r="F22">
            <v>0</v>
          </cell>
          <cell r="G22">
            <v>102145.64009666443</v>
          </cell>
          <cell r="H22">
            <v>0</v>
          </cell>
          <cell r="I22">
            <v>0</v>
          </cell>
          <cell r="J22">
            <v>0</v>
          </cell>
          <cell r="K22">
            <v>102145.64009666443</v>
          </cell>
          <cell r="L22">
            <v>5959.3774970691547</v>
          </cell>
          <cell r="M22">
            <v>5959.3774970691547</v>
          </cell>
          <cell r="Q22">
            <v>6672.7700443267822</v>
          </cell>
          <cell r="R22">
            <v>1103.71999168396</v>
          </cell>
          <cell r="S22">
            <v>7776.4900360107422</v>
          </cell>
          <cell r="T22">
            <v>7776.4900360107422</v>
          </cell>
          <cell r="U22">
            <v>0</v>
          </cell>
          <cell r="V22">
            <v>0</v>
          </cell>
          <cell r="W22">
            <v>0</v>
          </cell>
          <cell r="X22">
            <v>0</v>
          </cell>
          <cell r="Y22">
            <v>0</v>
          </cell>
          <cell r="Z22">
            <v>0</v>
          </cell>
          <cell r="AB22">
            <v>0</v>
          </cell>
          <cell r="AC22">
            <v>279797.30986602779</v>
          </cell>
          <cell r="AD22">
            <v>0</v>
          </cell>
          <cell r="AE22">
            <v>0</v>
          </cell>
          <cell r="AF22">
            <v>0</v>
          </cell>
          <cell r="AG22">
            <v>279797.30986602779</v>
          </cell>
          <cell r="AH22">
            <v>276816.74949355016</v>
          </cell>
          <cell r="AI22">
            <v>0</v>
          </cell>
          <cell r="AJ22">
            <v>0</v>
          </cell>
          <cell r="AK22">
            <v>0</v>
          </cell>
          <cell r="AL22">
            <v>276816.74949355016</v>
          </cell>
          <cell r="AM22">
            <v>286.45</v>
          </cell>
          <cell r="AN22">
            <v>0</v>
          </cell>
          <cell r="AO22">
            <v>0</v>
          </cell>
          <cell r="AP22">
            <v>0</v>
          </cell>
          <cell r="AQ22">
            <v>0</v>
          </cell>
          <cell r="AR22">
            <v>0</v>
          </cell>
          <cell r="AS22">
            <v>0</v>
          </cell>
          <cell r="AT22">
            <v>0</v>
          </cell>
          <cell r="AU22">
            <v>0</v>
          </cell>
          <cell r="AV22">
            <v>0</v>
          </cell>
          <cell r="AX22">
            <v>0</v>
          </cell>
          <cell r="AY22">
            <v>0</v>
          </cell>
          <cell r="AZ22">
            <v>0</v>
          </cell>
          <cell r="BA22">
            <v>0</v>
          </cell>
          <cell r="BB22">
            <v>0</v>
          </cell>
          <cell r="BC22">
            <v>0</v>
          </cell>
          <cell r="BE22">
            <v>0</v>
          </cell>
          <cell r="BF22">
            <v>0</v>
          </cell>
          <cell r="BG22">
            <v>0</v>
          </cell>
          <cell r="BK22">
            <v>0.13333333333333286</v>
          </cell>
          <cell r="BL22">
            <v>1</v>
          </cell>
          <cell r="BM22">
            <v>0.4</v>
          </cell>
          <cell r="BN22">
            <v>0.15000000000000213</v>
          </cell>
          <cell r="BO22">
            <v>0.13333333333333286</v>
          </cell>
          <cell r="BP22">
            <v>0</v>
          </cell>
          <cell r="BQ22">
            <v>0</v>
          </cell>
          <cell r="BR22">
            <v>0.15000000000000213</v>
          </cell>
          <cell r="BS22">
            <v>0</v>
          </cell>
          <cell r="BT22">
            <v>0</v>
          </cell>
          <cell r="BU22">
            <v>0</v>
          </cell>
          <cell r="BV22">
            <v>0</v>
          </cell>
          <cell r="BW22">
            <v>0.13333333333333286</v>
          </cell>
          <cell r="BX22">
            <v>1</v>
          </cell>
          <cell r="BY22">
            <v>0.4</v>
          </cell>
          <cell r="BZ22">
            <v>0.15000000000000213</v>
          </cell>
          <cell r="CA22">
            <v>202500</v>
          </cell>
          <cell r="CB22">
            <v>0.17685283166764648</v>
          </cell>
          <cell r="CC22">
            <v>240</v>
          </cell>
          <cell r="CD22">
            <v>34800</v>
          </cell>
          <cell r="CE22">
            <v>1012.6984126984128</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t="str">
            <v xml:space="preserve">EX2500-07 : 24hr Repair Swing machinery System-- EX2500-08 : 1.51hr Replace Hose A 0.35hr Hydraulic Oil Overheat-- EX2500-09 : 9.44hr Repair Bucket and Structue-- PC-1250-19 : 1.62hr Fog 0.41 Loading Non Production-- PC-1250-22 : 0.61hr AC Off-- PC-1250-25 : 1.63hr Fog-- PC-1250-23 : 5.79hr V-Belt Ac Broken 4.47hr Standby (No Truck)-- </v>
          </cell>
          <cell r="DE22" t="str">
            <v>Rainfall &amp; Slippery</v>
          </cell>
          <cell r="DG22">
            <v>0</v>
          </cell>
          <cell r="DH22">
            <v>0</v>
          </cell>
          <cell r="DI22">
            <v>0</v>
          </cell>
          <cell r="DJ22">
            <v>0</v>
          </cell>
          <cell r="DK22">
            <v>0</v>
          </cell>
          <cell r="DL22">
            <v>0</v>
          </cell>
          <cell r="DM22">
            <v>0</v>
          </cell>
          <cell r="DO22">
            <v>0</v>
          </cell>
          <cell r="DR22">
            <v>1718.5999965667725</v>
          </cell>
          <cell r="DS22">
            <v>42.139999389648438</v>
          </cell>
          <cell r="DT22">
            <v>815.59999847412109</v>
          </cell>
          <cell r="DU22">
            <v>2576.339994430542</v>
          </cell>
          <cell r="DV22">
            <v>2576.339994430542</v>
          </cell>
          <cell r="DW22" t="e">
            <v>#REF!</v>
          </cell>
          <cell r="DX22">
            <v>0</v>
          </cell>
          <cell r="DY22">
            <v>0</v>
          </cell>
          <cell r="DZ22">
            <v>0</v>
          </cell>
          <cell r="EA22">
            <v>0</v>
          </cell>
          <cell r="EB22">
            <v>0</v>
          </cell>
          <cell r="EC22">
            <v>5200.1500415802002</v>
          </cell>
          <cell r="ED22">
            <v>5200.1500415802002</v>
          </cell>
          <cell r="EE22">
            <v>5200.1500415802002</v>
          </cell>
          <cell r="EF22">
            <v>0</v>
          </cell>
          <cell r="EG22">
            <v>0</v>
          </cell>
          <cell r="EH22">
            <v>0</v>
          </cell>
          <cell r="EI22">
            <v>0</v>
          </cell>
          <cell r="EJ22">
            <v>0</v>
          </cell>
          <cell r="EK22">
            <v>0</v>
          </cell>
          <cell r="EL22">
            <v>0</v>
          </cell>
          <cell r="EM22">
            <v>0</v>
          </cell>
          <cell r="EO22">
            <v>0</v>
          </cell>
          <cell r="EP22">
            <v>0</v>
          </cell>
          <cell r="EQ22">
            <v>0</v>
          </cell>
          <cell r="ER22">
            <v>0</v>
          </cell>
          <cell r="ES22">
            <v>0</v>
          </cell>
          <cell r="ET22">
            <v>0</v>
          </cell>
          <cell r="EU22">
            <v>0</v>
          </cell>
          <cell r="EW22">
            <v>0</v>
          </cell>
        </row>
        <row r="23">
          <cell r="A23">
            <v>41712</v>
          </cell>
          <cell r="B23">
            <v>85215.923199220837</v>
          </cell>
          <cell r="C23">
            <v>85215.923199220837</v>
          </cell>
          <cell r="D23">
            <v>0</v>
          </cell>
          <cell r="E23">
            <v>0</v>
          </cell>
          <cell r="F23">
            <v>0</v>
          </cell>
          <cell r="G23">
            <v>97014.519672393799</v>
          </cell>
          <cell r="H23">
            <v>0</v>
          </cell>
          <cell r="I23">
            <v>0</v>
          </cell>
          <cell r="J23">
            <v>0</v>
          </cell>
          <cell r="K23">
            <v>97014.519672393799</v>
          </cell>
          <cell r="L23">
            <v>5719.8791822437424</v>
          </cell>
          <cell r="M23">
            <v>5719.8791822437424</v>
          </cell>
          <cell r="Q23">
            <v>5493.8699970245361</v>
          </cell>
          <cell r="R23">
            <v>1338.7600002288818</v>
          </cell>
          <cell r="S23">
            <v>6832.629997253418</v>
          </cell>
          <cell r="T23">
            <v>6832.629997253418</v>
          </cell>
          <cell r="U23">
            <v>0</v>
          </cell>
          <cell r="V23">
            <v>0</v>
          </cell>
          <cell r="W23">
            <v>0</v>
          </cell>
          <cell r="X23">
            <v>7610</v>
          </cell>
          <cell r="Y23">
            <v>0</v>
          </cell>
          <cell r="Z23">
            <v>0</v>
          </cell>
          <cell r="AB23">
            <v>7610</v>
          </cell>
          <cell r="AC23">
            <v>275260.38986404415</v>
          </cell>
          <cell r="AD23">
            <v>0</v>
          </cell>
          <cell r="AE23">
            <v>0</v>
          </cell>
          <cell r="AF23">
            <v>0</v>
          </cell>
          <cell r="AG23">
            <v>275260.38986404415</v>
          </cell>
          <cell r="AH23">
            <v>278424.01456433203</v>
          </cell>
          <cell r="AI23">
            <v>0</v>
          </cell>
          <cell r="AJ23">
            <v>0</v>
          </cell>
          <cell r="AK23">
            <v>0</v>
          </cell>
          <cell r="AL23">
            <v>278424.01456433203</v>
          </cell>
          <cell r="AM23">
            <v>2617.0800000000022</v>
          </cell>
          <cell r="AN23">
            <v>1242.5599999999997</v>
          </cell>
          <cell r="AO23">
            <v>0</v>
          </cell>
          <cell r="AP23">
            <v>0</v>
          </cell>
          <cell r="AQ23">
            <v>0</v>
          </cell>
          <cell r="AR23">
            <v>0</v>
          </cell>
          <cell r="AS23">
            <v>0</v>
          </cell>
          <cell r="AT23">
            <v>0</v>
          </cell>
          <cell r="AU23">
            <v>0</v>
          </cell>
          <cell r="AV23">
            <v>0</v>
          </cell>
          <cell r="AX23">
            <v>0</v>
          </cell>
          <cell r="AY23">
            <v>0</v>
          </cell>
          <cell r="AZ23">
            <v>0</v>
          </cell>
          <cell r="BA23">
            <v>0</v>
          </cell>
          <cell r="BB23">
            <v>0</v>
          </cell>
          <cell r="BC23">
            <v>0</v>
          </cell>
          <cell r="BE23">
            <v>0</v>
          </cell>
          <cell r="BF23">
            <v>0</v>
          </cell>
          <cell r="BG23">
            <v>0</v>
          </cell>
          <cell r="BK23">
            <v>1.1833333333333345</v>
          </cell>
          <cell r="BL23">
            <v>1</v>
          </cell>
          <cell r="BM23">
            <v>1</v>
          </cell>
          <cell r="BN23">
            <v>0.49999999999999822</v>
          </cell>
          <cell r="BO23">
            <v>1.1833333333333345</v>
          </cell>
          <cell r="BP23">
            <v>0</v>
          </cell>
          <cell r="BQ23">
            <v>0</v>
          </cell>
          <cell r="BR23">
            <v>0.49999999999999822</v>
          </cell>
          <cell r="BS23">
            <v>0</v>
          </cell>
          <cell r="BT23">
            <v>0</v>
          </cell>
          <cell r="BU23">
            <v>0</v>
          </cell>
          <cell r="BV23">
            <v>0</v>
          </cell>
          <cell r="BW23">
            <v>1.1833333333333345</v>
          </cell>
          <cell r="BX23">
            <v>1</v>
          </cell>
          <cell r="BY23">
            <v>1</v>
          </cell>
          <cell r="BZ23">
            <v>0.49999999999999822</v>
          </cell>
          <cell r="CA23">
            <v>61110</v>
          </cell>
          <cell r="CB23">
            <v>0.40416319257752742</v>
          </cell>
          <cell r="CC23">
            <v>185</v>
          </cell>
          <cell r="CD23">
            <v>24000</v>
          </cell>
          <cell r="CE23">
            <v>698.41269841269843</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t="str">
            <v xml:space="preserve">EX2500-07 : 24hr Repair Swing machinery System-- EX2500-08 : 1.08hr General Work-- PC-1250-20 : 0.62hr Repair Autolube-- PC-1250-19 : 0.76hr Low Power Engine-- PC-1250-22 : 0.62hr Standby (No Truck)-- PC-1250-25 : 0.45hr Low Power Engine 3.70hr Hose Cylinder Bucket RH Leaked-- PC-1250-23 : 4.97hr V-Belt Ac Broken 0.42hr Working Lamp All Off, 2.17hr Standby (No Truck)-- </v>
          </cell>
          <cell r="DE23" t="str">
            <v>Rainfall &amp; Slippery</v>
          </cell>
          <cell r="DG23">
            <v>0</v>
          </cell>
          <cell r="DH23">
            <v>0</v>
          </cell>
          <cell r="DI23">
            <v>0</v>
          </cell>
          <cell r="DJ23">
            <v>0</v>
          </cell>
          <cell r="DK23">
            <v>0</v>
          </cell>
          <cell r="DL23">
            <v>0</v>
          </cell>
          <cell r="DM23">
            <v>0</v>
          </cell>
          <cell r="DO23">
            <v>0</v>
          </cell>
          <cell r="DR23">
            <v>348.23999977111816</v>
          </cell>
          <cell r="DS23">
            <v>132.69000053405762</v>
          </cell>
          <cell r="DT23">
            <v>1814.7799949645996</v>
          </cell>
          <cell r="DU23">
            <v>2295.7099952697754</v>
          </cell>
          <cell r="DV23">
            <v>2295.7099952697754</v>
          </cell>
          <cell r="DW23" t="e">
            <v>#REF!</v>
          </cell>
          <cell r="DX23">
            <v>0</v>
          </cell>
          <cell r="DY23">
            <v>0</v>
          </cell>
          <cell r="DZ23">
            <v>0</v>
          </cell>
          <cell r="EA23">
            <v>0</v>
          </cell>
          <cell r="EB23">
            <v>990.52000045776367</v>
          </cell>
          <cell r="EC23">
            <v>3546.4000015258789</v>
          </cell>
          <cell r="ED23">
            <v>4536.9200019836426</v>
          </cell>
          <cell r="EE23">
            <v>4536.9200019836426</v>
          </cell>
          <cell r="EF23">
            <v>0</v>
          </cell>
          <cell r="EG23">
            <v>0</v>
          </cell>
          <cell r="EH23">
            <v>0</v>
          </cell>
          <cell r="EI23">
            <v>0</v>
          </cell>
          <cell r="EJ23">
            <v>0</v>
          </cell>
          <cell r="EK23">
            <v>0</v>
          </cell>
          <cell r="EL23">
            <v>0</v>
          </cell>
          <cell r="EM23">
            <v>0</v>
          </cell>
          <cell r="EO23">
            <v>0</v>
          </cell>
          <cell r="EP23">
            <v>0</v>
          </cell>
          <cell r="EQ23">
            <v>0</v>
          </cell>
          <cell r="ER23">
            <v>0</v>
          </cell>
          <cell r="ES23">
            <v>0</v>
          </cell>
          <cell r="ET23">
            <v>0</v>
          </cell>
          <cell r="EU23">
            <v>0</v>
          </cell>
          <cell r="EW23">
            <v>0</v>
          </cell>
        </row>
        <row r="24">
          <cell r="A24">
            <v>41713</v>
          </cell>
          <cell r="B24">
            <v>93508.620473317278</v>
          </cell>
          <cell r="C24">
            <v>93508.620473317278</v>
          </cell>
          <cell r="D24">
            <v>0</v>
          </cell>
          <cell r="E24">
            <v>0</v>
          </cell>
          <cell r="F24">
            <v>0</v>
          </cell>
          <cell r="G24">
            <v>102091.92982673645</v>
          </cell>
          <cell r="H24">
            <v>0</v>
          </cell>
          <cell r="I24">
            <v>0</v>
          </cell>
          <cell r="J24">
            <v>0</v>
          </cell>
          <cell r="K24">
            <v>102091.92982673645</v>
          </cell>
          <cell r="L24">
            <v>6198.8758118945689</v>
          </cell>
          <cell r="M24">
            <v>6198.8758118945689</v>
          </cell>
          <cell r="Q24">
            <v>3697.3799915313721</v>
          </cell>
          <cell r="R24">
            <v>3512.8400096893311</v>
          </cell>
          <cell r="S24">
            <v>7210.2200012207031</v>
          </cell>
          <cell r="T24">
            <v>7210.2200012207031</v>
          </cell>
          <cell r="U24">
            <v>0</v>
          </cell>
          <cell r="V24">
            <v>0</v>
          </cell>
          <cell r="W24">
            <v>0</v>
          </cell>
          <cell r="X24">
            <v>290</v>
          </cell>
          <cell r="Y24">
            <v>5480</v>
          </cell>
          <cell r="Z24">
            <v>0</v>
          </cell>
          <cell r="AB24">
            <v>5770</v>
          </cell>
          <cell r="AC24">
            <v>270686.29985435482</v>
          </cell>
          <cell r="AD24">
            <v>0</v>
          </cell>
          <cell r="AE24">
            <v>0</v>
          </cell>
          <cell r="AF24">
            <v>0</v>
          </cell>
          <cell r="AG24">
            <v>270686.29985435482</v>
          </cell>
          <cell r="AH24">
            <v>280115.39842494729</v>
          </cell>
          <cell r="AI24">
            <v>0</v>
          </cell>
          <cell r="AJ24">
            <v>0</v>
          </cell>
          <cell r="AK24">
            <v>0</v>
          </cell>
          <cell r="AL24">
            <v>280115.39842494729</v>
          </cell>
          <cell r="AM24">
            <v>645</v>
          </cell>
          <cell r="AN24">
            <v>0</v>
          </cell>
          <cell r="AO24">
            <v>0</v>
          </cell>
          <cell r="AP24">
            <v>0</v>
          </cell>
          <cell r="AQ24">
            <v>0</v>
          </cell>
          <cell r="AR24">
            <v>0</v>
          </cell>
          <cell r="AS24">
            <v>0</v>
          </cell>
          <cell r="AT24">
            <v>0</v>
          </cell>
          <cell r="AU24">
            <v>0</v>
          </cell>
          <cell r="AV24">
            <v>0</v>
          </cell>
          <cell r="AX24">
            <v>0</v>
          </cell>
          <cell r="AY24">
            <v>0</v>
          </cell>
          <cell r="AZ24">
            <v>0</v>
          </cell>
          <cell r="BA24">
            <v>0</v>
          </cell>
          <cell r="BB24">
            <v>0</v>
          </cell>
          <cell r="BC24">
            <v>0</v>
          </cell>
          <cell r="BE24">
            <v>0</v>
          </cell>
          <cell r="BF24">
            <v>0</v>
          </cell>
          <cell r="BG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76830</v>
          </cell>
          <cell r="CB24">
            <v>0.51434934683665645</v>
          </cell>
          <cell r="CC24">
            <v>368</v>
          </cell>
          <cell r="CD24">
            <v>38400</v>
          </cell>
          <cell r="CE24">
            <v>1117.4603174603176</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t="str">
            <v xml:space="preserve">EX2500-07 : 24hr Repair Swing machinery System-- EX2500-08 : 0.41hr Overheat Coolant Radiator 0.23hr Check Autolube System-- PC-1250-20 : 2.23hr Hydraulic Leaked-- PC-1250-22 : 8.87hr PM 6.31hr Stndby-- PC-1250-25 : 0.77hr radiator Fuel Less; Trouble Fuel Gauge,                                          0.85hr Standby (No Truck)-- PC-1250-23 : 1.87hr Lighting System Off-- </v>
          </cell>
          <cell r="DE24">
            <v>0</v>
          </cell>
          <cell r="DG24">
            <v>0</v>
          </cell>
          <cell r="DH24">
            <v>0</v>
          </cell>
          <cell r="DI24">
            <v>0</v>
          </cell>
          <cell r="DJ24">
            <v>0</v>
          </cell>
          <cell r="DK24">
            <v>0</v>
          </cell>
          <cell r="DL24">
            <v>0</v>
          </cell>
          <cell r="DM24">
            <v>0</v>
          </cell>
          <cell r="DO24">
            <v>0</v>
          </cell>
          <cell r="DR24">
            <v>879.08998870849609</v>
          </cell>
          <cell r="DS24">
            <v>1224.5900020599365</v>
          </cell>
          <cell r="DT24">
            <v>532.45000076293945</v>
          </cell>
          <cell r="DU24">
            <v>2636.1299915313721</v>
          </cell>
          <cell r="DV24">
            <v>2636.1299915313721</v>
          </cell>
          <cell r="DW24" t="e">
            <v>#REF!</v>
          </cell>
          <cell r="DX24">
            <v>0</v>
          </cell>
          <cell r="DY24">
            <v>0</v>
          </cell>
          <cell r="DZ24">
            <v>0</v>
          </cell>
          <cell r="EA24">
            <v>0</v>
          </cell>
          <cell r="EB24">
            <v>3389.4600067138672</v>
          </cell>
          <cell r="EC24">
            <v>1184.6300029754639</v>
          </cell>
          <cell r="ED24">
            <v>4574.0900096893311</v>
          </cell>
          <cell r="EE24">
            <v>4574.0900096893311</v>
          </cell>
          <cell r="EF24">
            <v>0</v>
          </cell>
          <cell r="EG24">
            <v>0</v>
          </cell>
          <cell r="EH24">
            <v>0</v>
          </cell>
          <cell r="EI24">
            <v>0</v>
          </cell>
          <cell r="EJ24">
            <v>0</v>
          </cell>
          <cell r="EK24">
            <v>0</v>
          </cell>
          <cell r="EL24">
            <v>0</v>
          </cell>
          <cell r="EM24">
            <v>0</v>
          </cell>
          <cell r="EO24">
            <v>0</v>
          </cell>
          <cell r="EP24">
            <v>0</v>
          </cell>
          <cell r="EQ24">
            <v>0</v>
          </cell>
          <cell r="ER24">
            <v>0</v>
          </cell>
          <cell r="ES24">
            <v>0</v>
          </cell>
          <cell r="ET24">
            <v>0</v>
          </cell>
          <cell r="EU24">
            <v>0</v>
          </cell>
          <cell r="EW24">
            <v>0</v>
          </cell>
        </row>
        <row r="25">
          <cell r="A25">
            <v>41714</v>
          </cell>
          <cell r="B25">
            <v>85901.77314357947</v>
          </cell>
          <cell r="C25">
            <v>85901.77314357947</v>
          </cell>
          <cell r="D25">
            <v>0</v>
          </cell>
          <cell r="E25">
            <v>0</v>
          </cell>
          <cell r="F25">
            <v>0</v>
          </cell>
          <cell r="G25">
            <v>89689.790264129639</v>
          </cell>
          <cell r="H25">
            <v>0</v>
          </cell>
          <cell r="I25">
            <v>0</v>
          </cell>
          <cell r="J25">
            <v>0</v>
          </cell>
          <cell r="K25">
            <v>89689.790264129639</v>
          </cell>
          <cell r="L25">
            <v>6198.8758118945689</v>
          </cell>
          <cell r="M25">
            <v>6198.8758118945689</v>
          </cell>
          <cell r="Q25">
            <v>930.99998664855957</v>
          </cell>
          <cell r="R25">
            <v>2880.6100120544434</v>
          </cell>
          <cell r="S25">
            <v>3811.6099987030029</v>
          </cell>
          <cell r="T25">
            <v>3811.6099987030029</v>
          </cell>
          <cell r="U25">
            <v>0</v>
          </cell>
          <cell r="V25">
            <v>0</v>
          </cell>
          <cell r="W25">
            <v>0</v>
          </cell>
          <cell r="X25">
            <v>0</v>
          </cell>
          <cell r="Y25">
            <v>0</v>
          </cell>
          <cell r="Z25">
            <v>0</v>
          </cell>
          <cell r="AB25">
            <v>0</v>
          </cell>
          <cell r="AC25">
            <v>263451.88984230038</v>
          </cell>
          <cell r="AD25">
            <v>0</v>
          </cell>
          <cell r="AE25">
            <v>0</v>
          </cell>
          <cell r="AF25">
            <v>0</v>
          </cell>
          <cell r="AG25">
            <v>263451.88984230038</v>
          </cell>
          <cell r="AH25">
            <v>306196</v>
          </cell>
          <cell r="AI25">
            <v>0</v>
          </cell>
          <cell r="AJ25">
            <v>0</v>
          </cell>
          <cell r="AK25">
            <v>0</v>
          </cell>
          <cell r="AL25">
            <v>306196</v>
          </cell>
          <cell r="AM25">
            <v>915</v>
          </cell>
          <cell r="AN25">
            <v>0</v>
          </cell>
          <cell r="AO25">
            <v>0</v>
          </cell>
          <cell r="AP25">
            <v>0</v>
          </cell>
          <cell r="AQ25">
            <v>0</v>
          </cell>
          <cell r="AR25">
            <v>0</v>
          </cell>
          <cell r="AS25">
            <v>0</v>
          </cell>
          <cell r="AT25">
            <v>0</v>
          </cell>
          <cell r="AU25">
            <v>0</v>
          </cell>
          <cell r="AV25">
            <v>0</v>
          </cell>
          <cell r="AX25">
            <v>0</v>
          </cell>
          <cell r="AY25">
            <v>0</v>
          </cell>
          <cell r="AZ25">
            <v>0</v>
          </cell>
          <cell r="BA25">
            <v>0</v>
          </cell>
          <cell r="BB25">
            <v>0</v>
          </cell>
          <cell r="BC25">
            <v>0</v>
          </cell>
          <cell r="BE25">
            <v>0</v>
          </cell>
          <cell r="BF25">
            <v>0</v>
          </cell>
          <cell r="BG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t="str">
            <v xml:space="preserve">EX2500-07 : 24hr Repair Swing machinery System-- EX2500-08 : 1.65hr Replace Hose-- EX2500-09 : 0.97hr No Power Pump Autolube, 0.03 Loading Non Production-- PC-1250-19 : 18.17hr General Work, 2.20hr Loading Coal-- PC-1250-22 : 9.20hrOverheat Coolant Radiator-- PC-1250-25 : 1.96hr adiator Error.15, 13.80hr Standby (No Truck)-- PC-1250-23 : 2.02hr AC Hot-- </v>
          </cell>
          <cell r="DE25">
            <v>0</v>
          </cell>
          <cell r="DG25">
            <v>0</v>
          </cell>
          <cell r="DH25">
            <v>0</v>
          </cell>
          <cell r="DI25">
            <v>0</v>
          </cell>
          <cell r="DJ25">
            <v>4353.8</v>
          </cell>
          <cell r="DK25">
            <v>0</v>
          </cell>
          <cell r="DL25">
            <v>4353.8</v>
          </cell>
          <cell r="DM25">
            <v>4353.8</v>
          </cell>
          <cell r="DO25">
            <v>0</v>
          </cell>
          <cell r="DR25">
            <v>289.96999740600586</v>
          </cell>
          <cell r="DS25">
            <v>0</v>
          </cell>
          <cell r="DT25">
            <v>641.02998924255371</v>
          </cell>
          <cell r="DU25">
            <v>930.99998664855957</v>
          </cell>
          <cell r="DV25">
            <v>930.99998664855957</v>
          </cell>
          <cell r="DW25" t="e">
            <v>#REF!</v>
          </cell>
          <cell r="DX25">
            <v>0</v>
          </cell>
          <cell r="DY25">
            <v>0</v>
          </cell>
          <cell r="DZ25">
            <v>0</v>
          </cell>
          <cell r="EA25">
            <v>0</v>
          </cell>
          <cell r="EB25">
            <v>7234.4100120544435</v>
          </cell>
          <cell r="EC25">
            <v>0</v>
          </cell>
          <cell r="ED25">
            <v>7234.4100120544435</v>
          </cell>
          <cell r="EE25">
            <v>7234.4100120544435</v>
          </cell>
          <cell r="EF25">
            <v>0</v>
          </cell>
          <cell r="EG25">
            <v>0</v>
          </cell>
          <cell r="EH25">
            <v>0</v>
          </cell>
          <cell r="EI25">
            <v>0</v>
          </cell>
          <cell r="EJ25">
            <v>0</v>
          </cell>
          <cell r="EK25">
            <v>0</v>
          </cell>
          <cell r="EL25">
            <v>0</v>
          </cell>
          <cell r="EM25">
            <v>0</v>
          </cell>
          <cell r="EO25">
            <v>0</v>
          </cell>
          <cell r="EP25">
            <v>0</v>
          </cell>
          <cell r="EQ25">
            <v>0</v>
          </cell>
          <cell r="ER25">
            <v>0</v>
          </cell>
          <cell r="ES25">
            <v>0</v>
          </cell>
          <cell r="ET25">
            <v>0</v>
          </cell>
          <cell r="EU25">
            <v>0</v>
          </cell>
          <cell r="EW25">
            <v>0</v>
          </cell>
        </row>
        <row r="26">
          <cell r="A26">
            <v>41715</v>
          </cell>
          <cell r="B26">
            <v>89150.317371240031</v>
          </cell>
          <cell r="C26">
            <v>89150.317371240031</v>
          </cell>
          <cell r="D26">
            <v>0</v>
          </cell>
          <cell r="E26">
            <v>0</v>
          </cell>
          <cell r="F26">
            <v>0</v>
          </cell>
          <cell r="G26">
            <v>87812.969869613647</v>
          </cell>
          <cell r="H26">
            <v>0</v>
          </cell>
          <cell r="I26">
            <v>0</v>
          </cell>
          <cell r="J26">
            <v>0</v>
          </cell>
          <cell r="K26">
            <v>87812.969869613647</v>
          </cell>
          <cell r="L26">
            <v>5959.3774970691547</v>
          </cell>
          <cell r="M26">
            <v>5959.3774970691547</v>
          </cell>
          <cell r="Q26">
            <v>4014.0200290679932</v>
          </cell>
          <cell r="R26">
            <v>197.57999992370605</v>
          </cell>
          <cell r="S26">
            <v>4211.6000289917001</v>
          </cell>
          <cell r="T26">
            <v>4211.6000289917001</v>
          </cell>
          <cell r="U26">
            <v>0</v>
          </cell>
          <cell r="V26">
            <v>0</v>
          </cell>
          <cell r="W26">
            <v>0</v>
          </cell>
          <cell r="X26">
            <v>7810</v>
          </cell>
          <cell r="Y26">
            <v>0</v>
          </cell>
          <cell r="Z26">
            <v>0</v>
          </cell>
          <cell r="AB26">
            <v>7810</v>
          </cell>
          <cell r="AC26">
            <v>254566.15981330868</v>
          </cell>
          <cell r="AD26">
            <v>0</v>
          </cell>
          <cell r="AE26">
            <v>0</v>
          </cell>
          <cell r="AF26">
            <v>0</v>
          </cell>
          <cell r="AG26">
            <v>254566.15981330868</v>
          </cell>
          <cell r="AH26">
            <v>307650.82057438063</v>
          </cell>
          <cell r="AI26">
            <v>0</v>
          </cell>
          <cell r="AJ26">
            <v>0</v>
          </cell>
          <cell r="AK26">
            <v>0</v>
          </cell>
          <cell r="AL26">
            <v>307650.82057438063</v>
          </cell>
          <cell r="AM26">
            <v>203.61</v>
          </cell>
          <cell r="AN26">
            <v>0</v>
          </cell>
          <cell r="AO26">
            <v>0</v>
          </cell>
          <cell r="AP26">
            <v>0</v>
          </cell>
          <cell r="AQ26">
            <v>0</v>
          </cell>
          <cell r="AR26">
            <v>0</v>
          </cell>
          <cell r="AS26">
            <v>0</v>
          </cell>
          <cell r="AT26">
            <v>0</v>
          </cell>
          <cell r="AU26">
            <v>0</v>
          </cell>
          <cell r="AV26">
            <v>0</v>
          </cell>
          <cell r="AX26">
            <v>0</v>
          </cell>
          <cell r="AY26">
            <v>0</v>
          </cell>
          <cell r="AZ26">
            <v>0</v>
          </cell>
          <cell r="BA26">
            <v>0</v>
          </cell>
          <cell r="BB26">
            <v>0</v>
          </cell>
          <cell r="BC26">
            <v>0</v>
          </cell>
          <cell r="BE26">
            <v>0</v>
          </cell>
          <cell r="BF26">
            <v>0</v>
          </cell>
          <cell r="BG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312570</v>
          </cell>
          <cell r="CB26">
            <v>0.1824707478241146</v>
          </cell>
          <cell r="CC26">
            <v>414</v>
          </cell>
          <cell r="CD26">
            <v>56400</v>
          </cell>
          <cell r="CE26">
            <v>634.88164738350486</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t="str">
            <v xml:space="preserve">EX2500-07 : 24hr Repair Swing machinery System-- EX2500-08 : 9.42hr Engine Oil Mixed Water, 4.04hr radiator Engine STOP ON-- EX2500-09 : 0.76hr V-Belt Alternator Damage-- PC-1250-20 : 4.25hr Hose Centre Joint Leak-- PC-1250-22 : 1.44hr Hose Radiator Leak-- PC-1250-25 : 2.91hr Standby (No Truck)-- PC-1250-23 : 1.00hr Hydraulic PTO Leaked, 4.87hr Pin Track Shoe LH Broken-- </v>
          </cell>
          <cell r="DE26">
            <v>0</v>
          </cell>
          <cell r="DG26">
            <v>0</v>
          </cell>
          <cell r="DH26">
            <v>0</v>
          </cell>
          <cell r="DI26">
            <v>0</v>
          </cell>
          <cell r="DJ26">
            <v>4674.13</v>
          </cell>
          <cell r="DK26">
            <v>0</v>
          </cell>
          <cell r="DL26">
            <v>4674.13</v>
          </cell>
          <cell r="DM26">
            <v>4674.13</v>
          </cell>
          <cell r="DO26">
            <v>0</v>
          </cell>
          <cell r="DR26">
            <v>0</v>
          </cell>
          <cell r="DS26">
            <v>0</v>
          </cell>
          <cell r="DT26">
            <v>0</v>
          </cell>
          <cell r="DU26">
            <v>0</v>
          </cell>
          <cell r="DV26">
            <v>0</v>
          </cell>
          <cell r="DW26" t="e">
            <v>#REF!</v>
          </cell>
          <cell r="DX26">
            <v>0</v>
          </cell>
          <cell r="DY26">
            <v>0</v>
          </cell>
          <cell r="DZ26">
            <v>0</v>
          </cell>
          <cell r="EA26">
            <v>0</v>
          </cell>
          <cell r="EB26">
            <v>4871.7099999237062</v>
          </cell>
          <cell r="EC26">
            <v>4014.0200290679932</v>
          </cell>
          <cell r="ED26">
            <v>8885.7300289917002</v>
          </cell>
          <cell r="EE26">
            <v>8885.7300289917002</v>
          </cell>
          <cell r="EF26">
            <v>0</v>
          </cell>
          <cell r="EG26">
            <v>0</v>
          </cell>
          <cell r="EH26">
            <v>0</v>
          </cell>
          <cell r="EI26">
            <v>0</v>
          </cell>
          <cell r="EJ26">
            <v>0</v>
          </cell>
          <cell r="EK26">
            <v>0</v>
          </cell>
          <cell r="EL26">
            <v>0</v>
          </cell>
          <cell r="EM26">
            <v>0</v>
          </cell>
          <cell r="EO26">
            <v>0</v>
          </cell>
          <cell r="EP26">
            <v>0</v>
          </cell>
          <cell r="EQ26">
            <v>0</v>
          </cell>
          <cell r="ER26">
            <v>0</v>
          </cell>
          <cell r="ES26">
            <v>0</v>
          </cell>
          <cell r="ET26">
            <v>0</v>
          </cell>
          <cell r="EU26">
            <v>0</v>
          </cell>
          <cell r="EW26">
            <v>0</v>
          </cell>
        </row>
        <row r="27">
          <cell r="A27">
            <v>41716</v>
          </cell>
          <cell r="B27">
            <v>90404.926316537472</v>
          </cell>
          <cell r="C27">
            <v>90404.926316537472</v>
          </cell>
          <cell r="D27">
            <v>0</v>
          </cell>
          <cell r="E27">
            <v>0</v>
          </cell>
          <cell r="F27">
            <v>0</v>
          </cell>
          <cell r="G27">
            <v>94578.979909896851</v>
          </cell>
          <cell r="H27">
            <v>0</v>
          </cell>
          <cell r="I27">
            <v>0</v>
          </cell>
          <cell r="J27">
            <v>0</v>
          </cell>
          <cell r="K27">
            <v>94578.979909896851</v>
          </cell>
          <cell r="L27">
            <v>5959.3774970691547</v>
          </cell>
          <cell r="M27">
            <v>5959.3774970691547</v>
          </cell>
          <cell r="Q27">
            <v>5234.519983291626</v>
          </cell>
          <cell r="R27">
            <v>0</v>
          </cell>
          <cell r="S27">
            <v>5234.519983291626</v>
          </cell>
          <cell r="T27">
            <v>5234.519983291626</v>
          </cell>
          <cell r="U27">
            <v>0</v>
          </cell>
          <cell r="V27">
            <v>0</v>
          </cell>
          <cell r="W27">
            <v>0</v>
          </cell>
          <cell r="X27">
            <v>7100</v>
          </cell>
          <cell r="Y27">
            <v>0</v>
          </cell>
          <cell r="Z27">
            <v>0</v>
          </cell>
          <cell r="AB27">
            <v>7100</v>
          </cell>
          <cell r="AC27">
            <v>246862.10983268733</v>
          </cell>
          <cell r="AD27">
            <v>0</v>
          </cell>
          <cell r="AE27">
            <v>0</v>
          </cell>
          <cell r="AF27">
            <v>0</v>
          </cell>
          <cell r="AG27">
            <v>246862.10983268733</v>
          </cell>
          <cell r="AH27">
            <v>309217.73541715561</v>
          </cell>
          <cell r="AI27">
            <v>0</v>
          </cell>
          <cell r="AJ27">
            <v>0</v>
          </cell>
          <cell r="AK27">
            <v>0</v>
          </cell>
          <cell r="AL27">
            <v>309217.73541715561</v>
          </cell>
          <cell r="AM27">
            <v>375</v>
          </cell>
          <cell r="AN27">
            <v>0</v>
          </cell>
          <cell r="AO27">
            <v>0</v>
          </cell>
          <cell r="AP27">
            <v>0</v>
          </cell>
          <cell r="AQ27">
            <v>0</v>
          </cell>
          <cell r="AR27">
            <v>0</v>
          </cell>
          <cell r="AS27">
            <v>0</v>
          </cell>
          <cell r="AT27">
            <v>0</v>
          </cell>
          <cell r="AU27">
            <v>0</v>
          </cell>
          <cell r="AV27">
            <v>0</v>
          </cell>
          <cell r="AX27">
            <v>0</v>
          </cell>
          <cell r="AY27">
            <v>0</v>
          </cell>
          <cell r="AZ27">
            <v>0</v>
          </cell>
          <cell r="BA27">
            <v>0</v>
          </cell>
          <cell r="BB27">
            <v>0</v>
          </cell>
          <cell r="BC27">
            <v>0</v>
          </cell>
          <cell r="BE27">
            <v>0</v>
          </cell>
          <cell r="BF27">
            <v>0</v>
          </cell>
          <cell r="BG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54690</v>
          </cell>
          <cell r="CB27">
            <v>0.53281398223809007</v>
          </cell>
          <cell r="CC27">
            <v>230</v>
          </cell>
          <cell r="CD27">
            <v>28800</v>
          </cell>
          <cell r="CE27">
            <v>339.59668860114624</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t="str">
            <v xml:space="preserve">EX2500-07 : 24hr Repair Swing machinery System-- EX2500-08 : 0.75hr Engine Oil Mixed Water, 23.25hr PM49250-- PC-1250-19 : 13.67hr Replace Main Pump-- PC-1250-22 : 11.60hr Overheat Coolant Radiator-- PC-1250-25 : 1.48hr PM18000-- PC-1250-23 : 0.77hr Hydraul,ic PTO Leaked, 1.67hr Stanby (No Truck)-- </v>
          </cell>
          <cell r="DE27">
            <v>0</v>
          </cell>
          <cell r="DG27">
            <v>0</v>
          </cell>
          <cell r="DH27">
            <v>0</v>
          </cell>
          <cell r="DI27">
            <v>0</v>
          </cell>
          <cell r="DJ27">
            <v>4046.73</v>
          </cell>
          <cell r="DK27">
            <v>0</v>
          </cell>
          <cell r="DL27">
            <v>4046.73</v>
          </cell>
          <cell r="DM27">
            <v>4046.73</v>
          </cell>
          <cell r="DO27">
            <v>0</v>
          </cell>
          <cell r="DR27">
            <v>0</v>
          </cell>
          <cell r="DS27">
            <v>0</v>
          </cell>
          <cell r="DT27">
            <v>1577.2000026702881</v>
          </cell>
          <cell r="DU27">
            <v>1577.2000026702881</v>
          </cell>
          <cell r="DV27">
            <v>1577.2000026702881</v>
          </cell>
          <cell r="DW27" t="e">
            <v>#REF!</v>
          </cell>
          <cell r="DX27">
            <v>0</v>
          </cell>
          <cell r="DY27">
            <v>0</v>
          </cell>
          <cell r="DZ27">
            <v>0</v>
          </cell>
          <cell r="EA27">
            <v>0</v>
          </cell>
          <cell r="EB27">
            <v>4046.73</v>
          </cell>
          <cell r="EC27">
            <v>3657.3199806213379</v>
          </cell>
          <cell r="ED27">
            <v>7704.0499806213375</v>
          </cell>
          <cell r="EE27">
            <v>7704.0499806213375</v>
          </cell>
          <cell r="EF27">
            <v>0</v>
          </cell>
          <cell r="EG27">
            <v>0</v>
          </cell>
          <cell r="EH27">
            <v>0</v>
          </cell>
          <cell r="EI27">
            <v>0</v>
          </cell>
          <cell r="EJ27">
            <v>0</v>
          </cell>
          <cell r="EK27">
            <v>0</v>
          </cell>
          <cell r="EL27">
            <v>0</v>
          </cell>
          <cell r="EM27">
            <v>0</v>
          </cell>
          <cell r="EO27">
            <v>0</v>
          </cell>
          <cell r="EP27">
            <v>0</v>
          </cell>
          <cell r="EQ27">
            <v>0</v>
          </cell>
          <cell r="ER27">
            <v>0</v>
          </cell>
          <cell r="ES27">
            <v>0</v>
          </cell>
          <cell r="ET27">
            <v>0</v>
          </cell>
          <cell r="EU27">
            <v>0</v>
          </cell>
          <cell r="EW27">
            <v>0</v>
          </cell>
        </row>
        <row r="28">
          <cell r="A28">
            <v>41717</v>
          </cell>
          <cell r="B28">
            <v>89594.146239742171</v>
          </cell>
          <cell r="C28">
            <v>89594.146239742171</v>
          </cell>
          <cell r="D28">
            <v>0</v>
          </cell>
          <cell r="E28">
            <v>0</v>
          </cell>
          <cell r="F28">
            <v>0</v>
          </cell>
          <cell r="G28">
            <v>90346.380023956299</v>
          </cell>
          <cell r="H28">
            <v>0</v>
          </cell>
          <cell r="I28">
            <v>0</v>
          </cell>
          <cell r="J28">
            <v>0</v>
          </cell>
          <cell r="K28">
            <v>90346.380023956299</v>
          </cell>
          <cell r="L28">
            <v>5959.3774970691547</v>
          </cell>
          <cell r="M28">
            <v>5959.3774970691547</v>
          </cell>
          <cell r="Q28">
            <v>6753.6899929046631</v>
          </cell>
          <cell r="R28">
            <v>0</v>
          </cell>
          <cell r="S28">
            <v>6753.6899929046631</v>
          </cell>
          <cell r="T28">
            <v>6753.6899929046631</v>
          </cell>
          <cell r="U28">
            <v>0</v>
          </cell>
          <cell r="V28">
            <v>0</v>
          </cell>
          <cell r="W28">
            <v>0</v>
          </cell>
          <cell r="X28">
            <v>8710</v>
          </cell>
          <cell r="Y28">
            <v>0</v>
          </cell>
          <cell r="Z28">
            <v>0</v>
          </cell>
          <cell r="AB28">
            <v>8710</v>
          </cell>
          <cell r="AC28">
            <v>242006.92982772822</v>
          </cell>
          <cell r="AD28">
            <v>0</v>
          </cell>
          <cell r="AE28">
            <v>0</v>
          </cell>
          <cell r="AF28">
            <v>0</v>
          </cell>
          <cell r="AG28">
            <v>242006.92982772822</v>
          </cell>
          <cell r="AH28">
            <v>310714.52766407339</v>
          </cell>
          <cell r="AI28">
            <v>0</v>
          </cell>
          <cell r="AJ28">
            <v>0</v>
          </cell>
          <cell r="AK28">
            <v>0</v>
          </cell>
          <cell r="AL28">
            <v>310714.52766407339</v>
          </cell>
          <cell r="AM28">
            <v>0</v>
          </cell>
          <cell r="AN28">
            <v>0</v>
          </cell>
          <cell r="AO28">
            <v>0</v>
          </cell>
          <cell r="AP28">
            <v>0</v>
          </cell>
          <cell r="AQ28">
            <v>0</v>
          </cell>
          <cell r="AR28">
            <v>0</v>
          </cell>
          <cell r="AS28">
            <v>0</v>
          </cell>
          <cell r="AT28">
            <v>0</v>
          </cell>
          <cell r="AU28">
            <v>0</v>
          </cell>
          <cell r="AV28">
            <v>0</v>
          </cell>
          <cell r="AX28">
            <v>0</v>
          </cell>
          <cell r="AY28">
            <v>0</v>
          </cell>
          <cell r="AZ28">
            <v>0</v>
          </cell>
          <cell r="BA28">
            <v>0</v>
          </cell>
          <cell r="BB28">
            <v>0</v>
          </cell>
          <cell r="BC28">
            <v>0</v>
          </cell>
          <cell r="BE28">
            <v>0</v>
          </cell>
          <cell r="BF28">
            <v>0</v>
          </cell>
          <cell r="BG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55035</v>
          </cell>
          <cell r="CB28">
            <v>0.50768063517335082</v>
          </cell>
          <cell r="CC28">
            <v>240</v>
          </cell>
          <cell r="CD28">
            <v>27600</v>
          </cell>
          <cell r="CE28">
            <v>340.20375676536133</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t="str">
            <v xml:space="preserve">EX2500-07 : 8.91hr Repair Swing machinery System-- EX2500-08 : 24hr PM49250-- EX2500-09 : 1.28hr Teeth Bucket No.01 Released-- PC-1250-20 : 5.12hr Teeth Bucket No.06 Damage, 8.84hr Standby (Not Used)-- PC-1250-19 : 1.49hr radiator  0.53hr Device Error 11 CA559, 7.20hr Standby (Not Used)-- PC-1250-22 : 4.87hr Radiator Overheat-- PC-1250-25 : 7.09hr  Welding Adapter Tooth Bucket, 3.99hr Can't Start/ Emergency STOP On 2.25hr Standby (Not Use)-- PC-1250-23 : 0.52hr Autolube Abnormal 1hr Trouble Door Cabin-- </v>
          </cell>
          <cell r="DE28">
            <v>0</v>
          </cell>
          <cell r="DG28">
            <v>0</v>
          </cell>
          <cell r="DH28">
            <v>0</v>
          </cell>
          <cell r="DI28">
            <v>0</v>
          </cell>
          <cell r="DJ28">
            <v>752.88</v>
          </cell>
          <cell r="DK28">
            <v>0</v>
          </cell>
          <cell r="DL28">
            <v>752.88</v>
          </cell>
          <cell r="DM28">
            <v>752.88</v>
          </cell>
          <cell r="DO28">
            <v>0</v>
          </cell>
          <cell r="DR28">
            <v>0</v>
          </cell>
          <cell r="DS28">
            <v>0</v>
          </cell>
          <cell r="DT28">
            <v>2651.3899879455566</v>
          </cell>
          <cell r="DU28">
            <v>2651.3899879455566</v>
          </cell>
          <cell r="DV28">
            <v>2651.3899879455566</v>
          </cell>
          <cell r="DW28" t="e">
            <v>#REF!</v>
          </cell>
          <cell r="DX28">
            <v>0</v>
          </cell>
          <cell r="DY28">
            <v>0</v>
          </cell>
          <cell r="DZ28">
            <v>0</v>
          </cell>
          <cell r="EA28">
            <v>0</v>
          </cell>
          <cell r="EB28">
            <v>752.88</v>
          </cell>
          <cell r="EC28">
            <v>4102.3000049591064</v>
          </cell>
          <cell r="ED28">
            <v>4855.1800049591066</v>
          </cell>
          <cell r="EE28">
            <v>4855.1800049591066</v>
          </cell>
        </row>
        <row r="29">
          <cell r="A29">
            <v>41718</v>
          </cell>
          <cell r="B29">
            <v>88645.517435081187</v>
          </cell>
          <cell r="C29">
            <v>88645.517435081187</v>
          </cell>
          <cell r="D29">
            <v>0</v>
          </cell>
          <cell r="E29">
            <v>0</v>
          </cell>
          <cell r="F29">
            <v>0</v>
          </cell>
          <cell r="G29">
            <v>40656.930097579956</v>
          </cell>
          <cell r="H29">
            <v>0</v>
          </cell>
          <cell r="I29">
            <v>0</v>
          </cell>
          <cell r="J29">
            <v>0</v>
          </cell>
          <cell r="K29">
            <v>40656.930097579956</v>
          </cell>
          <cell r="L29">
            <v>5959.3774970691547</v>
          </cell>
          <cell r="M29">
            <v>5959.3774970691547</v>
          </cell>
          <cell r="Q29">
            <v>3811.5799999237061</v>
          </cell>
          <cell r="R29">
            <v>0</v>
          </cell>
          <cell r="S29">
            <v>3811.5799999237061</v>
          </cell>
          <cell r="T29">
            <v>3811.5799999237061</v>
          </cell>
          <cell r="U29">
            <v>0</v>
          </cell>
          <cell r="V29">
            <v>0</v>
          </cell>
          <cell r="W29">
            <v>0</v>
          </cell>
          <cell r="X29">
            <v>310</v>
          </cell>
          <cell r="Y29">
            <v>7620</v>
          </cell>
          <cell r="Z29">
            <v>0</v>
          </cell>
          <cell r="AB29">
            <v>7930</v>
          </cell>
          <cell r="AC29">
            <v>238027.4798307037</v>
          </cell>
          <cell r="AD29">
            <v>0</v>
          </cell>
          <cell r="AE29">
            <v>0</v>
          </cell>
          <cell r="AF29">
            <v>0</v>
          </cell>
          <cell r="AG29">
            <v>238027.4798307037</v>
          </cell>
          <cell r="AH29">
            <v>311388.10172135604</v>
          </cell>
          <cell r="AI29">
            <v>0</v>
          </cell>
          <cell r="AJ29">
            <v>0</v>
          </cell>
          <cell r="AK29">
            <v>0</v>
          </cell>
          <cell r="AL29">
            <v>311388.10172135604</v>
          </cell>
          <cell r="AM29">
            <v>235.18</v>
          </cell>
          <cell r="AN29">
            <v>0</v>
          </cell>
          <cell r="AO29">
            <v>0</v>
          </cell>
          <cell r="AP29">
            <v>0</v>
          </cell>
          <cell r="AQ29">
            <v>0</v>
          </cell>
          <cell r="AR29">
            <v>0</v>
          </cell>
          <cell r="AS29">
            <v>0</v>
          </cell>
          <cell r="AT29">
            <v>0</v>
          </cell>
          <cell r="AU29">
            <v>0</v>
          </cell>
          <cell r="AV29">
            <v>0</v>
          </cell>
          <cell r="AX29">
            <v>0</v>
          </cell>
          <cell r="AY29">
            <v>0</v>
          </cell>
          <cell r="AZ29">
            <v>0</v>
          </cell>
          <cell r="BA29">
            <v>0</v>
          </cell>
          <cell r="BB29">
            <v>0</v>
          </cell>
          <cell r="BC29">
            <v>0</v>
          </cell>
          <cell r="BE29">
            <v>0</v>
          </cell>
          <cell r="BF29">
            <v>0</v>
          </cell>
          <cell r="BG29">
            <v>0</v>
          </cell>
          <cell r="BK29">
            <v>7.2500000000582077</v>
          </cell>
          <cell r="BL29">
            <v>3</v>
          </cell>
          <cell r="BM29">
            <v>47</v>
          </cell>
          <cell r="BN29">
            <v>6.2166666666744277</v>
          </cell>
          <cell r="BO29">
            <v>7.2500000000582077</v>
          </cell>
          <cell r="BP29">
            <v>0</v>
          </cell>
          <cell r="BQ29">
            <v>0</v>
          </cell>
          <cell r="BR29">
            <v>6.2166666666744277</v>
          </cell>
          <cell r="BS29">
            <v>0</v>
          </cell>
          <cell r="BT29">
            <v>0</v>
          </cell>
          <cell r="BU29">
            <v>0</v>
          </cell>
          <cell r="BV29">
            <v>0</v>
          </cell>
          <cell r="BW29">
            <v>7.2500000000582077</v>
          </cell>
          <cell r="BX29">
            <v>3</v>
          </cell>
          <cell r="BY29">
            <v>47</v>
          </cell>
          <cell r="BZ29">
            <v>6.2166666666744277</v>
          </cell>
          <cell r="CA29">
            <v>178200</v>
          </cell>
          <cell r="CB29">
            <v>0.18415650563358543</v>
          </cell>
          <cell r="CC29">
            <v>240</v>
          </cell>
          <cell r="CD29">
            <v>32400</v>
          </cell>
          <cell r="CE29">
            <v>416.68930390492363</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t="str">
            <v xml:space="preserve">EX2500-08 : 24.00hr Overhaul PM49250-- PC-1250-20 : 1.96hr AC Hot, 1.20hr Standby (Not Used), 2.58hr Loading Coal-- PC-1250-19 : 7.85hr radiator Errror.11 (Code:CA559), 1.64hr Standby (Not Used)-- PC-1250-22 : 1.65hr General Work-- PC-1250-25 : 0.14hr General Work-- </v>
          </cell>
          <cell r="DE29" t="str">
            <v>Rainfall &amp; Slippery</v>
          </cell>
          <cell r="DG29">
            <v>0</v>
          </cell>
          <cell r="DH29">
            <v>0</v>
          </cell>
          <cell r="DI29">
            <v>0</v>
          </cell>
          <cell r="DJ29">
            <v>0</v>
          </cell>
          <cell r="DK29">
            <v>1209.08</v>
          </cell>
          <cell r="DL29">
            <v>1209.08</v>
          </cell>
          <cell r="DM29">
            <v>1209.08</v>
          </cell>
          <cell r="DO29">
            <v>0</v>
          </cell>
          <cell r="DR29">
            <v>0</v>
          </cell>
          <cell r="DS29">
            <v>955.79000282287598</v>
          </cell>
          <cell r="DT29">
            <v>85.420000076293945</v>
          </cell>
          <cell r="DU29">
            <v>1041.2100028991699</v>
          </cell>
          <cell r="DV29">
            <v>1041.2100028991699</v>
          </cell>
          <cell r="DW29" t="e">
            <v>#REF!</v>
          </cell>
          <cell r="DX29">
            <v>0</v>
          </cell>
          <cell r="DY29">
            <v>0</v>
          </cell>
          <cell r="DZ29">
            <v>0</v>
          </cell>
          <cell r="EA29">
            <v>1209.08</v>
          </cell>
          <cell r="EB29">
            <v>0</v>
          </cell>
          <cell r="EC29">
            <v>2770.3699970245361</v>
          </cell>
          <cell r="ED29">
            <v>3979.4499970245361</v>
          </cell>
          <cell r="EE29">
            <v>3979.4499970245361</v>
          </cell>
        </row>
        <row r="30">
          <cell r="A30">
            <v>41719</v>
          </cell>
          <cell r="B30">
            <v>77530.551241258756</v>
          </cell>
          <cell r="C30">
            <v>77530.551241258756</v>
          </cell>
          <cell r="D30">
            <v>0</v>
          </cell>
          <cell r="E30">
            <v>0</v>
          </cell>
          <cell r="F30">
            <v>0</v>
          </cell>
          <cell r="G30">
            <v>39429.460037231445</v>
          </cell>
          <cell r="H30">
            <v>0</v>
          </cell>
          <cell r="I30">
            <v>0</v>
          </cell>
          <cell r="J30">
            <v>0</v>
          </cell>
          <cell r="K30">
            <v>39429.460037231445</v>
          </cell>
          <cell r="L30">
            <v>5719.8791822437424</v>
          </cell>
          <cell r="M30">
            <v>5719.8791822437424</v>
          </cell>
          <cell r="Q30">
            <v>1532.220006942749</v>
          </cell>
          <cell r="R30">
            <v>0</v>
          </cell>
          <cell r="S30">
            <v>1532.220006942749</v>
          </cell>
          <cell r="T30">
            <v>1532.220006942749</v>
          </cell>
          <cell r="U30">
            <v>0</v>
          </cell>
          <cell r="V30">
            <v>0</v>
          </cell>
          <cell r="W30">
            <v>0</v>
          </cell>
          <cell r="X30">
            <v>3600</v>
          </cell>
          <cell r="Y30">
            <v>0</v>
          </cell>
          <cell r="Z30">
            <v>0</v>
          </cell>
          <cell r="AB30">
            <v>3600</v>
          </cell>
          <cell r="AC30">
            <v>236600.29982490535</v>
          </cell>
          <cell r="AD30">
            <v>0</v>
          </cell>
          <cell r="AE30">
            <v>0</v>
          </cell>
          <cell r="AF30">
            <v>0</v>
          </cell>
          <cell r="AG30">
            <v>236600.29982490535</v>
          </cell>
          <cell r="AH30">
            <v>312041.33995921607</v>
          </cell>
          <cell r="AI30">
            <v>0</v>
          </cell>
          <cell r="AJ30">
            <v>0</v>
          </cell>
          <cell r="AK30">
            <v>0</v>
          </cell>
          <cell r="AL30">
            <v>312041.33995921607</v>
          </cell>
          <cell r="AM30">
            <v>0</v>
          </cell>
          <cell r="AN30">
            <v>0</v>
          </cell>
          <cell r="AO30">
            <v>0</v>
          </cell>
          <cell r="AP30">
            <v>0</v>
          </cell>
          <cell r="AQ30">
            <v>0</v>
          </cell>
          <cell r="AR30">
            <v>0</v>
          </cell>
          <cell r="AS30">
            <v>0</v>
          </cell>
          <cell r="AT30">
            <v>0</v>
          </cell>
          <cell r="AU30">
            <v>0</v>
          </cell>
          <cell r="AV30">
            <v>0</v>
          </cell>
          <cell r="AX30">
            <v>0</v>
          </cell>
          <cell r="AY30">
            <v>0</v>
          </cell>
          <cell r="AZ30">
            <v>0</v>
          </cell>
          <cell r="BA30">
            <v>0</v>
          </cell>
          <cell r="BB30">
            <v>0</v>
          </cell>
          <cell r="BC30">
            <v>0</v>
          </cell>
          <cell r="BE30">
            <v>0</v>
          </cell>
          <cell r="BF30">
            <v>0</v>
          </cell>
          <cell r="BG30">
            <v>0</v>
          </cell>
          <cell r="BK30">
            <v>6.4499999999999984</v>
          </cell>
          <cell r="BL30">
            <v>3</v>
          </cell>
          <cell r="BM30">
            <v>5</v>
          </cell>
          <cell r="BN30">
            <v>6.8000000000000016</v>
          </cell>
          <cell r="BO30">
            <v>6.4499999999999984</v>
          </cell>
          <cell r="BP30">
            <v>0</v>
          </cell>
          <cell r="BQ30">
            <v>0</v>
          </cell>
          <cell r="BR30">
            <v>6.8000000000000016</v>
          </cell>
          <cell r="BS30">
            <v>0</v>
          </cell>
          <cell r="BT30">
            <v>0</v>
          </cell>
          <cell r="BU30">
            <v>0</v>
          </cell>
          <cell r="BV30">
            <v>0</v>
          </cell>
          <cell r="BW30">
            <v>6.4499999999999984</v>
          </cell>
          <cell r="BX30">
            <v>3</v>
          </cell>
          <cell r="BY30">
            <v>5</v>
          </cell>
          <cell r="BZ30">
            <v>6.8000000000000016</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t="str">
            <v xml:space="preserve">EX2500-07 : 0.88hr Monitor Fast Fueling ON-- EX2500-08 : 24hr Overhaul PM49250 (HM52911)-- PC-1250-20 : 1.77hr Standby (Not Used),  0.99hr Loading Coal-- PC-1250-22 : 0.76hr General work, 0.30hr Loading Non Production-- PC-1250-23 : 0.25hr Replace Hose Grease, 1.22hr Hose Autolube Leaked-- </v>
          </cell>
          <cell r="DE30" t="str">
            <v>Rainfall &amp; Slippery</v>
          </cell>
          <cell r="DG30">
            <v>0</v>
          </cell>
          <cell r="DH30">
            <v>0</v>
          </cell>
          <cell r="DI30">
            <v>0</v>
          </cell>
          <cell r="DJ30">
            <v>0</v>
          </cell>
          <cell r="DK30">
            <v>314.76</v>
          </cell>
          <cell r="DL30">
            <v>314.76</v>
          </cell>
          <cell r="DM30">
            <v>314.76</v>
          </cell>
          <cell r="DO30">
            <v>0</v>
          </cell>
          <cell r="DR30">
            <v>0</v>
          </cell>
          <cell r="DS30">
            <v>419.80000114440918</v>
          </cell>
          <cell r="DT30">
            <v>0</v>
          </cell>
          <cell r="DU30">
            <v>419.80000114440918</v>
          </cell>
          <cell r="DV30">
            <v>419.80000114440918</v>
          </cell>
          <cell r="DW30" t="e">
            <v>#REF!</v>
          </cell>
          <cell r="DX30">
            <v>0</v>
          </cell>
          <cell r="DY30">
            <v>0</v>
          </cell>
          <cell r="DZ30">
            <v>0</v>
          </cell>
          <cell r="EA30">
            <v>314.76</v>
          </cell>
          <cell r="EB30">
            <v>0</v>
          </cell>
          <cell r="EC30">
            <v>1112.4200057983398</v>
          </cell>
          <cell r="ED30">
            <v>1427.1800057983398</v>
          </cell>
          <cell r="EE30">
            <v>1427.1800057983398</v>
          </cell>
        </row>
        <row r="31">
          <cell r="A31">
            <v>41720</v>
          </cell>
          <cell r="B31">
            <v>89493.029502442048</v>
          </cell>
          <cell r="C31">
            <v>89493.029502442048</v>
          </cell>
          <cell r="D31">
            <v>0</v>
          </cell>
          <cell r="E31">
            <v>0</v>
          </cell>
          <cell r="F31">
            <v>0</v>
          </cell>
          <cell r="G31">
            <v>68972.46996307373</v>
          </cell>
          <cell r="H31">
            <v>0</v>
          </cell>
          <cell r="I31">
            <v>0</v>
          </cell>
          <cell r="J31">
            <v>0</v>
          </cell>
          <cell r="K31">
            <v>68972.46996307373</v>
          </cell>
          <cell r="L31">
            <v>6198.8758118945689</v>
          </cell>
          <cell r="M31">
            <v>6198.8758118945689</v>
          </cell>
          <cell r="Q31">
            <v>4817.4900169372559</v>
          </cell>
          <cell r="R31">
            <v>0</v>
          </cell>
          <cell r="S31">
            <v>4817.4900169372559</v>
          </cell>
          <cell r="T31">
            <v>4817.4900169372559</v>
          </cell>
          <cell r="U31">
            <v>0</v>
          </cell>
          <cell r="V31">
            <v>0</v>
          </cell>
          <cell r="W31">
            <v>0</v>
          </cell>
          <cell r="X31">
            <v>8510</v>
          </cell>
          <cell r="Y31">
            <v>0</v>
          </cell>
          <cell r="Z31">
            <v>0</v>
          </cell>
          <cell r="AB31">
            <v>8510</v>
          </cell>
          <cell r="AC31">
            <v>231254.95980819699</v>
          </cell>
          <cell r="AD31">
            <v>0</v>
          </cell>
          <cell r="AE31">
            <v>0</v>
          </cell>
          <cell r="AF31">
            <v>0</v>
          </cell>
          <cell r="AG31">
            <v>231254.95980819699</v>
          </cell>
          <cell r="AH31">
            <v>313184.02501493302</v>
          </cell>
          <cell r="AI31">
            <v>0</v>
          </cell>
          <cell r="AJ31">
            <v>0</v>
          </cell>
          <cell r="AK31">
            <v>0</v>
          </cell>
          <cell r="AL31">
            <v>313184.02501493302</v>
          </cell>
          <cell r="AM31">
            <v>411.29</v>
          </cell>
          <cell r="AN31">
            <v>0</v>
          </cell>
          <cell r="AO31">
            <v>0</v>
          </cell>
          <cell r="AP31">
            <v>0</v>
          </cell>
          <cell r="AQ31">
            <v>0</v>
          </cell>
          <cell r="AR31">
            <v>0</v>
          </cell>
          <cell r="AS31">
            <v>0</v>
          </cell>
          <cell r="AT31">
            <v>0</v>
          </cell>
          <cell r="AU31">
            <v>0</v>
          </cell>
          <cell r="AV31">
            <v>0</v>
          </cell>
          <cell r="AX31">
            <v>0</v>
          </cell>
          <cell r="AY31">
            <v>0</v>
          </cell>
          <cell r="AZ31">
            <v>0</v>
          </cell>
          <cell r="BA31">
            <v>0</v>
          </cell>
          <cell r="BB31">
            <v>0</v>
          </cell>
          <cell r="BC31">
            <v>0</v>
          </cell>
          <cell r="BE31">
            <v>0</v>
          </cell>
          <cell r="BF31">
            <v>0</v>
          </cell>
          <cell r="BG31">
            <v>0</v>
          </cell>
          <cell r="BK31">
            <v>4.0999999999999988</v>
          </cell>
          <cell r="BL31">
            <v>1</v>
          </cell>
          <cell r="BM31">
            <v>16</v>
          </cell>
          <cell r="BN31">
            <v>4.0833333333333321</v>
          </cell>
          <cell r="BO31">
            <v>4.0999999999999988</v>
          </cell>
          <cell r="BP31">
            <v>0</v>
          </cell>
          <cell r="BQ31">
            <v>0</v>
          </cell>
          <cell r="BR31">
            <v>4.0833333333333321</v>
          </cell>
          <cell r="BS31">
            <v>0</v>
          </cell>
          <cell r="BT31">
            <v>0</v>
          </cell>
          <cell r="BU31">
            <v>0</v>
          </cell>
          <cell r="BV31">
            <v>0</v>
          </cell>
          <cell r="BW31">
            <v>4.0999999999999988</v>
          </cell>
          <cell r="BX31">
            <v>1</v>
          </cell>
          <cell r="BY31">
            <v>16</v>
          </cell>
          <cell r="BZ31">
            <v>4.0833333333333321</v>
          </cell>
          <cell r="CA31">
            <v>79794</v>
          </cell>
          <cell r="CB31">
            <v>0.45744622447359562</v>
          </cell>
          <cell r="CC31">
            <v>300</v>
          </cell>
          <cell r="CD31">
            <v>36000</v>
          </cell>
          <cell r="CE31">
            <v>501.46403564608522</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t="str">
            <v xml:space="preserve">EX2500-08 : 10.74hr PM49250, 2.37hr Pipe Hose Hydraulic leaked-- EX2500-09 : 1.89hr Pipe Hose Fuel leaked-- PC-1250-20 : 1.21hr Pipe Hose Hydraulic Leaked-- PC-1250-19 : 2.87hr Error 15 CA2249-- PC-1250-23 : 7.42hr PM 15000-- </v>
          </cell>
          <cell r="DE31" t="str">
            <v>Rainfall &amp; Slippery</v>
          </cell>
          <cell r="DG31">
            <v>0</v>
          </cell>
          <cell r="DH31">
            <v>0</v>
          </cell>
          <cell r="DI31">
            <v>0</v>
          </cell>
          <cell r="DJ31">
            <v>0</v>
          </cell>
          <cell r="DK31">
            <v>549.36</v>
          </cell>
          <cell r="DL31">
            <v>549.36</v>
          </cell>
          <cell r="DM31">
            <v>549.36</v>
          </cell>
          <cell r="DO31">
            <v>0</v>
          </cell>
          <cell r="DR31">
            <v>0</v>
          </cell>
          <cell r="DS31">
            <v>21.510000228881836</v>
          </cell>
          <cell r="DT31">
            <v>0</v>
          </cell>
          <cell r="DU31">
            <v>21.510000228881836</v>
          </cell>
          <cell r="DV31">
            <v>21.510000228881836</v>
          </cell>
          <cell r="DW31" t="e">
            <v>#REF!</v>
          </cell>
          <cell r="DX31">
            <v>0</v>
          </cell>
          <cell r="DY31">
            <v>0</v>
          </cell>
          <cell r="DZ31">
            <v>0</v>
          </cell>
          <cell r="EA31">
            <v>549.36</v>
          </cell>
          <cell r="EB31">
            <v>0</v>
          </cell>
          <cell r="EC31">
            <v>4795.980016708374</v>
          </cell>
          <cell r="ED31">
            <v>5345.3400167083737</v>
          </cell>
          <cell r="EE31">
            <v>5345.3400167083737</v>
          </cell>
        </row>
        <row r="32">
          <cell r="A32">
            <v>41721</v>
          </cell>
          <cell r="B32">
            <v>88120.571792962219</v>
          </cell>
          <cell r="C32">
            <v>88120.571792962219</v>
          </cell>
          <cell r="D32">
            <v>0</v>
          </cell>
          <cell r="E32">
            <v>0</v>
          </cell>
          <cell r="F32">
            <v>0</v>
          </cell>
          <cell r="G32">
            <v>115512.84926986694</v>
          </cell>
          <cell r="H32">
            <v>0</v>
          </cell>
          <cell r="I32">
            <v>0</v>
          </cell>
          <cell r="J32">
            <v>0</v>
          </cell>
          <cell r="K32">
            <v>115512.84926986694</v>
          </cell>
          <cell r="L32">
            <v>6198.8758118945689</v>
          </cell>
          <cell r="M32">
            <v>6198.8758118945689</v>
          </cell>
          <cell r="Q32">
            <v>6274.6899909973145</v>
          </cell>
          <cell r="R32">
            <v>0</v>
          </cell>
          <cell r="S32">
            <v>6274.6899909973145</v>
          </cell>
          <cell r="T32">
            <v>6274.6899909973145</v>
          </cell>
          <cell r="U32">
            <v>0</v>
          </cell>
          <cell r="V32">
            <v>0</v>
          </cell>
          <cell r="W32">
            <v>0</v>
          </cell>
          <cell r="X32">
            <v>8510</v>
          </cell>
          <cell r="Y32">
            <v>0</v>
          </cell>
          <cell r="Z32">
            <v>0</v>
          </cell>
          <cell r="AB32">
            <v>8510</v>
          </cell>
          <cell r="AC32">
            <v>225514.97981246945</v>
          </cell>
          <cell r="AD32">
            <v>0</v>
          </cell>
          <cell r="AE32">
            <v>0</v>
          </cell>
          <cell r="AF32">
            <v>0</v>
          </cell>
          <cell r="AG32">
            <v>225514.97981246945</v>
          </cell>
          <cell r="AH32">
            <v>315097.75677884731</v>
          </cell>
          <cell r="AI32">
            <v>0</v>
          </cell>
          <cell r="AJ32">
            <v>0</v>
          </cell>
          <cell r="AK32">
            <v>0</v>
          </cell>
          <cell r="AL32">
            <v>315097.75677884731</v>
          </cell>
          <cell r="AM32">
            <v>0</v>
          </cell>
          <cell r="AN32">
            <v>0</v>
          </cell>
          <cell r="AO32">
            <v>0</v>
          </cell>
          <cell r="AP32">
            <v>0</v>
          </cell>
          <cell r="AQ32">
            <v>0</v>
          </cell>
          <cell r="AR32">
            <v>0</v>
          </cell>
          <cell r="AS32">
            <v>0</v>
          </cell>
          <cell r="AT32">
            <v>0</v>
          </cell>
          <cell r="AU32">
            <v>0</v>
          </cell>
          <cell r="AV32">
            <v>0</v>
          </cell>
          <cell r="AX32">
            <v>0</v>
          </cell>
          <cell r="AY32">
            <v>0</v>
          </cell>
          <cell r="AZ32">
            <v>0</v>
          </cell>
          <cell r="BA32">
            <v>0</v>
          </cell>
          <cell r="BB32">
            <v>0</v>
          </cell>
          <cell r="BC32">
            <v>0</v>
          </cell>
          <cell r="BE32">
            <v>0</v>
          </cell>
          <cell r="BF32">
            <v>0</v>
          </cell>
          <cell r="BG32">
            <v>0</v>
          </cell>
          <cell r="BK32">
            <v>0.76666666666666661</v>
          </cell>
          <cell r="BL32">
            <v>1</v>
          </cell>
          <cell r="BM32">
            <v>8</v>
          </cell>
          <cell r="BN32">
            <v>1.0166666666666657</v>
          </cell>
          <cell r="BO32">
            <v>0.76666666666666661</v>
          </cell>
          <cell r="BP32">
            <v>0</v>
          </cell>
          <cell r="BQ32">
            <v>0</v>
          </cell>
          <cell r="BR32">
            <v>1.0166666666666657</v>
          </cell>
          <cell r="BS32">
            <v>0</v>
          </cell>
          <cell r="BT32">
            <v>0</v>
          </cell>
          <cell r="BU32">
            <v>0</v>
          </cell>
          <cell r="BV32">
            <v>0</v>
          </cell>
          <cell r="BW32">
            <v>0.76666666666666661</v>
          </cell>
          <cell r="BX32">
            <v>1</v>
          </cell>
          <cell r="BY32">
            <v>8</v>
          </cell>
          <cell r="BZ32">
            <v>1.0166666666666657</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t="str">
            <v xml:space="preserve">EX2500-08 : 1.81hr Hydraulic leaked-- EX2500-09 : 0.47hr Loose Tooth Bucket No.5-- PC-1250-22 : 1.41hr Engine Overheat, 1.59hr Standby (Not Used)-- PC-1250-23 : 10.86hr O Ring Control Valve Leaked, 4.51hr Standby (Not Used)-- </v>
          </cell>
          <cell r="DE32" t="str">
            <v>Rainfall &amp; Slippery</v>
          </cell>
          <cell r="DG32">
            <v>0</v>
          </cell>
          <cell r="DH32">
            <v>0</v>
          </cell>
          <cell r="DI32">
            <v>0</v>
          </cell>
          <cell r="DJ32">
            <v>0</v>
          </cell>
          <cell r="DK32">
            <v>0</v>
          </cell>
          <cell r="DL32">
            <v>0</v>
          </cell>
          <cell r="DM32">
            <v>0</v>
          </cell>
          <cell r="DO32">
            <v>0</v>
          </cell>
          <cell r="DR32">
            <v>0</v>
          </cell>
          <cell r="DS32">
            <v>0</v>
          </cell>
          <cell r="DT32">
            <v>534.70999526977539</v>
          </cell>
          <cell r="DU32">
            <v>534.70999526977539</v>
          </cell>
          <cell r="DV32">
            <v>534.70999526977539</v>
          </cell>
          <cell r="DW32" t="e">
            <v>#REF!</v>
          </cell>
          <cell r="DX32">
            <v>0</v>
          </cell>
          <cell r="DY32">
            <v>0</v>
          </cell>
          <cell r="DZ32">
            <v>0</v>
          </cell>
          <cell r="EA32">
            <v>0</v>
          </cell>
          <cell r="EB32">
            <v>0</v>
          </cell>
          <cell r="EC32">
            <v>5739.9799957275391</v>
          </cell>
          <cell r="ED32">
            <v>5739.9799957275391</v>
          </cell>
          <cell r="EE32">
            <v>5739.9799957275391</v>
          </cell>
        </row>
        <row r="33">
          <cell r="A33">
            <v>41722</v>
          </cell>
          <cell r="B33">
            <v>88043.739461411416</v>
          </cell>
          <cell r="C33">
            <v>88043.739461411416</v>
          </cell>
          <cell r="D33">
            <v>0</v>
          </cell>
          <cell r="E33">
            <v>0</v>
          </cell>
          <cell r="F33">
            <v>0</v>
          </cell>
          <cell r="G33">
            <v>106704.4596862793</v>
          </cell>
          <cell r="H33">
            <v>0</v>
          </cell>
          <cell r="I33">
            <v>0</v>
          </cell>
          <cell r="J33">
            <v>0</v>
          </cell>
          <cell r="K33">
            <v>106704.4596862793</v>
          </cell>
          <cell r="L33">
            <v>5959.3774970691547</v>
          </cell>
          <cell r="M33">
            <v>5959.3774970691547</v>
          </cell>
          <cell r="Q33">
            <v>6915.6200275421143</v>
          </cell>
          <cell r="R33">
            <v>0</v>
          </cell>
          <cell r="S33">
            <v>6915.6200275421143</v>
          </cell>
          <cell r="T33">
            <v>6915.6200275421143</v>
          </cell>
          <cell r="U33">
            <v>0</v>
          </cell>
          <cell r="V33">
            <v>0</v>
          </cell>
          <cell r="W33">
            <v>0</v>
          </cell>
          <cell r="X33">
            <v>5700</v>
          </cell>
          <cell r="Y33">
            <v>2730</v>
          </cell>
          <cell r="Z33">
            <v>0</v>
          </cell>
          <cell r="AB33">
            <v>8430</v>
          </cell>
          <cell r="AC33">
            <v>222579.8197992706</v>
          </cell>
          <cell r="AD33">
            <v>0</v>
          </cell>
          <cell r="AE33">
            <v>0</v>
          </cell>
          <cell r="AF33">
            <v>0</v>
          </cell>
          <cell r="AG33">
            <v>222579.8197992706</v>
          </cell>
          <cell r="AH33">
            <v>316865.55763514747</v>
          </cell>
          <cell r="AI33">
            <v>0</v>
          </cell>
          <cell r="AJ33">
            <v>0</v>
          </cell>
          <cell r="AK33">
            <v>0</v>
          </cell>
          <cell r="AL33">
            <v>316865.55763514747</v>
          </cell>
          <cell r="AM33">
            <v>1207.5600000000002</v>
          </cell>
          <cell r="AN33">
            <v>822.65</v>
          </cell>
          <cell r="AO33">
            <v>0</v>
          </cell>
          <cell r="AP33">
            <v>0</v>
          </cell>
          <cell r="AQ33">
            <v>0</v>
          </cell>
          <cell r="AR33">
            <v>0</v>
          </cell>
          <cell r="AS33">
            <v>0</v>
          </cell>
          <cell r="AT33">
            <v>0</v>
          </cell>
          <cell r="AU33">
            <v>0</v>
          </cell>
          <cell r="AV33">
            <v>0</v>
          </cell>
          <cell r="AX33">
            <v>0</v>
          </cell>
          <cell r="AY33">
            <v>0</v>
          </cell>
          <cell r="AZ33">
            <v>0</v>
          </cell>
          <cell r="BA33">
            <v>0</v>
          </cell>
          <cell r="BB33">
            <v>0</v>
          </cell>
          <cell r="BC33">
            <v>0</v>
          </cell>
          <cell r="BE33">
            <v>0</v>
          </cell>
          <cell r="BF33">
            <v>0</v>
          </cell>
          <cell r="BG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72000</v>
          </cell>
          <cell r="CB33">
            <v>0.56600529100529107</v>
          </cell>
          <cell r="CC33">
            <v>300</v>
          </cell>
          <cell r="CD33">
            <v>39600</v>
          </cell>
          <cell r="CE33">
            <v>1152.3809523809525</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t="str">
            <v xml:space="preserve">EX2500-07 : 0.20hr Loading Non Production-- PC-1250-20 : 3.03hr Pipe Hose A no.5 Leaked, 12.88 Standby (Not Used) 4.28hr Standby (No Material)-- PC-1250-19 : 0.65hr Low Power Engin Error 11 CA 559-- PC-1250-22 : 1.43hr Hydraulic System Low Power 12.38hr Standby (Not Used)-- PC-1250-25 : 0.71hr Tooth Bucket No.04 Broken 0.24hr Standby (Not Used)-- PC-1250-23 : 2.47hr Standby Not Used) 9.29hr Standby (No Material)-- </v>
          </cell>
          <cell r="DE33">
            <v>0</v>
          </cell>
          <cell r="DG33">
            <v>0</v>
          </cell>
          <cell r="DH33">
            <v>0</v>
          </cell>
          <cell r="DI33">
            <v>0</v>
          </cell>
          <cell r="DJ33">
            <v>0</v>
          </cell>
          <cell r="DK33">
            <v>0</v>
          </cell>
          <cell r="DL33">
            <v>0</v>
          </cell>
          <cell r="DM33">
            <v>0</v>
          </cell>
          <cell r="DO33">
            <v>0</v>
          </cell>
          <cell r="DR33">
            <v>0</v>
          </cell>
          <cell r="DS33">
            <v>2431.7700004577637</v>
          </cell>
          <cell r="DT33">
            <v>1548.690013885498</v>
          </cell>
          <cell r="DU33">
            <v>3980.4600143432617</v>
          </cell>
          <cell r="DV33">
            <v>3980.4600143432617</v>
          </cell>
          <cell r="DW33" t="e">
            <v>#REF!</v>
          </cell>
          <cell r="DX33">
            <v>0</v>
          </cell>
          <cell r="DY33">
            <v>0</v>
          </cell>
          <cell r="DZ33">
            <v>0</v>
          </cell>
          <cell r="EA33">
            <v>0</v>
          </cell>
          <cell r="EB33">
            <v>0</v>
          </cell>
          <cell r="EC33">
            <v>2935.1600131988525</v>
          </cell>
          <cell r="ED33">
            <v>2935.1600131988525</v>
          </cell>
          <cell r="EE33">
            <v>2935.1600131988525</v>
          </cell>
        </row>
      </sheetData>
      <sheetData sheetId="8">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row>
        <row r="2">
          <cell r="A2" t="str">
            <v>Date</v>
          </cell>
          <cell r="B2" t="str">
            <v>Pit Production</v>
          </cell>
          <cell r="D2" t="str">
            <v>ROM Transfer</v>
          </cell>
          <cell r="E2" t="str">
            <v xml:space="preserve">ROM Stock </v>
          </cell>
          <cell r="H2" t="str">
            <v>ROM Hauling</v>
          </cell>
          <cell r="I2" t="str">
            <v>FC Production</v>
          </cell>
          <cell r="L2" t="str">
            <v>FC Stock at PSY</v>
          </cell>
          <cell r="O2" t="str">
            <v>Barge Loading</v>
          </cell>
        </row>
        <row r="3">
          <cell r="B3" t="str">
            <v>OB Removal</v>
          </cell>
          <cell r="C3" t="str">
            <v>Coal Winning</v>
          </cell>
          <cell r="D3" t="str">
            <v>Biangan - ROM Stock Temp.</v>
          </cell>
          <cell r="E3" t="str">
            <v>Biangan</v>
          </cell>
          <cell r="F3" t="str">
            <v>ROM Stock Temporarry</v>
          </cell>
          <cell r="G3" t="str">
            <v>Total</v>
          </cell>
          <cell r="H3" t="str">
            <v>ROM Stock Temp. - CR BEK</v>
          </cell>
          <cell r="I3" t="str">
            <v>LTS</v>
          </cell>
          <cell r="J3" t="str">
            <v>HTS</v>
          </cell>
          <cell r="K3" t="str">
            <v>Total</v>
          </cell>
          <cell r="L3" t="str">
            <v>LTS</v>
          </cell>
          <cell r="M3" t="str">
            <v>HTS</v>
          </cell>
          <cell r="N3" t="str">
            <v>Total</v>
          </cell>
          <cell r="O3" t="str">
            <v>BEK MCV LS</v>
          </cell>
          <cell r="P3" t="str">
            <v>BEK HCV HS</v>
          </cell>
          <cell r="Q3" t="str">
            <v>Total</v>
          </cell>
        </row>
        <row r="4">
          <cell r="G4">
            <v>271509.26530000003</v>
          </cell>
          <cell r="H4">
            <v>2802.8182000000002</v>
          </cell>
          <cell r="I4">
            <v>274312.08350000001</v>
          </cell>
          <cell r="K4">
            <v>0</v>
          </cell>
        </row>
        <row r="5">
          <cell r="A5">
            <v>41699</v>
          </cell>
          <cell r="B5">
            <v>69251</v>
          </cell>
          <cell r="C5">
            <v>9814.26</v>
          </cell>
          <cell r="D5">
            <v>6223.2999999999993</v>
          </cell>
          <cell r="E5">
            <v>344398.07210000005</v>
          </cell>
          <cell r="F5">
            <v>21941.048600000002</v>
          </cell>
          <cell r="G5">
            <v>366339.12070000003</v>
          </cell>
          <cell r="H5">
            <v>2529.08</v>
          </cell>
          <cell r="I5">
            <v>2529.08</v>
          </cell>
          <cell r="J5">
            <v>0</v>
          </cell>
          <cell r="K5">
            <v>2529.08</v>
          </cell>
          <cell r="L5">
            <v>4069.5077329999999</v>
          </cell>
          <cell r="M5">
            <v>9831.7595870000005</v>
          </cell>
          <cell r="N5">
            <v>13901.267320000001</v>
          </cell>
          <cell r="O5">
            <v>0</v>
          </cell>
          <cell r="P5">
            <v>0</v>
          </cell>
          <cell r="Q5">
            <v>0</v>
          </cell>
        </row>
        <row r="6">
          <cell r="A6">
            <v>41700</v>
          </cell>
          <cell r="B6">
            <v>48741</v>
          </cell>
          <cell r="C6">
            <v>7537.39</v>
          </cell>
          <cell r="D6">
            <v>6273</v>
          </cell>
          <cell r="E6">
            <v>345662.46210000006</v>
          </cell>
          <cell r="F6">
            <v>19543.848600000001</v>
          </cell>
          <cell r="G6">
            <v>365206.31070000009</v>
          </cell>
          <cell r="H6">
            <v>8670.2000000000007</v>
          </cell>
          <cell r="I6">
            <v>8670.2000000000007</v>
          </cell>
          <cell r="J6">
            <v>0</v>
          </cell>
          <cell r="K6">
            <v>8670.2000000000007</v>
          </cell>
          <cell r="L6">
            <v>12739.707733000001</v>
          </cell>
          <cell r="M6">
            <v>9831.7595870000005</v>
          </cell>
          <cell r="N6">
            <v>22571.467320000003</v>
          </cell>
          <cell r="O6">
            <v>0</v>
          </cell>
          <cell r="P6">
            <v>0</v>
          </cell>
          <cell r="Q6">
            <v>0</v>
          </cell>
        </row>
        <row r="7">
          <cell r="A7">
            <v>41701</v>
          </cell>
          <cell r="B7">
            <v>47253.5</v>
          </cell>
          <cell r="C7">
            <v>4890.1099999999997</v>
          </cell>
          <cell r="D7">
            <v>6551.68</v>
          </cell>
          <cell r="E7">
            <v>344000.89210000006</v>
          </cell>
          <cell r="F7">
            <v>19188.6086</v>
          </cell>
          <cell r="G7">
            <v>363189.50070000003</v>
          </cell>
          <cell r="H7">
            <v>6906.92</v>
          </cell>
          <cell r="I7">
            <v>6906.92</v>
          </cell>
          <cell r="J7">
            <v>0</v>
          </cell>
          <cell r="K7">
            <v>6906.92</v>
          </cell>
          <cell r="L7">
            <v>19646.627733000001</v>
          </cell>
          <cell r="M7">
            <v>9831.7595870000005</v>
          </cell>
          <cell r="N7">
            <v>29478.387320000002</v>
          </cell>
          <cell r="O7">
            <v>0</v>
          </cell>
          <cell r="P7">
            <v>0</v>
          </cell>
          <cell r="Q7">
            <v>0</v>
          </cell>
        </row>
        <row r="8">
          <cell r="A8">
            <v>41702</v>
          </cell>
          <cell r="B8">
            <v>56339.5</v>
          </cell>
          <cell r="C8">
            <v>8810.4599999999991</v>
          </cell>
          <cell r="D8">
            <v>6663.91</v>
          </cell>
          <cell r="E8">
            <v>346147.4421000001</v>
          </cell>
          <cell r="F8">
            <v>18637.658599999999</v>
          </cell>
          <cell r="G8">
            <v>364785.10070000013</v>
          </cell>
          <cell r="H8">
            <v>7214.86</v>
          </cell>
          <cell r="I8">
            <v>7214.86</v>
          </cell>
          <cell r="J8">
            <v>0</v>
          </cell>
          <cell r="K8">
            <v>7214.86</v>
          </cell>
          <cell r="L8">
            <v>26861.487733000002</v>
          </cell>
          <cell r="M8">
            <v>9831.7595870000005</v>
          </cell>
          <cell r="N8">
            <v>36693.247320000002</v>
          </cell>
          <cell r="O8">
            <v>0</v>
          </cell>
          <cell r="P8">
            <v>0</v>
          </cell>
          <cell r="Q8">
            <v>0</v>
          </cell>
        </row>
        <row r="9">
          <cell r="A9">
            <v>41703</v>
          </cell>
          <cell r="B9">
            <v>67470</v>
          </cell>
          <cell r="C9">
            <v>8158.2900000000009</v>
          </cell>
          <cell r="D9">
            <v>4991.18</v>
          </cell>
          <cell r="E9">
            <v>349314.55210000009</v>
          </cell>
          <cell r="F9">
            <v>16322.2786</v>
          </cell>
          <cell r="G9">
            <v>365636.83070000011</v>
          </cell>
          <cell r="H9">
            <v>7306.5599999999995</v>
          </cell>
          <cell r="I9">
            <v>7306.5599999999995</v>
          </cell>
          <cell r="J9">
            <v>0</v>
          </cell>
          <cell r="K9">
            <v>7306.5599999999995</v>
          </cell>
          <cell r="L9">
            <v>17363.885733000003</v>
          </cell>
          <cell r="M9">
            <v>9831.7595870000005</v>
          </cell>
          <cell r="N9">
            <v>27195.645320000003</v>
          </cell>
          <cell r="O9">
            <v>16804.162</v>
          </cell>
          <cell r="P9">
            <v>0</v>
          </cell>
          <cell r="Q9">
            <v>16804.162</v>
          </cell>
        </row>
        <row r="10">
          <cell r="A10">
            <v>41704</v>
          </cell>
          <cell r="B10">
            <v>66969</v>
          </cell>
          <cell r="C10">
            <v>8433.5999999999985</v>
          </cell>
          <cell r="D10">
            <v>6476.38</v>
          </cell>
          <cell r="E10">
            <v>351271.77210000006</v>
          </cell>
          <cell r="F10">
            <v>15644.0386</v>
          </cell>
          <cell r="G10">
            <v>366915.81070000003</v>
          </cell>
          <cell r="H10">
            <v>7154.62</v>
          </cell>
          <cell r="I10">
            <v>7154.62</v>
          </cell>
          <cell r="J10">
            <v>0</v>
          </cell>
          <cell r="K10">
            <v>7154.62</v>
          </cell>
          <cell r="L10">
            <v>24518.505733000005</v>
          </cell>
          <cell r="M10">
            <v>9831.7595870000005</v>
          </cell>
          <cell r="N10">
            <v>34350.265320000006</v>
          </cell>
          <cell r="O10">
            <v>0</v>
          </cell>
          <cell r="P10">
            <v>0</v>
          </cell>
          <cell r="Q10">
            <v>0</v>
          </cell>
        </row>
        <row r="11">
          <cell r="A11">
            <v>41705</v>
          </cell>
          <cell r="B11">
            <v>60861.5</v>
          </cell>
          <cell r="C11">
            <v>9069.6200000000008</v>
          </cell>
          <cell r="D11">
            <v>4896.6799999999994</v>
          </cell>
          <cell r="E11">
            <v>355444.71210000006</v>
          </cell>
          <cell r="F11">
            <v>17810.918600000001</v>
          </cell>
          <cell r="G11">
            <v>373255.63070000004</v>
          </cell>
          <cell r="H11">
            <v>2729.7999999999997</v>
          </cell>
          <cell r="I11">
            <v>2729.7999999999997</v>
          </cell>
          <cell r="J11">
            <v>0</v>
          </cell>
          <cell r="K11">
            <v>2729.7999999999997</v>
          </cell>
          <cell r="L11">
            <v>19779.688733000006</v>
          </cell>
          <cell r="M11">
            <v>9831.7595870000005</v>
          </cell>
          <cell r="N11">
            <v>29611.448320000007</v>
          </cell>
          <cell r="O11">
            <v>7468.6170000000002</v>
          </cell>
          <cell r="P11">
            <v>0</v>
          </cell>
          <cell r="Q11">
            <v>7468.6170000000002</v>
          </cell>
        </row>
        <row r="12">
          <cell r="A12">
            <v>41706</v>
          </cell>
          <cell r="B12">
            <v>64753.5</v>
          </cell>
          <cell r="C12">
            <v>8945.94</v>
          </cell>
          <cell r="D12">
            <v>6935.12</v>
          </cell>
          <cell r="E12">
            <v>357455.53210000007</v>
          </cell>
          <cell r="F12">
            <v>17597.5386</v>
          </cell>
          <cell r="G12">
            <v>375053.07070000004</v>
          </cell>
          <cell r="H12">
            <v>7148.5</v>
          </cell>
          <cell r="I12">
            <v>7148.5</v>
          </cell>
          <cell r="J12">
            <v>0</v>
          </cell>
          <cell r="K12">
            <v>7148.5</v>
          </cell>
          <cell r="L12">
            <v>18865.086733000007</v>
          </cell>
          <cell r="M12">
            <v>9831.7595870000005</v>
          </cell>
          <cell r="N12">
            <v>28696.846320000008</v>
          </cell>
          <cell r="O12">
            <v>8063.1019999999999</v>
          </cell>
          <cell r="P12">
            <v>0</v>
          </cell>
          <cell r="Q12">
            <v>8063.1019999999999</v>
          </cell>
        </row>
        <row r="13">
          <cell r="A13">
            <v>41707</v>
          </cell>
          <cell r="B13">
            <v>63952</v>
          </cell>
          <cell r="C13">
            <v>11083.8</v>
          </cell>
          <cell r="D13">
            <v>6439.5599999999995</v>
          </cell>
          <cell r="E13">
            <v>362099.77210000006</v>
          </cell>
          <cell r="F13">
            <v>16274.558599999997</v>
          </cell>
          <cell r="G13">
            <v>378374.33070000005</v>
          </cell>
          <cell r="H13">
            <v>7762.5400000000009</v>
          </cell>
          <cell r="I13">
            <v>7762.5400000000009</v>
          </cell>
          <cell r="J13">
            <v>0</v>
          </cell>
          <cell r="K13">
            <v>7762.5400000000009</v>
          </cell>
          <cell r="L13">
            <v>26627.626733000008</v>
          </cell>
          <cell r="M13">
            <v>9831.7595870000005</v>
          </cell>
          <cell r="N13">
            <v>36459.386320000005</v>
          </cell>
          <cell r="O13">
            <v>0</v>
          </cell>
          <cell r="P13">
            <v>0</v>
          </cell>
          <cell r="Q13">
            <v>0</v>
          </cell>
        </row>
        <row r="14">
          <cell r="A14">
            <v>41708</v>
          </cell>
          <cell r="B14">
            <v>53123</v>
          </cell>
          <cell r="C14">
            <v>7548.0199999999995</v>
          </cell>
          <cell r="D14">
            <v>7000.34</v>
          </cell>
          <cell r="E14">
            <v>362647.45210000005</v>
          </cell>
          <cell r="F14">
            <v>15071.518599999996</v>
          </cell>
          <cell r="G14">
            <v>377718.97070000006</v>
          </cell>
          <cell r="H14">
            <v>8203.380000000001</v>
          </cell>
          <cell r="I14">
            <v>8203.380000000001</v>
          </cell>
          <cell r="J14">
            <v>0</v>
          </cell>
          <cell r="K14">
            <v>8203.380000000001</v>
          </cell>
          <cell r="L14">
            <v>34831.006733000009</v>
          </cell>
          <cell r="M14">
            <v>9831.7595870000005</v>
          </cell>
          <cell r="N14">
            <v>44662.76632000001</v>
          </cell>
          <cell r="O14">
            <v>0</v>
          </cell>
          <cell r="P14">
            <v>0</v>
          </cell>
          <cell r="Q14">
            <v>0</v>
          </cell>
        </row>
        <row r="15">
          <cell r="A15">
            <v>41709</v>
          </cell>
          <cell r="B15">
            <v>69202</v>
          </cell>
          <cell r="C15">
            <v>12754.06</v>
          </cell>
          <cell r="D15">
            <v>6984.58</v>
          </cell>
          <cell r="E15">
            <v>368416.93210000003</v>
          </cell>
          <cell r="F15">
            <v>17084.018599999996</v>
          </cell>
          <cell r="G15">
            <v>385500.95070000004</v>
          </cell>
          <cell r="H15">
            <v>4972.08</v>
          </cell>
          <cell r="I15">
            <v>4972.08</v>
          </cell>
          <cell r="J15">
            <v>0</v>
          </cell>
          <cell r="K15">
            <v>4972.08</v>
          </cell>
          <cell r="L15">
            <v>39803.086733000011</v>
          </cell>
          <cell r="M15">
            <v>9831.7595870000005</v>
          </cell>
          <cell r="N15">
            <v>49634.846320000011</v>
          </cell>
          <cell r="O15">
            <v>0</v>
          </cell>
          <cell r="P15">
            <v>0</v>
          </cell>
          <cell r="Q15">
            <v>0</v>
          </cell>
        </row>
        <row r="16">
          <cell r="A16">
            <v>41710</v>
          </cell>
          <cell r="B16">
            <v>68334</v>
          </cell>
          <cell r="C16">
            <v>6222.9</v>
          </cell>
          <cell r="D16">
            <v>7028.84</v>
          </cell>
          <cell r="E16">
            <v>367610.99210000003</v>
          </cell>
          <cell r="F16">
            <v>15666.898599999997</v>
          </cell>
          <cell r="G16">
            <v>383277.89070000005</v>
          </cell>
          <cell r="H16">
            <v>8445.9599999999991</v>
          </cell>
          <cell r="I16">
            <v>8445.9599999999991</v>
          </cell>
          <cell r="J16">
            <v>0</v>
          </cell>
          <cell r="K16">
            <v>8445.9599999999991</v>
          </cell>
          <cell r="L16">
            <v>39037.175733000011</v>
          </cell>
          <cell r="M16">
            <v>9831.7595870000005</v>
          </cell>
          <cell r="N16">
            <v>48868.935320000011</v>
          </cell>
          <cell r="O16">
            <v>9211.8709999999992</v>
          </cell>
          <cell r="P16">
            <v>0</v>
          </cell>
          <cell r="Q16">
            <v>9211.8709999999992</v>
          </cell>
        </row>
        <row r="17">
          <cell r="A17">
            <v>41711</v>
          </cell>
          <cell r="B17">
            <v>67511.5</v>
          </cell>
          <cell r="C17">
            <v>9592.66</v>
          </cell>
          <cell r="D17">
            <v>6631.52</v>
          </cell>
          <cell r="E17">
            <v>370572.13209999999</v>
          </cell>
          <cell r="F17">
            <v>15947.398599999997</v>
          </cell>
          <cell r="G17">
            <v>386519.5307</v>
          </cell>
          <cell r="H17">
            <v>6351.02</v>
          </cell>
          <cell r="I17">
            <v>6351.02</v>
          </cell>
          <cell r="J17">
            <v>0</v>
          </cell>
          <cell r="K17">
            <v>6351.02</v>
          </cell>
          <cell r="L17">
            <v>45388.195733000015</v>
          </cell>
          <cell r="M17">
            <v>9831.7595870000005</v>
          </cell>
          <cell r="N17">
            <v>55219.955320000015</v>
          </cell>
          <cell r="O17">
            <v>0</v>
          </cell>
          <cell r="P17">
            <v>0</v>
          </cell>
          <cell r="Q17">
            <v>0</v>
          </cell>
        </row>
        <row r="18">
          <cell r="A18">
            <v>41712</v>
          </cell>
          <cell r="B18">
            <v>60991</v>
          </cell>
          <cell r="C18">
            <v>5861.7800000000007</v>
          </cell>
          <cell r="D18">
            <v>5685.56</v>
          </cell>
          <cell r="E18">
            <v>370748.35210000002</v>
          </cell>
          <cell r="F18">
            <v>17781.0386</v>
          </cell>
          <cell r="G18">
            <v>388529.39069999999</v>
          </cell>
          <cell r="H18">
            <v>3851.92</v>
          </cell>
          <cell r="I18">
            <v>3851.92</v>
          </cell>
          <cell r="J18">
            <v>0</v>
          </cell>
          <cell r="K18">
            <v>3851.92</v>
          </cell>
          <cell r="L18">
            <v>49240.115733000013</v>
          </cell>
          <cell r="M18">
            <v>9831.7595870000005</v>
          </cell>
          <cell r="N18">
            <v>59071.875320000014</v>
          </cell>
          <cell r="O18">
            <v>0</v>
          </cell>
          <cell r="P18">
            <v>0</v>
          </cell>
          <cell r="Q18">
            <v>0</v>
          </cell>
        </row>
        <row r="19">
          <cell r="A19">
            <v>41713</v>
          </cell>
          <cell r="B19">
            <v>74837</v>
          </cell>
          <cell r="C19">
            <v>8454.06</v>
          </cell>
          <cell r="D19">
            <v>6459.2</v>
          </cell>
          <cell r="E19">
            <v>372099.20019999996</v>
          </cell>
          <cell r="F19">
            <v>14727.330800000002</v>
          </cell>
          <cell r="G19">
            <v>386826.53099999996</v>
          </cell>
          <cell r="H19">
            <v>5735.1</v>
          </cell>
          <cell r="I19">
            <v>5735.1</v>
          </cell>
          <cell r="J19">
            <v>0</v>
          </cell>
          <cell r="K19">
            <v>5735.1</v>
          </cell>
          <cell r="L19">
            <v>54975.215733000012</v>
          </cell>
          <cell r="M19">
            <v>9831.7595870000005</v>
          </cell>
          <cell r="N19">
            <v>64806.975320000012</v>
          </cell>
          <cell r="O19">
            <v>0</v>
          </cell>
          <cell r="P19">
            <v>0</v>
          </cell>
          <cell r="Q19">
            <v>0</v>
          </cell>
        </row>
        <row r="20">
          <cell r="A20">
            <v>41714</v>
          </cell>
          <cell r="B20">
            <v>72254</v>
          </cell>
          <cell r="C20">
            <v>8371.7000000000007</v>
          </cell>
          <cell r="D20">
            <v>6356.2000000000007</v>
          </cell>
          <cell r="E20">
            <v>374114.70019999996</v>
          </cell>
          <cell r="F20">
            <v>16418.1708</v>
          </cell>
          <cell r="G20">
            <v>390532.87099999998</v>
          </cell>
          <cell r="H20">
            <v>4665.3600000000006</v>
          </cell>
          <cell r="I20">
            <v>4665.3600000000006</v>
          </cell>
          <cell r="J20">
            <v>0</v>
          </cell>
          <cell r="K20">
            <v>4665.3600000000006</v>
          </cell>
          <cell r="L20">
            <v>59640.575733000012</v>
          </cell>
          <cell r="M20">
            <v>9831.7595870000005</v>
          </cell>
          <cell r="N20">
            <v>69472.335320000013</v>
          </cell>
          <cell r="O20">
            <v>0</v>
          </cell>
          <cell r="P20">
            <v>0</v>
          </cell>
          <cell r="Q20">
            <v>0</v>
          </cell>
        </row>
        <row r="21">
          <cell r="A21">
            <v>41715</v>
          </cell>
          <cell r="B21">
            <v>64939</v>
          </cell>
          <cell r="C21">
            <v>8801.24</v>
          </cell>
          <cell r="D21">
            <v>7235.9</v>
          </cell>
          <cell r="E21">
            <v>375680.04019999993</v>
          </cell>
          <cell r="F21">
            <v>18656.0308</v>
          </cell>
          <cell r="G21">
            <v>394336.07099999994</v>
          </cell>
          <cell r="H21">
            <v>4998.0400000000009</v>
          </cell>
          <cell r="I21">
            <v>4998.0400000000009</v>
          </cell>
          <cell r="J21">
            <v>0</v>
          </cell>
          <cell r="K21">
            <v>4998.0400000000009</v>
          </cell>
          <cell r="L21">
            <v>64638.615733000013</v>
          </cell>
          <cell r="M21">
            <v>9831.7595870000005</v>
          </cell>
          <cell r="N21">
            <v>74470.375320000021</v>
          </cell>
          <cell r="O21">
            <v>0</v>
          </cell>
          <cell r="P21">
            <v>0</v>
          </cell>
          <cell r="Q21">
            <v>0</v>
          </cell>
        </row>
        <row r="22">
          <cell r="A22">
            <v>41716</v>
          </cell>
          <cell r="B22">
            <v>70553</v>
          </cell>
          <cell r="C22">
            <v>10055.099999999999</v>
          </cell>
          <cell r="D22">
            <v>7432</v>
          </cell>
          <cell r="E22">
            <v>378303.14019999991</v>
          </cell>
          <cell r="F22">
            <v>18982.650800000003</v>
          </cell>
          <cell r="G22">
            <v>397285.79099999991</v>
          </cell>
          <cell r="H22">
            <v>7105.3799999999992</v>
          </cell>
          <cell r="I22">
            <v>7105.3799999999992</v>
          </cell>
          <cell r="J22">
            <v>0</v>
          </cell>
          <cell r="K22">
            <v>7105.3799999999992</v>
          </cell>
          <cell r="L22">
            <v>71743.995733000003</v>
          </cell>
          <cell r="M22">
            <v>9831.7595870000005</v>
          </cell>
          <cell r="N22">
            <v>81575.755319999997</v>
          </cell>
          <cell r="O22">
            <v>0</v>
          </cell>
          <cell r="P22">
            <v>0</v>
          </cell>
          <cell r="Q22">
            <v>0</v>
          </cell>
        </row>
        <row r="23">
          <cell r="A23">
            <v>41717</v>
          </cell>
          <cell r="B23">
            <v>49105</v>
          </cell>
          <cell r="C23">
            <v>5472.0599999999995</v>
          </cell>
          <cell r="D23">
            <v>6580.02</v>
          </cell>
          <cell r="E23">
            <v>377195.18019999989</v>
          </cell>
          <cell r="F23">
            <v>20305.310800000003</v>
          </cell>
          <cell r="G23">
            <v>397500.49099999986</v>
          </cell>
          <cell r="H23">
            <v>5257.36</v>
          </cell>
          <cell r="I23">
            <v>5257.36</v>
          </cell>
          <cell r="J23">
            <v>0</v>
          </cell>
          <cell r="K23">
            <v>5257.36</v>
          </cell>
          <cell r="L23">
            <v>77001.355733000004</v>
          </cell>
          <cell r="M23">
            <v>9831.7595870000005</v>
          </cell>
          <cell r="N23">
            <v>86833.115320000012</v>
          </cell>
          <cell r="O23">
            <v>0</v>
          </cell>
          <cell r="P23">
            <v>0</v>
          </cell>
          <cell r="Q23">
            <v>0</v>
          </cell>
        </row>
        <row r="24">
          <cell r="A24">
            <v>41718</v>
          </cell>
          <cell r="B24">
            <v>71813</v>
          </cell>
          <cell r="C24">
            <v>7854.9800000000005</v>
          </cell>
          <cell r="D24">
            <v>6619.34</v>
          </cell>
          <cell r="E24">
            <v>378430.82019999984</v>
          </cell>
          <cell r="F24">
            <v>22062.850800000004</v>
          </cell>
          <cell r="G24">
            <v>400493.67099999986</v>
          </cell>
          <cell r="H24">
            <v>4861.7999999999993</v>
          </cell>
          <cell r="I24">
            <v>4861.7999999999993</v>
          </cell>
          <cell r="J24">
            <v>0</v>
          </cell>
          <cell r="K24">
            <v>4861.7999999999993</v>
          </cell>
          <cell r="L24">
            <v>81863.155733000007</v>
          </cell>
          <cell r="M24">
            <v>9831.7595870000005</v>
          </cell>
          <cell r="N24">
            <v>91694.91532</v>
          </cell>
          <cell r="O24">
            <v>0</v>
          </cell>
          <cell r="P24">
            <v>0</v>
          </cell>
          <cell r="Q24">
            <v>0</v>
          </cell>
        </row>
        <row r="25">
          <cell r="A25">
            <v>41719</v>
          </cell>
          <cell r="B25">
            <v>70266</v>
          </cell>
          <cell r="C25">
            <v>5882.51</v>
          </cell>
          <cell r="D25">
            <v>6424.1900000000005</v>
          </cell>
          <cell r="E25">
            <v>377889.14019999985</v>
          </cell>
          <cell r="F25">
            <v>23740.140800000001</v>
          </cell>
          <cell r="G25">
            <v>401629.28099999984</v>
          </cell>
          <cell r="H25">
            <v>4746.8999999999996</v>
          </cell>
          <cell r="I25">
            <v>4746.8999999999996</v>
          </cell>
          <cell r="J25">
            <v>0</v>
          </cell>
          <cell r="K25">
            <v>4746.8999999999996</v>
          </cell>
          <cell r="L25">
            <v>71886.081733000014</v>
          </cell>
          <cell r="M25">
            <v>9831.7595870000005</v>
          </cell>
          <cell r="N25">
            <v>81717.841320000007</v>
          </cell>
          <cell r="O25">
            <v>14723.974</v>
          </cell>
          <cell r="P25">
            <v>0</v>
          </cell>
          <cell r="Q25">
            <v>14723.974</v>
          </cell>
        </row>
        <row r="26">
          <cell r="A26">
            <v>41720</v>
          </cell>
          <cell r="B26">
            <v>73941</v>
          </cell>
          <cell r="C26">
            <v>9158.66</v>
          </cell>
          <cell r="D26">
            <v>7184.16</v>
          </cell>
          <cell r="E26">
            <v>379863.64019999985</v>
          </cell>
          <cell r="F26">
            <v>26596.480800000001</v>
          </cell>
          <cell r="G26">
            <v>406460.12099999987</v>
          </cell>
          <cell r="H26">
            <v>4327.82</v>
          </cell>
          <cell r="I26">
            <v>4327.82</v>
          </cell>
          <cell r="J26">
            <v>0</v>
          </cell>
          <cell r="K26">
            <v>4327.82</v>
          </cell>
          <cell r="L26">
            <v>68768.262733000025</v>
          </cell>
          <cell r="M26">
            <v>9831.7595870000005</v>
          </cell>
          <cell r="N26">
            <v>78600.022320000018</v>
          </cell>
          <cell r="O26">
            <v>7445.6390000000001</v>
          </cell>
          <cell r="P26">
            <v>0</v>
          </cell>
          <cell r="Q26">
            <v>7445.6390000000001</v>
          </cell>
        </row>
        <row r="27">
          <cell r="A27">
            <v>41721</v>
          </cell>
          <cell r="B27">
            <v>78998.5</v>
          </cell>
          <cell r="C27">
            <v>8329.5</v>
          </cell>
          <cell r="D27">
            <v>6999.32</v>
          </cell>
          <cell r="E27">
            <v>381193.82019999984</v>
          </cell>
          <cell r="F27">
            <v>27579.940799999997</v>
          </cell>
          <cell r="G27">
            <v>408773.76099999982</v>
          </cell>
          <cell r="H27">
            <v>6015.8600000000006</v>
          </cell>
          <cell r="I27">
            <v>6015.8600000000006</v>
          </cell>
          <cell r="J27">
            <v>0</v>
          </cell>
          <cell r="K27">
            <v>6015.8600000000006</v>
          </cell>
          <cell r="L27">
            <v>66595.01773300003</v>
          </cell>
          <cell r="M27">
            <v>9831.7595870000005</v>
          </cell>
          <cell r="N27">
            <v>76426.777320000023</v>
          </cell>
          <cell r="O27">
            <v>8189.1049999999996</v>
          </cell>
          <cell r="P27">
            <v>0</v>
          </cell>
          <cell r="Q27">
            <v>8189.1049999999996</v>
          </cell>
        </row>
        <row r="28">
          <cell r="A28">
            <v>41722</v>
          </cell>
          <cell r="B28">
            <v>65296</v>
          </cell>
          <cell r="C28">
            <v>5554.59</v>
          </cell>
          <cell r="D28">
            <v>6420.2999999999993</v>
          </cell>
          <cell r="E28">
            <v>380328.11019999988</v>
          </cell>
          <cell r="F28">
            <v>29092.1008</v>
          </cell>
          <cell r="G28">
            <v>409420.21099999989</v>
          </cell>
          <cell r="H28">
            <v>4908.1400000000003</v>
          </cell>
          <cell r="I28">
            <v>4908.1400000000003</v>
          </cell>
          <cell r="J28">
            <v>0</v>
          </cell>
          <cell r="K28">
            <v>4908.1400000000003</v>
          </cell>
          <cell r="L28">
            <v>46749.098733000021</v>
          </cell>
          <cell r="M28">
            <v>9831.7595870000005</v>
          </cell>
          <cell r="N28">
            <v>56580.858320000021</v>
          </cell>
          <cell r="O28">
            <v>24754.059000000001</v>
          </cell>
          <cell r="P28">
            <v>0</v>
          </cell>
          <cell r="Q28">
            <v>24754.059000000001</v>
          </cell>
        </row>
      </sheetData>
      <sheetData sheetId="9">
        <row r="4">
          <cell r="A4" t="str">
            <v>Date</v>
          </cell>
          <cell r="B4" t="str">
            <v>OB Removal</v>
          </cell>
          <cell r="I4" t="str">
            <v>Coal Winning by contractors</v>
          </cell>
          <cell r="Q4" t="str">
            <v>From MINE to -</v>
          </cell>
          <cell r="AJ4" t="str">
            <v>ROM STOCK to</v>
          </cell>
          <cell r="AN4" t="str">
            <v>FINISH COAL / FC PRODUCTION</v>
          </cell>
          <cell r="AP4" t="str">
            <v>ROM STOCK POSITION</v>
          </cell>
          <cell r="AR4" t="str">
            <v xml:space="preserve">to BARGE </v>
          </cell>
          <cell r="AU4" t="str">
            <v xml:space="preserve">to BARGE </v>
          </cell>
          <cell r="AX4" t="str">
            <v>FINISH COAL STOCK</v>
          </cell>
        </row>
        <row r="6">
          <cell r="Q6" t="str">
            <v>ROM STOCK</v>
          </cell>
          <cell r="X6" t="str">
            <v>CRUSHING PLANT</v>
          </cell>
          <cell r="AE6" t="str">
            <v>HAND PICKING</v>
          </cell>
          <cell r="AJ6" t="str">
            <v>CRUSHING PLANT</v>
          </cell>
          <cell r="AK6" t="str">
            <v>Hand Picking</v>
          </cell>
          <cell r="AL6" t="str">
            <v>Total FC</v>
          </cell>
        </row>
        <row r="7">
          <cell r="B7" t="str">
            <v>Riung</v>
          </cell>
          <cell r="E7" t="str">
            <v>Arkananta</v>
          </cell>
          <cell r="H7" t="str">
            <v>Total OB</v>
          </cell>
          <cell r="I7" t="str">
            <v>Riung</v>
          </cell>
          <cell r="L7" t="str">
            <v>Arkananta</v>
          </cell>
          <cell r="O7" t="str">
            <v>Total CW</v>
          </cell>
          <cell r="Q7" t="str">
            <v>Riung</v>
          </cell>
          <cell r="T7" t="str">
            <v>Arkananta</v>
          </cell>
          <cell r="W7" t="str">
            <v>Total</v>
          </cell>
          <cell r="X7" t="str">
            <v>Riung</v>
          </cell>
          <cell r="AA7" t="str">
            <v>Arkananta</v>
          </cell>
          <cell r="AD7" t="str">
            <v>Total FC</v>
          </cell>
          <cell r="AE7" t="str">
            <v>Riung</v>
          </cell>
          <cell r="AF7" t="str">
            <v>Arkananta</v>
          </cell>
          <cell r="AG7" t="str">
            <v>Total Feeding</v>
          </cell>
          <cell r="AH7" t="str">
            <v>Total FC</v>
          </cell>
          <cell r="AR7" t="str">
            <v>LOADING</v>
          </cell>
          <cell r="AS7" t="str">
            <v>BARGE NAME</v>
          </cell>
          <cell r="AU7" t="str">
            <v>LOADING</v>
          </cell>
          <cell r="AV7" t="str">
            <v>BARGE NAME</v>
          </cell>
        </row>
        <row r="8">
          <cell r="B8" t="str">
            <v>( R-02 )</v>
          </cell>
          <cell r="C8" t="str">
            <v>( RS22GNB-1 )</v>
          </cell>
          <cell r="D8" t="str">
            <v>( RS22GSB-2)</v>
          </cell>
          <cell r="E8" t="str">
            <v>( Channel Angkuang )</v>
          </cell>
          <cell r="F8" t="str">
            <v>( S12-South )</v>
          </cell>
          <cell r="G8" t="str">
            <v>( MOA-03 )</v>
          </cell>
          <cell r="H8" t="str">
            <v>BCM</v>
          </cell>
          <cell r="I8" t="str">
            <v>( R-02 )</v>
          </cell>
          <cell r="J8" t="str">
            <v>( RS22GNB-1 )</v>
          </cell>
          <cell r="K8" t="str">
            <v>( RS22GSB-2)</v>
          </cell>
          <cell r="L8" t="str">
            <v>( Channel Angkuang )</v>
          </cell>
          <cell r="M8" t="str">
            <v>( S12-South)</v>
          </cell>
          <cell r="N8" t="str">
            <v>( MOA-03 )</v>
          </cell>
          <cell r="O8" t="str">
            <v>Ton.</v>
          </cell>
          <cell r="Q8" t="str">
            <v>( R-02 )</v>
          </cell>
          <cell r="R8" t="str">
            <v>( RS22GNB-1 )</v>
          </cell>
          <cell r="S8" t="str">
            <v>( RS22GSB-2)</v>
          </cell>
          <cell r="T8" t="str">
            <v>( Channel Angkuang )</v>
          </cell>
          <cell r="U8" t="str">
            <v>( S12-South)</v>
          </cell>
          <cell r="V8" t="str">
            <v>( MOA-03 )</v>
          </cell>
          <cell r="X8" t="str">
            <v>( R-02 )</v>
          </cell>
          <cell r="Y8" t="str">
            <v>( RS22GNB-1 )</v>
          </cell>
          <cell r="Z8" t="str">
            <v>( RS22GSB-2)</v>
          </cell>
          <cell r="AA8" t="str">
            <v>( Channel Angkuang )</v>
          </cell>
          <cell r="AB8" t="str">
            <v>( S12-South)</v>
          </cell>
          <cell r="AC8" t="str">
            <v>( MOA-03 )</v>
          </cell>
          <cell r="AD8" t="str">
            <v>Ton</v>
          </cell>
          <cell r="AG8" t="str">
            <v>Ton</v>
          </cell>
          <cell r="AH8" t="str">
            <v>Ton</v>
          </cell>
          <cell r="AJ8" t="str">
            <v>Ton</v>
          </cell>
          <cell r="AK8" t="str">
            <v>Ton</v>
          </cell>
          <cell r="AL8" t="str">
            <v>Ton</v>
          </cell>
          <cell r="AN8" t="str">
            <v>Ton</v>
          </cell>
          <cell r="AP8" t="str">
            <v>Ton</v>
          </cell>
          <cell r="AR8" t="str">
            <v>Ton</v>
          </cell>
          <cell r="AU8" t="str">
            <v>Ton</v>
          </cell>
          <cell r="AX8" t="str">
            <v>Ton</v>
          </cell>
        </row>
        <row r="9">
          <cell r="AP9">
            <v>34133.78</v>
          </cell>
          <cell r="AX9">
            <v>48489.024000000012</v>
          </cell>
        </row>
        <row r="10">
          <cell r="A10">
            <v>41699</v>
          </cell>
          <cell r="B10">
            <v>0</v>
          </cell>
          <cell r="C10">
            <v>9880.5</v>
          </cell>
          <cell r="D10">
            <v>8032.5</v>
          </cell>
          <cell r="E10">
            <v>0</v>
          </cell>
          <cell r="F10">
            <v>0</v>
          </cell>
          <cell r="G10">
            <v>24655.3</v>
          </cell>
          <cell r="H10">
            <v>42568.3</v>
          </cell>
          <cell r="I10">
            <v>0</v>
          </cell>
          <cell r="J10">
            <v>2830.2699999999995</v>
          </cell>
          <cell r="K10">
            <v>0</v>
          </cell>
          <cell r="L10">
            <v>0</v>
          </cell>
          <cell r="M10">
            <v>0</v>
          </cell>
          <cell r="N10">
            <v>1341.3500000000001</v>
          </cell>
          <cell r="O10">
            <v>4171.62</v>
          </cell>
          <cell r="Q10">
            <v>0</v>
          </cell>
          <cell r="R10">
            <v>291.2</v>
          </cell>
          <cell r="S10">
            <v>0</v>
          </cell>
          <cell r="T10">
            <v>0</v>
          </cell>
          <cell r="U10">
            <v>0</v>
          </cell>
          <cell r="V10">
            <v>776.92000000000007</v>
          </cell>
          <cell r="W10">
            <v>1068.1200000000001</v>
          </cell>
          <cell r="X10">
            <v>0</v>
          </cell>
          <cell r="Y10">
            <v>2539.0699999999997</v>
          </cell>
          <cell r="Z10">
            <v>0</v>
          </cell>
          <cell r="AA10">
            <v>0</v>
          </cell>
          <cell r="AB10">
            <v>0</v>
          </cell>
          <cell r="AC10">
            <v>564.42999999999995</v>
          </cell>
          <cell r="AD10">
            <v>3103.4999999999995</v>
          </cell>
          <cell r="AF10">
            <v>0</v>
          </cell>
          <cell r="AG10">
            <v>0</v>
          </cell>
          <cell r="AH10">
            <v>0</v>
          </cell>
          <cell r="AJ10">
            <v>2453.12</v>
          </cell>
          <cell r="AL10">
            <v>2453.12</v>
          </cell>
          <cell r="AN10">
            <v>5556.619999999999</v>
          </cell>
          <cell r="AP10">
            <v>12698.959999999992</v>
          </cell>
          <cell r="AX10">
            <v>56973.293000000005</v>
          </cell>
        </row>
        <row r="11">
          <cell r="A11">
            <v>41700</v>
          </cell>
          <cell r="B11">
            <v>0</v>
          </cell>
          <cell r="C11">
            <v>9828</v>
          </cell>
          <cell r="D11">
            <v>12963.3</v>
          </cell>
          <cell r="E11">
            <v>0</v>
          </cell>
          <cell r="F11">
            <v>0</v>
          </cell>
          <cell r="G11">
            <v>23224.2</v>
          </cell>
          <cell r="H11">
            <v>46015.5</v>
          </cell>
          <cell r="I11">
            <v>0</v>
          </cell>
          <cell r="J11">
            <v>1612.25</v>
          </cell>
          <cell r="K11">
            <v>0</v>
          </cell>
          <cell r="L11">
            <v>0</v>
          </cell>
          <cell r="M11">
            <v>0</v>
          </cell>
          <cell r="N11">
            <v>654.30999999999995</v>
          </cell>
          <cell r="O11">
            <v>2266.56</v>
          </cell>
          <cell r="Q11">
            <v>0</v>
          </cell>
          <cell r="R11">
            <v>944.86</v>
          </cell>
          <cell r="S11">
            <v>0</v>
          </cell>
          <cell r="T11">
            <v>0</v>
          </cell>
          <cell r="U11">
            <v>0</v>
          </cell>
          <cell r="V11">
            <v>570.63</v>
          </cell>
          <cell r="W11">
            <v>1515.49</v>
          </cell>
          <cell r="X11">
            <v>0</v>
          </cell>
          <cell r="Y11">
            <v>667.39</v>
          </cell>
          <cell r="Z11">
            <v>0</v>
          </cell>
          <cell r="AA11">
            <v>0</v>
          </cell>
          <cell r="AB11">
            <v>0</v>
          </cell>
          <cell r="AC11">
            <v>83.68</v>
          </cell>
          <cell r="AD11">
            <v>751.06999999999994</v>
          </cell>
          <cell r="AG11">
            <v>0</v>
          </cell>
          <cell r="AH11">
            <v>0</v>
          </cell>
          <cell r="AJ11">
            <v>1575</v>
          </cell>
          <cell r="AL11">
            <v>1575</v>
          </cell>
          <cell r="AN11">
            <v>2326.0699999999997</v>
          </cell>
          <cell r="AP11">
            <v>18424.861999999997</v>
          </cell>
          <cell r="AR11">
            <v>9206.134</v>
          </cell>
          <cell r="AS11" t="str">
            <v>ROBBY 104</v>
          </cell>
          <cell r="AX11">
            <v>31542.953000000001</v>
          </cell>
        </row>
        <row r="12">
          <cell r="A12">
            <v>41701</v>
          </cell>
          <cell r="B12">
            <v>0</v>
          </cell>
          <cell r="C12">
            <v>4032</v>
          </cell>
          <cell r="D12">
            <v>6447</v>
          </cell>
          <cell r="E12">
            <v>0</v>
          </cell>
          <cell r="F12">
            <v>0</v>
          </cell>
          <cell r="G12">
            <v>10410</v>
          </cell>
          <cell r="H12">
            <v>20889</v>
          </cell>
          <cell r="I12">
            <v>0</v>
          </cell>
          <cell r="J12">
            <v>569.16</v>
          </cell>
          <cell r="K12">
            <v>0</v>
          </cell>
          <cell r="L12">
            <v>0</v>
          </cell>
          <cell r="M12">
            <v>0</v>
          </cell>
          <cell r="N12">
            <v>295.25</v>
          </cell>
          <cell r="O12">
            <v>864.41</v>
          </cell>
          <cell r="Q12">
            <v>0</v>
          </cell>
          <cell r="R12">
            <v>224.84</v>
          </cell>
          <cell r="S12">
            <v>0</v>
          </cell>
          <cell r="T12">
            <v>0</v>
          </cell>
          <cell r="U12">
            <v>0</v>
          </cell>
          <cell r="V12">
            <v>177.51</v>
          </cell>
          <cell r="W12">
            <v>402.35</v>
          </cell>
          <cell r="X12">
            <v>0</v>
          </cell>
          <cell r="Y12">
            <v>344.32</v>
          </cell>
          <cell r="Z12">
            <v>0</v>
          </cell>
          <cell r="AA12">
            <v>0</v>
          </cell>
          <cell r="AB12">
            <v>0</v>
          </cell>
          <cell r="AC12">
            <v>117.74</v>
          </cell>
          <cell r="AD12">
            <v>462.06</v>
          </cell>
          <cell r="AG12">
            <v>0</v>
          </cell>
          <cell r="AH12">
            <v>0</v>
          </cell>
          <cell r="AJ12">
            <v>837</v>
          </cell>
          <cell r="AL12">
            <v>837</v>
          </cell>
          <cell r="AN12">
            <v>1299.06</v>
          </cell>
          <cell r="AP12">
            <v>17990.211999999996</v>
          </cell>
          <cell r="AX12">
            <v>32842.012999999999</v>
          </cell>
        </row>
        <row r="13">
          <cell r="A13">
            <v>41702</v>
          </cell>
          <cell r="B13">
            <v>0</v>
          </cell>
          <cell r="C13">
            <v>9867.9</v>
          </cell>
          <cell r="D13">
            <v>12230.4</v>
          </cell>
          <cell r="E13">
            <v>0</v>
          </cell>
          <cell r="F13">
            <v>0</v>
          </cell>
          <cell r="G13">
            <v>21091.125</v>
          </cell>
          <cell r="H13">
            <v>43189.425000000003</v>
          </cell>
          <cell r="I13">
            <v>0</v>
          </cell>
          <cell r="J13">
            <v>2243.75</v>
          </cell>
          <cell r="K13">
            <v>0</v>
          </cell>
          <cell r="L13">
            <v>0</v>
          </cell>
          <cell r="M13">
            <v>0</v>
          </cell>
          <cell r="N13">
            <v>1079.8599999999999</v>
          </cell>
          <cell r="O13">
            <v>3323.6099999999997</v>
          </cell>
          <cell r="Q13">
            <v>0</v>
          </cell>
          <cell r="R13">
            <v>923.74</v>
          </cell>
          <cell r="S13">
            <v>0</v>
          </cell>
          <cell r="T13">
            <v>0</v>
          </cell>
          <cell r="U13">
            <v>0</v>
          </cell>
          <cell r="V13">
            <v>672.86</v>
          </cell>
          <cell r="W13">
            <v>1596.6</v>
          </cell>
          <cell r="X13">
            <v>0</v>
          </cell>
          <cell r="Y13">
            <v>1320.01</v>
          </cell>
          <cell r="Z13">
            <v>0</v>
          </cell>
          <cell r="AA13">
            <v>0</v>
          </cell>
          <cell r="AB13">
            <v>0</v>
          </cell>
          <cell r="AC13">
            <v>407</v>
          </cell>
          <cell r="AD13">
            <v>1727.01</v>
          </cell>
          <cell r="AG13">
            <v>0</v>
          </cell>
          <cell r="AH13">
            <v>0</v>
          </cell>
          <cell r="AJ13">
            <v>3164.7</v>
          </cell>
          <cell r="AL13">
            <v>3164.7</v>
          </cell>
          <cell r="AN13">
            <v>4891.71</v>
          </cell>
          <cell r="AP13">
            <v>16422.111999999994</v>
          </cell>
          <cell r="AR13">
            <v>7286.3119999999999</v>
          </cell>
          <cell r="AS13" t="str">
            <v>PST 1012</v>
          </cell>
          <cell r="AX13">
            <v>30447.411</v>
          </cell>
        </row>
        <row r="14">
          <cell r="A14">
            <v>41703</v>
          </cell>
          <cell r="B14">
            <v>0</v>
          </cell>
          <cell r="C14">
            <v>7662.9</v>
          </cell>
          <cell r="D14">
            <v>11823</v>
          </cell>
          <cell r="E14">
            <v>0</v>
          </cell>
          <cell r="F14">
            <v>0</v>
          </cell>
          <cell r="G14">
            <v>19107</v>
          </cell>
          <cell r="H14">
            <v>38592.9</v>
          </cell>
          <cell r="I14">
            <v>0</v>
          </cell>
          <cell r="J14">
            <v>1588.4099999999999</v>
          </cell>
          <cell r="K14">
            <v>0</v>
          </cell>
          <cell r="L14">
            <v>0</v>
          </cell>
          <cell r="M14">
            <v>0</v>
          </cell>
          <cell r="N14">
            <v>802.88000000000011</v>
          </cell>
          <cell r="O14">
            <v>2391.29</v>
          </cell>
          <cell r="Q14">
            <v>0</v>
          </cell>
          <cell r="R14">
            <v>1250.6099999999999</v>
          </cell>
          <cell r="S14">
            <v>0</v>
          </cell>
          <cell r="T14">
            <v>0</v>
          </cell>
          <cell r="U14">
            <v>0</v>
          </cell>
          <cell r="V14">
            <v>739.58</v>
          </cell>
          <cell r="W14">
            <v>1990.19</v>
          </cell>
          <cell r="X14">
            <v>0</v>
          </cell>
          <cell r="Y14">
            <v>337.8</v>
          </cell>
          <cell r="Z14">
            <v>0</v>
          </cell>
          <cell r="AA14">
            <v>0</v>
          </cell>
          <cell r="AB14">
            <v>0</v>
          </cell>
          <cell r="AC14">
            <v>63.3</v>
          </cell>
          <cell r="AD14">
            <v>401.1</v>
          </cell>
          <cell r="AG14">
            <v>0</v>
          </cell>
          <cell r="AH14">
            <v>0</v>
          </cell>
          <cell r="AJ14">
            <v>1426.91</v>
          </cell>
          <cell r="AL14">
            <v>1426.91</v>
          </cell>
          <cell r="AN14">
            <v>1828.0100000000002</v>
          </cell>
          <cell r="AP14">
            <v>16985.391999999993</v>
          </cell>
          <cell r="AR14">
            <v>7194.9080000000004</v>
          </cell>
          <cell r="AS14" t="str">
            <v>LINTAS SAMUDERA 76</v>
          </cell>
          <cell r="AX14">
            <v>25080.513000000003</v>
          </cell>
        </row>
        <row r="15">
          <cell r="A15">
            <v>41704</v>
          </cell>
          <cell r="B15">
            <v>0</v>
          </cell>
          <cell r="C15">
            <v>6149.85</v>
          </cell>
          <cell r="D15">
            <v>10006.5</v>
          </cell>
          <cell r="E15">
            <v>0</v>
          </cell>
          <cell r="F15">
            <v>0</v>
          </cell>
          <cell r="G15">
            <v>15819.3</v>
          </cell>
          <cell r="H15">
            <v>31975.65</v>
          </cell>
          <cell r="I15">
            <v>0</v>
          </cell>
          <cell r="J15">
            <v>1993.77</v>
          </cell>
          <cell r="K15">
            <v>0</v>
          </cell>
          <cell r="L15">
            <v>0</v>
          </cell>
          <cell r="M15">
            <v>0</v>
          </cell>
          <cell r="N15">
            <v>942.81</v>
          </cell>
          <cell r="O15">
            <v>2936.58</v>
          </cell>
          <cell r="Q15">
            <v>0</v>
          </cell>
          <cell r="R15">
            <v>718.35</v>
          </cell>
          <cell r="S15">
            <v>0</v>
          </cell>
          <cell r="T15">
            <v>0</v>
          </cell>
          <cell r="U15">
            <v>0</v>
          </cell>
          <cell r="V15">
            <v>62.22</v>
          </cell>
          <cell r="W15">
            <v>780.57</v>
          </cell>
          <cell r="X15">
            <v>0</v>
          </cell>
          <cell r="Y15">
            <v>1275.42</v>
          </cell>
          <cell r="Z15">
            <v>0</v>
          </cell>
          <cell r="AA15">
            <v>0</v>
          </cell>
          <cell r="AB15">
            <v>0</v>
          </cell>
          <cell r="AC15">
            <v>880.58999999999992</v>
          </cell>
          <cell r="AD15">
            <v>2156.0100000000002</v>
          </cell>
          <cell r="AG15">
            <v>0</v>
          </cell>
          <cell r="AH15">
            <v>0</v>
          </cell>
          <cell r="AJ15">
            <v>2265.9699999999998</v>
          </cell>
          <cell r="AL15">
            <v>2265.9699999999998</v>
          </cell>
          <cell r="AN15">
            <v>4421.9799999999996</v>
          </cell>
          <cell r="AP15">
            <v>15499.991999999993</v>
          </cell>
          <cell r="AX15">
            <v>29502.493000000002</v>
          </cell>
        </row>
        <row r="16">
          <cell r="A16">
            <v>41705</v>
          </cell>
          <cell r="B16">
            <v>0</v>
          </cell>
          <cell r="C16">
            <v>7665</v>
          </cell>
          <cell r="D16">
            <v>10206</v>
          </cell>
          <cell r="E16">
            <v>0</v>
          </cell>
          <cell r="F16">
            <v>0</v>
          </cell>
          <cell r="G16">
            <v>19801.7</v>
          </cell>
          <cell r="H16">
            <v>37672.699999999997</v>
          </cell>
          <cell r="I16">
            <v>0</v>
          </cell>
          <cell r="J16">
            <v>2065.12</v>
          </cell>
          <cell r="K16">
            <v>0</v>
          </cell>
          <cell r="L16">
            <v>0</v>
          </cell>
          <cell r="M16">
            <v>0</v>
          </cell>
          <cell r="N16">
            <v>63.84</v>
          </cell>
          <cell r="O16">
            <v>2128.96</v>
          </cell>
          <cell r="Q16">
            <v>0</v>
          </cell>
          <cell r="R16">
            <v>1599.26</v>
          </cell>
          <cell r="S16">
            <v>0</v>
          </cell>
          <cell r="T16">
            <v>0</v>
          </cell>
          <cell r="U16">
            <v>0</v>
          </cell>
          <cell r="V16">
            <v>63.84</v>
          </cell>
          <cell r="W16">
            <v>1663.1</v>
          </cell>
          <cell r="X16">
            <v>0</v>
          </cell>
          <cell r="Y16">
            <v>465.86</v>
          </cell>
          <cell r="Z16">
            <v>0</v>
          </cell>
          <cell r="AA16">
            <v>0</v>
          </cell>
          <cell r="AB16">
            <v>0</v>
          </cell>
          <cell r="AC16">
            <v>0</v>
          </cell>
          <cell r="AD16">
            <v>465.86</v>
          </cell>
          <cell r="AG16">
            <v>0</v>
          </cell>
          <cell r="AH16">
            <v>0</v>
          </cell>
          <cell r="AJ16">
            <v>369.84</v>
          </cell>
          <cell r="AL16">
            <v>369.84</v>
          </cell>
          <cell r="AN16">
            <v>835.7</v>
          </cell>
          <cell r="AP16">
            <v>16793.251999999993</v>
          </cell>
          <cell r="AX16">
            <v>30338.193000000003</v>
          </cell>
        </row>
        <row r="17">
          <cell r="A17">
            <v>41706</v>
          </cell>
          <cell r="B17">
            <v>304.5</v>
          </cell>
          <cell r="C17">
            <v>9823.7999999999993</v>
          </cell>
          <cell r="D17">
            <v>12608.4</v>
          </cell>
          <cell r="E17">
            <v>0</v>
          </cell>
          <cell r="F17">
            <v>0</v>
          </cell>
          <cell r="G17">
            <v>23373.5</v>
          </cell>
          <cell r="H17">
            <v>46110.2</v>
          </cell>
          <cell r="I17">
            <v>0</v>
          </cell>
          <cell r="J17">
            <v>2721.42</v>
          </cell>
          <cell r="K17">
            <v>0</v>
          </cell>
          <cell r="L17">
            <v>0</v>
          </cell>
          <cell r="M17">
            <v>0</v>
          </cell>
          <cell r="N17">
            <v>826.25</v>
          </cell>
          <cell r="O17">
            <v>3547.67</v>
          </cell>
          <cell r="Q17">
            <v>0</v>
          </cell>
          <cell r="R17">
            <v>1022.6600000000001</v>
          </cell>
          <cell r="S17">
            <v>0</v>
          </cell>
          <cell r="T17">
            <v>0</v>
          </cell>
          <cell r="U17">
            <v>0</v>
          </cell>
          <cell r="V17">
            <v>161.94999999999999</v>
          </cell>
          <cell r="W17">
            <v>1184.6100000000001</v>
          </cell>
          <cell r="X17">
            <v>0</v>
          </cell>
          <cell r="Y17">
            <v>1698.76</v>
          </cell>
          <cell r="Z17">
            <v>0</v>
          </cell>
          <cell r="AA17">
            <v>0</v>
          </cell>
          <cell r="AB17">
            <v>0</v>
          </cell>
          <cell r="AC17">
            <v>664.3</v>
          </cell>
          <cell r="AD17">
            <v>2363.06</v>
          </cell>
          <cell r="AG17">
            <v>0</v>
          </cell>
          <cell r="AH17">
            <v>0</v>
          </cell>
          <cell r="AJ17">
            <v>559.9</v>
          </cell>
          <cell r="AL17">
            <v>559.9</v>
          </cell>
          <cell r="AN17">
            <v>2922.96</v>
          </cell>
          <cell r="AP17">
            <v>17417.961999999992</v>
          </cell>
          <cell r="AR17">
            <v>7603.5230000000001</v>
          </cell>
          <cell r="AS17" t="str">
            <v>KALIMANTAN SATU</v>
          </cell>
          <cell r="AX17">
            <v>25657.630000000005</v>
          </cell>
        </row>
        <row r="18">
          <cell r="A18">
            <v>41707</v>
          </cell>
          <cell r="B18">
            <v>781.2</v>
          </cell>
          <cell r="C18">
            <v>10115.700000000001</v>
          </cell>
          <cell r="D18">
            <v>11875.5</v>
          </cell>
          <cell r="E18">
            <v>0</v>
          </cell>
          <cell r="F18">
            <v>0</v>
          </cell>
          <cell r="G18">
            <v>24562.9</v>
          </cell>
          <cell r="H18">
            <v>47335.3</v>
          </cell>
          <cell r="I18">
            <v>0</v>
          </cell>
          <cell r="J18">
            <v>2633.14</v>
          </cell>
          <cell r="K18">
            <v>0</v>
          </cell>
          <cell r="L18">
            <v>0</v>
          </cell>
          <cell r="M18">
            <v>0</v>
          </cell>
          <cell r="N18">
            <v>1371.86</v>
          </cell>
          <cell r="O18">
            <v>4005</v>
          </cell>
          <cell r="Q18">
            <v>0</v>
          </cell>
          <cell r="R18">
            <v>916.82</v>
          </cell>
          <cell r="S18">
            <v>0</v>
          </cell>
          <cell r="T18">
            <v>0</v>
          </cell>
          <cell r="U18">
            <v>0</v>
          </cell>
          <cell r="V18">
            <v>0</v>
          </cell>
          <cell r="W18">
            <v>916.82</v>
          </cell>
          <cell r="X18">
            <v>0</v>
          </cell>
          <cell r="Y18">
            <v>1716.32</v>
          </cell>
          <cell r="Z18">
            <v>0</v>
          </cell>
          <cell r="AA18">
            <v>0</v>
          </cell>
          <cell r="AB18">
            <v>0</v>
          </cell>
          <cell r="AC18">
            <v>1371.86</v>
          </cell>
          <cell r="AD18">
            <v>3088.18</v>
          </cell>
          <cell r="AG18">
            <v>0</v>
          </cell>
          <cell r="AH18">
            <v>0</v>
          </cell>
          <cell r="AJ18">
            <v>1310.95</v>
          </cell>
          <cell r="AL18">
            <v>1310.95</v>
          </cell>
          <cell r="AN18">
            <v>4399.13</v>
          </cell>
          <cell r="AP18">
            <v>17023.831999999991</v>
          </cell>
          <cell r="AR18">
            <v>7248.9390000000003</v>
          </cell>
          <cell r="AS18" t="str">
            <v>PST 1012</v>
          </cell>
          <cell r="AX18">
            <v>22807.821000000004</v>
          </cell>
        </row>
        <row r="19">
          <cell r="A19">
            <v>41708</v>
          </cell>
          <cell r="B19">
            <v>831.6</v>
          </cell>
          <cell r="C19">
            <v>10743.6</v>
          </cell>
          <cell r="D19">
            <v>13083</v>
          </cell>
          <cell r="E19">
            <v>0</v>
          </cell>
          <cell r="F19">
            <v>0</v>
          </cell>
          <cell r="G19">
            <v>23387.275000000001</v>
          </cell>
          <cell r="H19">
            <v>48045.475000000006</v>
          </cell>
          <cell r="I19">
            <v>0</v>
          </cell>
          <cell r="J19">
            <v>2204.2200000000003</v>
          </cell>
          <cell r="K19">
            <v>0</v>
          </cell>
          <cell r="L19">
            <v>0</v>
          </cell>
          <cell r="M19">
            <v>0</v>
          </cell>
          <cell r="N19">
            <v>1361.64</v>
          </cell>
          <cell r="O19">
            <v>3565.8600000000006</v>
          </cell>
          <cell r="Q19">
            <v>0</v>
          </cell>
          <cell r="R19">
            <v>610.90000000000009</v>
          </cell>
          <cell r="S19">
            <v>0</v>
          </cell>
          <cell r="T19">
            <v>0</v>
          </cell>
          <cell r="U19">
            <v>0</v>
          </cell>
          <cell r="V19">
            <v>324.52999999999997</v>
          </cell>
          <cell r="W19">
            <v>935.43000000000006</v>
          </cell>
          <cell r="X19">
            <v>0</v>
          </cell>
          <cell r="Y19">
            <v>1593.32</v>
          </cell>
          <cell r="Z19">
            <v>0</v>
          </cell>
          <cell r="AA19">
            <v>0</v>
          </cell>
          <cell r="AB19">
            <v>0</v>
          </cell>
          <cell r="AC19">
            <v>1037.1100000000001</v>
          </cell>
          <cell r="AD19">
            <v>2630.4300000000003</v>
          </cell>
          <cell r="AG19">
            <v>0</v>
          </cell>
          <cell r="AH19">
            <v>0</v>
          </cell>
          <cell r="AJ19">
            <v>1257.53</v>
          </cell>
          <cell r="AL19">
            <v>1257.53</v>
          </cell>
          <cell r="AN19">
            <v>3887.96</v>
          </cell>
          <cell r="AP19">
            <v>16701.731999999993</v>
          </cell>
          <cell r="AR19">
            <v>7207.8980000000001</v>
          </cell>
          <cell r="AS19" t="str">
            <v>LINTAS SAMUDERA 77</v>
          </cell>
          <cell r="AX19">
            <v>19487.883000000002</v>
          </cell>
        </row>
        <row r="20">
          <cell r="A20">
            <v>41709</v>
          </cell>
          <cell r="B20">
            <v>814.80000000000007</v>
          </cell>
          <cell r="C20">
            <v>10901.099999999999</v>
          </cell>
          <cell r="D20">
            <v>11371.5</v>
          </cell>
          <cell r="E20">
            <v>0</v>
          </cell>
          <cell r="F20">
            <v>0</v>
          </cell>
          <cell r="G20">
            <v>22562.400000000001</v>
          </cell>
          <cell r="H20">
            <v>45649.8</v>
          </cell>
          <cell r="I20">
            <v>0</v>
          </cell>
          <cell r="J20">
            <v>2308.34</v>
          </cell>
          <cell r="K20">
            <v>0</v>
          </cell>
          <cell r="L20">
            <v>0</v>
          </cell>
          <cell r="M20">
            <v>0</v>
          </cell>
          <cell r="N20">
            <v>1279.52</v>
          </cell>
          <cell r="O20">
            <v>3587.86</v>
          </cell>
          <cell r="Q20">
            <v>0</v>
          </cell>
          <cell r="R20">
            <v>924.9</v>
          </cell>
          <cell r="S20">
            <v>0</v>
          </cell>
          <cell r="T20">
            <v>0</v>
          </cell>
          <cell r="U20">
            <v>0</v>
          </cell>
          <cell r="V20">
            <v>425.04</v>
          </cell>
          <cell r="W20">
            <v>1349.94</v>
          </cell>
          <cell r="X20">
            <v>0</v>
          </cell>
          <cell r="Y20">
            <v>1383.44</v>
          </cell>
          <cell r="Z20">
            <v>0</v>
          </cell>
          <cell r="AA20">
            <v>0</v>
          </cell>
          <cell r="AB20">
            <v>0</v>
          </cell>
          <cell r="AC20">
            <v>854.48</v>
          </cell>
          <cell r="AD20">
            <v>2237.92</v>
          </cell>
          <cell r="AG20">
            <v>0</v>
          </cell>
          <cell r="AH20">
            <v>0</v>
          </cell>
          <cell r="AJ20">
            <v>1352.04</v>
          </cell>
          <cell r="AL20">
            <v>1352.04</v>
          </cell>
          <cell r="AN20">
            <v>3589.96</v>
          </cell>
          <cell r="AP20">
            <v>16699.631999999991</v>
          </cell>
          <cell r="AX20">
            <v>23077.843000000001</v>
          </cell>
        </row>
        <row r="21">
          <cell r="A21">
            <v>41710</v>
          </cell>
          <cell r="B21">
            <v>453.6</v>
          </cell>
          <cell r="C21">
            <v>6598.2</v>
          </cell>
          <cell r="D21">
            <v>9019.5</v>
          </cell>
          <cell r="E21">
            <v>0</v>
          </cell>
          <cell r="F21">
            <v>0</v>
          </cell>
          <cell r="G21">
            <v>23785</v>
          </cell>
          <cell r="H21">
            <v>39856.300000000003</v>
          </cell>
          <cell r="I21">
            <v>0</v>
          </cell>
          <cell r="J21">
            <v>2225.09</v>
          </cell>
          <cell r="K21">
            <v>0</v>
          </cell>
          <cell r="L21">
            <v>0</v>
          </cell>
          <cell r="M21">
            <v>0</v>
          </cell>
          <cell r="N21">
            <v>1374.1499999999999</v>
          </cell>
          <cell r="O21">
            <v>3599.24</v>
          </cell>
          <cell r="Q21">
            <v>0</v>
          </cell>
          <cell r="R21">
            <v>1110.6300000000001</v>
          </cell>
          <cell r="S21">
            <v>0</v>
          </cell>
          <cell r="T21">
            <v>0</v>
          </cell>
          <cell r="U21">
            <v>0</v>
          </cell>
          <cell r="V21">
            <v>319.74</v>
          </cell>
          <cell r="W21">
            <v>1430.3700000000001</v>
          </cell>
          <cell r="X21">
            <v>0</v>
          </cell>
          <cell r="Y21">
            <v>1114.46</v>
          </cell>
          <cell r="Z21">
            <v>0</v>
          </cell>
          <cell r="AA21">
            <v>0</v>
          </cell>
          <cell r="AB21">
            <v>0</v>
          </cell>
          <cell r="AC21">
            <v>1054.4099999999999</v>
          </cell>
          <cell r="AD21">
            <v>2168.87</v>
          </cell>
          <cell r="AG21">
            <v>0</v>
          </cell>
          <cell r="AH21">
            <v>0</v>
          </cell>
          <cell r="AJ21">
            <v>1070.6400000000001</v>
          </cell>
          <cell r="AL21">
            <v>1070.6400000000001</v>
          </cell>
          <cell r="AN21">
            <v>3239.51</v>
          </cell>
          <cell r="AP21">
            <v>17059.36199999999</v>
          </cell>
          <cell r="AX21">
            <v>26317.353000000003</v>
          </cell>
        </row>
        <row r="22">
          <cell r="A22">
            <v>41711</v>
          </cell>
          <cell r="B22">
            <v>814.80000000000007</v>
          </cell>
          <cell r="C22">
            <v>4630.5</v>
          </cell>
          <cell r="D22">
            <v>9219</v>
          </cell>
          <cell r="E22">
            <v>0</v>
          </cell>
          <cell r="F22">
            <v>0</v>
          </cell>
          <cell r="G22">
            <v>21051.3</v>
          </cell>
          <cell r="H22">
            <v>35715.599999999999</v>
          </cell>
          <cell r="I22">
            <v>0</v>
          </cell>
          <cell r="J22">
            <v>3523.0200000000004</v>
          </cell>
          <cell r="K22">
            <v>0</v>
          </cell>
          <cell r="L22">
            <v>0</v>
          </cell>
          <cell r="M22">
            <v>0</v>
          </cell>
          <cell r="N22">
            <v>748.57</v>
          </cell>
          <cell r="O22">
            <v>4271.59</v>
          </cell>
          <cell r="Q22">
            <v>0</v>
          </cell>
          <cell r="R22">
            <v>1022.76</v>
          </cell>
          <cell r="S22">
            <v>0</v>
          </cell>
          <cell r="T22">
            <v>0</v>
          </cell>
          <cell r="U22">
            <v>0</v>
          </cell>
          <cell r="V22">
            <v>620.18000000000006</v>
          </cell>
          <cell r="W22">
            <v>1642.94</v>
          </cell>
          <cell r="X22">
            <v>0</v>
          </cell>
          <cell r="Y22">
            <v>2500.2600000000002</v>
          </cell>
          <cell r="Z22">
            <v>0</v>
          </cell>
          <cell r="AA22">
            <v>0</v>
          </cell>
          <cell r="AB22">
            <v>0</v>
          </cell>
          <cell r="AC22">
            <v>128.38999999999999</v>
          </cell>
          <cell r="AD22">
            <v>2628.65</v>
          </cell>
          <cell r="AG22">
            <v>0</v>
          </cell>
          <cell r="AH22">
            <v>0</v>
          </cell>
          <cell r="AJ22">
            <v>1953.75</v>
          </cell>
          <cell r="AL22">
            <v>1953.75</v>
          </cell>
          <cell r="AN22">
            <v>4582.3999999999996</v>
          </cell>
          <cell r="AP22">
            <v>16748.551999999989</v>
          </cell>
          <cell r="AR22">
            <v>7332.7330000000002</v>
          </cell>
          <cell r="AS22" t="str">
            <v>ASIA BAY 107</v>
          </cell>
          <cell r="AX22">
            <v>23567.020000000004</v>
          </cell>
        </row>
        <row r="23">
          <cell r="A23">
            <v>41712</v>
          </cell>
          <cell r="B23">
            <v>411.6</v>
          </cell>
          <cell r="C23">
            <v>6955.2</v>
          </cell>
          <cell r="D23">
            <v>8484</v>
          </cell>
          <cell r="E23">
            <v>0</v>
          </cell>
          <cell r="F23">
            <v>0</v>
          </cell>
          <cell r="G23">
            <v>22808.940000000002</v>
          </cell>
          <cell r="H23">
            <v>38659.740000000005</v>
          </cell>
          <cell r="I23">
            <v>0</v>
          </cell>
          <cell r="J23">
            <v>3988.0699999999997</v>
          </cell>
          <cell r="K23">
            <v>0</v>
          </cell>
          <cell r="L23">
            <v>0</v>
          </cell>
          <cell r="M23">
            <v>0</v>
          </cell>
          <cell r="N23">
            <v>1004.2</v>
          </cell>
          <cell r="O23">
            <v>4992.2699999999995</v>
          </cell>
          <cell r="Q23">
            <v>0</v>
          </cell>
          <cell r="R23">
            <v>1060.8599999999999</v>
          </cell>
          <cell r="S23">
            <v>0</v>
          </cell>
          <cell r="T23">
            <v>0</v>
          </cell>
          <cell r="U23">
            <v>0</v>
          </cell>
          <cell r="V23">
            <v>84.47</v>
          </cell>
          <cell r="W23">
            <v>1145.33</v>
          </cell>
          <cell r="X23">
            <v>0</v>
          </cell>
          <cell r="Y23">
            <v>2927.21</v>
          </cell>
          <cell r="Z23">
            <v>0</v>
          </cell>
          <cell r="AA23">
            <v>0</v>
          </cell>
          <cell r="AB23">
            <v>0</v>
          </cell>
          <cell r="AC23">
            <v>919.73</v>
          </cell>
          <cell r="AD23">
            <v>3846.94</v>
          </cell>
          <cell r="AG23">
            <v>0</v>
          </cell>
          <cell r="AH23">
            <v>0</v>
          </cell>
          <cell r="AJ23">
            <v>1617.47</v>
          </cell>
          <cell r="AL23">
            <v>1617.47</v>
          </cell>
          <cell r="AN23">
            <v>5464.41</v>
          </cell>
          <cell r="AP23">
            <v>16276.411999999991</v>
          </cell>
          <cell r="AX23">
            <v>29031.430000000004</v>
          </cell>
        </row>
        <row r="24">
          <cell r="A24">
            <v>41713</v>
          </cell>
          <cell r="B24">
            <v>890.40000000000009</v>
          </cell>
          <cell r="C24">
            <v>8809.5</v>
          </cell>
          <cell r="D24">
            <v>9019.5</v>
          </cell>
          <cell r="E24">
            <v>0</v>
          </cell>
          <cell r="F24">
            <v>0</v>
          </cell>
          <cell r="G24">
            <v>23454.959999999999</v>
          </cell>
          <cell r="H24">
            <v>42174.36</v>
          </cell>
          <cell r="I24">
            <v>0</v>
          </cell>
          <cell r="J24">
            <v>3088.6800000000003</v>
          </cell>
          <cell r="K24">
            <v>0</v>
          </cell>
          <cell r="L24">
            <v>0</v>
          </cell>
          <cell r="M24">
            <v>0</v>
          </cell>
          <cell r="N24">
            <v>1272.08</v>
          </cell>
          <cell r="O24">
            <v>4360.76</v>
          </cell>
          <cell r="Q24">
            <v>0</v>
          </cell>
          <cell r="R24">
            <v>902.46</v>
          </cell>
          <cell r="S24">
            <v>0</v>
          </cell>
          <cell r="T24">
            <v>0</v>
          </cell>
          <cell r="U24">
            <v>0</v>
          </cell>
          <cell r="V24">
            <v>401.51</v>
          </cell>
          <cell r="W24">
            <v>1303.97</v>
          </cell>
          <cell r="X24">
            <v>0</v>
          </cell>
          <cell r="Y24">
            <v>2186.2200000000003</v>
          </cell>
          <cell r="Z24">
            <v>0</v>
          </cell>
          <cell r="AA24">
            <v>0</v>
          </cell>
          <cell r="AB24">
            <v>0</v>
          </cell>
          <cell r="AC24">
            <v>870.56999999999994</v>
          </cell>
          <cell r="AD24">
            <v>3056.79</v>
          </cell>
          <cell r="AG24">
            <v>0</v>
          </cell>
          <cell r="AH24">
            <v>0</v>
          </cell>
          <cell r="AJ24">
            <v>1845.23</v>
          </cell>
          <cell r="AL24">
            <v>1845.23</v>
          </cell>
          <cell r="AN24">
            <v>4902.0200000000004</v>
          </cell>
          <cell r="AP24">
            <v>15735.151999999991</v>
          </cell>
          <cell r="AX24">
            <v>33933.450000000004</v>
          </cell>
        </row>
        <row r="25">
          <cell r="A25">
            <v>41714</v>
          </cell>
          <cell r="B25">
            <v>1226.4000000000001</v>
          </cell>
          <cell r="C25">
            <v>8977.5</v>
          </cell>
          <cell r="D25">
            <v>7192.5</v>
          </cell>
          <cell r="E25">
            <v>0</v>
          </cell>
          <cell r="F25">
            <v>0</v>
          </cell>
          <cell r="G25">
            <v>25159.699999999997</v>
          </cell>
          <cell r="H25">
            <v>42556.1</v>
          </cell>
          <cell r="I25">
            <v>0</v>
          </cell>
          <cell r="J25">
            <v>3535.4700000000003</v>
          </cell>
          <cell r="K25">
            <v>0</v>
          </cell>
          <cell r="L25">
            <v>0</v>
          </cell>
          <cell r="M25">
            <v>0</v>
          </cell>
          <cell r="N25">
            <v>1308.8500000000001</v>
          </cell>
          <cell r="O25">
            <v>4844.3200000000006</v>
          </cell>
          <cell r="Q25">
            <v>0</v>
          </cell>
          <cell r="R25">
            <v>3161.46</v>
          </cell>
          <cell r="S25">
            <v>0</v>
          </cell>
          <cell r="T25">
            <v>0</v>
          </cell>
          <cell r="U25">
            <v>0</v>
          </cell>
          <cell r="V25">
            <v>1149.0900000000001</v>
          </cell>
          <cell r="W25">
            <v>4310.55</v>
          </cell>
          <cell r="X25">
            <v>0</v>
          </cell>
          <cell r="Y25">
            <v>374.01</v>
          </cell>
          <cell r="Z25">
            <v>0</v>
          </cell>
          <cell r="AA25">
            <v>0</v>
          </cell>
          <cell r="AB25">
            <v>0</v>
          </cell>
          <cell r="AC25">
            <v>159.76</v>
          </cell>
          <cell r="AD25">
            <v>533.77</v>
          </cell>
          <cell r="AG25">
            <v>0</v>
          </cell>
          <cell r="AH25">
            <v>0</v>
          </cell>
          <cell r="AJ25">
            <v>360</v>
          </cell>
          <cell r="AL25">
            <v>360</v>
          </cell>
          <cell r="AN25">
            <v>893.77</v>
          </cell>
          <cell r="AP25">
            <v>19685.70199999999</v>
          </cell>
          <cell r="AX25">
            <v>34827.22</v>
          </cell>
        </row>
        <row r="26">
          <cell r="A26">
            <v>41715</v>
          </cell>
          <cell r="B26">
            <v>1713.6000000000001</v>
          </cell>
          <cell r="C26">
            <v>7413</v>
          </cell>
          <cell r="D26">
            <v>4525.5</v>
          </cell>
          <cell r="E26">
            <v>0</v>
          </cell>
          <cell r="F26">
            <v>0</v>
          </cell>
          <cell r="G26">
            <v>25784.200000000004</v>
          </cell>
          <cell r="H26">
            <v>39436.300000000003</v>
          </cell>
          <cell r="J26">
            <v>3101.37</v>
          </cell>
          <cell r="K26">
            <v>0</v>
          </cell>
          <cell r="L26">
            <v>0</v>
          </cell>
          <cell r="M26">
            <v>0</v>
          </cell>
          <cell r="N26">
            <v>795.12</v>
          </cell>
          <cell r="O26">
            <v>3896.49</v>
          </cell>
          <cell r="R26">
            <v>451.02</v>
          </cell>
          <cell r="S26">
            <v>0</v>
          </cell>
          <cell r="T26">
            <v>0</v>
          </cell>
          <cell r="U26">
            <v>0</v>
          </cell>
          <cell r="V26">
            <v>0</v>
          </cell>
          <cell r="W26">
            <v>451.02</v>
          </cell>
          <cell r="Y26">
            <v>2650.35</v>
          </cell>
          <cell r="Z26">
            <v>0</v>
          </cell>
          <cell r="AA26">
            <v>0</v>
          </cell>
          <cell r="AB26">
            <v>0</v>
          </cell>
          <cell r="AC26">
            <v>795.12</v>
          </cell>
          <cell r="AD26">
            <v>3445.47</v>
          </cell>
          <cell r="AG26">
            <v>0</v>
          </cell>
          <cell r="AH26">
            <v>0</v>
          </cell>
          <cell r="AJ26">
            <v>2348.85</v>
          </cell>
          <cell r="AL26">
            <v>2348.85</v>
          </cell>
          <cell r="AN26">
            <v>5794.32</v>
          </cell>
          <cell r="AP26">
            <v>17787.871999999992</v>
          </cell>
          <cell r="AX26">
            <v>40621.54</v>
          </cell>
        </row>
        <row r="27">
          <cell r="A27">
            <v>41716</v>
          </cell>
          <cell r="B27">
            <v>1293.6000000000001</v>
          </cell>
          <cell r="C27">
            <v>8935.5</v>
          </cell>
          <cell r="D27">
            <v>8232</v>
          </cell>
          <cell r="E27">
            <v>0</v>
          </cell>
          <cell r="F27">
            <v>0</v>
          </cell>
          <cell r="G27">
            <v>24276.5</v>
          </cell>
          <cell r="H27">
            <v>42737.599999999999</v>
          </cell>
          <cell r="J27">
            <v>3808.7200000000007</v>
          </cell>
          <cell r="K27">
            <v>0</v>
          </cell>
          <cell r="L27">
            <v>0</v>
          </cell>
          <cell r="M27">
            <v>0</v>
          </cell>
          <cell r="N27">
            <v>1015.94</v>
          </cell>
          <cell r="O27">
            <v>4824.6600000000008</v>
          </cell>
          <cell r="R27">
            <v>221.55</v>
          </cell>
          <cell r="S27">
            <v>0</v>
          </cell>
          <cell r="T27">
            <v>0</v>
          </cell>
          <cell r="U27">
            <v>0</v>
          </cell>
          <cell r="V27">
            <v>0</v>
          </cell>
          <cell r="W27">
            <v>221.55</v>
          </cell>
          <cell r="Y27">
            <v>3587.1700000000005</v>
          </cell>
          <cell r="Z27">
            <v>0</v>
          </cell>
          <cell r="AA27">
            <v>0</v>
          </cell>
          <cell r="AB27">
            <v>0</v>
          </cell>
          <cell r="AC27">
            <v>1015.94</v>
          </cell>
          <cell r="AD27">
            <v>4603.1100000000006</v>
          </cell>
          <cell r="AG27">
            <v>0</v>
          </cell>
          <cell r="AH27">
            <v>0</v>
          </cell>
          <cell r="AJ27">
            <v>2319</v>
          </cell>
          <cell r="AL27">
            <v>2319</v>
          </cell>
          <cell r="AN27">
            <v>6922.1100000000006</v>
          </cell>
          <cell r="AP27">
            <v>15690.421999999991</v>
          </cell>
          <cell r="AX27">
            <v>47543.65</v>
          </cell>
        </row>
        <row r="28">
          <cell r="A28">
            <v>41717</v>
          </cell>
          <cell r="B28">
            <v>1201.2</v>
          </cell>
          <cell r="C28">
            <v>9471</v>
          </cell>
          <cell r="D28">
            <v>8179.5</v>
          </cell>
          <cell r="E28">
            <v>0</v>
          </cell>
          <cell r="F28">
            <v>0</v>
          </cell>
          <cell r="G28">
            <v>25029.1</v>
          </cell>
          <cell r="H28">
            <v>43880.800000000003</v>
          </cell>
          <cell r="J28">
            <v>3103.9000000000005</v>
          </cell>
          <cell r="K28">
            <v>0</v>
          </cell>
          <cell r="L28">
            <v>0</v>
          </cell>
          <cell r="M28">
            <v>0</v>
          </cell>
          <cell r="N28">
            <v>2110.37</v>
          </cell>
          <cell r="O28">
            <v>5214.2700000000004</v>
          </cell>
          <cell r="R28">
            <v>752.84</v>
          </cell>
          <cell r="S28">
            <v>0</v>
          </cell>
          <cell r="T28">
            <v>0</v>
          </cell>
          <cell r="U28">
            <v>0</v>
          </cell>
          <cell r="V28">
            <v>184.88000000000002</v>
          </cell>
          <cell r="W28">
            <v>937.72</v>
          </cell>
          <cell r="Y28">
            <v>2351.0600000000004</v>
          </cell>
          <cell r="Z28">
            <v>0</v>
          </cell>
          <cell r="AA28">
            <v>0</v>
          </cell>
          <cell r="AB28">
            <v>0</v>
          </cell>
          <cell r="AC28">
            <v>1925.49</v>
          </cell>
          <cell r="AD28">
            <v>4276.55</v>
          </cell>
          <cell r="AG28">
            <v>0</v>
          </cell>
          <cell r="AH28">
            <v>0</v>
          </cell>
          <cell r="AJ28">
            <v>671.34</v>
          </cell>
          <cell r="AL28">
            <v>671.34</v>
          </cell>
          <cell r="AN28">
            <v>4947.8900000000003</v>
          </cell>
          <cell r="AP28">
            <v>15956.801999999992</v>
          </cell>
          <cell r="AX28">
            <v>52491.54</v>
          </cell>
        </row>
        <row r="29">
          <cell r="A29">
            <v>41718</v>
          </cell>
          <cell r="B29">
            <v>1579.2</v>
          </cell>
          <cell r="C29">
            <v>8080.8</v>
          </cell>
          <cell r="D29">
            <v>5197.5</v>
          </cell>
          <cell r="E29">
            <v>0</v>
          </cell>
          <cell r="F29">
            <v>0</v>
          </cell>
          <cell r="G29">
            <v>21497.1</v>
          </cell>
          <cell r="H29">
            <v>36354.6</v>
          </cell>
          <cell r="J29">
            <v>2377.7600000000002</v>
          </cell>
          <cell r="K29">
            <v>0</v>
          </cell>
          <cell r="L29">
            <v>0</v>
          </cell>
          <cell r="M29">
            <v>0</v>
          </cell>
          <cell r="N29">
            <v>735.66000000000008</v>
          </cell>
          <cell r="O29">
            <v>3113.42</v>
          </cell>
          <cell r="R29">
            <v>1006.6800000000001</v>
          </cell>
          <cell r="S29">
            <v>0</v>
          </cell>
          <cell r="T29">
            <v>0</v>
          </cell>
          <cell r="U29">
            <v>0</v>
          </cell>
          <cell r="V29">
            <v>316.31</v>
          </cell>
          <cell r="W29">
            <v>1322.99</v>
          </cell>
          <cell r="Y29">
            <v>1371.08</v>
          </cell>
          <cell r="Z29">
            <v>0</v>
          </cell>
          <cell r="AA29">
            <v>0</v>
          </cell>
          <cell r="AB29">
            <v>0</v>
          </cell>
          <cell r="AC29">
            <v>419.35</v>
          </cell>
          <cell r="AD29">
            <v>1790.4299999999998</v>
          </cell>
          <cell r="AG29">
            <v>0</v>
          </cell>
          <cell r="AH29">
            <v>0</v>
          </cell>
          <cell r="AJ29">
            <v>726</v>
          </cell>
          <cell r="AL29">
            <v>726</v>
          </cell>
          <cell r="AN29">
            <v>2516.4299999999998</v>
          </cell>
          <cell r="AP29">
            <v>16553.791999999994</v>
          </cell>
          <cell r="AX29">
            <v>55007.97</v>
          </cell>
        </row>
        <row r="30">
          <cell r="A30">
            <v>41719</v>
          </cell>
          <cell r="B30">
            <v>0</v>
          </cell>
          <cell r="C30">
            <v>5481</v>
          </cell>
          <cell r="D30">
            <v>7770</v>
          </cell>
          <cell r="E30">
            <v>0</v>
          </cell>
          <cell r="F30">
            <v>0</v>
          </cell>
          <cell r="G30">
            <v>15800</v>
          </cell>
          <cell r="H30">
            <v>29051</v>
          </cell>
          <cell r="J30">
            <v>1957.1399999999999</v>
          </cell>
          <cell r="K30">
            <v>0</v>
          </cell>
          <cell r="L30">
            <v>0</v>
          </cell>
          <cell r="M30">
            <v>0</v>
          </cell>
          <cell r="N30">
            <v>1171.2399999999998</v>
          </cell>
          <cell r="O30">
            <v>3128.3799999999997</v>
          </cell>
          <cell r="R30">
            <v>1691.76</v>
          </cell>
          <cell r="S30">
            <v>0</v>
          </cell>
          <cell r="T30">
            <v>0</v>
          </cell>
          <cell r="U30">
            <v>0</v>
          </cell>
          <cell r="V30">
            <v>895.56999999999994</v>
          </cell>
          <cell r="W30">
            <v>2587.33</v>
          </cell>
          <cell r="Y30">
            <v>265.38</v>
          </cell>
          <cell r="Z30">
            <v>0</v>
          </cell>
          <cell r="AA30">
            <v>0</v>
          </cell>
          <cell r="AB30">
            <v>0</v>
          </cell>
          <cell r="AC30">
            <v>275.67</v>
          </cell>
          <cell r="AD30">
            <v>541.04999999999995</v>
          </cell>
          <cell r="AG30">
            <v>0</v>
          </cell>
          <cell r="AH30">
            <v>0</v>
          </cell>
          <cell r="AJ30">
            <v>189</v>
          </cell>
          <cell r="AL30">
            <v>189</v>
          </cell>
          <cell r="AN30">
            <v>730.05</v>
          </cell>
          <cell r="AP30">
            <v>18952.121999999996</v>
          </cell>
          <cell r="AR30">
            <v>7561.32</v>
          </cell>
          <cell r="AS30" t="str">
            <v>LINTAS SAMUDERA</v>
          </cell>
          <cell r="AX30">
            <v>48176.700000000004</v>
          </cell>
        </row>
        <row r="31">
          <cell r="A31">
            <v>41720</v>
          </cell>
          <cell r="B31">
            <v>1134</v>
          </cell>
          <cell r="C31">
            <v>11539.5</v>
          </cell>
          <cell r="D31">
            <v>7203</v>
          </cell>
          <cell r="E31">
            <v>0</v>
          </cell>
          <cell r="F31">
            <v>0</v>
          </cell>
          <cell r="G31">
            <v>20040.099999999999</v>
          </cell>
          <cell r="H31">
            <v>39916.6</v>
          </cell>
          <cell r="J31">
            <v>2899.75</v>
          </cell>
          <cell r="K31">
            <v>0</v>
          </cell>
          <cell r="L31">
            <v>0</v>
          </cell>
          <cell r="M31">
            <v>0</v>
          </cell>
          <cell r="N31">
            <v>702.01</v>
          </cell>
          <cell r="O31">
            <v>3601.76</v>
          </cell>
          <cell r="R31">
            <v>1845.26</v>
          </cell>
          <cell r="S31">
            <v>0</v>
          </cell>
          <cell r="T31">
            <v>0</v>
          </cell>
          <cell r="U31">
            <v>0</v>
          </cell>
          <cell r="V31">
            <v>286.01</v>
          </cell>
          <cell r="W31">
            <v>2131.27</v>
          </cell>
          <cell r="Y31">
            <v>1054.49</v>
          </cell>
          <cell r="Z31">
            <v>0</v>
          </cell>
          <cell r="AA31">
            <v>0</v>
          </cell>
          <cell r="AB31">
            <v>0</v>
          </cell>
          <cell r="AC31">
            <v>416</v>
          </cell>
          <cell r="AD31">
            <v>1470.49</v>
          </cell>
          <cell r="AG31">
            <v>0</v>
          </cell>
          <cell r="AH31">
            <v>0</v>
          </cell>
          <cell r="AJ31">
            <v>903</v>
          </cell>
          <cell r="AL31">
            <v>903</v>
          </cell>
          <cell r="AN31">
            <v>2373.4899999999998</v>
          </cell>
          <cell r="AP31">
            <v>20180.391999999996</v>
          </cell>
          <cell r="AX31">
            <v>50550.19</v>
          </cell>
        </row>
        <row r="32">
          <cell r="A32">
            <v>41721</v>
          </cell>
          <cell r="B32">
            <v>1596</v>
          </cell>
          <cell r="C32">
            <v>12568.5</v>
          </cell>
          <cell r="D32">
            <v>7896</v>
          </cell>
          <cell r="E32">
            <v>0</v>
          </cell>
          <cell r="F32">
            <v>0</v>
          </cell>
          <cell r="G32">
            <v>24195.9</v>
          </cell>
          <cell r="H32">
            <v>46256.4</v>
          </cell>
          <cell r="J32">
            <v>3110.08</v>
          </cell>
          <cell r="K32">
            <v>0</v>
          </cell>
          <cell r="L32">
            <v>0</v>
          </cell>
          <cell r="M32">
            <v>0</v>
          </cell>
          <cell r="N32">
            <v>870.1099999999999</v>
          </cell>
          <cell r="O32">
            <v>3980.1899999999996</v>
          </cell>
          <cell r="R32">
            <v>2284.5300000000002</v>
          </cell>
          <cell r="S32">
            <v>0</v>
          </cell>
          <cell r="T32">
            <v>0</v>
          </cell>
          <cell r="U32">
            <v>0</v>
          </cell>
          <cell r="V32">
            <v>870.1099999999999</v>
          </cell>
          <cell r="W32">
            <v>3154.6400000000003</v>
          </cell>
          <cell r="Y32">
            <v>825.55</v>
          </cell>
          <cell r="Z32">
            <v>0</v>
          </cell>
          <cell r="AA32">
            <v>0</v>
          </cell>
          <cell r="AB32">
            <v>0</v>
          </cell>
          <cell r="AC32">
            <v>0</v>
          </cell>
          <cell r="AD32">
            <v>825.55</v>
          </cell>
          <cell r="AG32">
            <v>0</v>
          </cell>
          <cell r="AH32">
            <v>0</v>
          </cell>
          <cell r="AJ32">
            <v>1008</v>
          </cell>
          <cell r="AL32">
            <v>1008</v>
          </cell>
          <cell r="AN32">
            <v>1833.55</v>
          </cell>
          <cell r="AP32">
            <v>22327.031999999996</v>
          </cell>
          <cell r="AX32">
            <v>52383.740000000005</v>
          </cell>
        </row>
        <row r="33">
          <cell r="A33">
            <v>41722</v>
          </cell>
          <cell r="B33">
            <v>680.40000000000009</v>
          </cell>
          <cell r="C33">
            <v>9233.7000000000007</v>
          </cell>
          <cell r="D33">
            <v>5239.5</v>
          </cell>
          <cell r="E33">
            <v>0</v>
          </cell>
          <cell r="F33">
            <v>0</v>
          </cell>
          <cell r="G33">
            <v>17429.3</v>
          </cell>
          <cell r="H33">
            <v>32582.9</v>
          </cell>
          <cell r="J33">
            <v>958.65</v>
          </cell>
          <cell r="K33">
            <v>0</v>
          </cell>
          <cell r="L33">
            <v>0</v>
          </cell>
          <cell r="M33">
            <v>0</v>
          </cell>
          <cell r="N33">
            <v>650.89</v>
          </cell>
          <cell r="O33">
            <v>1609.54</v>
          </cell>
          <cell r="R33">
            <v>241.6</v>
          </cell>
          <cell r="S33">
            <v>0</v>
          </cell>
          <cell r="T33">
            <v>0</v>
          </cell>
          <cell r="U33">
            <v>0</v>
          </cell>
          <cell r="V33">
            <v>260.02999999999997</v>
          </cell>
          <cell r="W33">
            <v>501.63</v>
          </cell>
          <cell r="Y33">
            <v>717.05</v>
          </cell>
          <cell r="Z33">
            <v>0</v>
          </cell>
          <cell r="AA33">
            <v>0</v>
          </cell>
          <cell r="AB33">
            <v>0</v>
          </cell>
          <cell r="AC33">
            <v>390.86</v>
          </cell>
          <cell r="AD33">
            <v>1107.9099999999999</v>
          </cell>
          <cell r="AG33">
            <v>0</v>
          </cell>
          <cell r="AH33">
            <v>0</v>
          </cell>
          <cell r="AJ33">
            <v>2595</v>
          </cell>
          <cell r="AL33">
            <v>2595</v>
          </cell>
          <cell r="AN33">
            <v>3702.91</v>
          </cell>
          <cell r="AP33">
            <v>20233.661999999997</v>
          </cell>
          <cell r="AX33">
            <v>56086.650000000009</v>
          </cell>
        </row>
      </sheetData>
      <sheetData sheetId="10">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cell r="ED2">
            <v>134</v>
          </cell>
          <cell r="EE2">
            <v>135</v>
          </cell>
          <cell r="EF2">
            <v>136</v>
          </cell>
          <cell r="EG2">
            <v>137</v>
          </cell>
          <cell r="EH2">
            <v>138</v>
          </cell>
          <cell r="EI2">
            <v>139</v>
          </cell>
          <cell r="EJ2">
            <v>140</v>
          </cell>
          <cell r="EK2">
            <v>141</v>
          </cell>
          <cell r="EL2">
            <v>142</v>
          </cell>
          <cell r="EM2">
            <v>143</v>
          </cell>
          <cell r="EN2">
            <v>144</v>
          </cell>
          <cell r="EO2">
            <v>145</v>
          </cell>
          <cell r="EP2">
            <v>146</v>
          </cell>
          <cell r="EQ2">
            <v>147</v>
          </cell>
          <cell r="ER2">
            <v>148</v>
          </cell>
          <cell r="ES2">
            <v>149</v>
          </cell>
          <cell r="ET2">
            <v>150</v>
          </cell>
          <cell r="EU2">
            <v>151</v>
          </cell>
          <cell r="EV2">
            <v>152</v>
          </cell>
          <cell r="EW2">
            <v>153</v>
          </cell>
          <cell r="EX2">
            <v>154</v>
          </cell>
          <cell r="EY2">
            <v>155</v>
          </cell>
          <cell r="EZ2">
            <v>156</v>
          </cell>
          <cell r="FA2">
            <v>157</v>
          </cell>
          <cell r="FB2">
            <v>158</v>
          </cell>
          <cell r="FC2">
            <v>159</v>
          </cell>
          <cell r="FD2">
            <v>160</v>
          </cell>
          <cell r="FE2">
            <v>161</v>
          </cell>
          <cell r="FF2">
            <v>162</v>
          </cell>
          <cell r="FG2">
            <v>163</v>
          </cell>
          <cell r="FH2">
            <v>164</v>
          </cell>
          <cell r="FI2">
            <v>165</v>
          </cell>
          <cell r="FJ2">
            <v>166</v>
          </cell>
          <cell r="FK2">
            <v>167</v>
          </cell>
          <cell r="FL2">
            <v>168</v>
          </cell>
          <cell r="FM2">
            <v>169</v>
          </cell>
          <cell r="FN2">
            <v>170</v>
          </cell>
          <cell r="FO2">
            <v>171</v>
          </cell>
          <cell r="FP2">
            <v>172</v>
          </cell>
          <cell r="FQ2">
            <v>173</v>
          </cell>
          <cell r="FR2">
            <v>174</v>
          </cell>
          <cell r="FS2">
            <v>175</v>
          </cell>
          <cell r="FT2">
            <v>176</v>
          </cell>
          <cell r="FU2">
            <v>177</v>
          </cell>
          <cell r="FV2">
            <v>178</v>
          </cell>
          <cell r="FW2">
            <v>179</v>
          </cell>
          <cell r="FX2">
            <v>180</v>
          </cell>
          <cell r="FY2">
            <v>181</v>
          </cell>
          <cell r="FZ2">
            <v>182</v>
          </cell>
          <cell r="GA2">
            <v>183</v>
          </cell>
          <cell r="GB2">
            <v>184</v>
          </cell>
          <cell r="GC2">
            <v>185</v>
          </cell>
          <cell r="GD2">
            <v>186</v>
          </cell>
          <cell r="GE2">
            <v>187</v>
          </cell>
          <cell r="GF2">
            <v>188</v>
          </cell>
          <cell r="GG2">
            <v>189</v>
          </cell>
          <cell r="GH2">
            <v>190</v>
          </cell>
          <cell r="GI2">
            <v>191</v>
          </cell>
          <cell r="GJ2">
            <v>192</v>
          </cell>
          <cell r="GK2">
            <v>193</v>
          </cell>
          <cell r="GL2">
            <v>194</v>
          </cell>
          <cell r="GM2">
            <v>195</v>
          </cell>
          <cell r="GN2">
            <v>196</v>
          </cell>
          <cell r="GO2">
            <v>197</v>
          </cell>
          <cell r="GP2">
            <v>198</v>
          </cell>
          <cell r="GQ2">
            <v>199</v>
          </cell>
          <cell r="GR2">
            <v>200</v>
          </cell>
          <cell r="GS2">
            <v>201</v>
          </cell>
          <cell r="GT2">
            <v>202</v>
          </cell>
          <cell r="GU2">
            <v>203</v>
          </cell>
          <cell r="GV2">
            <v>204</v>
          </cell>
          <cell r="GW2">
            <v>205</v>
          </cell>
          <cell r="GX2">
            <v>206</v>
          </cell>
          <cell r="GY2">
            <v>207</v>
          </cell>
          <cell r="GZ2">
            <v>208</v>
          </cell>
          <cell r="HA2">
            <v>209</v>
          </cell>
          <cell r="HB2">
            <v>210</v>
          </cell>
          <cell r="HC2">
            <v>211</v>
          </cell>
          <cell r="HD2">
            <v>212</v>
          </cell>
          <cell r="HE2">
            <v>213</v>
          </cell>
          <cell r="HF2">
            <v>214</v>
          </cell>
          <cell r="HG2">
            <v>215</v>
          </cell>
          <cell r="HH2">
            <v>216</v>
          </cell>
          <cell r="HI2">
            <v>217</v>
          </cell>
          <cell r="HJ2">
            <v>218</v>
          </cell>
          <cell r="HK2">
            <v>219</v>
          </cell>
          <cell r="HL2">
            <v>220</v>
          </cell>
          <cell r="HM2">
            <v>221</v>
          </cell>
          <cell r="HN2">
            <v>222</v>
          </cell>
          <cell r="HO2">
            <v>223</v>
          </cell>
          <cell r="HP2">
            <v>224</v>
          </cell>
          <cell r="HQ2">
            <v>225</v>
          </cell>
        </row>
        <row r="3">
          <cell r="A3" t="str">
            <v>Date</v>
          </cell>
          <cell r="B3" t="str">
            <v>Crushed Coal (FC)</v>
          </cell>
          <cell r="V3" t="str">
            <v>Data dari summary WP</v>
          </cell>
          <cell r="AB3" t="str">
            <v>OB Actual</v>
          </cell>
          <cell r="AC3" t="str">
            <v>Top Soil Rehandling</v>
          </cell>
          <cell r="AD3" t="str">
            <v>FC Production</v>
          </cell>
          <cell r="AF3" t="str">
            <v>Diff</v>
          </cell>
          <cell r="AG3" t="str">
            <v>CRUSHED</v>
          </cell>
          <cell r="AI3" t="str">
            <v>data dari T/S program (hopper)</v>
          </cell>
          <cell r="AJ3" t="str">
            <v>Coal Winning</v>
          </cell>
          <cell r="AM3" t="str">
            <v>COAL TRANSACTION</v>
          </cell>
          <cell r="EY3" t="str">
            <v>BALANCE ROM</v>
          </cell>
          <cell r="FQ3" t="str">
            <v>BALANCE</v>
          </cell>
          <cell r="FR3" t="str">
            <v>PIT TO DCS</v>
          </cell>
          <cell r="GQ3" t="str">
            <v>DCS TO WP</v>
          </cell>
          <cell r="HP3" t="str">
            <v xml:space="preserve">Balance DC </v>
          </cell>
          <cell r="IO3" t="str">
            <v>BALANCE  FW</v>
          </cell>
          <cell r="IQ3" t="str">
            <v>PRODUCT at MSY</v>
          </cell>
          <cell r="IT3" t="str">
            <v>BALANCE</v>
          </cell>
          <cell r="IU3" t="str">
            <v>Coal Hauling by Product</v>
          </cell>
          <cell r="JF3" t="str">
            <v>Coal Hauling by Contractor</v>
          </cell>
          <cell r="JO3" t="str">
            <v>Total Balance at PSY (MT)</v>
          </cell>
          <cell r="JU3" t="str">
            <v xml:space="preserve">Loading </v>
          </cell>
        </row>
        <row r="4">
          <cell r="B4" t="str">
            <v>Truck Scale A (CR1)</v>
          </cell>
          <cell r="F4" t="str">
            <v>Data dari summary CP</v>
          </cell>
          <cell r="G4" t="str">
            <v>CR2(Bunyut)</v>
          </cell>
          <cell r="I4" t="str">
            <v>PLTGB</v>
          </cell>
          <cell r="U4" t="str">
            <v>Total</v>
          </cell>
          <cell r="Z4" t="str">
            <v>Total</v>
          </cell>
          <cell r="AA4" t="str">
            <v>Total</v>
          </cell>
          <cell r="AD4" t="str">
            <v>Plan</v>
          </cell>
          <cell r="AE4" t="str">
            <v>Actual (b/s)</v>
          </cell>
          <cell r="AG4" t="str">
            <v>COAL</v>
          </cell>
          <cell r="AM4" t="str">
            <v>PIT to DH (Coal winning)</v>
          </cell>
          <cell r="AT4" t="str">
            <v>PIT TO ROM (Coal winning)</v>
          </cell>
          <cell r="BD4" t="str">
            <v>PIT TO TEMPORARY ROM (Coal winning)</v>
          </cell>
          <cell r="DN4" t="str">
            <v>ROM TO DH (Rom Rehandling)</v>
          </cell>
          <cell r="EC4" t="str">
            <v>ROM TEMPORARY to DH (ROM Rehandling)</v>
          </cell>
          <cell r="EN4" t="str">
            <v>ROM TEMPORARY TO ROM</v>
          </cell>
          <cell r="EY4" t="str">
            <v>ROM STOCK YARD 1</v>
          </cell>
          <cell r="FG4" t="str">
            <v>ROM STOCK YARD 2 (NB)</v>
          </cell>
          <cell r="FK4" t="str">
            <v>ROM STOCK YARD 3 (SB)</v>
          </cell>
          <cell r="FQ4" t="str">
            <v>at ROM</v>
          </cell>
          <cell r="GP4" t="str">
            <v>Total</v>
          </cell>
          <cell r="HO4" t="str">
            <v>Total</v>
          </cell>
          <cell r="IN4" t="str">
            <v>BALANCE DC</v>
          </cell>
          <cell r="IT4" t="str">
            <v>at MSY</v>
          </cell>
          <cell r="IU4" t="str">
            <v>Truck Scale B</v>
          </cell>
          <cell r="JF4" t="str">
            <v>Truck Scale B</v>
          </cell>
          <cell r="JM4" t="str">
            <v>Tons/Day TCM (MSY to PSY)</v>
          </cell>
          <cell r="JN4" t="str">
            <v>Tons/Day TCM (ROM to CR 2)</v>
          </cell>
          <cell r="JU4" t="str">
            <v>(Draft Survey)</v>
          </cell>
        </row>
        <row r="5">
          <cell r="IU5" t="str">
            <v>MSY to PSY</v>
          </cell>
          <cell r="IZ5" t="str">
            <v>ROM JUMBO to CR 2</v>
          </cell>
          <cell r="JD5" t="str">
            <v>TEMP ROM to CR 2</v>
          </cell>
          <cell r="JF5" t="str">
            <v>Runa Persada</v>
          </cell>
          <cell r="JG5" t="str">
            <v>Yohana</v>
          </cell>
          <cell r="JI5" t="str">
            <v>Arief Nusa Raya</v>
          </cell>
          <cell r="JJ5" t="str">
            <v>Lancarjaya Mitra Abadi</v>
          </cell>
          <cell r="JO5" t="str">
            <v>HCV-LS</v>
          </cell>
          <cell r="JP5" t="str">
            <v>HCV-HS</v>
          </cell>
          <cell r="JQ5" t="str">
            <v>LCV - LS</v>
          </cell>
          <cell r="JR5" t="str">
            <v>LCV - HS (CR2)</v>
          </cell>
          <cell r="JS5" t="str">
            <v>LCV - LS (CR2)</v>
          </cell>
          <cell r="JT5" t="str">
            <v>Total</v>
          </cell>
          <cell r="JU5" t="str">
            <v>HCV-LS</v>
          </cell>
          <cell r="JV5" t="str">
            <v>HCV-HS</v>
          </cell>
          <cell r="JW5" t="str">
            <v>LCV - LS</v>
          </cell>
          <cell r="JX5" t="str">
            <v>LCV - HS (CR2)</v>
          </cell>
          <cell r="JY5" t="str">
            <v>LCV - LS (CR2)</v>
          </cell>
          <cell r="JZ5" t="str">
            <v>TOTAL Barge</v>
          </cell>
        </row>
        <row r="6">
          <cell r="I6" t="str">
            <v>ROM Adong</v>
          </cell>
          <cell r="Q6" t="str">
            <v>Temp NB</v>
          </cell>
          <cell r="S6" t="str">
            <v>Temp SB</v>
          </cell>
          <cell r="U6" t="str">
            <v>FC</v>
          </cell>
          <cell r="AA6" t="str">
            <v>TCM FC</v>
          </cell>
          <cell r="BD6" t="str">
            <v>NB</v>
          </cell>
          <cell r="BN6" t="str">
            <v>SB</v>
          </cell>
          <cell r="DO6" t="str">
            <v>CR1 (TCM)</v>
          </cell>
          <cell r="DW6" t="str">
            <v>CR2 (TCM)</v>
          </cell>
          <cell r="EC6" t="str">
            <v>NB</v>
          </cell>
          <cell r="EG6" t="str">
            <v>SB</v>
          </cell>
          <cell r="EN6" t="str">
            <v>NB</v>
          </cell>
          <cell r="ER6" t="str">
            <v>SB</v>
          </cell>
          <cell r="FR6" t="str">
            <v>NB</v>
          </cell>
          <cell r="GF6" t="str">
            <v>SB</v>
          </cell>
          <cell r="GQ6" t="str">
            <v>NB</v>
          </cell>
          <cell r="HE6" t="str">
            <v>SB</v>
          </cell>
          <cell r="HP6" t="str">
            <v>NB</v>
          </cell>
          <cell r="ID6" t="str">
            <v>SB</v>
          </cell>
          <cell r="IZ6" t="str">
            <v>ROM 1</v>
          </cell>
          <cell r="JB6" t="str">
            <v>ROM 2</v>
          </cell>
        </row>
        <row r="7">
          <cell r="B7" t="str">
            <v>HCV-LS</v>
          </cell>
          <cell r="C7" t="str">
            <v>HCV-HS</v>
          </cell>
          <cell r="D7" t="str">
            <v>LCV - LS</v>
          </cell>
          <cell r="E7" t="str">
            <v>LCV - HS</v>
          </cell>
          <cell r="F7" t="str">
            <v>CR1</v>
          </cell>
          <cell r="G7" t="str">
            <v>LCV-LS</v>
          </cell>
          <cell r="H7" t="str">
            <v xml:space="preserve">LCV - HS </v>
          </cell>
          <cell r="I7" t="str">
            <v>Rom1</v>
          </cell>
          <cell r="J7" t="str">
            <v>Rom2</v>
          </cell>
          <cell r="L7" t="str">
            <v>Rom3</v>
          </cell>
          <cell r="M7" t="str">
            <v>Rom 4</v>
          </cell>
          <cell r="N7" t="str">
            <v>Rom 5</v>
          </cell>
          <cell r="P7" t="str">
            <v>Rom 6</v>
          </cell>
          <cell r="Q7" t="str">
            <v>Temp ROM1</v>
          </cell>
          <cell r="S7" t="str">
            <v>Temp ROM2</v>
          </cell>
          <cell r="V7" t="str">
            <v>FW TO CR1</v>
          </cell>
          <cell r="Z7" t="str">
            <v>FW -CR1</v>
          </cell>
          <cell r="AD7" t="str">
            <v>Tons / Day</v>
          </cell>
          <cell r="AE7" t="str">
            <v>Tons / Day</v>
          </cell>
          <cell r="AF7" t="str">
            <v>(TSA -BSA)</v>
          </cell>
          <cell r="AG7" t="str">
            <v>YTD</v>
          </cell>
          <cell r="AJ7" t="str">
            <v>TOTAL</v>
          </cell>
          <cell r="AK7" t="str">
            <v>Good coal</v>
          </cell>
          <cell r="AL7" t="str">
            <v>Coal HB</v>
          </cell>
          <cell r="AM7" t="str">
            <v>Tons/Day</v>
          </cell>
          <cell r="AN7" t="str">
            <v>Rom 1</v>
          </cell>
          <cell r="AO7" t="str">
            <v>Rom 2</v>
          </cell>
          <cell r="AP7" t="str">
            <v>Rom 3</v>
          </cell>
          <cell r="AQ7" t="str">
            <v>Rom 4</v>
          </cell>
          <cell r="AR7" t="str">
            <v>Rom 5</v>
          </cell>
          <cell r="AS7" t="str">
            <v>Rom 6</v>
          </cell>
          <cell r="AT7" t="str">
            <v>Tons/Day</v>
          </cell>
          <cell r="AU7" t="str">
            <v>Rom 1</v>
          </cell>
          <cell r="AV7" t="str">
            <v>Rom 2</v>
          </cell>
          <cell r="AX7" t="str">
            <v>Rom 3</v>
          </cell>
          <cell r="AY7" t="str">
            <v>Rom 4</v>
          </cell>
          <cell r="AZ7" t="str">
            <v>Rom 5</v>
          </cell>
          <cell r="BB7" t="str">
            <v>Rom 6</v>
          </cell>
          <cell r="BD7" t="str">
            <v>Temp Rom Good 1 (NB)</v>
          </cell>
          <cell r="BN7" t="str">
            <v>Temp Rom Good 1 (SB)</v>
          </cell>
          <cell r="BU7" t="str">
            <v>Temp Rom 1 (CPA SB)</v>
          </cell>
          <cell r="BW7" t="str">
            <v>Temp  Room Good 2</v>
          </cell>
          <cell r="CD7" t="str">
            <v>Temp Rom R3</v>
          </cell>
          <cell r="CZ7" t="str">
            <v>Temp Rom R4</v>
          </cell>
          <cell r="DD7" t="str">
            <v>Temp Rom R5</v>
          </cell>
          <cell r="DI7" t="str">
            <v>Temp Rom 6</v>
          </cell>
          <cell r="DN7" t="str">
            <v>Tons/Day</v>
          </cell>
          <cell r="DO7" t="str">
            <v>Rom 1</v>
          </cell>
          <cell r="DP7" t="str">
            <v>Rom 2</v>
          </cell>
          <cell r="DR7" t="str">
            <v>Rom 3</v>
          </cell>
          <cell r="DS7" t="str">
            <v>Rom 4</v>
          </cell>
          <cell r="DT7" t="str">
            <v>Rom 5</v>
          </cell>
          <cell r="DV7" t="str">
            <v>Rom 6</v>
          </cell>
          <cell r="DW7" t="str">
            <v>Rom 1</v>
          </cell>
          <cell r="DX7" t="str">
            <v>Rom 2</v>
          </cell>
          <cell r="DY7" t="str">
            <v>Rom 3</v>
          </cell>
          <cell r="DZ7" t="str">
            <v>Rom 4</v>
          </cell>
          <cell r="EA7" t="str">
            <v>Rom 5</v>
          </cell>
          <cell r="EB7" t="str">
            <v>Rom 6</v>
          </cell>
          <cell r="EC7" t="str">
            <v>Tem R1(NB)</v>
          </cell>
          <cell r="EE7" t="str">
            <v>Tem R2(NB)</v>
          </cell>
          <cell r="EG7" t="str">
            <v>Tem R1 (SB)</v>
          </cell>
          <cell r="EH7" t="str">
            <v>Tem R2(SB)</v>
          </cell>
          <cell r="EI7" t="str">
            <v>Tem R3(SB)</v>
          </cell>
          <cell r="EJ7" t="str">
            <v>Temp R4(SB)</v>
          </cell>
          <cell r="EK7" t="str">
            <v>Temp R5(SB)</v>
          </cell>
          <cell r="EM7" t="str">
            <v>Tem R6(SB)</v>
          </cell>
          <cell r="EN7" t="str">
            <v>Tem R1(NB)</v>
          </cell>
          <cell r="EP7" t="str">
            <v>Rom 2(NB)</v>
          </cell>
          <cell r="ER7" t="str">
            <v>ROM 1(SB)</v>
          </cell>
          <cell r="ES7" t="str">
            <v>ROM 2(SB)</v>
          </cell>
          <cell r="ET7" t="str">
            <v>ROM 3(SB)</v>
          </cell>
          <cell r="EU7" t="str">
            <v>ROM 4(SB)</v>
          </cell>
          <cell r="EV7" t="str">
            <v>ROM 5(SB)</v>
          </cell>
          <cell r="EX7" t="str">
            <v>ROM 6(SB)</v>
          </cell>
          <cell r="EY7" t="str">
            <v>Rom1</v>
          </cell>
          <cell r="EZ7" t="str">
            <v>Rom2</v>
          </cell>
          <cell r="FB7" t="str">
            <v>Rom3</v>
          </cell>
          <cell r="FC7" t="str">
            <v>Rom 4</v>
          </cell>
          <cell r="FD7" t="str">
            <v>Rom 5</v>
          </cell>
          <cell r="FF7" t="str">
            <v>Rom 6</v>
          </cell>
          <cell r="FG7" t="str">
            <v>Temp ROM1</v>
          </cell>
          <cell r="FI7" t="str">
            <v>Temp ROM2</v>
          </cell>
          <cell r="FK7" t="str">
            <v>Temp ROM1</v>
          </cell>
          <cell r="FL7" t="str">
            <v>Temp ROM2</v>
          </cell>
          <cell r="FM7" t="str">
            <v>Temp ROM3</v>
          </cell>
          <cell r="FN7" t="str">
            <v>Temp ROM4</v>
          </cell>
          <cell r="FO7" t="str">
            <v>Temp ROM5</v>
          </cell>
          <cell r="FP7" t="str">
            <v>Temp ROM6</v>
          </cell>
          <cell r="FQ7" t="str">
            <v>Tons/Day</v>
          </cell>
          <cell r="GP7" t="str">
            <v>PIT-DCS</v>
          </cell>
          <cell r="HO7" t="str">
            <v>DCS-FW</v>
          </cell>
          <cell r="IO7" t="str">
            <v>Tons/Day</v>
          </cell>
          <cell r="IP7" t="str">
            <v>HCV-LS</v>
          </cell>
          <cell r="IQ7" t="str">
            <v>HCV-HS</v>
          </cell>
          <cell r="IR7" t="str">
            <v>LCV - LS</v>
          </cell>
          <cell r="IS7" t="str">
            <v>LCV - HS</v>
          </cell>
          <cell r="IT7" t="str">
            <v>Tons/Day</v>
          </cell>
          <cell r="IU7" t="str">
            <v>HCV-LS</v>
          </cell>
          <cell r="IV7" t="str">
            <v>HCV-HS</v>
          </cell>
          <cell r="IW7" t="str">
            <v>LCV - LS</v>
          </cell>
          <cell r="IX7" t="str">
            <v>LCV - HS</v>
          </cell>
          <cell r="IY7" t="str">
            <v>Tons/Days</v>
          </cell>
          <cell r="IZ7" t="str">
            <v xml:space="preserve">LCV-HS </v>
          </cell>
          <cell r="JA7" t="str">
            <v>LCV - LS</v>
          </cell>
          <cell r="JB7" t="str">
            <v xml:space="preserve">LCV-HS </v>
          </cell>
          <cell r="JC7" t="str">
            <v>LCV - LS</v>
          </cell>
          <cell r="JD7" t="str">
            <v xml:space="preserve">LCV-HS </v>
          </cell>
          <cell r="JE7" t="str">
            <v xml:space="preserve">LCV - LS </v>
          </cell>
        </row>
        <row r="8">
          <cell r="I8" t="str">
            <v>Good Coal</v>
          </cell>
          <cell r="J8" t="str">
            <v>Good Coal</v>
          </cell>
          <cell r="K8" t="str">
            <v>HB</v>
          </cell>
          <cell r="L8" t="str">
            <v>Good Coal</v>
          </cell>
          <cell r="M8" t="str">
            <v>Good Coal</v>
          </cell>
          <cell r="N8" t="str">
            <v>Good Coal</v>
          </cell>
          <cell r="O8" t="str">
            <v>HB</v>
          </cell>
          <cell r="P8" t="str">
            <v>Good Coal</v>
          </cell>
          <cell r="Q8" t="str">
            <v>Good</v>
          </cell>
          <cell r="R8" t="str">
            <v>HB</v>
          </cell>
          <cell r="S8" t="str">
            <v>Good</v>
          </cell>
          <cell r="T8" t="str">
            <v>HB</v>
          </cell>
          <cell r="V8" t="str">
            <v>HCV-LS</v>
          </cell>
          <cell r="W8" t="str">
            <v>HCV-HS</v>
          </cell>
          <cell r="X8" t="str">
            <v>LCV-LS</v>
          </cell>
          <cell r="Y8" t="str">
            <v>LCV-HS</v>
          </cell>
          <cell r="AB8" t="str">
            <v>BCM</v>
          </cell>
          <cell r="AC8" t="str">
            <v>BCM</v>
          </cell>
          <cell r="AI8" t="str">
            <v>( TSA + TSC)</v>
          </cell>
          <cell r="AJ8" t="str">
            <v xml:space="preserve"> (tons/day)</v>
          </cell>
          <cell r="AK8" t="str">
            <v>(tons/day)</v>
          </cell>
          <cell r="AL8" t="str">
            <v>(tons/day)</v>
          </cell>
          <cell r="AU8" t="str">
            <v>Good Coal</v>
          </cell>
          <cell r="AV8" t="str">
            <v>Good Coal</v>
          </cell>
          <cell r="AW8" t="str">
            <v>HB</v>
          </cell>
          <cell r="AX8" t="str">
            <v>Good Coal</v>
          </cell>
          <cell r="AY8" t="str">
            <v>Good Coal</v>
          </cell>
          <cell r="AZ8" t="str">
            <v>Good Coal</v>
          </cell>
          <cell r="BA8" t="str">
            <v>HB</v>
          </cell>
          <cell r="BB8" t="str">
            <v>Good Coal</v>
          </cell>
          <cell r="BC8" t="str">
            <v>Contaminated</v>
          </cell>
          <cell r="BD8" t="str">
            <v>P3000 Bk1A S4500</v>
          </cell>
          <cell r="BE8" t="str">
            <v>P3000 Bk1A S4510</v>
          </cell>
          <cell r="BF8" t="str">
            <v>P3000 Bk1A S4520</v>
          </cell>
          <cell r="BG8" t="str">
            <v>P3000 Bk1A S5000</v>
          </cell>
          <cell r="BH8" t="str">
            <v>P3000 Bk1A S5010</v>
          </cell>
          <cell r="BI8" t="str">
            <v>P5300 Bk1A S5510</v>
          </cell>
          <cell r="BJ8" t="str">
            <v>P5300 Bk1A S5520</v>
          </cell>
          <cell r="BK8" t="str">
            <v>P6500 Bk1A S6500</v>
          </cell>
          <cell r="BL8" t="str">
            <v>P8500 Bk1A S8500</v>
          </cell>
          <cell r="BM8" t="str">
            <v>P8500 Bk1A S9000</v>
          </cell>
          <cell r="BN8" t="str">
            <v>P6800 Bk05 S6800</v>
          </cell>
          <cell r="BO8" t="str">
            <v>P6800 Bk05 S7000</v>
          </cell>
          <cell r="BP8" t="str">
            <v>P7000 BK05 S7000</v>
          </cell>
          <cell r="BQ8" t="str">
            <v>P4500 Bk12 seam 5600</v>
          </cell>
          <cell r="BR8" t="str">
            <v>P6200 Bk05 seam 6400</v>
          </cell>
          <cell r="BS8" t="str">
            <v>P6200 Bk05 seam 6600</v>
          </cell>
          <cell r="BT8" t="str">
            <v>P4500 Bk05 seam 5600</v>
          </cell>
          <cell r="BU8" t="str">
            <v>P6200 Bk05 seam 6400</v>
          </cell>
          <cell r="BV8" t="str">
            <v>P3000 Bk1A S2000(BAS)</v>
          </cell>
          <cell r="BW8" t="str">
            <v>P3000 Bk1A S3000(BAS)</v>
          </cell>
          <cell r="BX8" t="str">
            <v>P3000 Bk1A 4500(BAS)</v>
          </cell>
          <cell r="BY8" t="str">
            <v>P3000 Bk1A 4700(BAS)</v>
          </cell>
          <cell r="BZ8" t="str">
            <v>P3000 Bk1A 5200(BAS)</v>
          </cell>
          <cell r="CA8" t="str">
            <v>P5300 Bk1A 5300(BAS)</v>
          </cell>
          <cell r="CB8" t="str">
            <v>P5300 Bk7 5300(RML)</v>
          </cell>
          <cell r="CC8" t="str">
            <v>P5300 Bk7 5500(RML)</v>
          </cell>
          <cell r="CD8" t="str">
            <v>P4500 Bk04 S4500</v>
          </cell>
          <cell r="CE8" t="str">
            <v>P4500 Bk04 S4600</v>
          </cell>
          <cell r="CF8" t="str">
            <v>P4500 Bk04 S4700</v>
          </cell>
          <cell r="CG8" t="str">
            <v>P4500 Bk04 S4800</v>
          </cell>
          <cell r="CH8" t="str">
            <v>P4500 Bk04 S4900</v>
          </cell>
          <cell r="CI8" t="str">
            <v>P4500 Bk04 S5000</v>
          </cell>
          <cell r="CJ8" t="str">
            <v>P4500 Bk04 S4600</v>
          </cell>
          <cell r="CK8" t="str">
            <v>P4500 Bk05 S4500</v>
          </cell>
          <cell r="CL8" t="str">
            <v>P4500 Bk05 S4600</v>
          </cell>
          <cell r="CM8" t="str">
            <v>P4500 Bk05 S4700</v>
          </cell>
          <cell r="CN8" t="str">
            <v>P4500 Bk05 S4900</v>
          </cell>
          <cell r="CO8" t="str">
            <v>P4500 Bk05 S5000</v>
          </cell>
          <cell r="CP8" t="str">
            <v>P4500 Bk05 S5200</v>
          </cell>
          <cell r="CQ8" t="str">
            <v>P4500 Bk05 S5400</v>
          </cell>
          <cell r="CR8" t="str">
            <v>P4500 Bk12 seam 4500</v>
          </cell>
          <cell r="CS8" t="str">
            <v>P4500 Bk12 seam 4600</v>
          </cell>
          <cell r="CT8" t="str">
            <v>P4500 Bk12 seam 4700</v>
          </cell>
          <cell r="CU8" t="str">
            <v>P4500 Bk12 seam 4800</v>
          </cell>
          <cell r="CV8" t="str">
            <v>P4500 Bk12 seam 4900</v>
          </cell>
          <cell r="CW8" t="str">
            <v>P4500 Bk12 seam 5000</v>
          </cell>
          <cell r="CX8" t="str">
            <v>P4500 Bk12 seam 5200</v>
          </cell>
          <cell r="CY8" t="str">
            <v>P4500 Bk12 seam 5400</v>
          </cell>
          <cell r="CZ8" t="str">
            <v>P4500 Bk12 seam 4800</v>
          </cell>
          <cell r="DA8" t="str">
            <v>P4500 Bk12 seam 4900</v>
          </cell>
          <cell r="DB8" t="str">
            <v>P4500 Bk05 seam 4800</v>
          </cell>
          <cell r="DC8" t="str">
            <v>P4500 Bk05 seam 4900</v>
          </cell>
          <cell r="DD8" t="str">
            <v>P4500 Bk05 seam 4500</v>
          </cell>
          <cell r="DE8" t="str">
            <v>P4200 Bk06 seam 4200</v>
          </cell>
          <cell r="DF8" t="str">
            <v>P4200 Bk06 seam 4300</v>
          </cell>
          <cell r="DG8" t="str">
            <v>P3000 Bk015 seam 2000</v>
          </cell>
          <cell r="DH8" t="str">
            <v>P3000 Bk015 seam 3000</v>
          </cell>
          <cell r="DI8" t="str">
            <v>P3000 Bk07 Ext</v>
          </cell>
          <cell r="DJ8" t="str">
            <v>P2600 Bk7 S2600</v>
          </cell>
          <cell r="DK8" t="str">
            <v>P2600 Bk7 S2700</v>
          </cell>
          <cell r="DL8" t="str">
            <v>P2600 Bk7 S2800</v>
          </cell>
          <cell r="DM8" t="str">
            <v>P3000 Bk11</v>
          </cell>
          <cell r="DO8" t="str">
            <v>Good Coal</v>
          </cell>
          <cell r="DP8" t="str">
            <v>Good Coal</v>
          </cell>
          <cell r="DQ8" t="str">
            <v>HB</v>
          </cell>
          <cell r="DR8" t="str">
            <v>Good Coal</v>
          </cell>
          <cell r="DS8" t="str">
            <v>Good Coal</v>
          </cell>
          <cell r="DT8" t="str">
            <v>Good Coal</v>
          </cell>
          <cell r="DU8" t="str">
            <v>Contaminated</v>
          </cell>
          <cell r="DV8" t="str">
            <v>Good Coal</v>
          </cell>
          <cell r="DW8" t="str">
            <v>Good Coal</v>
          </cell>
          <cell r="DX8" t="str">
            <v>Good Coal</v>
          </cell>
          <cell r="DY8" t="str">
            <v>Good Coal</v>
          </cell>
          <cell r="DZ8" t="str">
            <v>Good Coal</v>
          </cell>
          <cell r="EA8" t="str">
            <v>Good Coal</v>
          </cell>
          <cell r="EB8" t="str">
            <v>Good Coal</v>
          </cell>
          <cell r="EC8" t="str">
            <v>Good Coal</v>
          </cell>
          <cell r="ED8" t="str">
            <v>HB</v>
          </cell>
          <cell r="EE8" t="str">
            <v>Good Coal</v>
          </cell>
          <cell r="EF8" t="str">
            <v>HB</v>
          </cell>
          <cell r="EG8" t="str">
            <v>Good Coal</v>
          </cell>
          <cell r="EH8" t="str">
            <v>Good Coal</v>
          </cell>
          <cell r="EI8" t="str">
            <v>Good Coal</v>
          </cell>
          <cell r="EJ8" t="str">
            <v>Good Coal</v>
          </cell>
          <cell r="EK8" t="str">
            <v>Good Coal</v>
          </cell>
          <cell r="EL8" t="str">
            <v>Contaminated</v>
          </cell>
          <cell r="EM8" t="str">
            <v>Good Coal</v>
          </cell>
          <cell r="EN8" t="str">
            <v>Good Coal</v>
          </cell>
          <cell r="EO8" t="str">
            <v>HB</v>
          </cell>
          <cell r="EP8" t="str">
            <v>Good Coal</v>
          </cell>
          <cell r="EQ8" t="str">
            <v>HB</v>
          </cell>
          <cell r="ER8" t="str">
            <v>Good Coal</v>
          </cell>
          <cell r="ES8" t="str">
            <v>Good Coal</v>
          </cell>
          <cell r="ET8" t="str">
            <v>Good Coal</v>
          </cell>
          <cell r="EU8" t="str">
            <v>Good Coal</v>
          </cell>
          <cell r="EV8" t="str">
            <v>Good Coal</v>
          </cell>
          <cell r="EW8" t="str">
            <v>Contaminated</v>
          </cell>
          <cell r="EX8" t="str">
            <v>Good Coal</v>
          </cell>
          <cell r="EY8" t="str">
            <v>Good Coal</v>
          </cell>
          <cell r="EZ8" t="str">
            <v>Good Coal</v>
          </cell>
          <cell r="FA8" t="str">
            <v>HB</v>
          </cell>
          <cell r="FB8" t="str">
            <v>Good Coal</v>
          </cell>
          <cell r="FC8" t="str">
            <v>Good Coal</v>
          </cell>
          <cell r="FD8" t="str">
            <v>Good Coal</v>
          </cell>
          <cell r="FE8" t="str">
            <v>HB</v>
          </cell>
          <cell r="FF8" t="str">
            <v>Good Coal</v>
          </cell>
          <cell r="FG8" t="str">
            <v>Good</v>
          </cell>
          <cell r="FH8" t="str">
            <v>HB</v>
          </cell>
          <cell r="FI8" t="str">
            <v>Good</v>
          </cell>
          <cell r="FJ8" t="str">
            <v>HB</v>
          </cell>
          <cell r="FK8" t="str">
            <v>Good Coal</v>
          </cell>
          <cell r="FL8" t="str">
            <v>Good Coal</v>
          </cell>
          <cell r="FM8" t="str">
            <v>Good Coal</v>
          </cell>
          <cell r="FN8" t="str">
            <v>Good Coal</v>
          </cell>
          <cell r="FO8" t="str">
            <v>Good Coal</v>
          </cell>
          <cell r="FP8" t="str">
            <v>Good Coal</v>
          </cell>
          <cell r="FR8" t="str">
            <v>Bk 01 (NB)</v>
          </cell>
          <cell r="FS8" t="str">
            <v>Bk 02 (NB)</v>
          </cell>
          <cell r="FT8" t="str">
            <v>Bk 04 (NB)</v>
          </cell>
          <cell r="FU8" t="str">
            <v>Bk 05 (NB)</v>
          </cell>
          <cell r="FV8" t="str">
            <v>Bk 06 (NB)</v>
          </cell>
          <cell r="FW8" t="str">
            <v>Bk 07 (NB)</v>
          </cell>
          <cell r="FX8" t="str">
            <v xml:space="preserve"> Bk 08(NB)</v>
          </cell>
          <cell r="FY8" t="str">
            <v xml:space="preserve"> Bk 09(NB)</v>
          </cell>
          <cell r="FZ8" t="str">
            <v>Bk 10 (NB)</v>
          </cell>
          <cell r="GA8" t="str">
            <v>Bk 11 (NB)</v>
          </cell>
          <cell r="GB8" t="str">
            <v>Bk 13 (NB)</v>
          </cell>
          <cell r="GC8" t="str">
            <v>Bk 14 (NB)</v>
          </cell>
          <cell r="GD8" t="str">
            <v>Bk 15 (NB)</v>
          </cell>
          <cell r="GE8" t="str">
            <v>Bk 16 (NB)</v>
          </cell>
          <cell r="GF8" t="str">
            <v xml:space="preserve">P4500 Bk 04(SB) </v>
          </cell>
          <cell r="GG8" t="str">
            <v xml:space="preserve">P6800,7000,4500 Bk 05(SB) </v>
          </cell>
          <cell r="GH8" t="str">
            <v>Bk 06 P4200</v>
          </cell>
          <cell r="GI8" t="str">
            <v>Bk 06 P4500</v>
          </cell>
          <cell r="GJ8" t="str">
            <v xml:space="preserve">P3000 Bk 07RML(SB) </v>
          </cell>
          <cell r="GK8" t="str">
            <v xml:space="preserve">P3000 Bk 07PAMA(SB) </v>
          </cell>
          <cell r="GL8" t="str">
            <v xml:space="preserve">P3000 Bk 07(SB) </v>
          </cell>
          <cell r="GM8" t="str">
            <v xml:space="preserve">P2600 Bk 07(SB) </v>
          </cell>
          <cell r="GN8" t="str">
            <v>Bk 11 P3000 (SB)</v>
          </cell>
          <cell r="GO8" t="str">
            <v>Bk 12 P4500 (SB)</v>
          </cell>
          <cell r="GQ8" t="str">
            <v>BK 01(NB)</v>
          </cell>
          <cell r="GR8" t="str">
            <v>Bk 02 (NB)</v>
          </cell>
          <cell r="GS8" t="str">
            <v>Bk 04 (NB)</v>
          </cell>
          <cell r="GT8" t="str">
            <v>Bk 05 (NB)</v>
          </cell>
          <cell r="GU8" t="str">
            <v>Bk 06 (NB)</v>
          </cell>
          <cell r="GV8" t="str">
            <v>Bk 07 (NB)</v>
          </cell>
          <cell r="GW8" t="str">
            <v xml:space="preserve"> Bk 08(NB)</v>
          </cell>
          <cell r="GX8" t="str">
            <v xml:space="preserve"> Bk 09(NB)</v>
          </cell>
          <cell r="GY8" t="str">
            <v>Bk 10 (NB)</v>
          </cell>
          <cell r="GZ8" t="str">
            <v>Bk 11 (NB)</v>
          </cell>
          <cell r="HA8" t="str">
            <v>Bk 13 (NB)</v>
          </cell>
          <cell r="HB8" t="str">
            <v>Bk 14 (NB)</v>
          </cell>
          <cell r="HC8" t="str">
            <v>Bk 15 (NB)</v>
          </cell>
          <cell r="HD8" t="str">
            <v>Bk 16 (NB)</v>
          </cell>
          <cell r="HE8" t="str">
            <v xml:space="preserve">P4500 Bk 04(SB) </v>
          </cell>
          <cell r="HF8" t="str">
            <v xml:space="preserve">P6800,7000 Bk 05(SB) </v>
          </cell>
          <cell r="HG8" t="str">
            <v>Bk 06 P4200</v>
          </cell>
          <cell r="HH8" t="str">
            <v>Bk 06 P4500</v>
          </cell>
          <cell r="HI8" t="str">
            <v xml:space="preserve">P3000 Bk 07RML(SB) </v>
          </cell>
          <cell r="HJ8" t="str">
            <v xml:space="preserve">P3000 Bk 07PAMA(SB) </v>
          </cell>
          <cell r="HK8" t="str">
            <v xml:space="preserve">P3000 Bk 07(SB) </v>
          </cell>
          <cell r="HL8" t="str">
            <v xml:space="preserve">P2600 Bk 07(SB) </v>
          </cell>
          <cell r="HM8" t="str">
            <v>Bk 12 P3000 (SB)</v>
          </cell>
          <cell r="HN8" t="str">
            <v>Bk 12 P4500 (SB)</v>
          </cell>
          <cell r="HP8" t="str">
            <v>Bk 01 (NB)</v>
          </cell>
          <cell r="HQ8" t="str">
            <v>Bk 02 (NB)</v>
          </cell>
          <cell r="HR8" t="str">
            <v>Bk 04 (NB)</v>
          </cell>
          <cell r="HS8" t="str">
            <v>Bk 05 (NB)</v>
          </cell>
          <cell r="HT8" t="str">
            <v>Bk 06 (NB)</v>
          </cell>
          <cell r="HU8" t="str">
            <v>Bk 07 (NB)</v>
          </cell>
          <cell r="HV8" t="str">
            <v xml:space="preserve"> Bk 08(NB)</v>
          </cell>
          <cell r="HW8" t="str">
            <v xml:space="preserve"> Bk 09(NB)</v>
          </cell>
          <cell r="HX8" t="str">
            <v>Bk 10 (NB)</v>
          </cell>
          <cell r="HY8" t="str">
            <v>Bk 11 (NB)</v>
          </cell>
          <cell r="HZ8" t="str">
            <v>Bk 13 (NB)</v>
          </cell>
          <cell r="IA8" t="str">
            <v>Bk 14 (NB)</v>
          </cell>
          <cell r="IB8" t="str">
            <v>Bk 15 (NB)</v>
          </cell>
          <cell r="IC8" t="str">
            <v>Bk 16 (NB)</v>
          </cell>
          <cell r="ID8" t="str">
            <v xml:space="preserve">P4500 Bk 04(SB) </v>
          </cell>
          <cell r="IE8" t="str">
            <v xml:space="preserve">P6800,7000 Bk 05(SB) </v>
          </cell>
          <cell r="IF8" t="str">
            <v>Bk 06 P4200</v>
          </cell>
          <cell r="IG8" t="str">
            <v>Bk 06 P4500</v>
          </cell>
          <cell r="IH8" t="str">
            <v xml:space="preserve">P3000 Bk 07RML(SB) </v>
          </cell>
          <cell r="II8" t="str">
            <v xml:space="preserve">P3000 Bk 07PAMA(SB) </v>
          </cell>
          <cell r="IJ8" t="str">
            <v xml:space="preserve">P3000 Bk 07(SB) </v>
          </cell>
          <cell r="IK8" t="str">
            <v xml:space="preserve">P2600 Bk 07(SB) </v>
          </cell>
          <cell r="IL8" t="str">
            <v>Bk 12 P3000 (SB)</v>
          </cell>
          <cell r="IM8" t="str">
            <v>Bk 12 P4500 (SB)</v>
          </cell>
          <cell r="IN8" t="str">
            <v>bcm/days</v>
          </cell>
          <cell r="JF8" t="str">
            <v>FROM MSY</v>
          </cell>
          <cell r="JG8" t="str">
            <v>FROM MSY</v>
          </cell>
          <cell r="JH8" t="str">
            <v>ROM TO CR 2</v>
          </cell>
          <cell r="JI8" t="str">
            <v>FROM MSY</v>
          </cell>
          <cell r="JJ8" t="str">
            <v>FROM MSY</v>
          </cell>
          <cell r="JK8" t="str">
            <v>ROM JUMBO TO CR 2</v>
          </cell>
          <cell r="JL8" t="str">
            <v>TEMP.ROM TO CR 2</v>
          </cell>
        </row>
        <row r="9">
          <cell r="AG9">
            <v>0</v>
          </cell>
          <cell r="EY9">
            <v>0</v>
          </cell>
          <cell r="EZ9">
            <v>0</v>
          </cell>
          <cell r="FB9" t="e">
            <v>#REF!</v>
          </cell>
          <cell r="FC9">
            <v>0</v>
          </cell>
          <cell r="FD9">
            <v>0</v>
          </cell>
          <cell r="FF9">
            <v>0</v>
          </cell>
          <cell r="FI9">
            <v>0</v>
          </cell>
          <cell r="FK9">
            <v>0</v>
          </cell>
          <cell r="FM9">
            <v>0</v>
          </cell>
          <cell r="FN9">
            <v>0</v>
          </cell>
          <cell r="FP9">
            <v>0</v>
          </cell>
          <cell r="FQ9" t="e">
            <v>#REF!</v>
          </cell>
          <cell r="HP9">
            <v>0</v>
          </cell>
          <cell r="HQ9">
            <v>0</v>
          </cell>
          <cell r="HR9">
            <v>0</v>
          </cell>
          <cell r="HS9">
            <v>0</v>
          </cell>
          <cell r="HT9">
            <v>0</v>
          </cell>
          <cell r="HU9">
            <v>0</v>
          </cell>
          <cell r="HV9">
            <v>0</v>
          </cell>
          <cell r="HW9">
            <v>0</v>
          </cell>
          <cell r="HX9">
            <v>0</v>
          </cell>
          <cell r="HY9">
            <v>0</v>
          </cell>
          <cell r="HZ9">
            <v>0</v>
          </cell>
          <cell r="IA9">
            <v>0</v>
          </cell>
          <cell r="IB9">
            <v>0</v>
          </cell>
          <cell r="IC9">
            <v>0</v>
          </cell>
          <cell r="ID9">
            <v>0</v>
          </cell>
          <cell r="IE9">
            <v>0</v>
          </cell>
          <cell r="IF9">
            <v>0</v>
          </cell>
          <cell r="IG9">
            <v>0</v>
          </cell>
          <cell r="IH9">
            <v>0</v>
          </cell>
          <cell r="II9">
            <v>0</v>
          </cell>
          <cell r="IJ9">
            <v>0</v>
          </cell>
          <cell r="IK9">
            <v>0</v>
          </cell>
          <cell r="IL9">
            <v>0</v>
          </cell>
          <cell r="IM9">
            <v>0</v>
          </cell>
          <cell r="IN9">
            <v>0</v>
          </cell>
          <cell r="IP9">
            <v>0</v>
          </cell>
          <cell r="IR9">
            <v>0</v>
          </cell>
          <cell r="IT9">
            <v>0</v>
          </cell>
          <cell r="JO9">
            <v>0</v>
          </cell>
          <cell r="JQ9">
            <v>0</v>
          </cell>
          <cell r="JT9">
            <v>0</v>
          </cell>
        </row>
        <row r="10">
          <cell r="EY10">
            <v>1877.5924287</v>
          </cell>
          <cell r="EZ10">
            <v>20544.174340199999</v>
          </cell>
          <cell r="FB10">
            <v>443.60633129999997</v>
          </cell>
          <cell r="FC10">
            <v>235.62473369999998</v>
          </cell>
          <cell r="FD10">
            <v>566.55384719999995</v>
          </cell>
          <cell r="FF10">
            <v>435.62244719999995</v>
          </cell>
          <cell r="FI10">
            <v>149846.44085370001</v>
          </cell>
          <cell r="FK10">
            <v>12758.6601051</v>
          </cell>
          <cell r="FM10">
            <v>62451.773492699998</v>
          </cell>
          <cell r="FN10">
            <v>50578.723606199994</v>
          </cell>
          <cell r="FP10">
            <v>6132.3812183999999</v>
          </cell>
          <cell r="FQ10">
            <v>305871.15340440004</v>
          </cell>
          <cell r="IN10">
            <v>0</v>
          </cell>
          <cell r="IP10">
            <v>4043.0789510999998</v>
          </cell>
          <cell r="IR10">
            <v>6988.2199364999997</v>
          </cell>
          <cell r="IT10">
            <v>11031.2988876</v>
          </cell>
          <cell r="JO10">
            <v>5917.7302450999996</v>
          </cell>
          <cell r="JQ10">
            <v>50850.235562200003</v>
          </cell>
          <cell r="JT10">
            <v>56767.965807300003</v>
          </cell>
        </row>
        <row r="11">
          <cell r="A11">
            <v>41699</v>
          </cell>
          <cell r="B11">
            <v>16632.18</v>
          </cell>
          <cell r="F11">
            <v>16632.18</v>
          </cell>
          <cell r="U11">
            <v>16632.18</v>
          </cell>
          <cell r="V11">
            <v>184.96</v>
          </cell>
          <cell r="Z11">
            <v>184.96</v>
          </cell>
          <cell r="AA11">
            <v>16817.14</v>
          </cell>
          <cell r="AB11">
            <v>233607</v>
          </cell>
          <cell r="AD11">
            <v>17096.774193548386</v>
          </cell>
          <cell r="AE11">
            <v>17366.700000000186</v>
          </cell>
          <cell r="AF11">
            <v>-734.52000000018597</v>
          </cell>
          <cell r="AG11">
            <v>1024187.7599999998</v>
          </cell>
          <cell r="AH11">
            <v>0</v>
          </cell>
          <cell r="AI11">
            <v>16632.179999999997</v>
          </cell>
          <cell r="AJ11">
            <v>22680.42</v>
          </cell>
          <cell r="AK11">
            <v>22680.42</v>
          </cell>
          <cell r="AL11">
            <v>0</v>
          </cell>
          <cell r="AM11">
            <v>4026.6200000000003</v>
          </cell>
          <cell r="AN11">
            <v>775</v>
          </cell>
          <cell r="AP11">
            <v>2668.9800000000005</v>
          </cell>
          <cell r="AR11">
            <v>582.64</v>
          </cell>
          <cell r="AT11">
            <v>18653.8</v>
          </cell>
          <cell r="AU11">
            <v>381.12</v>
          </cell>
          <cell r="AV11">
            <v>1996.4</v>
          </cell>
          <cell r="AX11">
            <v>615.88000000000011</v>
          </cell>
          <cell r="AZ11">
            <v>256.96000000000004</v>
          </cell>
          <cell r="BD11">
            <v>0</v>
          </cell>
          <cell r="BE11">
            <v>0</v>
          </cell>
          <cell r="BF11">
            <v>0</v>
          </cell>
          <cell r="BG11">
            <v>0</v>
          </cell>
          <cell r="BH11">
            <v>0</v>
          </cell>
          <cell r="BI11">
            <v>0</v>
          </cell>
          <cell r="BJ11">
            <v>0</v>
          </cell>
          <cell r="BK11">
            <v>0</v>
          </cell>
          <cell r="BL11">
            <v>0</v>
          </cell>
          <cell r="BM11">
            <v>0</v>
          </cell>
          <cell r="BN11">
            <v>0</v>
          </cell>
          <cell r="BO11">
            <v>0</v>
          </cell>
          <cell r="BP11">
            <v>0</v>
          </cell>
          <cell r="BW11">
            <v>0</v>
          </cell>
          <cell r="BY11">
            <v>0</v>
          </cell>
          <cell r="CA11">
            <v>0</v>
          </cell>
          <cell r="CB11">
            <v>0</v>
          </cell>
          <cell r="CC11">
            <v>0</v>
          </cell>
          <cell r="CE11">
            <v>473.01</v>
          </cell>
          <cell r="CI11">
            <v>430.28999999999996</v>
          </cell>
          <cell r="CS11">
            <v>1566.03</v>
          </cell>
          <cell r="CT11">
            <v>1790.14</v>
          </cell>
          <cell r="CU11">
            <v>4391.28</v>
          </cell>
          <cell r="CX11">
            <v>1586.06</v>
          </cell>
          <cell r="DA11">
            <v>1983.56</v>
          </cell>
          <cell r="DB11">
            <v>3183.0699999999997</v>
          </cell>
          <cell r="DP11">
            <v>12605.559999999998</v>
          </cell>
          <cell r="DT11">
            <v>2022.02</v>
          </cell>
          <cell r="EK11">
            <v>5462.2</v>
          </cell>
          <cell r="EL11">
            <v>1028.04</v>
          </cell>
          <cell r="EO11">
            <v>4093.2999999999997</v>
          </cell>
          <cell r="FA11">
            <v>4899.7111331999995</v>
          </cell>
          <cell r="FB11">
            <v>21898.430082800001</v>
          </cell>
          <cell r="FC11">
            <v>0</v>
          </cell>
          <cell r="FD11">
            <v>1149.9164701999998</v>
          </cell>
          <cell r="FE11">
            <v>0</v>
          </cell>
          <cell r="FF11">
            <v>256.96000000000004</v>
          </cell>
          <cell r="FG11">
            <v>0</v>
          </cell>
          <cell r="FH11">
            <v>0</v>
          </cell>
          <cell r="FI11">
            <v>0</v>
          </cell>
          <cell r="FJ11">
            <v>0</v>
          </cell>
          <cell r="FK11">
            <v>149846.44085370001</v>
          </cell>
          <cell r="FL11">
            <v>0</v>
          </cell>
          <cell r="FM11">
            <v>4484.3818850999996</v>
          </cell>
          <cell r="FN11">
            <v>0</v>
          </cell>
          <cell r="FO11">
            <v>46021.909399999997</v>
          </cell>
          <cell r="FP11">
            <v>66824.053568400006</v>
          </cell>
          <cell r="FQ11">
            <v>0</v>
          </cell>
          <cell r="FR11">
            <v>12653.216899999999</v>
          </cell>
          <cell r="FS11">
            <v>308035.02029340004</v>
          </cell>
          <cell r="FT11">
            <v>135</v>
          </cell>
          <cell r="GF11">
            <v>237.5</v>
          </cell>
          <cell r="GQ11">
            <v>0</v>
          </cell>
          <cell r="GR11">
            <v>372.5</v>
          </cell>
          <cell r="GY11">
            <v>141.6</v>
          </cell>
          <cell r="HQ11">
            <v>141.6</v>
          </cell>
          <cell r="HR11">
            <v>52934.776999999995</v>
          </cell>
          <cell r="HS11">
            <v>12629</v>
          </cell>
          <cell r="HT11">
            <v>14648</v>
          </cell>
          <cell r="HU11">
            <v>15301.43</v>
          </cell>
          <cell r="HV11">
            <v>7645</v>
          </cell>
          <cell r="HW11">
            <v>0</v>
          </cell>
          <cell r="HX11">
            <v>18604.400000000001</v>
          </cell>
          <cell r="HY11">
            <v>5351</v>
          </cell>
          <cell r="HZ11">
            <v>0</v>
          </cell>
          <cell r="IA11">
            <v>0</v>
          </cell>
          <cell r="IB11">
            <v>0</v>
          </cell>
          <cell r="IC11">
            <v>27726.42</v>
          </cell>
          <cell r="ID11">
            <v>10327.5</v>
          </cell>
          <cell r="IE11">
            <v>104215.45</v>
          </cell>
          <cell r="IF11">
            <v>10901</v>
          </cell>
          <cell r="IG11">
            <v>43817.700000000004</v>
          </cell>
          <cell r="IH11">
            <v>1386.82</v>
          </cell>
          <cell r="II11">
            <v>18824.39</v>
          </cell>
          <cell r="IJ11">
            <v>465.65</v>
          </cell>
          <cell r="IK11">
            <v>64167.47</v>
          </cell>
          <cell r="IL11">
            <v>36072.68373886343</v>
          </cell>
          <cell r="IM11">
            <v>0</v>
          </cell>
          <cell r="IN11">
            <v>19616.990000000002</v>
          </cell>
          <cell r="IO11">
            <v>253802.4</v>
          </cell>
          <cell r="IP11">
            <v>718438.08073886356</v>
          </cell>
          <cell r="IQ11">
            <v>0</v>
          </cell>
          <cell r="IR11">
            <v>41823.8232948</v>
          </cell>
          <cell r="IS11">
            <v>0</v>
          </cell>
          <cell r="IT11">
            <v>5341.4253866999998</v>
          </cell>
          <cell r="IU11">
            <v>0</v>
          </cell>
          <cell r="IV11">
            <v>47165.248681500001</v>
          </cell>
          <cell r="IW11">
            <v>14163.26</v>
          </cell>
          <cell r="JA11">
            <v>14163.26</v>
          </cell>
          <cell r="JH11">
            <v>1307.72</v>
          </cell>
          <cell r="JI11">
            <v>7199.82</v>
          </cell>
          <cell r="JK11">
            <v>2574.1800000000003</v>
          </cell>
          <cell r="JL11">
            <v>3081.54</v>
          </cell>
          <cell r="JO11">
            <v>14163.259999999998</v>
          </cell>
          <cell r="JP11">
            <v>0</v>
          </cell>
          <cell r="JQ11">
            <v>58389.234026699996</v>
          </cell>
          <cell r="JR11">
            <v>0</v>
          </cell>
          <cell r="JS11">
            <v>78535.270932300002</v>
          </cell>
          <cell r="JT11">
            <v>0</v>
          </cell>
          <cell r="JU11">
            <v>0</v>
          </cell>
          <cell r="JV11">
            <v>136924.50495899998</v>
          </cell>
          <cell r="JW11">
            <v>7414.1450000000004</v>
          </cell>
          <cell r="JY11">
            <v>7505.076</v>
          </cell>
        </row>
        <row r="12">
          <cell r="A12">
            <v>41700</v>
          </cell>
          <cell r="B12">
            <v>24661.4</v>
          </cell>
          <cell r="F12">
            <v>24661.4</v>
          </cell>
          <cell r="U12">
            <v>24661.4</v>
          </cell>
          <cell r="Z12">
            <v>0</v>
          </cell>
          <cell r="AA12">
            <v>24661.4</v>
          </cell>
          <cell r="AB12">
            <v>217362.9</v>
          </cell>
          <cell r="AD12">
            <v>17096.774193548386</v>
          </cell>
          <cell r="AE12">
            <v>25670.699999999721</v>
          </cell>
          <cell r="AF12">
            <v>-1009.2999999997191</v>
          </cell>
          <cell r="AG12">
            <v>1049858.4599999995</v>
          </cell>
          <cell r="AH12">
            <v>0</v>
          </cell>
          <cell r="AI12">
            <v>24661.4</v>
          </cell>
          <cell r="AJ12">
            <v>22500.68</v>
          </cell>
          <cell r="AK12">
            <v>22500.68</v>
          </cell>
          <cell r="AL12">
            <v>0</v>
          </cell>
          <cell r="AM12">
            <v>7011.34</v>
          </cell>
          <cell r="AN12">
            <v>1568.58</v>
          </cell>
          <cell r="AO12">
            <v>1095.18</v>
          </cell>
          <cell r="AP12">
            <v>3996.92</v>
          </cell>
          <cell r="AQ12">
            <v>27.12</v>
          </cell>
          <cell r="AR12">
            <v>323.54000000000002</v>
          </cell>
          <cell r="AT12">
            <v>15489.34</v>
          </cell>
          <cell r="AU12">
            <v>701.2</v>
          </cell>
          <cell r="AV12">
            <v>228.02</v>
          </cell>
          <cell r="AX12">
            <v>20.48</v>
          </cell>
          <cell r="BD12">
            <v>0</v>
          </cell>
          <cell r="BE12">
            <v>0</v>
          </cell>
          <cell r="BF12">
            <v>0</v>
          </cell>
          <cell r="BG12">
            <v>0</v>
          </cell>
          <cell r="BH12">
            <v>0</v>
          </cell>
          <cell r="BI12">
            <v>0</v>
          </cell>
          <cell r="BJ12">
            <v>0</v>
          </cell>
          <cell r="BK12">
            <v>0</v>
          </cell>
          <cell r="BL12">
            <v>0</v>
          </cell>
          <cell r="BM12">
            <v>0</v>
          </cell>
          <cell r="BN12">
            <v>0</v>
          </cell>
          <cell r="BO12">
            <v>0</v>
          </cell>
          <cell r="BP12">
            <v>0</v>
          </cell>
          <cell r="BW12">
            <v>0</v>
          </cell>
          <cell r="BY12">
            <v>0</v>
          </cell>
          <cell r="CA12">
            <v>0</v>
          </cell>
          <cell r="CB12">
            <v>0</v>
          </cell>
          <cell r="CC12">
            <v>0</v>
          </cell>
          <cell r="CH12">
            <v>62.21</v>
          </cell>
          <cell r="CI12">
            <v>162.72999999999999</v>
          </cell>
          <cell r="CS12">
            <v>2555.39</v>
          </cell>
          <cell r="CT12">
            <v>2093.4300000000003</v>
          </cell>
          <cell r="CU12">
            <v>4870.8100000000004</v>
          </cell>
          <cell r="CX12">
            <v>1536.34</v>
          </cell>
          <cell r="DA12">
            <v>581.16999999999996</v>
          </cell>
          <cell r="DB12">
            <v>2677.5600000000004</v>
          </cell>
          <cell r="DP12">
            <v>17650.060000000001</v>
          </cell>
          <cell r="DT12">
            <v>530</v>
          </cell>
          <cell r="DV12">
            <v>3275.86</v>
          </cell>
          <cell r="EK12">
            <v>7495.96</v>
          </cell>
          <cell r="EL12">
            <v>5793.88</v>
          </cell>
          <cell r="EO12">
            <v>554.36</v>
          </cell>
          <cell r="FA12">
            <v>5600.9111331999993</v>
          </cell>
          <cell r="FB12">
            <v>22126.450082800002</v>
          </cell>
          <cell r="FC12">
            <v>0</v>
          </cell>
          <cell r="FD12">
            <v>640.39647019999984</v>
          </cell>
          <cell r="FE12">
            <v>0</v>
          </cell>
          <cell r="FF12">
            <v>0</v>
          </cell>
          <cell r="FG12">
            <v>0</v>
          </cell>
          <cell r="FH12">
            <v>0</v>
          </cell>
          <cell r="FI12">
            <v>0</v>
          </cell>
          <cell r="FJ12">
            <v>0</v>
          </cell>
          <cell r="FK12">
            <v>149846.44085370001</v>
          </cell>
          <cell r="FL12">
            <v>0</v>
          </cell>
          <cell r="FM12">
            <v>4484.3818850999996</v>
          </cell>
          <cell r="FN12">
            <v>0</v>
          </cell>
          <cell r="FO12">
            <v>49806.859399999994</v>
          </cell>
          <cell r="FP12">
            <v>64288.903568400005</v>
          </cell>
          <cell r="FQ12">
            <v>0</v>
          </cell>
          <cell r="FR12">
            <v>12098.856899999999</v>
          </cell>
          <cell r="FS12">
            <v>308893.20029340003</v>
          </cell>
          <cell r="FT12">
            <v>0</v>
          </cell>
          <cell r="GH12">
            <v>48</v>
          </cell>
          <cell r="GQ12">
            <v>0</v>
          </cell>
          <cell r="GR12">
            <v>48</v>
          </cell>
          <cell r="HQ12">
            <v>0</v>
          </cell>
          <cell r="HR12">
            <v>52934.776999999995</v>
          </cell>
          <cell r="HS12">
            <v>12629</v>
          </cell>
          <cell r="HT12">
            <v>14648</v>
          </cell>
          <cell r="HU12">
            <v>15301.43</v>
          </cell>
          <cell r="HV12">
            <v>7645</v>
          </cell>
          <cell r="HW12">
            <v>0</v>
          </cell>
          <cell r="HX12">
            <v>18604.400000000001</v>
          </cell>
          <cell r="HY12">
            <v>5351</v>
          </cell>
          <cell r="HZ12">
            <v>0</v>
          </cell>
          <cell r="IA12">
            <v>0</v>
          </cell>
          <cell r="IB12">
            <v>0</v>
          </cell>
          <cell r="IC12">
            <v>27726.42</v>
          </cell>
          <cell r="ID12">
            <v>10327.5</v>
          </cell>
          <cell r="IE12">
            <v>104215.45</v>
          </cell>
          <cell r="IF12">
            <v>10901</v>
          </cell>
          <cell r="IG12">
            <v>43817.700000000004</v>
          </cell>
          <cell r="IH12">
            <v>1386.82</v>
          </cell>
          <cell r="II12">
            <v>18824.39</v>
          </cell>
          <cell r="IJ12">
            <v>465.65</v>
          </cell>
          <cell r="IK12">
            <v>64167.47</v>
          </cell>
          <cell r="IL12">
            <v>36072.68373886343</v>
          </cell>
          <cell r="IM12">
            <v>0</v>
          </cell>
          <cell r="IN12">
            <v>19616.990000000002</v>
          </cell>
          <cell r="IO12">
            <v>253802.4</v>
          </cell>
          <cell r="IP12">
            <v>718438.08073886356</v>
          </cell>
          <cell r="IQ12">
            <v>0</v>
          </cell>
          <cell r="IR12">
            <v>41944.063294799998</v>
          </cell>
          <cell r="IS12">
            <v>0</v>
          </cell>
          <cell r="IT12">
            <v>5341.4253866999998</v>
          </cell>
          <cell r="IU12">
            <v>0</v>
          </cell>
          <cell r="IV12">
            <v>47285.488681499999</v>
          </cell>
          <cell r="IW12">
            <v>24541.16</v>
          </cell>
          <cell r="JA12">
            <v>24541.16</v>
          </cell>
          <cell r="JH12">
            <v>2376.04</v>
          </cell>
          <cell r="JI12">
            <v>12120.32</v>
          </cell>
          <cell r="JK12">
            <v>4169.24</v>
          </cell>
          <cell r="JL12">
            <v>5875.5599999999995</v>
          </cell>
          <cell r="JO12">
            <v>24541.159999999996</v>
          </cell>
          <cell r="JP12">
            <v>0</v>
          </cell>
          <cell r="JQ12">
            <v>75607.806026699996</v>
          </cell>
          <cell r="JR12">
            <v>0</v>
          </cell>
          <cell r="JS12">
            <v>70620.682932299998</v>
          </cell>
          <cell r="JT12">
            <v>0</v>
          </cell>
          <cell r="JU12">
            <v>0</v>
          </cell>
          <cell r="JV12">
            <v>146228.48895899998</v>
          </cell>
          <cell r="JW12">
            <v>7322.5879999999997</v>
          </cell>
          <cell r="JY12">
            <v>7914.5879999999997</v>
          </cell>
        </row>
        <row r="13">
          <cell r="A13">
            <v>41701</v>
          </cell>
          <cell r="B13">
            <v>10618.92</v>
          </cell>
          <cell r="F13">
            <v>10618.92</v>
          </cell>
          <cell r="U13">
            <v>10618.92</v>
          </cell>
          <cell r="Z13">
            <v>0</v>
          </cell>
          <cell r="AA13">
            <v>10618.92</v>
          </cell>
          <cell r="AB13">
            <v>91054</v>
          </cell>
          <cell r="AD13">
            <v>17096.774193548386</v>
          </cell>
          <cell r="AE13">
            <v>11123.899999999907</v>
          </cell>
          <cell r="AF13">
            <v>-504.97999999990679</v>
          </cell>
          <cell r="AG13">
            <v>1060982.3599999994</v>
          </cell>
          <cell r="AH13">
            <v>0</v>
          </cell>
          <cell r="AI13">
            <v>10618.92</v>
          </cell>
          <cell r="AJ13">
            <v>8611.09</v>
          </cell>
          <cell r="AK13">
            <v>8611.09</v>
          </cell>
          <cell r="AL13">
            <v>0</v>
          </cell>
          <cell r="AM13">
            <v>2718.48</v>
          </cell>
          <cell r="AN13">
            <v>1272.92</v>
          </cell>
          <cell r="AP13">
            <v>1235.6599999999999</v>
          </cell>
          <cell r="AQ13">
            <v>30.32</v>
          </cell>
          <cell r="AR13">
            <v>179.58</v>
          </cell>
          <cell r="AT13">
            <v>5892.61</v>
          </cell>
          <cell r="AU13">
            <v>18.98</v>
          </cell>
          <cell r="BD13">
            <v>0</v>
          </cell>
          <cell r="BE13">
            <v>0</v>
          </cell>
          <cell r="BF13">
            <v>0</v>
          </cell>
          <cell r="BG13">
            <v>0</v>
          </cell>
          <cell r="BH13">
            <v>0</v>
          </cell>
          <cell r="BI13">
            <v>0</v>
          </cell>
          <cell r="BJ13">
            <v>0</v>
          </cell>
          <cell r="BK13">
            <v>0</v>
          </cell>
          <cell r="BL13">
            <v>0</v>
          </cell>
          <cell r="BM13">
            <v>0</v>
          </cell>
          <cell r="BN13">
            <v>0</v>
          </cell>
          <cell r="BO13">
            <v>0</v>
          </cell>
          <cell r="BP13">
            <v>0</v>
          </cell>
          <cell r="BW13">
            <v>0</v>
          </cell>
          <cell r="BY13">
            <v>0</v>
          </cell>
          <cell r="CA13">
            <v>0</v>
          </cell>
          <cell r="CB13">
            <v>0</v>
          </cell>
          <cell r="CC13">
            <v>0</v>
          </cell>
          <cell r="CS13">
            <v>878.31</v>
          </cell>
          <cell r="CT13">
            <v>537.23</v>
          </cell>
          <cell r="CU13">
            <v>3482.2</v>
          </cell>
          <cell r="CX13">
            <v>55.76</v>
          </cell>
          <cell r="DB13">
            <v>920.13</v>
          </cell>
          <cell r="DP13">
            <v>7900.4400000000005</v>
          </cell>
          <cell r="DQ13">
            <v>1128.46</v>
          </cell>
          <cell r="DR13">
            <v>603.96</v>
          </cell>
          <cell r="EK13">
            <v>3243.2799999999997</v>
          </cell>
          <cell r="EL13">
            <v>2924.7400000000002</v>
          </cell>
          <cell r="EV13">
            <v>33.04</v>
          </cell>
          <cell r="FA13">
            <v>4491.4311331999988</v>
          </cell>
          <cell r="FB13">
            <v>21522.490082800003</v>
          </cell>
          <cell r="FC13">
            <v>0</v>
          </cell>
          <cell r="FD13">
            <v>673.4364701999998</v>
          </cell>
          <cell r="FE13">
            <v>0</v>
          </cell>
          <cell r="FF13">
            <v>0</v>
          </cell>
          <cell r="FG13">
            <v>0</v>
          </cell>
          <cell r="FH13">
            <v>0</v>
          </cell>
          <cell r="FI13">
            <v>0</v>
          </cell>
          <cell r="FJ13">
            <v>0</v>
          </cell>
          <cell r="FK13">
            <v>149846.44085370001</v>
          </cell>
          <cell r="FL13">
            <v>0</v>
          </cell>
          <cell r="FM13">
            <v>4484.3818850999996</v>
          </cell>
          <cell r="FN13">
            <v>0</v>
          </cell>
          <cell r="FO13">
            <v>51484.039399999994</v>
          </cell>
          <cell r="FP13">
            <v>62284.293568400004</v>
          </cell>
          <cell r="FQ13">
            <v>0</v>
          </cell>
          <cell r="FR13">
            <v>12098.856899999999</v>
          </cell>
          <cell r="FS13">
            <v>306885.37029340008</v>
          </cell>
          <cell r="FT13">
            <v>0</v>
          </cell>
          <cell r="GH13">
            <v>0</v>
          </cell>
          <cell r="GQ13">
            <v>0</v>
          </cell>
          <cell r="GR13">
            <v>0</v>
          </cell>
          <cell r="HQ13">
            <v>0</v>
          </cell>
          <cell r="HR13">
            <v>52934.776999999995</v>
          </cell>
          <cell r="HS13">
            <v>12629</v>
          </cell>
          <cell r="HT13">
            <v>14648</v>
          </cell>
          <cell r="HU13">
            <v>15301.43</v>
          </cell>
          <cell r="HV13">
            <v>7645</v>
          </cell>
          <cell r="HW13">
            <v>0</v>
          </cell>
          <cell r="HX13">
            <v>18604.400000000001</v>
          </cell>
          <cell r="HY13">
            <v>5351</v>
          </cell>
          <cell r="HZ13">
            <v>0</v>
          </cell>
          <cell r="IA13">
            <v>0</v>
          </cell>
          <cell r="IB13">
            <v>0</v>
          </cell>
          <cell r="IC13">
            <v>27726.42</v>
          </cell>
          <cell r="ID13">
            <v>10327.5</v>
          </cell>
          <cell r="IE13">
            <v>104215.45</v>
          </cell>
          <cell r="IF13">
            <v>10901</v>
          </cell>
          <cell r="IG13">
            <v>43817.700000000004</v>
          </cell>
          <cell r="IH13">
            <v>1386.82</v>
          </cell>
          <cell r="II13">
            <v>18824.39</v>
          </cell>
          <cell r="IJ13">
            <v>465.65</v>
          </cell>
          <cell r="IK13">
            <v>64167.47</v>
          </cell>
          <cell r="IL13">
            <v>36072.68373886343</v>
          </cell>
          <cell r="IM13">
            <v>0</v>
          </cell>
          <cell r="IN13">
            <v>19616.990000000002</v>
          </cell>
          <cell r="IO13">
            <v>253802.4</v>
          </cell>
          <cell r="IP13">
            <v>718438.08073886356</v>
          </cell>
          <cell r="IQ13">
            <v>0</v>
          </cell>
          <cell r="IR13">
            <v>29415.823294799997</v>
          </cell>
          <cell r="IS13">
            <v>0</v>
          </cell>
          <cell r="IT13">
            <v>5341.4253866999998</v>
          </cell>
          <cell r="IU13">
            <v>0</v>
          </cell>
          <cell r="IV13">
            <v>34757.248681499994</v>
          </cell>
          <cell r="IW13">
            <v>23147.16</v>
          </cell>
          <cell r="JA13">
            <v>23147.16</v>
          </cell>
          <cell r="JH13">
            <v>2082.48</v>
          </cell>
          <cell r="JI13">
            <v>11646.18</v>
          </cell>
          <cell r="JK13">
            <v>3266.46</v>
          </cell>
          <cell r="JL13">
            <v>6152.04</v>
          </cell>
          <cell r="JO13">
            <v>23147.16</v>
          </cell>
          <cell r="JP13">
            <v>0</v>
          </cell>
          <cell r="JQ13">
            <v>90796.883026700001</v>
          </cell>
          <cell r="JR13">
            <v>0</v>
          </cell>
          <cell r="JS13">
            <v>54868.032932299997</v>
          </cell>
          <cell r="JT13">
            <v>0</v>
          </cell>
          <cell r="JU13">
            <v>0</v>
          </cell>
          <cell r="JV13">
            <v>145664.91595900001</v>
          </cell>
          <cell r="JW13">
            <v>7958.0829999999996</v>
          </cell>
          <cell r="JY13">
            <v>15752.65</v>
          </cell>
        </row>
        <row r="14">
          <cell r="A14">
            <v>41702</v>
          </cell>
          <cell r="B14">
            <v>11899.459999999997</v>
          </cell>
          <cell r="D14">
            <v>12175.380000000001</v>
          </cell>
          <cell r="F14">
            <v>24074.839999999997</v>
          </cell>
          <cell r="U14">
            <v>24074.839999999997</v>
          </cell>
          <cell r="X14">
            <v>464.6</v>
          </cell>
          <cell r="Z14">
            <v>464.6</v>
          </cell>
          <cell r="AA14">
            <v>24539.439999999995</v>
          </cell>
          <cell r="AB14">
            <v>246047</v>
          </cell>
          <cell r="AD14">
            <v>17096.774193548386</v>
          </cell>
          <cell r="AE14">
            <v>25181.900000000373</v>
          </cell>
          <cell r="AF14">
            <v>-1107.060000000376</v>
          </cell>
          <cell r="AG14">
            <v>1086164.2599999998</v>
          </cell>
          <cell r="AH14">
            <v>0</v>
          </cell>
          <cell r="AI14">
            <v>24074.84</v>
          </cell>
          <cell r="AJ14">
            <v>22064.3</v>
          </cell>
          <cell r="AK14">
            <v>22064.3</v>
          </cell>
          <cell r="AL14">
            <v>0</v>
          </cell>
          <cell r="AM14">
            <v>7502.7600000000011</v>
          </cell>
          <cell r="AN14">
            <v>1343.46</v>
          </cell>
          <cell r="AO14">
            <v>18.420000000000002</v>
          </cell>
          <cell r="AP14">
            <v>3853.82</v>
          </cell>
          <cell r="AQ14">
            <v>1014.18</v>
          </cell>
          <cell r="AR14">
            <v>1250.8400000000001</v>
          </cell>
          <cell r="AS14">
            <v>22.04</v>
          </cell>
          <cell r="AT14">
            <v>14561.539999999999</v>
          </cell>
          <cell r="AU14">
            <v>656.12</v>
          </cell>
          <cell r="AV14">
            <v>513.44000000000005</v>
          </cell>
          <cell r="AZ14">
            <v>207.52</v>
          </cell>
          <cell r="BD14">
            <v>0</v>
          </cell>
          <cell r="BE14">
            <v>0</v>
          </cell>
          <cell r="BF14">
            <v>0</v>
          </cell>
          <cell r="BG14">
            <v>0</v>
          </cell>
          <cell r="BH14">
            <v>0</v>
          </cell>
          <cell r="BI14">
            <v>0</v>
          </cell>
          <cell r="BJ14">
            <v>0</v>
          </cell>
          <cell r="BK14">
            <v>0</v>
          </cell>
          <cell r="BL14">
            <v>0</v>
          </cell>
          <cell r="BM14">
            <v>0</v>
          </cell>
          <cell r="BN14">
            <v>0</v>
          </cell>
          <cell r="BO14">
            <v>0</v>
          </cell>
          <cell r="BP14">
            <v>0</v>
          </cell>
          <cell r="BW14">
            <v>0</v>
          </cell>
          <cell r="BY14">
            <v>0</v>
          </cell>
          <cell r="CA14">
            <v>0</v>
          </cell>
          <cell r="CB14">
            <v>0</v>
          </cell>
          <cell r="CC14">
            <v>0</v>
          </cell>
          <cell r="CS14">
            <v>27.03</v>
          </cell>
          <cell r="CT14">
            <v>666.86</v>
          </cell>
          <cell r="CU14">
            <v>5354.16</v>
          </cell>
          <cell r="DA14">
            <v>446.32</v>
          </cell>
          <cell r="DB14">
            <v>6302.12</v>
          </cell>
          <cell r="DL14">
            <v>387.97</v>
          </cell>
          <cell r="DP14">
            <v>16572.079999999998</v>
          </cell>
          <cell r="DQ14">
            <v>3095</v>
          </cell>
          <cell r="DR14">
            <v>191.4</v>
          </cell>
          <cell r="EK14">
            <v>10650.16</v>
          </cell>
          <cell r="EL14">
            <v>2635.52</v>
          </cell>
          <cell r="FA14">
            <v>2052.5511331999987</v>
          </cell>
          <cell r="FB14">
            <v>21844.5300828</v>
          </cell>
          <cell r="FC14">
            <v>0</v>
          </cell>
          <cell r="FD14">
            <v>673.4364701999998</v>
          </cell>
          <cell r="FE14">
            <v>0</v>
          </cell>
          <cell r="FF14">
            <v>207.52</v>
          </cell>
          <cell r="FG14">
            <v>0</v>
          </cell>
          <cell r="FH14">
            <v>0</v>
          </cell>
          <cell r="FI14">
            <v>0</v>
          </cell>
          <cell r="FJ14">
            <v>0</v>
          </cell>
          <cell r="FK14">
            <v>149846.44085370001</v>
          </cell>
          <cell r="FL14">
            <v>0</v>
          </cell>
          <cell r="FM14">
            <v>4484.3818850999996</v>
          </cell>
          <cell r="FN14">
            <v>0</v>
          </cell>
          <cell r="FO14">
            <v>46881.929399999994</v>
          </cell>
          <cell r="FP14">
            <v>66397.213568399995</v>
          </cell>
          <cell r="FQ14">
            <v>0</v>
          </cell>
          <cell r="FR14">
            <v>12486.826899999998</v>
          </cell>
          <cell r="FS14">
            <v>304874.83029339998</v>
          </cell>
          <cell r="FT14">
            <v>36</v>
          </cell>
          <cell r="GH14">
            <v>0</v>
          </cell>
          <cell r="GQ14">
            <v>0</v>
          </cell>
          <cell r="GR14">
            <v>36</v>
          </cell>
          <cell r="GY14">
            <v>679.84</v>
          </cell>
          <cell r="HQ14">
            <v>679.84</v>
          </cell>
          <cell r="HR14">
            <v>52970.776999999995</v>
          </cell>
          <cell r="HS14">
            <v>12629</v>
          </cell>
          <cell r="HT14">
            <v>14648</v>
          </cell>
          <cell r="HU14">
            <v>15301.43</v>
          </cell>
          <cell r="HV14">
            <v>7645</v>
          </cell>
          <cell r="HW14">
            <v>0</v>
          </cell>
          <cell r="HX14">
            <v>17924.560000000001</v>
          </cell>
          <cell r="HY14">
            <v>5351</v>
          </cell>
          <cell r="HZ14">
            <v>0</v>
          </cell>
          <cell r="IA14">
            <v>0</v>
          </cell>
          <cell r="IB14">
            <v>0</v>
          </cell>
          <cell r="IC14">
            <v>27726.42</v>
          </cell>
          <cell r="ID14">
            <v>10327.5</v>
          </cell>
          <cell r="IE14">
            <v>104215.45</v>
          </cell>
          <cell r="IF14">
            <v>10901</v>
          </cell>
          <cell r="IG14">
            <v>43817.700000000004</v>
          </cell>
          <cell r="IH14">
            <v>1386.82</v>
          </cell>
          <cell r="II14">
            <v>18824.39</v>
          </cell>
          <cell r="IJ14">
            <v>465.65</v>
          </cell>
          <cell r="IK14">
            <v>64167.47</v>
          </cell>
          <cell r="IL14">
            <v>36072.68373886343</v>
          </cell>
          <cell r="IM14">
            <v>0</v>
          </cell>
          <cell r="IN14">
            <v>19616.990000000002</v>
          </cell>
          <cell r="IO14">
            <v>253802.4</v>
          </cell>
          <cell r="IP14">
            <v>717794.24073886347</v>
          </cell>
          <cell r="IQ14">
            <v>215.24</v>
          </cell>
          <cell r="IR14">
            <v>16847.143294799993</v>
          </cell>
          <cell r="IS14">
            <v>0</v>
          </cell>
          <cell r="IT14">
            <v>17981.4053867</v>
          </cell>
          <cell r="IU14">
            <v>0</v>
          </cell>
          <cell r="IV14">
            <v>34828.548681499989</v>
          </cell>
          <cell r="IW14">
            <v>24468.14</v>
          </cell>
          <cell r="JA14">
            <v>24468.14</v>
          </cell>
          <cell r="JH14">
            <v>2241.98</v>
          </cell>
          <cell r="JI14">
            <v>11303.52</v>
          </cell>
          <cell r="JK14">
            <v>4320.8799999999992</v>
          </cell>
          <cell r="JL14">
            <v>6601.76</v>
          </cell>
          <cell r="JO14">
            <v>24468.14</v>
          </cell>
          <cell r="JP14">
            <v>0</v>
          </cell>
          <cell r="JQ14">
            <v>100502.6450267</v>
          </cell>
          <cell r="JR14">
            <v>0</v>
          </cell>
          <cell r="JS14">
            <v>46277.4389323</v>
          </cell>
          <cell r="JT14">
            <v>0</v>
          </cell>
          <cell r="JU14">
            <v>0</v>
          </cell>
          <cell r="JV14">
            <v>146780.08395900001</v>
          </cell>
          <cell r="JW14">
            <v>14762.378000000001</v>
          </cell>
          <cell r="JY14">
            <v>8590.5939999999991</v>
          </cell>
        </row>
        <row r="15">
          <cell r="A15">
            <v>41703</v>
          </cell>
          <cell r="B15">
            <v>10279.43</v>
          </cell>
          <cell r="D15">
            <v>11634.130000000001</v>
          </cell>
          <cell r="F15">
            <v>21913.56</v>
          </cell>
          <cell r="U15">
            <v>21913.56</v>
          </cell>
          <cell r="Z15">
            <v>0</v>
          </cell>
          <cell r="AA15">
            <v>21913.56</v>
          </cell>
          <cell r="AB15">
            <v>213477</v>
          </cell>
          <cell r="AD15">
            <v>17096.774193548386</v>
          </cell>
          <cell r="AE15">
            <v>22765.899999999907</v>
          </cell>
          <cell r="AF15">
            <v>-852.33999999990556</v>
          </cell>
          <cell r="AG15">
            <v>1108930.1599999997</v>
          </cell>
          <cell r="AH15">
            <v>0</v>
          </cell>
          <cell r="AI15">
            <v>21913.559999999998</v>
          </cell>
          <cell r="AJ15">
            <v>21515.98</v>
          </cell>
          <cell r="AK15">
            <v>21515.98</v>
          </cell>
          <cell r="AL15">
            <v>0</v>
          </cell>
          <cell r="AM15">
            <v>5016.62</v>
          </cell>
          <cell r="AP15">
            <v>3320.38</v>
          </cell>
          <cell r="AQ15">
            <v>582.04</v>
          </cell>
          <cell r="AR15">
            <v>1114.1999999999998</v>
          </cell>
          <cell r="AT15">
            <v>16499.36</v>
          </cell>
          <cell r="AV15">
            <v>3167.62</v>
          </cell>
          <cell r="AX15">
            <v>26.94</v>
          </cell>
          <cell r="BD15">
            <v>0</v>
          </cell>
          <cell r="BE15">
            <v>0</v>
          </cell>
          <cell r="BF15">
            <v>0</v>
          </cell>
          <cell r="BG15">
            <v>0</v>
          </cell>
          <cell r="BH15">
            <v>0</v>
          </cell>
          <cell r="BI15">
            <v>0</v>
          </cell>
          <cell r="BJ15">
            <v>0</v>
          </cell>
          <cell r="BK15">
            <v>0</v>
          </cell>
          <cell r="BL15">
            <v>0</v>
          </cell>
          <cell r="BM15">
            <v>0</v>
          </cell>
          <cell r="BN15">
            <v>0</v>
          </cell>
          <cell r="BO15">
            <v>0</v>
          </cell>
          <cell r="BP15">
            <v>0</v>
          </cell>
          <cell r="BW15">
            <v>0</v>
          </cell>
          <cell r="BY15">
            <v>0</v>
          </cell>
          <cell r="CA15">
            <v>0</v>
          </cell>
          <cell r="CB15">
            <v>0</v>
          </cell>
          <cell r="CC15">
            <v>0</v>
          </cell>
          <cell r="CS15">
            <v>26.26</v>
          </cell>
          <cell r="CT15">
            <v>2019.34</v>
          </cell>
          <cell r="CU15">
            <v>4136.9400000000005</v>
          </cell>
          <cell r="DA15">
            <v>2791.41</v>
          </cell>
          <cell r="DB15">
            <v>4330.8500000000004</v>
          </cell>
          <cell r="DP15">
            <v>16896.939999999999</v>
          </cell>
          <cell r="DQ15">
            <v>2244.2800000000002</v>
          </cell>
          <cell r="DR15">
            <v>2148.8000000000002</v>
          </cell>
          <cell r="EK15">
            <v>9969.58</v>
          </cell>
          <cell r="EL15">
            <v>2534.2799999999997</v>
          </cell>
          <cell r="FA15">
            <v>0</v>
          </cell>
          <cell r="FB15">
            <v>22863.3500828</v>
          </cell>
          <cell r="FC15">
            <v>0</v>
          </cell>
          <cell r="FD15">
            <v>700.37647019999986</v>
          </cell>
          <cell r="FE15">
            <v>0</v>
          </cell>
          <cell r="FF15">
            <v>207.52</v>
          </cell>
          <cell r="FG15">
            <v>0</v>
          </cell>
          <cell r="FH15">
            <v>0</v>
          </cell>
          <cell r="FI15">
            <v>0</v>
          </cell>
          <cell r="FJ15">
            <v>0</v>
          </cell>
          <cell r="FK15">
            <v>149846.44085370001</v>
          </cell>
          <cell r="FL15">
            <v>0</v>
          </cell>
          <cell r="FM15">
            <v>4484.3818850999996</v>
          </cell>
          <cell r="FN15">
            <v>0</v>
          </cell>
          <cell r="FO15">
            <v>43094.889399999993</v>
          </cell>
          <cell r="FP15">
            <v>70985.193568399991</v>
          </cell>
          <cell r="FQ15">
            <v>0</v>
          </cell>
          <cell r="FR15">
            <v>12486.826899999998</v>
          </cell>
          <cell r="FS15">
            <v>304668.97916019999</v>
          </cell>
          <cell r="FT15">
            <v>54</v>
          </cell>
          <cell r="GF15">
            <v>57</v>
          </cell>
          <cell r="GH15">
            <v>128</v>
          </cell>
          <cell r="GQ15">
            <v>1392.3</v>
          </cell>
          <cell r="GR15">
            <v>1631.3</v>
          </cell>
          <cell r="HQ15">
            <v>0</v>
          </cell>
          <cell r="HR15">
            <v>53024.776999999995</v>
          </cell>
          <cell r="HS15">
            <v>12629</v>
          </cell>
          <cell r="HT15">
            <v>14648</v>
          </cell>
          <cell r="HU15">
            <v>15301.43</v>
          </cell>
          <cell r="HV15">
            <v>7645</v>
          </cell>
          <cell r="HW15">
            <v>0</v>
          </cell>
          <cell r="HX15">
            <v>17924.560000000001</v>
          </cell>
          <cell r="HY15">
            <v>5351</v>
          </cell>
          <cell r="HZ15">
            <v>0</v>
          </cell>
          <cell r="IA15">
            <v>0</v>
          </cell>
          <cell r="IB15">
            <v>0</v>
          </cell>
          <cell r="IC15">
            <v>27726.42</v>
          </cell>
          <cell r="ID15">
            <v>10384.5</v>
          </cell>
          <cell r="IE15">
            <v>104215.45</v>
          </cell>
          <cell r="IF15">
            <v>11029</v>
          </cell>
          <cell r="IG15">
            <v>43817.700000000004</v>
          </cell>
          <cell r="IH15">
            <v>1386.82</v>
          </cell>
          <cell r="II15">
            <v>18824.39</v>
          </cell>
          <cell r="IJ15">
            <v>465.65</v>
          </cell>
          <cell r="IK15">
            <v>64167.47</v>
          </cell>
          <cell r="IL15">
            <v>36072.68373886343</v>
          </cell>
          <cell r="IM15">
            <v>0</v>
          </cell>
          <cell r="IN15">
            <v>19616.990000000002</v>
          </cell>
          <cell r="IO15">
            <v>255194.69999999998</v>
          </cell>
          <cell r="IP15">
            <v>719425.5407388634</v>
          </cell>
          <cell r="IQ15">
            <v>215.24</v>
          </cell>
          <cell r="IR15">
            <v>16968.353294799992</v>
          </cell>
          <cell r="IS15">
            <v>0</v>
          </cell>
          <cell r="IT15">
            <v>18434.515386700001</v>
          </cell>
          <cell r="IU15">
            <v>0</v>
          </cell>
          <cell r="IV15">
            <v>35402.868681499996</v>
          </cell>
          <cell r="IW15">
            <v>10158.219999999999</v>
          </cell>
          <cell r="IY15">
            <v>11181.02</v>
          </cell>
          <cell r="JA15">
            <v>21339.239999999998</v>
          </cell>
          <cell r="JH15">
            <v>2816.56</v>
          </cell>
          <cell r="JI15">
            <v>10503.94</v>
          </cell>
          <cell r="JK15">
            <v>1959</v>
          </cell>
          <cell r="JL15">
            <v>6059.74</v>
          </cell>
          <cell r="JO15">
            <v>21339.239999999998</v>
          </cell>
          <cell r="JP15">
            <v>0</v>
          </cell>
          <cell r="JQ15">
            <v>103231.1710267</v>
          </cell>
          <cell r="JR15">
            <v>0</v>
          </cell>
          <cell r="JS15">
            <v>50033.271932299998</v>
          </cell>
          <cell r="JT15">
            <v>0</v>
          </cell>
          <cell r="JU15">
            <v>0</v>
          </cell>
          <cell r="JV15">
            <v>153264.44295900001</v>
          </cell>
          <cell r="JW15">
            <v>7429.6940000000004</v>
          </cell>
          <cell r="JY15">
            <v>7425.1869999999999</v>
          </cell>
        </row>
        <row r="16">
          <cell r="A16">
            <v>41704</v>
          </cell>
          <cell r="B16">
            <v>25201.84</v>
          </cell>
          <cell r="F16">
            <v>25201.84</v>
          </cell>
          <cell r="U16">
            <v>25201.84</v>
          </cell>
          <cell r="V16">
            <v>227.56</v>
          </cell>
          <cell r="Z16">
            <v>227.56</v>
          </cell>
          <cell r="AA16">
            <v>25429.4</v>
          </cell>
          <cell r="AB16">
            <v>226747</v>
          </cell>
          <cell r="AD16">
            <v>17096.774193548386</v>
          </cell>
          <cell r="AE16">
            <v>26352.5</v>
          </cell>
          <cell r="AF16">
            <v>-1150.6599999999999</v>
          </cell>
          <cell r="AG16">
            <v>1135282.6599999997</v>
          </cell>
          <cell r="AH16">
            <v>0</v>
          </cell>
          <cell r="AI16">
            <v>25201.840000000004</v>
          </cell>
          <cell r="AJ16">
            <v>23796.949999999997</v>
          </cell>
          <cell r="AK16">
            <v>23796.949999999997</v>
          </cell>
          <cell r="AL16">
            <v>0</v>
          </cell>
          <cell r="AM16">
            <v>9208.4</v>
          </cell>
          <cell r="AN16">
            <v>1369.24</v>
          </cell>
          <cell r="AO16">
            <v>1849.68</v>
          </cell>
          <cell r="AP16">
            <v>3741.9999999999995</v>
          </cell>
          <cell r="AQ16">
            <v>980.98</v>
          </cell>
          <cell r="AR16">
            <v>1266.5</v>
          </cell>
          <cell r="AT16">
            <v>14588.55</v>
          </cell>
          <cell r="AU16">
            <v>858.46</v>
          </cell>
          <cell r="AV16">
            <v>106.06</v>
          </cell>
          <cell r="AX16">
            <v>70.44</v>
          </cell>
          <cell r="AZ16">
            <v>43.9</v>
          </cell>
          <cell r="BD16">
            <v>0</v>
          </cell>
          <cell r="BE16">
            <v>0</v>
          </cell>
          <cell r="BF16">
            <v>0</v>
          </cell>
          <cell r="BG16">
            <v>0</v>
          </cell>
          <cell r="BH16">
            <v>0</v>
          </cell>
          <cell r="BI16">
            <v>0</v>
          </cell>
          <cell r="BJ16">
            <v>0</v>
          </cell>
          <cell r="BK16">
            <v>0</v>
          </cell>
          <cell r="BL16">
            <v>0</v>
          </cell>
          <cell r="BM16">
            <v>0</v>
          </cell>
          <cell r="BN16">
            <v>0</v>
          </cell>
          <cell r="BO16">
            <v>0</v>
          </cell>
          <cell r="BP16">
            <v>0</v>
          </cell>
          <cell r="BW16">
            <v>0</v>
          </cell>
          <cell r="BY16">
            <v>0</v>
          </cell>
          <cell r="CA16">
            <v>0</v>
          </cell>
          <cell r="CB16">
            <v>0</v>
          </cell>
          <cell r="CC16">
            <v>0</v>
          </cell>
          <cell r="CS16">
            <v>1121.8499999999999</v>
          </cell>
          <cell r="CT16">
            <v>2245.8999999999996</v>
          </cell>
          <cell r="CU16">
            <v>4380.7700000000004</v>
          </cell>
          <cell r="DA16">
            <v>1241.05</v>
          </cell>
          <cell r="DB16">
            <v>4520.12</v>
          </cell>
          <cell r="DP16">
            <v>15993.440000000002</v>
          </cell>
          <cell r="DR16">
            <v>3464.38</v>
          </cell>
          <cell r="EK16">
            <v>7092.68</v>
          </cell>
          <cell r="EL16">
            <v>5436.38</v>
          </cell>
          <cell r="EW16">
            <v>33.08</v>
          </cell>
          <cell r="FA16">
            <v>858.46</v>
          </cell>
          <cell r="FB16">
            <v>19505.0300828</v>
          </cell>
          <cell r="FC16">
            <v>0</v>
          </cell>
          <cell r="FD16">
            <v>770.81647019999991</v>
          </cell>
          <cell r="FE16">
            <v>33.08</v>
          </cell>
          <cell r="FF16">
            <v>251.42000000000002</v>
          </cell>
          <cell r="FG16">
            <v>0</v>
          </cell>
          <cell r="FH16">
            <v>0</v>
          </cell>
          <cell r="FI16">
            <v>0</v>
          </cell>
          <cell r="FJ16">
            <v>0</v>
          </cell>
          <cell r="FK16">
            <v>149846.44085370001</v>
          </cell>
          <cell r="FL16">
            <v>0</v>
          </cell>
          <cell r="FM16">
            <v>4484.3818850999996</v>
          </cell>
          <cell r="FN16">
            <v>0</v>
          </cell>
          <cell r="FO16">
            <v>43750.729399999989</v>
          </cell>
          <cell r="FP16">
            <v>71276.903568399983</v>
          </cell>
          <cell r="FQ16">
            <v>0</v>
          </cell>
          <cell r="FR16">
            <v>12486.826899999998</v>
          </cell>
          <cell r="FS16">
            <v>303264.08916019998</v>
          </cell>
          <cell r="FT16">
            <v>0</v>
          </cell>
          <cell r="GH16">
            <v>288</v>
          </cell>
          <cell r="GQ16">
            <v>878.89999999999986</v>
          </cell>
          <cell r="GR16">
            <v>1166.8999999999999</v>
          </cell>
          <cell r="GY16">
            <v>414.92</v>
          </cell>
          <cell r="HQ16">
            <v>414.92</v>
          </cell>
          <cell r="HR16">
            <v>53024.776999999995</v>
          </cell>
          <cell r="HS16">
            <v>12629</v>
          </cell>
          <cell r="HT16">
            <v>14648</v>
          </cell>
          <cell r="HU16">
            <v>15301.43</v>
          </cell>
          <cell r="HV16">
            <v>7645</v>
          </cell>
          <cell r="HW16">
            <v>0</v>
          </cell>
          <cell r="HX16">
            <v>17509.640000000003</v>
          </cell>
          <cell r="HY16">
            <v>5351</v>
          </cell>
          <cell r="HZ16">
            <v>0</v>
          </cell>
          <cell r="IA16">
            <v>0</v>
          </cell>
          <cell r="IB16">
            <v>0</v>
          </cell>
          <cell r="IC16">
            <v>27726.42</v>
          </cell>
          <cell r="ID16">
            <v>10384.5</v>
          </cell>
          <cell r="IE16">
            <v>104215.45</v>
          </cell>
          <cell r="IF16">
            <v>11317</v>
          </cell>
          <cell r="IG16">
            <v>43817.700000000004</v>
          </cell>
          <cell r="IH16">
            <v>1386.82</v>
          </cell>
          <cell r="II16">
            <v>18824.39</v>
          </cell>
          <cell r="IJ16">
            <v>465.65</v>
          </cell>
          <cell r="IK16">
            <v>64167.47</v>
          </cell>
          <cell r="IL16">
            <v>36072.68373886343</v>
          </cell>
          <cell r="IM16">
            <v>0</v>
          </cell>
          <cell r="IN16">
            <v>19616.990000000002</v>
          </cell>
          <cell r="IO16">
            <v>256073.59999999998</v>
          </cell>
          <cell r="IP16">
            <v>720177.5207388635</v>
          </cell>
          <cell r="IQ16">
            <v>402.60000000000008</v>
          </cell>
          <cell r="IR16">
            <v>34851.27329479999</v>
          </cell>
          <cell r="IS16">
            <v>0</v>
          </cell>
          <cell r="IT16">
            <v>6361.4153867000005</v>
          </cell>
          <cell r="IU16">
            <v>0</v>
          </cell>
          <cell r="IV16">
            <v>41212.688681499989</v>
          </cell>
          <cell r="IW16">
            <v>7546.48</v>
          </cell>
          <cell r="IY16">
            <v>12073.1</v>
          </cell>
          <cell r="JA16">
            <v>19619.580000000002</v>
          </cell>
          <cell r="JH16">
            <v>1666.42</v>
          </cell>
          <cell r="JI16">
            <v>9815.86</v>
          </cell>
          <cell r="JK16">
            <v>3451.66</v>
          </cell>
          <cell r="JL16">
            <v>4685.6400000000003</v>
          </cell>
          <cell r="JO16">
            <v>19619.580000000002</v>
          </cell>
          <cell r="JP16">
            <v>0</v>
          </cell>
          <cell r="JQ16">
            <v>85315.087026699999</v>
          </cell>
          <cell r="JR16">
            <v>0</v>
          </cell>
          <cell r="JS16">
            <v>54628.121932299997</v>
          </cell>
          <cell r="JT16">
            <v>0</v>
          </cell>
          <cell r="JU16">
            <v>0</v>
          </cell>
          <cell r="JV16">
            <v>139943.20895900001</v>
          </cell>
          <cell r="JW16">
            <v>25462.563999999998</v>
          </cell>
          <cell r="JY16">
            <v>7478.25</v>
          </cell>
        </row>
        <row r="17">
          <cell r="A17">
            <v>41705</v>
          </cell>
          <cell r="B17">
            <v>24683.019999999997</v>
          </cell>
          <cell r="F17">
            <v>24683.019999999997</v>
          </cell>
          <cell r="U17">
            <v>24683.019999999997</v>
          </cell>
          <cell r="V17">
            <v>350.74</v>
          </cell>
          <cell r="Z17">
            <v>350.74</v>
          </cell>
          <cell r="AA17">
            <v>25033.759999999998</v>
          </cell>
          <cell r="AB17">
            <v>231730.5</v>
          </cell>
          <cell r="AD17">
            <v>17096.774193548386</v>
          </cell>
          <cell r="AE17">
            <v>25765.199999999721</v>
          </cell>
          <cell r="AF17">
            <v>-1082.1799999997238</v>
          </cell>
          <cell r="AG17">
            <v>1161047.8599999994</v>
          </cell>
          <cell r="AH17">
            <v>0</v>
          </cell>
          <cell r="AI17">
            <v>24683.020000000004</v>
          </cell>
          <cell r="AJ17">
            <v>24484.120000000003</v>
          </cell>
          <cell r="AK17">
            <v>24484.120000000003</v>
          </cell>
          <cell r="AL17">
            <v>0</v>
          </cell>
          <cell r="AM17">
            <v>9838.2800000000007</v>
          </cell>
          <cell r="AN17">
            <v>2369.5200000000004</v>
          </cell>
          <cell r="AO17">
            <v>1642.6000000000001</v>
          </cell>
          <cell r="AP17">
            <v>2650.6</v>
          </cell>
          <cell r="AQ17">
            <v>1924.7199999999998</v>
          </cell>
          <cell r="AR17">
            <v>1250.8400000000001</v>
          </cell>
          <cell r="AT17">
            <v>14645.840000000002</v>
          </cell>
          <cell r="AU17">
            <v>284.3</v>
          </cell>
          <cell r="AV17">
            <v>105.69999999999999</v>
          </cell>
          <cell r="AX17">
            <v>169.17999999999998</v>
          </cell>
          <cell r="AY17">
            <v>193.56</v>
          </cell>
          <cell r="AZ17">
            <v>203.36</v>
          </cell>
          <cell r="BD17">
            <v>0</v>
          </cell>
          <cell r="BE17">
            <v>0</v>
          </cell>
          <cell r="BF17">
            <v>0</v>
          </cell>
          <cell r="BG17">
            <v>0</v>
          </cell>
          <cell r="BH17">
            <v>0</v>
          </cell>
          <cell r="BI17">
            <v>0</v>
          </cell>
          <cell r="BJ17">
            <v>0</v>
          </cell>
          <cell r="BK17">
            <v>0</v>
          </cell>
          <cell r="BL17">
            <v>0</v>
          </cell>
          <cell r="BM17">
            <v>0</v>
          </cell>
          <cell r="BN17">
            <v>0</v>
          </cell>
          <cell r="BO17">
            <v>0</v>
          </cell>
          <cell r="BP17">
            <v>0</v>
          </cell>
          <cell r="BW17">
            <v>0</v>
          </cell>
          <cell r="BY17">
            <v>0</v>
          </cell>
          <cell r="CA17">
            <v>0</v>
          </cell>
          <cell r="CB17">
            <v>0</v>
          </cell>
          <cell r="CC17">
            <v>0</v>
          </cell>
          <cell r="CS17">
            <v>6541.2000000000007</v>
          </cell>
          <cell r="CT17">
            <v>1561.96</v>
          </cell>
          <cell r="CU17">
            <v>3664.35</v>
          </cell>
          <cell r="DA17">
            <v>368.74</v>
          </cell>
          <cell r="DB17">
            <v>1553.49</v>
          </cell>
          <cell r="DP17">
            <v>14844.740000000002</v>
          </cell>
          <cell r="DR17">
            <v>3321.2799999999997</v>
          </cell>
          <cell r="DV17">
            <v>309.56</v>
          </cell>
          <cell r="EK17">
            <v>6750.42</v>
          </cell>
          <cell r="EL17">
            <v>4463.4800000000005</v>
          </cell>
          <cell r="FA17">
            <v>1142.76</v>
          </cell>
          <cell r="FB17">
            <v>16289.450082800002</v>
          </cell>
          <cell r="FC17">
            <v>0</v>
          </cell>
          <cell r="FD17">
            <v>939.99647019999986</v>
          </cell>
          <cell r="FE17">
            <v>226.64</v>
          </cell>
          <cell r="FF17">
            <v>145.22000000000003</v>
          </cell>
          <cell r="FG17">
            <v>0</v>
          </cell>
          <cell r="FH17">
            <v>0</v>
          </cell>
          <cell r="FI17">
            <v>0</v>
          </cell>
          <cell r="FJ17">
            <v>0</v>
          </cell>
          <cell r="FK17">
            <v>149846.44085370001</v>
          </cell>
          <cell r="FL17">
            <v>0</v>
          </cell>
          <cell r="FM17">
            <v>4484.3818850999996</v>
          </cell>
          <cell r="FN17">
            <v>0</v>
          </cell>
          <cell r="FO17">
            <v>48767.819399999993</v>
          </cell>
          <cell r="FP17">
            <v>68735.653568399983</v>
          </cell>
          <cell r="FQ17">
            <v>0</v>
          </cell>
          <cell r="FR17">
            <v>12486.826899999998</v>
          </cell>
          <cell r="FS17">
            <v>303065.18916019995</v>
          </cell>
          <cell r="FT17">
            <v>225</v>
          </cell>
          <cell r="GH17">
            <v>0</v>
          </cell>
          <cell r="GQ17">
            <v>785.4</v>
          </cell>
          <cell r="GR17">
            <v>1010.4</v>
          </cell>
          <cell r="GY17">
            <v>566.72</v>
          </cell>
          <cell r="HQ17">
            <v>566.72</v>
          </cell>
          <cell r="HR17">
            <v>53249.776999999995</v>
          </cell>
          <cell r="HS17">
            <v>12629</v>
          </cell>
          <cell r="HT17">
            <v>14648</v>
          </cell>
          <cell r="HU17">
            <v>15301.43</v>
          </cell>
          <cell r="HV17">
            <v>7645</v>
          </cell>
          <cell r="HW17">
            <v>0</v>
          </cell>
          <cell r="HX17">
            <v>16942.920000000002</v>
          </cell>
          <cell r="HY17">
            <v>5351</v>
          </cell>
          <cell r="HZ17">
            <v>0</v>
          </cell>
          <cell r="IA17">
            <v>0</v>
          </cell>
          <cell r="IB17">
            <v>0</v>
          </cell>
          <cell r="IC17">
            <v>27726.42</v>
          </cell>
          <cell r="ID17">
            <v>10384.5</v>
          </cell>
          <cell r="IE17">
            <v>104215.45</v>
          </cell>
          <cell r="IF17">
            <v>11317</v>
          </cell>
          <cell r="IG17">
            <v>43817.700000000004</v>
          </cell>
          <cell r="IH17">
            <v>1386.82</v>
          </cell>
          <cell r="II17">
            <v>18824.39</v>
          </cell>
          <cell r="IJ17">
            <v>465.65</v>
          </cell>
          <cell r="IK17">
            <v>64167.47</v>
          </cell>
          <cell r="IL17">
            <v>36072.68373886343</v>
          </cell>
          <cell r="IM17">
            <v>0</v>
          </cell>
          <cell r="IN17">
            <v>19616.990000000002</v>
          </cell>
          <cell r="IO17">
            <v>256858.99999999997</v>
          </cell>
          <cell r="IP17">
            <v>720621.20073886344</v>
          </cell>
          <cell r="IQ17">
            <v>618.58000000000015</v>
          </cell>
          <cell r="IR17">
            <v>45296.793294799987</v>
          </cell>
          <cell r="IS17">
            <v>0</v>
          </cell>
          <cell r="IT17">
            <v>6361.4153867000005</v>
          </cell>
          <cell r="IU17">
            <v>0</v>
          </cell>
          <cell r="IV17">
            <v>51658.208681499986</v>
          </cell>
          <cell r="IW17">
            <v>14588.24</v>
          </cell>
          <cell r="JA17">
            <v>14588.24</v>
          </cell>
          <cell r="JH17">
            <v>1334.58</v>
          </cell>
          <cell r="JI17">
            <v>8030.4</v>
          </cell>
          <cell r="JK17">
            <v>3284.12</v>
          </cell>
          <cell r="JL17">
            <v>1939.1399999999999</v>
          </cell>
          <cell r="JO17">
            <v>14588.239999999998</v>
          </cell>
          <cell r="JP17">
            <v>0</v>
          </cell>
          <cell r="JQ17">
            <v>77630.3940267</v>
          </cell>
          <cell r="JR17">
            <v>0</v>
          </cell>
          <cell r="JS17">
            <v>47051.362932299999</v>
          </cell>
          <cell r="JT17">
            <v>0</v>
          </cell>
          <cell r="JU17">
            <v>0</v>
          </cell>
          <cell r="JV17">
            <v>124681.75695899999</v>
          </cell>
          <cell r="JW17">
            <v>22272.933000000001</v>
          </cell>
          <cell r="JY17">
            <v>7576.759</v>
          </cell>
        </row>
        <row r="18">
          <cell r="A18">
            <v>41706</v>
          </cell>
          <cell r="B18">
            <v>24796.9</v>
          </cell>
          <cell r="F18">
            <v>24796.9</v>
          </cell>
          <cell r="U18">
            <v>24796.9</v>
          </cell>
          <cell r="V18">
            <v>375.48</v>
          </cell>
          <cell r="Z18">
            <v>375.48</v>
          </cell>
          <cell r="AA18">
            <v>25172.38</v>
          </cell>
          <cell r="AB18">
            <v>242344.9</v>
          </cell>
          <cell r="AD18">
            <v>17096.774193548386</v>
          </cell>
          <cell r="AE18">
            <v>25933.400000000373</v>
          </cell>
          <cell r="AF18">
            <v>-1136.5000000003711</v>
          </cell>
          <cell r="AG18">
            <v>1186981.2599999998</v>
          </cell>
          <cell r="AH18">
            <v>0</v>
          </cell>
          <cell r="AI18">
            <v>24796.9</v>
          </cell>
          <cell r="AJ18">
            <v>26104.91</v>
          </cell>
          <cell r="AK18">
            <v>26104.91</v>
          </cell>
          <cell r="AL18">
            <v>0</v>
          </cell>
          <cell r="AM18">
            <v>10724.7</v>
          </cell>
          <cell r="AN18">
            <v>2674.4</v>
          </cell>
          <cell r="AO18">
            <v>2353.3200000000002</v>
          </cell>
          <cell r="AP18">
            <v>3822.7400000000002</v>
          </cell>
          <cell r="AQ18">
            <v>1025.06</v>
          </cell>
          <cell r="AR18">
            <v>804.24</v>
          </cell>
          <cell r="AS18">
            <v>44.94</v>
          </cell>
          <cell r="AT18">
            <v>15380.21</v>
          </cell>
          <cell r="AU18">
            <v>542.84</v>
          </cell>
          <cell r="AV18">
            <v>242.44</v>
          </cell>
          <cell r="AX18">
            <v>546.54</v>
          </cell>
          <cell r="AY18">
            <v>122.86</v>
          </cell>
          <cell r="BD18">
            <v>0</v>
          </cell>
          <cell r="BE18">
            <v>0</v>
          </cell>
          <cell r="BF18">
            <v>0</v>
          </cell>
          <cell r="BG18">
            <v>0</v>
          </cell>
          <cell r="BH18">
            <v>0</v>
          </cell>
          <cell r="BI18">
            <v>0</v>
          </cell>
          <cell r="BJ18">
            <v>0</v>
          </cell>
          <cell r="BK18">
            <v>0</v>
          </cell>
          <cell r="BL18">
            <v>0</v>
          </cell>
          <cell r="BM18">
            <v>0</v>
          </cell>
          <cell r="BN18">
            <v>0</v>
          </cell>
          <cell r="BO18">
            <v>0</v>
          </cell>
          <cell r="BP18">
            <v>0</v>
          </cell>
          <cell r="BW18">
            <v>0</v>
          </cell>
          <cell r="BY18">
            <v>0</v>
          </cell>
          <cell r="CA18">
            <v>0</v>
          </cell>
          <cell r="CB18">
            <v>0</v>
          </cell>
          <cell r="CC18">
            <v>0</v>
          </cell>
          <cell r="CS18">
            <v>5498.46</v>
          </cell>
          <cell r="CT18">
            <v>331.54</v>
          </cell>
          <cell r="CU18">
            <v>4988.24</v>
          </cell>
          <cell r="DB18">
            <v>2708.5</v>
          </cell>
          <cell r="DL18">
            <v>398.79</v>
          </cell>
          <cell r="DP18">
            <v>14072.2</v>
          </cell>
          <cell r="DR18">
            <v>2754.34</v>
          </cell>
          <cell r="DT18">
            <v>305.60000000000002</v>
          </cell>
          <cell r="DU18">
            <v>213.14</v>
          </cell>
          <cell r="DV18">
            <v>166.64</v>
          </cell>
          <cell r="EK18">
            <v>6563.24</v>
          </cell>
          <cell r="EL18">
            <v>4069.2400000000007</v>
          </cell>
          <cell r="FA18">
            <v>1685.6</v>
          </cell>
          <cell r="FB18">
            <v>13777.5500828</v>
          </cell>
          <cell r="FC18">
            <v>0</v>
          </cell>
          <cell r="FD18">
            <v>1180.9364701999998</v>
          </cell>
          <cell r="FE18">
            <v>136.36000000000001</v>
          </cell>
          <cell r="FF18">
            <v>0</v>
          </cell>
          <cell r="FG18">
            <v>0</v>
          </cell>
          <cell r="FH18">
            <v>0</v>
          </cell>
          <cell r="FI18">
            <v>0</v>
          </cell>
          <cell r="FJ18">
            <v>0</v>
          </cell>
          <cell r="FK18">
            <v>149846.44085370001</v>
          </cell>
          <cell r="FL18">
            <v>0</v>
          </cell>
          <cell r="FM18">
            <v>4484.3818850999996</v>
          </cell>
          <cell r="FN18">
            <v>0</v>
          </cell>
          <cell r="FO18">
            <v>53022.819399999993</v>
          </cell>
          <cell r="FP18">
            <v>67374.913568399978</v>
          </cell>
          <cell r="FQ18">
            <v>0</v>
          </cell>
          <cell r="FR18">
            <v>12885.616899999999</v>
          </cell>
          <cell r="FS18">
            <v>304394.6191602</v>
          </cell>
          <cell r="FT18">
            <v>27</v>
          </cell>
          <cell r="GH18">
            <v>0</v>
          </cell>
          <cell r="GQ18">
            <v>214.2</v>
          </cell>
          <cell r="GR18">
            <v>241.2</v>
          </cell>
          <cell r="GY18">
            <v>599.85</v>
          </cell>
          <cell r="HQ18">
            <v>599.85</v>
          </cell>
          <cell r="HR18">
            <v>53276.776999999995</v>
          </cell>
          <cell r="HS18">
            <v>12629</v>
          </cell>
          <cell r="HT18">
            <v>14648</v>
          </cell>
          <cell r="HU18">
            <v>15301.43</v>
          </cell>
          <cell r="HV18">
            <v>7645</v>
          </cell>
          <cell r="HW18">
            <v>0</v>
          </cell>
          <cell r="HX18">
            <v>16343.070000000002</v>
          </cell>
          <cell r="HY18">
            <v>5351</v>
          </cell>
          <cell r="HZ18">
            <v>0</v>
          </cell>
          <cell r="IA18">
            <v>0</v>
          </cell>
          <cell r="IB18">
            <v>0</v>
          </cell>
          <cell r="IC18">
            <v>27726.42</v>
          </cell>
          <cell r="ID18">
            <v>10384.5</v>
          </cell>
          <cell r="IE18">
            <v>104215.45</v>
          </cell>
          <cell r="IF18">
            <v>11317</v>
          </cell>
          <cell r="IG18">
            <v>43817.700000000004</v>
          </cell>
          <cell r="IH18">
            <v>1386.82</v>
          </cell>
          <cell r="II18">
            <v>18824.39</v>
          </cell>
          <cell r="IJ18">
            <v>465.65</v>
          </cell>
          <cell r="IK18">
            <v>64167.47</v>
          </cell>
          <cell r="IL18">
            <v>36072.68373886343</v>
          </cell>
          <cell r="IM18">
            <v>0</v>
          </cell>
          <cell r="IN18">
            <v>19616.990000000002</v>
          </cell>
          <cell r="IO18">
            <v>257073.19999999998</v>
          </cell>
          <cell r="IP18">
            <v>720262.55073886341</v>
          </cell>
          <cell r="IQ18">
            <v>842.95000000000027</v>
          </cell>
          <cell r="IR18">
            <v>48307.573294799986</v>
          </cell>
          <cell r="IS18">
            <v>0</v>
          </cell>
          <cell r="IT18">
            <v>6361.4153867000005</v>
          </cell>
          <cell r="IU18">
            <v>0</v>
          </cell>
          <cell r="IV18">
            <v>54668.988681499985</v>
          </cell>
          <cell r="IW18">
            <v>22161.599999999999</v>
          </cell>
          <cell r="JA18">
            <v>22161.599999999999</v>
          </cell>
          <cell r="JH18">
            <v>1868.02</v>
          </cell>
          <cell r="JI18">
            <v>10341.94</v>
          </cell>
          <cell r="JK18">
            <v>3832.78</v>
          </cell>
          <cell r="JL18">
            <v>6118.8600000000006</v>
          </cell>
          <cell r="JO18">
            <v>22161.600000000002</v>
          </cell>
          <cell r="JP18">
            <v>0</v>
          </cell>
          <cell r="JQ18">
            <v>74077.707026700009</v>
          </cell>
          <cell r="JR18">
            <v>0</v>
          </cell>
          <cell r="JS18">
            <v>47051.362932299999</v>
          </cell>
          <cell r="JT18">
            <v>0</v>
          </cell>
          <cell r="JU18">
            <v>0</v>
          </cell>
          <cell r="JV18">
            <v>121129.06995900001</v>
          </cell>
          <cell r="JW18">
            <v>25714.286999999997</v>
          </cell>
        </row>
        <row r="19">
          <cell r="A19">
            <v>41707</v>
          </cell>
          <cell r="B19">
            <v>24431.690000000002</v>
          </cell>
          <cell r="F19">
            <v>24431.690000000002</v>
          </cell>
          <cell r="U19">
            <v>24431.690000000002</v>
          </cell>
          <cell r="V19">
            <v>248.16</v>
          </cell>
          <cell r="Z19">
            <v>248.16</v>
          </cell>
          <cell r="AA19">
            <v>24679.850000000002</v>
          </cell>
          <cell r="AB19">
            <v>200695.7</v>
          </cell>
          <cell r="AD19">
            <v>17096.774193548386</v>
          </cell>
          <cell r="AE19">
            <v>25352.299999999814</v>
          </cell>
          <cell r="AF19">
            <v>-920.60999999981141</v>
          </cell>
          <cell r="AG19">
            <v>1212333.5599999996</v>
          </cell>
          <cell r="AH19">
            <v>0</v>
          </cell>
          <cell r="AI19">
            <v>24431.690000000002</v>
          </cell>
          <cell r="AJ19">
            <v>24187.149999999998</v>
          </cell>
          <cell r="AK19">
            <v>24187.149999999998</v>
          </cell>
          <cell r="AL19">
            <v>0</v>
          </cell>
          <cell r="AM19">
            <v>10057.789999999999</v>
          </cell>
          <cell r="AN19">
            <v>2756.1400000000003</v>
          </cell>
          <cell r="AO19">
            <v>2145.6999999999998</v>
          </cell>
          <cell r="AP19">
            <v>4599.8899999999994</v>
          </cell>
          <cell r="AR19">
            <v>556.05999999999995</v>
          </cell>
          <cell r="AT19">
            <v>14129.359999999999</v>
          </cell>
          <cell r="AU19">
            <v>1684.62</v>
          </cell>
          <cell r="AV19">
            <v>497.5</v>
          </cell>
          <cell r="AX19">
            <v>335.62</v>
          </cell>
          <cell r="BD19">
            <v>0</v>
          </cell>
          <cell r="BE19">
            <v>0</v>
          </cell>
          <cell r="BF19">
            <v>0</v>
          </cell>
          <cell r="BG19">
            <v>0</v>
          </cell>
          <cell r="BH19">
            <v>0</v>
          </cell>
          <cell r="BI19">
            <v>0</v>
          </cell>
          <cell r="BJ19">
            <v>0</v>
          </cell>
          <cell r="BK19">
            <v>0</v>
          </cell>
          <cell r="BL19">
            <v>0</v>
          </cell>
          <cell r="BM19">
            <v>0</v>
          </cell>
          <cell r="BN19">
            <v>0</v>
          </cell>
          <cell r="BO19">
            <v>0</v>
          </cell>
          <cell r="BP19">
            <v>0</v>
          </cell>
          <cell r="BW19">
            <v>0</v>
          </cell>
          <cell r="BY19">
            <v>0</v>
          </cell>
          <cell r="CA19">
            <v>0</v>
          </cell>
          <cell r="CB19">
            <v>0</v>
          </cell>
          <cell r="CC19">
            <v>0</v>
          </cell>
          <cell r="CS19">
            <v>1376.0300000000002</v>
          </cell>
          <cell r="CT19">
            <v>1303.29</v>
          </cell>
          <cell r="CU19">
            <v>5535.32</v>
          </cell>
          <cell r="DB19">
            <v>2169.8999999999996</v>
          </cell>
          <cell r="DL19">
            <v>1227.08</v>
          </cell>
          <cell r="DP19">
            <v>14373.900000000001</v>
          </cell>
          <cell r="DR19">
            <v>2367.98</v>
          </cell>
          <cell r="DT19">
            <v>939.06</v>
          </cell>
          <cell r="EK19">
            <v>6526.02</v>
          </cell>
          <cell r="EL19">
            <v>4540.84</v>
          </cell>
          <cell r="FA19">
            <v>3370.22</v>
          </cell>
          <cell r="FB19">
            <v>11907.070082800001</v>
          </cell>
          <cell r="FC19">
            <v>0</v>
          </cell>
          <cell r="FD19">
            <v>577.49647019999975</v>
          </cell>
          <cell r="FE19">
            <v>136.36000000000001</v>
          </cell>
          <cell r="FF19">
            <v>0</v>
          </cell>
          <cell r="FG19">
            <v>0</v>
          </cell>
          <cell r="FH19">
            <v>0</v>
          </cell>
          <cell r="FI19">
            <v>0</v>
          </cell>
          <cell r="FJ19">
            <v>0</v>
          </cell>
          <cell r="FK19">
            <v>149846.44085370001</v>
          </cell>
          <cell r="FL19">
            <v>0</v>
          </cell>
          <cell r="FM19">
            <v>4484.3818850999996</v>
          </cell>
          <cell r="FN19">
            <v>0</v>
          </cell>
          <cell r="FO19">
            <v>54711.439399999988</v>
          </cell>
          <cell r="FP19">
            <v>65003.973568399975</v>
          </cell>
          <cell r="FQ19">
            <v>0</v>
          </cell>
          <cell r="FR19">
            <v>14112.696899999999</v>
          </cell>
          <cell r="FS19">
            <v>304150.07916019997</v>
          </cell>
          <cell r="FT19">
            <v>0</v>
          </cell>
          <cell r="FX19">
            <v>152</v>
          </cell>
          <cell r="GH19">
            <v>198</v>
          </cell>
          <cell r="GQ19">
            <v>1201.9000000000001</v>
          </cell>
          <cell r="GR19">
            <v>1551.9</v>
          </cell>
          <cell r="GY19">
            <v>432.1</v>
          </cell>
          <cell r="HQ19">
            <v>432.1</v>
          </cell>
          <cell r="HR19">
            <v>53276.776999999995</v>
          </cell>
          <cell r="HS19">
            <v>12629</v>
          </cell>
          <cell r="HT19">
            <v>14648</v>
          </cell>
          <cell r="HU19">
            <v>15301.43</v>
          </cell>
          <cell r="HV19">
            <v>7797</v>
          </cell>
          <cell r="HW19">
            <v>0</v>
          </cell>
          <cell r="HX19">
            <v>15910.970000000001</v>
          </cell>
          <cell r="HY19">
            <v>5351</v>
          </cell>
          <cell r="HZ19">
            <v>0</v>
          </cell>
          <cell r="IA19">
            <v>0</v>
          </cell>
          <cell r="IB19">
            <v>0</v>
          </cell>
          <cell r="IC19">
            <v>27726.42</v>
          </cell>
          <cell r="ID19">
            <v>10384.5</v>
          </cell>
          <cell r="IE19">
            <v>104215.45</v>
          </cell>
          <cell r="IF19">
            <v>11515</v>
          </cell>
          <cell r="IG19">
            <v>43817.700000000004</v>
          </cell>
          <cell r="IH19">
            <v>1386.82</v>
          </cell>
          <cell r="II19">
            <v>18824.39</v>
          </cell>
          <cell r="IJ19">
            <v>465.65</v>
          </cell>
          <cell r="IK19">
            <v>64167.47</v>
          </cell>
          <cell r="IL19">
            <v>36072.68373886343</v>
          </cell>
          <cell r="IM19">
            <v>0</v>
          </cell>
          <cell r="IN19">
            <v>19616.990000000002</v>
          </cell>
          <cell r="IO19">
            <v>258275.09999999998</v>
          </cell>
          <cell r="IP19">
            <v>721382.35073886346</v>
          </cell>
          <cell r="IQ19">
            <v>1026.8900000000001</v>
          </cell>
          <cell r="IR19">
            <v>51417.183294799979</v>
          </cell>
          <cell r="IS19">
            <v>0</v>
          </cell>
          <cell r="IT19">
            <v>6361.4153867000005</v>
          </cell>
          <cell r="IU19">
            <v>0</v>
          </cell>
          <cell r="IV19">
            <v>57778.598681499978</v>
          </cell>
          <cell r="IW19">
            <v>21570.240000000002</v>
          </cell>
          <cell r="JA19">
            <v>21570.240000000002</v>
          </cell>
          <cell r="JH19">
            <v>1867.74</v>
          </cell>
          <cell r="JI19">
            <v>9752.1</v>
          </cell>
          <cell r="JK19">
            <v>4746.5599999999995</v>
          </cell>
          <cell r="JL19">
            <v>5203.84</v>
          </cell>
          <cell r="JO19">
            <v>21570.239999999998</v>
          </cell>
          <cell r="JP19">
            <v>0</v>
          </cell>
          <cell r="JQ19">
            <v>54824.661026700014</v>
          </cell>
          <cell r="JR19">
            <v>0</v>
          </cell>
          <cell r="JS19">
            <v>47051.362932299999</v>
          </cell>
          <cell r="JT19">
            <v>0</v>
          </cell>
          <cell r="JU19">
            <v>0</v>
          </cell>
          <cell r="JV19">
            <v>101876.02395900001</v>
          </cell>
          <cell r="JW19">
            <v>40823.286</v>
          </cell>
        </row>
        <row r="20">
          <cell r="A20">
            <v>41708</v>
          </cell>
          <cell r="B20">
            <v>25950.379999999997</v>
          </cell>
          <cell r="F20">
            <v>25950.379999999997</v>
          </cell>
          <cell r="U20">
            <v>25950.379999999997</v>
          </cell>
          <cell r="V20">
            <v>350.16</v>
          </cell>
          <cell r="Z20">
            <v>350.16</v>
          </cell>
          <cell r="AA20">
            <v>26300.539999999997</v>
          </cell>
          <cell r="AB20">
            <v>232182.5</v>
          </cell>
          <cell r="AD20">
            <v>17096.774193548386</v>
          </cell>
          <cell r="AE20">
            <v>27135.399999999907</v>
          </cell>
          <cell r="AF20">
            <v>-1185.0199999999095</v>
          </cell>
          <cell r="AG20">
            <v>1239468.9599999995</v>
          </cell>
          <cell r="AH20">
            <v>0</v>
          </cell>
          <cell r="AI20">
            <v>25950.379999999997</v>
          </cell>
          <cell r="AJ20">
            <v>22972.22</v>
          </cell>
          <cell r="AK20">
            <v>22972.22</v>
          </cell>
          <cell r="AL20">
            <v>0</v>
          </cell>
          <cell r="AM20">
            <v>10755.3</v>
          </cell>
          <cell r="AN20">
            <v>2705</v>
          </cell>
          <cell r="AO20">
            <v>1369.6399999999999</v>
          </cell>
          <cell r="AP20">
            <v>6680.66</v>
          </cell>
          <cell r="AT20">
            <v>12216.92</v>
          </cell>
          <cell r="AU20">
            <v>810.84</v>
          </cell>
          <cell r="AV20">
            <v>21.92</v>
          </cell>
          <cell r="AX20">
            <v>19.22</v>
          </cell>
          <cell r="BD20">
            <v>0</v>
          </cell>
          <cell r="BE20">
            <v>0</v>
          </cell>
          <cell r="BF20">
            <v>0</v>
          </cell>
          <cell r="BG20">
            <v>0</v>
          </cell>
          <cell r="BH20">
            <v>0</v>
          </cell>
          <cell r="BI20">
            <v>0</v>
          </cell>
          <cell r="BJ20">
            <v>0</v>
          </cell>
          <cell r="BK20">
            <v>0</v>
          </cell>
          <cell r="BL20">
            <v>0</v>
          </cell>
          <cell r="BM20">
            <v>0</v>
          </cell>
          <cell r="BN20">
            <v>0</v>
          </cell>
          <cell r="BO20">
            <v>0</v>
          </cell>
          <cell r="BP20">
            <v>0</v>
          </cell>
          <cell r="BW20">
            <v>0</v>
          </cell>
          <cell r="BY20">
            <v>0</v>
          </cell>
          <cell r="CA20">
            <v>0</v>
          </cell>
          <cell r="CB20">
            <v>0</v>
          </cell>
          <cell r="CC20">
            <v>0</v>
          </cell>
          <cell r="CS20">
            <v>989.95</v>
          </cell>
          <cell r="CT20">
            <v>1007.91</v>
          </cell>
          <cell r="CU20">
            <v>3581.71</v>
          </cell>
          <cell r="CX20">
            <v>226.45</v>
          </cell>
          <cell r="DB20">
            <v>4944.42</v>
          </cell>
          <cell r="DL20">
            <v>614.5</v>
          </cell>
          <cell r="DP20">
            <v>15195.08</v>
          </cell>
          <cell r="DR20">
            <v>3830.48</v>
          </cell>
          <cell r="EK20">
            <v>6195.42</v>
          </cell>
          <cell r="EL20">
            <v>5169.18</v>
          </cell>
          <cell r="FA20">
            <v>4181.0599999999995</v>
          </cell>
          <cell r="FB20">
            <v>8098.5100828000013</v>
          </cell>
          <cell r="FC20">
            <v>0</v>
          </cell>
          <cell r="FD20">
            <v>596.71647019999978</v>
          </cell>
          <cell r="FE20">
            <v>136.36000000000001</v>
          </cell>
          <cell r="FF20">
            <v>0</v>
          </cell>
          <cell r="FG20">
            <v>0</v>
          </cell>
          <cell r="FH20">
            <v>0</v>
          </cell>
          <cell r="FI20">
            <v>0</v>
          </cell>
          <cell r="FJ20">
            <v>0</v>
          </cell>
          <cell r="FK20">
            <v>149846.44085370001</v>
          </cell>
          <cell r="FL20">
            <v>0</v>
          </cell>
          <cell r="FM20">
            <v>4484.3818850999996</v>
          </cell>
          <cell r="FN20">
            <v>0</v>
          </cell>
          <cell r="FO20">
            <v>54322.039399999987</v>
          </cell>
          <cell r="FP20">
            <v>64779.213568399973</v>
          </cell>
          <cell r="FQ20">
            <v>0</v>
          </cell>
          <cell r="FR20">
            <v>14727.196899999999</v>
          </cell>
          <cell r="FS20">
            <v>301171.91916019993</v>
          </cell>
          <cell r="GQ20">
            <v>1939.6999999999998</v>
          </cell>
          <cell r="GR20">
            <v>1939.6999999999998</v>
          </cell>
          <cell r="GY20">
            <v>633.25</v>
          </cell>
          <cell r="HQ20">
            <v>633.25</v>
          </cell>
          <cell r="HR20">
            <v>53276.776999999995</v>
          </cell>
          <cell r="HS20">
            <v>12629</v>
          </cell>
          <cell r="HT20">
            <v>14648</v>
          </cell>
          <cell r="HU20">
            <v>15301.43</v>
          </cell>
          <cell r="HV20">
            <v>7797</v>
          </cell>
          <cell r="HW20">
            <v>0</v>
          </cell>
          <cell r="HX20">
            <v>15277.720000000001</v>
          </cell>
          <cell r="HY20">
            <v>5351</v>
          </cell>
          <cell r="HZ20">
            <v>0</v>
          </cell>
          <cell r="IA20">
            <v>0</v>
          </cell>
          <cell r="IB20">
            <v>0</v>
          </cell>
          <cell r="IC20">
            <v>27726.42</v>
          </cell>
          <cell r="ID20">
            <v>10384.5</v>
          </cell>
          <cell r="IE20">
            <v>104215.45</v>
          </cell>
          <cell r="IF20">
            <v>11515</v>
          </cell>
          <cell r="IG20">
            <v>43817.700000000004</v>
          </cell>
          <cell r="IH20">
            <v>1386.82</v>
          </cell>
          <cell r="II20">
            <v>18824.39</v>
          </cell>
          <cell r="IJ20">
            <v>465.65</v>
          </cell>
          <cell r="IK20">
            <v>64167.47</v>
          </cell>
          <cell r="IL20">
            <v>36072.68373886343</v>
          </cell>
          <cell r="IM20">
            <v>0</v>
          </cell>
          <cell r="IN20">
            <v>19616.990000000002</v>
          </cell>
          <cell r="IO20">
            <v>260214.8</v>
          </cell>
          <cell r="IP20">
            <v>722688.80073886341</v>
          </cell>
          <cell r="IQ20">
            <v>1309.98</v>
          </cell>
          <cell r="IR20">
            <v>56077.543294799973</v>
          </cell>
          <cell r="IS20">
            <v>0</v>
          </cell>
          <cell r="IT20">
            <v>6361.4153867000005</v>
          </cell>
          <cell r="IU20">
            <v>0</v>
          </cell>
          <cell r="IV20">
            <v>62438.958681499971</v>
          </cell>
          <cell r="IW20">
            <v>21640.18</v>
          </cell>
          <cell r="JA20">
            <v>21640.18</v>
          </cell>
          <cell r="JH20">
            <v>1954.98</v>
          </cell>
          <cell r="JI20">
            <v>10058.219999999999</v>
          </cell>
          <cell r="JK20">
            <v>4181.66</v>
          </cell>
          <cell r="JL20">
            <v>5445.32</v>
          </cell>
          <cell r="JO20">
            <v>21640.18</v>
          </cell>
          <cell r="JP20">
            <v>0</v>
          </cell>
          <cell r="JQ20">
            <v>60903.163026700015</v>
          </cell>
          <cell r="JR20">
            <v>0</v>
          </cell>
          <cell r="JS20">
            <v>24813.518932300001</v>
          </cell>
          <cell r="JT20">
            <v>0</v>
          </cell>
          <cell r="JU20">
            <v>0</v>
          </cell>
          <cell r="JV20">
            <v>85716.681959000009</v>
          </cell>
          <cell r="JW20">
            <v>15561.678</v>
          </cell>
          <cell r="JY20">
            <v>22237.843999999997</v>
          </cell>
        </row>
        <row r="21">
          <cell r="A21">
            <v>41709</v>
          </cell>
          <cell r="B21">
            <v>24708.82</v>
          </cell>
          <cell r="F21">
            <v>24708.82</v>
          </cell>
          <cell r="U21">
            <v>24708.82</v>
          </cell>
          <cell r="V21">
            <v>409.12</v>
          </cell>
          <cell r="Z21">
            <v>409.12</v>
          </cell>
          <cell r="AA21">
            <v>25117.94</v>
          </cell>
          <cell r="AB21">
            <v>230334.5</v>
          </cell>
          <cell r="AD21">
            <v>17096.774193548386</v>
          </cell>
          <cell r="AE21">
            <v>26083.899999999907</v>
          </cell>
          <cell r="AF21">
            <v>-1375.0799999999072</v>
          </cell>
          <cell r="AG21">
            <v>1265552.8599999994</v>
          </cell>
          <cell r="AH21">
            <v>0</v>
          </cell>
          <cell r="AI21">
            <v>24708.82</v>
          </cell>
          <cell r="AJ21">
            <v>25415.77</v>
          </cell>
          <cell r="AK21">
            <v>25415.77</v>
          </cell>
          <cell r="AL21">
            <v>0</v>
          </cell>
          <cell r="AM21">
            <v>10223.379999999999</v>
          </cell>
          <cell r="AN21">
            <v>3337.62</v>
          </cell>
          <cell r="AO21">
            <v>611.5</v>
          </cell>
          <cell r="AP21">
            <v>3579.12</v>
          </cell>
          <cell r="AQ21">
            <v>1239.3799999999999</v>
          </cell>
          <cell r="AR21">
            <v>1455.7599999999998</v>
          </cell>
          <cell r="AT21">
            <v>15192.390000000001</v>
          </cell>
          <cell r="AU21">
            <v>130.26</v>
          </cell>
          <cell r="AX21">
            <v>23.42</v>
          </cell>
          <cell r="AZ21">
            <v>67.11999999999999</v>
          </cell>
          <cell r="BD21">
            <v>0</v>
          </cell>
          <cell r="BE21">
            <v>0</v>
          </cell>
          <cell r="BF21">
            <v>0</v>
          </cell>
          <cell r="BG21">
            <v>0</v>
          </cell>
          <cell r="BH21">
            <v>0</v>
          </cell>
          <cell r="BI21">
            <v>0</v>
          </cell>
          <cell r="BJ21">
            <v>0</v>
          </cell>
          <cell r="BK21">
            <v>0</v>
          </cell>
          <cell r="BL21">
            <v>0</v>
          </cell>
          <cell r="BM21">
            <v>0</v>
          </cell>
          <cell r="BN21">
            <v>0</v>
          </cell>
          <cell r="BO21">
            <v>0</v>
          </cell>
          <cell r="BP21">
            <v>0</v>
          </cell>
          <cell r="BW21">
            <v>0</v>
          </cell>
          <cell r="BY21">
            <v>0</v>
          </cell>
          <cell r="CA21">
            <v>0</v>
          </cell>
          <cell r="CB21">
            <v>0</v>
          </cell>
          <cell r="CC21">
            <v>0</v>
          </cell>
          <cell r="CT21">
            <v>4029.83</v>
          </cell>
          <cell r="CU21">
            <v>5233.16</v>
          </cell>
          <cell r="CX21">
            <v>408.78</v>
          </cell>
          <cell r="DB21">
            <v>4108.08</v>
          </cell>
          <cell r="DL21">
            <v>1191.74</v>
          </cell>
          <cell r="DP21">
            <v>14485.44</v>
          </cell>
          <cell r="DQ21">
            <v>536.26</v>
          </cell>
          <cell r="DR21">
            <v>2485.8000000000002</v>
          </cell>
          <cell r="EK21">
            <v>6542.2</v>
          </cell>
          <cell r="EL21">
            <v>4921.18</v>
          </cell>
          <cell r="EV21">
            <v>32.700000000000003</v>
          </cell>
          <cell r="FA21">
            <v>3775.0599999999995</v>
          </cell>
          <cell r="FB21">
            <v>5612.7100828000011</v>
          </cell>
          <cell r="FC21">
            <v>0</v>
          </cell>
          <cell r="FD21">
            <v>652.83647019999978</v>
          </cell>
          <cell r="FE21">
            <v>136.36000000000001</v>
          </cell>
          <cell r="FF21">
            <v>67.11999999999999</v>
          </cell>
          <cell r="FG21">
            <v>0</v>
          </cell>
          <cell r="FH21">
            <v>0</v>
          </cell>
          <cell r="FI21">
            <v>0</v>
          </cell>
          <cell r="FJ21">
            <v>0</v>
          </cell>
          <cell r="FK21">
            <v>149846.44085370001</v>
          </cell>
          <cell r="FL21">
            <v>0</v>
          </cell>
          <cell r="FM21">
            <v>4484.3818850999996</v>
          </cell>
          <cell r="FN21">
            <v>0</v>
          </cell>
          <cell r="FO21">
            <v>57418.90939999999</v>
          </cell>
          <cell r="FP21">
            <v>63966.113568399967</v>
          </cell>
          <cell r="FQ21">
            <v>0</v>
          </cell>
          <cell r="FR21">
            <v>15918.936899999999</v>
          </cell>
          <cell r="FS21">
            <v>301878.86916019995</v>
          </cell>
          <cell r="FT21">
            <v>108</v>
          </cell>
          <cell r="GQ21">
            <v>844.9</v>
          </cell>
          <cell r="GR21">
            <v>952.9</v>
          </cell>
          <cell r="GY21">
            <v>691.98</v>
          </cell>
          <cell r="HQ21">
            <v>691.98</v>
          </cell>
          <cell r="HR21">
            <v>53384.776999999995</v>
          </cell>
          <cell r="HS21">
            <v>12629</v>
          </cell>
          <cell r="HT21">
            <v>14648</v>
          </cell>
          <cell r="HU21">
            <v>15301.43</v>
          </cell>
          <cell r="HV21">
            <v>7797</v>
          </cell>
          <cell r="HW21">
            <v>0</v>
          </cell>
          <cell r="HX21">
            <v>14585.740000000002</v>
          </cell>
          <cell r="HY21">
            <v>5351</v>
          </cell>
          <cell r="HZ21">
            <v>0</v>
          </cell>
          <cell r="IA21">
            <v>0</v>
          </cell>
          <cell r="IB21">
            <v>0</v>
          </cell>
          <cell r="IC21">
            <v>27726.42</v>
          </cell>
          <cell r="ID21">
            <v>10384.5</v>
          </cell>
          <cell r="IE21">
            <v>104215.45</v>
          </cell>
          <cell r="IF21">
            <v>11515</v>
          </cell>
          <cell r="IG21">
            <v>43817.700000000004</v>
          </cell>
          <cell r="IH21">
            <v>1386.82</v>
          </cell>
          <cell r="II21">
            <v>18824.39</v>
          </cell>
          <cell r="IJ21">
            <v>465.65</v>
          </cell>
          <cell r="IK21">
            <v>64167.47</v>
          </cell>
          <cell r="IL21">
            <v>36072.68373886343</v>
          </cell>
          <cell r="IM21">
            <v>0</v>
          </cell>
          <cell r="IN21">
            <v>19616.990000000002</v>
          </cell>
          <cell r="IO21">
            <v>261059.69999999998</v>
          </cell>
          <cell r="IP21">
            <v>722949.72073886346</v>
          </cell>
          <cell r="IQ21">
            <v>1592.8400000000001</v>
          </cell>
          <cell r="IR21">
            <v>60458.183294799965</v>
          </cell>
          <cell r="IS21">
            <v>0</v>
          </cell>
          <cell r="IT21">
            <v>6361.4153867000005</v>
          </cell>
          <cell r="IU21">
            <v>0</v>
          </cell>
          <cell r="IV21">
            <v>66819.598681499963</v>
          </cell>
          <cell r="IW21">
            <v>20737.3</v>
          </cell>
          <cell r="JA21">
            <v>20737.3</v>
          </cell>
          <cell r="JH21">
            <v>1914.44</v>
          </cell>
          <cell r="JI21">
            <v>10736.32</v>
          </cell>
          <cell r="JK21">
            <v>2974.44</v>
          </cell>
          <cell r="JL21">
            <v>5112.1000000000004</v>
          </cell>
          <cell r="JO21">
            <v>20737.300000000003</v>
          </cell>
          <cell r="JP21">
            <v>0</v>
          </cell>
          <cell r="JQ21">
            <v>66173.356026700014</v>
          </cell>
          <cell r="JR21">
            <v>0</v>
          </cell>
          <cell r="JS21">
            <v>24813.518932300001</v>
          </cell>
          <cell r="JT21">
            <v>0</v>
          </cell>
          <cell r="JU21">
            <v>0</v>
          </cell>
          <cell r="JV21">
            <v>90986.874959000008</v>
          </cell>
          <cell r="JW21">
            <v>15467.107</v>
          </cell>
        </row>
        <row r="22">
          <cell r="A22">
            <v>41710</v>
          </cell>
          <cell r="B22">
            <v>15142.34</v>
          </cell>
          <cell r="F22">
            <v>15142.34</v>
          </cell>
          <cell r="U22">
            <v>15142.34</v>
          </cell>
          <cell r="V22">
            <v>203.38</v>
          </cell>
          <cell r="Z22">
            <v>203.38</v>
          </cell>
          <cell r="AA22">
            <v>15345.72</v>
          </cell>
          <cell r="AB22">
            <v>239451.5</v>
          </cell>
          <cell r="AD22">
            <v>17096.774193548386</v>
          </cell>
          <cell r="AE22">
            <v>15808.300000000279</v>
          </cell>
          <cell r="AF22">
            <v>-665.96000000027925</v>
          </cell>
          <cell r="AG22">
            <v>1281361.1599999997</v>
          </cell>
          <cell r="AH22">
            <v>0</v>
          </cell>
          <cell r="AI22">
            <v>15142.34</v>
          </cell>
          <cell r="AJ22">
            <v>25678.679999999997</v>
          </cell>
          <cell r="AK22">
            <v>25678.679999999997</v>
          </cell>
          <cell r="AL22">
            <v>0</v>
          </cell>
          <cell r="AM22">
            <v>7262.28</v>
          </cell>
          <cell r="AN22">
            <v>2789.7799999999997</v>
          </cell>
          <cell r="AP22">
            <v>2020.58</v>
          </cell>
          <cell r="AQ22">
            <v>784.36</v>
          </cell>
          <cell r="AR22">
            <v>1181.92</v>
          </cell>
          <cell r="AS22">
            <v>485.64</v>
          </cell>
          <cell r="AT22">
            <v>18416.399999999998</v>
          </cell>
          <cell r="AU22">
            <v>864.5</v>
          </cell>
          <cell r="AX22">
            <v>52.739999999999995</v>
          </cell>
          <cell r="AZ22">
            <v>575.64</v>
          </cell>
          <cell r="BD22">
            <v>0</v>
          </cell>
          <cell r="BE22">
            <v>0</v>
          </cell>
          <cell r="BF22">
            <v>0</v>
          </cell>
          <cell r="BG22">
            <v>0</v>
          </cell>
          <cell r="BH22">
            <v>0</v>
          </cell>
          <cell r="BI22">
            <v>0</v>
          </cell>
          <cell r="BJ22">
            <v>0</v>
          </cell>
          <cell r="BK22">
            <v>0</v>
          </cell>
          <cell r="BL22">
            <v>0</v>
          </cell>
          <cell r="BM22">
            <v>0</v>
          </cell>
          <cell r="BN22">
            <v>0</v>
          </cell>
          <cell r="BO22">
            <v>0</v>
          </cell>
          <cell r="BP22">
            <v>0</v>
          </cell>
          <cell r="BW22">
            <v>0</v>
          </cell>
          <cell r="BY22">
            <v>0</v>
          </cell>
          <cell r="CA22">
            <v>0</v>
          </cell>
          <cell r="CB22">
            <v>0</v>
          </cell>
          <cell r="CC22">
            <v>0</v>
          </cell>
          <cell r="CE22">
            <v>299.25</v>
          </cell>
          <cell r="CH22">
            <v>41.45</v>
          </cell>
          <cell r="CT22">
            <v>2369.65</v>
          </cell>
          <cell r="CU22">
            <v>4147.71</v>
          </cell>
          <cell r="CX22">
            <v>52.46</v>
          </cell>
          <cell r="DA22">
            <v>2468.0100000000002</v>
          </cell>
          <cell r="DB22">
            <v>5574.96</v>
          </cell>
          <cell r="DL22">
            <v>1220.28</v>
          </cell>
          <cell r="DO22">
            <v>749.75</v>
          </cell>
          <cell r="DP22">
            <v>7880.0599999999995</v>
          </cell>
          <cell r="EK22">
            <v>7880.0599999999995</v>
          </cell>
          <cell r="FA22">
            <v>4639.5599999999995</v>
          </cell>
          <cell r="FB22">
            <v>5612.7100828000011</v>
          </cell>
          <cell r="FC22">
            <v>0</v>
          </cell>
          <cell r="FD22">
            <v>705.57647019999979</v>
          </cell>
          <cell r="FE22">
            <v>136.36000000000001</v>
          </cell>
          <cell r="FF22">
            <v>642.76</v>
          </cell>
          <cell r="FG22">
            <v>0</v>
          </cell>
          <cell r="FH22">
            <v>0</v>
          </cell>
          <cell r="FI22">
            <v>0</v>
          </cell>
          <cell r="FJ22">
            <v>0</v>
          </cell>
          <cell r="FK22">
            <v>149846.44085370001</v>
          </cell>
          <cell r="FL22">
            <v>0</v>
          </cell>
          <cell r="FM22">
            <v>4484.3818850999996</v>
          </cell>
          <cell r="FN22">
            <v>0</v>
          </cell>
          <cell r="FO22">
            <v>56449.369399999989</v>
          </cell>
          <cell r="FP22">
            <v>72009.083568399961</v>
          </cell>
          <cell r="FQ22">
            <v>0</v>
          </cell>
          <cell r="FR22">
            <v>17888.966899999999</v>
          </cell>
          <cell r="FS22">
            <v>312415.20916019997</v>
          </cell>
          <cell r="FT22">
            <v>225</v>
          </cell>
          <cell r="FX22">
            <v>104.5</v>
          </cell>
          <cell r="GH22">
            <v>74</v>
          </cell>
          <cell r="GQ22">
            <v>904.4</v>
          </cell>
          <cell r="GR22">
            <v>1307.9000000000001</v>
          </cell>
          <cell r="GY22">
            <v>627.44000000000005</v>
          </cell>
          <cell r="HQ22">
            <v>627.44000000000005</v>
          </cell>
          <cell r="HR22">
            <v>53609.776999999995</v>
          </cell>
          <cell r="HS22">
            <v>12629</v>
          </cell>
          <cell r="HT22">
            <v>14648</v>
          </cell>
          <cell r="HU22">
            <v>15301.43</v>
          </cell>
          <cell r="HV22">
            <v>7901.5</v>
          </cell>
          <cell r="HW22">
            <v>0</v>
          </cell>
          <cell r="HX22">
            <v>13958.300000000001</v>
          </cell>
          <cell r="HY22">
            <v>5351</v>
          </cell>
          <cell r="HZ22">
            <v>0</v>
          </cell>
          <cell r="IA22">
            <v>0</v>
          </cell>
          <cell r="IB22">
            <v>0</v>
          </cell>
          <cell r="IC22">
            <v>27726.42</v>
          </cell>
          <cell r="ID22">
            <v>10384.5</v>
          </cell>
          <cell r="IE22">
            <v>104215.45</v>
          </cell>
          <cell r="IF22">
            <v>11589</v>
          </cell>
          <cell r="IG22">
            <v>43817.700000000004</v>
          </cell>
          <cell r="IH22">
            <v>1386.82</v>
          </cell>
          <cell r="II22">
            <v>18824.39</v>
          </cell>
          <cell r="IJ22">
            <v>465.65</v>
          </cell>
          <cell r="IK22">
            <v>64167.47</v>
          </cell>
          <cell r="IL22">
            <v>36072.68373886343</v>
          </cell>
          <cell r="IM22">
            <v>0</v>
          </cell>
          <cell r="IN22">
            <v>19616.990000000002</v>
          </cell>
          <cell r="IO22">
            <v>261964.09999999998</v>
          </cell>
          <cell r="IP22">
            <v>723630.18073886342</v>
          </cell>
          <cell r="IQ22">
            <v>2016.9</v>
          </cell>
          <cell r="IR22">
            <v>54745.683294799965</v>
          </cell>
          <cell r="IS22">
            <v>0</v>
          </cell>
          <cell r="IT22">
            <v>6361.4153867000005</v>
          </cell>
          <cell r="IU22">
            <v>0</v>
          </cell>
          <cell r="IV22">
            <v>61107.098681499963</v>
          </cell>
          <cell r="IW22">
            <v>21058.22</v>
          </cell>
          <cell r="JA22">
            <v>21058.22</v>
          </cell>
          <cell r="JH22">
            <v>1874.1999999999998</v>
          </cell>
          <cell r="JI22">
            <v>11290</v>
          </cell>
          <cell r="JK22">
            <v>3736.62</v>
          </cell>
          <cell r="JL22">
            <v>4157.3999999999996</v>
          </cell>
          <cell r="JO22">
            <v>21058.22</v>
          </cell>
          <cell r="JP22">
            <v>0</v>
          </cell>
          <cell r="JQ22">
            <v>72398.607026700018</v>
          </cell>
          <cell r="JR22">
            <v>0</v>
          </cell>
          <cell r="JS22">
            <v>24813.518932300001</v>
          </cell>
          <cell r="JT22">
            <v>0</v>
          </cell>
          <cell r="JU22">
            <v>0</v>
          </cell>
          <cell r="JV22">
            <v>97212.125959000026</v>
          </cell>
          <cell r="JW22">
            <v>14832.969000000001</v>
          </cell>
        </row>
        <row r="23">
          <cell r="A23">
            <v>41711</v>
          </cell>
          <cell r="B23">
            <v>19246.180000000004</v>
          </cell>
          <cell r="F23">
            <v>19246.180000000004</v>
          </cell>
          <cell r="U23">
            <v>19246.180000000004</v>
          </cell>
          <cell r="V23">
            <v>342.96</v>
          </cell>
          <cell r="Z23">
            <v>342.96</v>
          </cell>
          <cell r="AA23">
            <v>19589.140000000003</v>
          </cell>
          <cell r="AB23">
            <v>204574.3</v>
          </cell>
          <cell r="AD23">
            <v>17096.774193548386</v>
          </cell>
          <cell r="AE23">
            <v>20353.100000000093</v>
          </cell>
          <cell r="AF23">
            <v>-1106.9200000000892</v>
          </cell>
          <cell r="AG23">
            <v>1301714.2599999998</v>
          </cell>
          <cell r="AH23">
            <v>0</v>
          </cell>
          <cell r="AI23">
            <v>19246.18</v>
          </cell>
          <cell r="AJ23">
            <v>19522.32</v>
          </cell>
          <cell r="AK23">
            <v>19522.32</v>
          </cell>
          <cell r="AL23">
            <v>0</v>
          </cell>
          <cell r="AM23">
            <v>7697.6</v>
          </cell>
          <cell r="AN23">
            <v>2644.86</v>
          </cell>
          <cell r="AP23">
            <v>1585.6</v>
          </cell>
          <cell r="AR23">
            <v>1376.88</v>
          </cell>
          <cell r="AS23">
            <v>2090.2600000000002</v>
          </cell>
          <cell r="AT23">
            <v>11824.72</v>
          </cell>
          <cell r="AU23">
            <v>29.56</v>
          </cell>
          <cell r="AX23">
            <v>26.6</v>
          </cell>
          <cell r="BD23">
            <v>0</v>
          </cell>
          <cell r="BE23">
            <v>0</v>
          </cell>
          <cell r="BF23">
            <v>0</v>
          </cell>
          <cell r="BG23">
            <v>0</v>
          </cell>
          <cell r="BH23">
            <v>0</v>
          </cell>
          <cell r="BI23">
            <v>0</v>
          </cell>
          <cell r="BJ23">
            <v>0</v>
          </cell>
          <cell r="BK23">
            <v>0</v>
          </cell>
          <cell r="BL23">
            <v>0</v>
          </cell>
          <cell r="BM23">
            <v>0</v>
          </cell>
          <cell r="BN23">
            <v>0</v>
          </cell>
          <cell r="BO23">
            <v>0</v>
          </cell>
          <cell r="BP23">
            <v>0</v>
          </cell>
          <cell r="BW23">
            <v>0</v>
          </cell>
          <cell r="BY23">
            <v>0</v>
          </cell>
          <cell r="CA23">
            <v>0</v>
          </cell>
          <cell r="CB23">
            <v>0</v>
          </cell>
          <cell r="CC23">
            <v>0</v>
          </cell>
          <cell r="CT23">
            <v>1038.8</v>
          </cell>
          <cell r="CU23">
            <v>4142.7299999999996</v>
          </cell>
          <cell r="DA23">
            <v>847.51</v>
          </cell>
          <cell r="DB23">
            <v>4959.42</v>
          </cell>
          <cell r="DL23">
            <v>780.1</v>
          </cell>
          <cell r="DP23">
            <v>11548.58</v>
          </cell>
          <cell r="EK23">
            <v>11548.58</v>
          </cell>
          <cell r="EV23">
            <v>33.74</v>
          </cell>
          <cell r="FA23">
            <v>4669.12</v>
          </cell>
          <cell r="FB23">
            <v>5612.7100828000011</v>
          </cell>
          <cell r="FC23">
            <v>0</v>
          </cell>
          <cell r="FD23">
            <v>765.91647019999982</v>
          </cell>
          <cell r="FE23">
            <v>136.36000000000001</v>
          </cell>
          <cell r="FF23">
            <v>642.76</v>
          </cell>
          <cell r="FG23">
            <v>0</v>
          </cell>
          <cell r="FH23">
            <v>0</v>
          </cell>
          <cell r="FI23">
            <v>0</v>
          </cell>
          <cell r="FJ23">
            <v>0</v>
          </cell>
          <cell r="FK23">
            <v>149846.44085370001</v>
          </cell>
          <cell r="FL23">
            <v>0</v>
          </cell>
          <cell r="FM23">
            <v>4484.3818850999996</v>
          </cell>
          <cell r="FN23">
            <v>0</v>
          </cell>
          <cell r="FO23">
            <v>50048.579399999988</v>
          </cell>
          <cell r="FP23">
            <v>77816.013568399969</v>
          </cell>
          <cell r="FQ23">
            <v>0</v>
          </cell>
          <cell r="FR23">
            <v>18669.066899999998</v>
          </cell>
          <cell r="FS23">
            <v>312691.34916019998</v>
          </cell>
          <cell r="FT23">
            <v>90</v>
          </cell>
          <cell r="FX23">
            <v>85.5</v>
          </cell>
          <cell r="GH23">
            <v>0</v>
          </cell>
          <cell r="GQ23">
            <v>47.6</v>
          </cell>
          <cell r="GR23">
            <v>223.1</v>
          </cell>
          <cell r="GY23">
            <v>409.75</v>
          </cell>
          <cell r="HQ23">
            <v>409.75</v>
          </cell>
          <cell r="HR23">
            <v>53699.776999999995</v>
          </cell>
          <cell r="HS23">
            <v>12629</v>
          </cell>
          <cell r="HT23">
            <v>14648</v>
          </cell>
          <cell r="HU23">
            <v>15301.43</v>
          </cell>
          <cell r="HV23">
            <v>7987</v>
          </cell>
          <cell r="HW23">
            <v>0</v>
          </cell>
          <cell r="HX23">
            <v>13548.550000000001</v>
          </cell>
          <cell r="HY23">
            <v>5351</v>
          </cell>
          <cell r="HZ23">
            <v>0</v>
          </cell>
          <cell r="IA23">
            <v>0</v>
          </cell>
          <cell r="IB23">
            <v>0</v>
          </cell>
          <cell r="IC23">
            <v>27726.42</v>
          </cell>
          <cell r="ID23">
            <v>10384.5</v>
          </cell>
          <cell r="IE23">
            <v>104215.45</v>
          </cell>
          <cell r="IF23">
            <v>11589</v>
          </cell>
          <cell r="IG23">
            <v>43817.700000000004</v>
          </cell>
          <cell r="IH23">
            <v>1386.82</v>
          </cell>
          <cell r="II23">
            <v>18824.39</v>
          </cell>
          <cell r="IJ23">
            <v>465.65</v>
          </cell>
          <cell r="IK23">
            <v>64167.47</v>
          </cell>
          <cell r="IL23">
            <v>36072.68373886343</v>
          </cell>
          <cell r="IM23">
            <v>0</v>
          </cell>
          <cell r="IN23">
            <v>19616.990000000002</v>
          </cell>
          <cell r="IO23">
            <v>262011.69999999998</v>
          </cell>
          <cell r="IP23">
            <v>723443.5307388634</v>
          </cell>
          <cell r="IQ23">
            <v>2083.69</v>
          </cell>
          <cell r="IR23">
            <v>54876.883294799976</v>
          </cell>
          <cell r="IS23">
            <v>0</v>
          </cell>
          <cell r="IT23">
            <v>6361.4153867000005</v>
          </cell>
          <cell r="IU23">
            <v>0</v>
          </cell>
          <cell r="IV23">
            <v>61238.298681499975</v>
          </cell>
          <cell r="IW23">
            <v>19457.940000000002</v>
          </cell>
          <cell r="JA23">
            <v>19457.940000000002</v>
          </cell>
          <cell r="JH23">
            <v>1902.56</v>
          </cell>
          <cell r="JI23">
            <v>9947.0600000000013</v>
          </cell>
          <cell r="JK23">
            <v>3495.6</v>
          </cell>
          <cell r="JL23">
            <v>4112.7199999999993</v>
          </cell>
          <cell r="JO23">
            <v>19457.940000000002</v>
          </cell>
          <cell r="JP23">
            <v>0</v>
          </cell>
          <cell r="JQ23">
            <v>67766.819026700017</v>
          </cell>
          <cell r="JR23">
            <v>0</v>
          </cell>
          <cell r="JS23">
            <v>24813.518932300001</v>
          </cell>
          <cell r="JT23">
            <v>0</v>
          </cell>
          <cell r="JU23">
            <v>0</v>
          </cell>
          <cell r="JV23">
            <v>92580.337959000026</v>
          </cell>
          <cell r="JW23">
            <v>24089.727999999999</v>
          </cell>
        </row>
        <row r="24">
          <cell r="A24">
            <v>41712</v>
          </cell>
          <cell r="B24">
            <v>21797.599999999999</v>
          </cell>
          <cell r="F24">
            <v>21797.599999999999</v>
          </cell>
          <cell r="U24">
            <v>21797.599999999999</v>
          </cell>
          <cell r="V24">
            <v>307.56</v>
          </cell>
          <cell r="Z24">
            <v>307.56</v>
          </cell>
          <cell r="AA24">
            <v>22105.16</v>
          </cell>
          <cell r="AB24">
            <v>200085.5</v>
          </cell>
          <cell r="AD24">
            <v>17096.774193548386</v>
          </cell>
          <cell r="AE24">
            <v>22703.799999999814</v>
          </cell>
          <cell r="AF24">
            <v>-906.19999999981519</v>
          </cell>
          <cell r="AG24">
            <v>1324418.0599999996</v>
          </cell>
          <cell r="AH24">
            <v>0</v>
          </cell>
          <cell r="AI24">
            <v>21797.599999999999</v>
          </cell>
          <cell r="AJ24">
            <v>21467.73</v>
          </cell>
          <cell r="AK24">
            <v>21467.73</v>
          </cell>
          <cell r="AL24">
            <v>0</v>
          </cell>
          <cell r="AM24">
            <v>8757.26</v>
          </cell>
          <cell r="AN24">
            <v>1942.4</v>
          </cell>
          <cell r="AO24">
            <v>254.88</v>
          </cell>
          <cell r="AP24">
            <v>2978.7000000000003</v>
          </cell>
          <cell r="AR24">
            <v>1345.92</v>
          </cell>
          <cell r="AS24">
            <v>2235.3599999999997</v>
          </cell>
          <cell r="AT24">
            <v>12710.47</v>
          </cell>
          <cell r="AU24">
            <v>553.58000000000004</v>
          </cell>
          <cell r="AV24">
            <v>63.58</v>
          </cell>
          <cell r="AX24">
            <v>251.92</v>
          </cell>
          <cell r="AZ24">
            <v>264.42</v>
          </cell>
          <cell r="BB24">
            <v>85.5</v>
          </cell>
          <cell r="BD24">
            <v>0</v>
          </cell>
          <cell r="BE24">
            <v>0</v>
          </cell>
          <cell r="BF24">
            <v>0</v>
          </cell>
          <cell r="BG24">
            <v>0</v>
          </cell>
          <cell r="BH24">
            <v>0</v>
          </cell>
          <cell r="BI24">
            <v>0</v>
          </cell>
          <cell r="BJ24">
            <v>0</v>
          </cell>
          <cell r="BK24">
            <v>0</v>
          </cell>
          <cell r="BL24">
            <v>0</v>
          </cell>
          <cell r="BM24">
            <v>0</v>
          </cell>
          <cell r="BN24">
            <v>0</v>
          </cell>
          <cell r="BO24">
            <v>0</v>
          </cell>
          <cell r="BP24">
            <v>0</v>
          </cell>
          <cell r="BW24">
            <v>0</v>
          </cell>
          <cell r="BY24">
            <v>0</v>
          </cell>
          <cell r="CA24">
            <v>0</v>
          </cell>
          <cell r="CB24">
            <v>0</v>
          </cell>
          <cell r="CC24">
            <v>0</v>
          </cell>
          <cell r="CM24">
            <v>178.89000000000001</v>
          </cell>
          <cell r="CN24">
            <v>22.86</v>
          </cell>
          <cell r="CS24">
            <v>2036.7600000000002</v>
          </cell>
          <cell r="CT24">
            <v>54.02</v>
          </cell>
          <cell r="CU24">
            <v>5639.4</v>
          </cell>
          <cell r="DA24">
            <v>2458.3300000000004</v>
          </cell>
          <cell r="DB24">
            <v>493.88</v>
          </cell>
          <cell r="DL24">
            <v>607.33000000000004</v>
          </cell>
          <cell r="DP24">
            <v>13040.34</v>
          </cell>
          <cell r="EK24">
            <v>12356.5</v>
          </cell>
          <cell r="EL24">
            <v>683.84</v>
          </cell>
          <cell r="FA24">
            <v>5222.7</v>
          </cell>
          <cell r="FB24">
            <v>5676.2900828000011</v>
          </cell>
          <cell r="FC24">
            <v>0</v>
          </cell>
          <cell r="FD24">
            <v>1017.8364701999998</v>
          </cell>
          <cell r="FE24">
            <v>136.36000000000001</v>
          </cell>
          <cell r="FF24">
            <v>907.18000000000006</v>
          </cell>
          <cell r="FG24">
            <v>0</v>
          </cell>
          <cell r="FH24">
            <v>85.5</v>
          </cell>
          <cell r="FI24">
            <v>0</v>
          </cell>
          <cell r="FJ24">
            <v>0</v>
          </cell>
          <cell r="FK24">
            <v>149846.44085370001</v>
          </cell>
          <cell r="FL24">
            <v>0</v>
          </cell>
          <cell r="FM24">
            <v>4484.3818850999996</v>
          </cell>
          <cell r="FN24">
            <v>0</v>
          </cell>
          <cell r="FO24">
            <v>45624.009399999988</v>
          </cell>
          <cell r="FP24">
            <v>80084.383568399979</v>
          </cell>
          <cell r="FQ24">
            <v>0</v>
          </cell>
          <cell r="FR24">
            <v>19276.3969</v>
          </cell>
          <cell r="FS24">
            <v>312361.47916019999</v>
          </cell>
          <cell r="GH24">
            <v>52</v>
          </cell>
          <cell r="GQ24">
            <v>83.3</v>
          </cell>
          <cell r="GR24">
            <v>135.30000000000001</v>
          </cell>
          <cell r="GY24">
            <v>208.6</v>
          </cell>
          <cell r="HQ24">
            <v>208.6</v>
          </cell>
          <cell r="HR24">
            <v>53699.776999999995</v>
          </cell>
          <cell r="HS24">
            <v>12629</v>
          </cell>
          <cell r="HT24">
            <v>14648</v>
          </cell>
          <cell r="HU24">
            <v>15301.43</v>
          </cell>
          <cell r="HV24">
            <v>7987</v>
          </cell>
          <cell r="HW24">
            <v>0</v>
          </cell>
          <cell r="HX24">
            <v>13339.95</v>
          </cell>
          <cell r="HY24">
            <v>5351</v>
          </cell>
          <cell r="HZ24">
            <v>0</v>
          </cell>
          <cell r="IA24">
            <v>0</v>
          </cell>
          <cell r="IB24">
            <v>0</v>
          </cell>
          <cell r="IC24">
            <v>27726.42</v>
          </cell>
          <cell r="ID24">
            <v>10384.5</v>
          </cell>
          <cell r="IE24">
            <v>104215.45</v>
          </cell>
          <cell r="IF24">
            <v>11641</v>
          </cell>
          <cell r="IG24">
            <v>43817.700000000004</v>
          </cell>
          <cell r="IH24">
            <v>1386.82</v>
          </cell>
          <cell r="II24">
            <v>18824.39</v>
          </cell>
          <cell r="IJ24">
            <v>465.65</v>
          </cell>
          <cell r="IK24">
            <v>64167.47</v>
          </cell>
          <cell r="IL24">
            <v>36072.68373886343</v>
          </cell>
          <cell r="IM24">
            <v>0</v>
          </cell>
          <cell r="IN24">
            <v>19616.990000000002</v>
          </cell>
          <cell r="IO24">
            <v>262094.99999999997</v>
          </cell>
          <cell r="IP24">
            <v>723370.23073886347</v>
          </cell>
          <cell r="IQ24">
            <v>1984.73</v>
          </cell>
          <cell r="IR24">
            <v>61599.923294799977</v>
          </cell>
          <cell r="IS24">
            <v>0</v>
          </cell>
          <cell r="IT24">
            <v>6361.4153867000005</v>
          </cell>
          <cell r="IU24">
            <v>0</v>
          </cell>
          <cell r="IV24">
            <v>67961.338681499983</v>
          </cell>
          <cell r="IW24">
            <v>15382.12</v>
          </cell>
          <cell r="JA24">
            <v>15382.12</v>
          </cell>
          <cell r="JH24">
            <v>1418.8400000000001</v>
          </cell>
          <cell r="JI24">
            <v>6572.82</v>
          </cell>
          <cell r="JK24">
            <v>3813.2</v>
          </cell>
          <cell r="JL24">
            <v>3577.26</v>
          </cell>
          <cell r="JO24">
            <v>15382.12</v>
          </cell>
          <cell r="JP24">
            <v>0</v>
          </cell>
          <cell r="JQ24">
            <v>51645.288026700015</v>
          </cell>
          <cell r="JR24">
            <v>0</v>
          </cell>
          <cell r="JS24">
            <v>24813.518932300001</v>
          </cell>
          <cell r="JT24">
            <v>0</v>
          </cell>
          <cell r="JU24">
            <v>0</v>
          </cell>
          <cell r="JV24">
            <v>76458.806959000009</v>
          </cell>
          <cell r="JW24">
            <v>31503.650999999998</v>
          </cell>
        </row>
        <row r="25">
          <cell r="A25">
            <v>41713</v>
          </cell>
          <cell r="B25">
            <v>9201.3399999999983</v>
          </cell>
          <cell r="D25">
            <v>12586.3</v>
          </cell>
          <cell r="F25">
            <v>21787.64</v>
          </cell>
          <cell r="U25">
            <v>21787.64</v>
          </cell>
          <cell r="Z25">
            <v>0</v>
          </cell>
          <cell r="AA25">
            <v>21787.64</v>
          </cell>
          <cell r="AB25">
            <v>229551.5</v>
          </cell>
          <cell r="AD25">
            <v>17096.774193548386</v>
          </cell>
          <cell r="AE25">
            <v>22413.5</v>
          </cell>
          <cell r="AF25">
            <v>-625.86000000000058</v>
          </cell>
          <cell r="AG25">
            <v>1346831.5599999996</v>
          </cell>
          <cell r="AH25">
            <v>0</v>
          </cell>
          <cell r="AI25">
            <v>21787.64</v>
          </cell>
          <cell r="AJ25">
            <v>23321.93</v>
          </cell>
          <cell r="AK25">
            <v>23321.93</v>
          </cell>
          <cell r="AL25">
            <v>0</v>
          </cell>
          <cell r="AM25">
            <v>9221.2199999999993</v>
          </cell>
          <cell r="AN25">
            <v>1791.48</v>
          </cell>
          <cell r="AO25">
            <v>1265.6999999999998</v>
          </cell>
          <cell r="AP25">
            <v>6041.6799999999994</v>
          </cell>
          <cell r="AR25">
            <v>66.16</v>
          </cell>
          <cell r="AS25">
            <v>56.2</v>
          </cell>
          <cell r="AT25">
            <v>14100.71</v>
          </cell>
          <cell r="AV25">
            <v>44.56</v>
          </cell>
          <cell r="AX25">
            <v>38.06</v>
          </cell>
          <cell r="AZ25">
            <v>698.72</v>
          </cell>
          <cell r="BD25">
            <v>0</v>
          </cell>
          <cell r="BE25">
            <v>0</v>
          </cell>
          <cell r="BF25">
            <v>0</v>
          </cell>
          <cell r="BG25">
            <v>0</v>
          </cell>
          <cell r="BH25">
            <v>0</v>
          </cell>
          <cell r="BI25">
            <v>0</v>
          </cell>
          <cell r="BJ25">
            <v>0</v>
          </cell>
          <cell r="BK25">
            <v>0</v>
          </cell>
          <cell r="BL25">
            <v>0</v>
          </cell>
          <cell r="BM25">
            <v>0</v>
          </cell>
          <cell r="BN25">
            <v>0</v>
          </cell>
          <cell r="BO25">
            <v>0</v>
          </cell>
          <cell r="BP25">
            <v>0</v>
          </cell>
          <cell r="BW25">
            <v>0</v>
          </cell>
          <cell r="BY25">
            <v>0</v>
          </cell>
          <cell r="CA25">
            <v>0</v>
          </cell>
          <cell r="CB25">
            <v>0</v>
          </cell>
          <cell r="CC25">
            <v>0</v>
          </cell>
          <cell r="CS25">
            <v>3795.94</v>
          </cell>
          <cell r="CU25">
            <v>2971.59</v>
          </cell>
          <cell r="CX25">
            <v>429.32</v>
          </cell>
          <cell r="DA25">
            <v>3075.3</v>
          </cell>
          <cell r="DF25">
            <v>21.95</v>
          </cell>
          <cell r="DL25">
            <v>326.48</v>
          </cell>
          <cell r="DO25">
            <v>2698.79</v>
          </cell>
          <cell r="DP25">
            <v>12566.42</v>
          </cell>
          <cell r="DR25">
            <v>1578.02</v>
          </cell>
          <cell r="DT25">
            <v>490.94</v>
          </cell>
          <cell r="DV25">
            <v>287.36</v>
          </cell>
          <cell r="EK25">
            <v>4333.5200000000004</v>
          </cell>
          <cell r="EL25">
            <v>5876.58</v>
          </cell>
          <cell r="FA25">
            <v>5222.7</v>
          </cell>
          <cell r="FB25">
            <v>4142.830082800001</v>
          </cell>
          <cell r="FC25">
            <v>0</v>
          </cell>
          <cell r="FD25">
            <v>564.95647019999979</v>
          </cell>
          <cell r="FE25">
            <v>136.36000000000001</v>
          </cell>
          <cell r="FF25">
            <v>1318.54</v>
          </cell>
          <cell r="FG25">
            <v>0</v>
          </cell>
          <cell r="FH25">
            <v>85.5</v>
          </cell>
          <cell r="FI25">
            <v>0</v>
          </cell>
          <cell r="FJ25">
            <v>0</v>
          </cell>
          <cell r="FK25">
            <v>149846.44085370001</v>
          </cell>
          <cell r="FL25">
            <v>0</v>
          </cell>
          <cell r="FM25">
            <v>4484.3818850999996</v>
          </cell>
          <cell r="FN25">
            <v>0</v>
          </cell>
          <cell r="FO25">
            <v>48487.339399999983</v>
          </cell>
          <cell r="FP25">
            <v>77283.10356839998</v>
          </cell>
          <cell r="FQ25">
            <v>21.95</v>
          </cell>
          <cell r="FR25">
            <v>22301.6669</v>
          </cell>
          <cell r="FS25">
            <v>313895.76916019997</v>
          </cell>
          <cell r="FT25">
            <v>243</v>
          </cell>
          <cell r="GF25">
            <v>370.5</v>
          </cell>
          <cell r="GH25">
            <v>16</v>
          </cell>
          <cell r="GR25">
            <v>629.5</v>
          </cell>
          <cell r="GY25">
            <v>0</v>
          </cell>
          <cell r="HQ25">
            <v>0</v>
          </cell>
          <cell r="HR25">
            <v>53942.776999999995</v>
          </cell>
          <cell r="HS25">
            <v>12629</v>
          </cell>
          <cell r="HT25">
            <v>14648</v>
          </cell>
          <cell r="HU25">
            <v>15301.43</v>
          </cell>
          <cell r="HV25">
            <v>7987</v>
          </cell>
          <cell r="HW25">
            <v>0</v>
          </cell>
          <cell r="HX25">
            <v>13339.95</v>
          </cell>
          <cell r="HY25">
            <v>5351</v>
          </cell>
          <cell r="HZ25">
            <v>0</v>
          </cell>
          <cell r="IA25">
            <v>0</v>
          </cell>
          <cell r="IB25">
            <v>0</v>
          </cell>
          <cell r="IC25">
            <v>27726.42</v>
          </cell>
          <cell r="ID25">
            <v>10755</v>
          </cell>
          <cell r="IE25">
            <v>104215.45</v>
          </cell>
          <cell r="IF25">
            <v>11657</v>
          </cell>
          <cell r="IG25">
            <v>43817.700000000004</v>
          </cell>
          <cell r="IH25">
            <v>1386.82</v>
          </cell>
          <cell r="II25">
            <v>18824.39</v>
          </cell>
          <cell r="IJ25">
            <v>465.65</v>
          </cell>
          <cell r="IK25">
            <v>64167.47</v>
          </cell>
          <cell r="IL25">
            <v>36072.68373886343</v>
          </cell>
          <cell r="IM25">
            <v>0</v>
          </cell>
          <cell r="IN25">
            <v>19616.990000000002</v>
          </cell>
          <cell r="IO25">
            <v>262094.99999999997</v>
          </cell>
          <cell r="IP25">
            <v>723999.73073886347</v>
          </cell>
          <cell r="IQ25">
            <v>1984.73</v>
          </cell>
          <cell r="IR25">
            <v>49167.463294799978</v>
          </cell>
          <cell r="IS25">
            <v>0</v>
          </cell>
          <cell r="IT25">
            <v>18947.715386700002</v>
          </cell>
          <cell r="IU25">
            <v>0</v>
          </cell>
          <cell r="IV25">
            <v>68115.17868149998</v>
          </cell>
          <cell r="IW25">
            <v>21633.8</v>
          </cell>
          <cell r="JA25">
            <v>21633.8</v>
          </cell>
          <cell r="JH25">
            <v>1694.04</v>
          </cell>
          <cell r="JI25">
            <v>10393.14</v>
          </cell>
          <cell r="JK25">
            <v>4255.9799999999996</v>
          </cell>
          <cell r="JL25">
            <v>5290.6399999999994</v>
          </cell>
          <cell r="JO25">
            <v>21633.8</v>
          </cell>
          <cell r="JP25">
            <v>0</v>
          </cell>
          <cell r="JQ25">
            <v>39200.12402670001</v>
          </cell>
          <cell r="JR25">
            <v>0</v>
          </cell>
          <cell r="JS25">
            <v>24813.518932300001</v>
          </cell>
          <cell r="JT25">
            <v>0</v>
          </cell>
          <cell r="JU25">
            <v>0</v>
          </cell>
          <cell r="JV25">
            <v>64013.642959000012</v>
          </cell>
          <cell r="JW25">
            <v>34078.964000000007</v>
          </cell>
        </row>
        <row r="26">
          <cell r="A26">
            <v>41714</v>
          </cell>
          <cell r="B26">
            <v>25060.54</v>
          </cell>
          <cell r="F26">
            <v>25060.54</v>
          </cell>
          <cell r="U26">
            <v>25060.54</v>
          </cell>
          <cell r="Z26">
            <v>0</v>
          </cell>
          <cell r="AA26">
            <v>25060.54</v>
          </cell>
          <cell r="AB26">
            <v>205493.5</v>
          </cell>
          <cell r="AD26">
            <v>17096.774193548386</v>
          </cell>
          <cell r="AE26">
            <v>25473.399999999907</v>
          </cell>
          <cell r="AF26">
            <v>-412.85999999990599</v>
          </cell>
          <cell r="AG26">
            <v>1372304.9599999995</v>
          </cell>
          <cell r="AH26">
            <v>0</v>
          </cell>
          <cell r="AI26">
            <v>25060.539999999997</v>
          </cell>
          <cell r="AJ26">
            <v>19400.71</v>
          </cell>
          <cell r="AK26">
            <v>19400.71</v>
          </cell>
          <cell r="AL26">
            <v>0</v>
          </cell>
          <cell r="AM26">
            <v>8364.9399999999987</v>
          </cell>
          <cell r="AN26">
            <v>2413.6799999999998</v>
          </cell>
          <cell r="AO26">
            <v>847.74</v>
          </cell>
          <cell r="AP26">
            <v>3731.98</v>
          </cell>
          <cell r="AQ26">
            <v>30.48</v>
          </cell>
          <cell r="AR26">
            <v>1182.98</v>
          </cell>
          <cell r="AS26">
            <v>158.08000000000001</v>
          </cell>
          <cell r="AT26">
            <v>11035.77</v>
          </cell>
          <cell r="AU26">
            <v>281.5</v>
          </cell>
          <cell r="AV26">
            <v>66.400000000000006</v>
          </cell>
          <cell r="AX26">
            <v>258.94</v>
          </cell>
          <cell r="BD26">
            <v>0</v>
          </cell>
          <cell r="BE26">
            <v>0</v>
          </cell>
          <cell r="BF26">
            <v>0</v>
          </cell>
          <cell r="BG26">
            <v>0</v>
          </cell>
          <cell r="BH26">
            <v>0</v>
          </cell>
          <cell r="BI26">
            <v>0</v>
          </cell>
          <cell r="BJ26">
            <v>0</v>
          </cell>
          <cell r="BK26">
            <v>0</v>
          </cell>
          <cell r="BL26">
            <v>0</v>
          </cell>
          <cell r="BM26">
            <v>0</v>
          </cell>
          <cell r="BN26">
            <v>0</v>
          </cell>
          <cell r="BO26">
            <v>0</v>
          </cell>
          <cell r="BP26">
            <v>0</v>
          </cell>
          <cell r="BW26">
            <v>0</v>
          </cell>
          <cell r="BY26">
            <v>0</v>
          </cell>
          <cell r="CA26">
            <v>0</v>
          </cell>
          <cell r="CB26">
            <v>0</v>
          </cell>
          <cell r="CC26">
            <v>0</v>
          </cell>
          <cell r="CS26">
            <v>3760.1</v>
          </cell>
          <cell r="CU26">
            <v>2667.16</v>
          </cell>
          <cell r="CX26">
            <v>430.88</v>
          </cell>
          <cell r="DA26">
            <v>1136.9000000000001</v>
          </cell>
          <cell r="DB26">
            <v>116.45</v>
          </cell>
          <cell r="DO26">
            <v>2317.4399999999996</v>
          </cell>
          <cell r="DP26">
            <v>16695.599999999999</v>
          </cell>
          <cell r="DR26">
            <v>3280.54</v>
          </cell>
          <cell r="DV26">
            <v>476.9</v>
          </cell>
          <cell r="EK26">
            <v>7515.0199999999986</v>
          </cell>
          <cell r="EL26">
            <v>5423.1399999999994</v>
          </cell>
          <cell r="FA26">
            <v>5504.2</v>
          </cell>
          <cell r="FB26">
            <v>928.69008280000071</v>
          </cell>
          <cell r="FC26">
            <v>0</v>
          </cell>
          <cell r="FD26">
            <v>823.89647019999984</v>
          </cell>
          <cell r="FE26">
            <v>136.36000000000001</v>
          </cell>
          <cell r="FF26">
            <v>841.64</v>
          </cell>
          <cell r="FG26">
            <v>0</v>
          </cell>
          <cell r="FH26">
            <v>85.5</v>
          </cell>
          <cell r="FI26">
            <v>0</v>
          </cell>
          <cell r="FJ26">
            <v>0</v>
          </cell>
          <cell r="FK26">
            <v>149846.44085370001</v>
          </cell>
          <cell r="FL26">
            <v>0</v>
          </cell>
          <cell r="FM26">
            <v>4484.3818850999996</v>
          </cell>
          <cell r="FN26">
            <v>0</v>
          </cell>
          <cell r="FO26">
            <v>47830.459399999985</v>
          </cell>
          <cell r="FP26">
            <v>73113.313568399986</v>
          </cell>
          <cell r="FQ26">
            <v>21.95</v>
          </cell>
          <cell r="FR26">
            <v>24619.106899999999</v>
          </cell>
          <cell r="FS26">
            <v>308235.93916020001</v>
          </cell>
          <cell r="FT26">
            <v>153</v>
          </cell>
          <cell r="GH26">
            <v>469</v>
          </cell>
          <cell r="GR26">
            <v>622</v>
          </cell>
          <cell r="GY26">
            <v>0</v>
          </cell>
          <cell r="HQ26">
            <v>0</v>
          </cell>
          <cell r="HR26">
            <v>54095.776999999995</v>
          </cell>
          <cell r="HS26">
            <v>12629</v>
          </cell>
          <cell r="HT26">
            <v>14648</v>
          </cell>
          <cell r="HU26">
            <v>15301.43</v>
          </cell>
          <cell r="HV26">
            <v>7987</v>
          </cell>
          <cell r="HW26">
            <v>0</v>
          </cell>
          <cell r="HX26">
            <v>13339.95</v>
          </cell>
          <cell r="HY26">
            <v>5351</v>
          </cell>
          <cell r="HZ26">
            <v>0</v>
          </cell>
          <cell r="IA26">
            <v>0</v>
          </cell>
          <cell r="IB26">
            <v>0</v>
          </cell>
          <cell r="IC26">
            <v>27726.42</v>
          </cell>
          <cell r="ID26">
            <v>10755</v>
          </cell>
          <cell r="IE26">
            <v>104215.45</v>
          </cell>
          <cell r="IF26">
            <v>12126</v>
          </cell>
          <cell r="IG26">
            <v>43817.700000000004</v>
          </cell>
          <cell r="IH26">
            <v>1386.82</v>
          </cell>
          <cell r="II26">
            <v>18824.39</v>
          </cell>
          <cell r="IJ26">
            <v>465.65</v>
          </cell>
          <cell r="IK26">
            <v>64167.47</v>
          </cell>
          <cell r="IL26">
            <v>36072.68373886343</v>
          </cell>
          <cell r="IM26">
            <v>0</v>
          </cell>
          <cell r="IN26">
            <v>19616.990000000002</v>
          </cell>
          <cell r="IO26">
            <v>262094.99999999997</v>
          </cell>
          <cell r="IP26">
            <v>724621.73073886347</v>
          </cell>
          <cell r="IQ26">
            <v>1984.73</v>
          </cell>
          <cell r="IR26">
            <v>51216.263294799974</v>
          </cell>
          <cell r="IS26">
            <v>0</v>
          </cell>
          <cell r="IT26">
            <v>18947.715386700002</v>
          </cell>
          <cell r="IU26">
            <v>0</v>
          </cell>
          <cell r="IV26">
            <v>70163.978681499982</v>
          </cell>
          <cell r="IW26">
            <v>23011.739999999998</v>
          </cell>
          <cell r="JA26">
            <v>23011.739999999998</v>
          </cell>
          <cell r="JH26">
            <v>1937.38</v>
          </cell>
          <cell r="JI26">
            <v>12696.26</v>
          </cell>
          <cell r="JK26">
            <v>3958.88</v>
          </cell>
          <cell r="JL26">
            <v>4419.22</v>
          </cell>
          <cell r="JO26">
            <v>23011.74</v>
          </cell>
          <cell r="JP26">
            <v>0</v>
          </cell>
          <cell r="JQ26">
            <v>39916.450026700011</v>
          </cell>
          <cell r="JR26">
            <v>0</v>
          </cell>
          <cell r="JS26">
            <v>17125.269932300002</v>
          </cell>
          <cell r="JT26">
            <v>0</v>
          </cell>
          <cell r="JU26">
            <v>0</v>
          </cell>
          <cell r="JV26">
            <v>57041.719959000009</v>
          </cell>
          <cell r="JW26">
            <v>22295.414000000001</v>
          </cell>
          <cell r="JY26">
            <v>7688.2489999999998</v>
          </cell>
        </row>
        <row r="27">
          <cell r="A27">
            <v>41715</v>
          </cell>
          <cell r="B27">
            <v>22084.26</v>
          </cell>
          <cell r="F27">
            <v>22084.26</v>
          </cell>
          <cell r="U27">
            <v>22084.26</v>
          </cell>
          <cell r="V27">
            <v>261.7</v>
          </cell>
          <cell r="Z27">
            <v>261.7</v>
          </cell>
          <cell r="AA27">
            <v>22345.96</v>
          </cell>
          <cell r="AB27">
            <v>219881</v>
          </cell>
          <cell r="AD27">
            <v>17096.774193548386</v>
          </cell>
          <cell r="AE27">
            <v>23139.899999999907</v>
          </cell>
          <cell r="AF27">
            <v>-1055.6399999999085</v>
          </cell>
          <cell r="AG27">
            <v>1395444.8599999994</v>
          </cell>
          <cell r="AH27">
            <v>0</v>
          </cell>
          <cell r="AI27">
            <v>22084.26</v>
          </cell>
          <cell r="AJ27">
            <v>19582.02</v>
          </cell>
          <cell r="AK27">
            <v>19582.02</v>
          </cell>
          <cell r="AL27">
            <v>0</v>
          </cell>
          <cell r="AM27">
            <v>6513.5999999999995</v>
          </cell>
          <cell r="AN27">
            <v>1244.54</v>
          </cell>
          <cell r="AO27">
            <v>518.41999999999996</v>
          </cell>
          <cell r="AP27">
            <v>3991.2</v>
          </cell>
          <cell r="AQ27">
            <v>61.74</v>
          </cell>
          <cell r="AR27">
            <v>697.7</v>
          </cell>
          <cell r="AT27">
            <v>13068.42</v>
          </cell>
          <cell r="AU27">
            <v>424.82</v>
          </cell>
          <cell r="AV27">
            <v>133.02000000000001</v>
          </cell>
          <cell r="AX27">
            <v>59.46</v>
          </cell>
          <cell r="BD27">
            <v>0</v>
          </cell>
          <cell r="BE27">
            <v>0</v>
          </cell>
          <cell r="BF27">
            <v>0</v>
          </cell>
          <cell r="BG27">
            <v>0</v>
          </cell>
          <cell r="BH27">
            <v>0</v>
          </cell>
          <cell r="BI27">
            <v>0</v>
          </cell>
          <cell r="BJ27">
            <v>0</v>
          </cell>
          <cell r="BK27">
            <v>0</v>
          </cell>
          <cell r="BL27">
            <v>0</v>
          </cell>
          <cell r="BM27">
            <v>0</v>
          </cell>
          <cell r="BN27">
            <v>0</v>
          </cell>
          <cell r="BO27">
            <v>0</v>
          </cell>
          <cell r="BP27">
            <v>0</v>
          </cell>
          <cell r="BW27">
            <v>0</v>
          </cell>
          <cell r="BY27">
            <v>0</v>
          </cell>
          <cell r="CA27">
            <v>0</v>
          </cell>
          <cell r="CB27">
            <v>0</v>
          </cell>
          <cell r="CC27">
            <v>0</v>
          </cell>
          <cell r="CS27">
            <v>2930.37</v>
          </cell>
          <cell r="CU27">
            <v>3458.84</v>
          </cell>
          <cell r="CX27">
            <v>558.88</v>
          </cell>
          <cell r="DA27">
            <v>710.13000000000011</v>
          </cell>
          <cell r="DB27">
            <v>769.39</v>
          </cell>
          <cell r="DL27">
            <v>739.27</v>
          </cell>
          <cell r="DO27">
            <v>3284.24</v>
          </cell>
          <cell r="DP27">
            <v>15570.66</v>
          </cell>
          <cell r="DQ27">
            <v>2278.6400000000003</v>
          </cell>
          <cell r="DV27">
            <v>721.78</v>
          </cell>
          <cell r="DX27">
            <v>156.38</v>
          </cell>
          <cell r="EK27">
            <v>6996.34</v>
          </cell>
          <cell r="EL27">
            <v>2960.2000000000003</v>
          </cell>
          <cell r="EO27">
            <v>2457.3200000000002</v>
          </cell>
          <cell r="FA27">
            <v>3650.3799999999992</v>
          </cell>
          <cell r="FB27">
            <v>1061.7100828000007</v>
          </cell>
          <cell r="FC27">
            <v>0</v>
          </cell>
          <cell r="FD27">
            <v>883.35647019999988</v>
          </cell>
          <cell r="FE27">
            <v>136.36000000000001</v>
          </cell>
          <cell r="FF27">
            <v>119.86000000000001</v>
          </cell>
          <cell r="FG27">
            <v>0</v>
          </cell>
          <cell r="FH27">
            <v>0</v>
          </cell>
          <cell r="FI27">
            <v>0</v>
          </cell>
          <cell r="FJ27">
            <v>0</v>
          </cell>
          <cell r="FK27">
            <v>149846.44085370001</v>
          </cell>
          <cell r="FL27">
            <v>0</v>
          </cell>
          <cell r="FM27">
            <v>4484.3818850999996</v>
          </cell>
          <cell r="FN27">
            <v>0</v>
          </cell>
          <cell r="FO27">
            <v>47782.209399999992</v>
          </cell>
          <cell r="FP27">
            <v>71632.633568399993</v>
          </cell>
          <cell r="FQ27">
            <v>21.95</v>
          </cell>
          <cell r="FR27">
            <v>26185.296899999998</v>
          </cell>
          <cell r="FS27">
            <v>305804.57916020002</v>
          </cell>
          <cell r="FT27">
            <v>54</v>
          </cell>
          <cell r="FX27">
            <v>114.00000000000001</v>
          </cell>
          <cell r="GR27">
            <v>168</v>
          </cell>
          <cell r="GY27">
            <v>610.9</v>
          </cell>
          <cell r="HQ27">
            <v>610.9</v>
          </cell>
          <cell r="HR27">
            <v>54149.776999999995</v>
          </cell>
          <cell r="HS27">
            <v>12629</v>
          </cell>
          <cell r="HT27">
            <v>14648</v>
          </cell>
          <cell r="HU27">
            <v>15301.43</v>
          </cell>
          <cell r="HV27">
            <v>8101</v>
          </cell>
          <cell r="HW27">
            <v>0</v>
          </cell>
          <cell r="HX27">
            <v>12729.050000000001</v>
          </cell>
          <cell r="HY27">
            <v>5351</v>
          </cell>
          <cell r="HZ27">
            <v>0</v>
          </cell>
          <cell r="IA27">
            <v>0</v>
          </cell>
          <cell r="IB27">
            <v>0</v>
          </cell>
          <cell r="IC27">
            <v>27726.42</v>
          </cell>
          <cell r="ID27">
            <v>10755</v>
          </cell>
          <cell r="IE27">
            <v>104215.45</v>
          </cell>
          <cell r="IF27">
            <v>12126</v>
          </cell>
          <cell r="IG27">
            <v>43817.700000000004</v>
          </cell>
          <cell r="IH27">
            <v>1386.82</v>
          </cell>
          <cell r="II27">
            <v>18824.39</v>
          </cell>
          <cell r="IJ27">
            <v>465.65</v>
          </cell>
          <cell r="IK27">
            <v>64167.47</v>
          </cell>
          <cell r="IL27">
            <v>36072.68373886343</v>
          </cell>
          <cell r="IM27">
            <v>0</v>
          </cell>
          <cell r="IN27">
            <v>19616.990000000002</v>
          </cell>
          <cell r="IO27">
            <v>262094.99999999997</v>
          </cell>
          <cell r="IP27">
            <v>724178.83073886344</v>
          </cell>
          <cell r="IQ27">
            <v>2333.9300000000003</v>
          </cell>
          <cell r="IR27">
            <v>51706.703294799976</v>
          </cell>
          <cell r="IS27">
            <v>0</v>
          </cell>
          <cell r="IT27">
            <v>18947.715386700002</v>
          </cell>
          <cell r="IU27">
            <v>0</v>
          </cell>
          <cell r="IV27">
            <v>70654.418681499985</v>
          </cell>
          <cell r="IW27">
            <v>21855.519999999997</v>
          </cell>
          <cell r="JA27">
            <v>21855.519999999997</v>
          </cell>
          <cell r="JH27">
            <v>1832.46</v>
          </cell>
          <cell r="JI27">
            <v>10689.880000000001</v>
          </cell>
          <cell r="JK27">
            <v>4423.04</v>
          </cell>
          <cell r="JL27">
            <v>4910.1399999999994</v>
          </cell>
          <cell r="JO27">
            <v>21855.52</v>
          </cell>
          <cell r="JP27">
            <v>0</v>
          </cell>
          <cell r="JQ27">
            <v>37728.918026700005</v>
          </cell>
          <cell r="JR27">
            <v>0</v>
          </cell>
          <cell r="JS27">
            <v>17125.269932300002</v>
          </cell>
          <cell r="JT27">
            <v>0</v>
          </cell>
          <cell r="JU27">
            <v>0</v>
          </cell>
          <cell r="JV27">
            <v>54854.187959000003</v>
          </cell>
          <cell r="JW27">
            <v>24043.052</v>
          </cell>
        </row>
        <row r="28">
          <cell r="A28">
            <v>41716</v>
          </cell>
          <cell r="B28">
            <v>24196.052000000003</v>
          </cell>
          <cell r="F28">
            <v>24196.052000000003</v>
          </cell>
          <cell r="U28">
            <v>24196.052000000003</v>
          </cell>
          <cell r="V28">
            <v>449.06</v>
          </cell>
          <cell r="Z28">
            <v>449.06</v>
          </cell>
          <cell r="AA28">
            <v>24645.112000000005</v>
          </cell>
          <cell r="AB28">
            <v>232058.5</v>
          </cell>
          <cell r="AD28">
            <v>17096.774193548386</v>
          </cell>
          <cell r="AE28">
            <v>25250.600000000093</v>
          </cell>
          <cell r="AF28">
            <v>-1054.5480000000898</v>
          </cell>
          <cell r="AG28">
            <v>1420695.4599999995</v>
          </cell>
          <cell r="AH28">
            <v>0</v>
          </cell>
          <cell r="AI28">
            <v>24196.051999999996</v>
          </cell>
          <cell r="AJ28">
            <v>22126.081999999999</v>
          </cell>
          <cell r="AK28">
            <v>22126.081999999999</v>
          </cell>
          <cell r="AL28">
            <v>0</v>
          </cell>
          <cell r="AM28">
            <v>10305.151999999998</v>
          </cell>
          <cell r="AN28">
            <v>2623.83</v>
          </cell>
          <cell r="AO28">
            <v>962.69999999999993</v>
          </cell>
          <cell r="AP28">
            <v>5335.5</v>
          </cell>
          <cell r="AQ28">
            <v>26.66</v>
          </cell>
          <cell r="AR28">
            <v>1356.4620000000002</v>
          </cell>
          <cell r="AT28">
            <v>11820.93</v>
          </cell>
          <cell r="AU28">
            <v>387.70000000000005</v>
          </cell>
          <cell r="AV28">
            <v>190.5</v>
          </cell>
          <cell r="BD28">
            <v>0</v>
          </cell>
          <cell r="BE28">
            <v>0</v>
          </cell>
          <cell r="BF28">
            <v>0</v>
          </cell>
          <cell r="BG28">
            <v>0</v>
          </cell>
          <cell r="BH28">
            <v>0</v>
          </cell>
          <cell r="BI28">
            <v>0</v>
          </cell>
          <cell r="BJ28">
            <v>0</v>
          </cell>
          <cell r="BK28">
            <v>0</v>
          </cell>
          <cell r="BL28">
            <v>0</v>
          </cell>
          <cell r="BM28">
            <v>0</v>
          </cell>
          <cell r="BN28">
            <v>0</v>
          </cell>
          <cell r="BO28">
            <v>0</v>
          </cell>
          <cell r="BP28">
            <v>0</v>
          </cell>
          <cell r="BW28">
            <v>0</v>
          </cell>
          <cell r="BY28">
            <v>0</v>
          </cell>
          <cell r="CA28">
            <v>0</v>
          </cell>
          <cell r="CB28">
            <v>0</v>
          </cell>
          <cell r="CC28">
            <v>0</v>
          </cell>
          <cell r="CS28">
            <v>421.6</v>
          </cell>
          <cell r="CT28">
            <v>26.88</v>
          </cell>
          <cell r="CU28">
            <v>3629.78</v>
          </cell>
          <cell r="CX28">
            <v>1054.54</v>
          </cell>
          <cell r="DA28">
            <v>2538.89</v>
          </cell>
          <cell r="DB28">
            <v>107.62</v>
          </cell>
          <cell r="DL28">
            <v>87.96</v>
          </cell>
          <cell r="DO28">
            <v>3375.46</v>
          </cell>
          <cell r="DP28">
            <v>13890.9</v>
          </cell>
          <cell r="DQ28">
            <v>3516.34</v>
          </cell>
          <cell r="EK28">
            <v>5245.16</v>
          </cell>
          <cell r="EO28">
            <v>5129.3999999999996</v>
          </cell>
          <cell r="FA28">
            <v>521.73999999999887</v>
          </cell>
          <cell r="FB28">
            <v>1252.2100828000007</v>
          </cell>
          <cell r="FC28">
            <v>0</v>
          </cell>
          <cell r="FD28">
            <v>883.35647019999988</v>
          </cell>
          <cell r="FE28">
            <v>136.36000000000001</v>
          </cell>
          <cell r="FF28">
            <v>119.86000000000001</v>
          </cell>
          <cell r="FG28">
            <v>0</v>
          </cell>
          <cell r="FH28">
            <v>0</v>
          </cell>
          <cell r="FI28">
            <v>0</v>
          </cell>
          <cell r="FJ28">
            <v>0</v>
          </cell>
          <cell r="FK28">
            <v>149846.44085370001</v>
          </cell>
          <cell r="FL28">
            <v>0</v>
          </cell>
          <cell r="FM28">
            <v>4484.3818850999996</v>
          </cell>
          <cell r="FN28">
            <v>0</v>
          </cell>
          <cell r="FO28">
            <v>47669.849399999992</v>
          </cell>
          <cell r="FP28">
            <v>74279.143568399988</v>
          </cell>
          <cell r="FQ28">
            <v>21.95</v>
          </cell>
          <cell r="FR28">
            <v>24519.316899999998</v>
          </cell>
          <cell r="FS28">
            <v>303734.60916019999</v>
          </cell>
          <cell r="FT28">
            <v>72</v>
          </cell>
          <cell r="FX28">
            <v>28.5</v>
          </cell>
          <cell r="GF28">
            <v>9.5</v>
          </cell>
          <cell r="GH28">
            <v>656</v>
          </cell>
          <cell r="GR28">
            <v>766</v>
          </cell>
          <cell r="GY28">
            <v>588.54999999999995</v>
          </cell>
          <cell r="HQ28">
            <v>588.54999999999995</v>
          </cell>
          <cell r="HR28">
            <v>54221.776999999995</v>
          </cell>
          <cell r="HS28">
            <v>12629</v>
          </cell>
          <cell r="HT28">
            <v>14648</v>
          </cell>
          <cell r="HU28">
            <v>15301.43</v>
          </cell>
          <cell r="HV28">
            <v>8129.5</v>
          </cell>
          <cell r="HW28">
            <v>0</v>
          </cell>
          <cell r="HX28">
            <v>12140.500000000002</v>
          </cell>
          <cell r="HY28">
            <v>5351</v>
          </cell>
          <cell r="HZ28">
            <v>0</v>
          </cell>
          <cell r="IA28">
            <v>0</v>
          </cell>
          <cell r="IB28">
            <v>0</v>
          </cell>
          <cell r="IC28">
            <v>27726.42</v>
          </cell>
          <cell r="ID28">
            <v>10764.5</v>
          </cell>
          <cell r="IE28">
            <v>104215.45</v>
          </cell>
          <cell r="IF28">
            <v>12782</v>
          </cell>
          <cell r="IG28">
            <v>43817.700000000004</v>
          </cell>
          <cell r="IH28">
            <v>1386.82</v>
          </cell>
          <cell r="II28">
            <v>18824.39</v>
          </cell>
          <cell r="IJ28">
            <v>465.65</v>
          </cell>
          <cell r="IK28">
            <v>64167.47</v>
          </cell>
          <cell r="IL28">
            <v>36072.68373886343</v>
          </cell>
          <cell r="IM28">
            <v>0</v>
          </cell>
          <cell r="IN28">
            <v>19616.990000000002</v>
          </cell>
          <cell r="IO28">
            <v>262094.99999999997</v>
          </cell>
          <cell r="IP28">
            <v>724356.28073886351</v>
          </cell>
          <cell r="IQ28">
            <v>2473.4200000000005</v>
          </cell>
          <cell r="IR28">
            <v>54758.695294799982</v>
          </cell>
          <cell r="IS28">
            <v>0</v>
          </cell>
          <cell r="IT28">
            <v>18947.715386700002</v>
          </cell>
          <cell r="IU28">
            <v>0</v>
          </cell>
          <cell r="IV28">
            <v>73706.410681499983</v>
          </cell>
          <cell r="IW28">
            <v>21593.119999999999</v>
          </cell>
          <cell r="JA28">
            <v>21593.119999999999</v>
          </cell>
          <cell r="JH28">
            <v>2429.6800000000003</v>
          </cell>
          <cell r="JI28">
            <v>11783.699999999999</v>
          </cell>
          <cell r="JK28">
            <v>3534.3599999999997</v>
          </cell>
          <cell r="JL28">
            <v>3845.38</v>
          </cell>
          <cell r="JO28">
            <v>21593.119999999999</v>
          </cell>
          <cell r="JP28">
            <v>0</v>
          </cell>
          <cell r="JQ28">
            <v>42636.960026700006</v>
          </cell>
          <cell r="JR28">
            <v>0</v>
          </cell>
          <cell r="JS28">
            <v>17125.269932300002</v>
          </cell>
          <cell r="JT28">
            <v>0</v>
          </cell>
          <cell r="JU28">
            <v>0</v>
          </cell>
          <cell r="JV28">
            <v>59762.229959000004</v>
          </cell>
          <cell r="JW28">
            <v>9223.8209999999999</v>
          </cell>
        </row>
        <row r="29">
          <cell r="A29">
            <v>41717</v>
          </cell>
          <cell r="D29">
            <v>13688.98</v>
          </cell>
          <cell r="F29">
            <v>13688.98</v>
          </cell>
          <cell r="U29">
            <v>13688.98</v>
          </cell>
          <cell r="Z29">
            <v>0</v>
          </cell>
          <cell r="AA29">
            <v>13688.98</v>
          </cell>
          <cell r="AB29">
            <v>226190.5</v>
          </cell>
          <cell r="AD29">
            <v>17096.774193548386</v>
          </cell>
          <cell r="AE29">
            <v>13910.700000000186</v>
          </cell>
          <cell r="AF29">
            <v>-221.7200000001867</v>
          </cell>
          <cell r="AG29">
            <v>1434606.1599999997</v>
          </cell>
          <cell r="AH29">
            <v>0</v>
          </cell>
          <cell r="AI29">
            <v>13688.98</v>
          </cell>
          <cell r="AJ29">
            <v>23647.41</v>
          </cell>
          <cell r="AK29">
            <v>23647.41</v>
          </cell>
          <cell r="AL29">
            <v>0</v>
          </cell>
          <cell r="AM29">
            <v>5766.2999999999993</v>
          </cell>
          <cell r="AN29">
            <v>2055.54</v>
          </cell>
          <cell r="AO29">
            <v>822.24</v>
          </cell>
          <cell r="AP29">
            <v>2636.12</v>
          </cell>
          <cell r="AR29">
            <v>252.4</v>
          </cell>
          <cell r="AT29">
            <v>17881.11</v>
          </cell>
          <cell r="AU29">
            <v>714.12</v>
          </cell>
          <cell r="AV29">
            <v>506.28</v>
          </cell>
          <cell r="AX29">
            <v>1087.74</v>
          </cell>
          <cell r="AZ29">
            <v>340.1</v>
          </cell>
          <cell r="BD29">
            <v>0</v>
          </cell>
          <cell r="BE29">
            <v>0</v>
          </cell>
          <cell r="BF29">
            <v>0</v>
          </cell>
          <cell r="BG29">
            <v>0</v>
          </cell>
          <cell r="BH29">
            <v>0</v>
          </cell>
          <cell r="BI29">
            <v>0</v>
          </cell>
          <cell r="BJ29">
            <v>0</v>
          </cell>
          <cell r="BK29">
            <v>0</v>
          </cell>
          <cell r="BL29">
            <v>0</v>
          </cell>
          <cell r="BM29">
            <v>0</v>
          </cell>
          <cell r="BN29">
            <v>0</v>
          </cell>
          <cell r="BO29">
            <v>0</v>
          </cell>
          <cell r="BP29">
            <v>0</v>
          </cell>
          <cell r="BW29">
            <v>0</v>
          </cell>
          <cell r="BY29">
            <v>0</v>
          </cell>
          <cell r="CA29">
            <v>0</v>
          </cell>
          <cell r="CB29">
            <v>0</v>
          </cell>
          <cell r="CC29">
            <v>0</v>
          </cell>
          <cell r="CE29">
            <v>105.06</v>
          </cell>
          <cell r="CS29">
            <v>1460.61</v>
          </cell>
          <cell r="CT29">
            <v>3853.51</v>
          </cell>
          <cell r="CU29">
            <v>2506.1400000000003</v>
          </cell>
          <cell r="CX29">
            <v>1581.6</v>
          </cell>
          <cell r="DA29">
            <v>2614.21</v>
          </cell>
          <cell r="DO29">
            <v>3111.74</v>
          </cell>
          <cell r="DP29">
            <v>7922.68</v>
          </cell>
          <cell r="DQ29">
            <v>1901.12</v>
          </cell>
          <cell r="EK29">
            <v>2942.04</v>
          </cell>
          <cell r="EL29">
            <v>3079.52</v>
          </cell>
          <cell r="FA29">
            <v>0</v>
          </cell>
          <cell r="FB29">
            <v>1758.4900828000007</v>
          </cell>
          <cell r="FC29">
            <v>0</v>
          </cell>
          <cell r="FD29">
            <v>1971.0964701999999</v>
          </cell>
          <cell r="FE29">
            <v>136.36000000000001</v>
          </cell>
          <cell r="FF29">
            <v>459.96000000000004</v>
          </cell>
          <cell r="FG29">
            <v>0</v>
          </cell>
          <cell r="FH29">
            <v>0</v>
          </cell>
          <cell r="FI29">
            <v>0</v>
          </cell>
          <cell r="FJ29">
            <v>0</v>
          </cell>
          <cell r="FK29">
            <v>149846.44085370001</v>
          </cell>
          <cell r="FL29">
            <v>0</v>
          </cell>
          <cell r="FM29">
            <v>4484.3818850999996</v>
          </cell>
          <cell r="FN29">
            <v>0</v>
          </cell>
          <cell r="FO29">
            <v>54234.729399999989</v>
          </cell>
          <cell r="FP29">
            <v>73813.83356839999</v>
          </cell>
          <cell r="FQ29">
            <v>21.95</v>
          </cell>
          <cell r="FR29">
            <v>27631.056899999996</v>
          </cell>
          <cell r="FS29">
            <v>314358.29916020005</v>
          </cell>
          <cell r="GF29">
            <v>57.000000000000007</v>
          </cell>
          <cell r="GH29">
            <v>170</v>
          </cell>
          <cell r="GR29">
            <v>227</v>
          </cell>
          <cell r="GY29">
            <v>688.16</v>
          </cell>
          <cell r="HQ29">
            <v>688.16</v>
          </cell>
          <cell r="HR29">
            <v>54221.776999999995</v>
          </cell>
          <cell r="HS29">
            <v>12629</v>
          </cell>
          <cell r="HT29">
            <v>14648</v>
          </cell>
          <cell r="HU29">
            <v>15301.43</v>
          </cell>
          <cell r="HV29">
            <v>8129.5</v>
          </cell>
          <cell r="HW29">
            <v>0</v>
          </cell>
          <cell r="HX29">
            <v>11452.340000000002</v>
          </cell>
          <cell r="HY29">
            <v>5351</v>
          </cell>
          <cell r="HZ29">
            <v>0</v>
          </cell>
          <cell r="IA29">
            <v>0</v>
          </cell>
          <cell r="IB29">
            <v>0</v>
          </cell>
          <cell r="IC29">
            <v>27726.42</v>
          </cell>
          <cell r="ID29">
            <v>10821.5</v>
          </cell>
          <cell r="IE29">
            <v>104215.45</v>
          </cell>
          <cell r="IF29">
            <v>12952</v>
          </cell>
          <cell r="IG29">
            <v>43817.700000000004</v>
          </cell>
          <cell r="IH29">
            <v>1386.82</v>
          </cell>
          <cell r="II29">
            <v>18824.39</v>
          </cell>
          <cell r="IJ29">
            <v>465.65</v>
          </cell>
          <cell r="IK29">
            <v>64167.47</v>
          </cell>
          <cell r="IL29">
            <v>36072.68373886343</v>
          </cell>
          <cell r="IM29">
            <v>0</v>
          </cell>
          <cell r="IN29">
            <v>19616.990000000002</v>
          </cell>
          <cell r="IO29">
            <v>262094.99999999997</v>
          </cell>
          <cell r="IP29">
            <v>723895.12073886348</v>
          </cell>
          <cell r="IQ29">
            <v>3161.5800000000004</v>
          </cell>
          <cell r="IR29">
            <v>31756.43529479998</v>
          </cell>
          <cell r="IS29">
            <v>0</v>
          </cell>
          <cell r="IT29">
            <v>32636.695386700001</v>
          </cell>
          <cell r="IU29">
            <v>0</v>
          </cell>
          <cell r="IV29">
            <v>64393.130681499984</v>
          </cell>
          <cell r="IW29">
            <v>23002.260000000002</v>
          </cell>
          <cell r="JA29">
            <v>23002.260000000002</v>
          </cell>
          <cell r="JH29">
            <v>2200.44</v>
          </cell>
          <cell r="JI29">
            <v>11451.64</v>
          </cell>
          <cell r="JK29">
            <v>3878.2799999999997</v>
          </cell>
          <cell r="JL29">
            <v>5471.9</v>
          </cell>
          <cell r="JO29">
            <v>23002.260000000002</v>
          </cell>
          <cell r="JP29">
            <v>0</v>
          </cell>
          <cell r="JQ29">
            <v>41679.515026699999</v>
          </cell>
          <cell r="JR29">
            <v>0</v>
          </cell>
          <cell r="JS29">
            <v>17125.269932300002</v>
          </cell>
          <cell r="JT29">
            <v>0</v>
          </cell>
          <cell r="JU29">
            <v>0</v>
          </cell>
          <cell r="JV29">
            <v>58804.784958999997</v>
          </cell>
          <cell r="JW29">
            <v>23959.705000000002</v>
          </cell>
        </row>
        <row r="30">
          <cell r="A30">
            <v>41718</v>
          </cell>
          <cell r="B30">
            <v>23474.300000000007</v>
          </cell>
          <cell r="F30">
            <v>23474.300000000007</v>
          </cell>
          <cell r="U30">
            <v>23474.300000000007</v>
          </cell>
          <cell r="V30">
            <v>510.78</v>
          </cell>
          <cell r="Z30">
            <v>510.78</v>
          </cell>
          <cell r="AA30">
            <v>23985.080000000005</v>
          </cell>
          <cell r="AB30">
            <v>180518.5</v>
          </cell>
          <cell r="AD30">
            <v>17096.774193548386</v>
          </cell>
          <cell r="AE30">
            <v>24569.5</v>
          </cell>
          <cell r="AF30">
            <v>-1095.1999999999935</v>
          </cell>
          <cell r="AG30">
            <v>1459175.6599999997</v>
          </cell>
          <cell r="AH30">
            <v>0</v>
          </cell>
          <cell r="AI30">
            <v>23474.300000000003</v>
          </cell>
          <cell r="AJ30">
            <v>19964.980000000003</v>
          </cell>
          <cell r="AK30">
            <v>19964.980000000003</v>
          </cell>
          <cell r="AL30">
            <v>0</v>
          </cell>
          <cell r="AM30">
            <v>6938.7600000000011</v>
          </cell>
          <cell r="AN30">
            <v>1452.0600000000002</v>
          </cell>
          <cell r="AO30">
            <v>657.54</v>
          </cell>
          <cell r="AP30">
            <v>4151.1400000000003</v>
          </cell>
          <cell r="AR30">
            <v>678.0200000000001</v>
          </cell>
          <cell r="AT30">
            <v>13026.220000000001</v>
          </cell>
          <cell r="AU30">
            <v>422.88</v>
          </cell>
          <cell r="AV30">
            <v>141.18</v>
          </cell>
          <cell r="AX30">
            <v>159.38</v>
          </cell>
          <cell r="AZ30">
            <v>44.68</v>
          </cell>
          <cell r="BD30">
            <v>0</v>
          </cell>
          <cell r="BE30">
            <v>0</v>
          </cell>
          <cell r="BF30">
            <v>0</v>
          </cell>
          <cell r="BG30">
            <v>0</v>
          </cell>
          <cell r="BH30">
            <v>0</v>
          </cell>
          <cell r="BI30">
            <v>0</v>
          </cell>
          <cell r="BJ30">
            <v>0</v>
          </cell>
          <cell r="BK30">
            <v>0</v>
          </cell>
          <cell r="BL30">
            <v>0</v>
          </cell>
          <cell r="BM30">
            <v>0</v>
          </cell>
          <cell r="BN30">
            <v>0</v>
          </cell>
          <cell r="BO30">
            <v>0</v>
          </cell>
          <cell r="BP30">
            <v>0</v>
          </cell>
          <cell r="BW30">
            <v>0</v>
          </cell>
          <cell r="BY30">
            <v>0</v>
          </cell>
          <cell r="CA30">
            <v>0</v>
          </cell>
          <cell r="CB30">
            <v>0</v>
          </cell>
          <cell r="CC30">
            <v>0</v>
          </cell>
          <cell r="CS30">
            <v>1949.84</v>
          </cell>
          <cell r="CT30">
            <v>2959.88</v>
          </cell>
          <cell r="CU30">
            <v>2360.2600000000002</v>
          </cell>
          <cell r="CX30">
            <v>457.6</v>
          </cell>
          <cell r="DA30">
            <v>116.42</v>
          </cell>
          <cell r="DB30">
            <v>1952.42</v>
          </cell>
          <cell r="DO30">
            <v>2461.6800000000003</v>
          </cell>
          <cell r="DP30">
            <v>16535.54</v>
          </cell>
          <cell r="DR30">
            <v>1964.98</v>
          </cell>
          <cell r="DT30">
            <v>1500.4</v>
          </cell>
          <cell r="DV30">
            <v>374.16</v>
          </cell>
          <cell r="EK30">
            <v>7146.38</v>
          </cell>
          <cell r="EL30">
            <v>3203.78</v>
          </cell>
          <cell r="EO30">
            <v>2345.84</v>
          </cell>
          <cell r="EW30">
            <v>32.56</v>
          </cell>
          <cell r="FA30">
            <v>422.88</v>
          </cell>
          <cell r="FB30">
            <v>0</v>
          </cell>
          <cell r="FC30">
            <v>0</v>
          </cell>
          <cell r="FD30">
            <v>630.07647019999968</v>
          </cell>
          <cell r="FE30">
            <v>168.92000000000002</v>
          </cell>
          <cell r="FF30">
            <v>130.48000000000002</v>
          </cell>
          <cell r="FG30">
            <v>0</v>
          </cell>
          <cell r="FH30">
            <v>0</v>
          </cell>
          <cell r="FI30">
            <v>0</v>
          </cell>
          <cell r="FJ30">
            <v>0</v>
          </cell>
          <cell r="FK30">
            <v>149846.44085370001</v>
          </cell>
          <cell r="FL30">
            <v>0</v>
          </cell>
          <cell r="FM30">
            <v>4484.3818850999996</v>
          </cell>
          <cell r="FN30">
            <v>0</v>
          </cell>
          <cell r="FO30">
            <v>54815.929399999994</v>
          </cell>
          <cell r="FP30">
            <v>72646.33356839999</v>
          </cell>
          <cell r="FQ30">
            <v>21.95</v>
          </cell>
          <cell r="FR30">
            <v>27746.896899999996</v>
          </cell>
          <cell r="FS30">
            <v>310914.2890774</v>
          </cell>
          <cell r="FT30">
            <v>81</v>
          </cell>
          <cell r="FX30">
            <v>161.5</v>
          </cell>
          <cell r="GF30">
            <v>0</v>
          </cell>
          <cell r="GH30">
            <v>160</v>
          </cell>
          <cell r="GQ30">
            <v>141.94999999999999</v>
          </cell>
          <cell r="GR30">
            <v>544.45000000000005</v>
          </cell>
          <cell r="GY30">
            <v>484.25</v>
          </cell>
          <cell r="HQ30">
            <v>484.25</v>
          </cell>
          <cell r="HR30">
            <v>54302.776999999995</v>
          </cell>
          <cell r="HS30">
            <v>12629</v>
          </cell>
          <cell r="HT30">
            <v>14648</v>
          </cell>
          <cell r="HU30">
            <v>15301.43</v>
          </cell>
          <cell r="HV30">
            <v>8291</v>
          </cell>
          <cell r="HW30">
            <v>0</v>
          </cell>
          <cell r="HX30">
            <v>10968.090000000002</v>
          </cell>
          <cell r="HY30">
            <v>5351</v>
          </cell>
          <cell r="HZ30">
            <v>0</v>
          </cell>
          <cell r="IA30">
            <v>0</v>
          </cell>
          <cell r="IB30">
            <v>0</v>
          </cell>
          <cell r="IC30">
            <v>27726.42</v>
          </cell>
          <cell r="ID30">
            <v>10821.5</v>
          </cell>
          <cell r="IE30">
            <v>104215.45</v>
          </cell>
          <cell r="IF30">
            <v>13112</v>
          </cell>
          <cell r="IG30">
            <v>43817.700000000004</v>
          </cell>
          <cell r="IH30">
            <v>1386.82</v>
          </cell>
          <cell r="II30">
            <v>18824.39</v>
          </cell>
          <cell r="IJ30">
            <v>465.65</v>
          </cell>
          <cell r="IK30">
            <v>64167.47</v>
          </cell>
          <cell r="IL30">
            <v>36072.68373886343</v>
          </cell>
          <cell r="IM30">
            <v>0</v>
          </cell>
          <cell r="IN30">
            <v>19616.990000000002</v>
          </cell>
          <cell r="IO30">
            <v>262236.94999999995</v>
          </cell>
          <cell r="IP30">
            <v>723955.32073886343</v>
          </cell>
          <cell r="IQ30">
            <v>3135.05</v>
          </cell>
          <cell r="IR30">
            <v>55489.375294799989</v>
          </cell>
          <cell r="IS30">
            <v>0</v>
          </cell>
          <cell r="IT30">
            <v>16191.9953867</v>
          </cell>
          <cell r="IU30">
            <v>0</v>
          </cell>
          <cell r="IV30">
            <v>71681.37068149999</v>
          </cell>
          <cell r="IW30">
            <v>252.14</v>
          </cell>
          <cell r="IY30">
            <v>16444.7</v>
          </cell>
          <cell r="JA30">
            <v>16696.84</v>
          </cell>
          <cell r="JH30">
            <v>2190.6</v>
          </cell>
          <cell r="JI30">
            <v>7388.24</v>
          </cell>
          <cell r="JK30">
            <v>3160.2200000000003</v>
          </cell>
          <cell r="JL30">
            <v>3957.78</v>
          </cell>
          <cell r="JO30">
            <v>16696.84</v>
          </cell>
          <cell r="JP30">
            <v>0</v>
          </cell>
          <cell r="JQ30">
            <v>27101.655026699998</v>
          </cell>
          <cell r="JR30">
            <v>0</v>
          </cell>
          <cell r="JS30">
            <v>26035.611932300002</v>
          </cell>
          <cell r="JT30">
            <v>0</v>
          </cell>
          <cell r="JU30">
            <v>0</v>
          </cell>
          <cell r="JV30">
            <v>53137.266959</v>
          </cell>
          <cell r="JW30">
            <v>14830</v>
          </cell>
          <cell r="JY30">
            <v>7534.3580000000002</v>
          </cell>
        </row>
        <row r="31">
          <cell r="A31">
            <v>41719</v>
          </cell>
          <cell r="D31">
            <v>21909.319999999996</v>
          </cell>
          <cell r="F31">
            <v>21909.319999999996</v>
          </cell>
          <cell r="U31">
            <v>21909.319999999996</v>
          </cell>
          <cell r="X31">
            <v>420.64</v>
          </cell>
          <cell r="Z31">
            <v>420.64</v>
          </cell>
          <cell r="AA31">
            <v>22329.959999999995</v>
          </cell>
          <cell r="AB31">
            <v>157856</v>
          </cell>
          <cell r="AD31">
            <v>17096.774193548386</v>
          </cell>
          <cell r="AE31">
            <v>23230.899999999907</v>
          </cell>
          <cell r="AF31">
            <v>-1321.5799999999108</v>
          </cell>
          <cell r="AG31">
            <v>1482406.5599999996</v>
          </cell>
          <cell r="AH31">
            <v>0</v>
          </cell>
          <cell r="AI31">
            <v>21909.32</v>
          </cell>
          <cell r="AJ31">
            <v>17520.969999999998</v>
          </cell>
          <cell r="AK31">
            <v>17520.969999999998</v>
          </cell>
          <cell r="AL31">
            <v>0</v>
          </cell>
          <cell r="AM31">
            <v>6377.94</v>
          </cell>
          <cell r="AN31">
            <v>789.1</v>
          </cell>
          <cell r="AO31">
            <v>377.7</v>
          </cell>
          <cell r="AP31">
            <v>3637.32</v>
          </cell>
          <cell r="AQ31">
            <v>1300.5</v>
          </cell>
          <cell r="AR31">
            <v>273.32</v>
          </cell>
          <cell r="AT31">
            <v>11143.029999999999</v>
          </cell>
          <cell r="AU31">
            <v>145.16</v>
          </cell>
          <cell r="AZ31">
            <v>591.6</v>
          </cell>
          <cell r="BD31">
            <v>0</v>
          </cell>
          <cell r="BE31">
            <v>0</v>
          </cell>
          <cell r="BF31">
            <v>0</v>
          </cell>
          <cell r="BG31">
            <v>0</v>
          </cell>
          <cell r="BH31">
            <v>0</v>
          </cell>
          <cell r="BI31">
            <v>0</v>
          </cell>
          <cell r="BJ31">
            <v>0</v>
          </cell>
          <cell r="BK31">
            <v>0</v>
          </cell>
          <cell r="BL31">
            <v>0</v>
          </cell>
          <cell r="BM31">
            <v>0</v>
          </cell>
          <cell r="BN31">
            <v>0</v>
          </cell>
          <cell r="BO31">
            <v>0</v>
          </cell>
          <cell r="BP31">
            <v>0</v>
          </cell>
          <cell r="BW31">
            <v>0</v>
          </cell>
          <cell r="BY31">
            <v>0</v>
          </cell>
          <cell r="CA31">
            <v>0</v>
          </cell>
          <cell r="CB31">
            <v>0</v>
          </cell>
          <cell r="CC31">
            <v>0</v>
          </cell>
          <cell r="CS31">
            <v>2549.75</v>
          </cell>
          <cell r="CU31">
            <v>3165.98</v>
          </cell>
          <cell r="CX31">
            <v>108.88</v>
          </cell>
          <cell r="DA31">
            <v>545.78</v>
          </cell>
          <cell r="DB31">
            <v>3743.83</v>
          </cell>
          <cell r="DL31">
            <v>263.99</v>
          </cell>
          <cell r="DO31">
            <v>28.06</v>
          </cell>
          <cell r="DP31">
            <v>15531.38</v>
          </cell>
          <cell r="DQ31">
            <v>4201.88</v>
          </cell>
          <cell r="DT31">
            <v>218.44</v>
          </cell>
          <cell r="EK31">
            <v>5911.5599999999995</v>
          </cell>
          <cell r="EL31">
            <v>5199.5</v>
          </cell>
          <cell r="FA31">
            <v>0</v>
          </cell>
          <cell r="FB31">
            <v>0</v>
          </cell>
          <cell r="FC31">
            <v>0</v>
          </cell>
          <cell r="FD31">
            <v>411.63647019999968</v>
          </cell>
          <cell r="FE31">
            <v>168.92000000000002</v>
          </cell>
          <cell r="FF31">
            <v>722.08</v>
          </cell>
          <cell r="FG31">
            <v>0</v>
          </cell>
          <cell r="FH31">
            <v>0</v>
          </cell>
          <cell r="FI31">
            <v>0</v>
          </cell>
          <cell r="FJ31">
            <v>0</v>
          </cell>
          <cell r="FK31">
            <v>149846.44085370001</v>
          </cell>
          <cell r="FL31">
            <v>0</v>
          </cell>
          <cell r="FM31">
            <v>4484.3818850999996</v>
          </cell>
          <cell r="FN31">
            <v>0</v>
          </cell>
          <cell r="FO31">
            <v>54728.979399999997</v>
          </cell>
          <cell r="FP31">
            <v>71736.443568399991</v>
          </cell>
          <cell r="FQ31">
            <v>21.95</v>
          </cell>
          <cell r="FR31">
            <v>28038.946899999995</v>
          </cell>
          <cell r="FS31">
            <v>310159.77907739999</v>
          </cell>
          <cell r="GQ31">
            <v>571.20000000000005</v>
          </cell>
          <cell r="GR31">
            <v>571.20000000000005</v>
          </cell>
          <cell r="GY31">
            <v>476.8</v>
          </cell>
          <cell r="HQ31">
            <v>476.8</v>
          </cell>
          <cell r="HR31">
            <v>54302.776999999995</v>
          </cell>
          <cell r="HS31">
            <v>12629</v>
          </cell>
          <cell r="HT31">
            <v>14648</v>
          </cell>
          <cell r="HU31">
            <v>15301.43</v>
          </cell>
          <cell r="HV31">
            <v>8291</v>
          </cell>
          <cell r="HW31">
            <v>0</v>
          </cell>
          <cell r="HX31">
            <v>10491.290000000003</v>
          </cell>
          <cell r="HY31">
            <v>5351</v>
          </cell>
          <cell r="HZ31">
            <v>0</v>
          </cell>
          <cell r="IA31">
            <v>0</v>
          </cell>
          <cell r="IB31">
            <v>0</v>
          </cell>
          <cell r="IC31">
            <v>27726.42</v>
          </cell>
          <cell r="ID31">
            <v>10821.5</v>
          </cell>
          <cell r="IE31">
            <v>104215.45</v>
          </cell>
          <cell r="IF31">
            <v>13112</v>
          </cell>
          <cell r="IG31">
            <v>43817.700000000004</v>
          </cell>
          <cell r="IH31">
            <v>1386.82</v>
          </cell>
          <cell r="II31">
            <v>18824.39</v>
          </cell>
          <cell r="IJ31">
            <v>465.65</v>
          </cell>
          <cell r="IK31">
            <v>64167.47</v>
          </cell>
          <cell r="IL31">
            <v>36072.68373886343</v>
          </cell>
          <cell r="IM31">
            <v>0</v>
          </cell>
          <cell r="IN31">
            <v>19616.990000000002</v>
          </cell>
          <cell r="IO31">
            <v>262808.14999999997</v>
          </cell>
          <cell r="IP31">
            <v>724049.72073886357</v>
          </cell>
          <cell r="IQ31">
            <v>3191.2100000000005</v>
          </cell>
          <cell r="IR31">
            <v>35346.335294799988</v>
          </cell>
          <cell r="IS31">
            <v>0</v>
          </cell>
          <cell r="IT31">
            <v>37213.475386699989</v>
          </cell>
          <cell r="IU31">
            <v>0</v>
          </cell>
          <cell r="IV31">
            <v>72559.810681499977</v>
          </cell>
          <cell r="IW31">
            <v>20143.04</v>
          </cell>
          <cell r="IY31">
            <v>1308.48</v>
          </cell>
          <cell r="JA31">
            <v>21451.52</v>
          </cell>
          <cell r="JH31">
            <v>2396.14</v>
          </cell>
          <cell r="JI31">
            <v>9173.6999999999989</v>
          </cell>
          <cell r="JK31">
            <v>3465.78</v>
          </cell>
          <cell r="JL31">
            <v>6415.9</v>
          </cell>
          <cell r="JO31">
            <v>21451.519999999997</v>
          </cell>
          <cell r="JP31">
            <v>0</v>
          </cell>
          <cell r="JQ31">
            <v>39502.545026699998</v>
          </cell>
          <cell r="JR31">
            <v>0</v>
          </cell>
          <cell r="JS31">
            <v>27344.091932300002</v>
          </cell>
          <cell r="JT31">
            <v>0</v>
          </cell>
          <cell r="JU31">
            <v>0</v>
          </cell>
          <cell r="JV31">
            <v>66846.636958999996</v>
          </cell>
          <cell r="JW31">
            <v>7742.15</v>
          </cell>
        </row>
        <row r="32">
          <cell r="A32">
            <v>41720</v>
          </cell>
          <cell r="B32">
            <v>23721.98</v>
          </cell>
          <cell r="F32">
            <v>23721.98</v>
          </cell>
          <cell r="U32">
            <v>23721.98</v>
          </cell>
          <cell r="V32">
            <v>462.14</v>
          </cell>
          <cell r="Z32">
            <v>462.14</v>
          </cell>
          <cell r="AA32">
            <v>24184.12</v>
          </cell>
          <cell r="AB32">
            <v>242599</v>
          </cell>
          <cell r="AD32">
            <v>17096.774193548386</v>
          </cell>
          <cell r="AE32">
            <v>24775.5</v>
          </cell>
          <cell r="AF32">
            <v>-1053.5200000000004</v>
          </cell>
          <cell r="AG32">
            <v>1507182.0599999996</v>
          </cell>
          <cell r="AH32">
            <v>0</v>
          </cell>
          <cell r="AI32">
            <v>23721.98</v>
          </cell>
          <cell r="AJ32">
            <v>25088.699999999997</v>
          </cell>
          <cell r="AK32">
            <v>25088.699999999997</v>
          </cell>
          <cell r="AL32">
            <v>0</v>
          </cell>
          <cell r="AM32">
            <v>9160.4199999999983</v>
          </cell>
          <cell r="AN32">
            <v>2679.3999999999996</v>
          </cell>
          <cell r="AO32">
            <v>817.6</v>
          </cell>
          <cell r="AP32">
            <v>5116.78</v>
          </cell>
          <cell r="AR32">
            <v>546.64</v>
          </cell>
          <cell r="AT32">
            <v>15928.28</v>
          </cell>
          <cell r="AU32">
            <v>860.75999999999988</v>
          </cell>
          <cell r="AV32">
            <v>145.35999999999999</v>
          </cell>
          <cell r="AX32">
            <v>382.54</v>
          </cell>
          <cell r="AZ32">
            <v>67.039999999999992</v>
          </cell>
          <cell r="BD32">
            <v>0</v>
          </cell>
          <cell r="BE32">
            <v>0</v>
          </cell>
          <cell r="BF32">
            <v>0</v>
          </cell>
          <cell r="BG32">
            <v>0</v>
          </cell>
          <cell r="BH32">
            <v>0</v>
          </cell>
          <cell r="BI32">
            <v>0</v>
          </cell>
          <cell r="BJ32">
            <v>0</v>
          </cell>
          <cell r="BK32">
            <v>0</v>
          </cell>
          <cell r="BL32">
            <v>0</v>
          </cell>
          <cell r="BM32">
            <v>0</v>
          </cell>
          <cell r="BN32">
            <v>0</v>
          </cell>
          <cell r="BO32">
            <v>0</v>
          </cell>
          <cell r="BP32">
            <v>0</v>
          </cell>
          <cell r="BW32">
            <v>0</v>
          </cell>
          <cell r="BY32">
            <v>0</v>
          </cell>
          <cell r="CA32">
            <v>0</v>
          </cell>
          <cell r="CB32">
            <v>0</v>
          </cell>
          <cell r="CC32">
            <v>0</v>
          </cell>
          <cell r="CS32">
            <v>5240.18</v>
          </cell>
          <cell r="CT32">
            <v>743.08</v>
          </cell>
          <cell r="CU32">
            <v>3215.06</v>
          </cell>
          <cell r="DA32">
            <v>1891.32</v>
          </cell>
          <cell r="DB32">
            <v>2979.54</v>
          </cell>
          <cell r="DL32">
            <v>403.4</v>
          </cell>
          <cell r="DP32">
            <v>14561.560000000001</v>
          </cell>
          <cell r="DR32">
            <v>878.62</v>
          </cell>
          <cell r="DT32">
            <v>388.91999999999996</v>
          </cell>
          <cell r="DU32">
            <v>254.1</v>
          </cell>
          <cell r="DV32">
            <v>763.4</v>
          </cell>
          <cell r="EK32">
            <v>6818</v>
          </cell>
          <cell r="EL32">
            <v>3734</v>
          </cell>
          <cell r="EO32">
            <v>1724.52</v>
          </cell>
          <cell r="FA32">
            <v>860.75999999999988</v>
          </cell>
          <cell r="FB32">
            <v>0</v>
          </cell>
          <cell r="FC32">
            <v>0</v>
          </cell>
          <cell r="FD32">
            <v>405.25647019999974</v>
          </cell>
          <cell r="FE32">
            <v>0</v>
          </cell>
          <cell r="FF32">
            <v>25.720000000000027</v>
          </cell>
          <cell r="FG32">
            <v>0</v>
          </cell>
          <cell r="FH32">
            <v>0</v>
          </cell>
          <cell r="FI32">
            <v>0</v>
          </cell>
          <cell r="FJ32">
            <v>0</v>
          </cell>
          <cell r="FK32">
            <v>149846.44085370001</v>
          </cell>
          <cell r="FL32">
            <v>0</v>
          </cell>
          <cell r="FM32">
            <v>4484.3818850999996</v>
          </cell>
          <cell r="FN32">
            <v>0</v>
          </cell>
          <cell r="FO32">
            <v>57109.299399999996</v>
          </cell>
          <cell r="FP32">
            <v>72873.303568399991</v>
          </cell>
          <cell r="FQ32">
            <v>21.95</v>
          </cell>
          <cell r="FR32">
            <v>26717.826899999996</v>
          </cell>
          <cell r="FS32">
            <v>312344.93907740002</v>
          </cell>
          <cell r="GQ32">
            <v>333.2</v>
          </cell>
          <cell r="GR32">
            <v>333.2</v>
          </cell>
          <cell r="GY32">
            <v>657.8</v>
          </cell>
          <cell r="HQ32">
            <v>657.8</v>
          </cell>
          <cell r="HR32">
            <v>54302.776999999995</v>
          </cell>
          <cell r="HS32">
            <v>12629</v>
          </cell>
          <cell r="HT32">
            <v>14648</v>
          </cell>
          <cell r="HU32">
            <v>15301.43</v>
          </cell>
          <cell r="HV32">
            <v>8291</v>
          </cell>
          <cell r="HW32">
            <v>0</v>
          </cell>
          <cell r="HX32">
            <v>9833.4900000000034</v>
          </cell>
          <cell r="HY32">
            <v>5351</v>
          </cell>
          <cell r="HZ32">
            <v>0</v>
          </cell>
          <cell r="IA32">
            <v>0</v>
          </cell>
          <cell r="IB32">
            <v>0</v>
          </cell>
          <cell r="IC32">
            <v>27726.42</v>
          </cell>
          <cell r="ID32">
            <v>10821.5</v>
          </cell>
          <cell r="IE32">
            <v>104215.45</v>
          </cell>
          <cell r="IF32">
            <v>13112</v>
          </cell>
          <cell r="IG32">
            <v>43817.700000000004</v>
          </cell>
          <cell r="IH32">
            <v>1386.82</v>
          </cell>
          <cell r="II32">
            <v>18824.39</v>
          </cell>
          <cell r="IJ32">
            <v>465.65</v>
          </cell>
          <cell r="IK32">
            <v>64167.47</v>
          </cell>
          <cell r="IL32">
            <v>36072.68373886343</v>
          </cell>
          <cell r="IM32">
            <v>0</v>
          </cell>
          <cell r="IN32">
            <v>19616.990000000002</v>
          </cell>
          <cell r="IO32">
            <v>263141.34999999998</v>
          </cell>
          <cell r="IP32">
            <v>723725.12073886348</v>
          </cell>
          <cell r="IQ32">
            <v>3386.8700000000003</v>
          </cell>
          <cell r="IR32">
            <v>37543.375294799989</v>
          </cell>
          <cell r="IS32">
            <v>0</v>
          </cell>
          <cell r="IT32">
            <v>37213.475386699989</v>
          </cell>
          <cell r="IU32">
            <v>0</v>
          </cell>
          <cell r="IV32">
            <v>74756.850681499986</v>
          </cell>
          <cell r="IW32">
            <v>21987.08</v>
          </cell>
          <cell r="JA32">
            <v>21987.08</v>
          </cell>
          <cell r="JH32">
            <v>2690.12</v>
          </cell>
          <cell r="JI32">
            <v>9197.7799999999988</v>
          </cell>
          <cell r="JK32">
            <v>3854.38</v>
          </cell>
          <cell r="JL32">
            <v>6244.7999999999993</v>
          </cell>
          <cell r="JO32">
            <v>21987.079999999998</v>
          </cell>
          <cell r="JP32">
            <v>0</v>
          </cell>
          <cell r="JQ32">
            <v>46074.102026699999</v>
          </cell>
          <cell r="JR32">
            <v>0</v>
          </cell>
          <cell r="JS32">
            <v>27344.091932300002</v>
          </cell>
          <cell r="JT32">
            <v>0</v>
          </cell>
          <cell r="JU32">
            <v>0</v>
          </cell>
          <cell r="JV32">
            <v>73418.193958999997</v>
          </cell>
          <cell r="JW32">
            <v>15415.523000000001</v>
          </cell>
        </row>
        <row r="33">
          <cell r="A33">
            <v>41721</v>
          </cell>
          <cell r="B33">
            <v>23184.46</v>
          </cell>
          <cell r="F33">
            <v>23184.46</v>
          </cell>
          <cell r="U33">
            <v>23184.46</v>
          </cell>
          <cell r="V33">
            <v>443.4</v>
          </cell>
          <cell r="Z33">
            <v>443.4</v>
          </cell>
          <cell r="AA33">
            <v>23627.86</v>
          </cell>
          <cell r="AB33">
            <v>236772</v>
          </cell>
          <cell r="AD33">
            <v>17096.774193548386</v>
          </cell>
          <cell r="AE33">
            <v>24165.200000000186</v>
          </cell>
          <cell r="AF33">
            <v>-980.74000000018714</v>
          </cell>
          <cell r="AG33">
            <v>1531347.2599999998</v>
          </cell>
          <cell r="AH33">
            <v>0</v>
          </cell>
          <cell r="AI33">
            <v>23184.46</v>
          </cell>
          <cell r="AJ33">
            <v>22844.75</v>
          </cell>
          <cell r="AK33">
            <v>22844.75</v>
          </cell>
          <cell r="AL33">
            <v>0</v>
          </cell>
          <cell r="AM33">
            <v>8428.5400000000009</v>
          </cell>
          <cell r="AN33">
            <v>1188.9199999999998</v>
          </cell>
          <cell r="AP33">
            <v>3930.96</v>
          </cell>
          <cell r="AQ33">
            <v>998.88</v>
          </cell>
          <cell r="AR33">
            <v>2265.2399999999998</v>
          </cell>
          <cell r="AS33">
            <v>44.54</v>
          </cell>
          <cell r="AT33">
            <v>14416.210000000001</v>
          </cell>
          <cell r="AU33">
            <v>2073.6</v>
          </cell>
          <cell r="AX33">
            <v>43.9</v>
          </cell>
          <cell r="AZ33">
            <v>323.98</v>
          </cell>
          <cell r="BD33">
            <v>0</v>
          </cell>
          <cell r="BE33">
            <v>0</v>
          </cell>
          <cell r="BF33">
            <v>0</v>
          </cell>
          <cell r="BG33">
            <v>0</v>
          </cell>
          <cell r="BH33">
            <v>0</v>
          </cell>
          <cell r="BI33">
            <v>0</v>
          </cell>
          <cell r="BJ33">
            <v>0</v>
          </cell>
          <cell r="BK33">
            <v>0</v>
          </cell>
          <cell r="BL33">
            <v>0</v>
          </cell>
          <cell r="BM33">
            <v>0</v>
          </cell>
          <cell r="BN33">
            <v>0</v>
          </cell>
          <cell r="BO33">
            <v>0</v>
          </cell>
          <cell r="BP33">
            <v>0</v>
          </cell>
          <cell r="BW33">
            <v>0</v>
          </cell>
          <cell r="BY33">
            <v>0</v>
          </cell>
          <cell r="CA33">
            <v>0</v>
          </cell>
          <cell r="CB33">
            <v>0</v>
          </cell>
          <cell r="CC33">
            <v>0</v>
          </cell>
          <cell r="CS33">
            <v>3463.7</v>
          </cell>
          <cell r="CT33">
            <v>2288.34</v>
          </cell>
          <cell r="CU33">
            <v>2343.8599999999997</v>
          </cell>
          <cell r="DA33">
            <v>3484.44</v>
          </cell>
          <cell r="DB33">
            <v>109.8</v>
          </cell>
          <cell r="DL33">
            <v>284.58999999999997</v>
          </cell>
          <cell r="DP33">
            <v>14755.919999999998</v>
          </cell>
          <cell r="DQ33">
            <v>774.04</v>
          </cell>
          <cell r="DR33">
            <v>2545.46</v>
          </cell>
          <cell r="EK33">
            <v>7351.2199999999993</v>
          </cell>
          <cell r="EL33">
            <v>1534.8799999999999</v>
          </cell>
          <cell r="EO33">
            <v>2550.3200000000002</v>
          </cell>
          <cell r="FA33">
            <v>2160.3199999999997</v>
          </cell>
          <cell r="FB33">
            <v>0</v>
          </cell>
          <cell r="FC33">
            <v>0</v>
          </cell>
          <cell r="FD33">
            <v>449.15647019999972</v>
          </cell>
          <cell r="FE33">
            <v>0</v>
          </cell>
          <cell r="FF33">
            <v>349.70000000000005</v>
          </cell>
          <cell r="FG33">
            <v>0</v>
          </cell>
          <cell r="FH33">
            <v>0</v>
          </cell>
          <cell r="FI33">
            <v>0</v>
          </cell>
          <cell r="FJ33">
            <v>0</v>
          </cell>
          <cell r="FK33">
            <v>149846.44085370001</v>
          </cell>
          <cell r="FL33">
            <v>0</v>
          </cell>
          <cell r="FM33">
            <v>4484.3818850999996</v>
          </cell>
          <cell r="FN33">
            <v>0</v>
          </cell>
          <cell r="FO33">
            <v>57853.979399999997</v>
          </cell>
          <cell r="FP33">
            <v>74932.663568399992</v>
          </cell>
          <cell r="FQ33">
            <v>21.95</v>
          </cell>
          <cell r="FR33">
            <v>24452.096899999997</v>
          </cell>
          <cell r="FS33">
            <v>314550.68907740008</v>
          </cell>
          <cell r="FT33">
            <v>126</v>
          </cell>
          <cell r="GR33">
            <v>126</v>
          </cell>
          <cell r="HQ33">
            <v>0</v>
          </cell>
          <cell r="HR33">
            <v>54428.776999999995</v>
          </cell>
          <cell r="HS33">
            <v>12629</v>
          </cell>
          <cell r="HT33">
            <v>14648</v>
          </cell>
          <cell r="HU33">
            <v>15301.43</v>
          </cell>
          <cell r="HV33">
            <v>8291</v>
          </cell>
          <cell r="HW33">
            <v>0</v>
          </cell>
          <cell r="HX33">
            <v>9833.4900000000034</v>
          </cell>
          <cell r="HY33">
            <v>5351</v>
          </cell>
          <cell r="HZ33">
            <v>0</v>
          </cell>
          <cell r="IA33">
            <v>0</v>
          </cell>
          <cell r="IB33">
            <v>0</v>
          </cell>
          <cell r="IC33">
            <v>27726.42</v>
          </cell>
          <cell r="ID33">
            <v>10821.5</v>
          </cell>
          <cell r="IE33">
            <v>104215.45</v>
          </cell>
          <cell r="IF33">
            <v>13112</v>
          </cell>
          <cell r="IG33">
            <v>43817.700000000004</v>
          </cell>
          <cell r="IH33">
            <v>1386.82</v>
          </cell>
          <cell r="II33">
            <v>18824.39</v>
          </cell>
          <cell r="IJ33">
            <v>465.65</v>
          </cell>
          <cell r="IK33">
            <v>64167.47</v>
          </cell>
          <cell r="IL33">
            <v>36072.68373886343</v>
          </cell>
          <cell r="IM33">
            <v>0</v>
          </cell>
          <cell r="IN33">
            <v>19616.990000000002</v>
          </cell>
          <cell r="IO33">
            <v>263141.34999999998</v>
          </cell>
          <cell r="IP33">
            <v>723851.12073886348</v>
          </cell>
          <cell r="IQ33">
            <v>2943.4700000000003</v>
          </cell>
          <cell r="IR33">
            <v>39666.555294799989</v>
          </cell>
          <cell r="IS33">
            <v>0</v>
          </cell>
          <cell r="IT33">
            <v>37213.475386699989</v>
          </cell>
          <cell r="IU33">
            <v>0</v>
          </cell>
          <cell r="IV33">
            <v>76880.030681499979</v>
          </cell>
          <cell r="IW33">
            <v>21504.68</v>
          </cell>
          <cell r="JA33">
            <v>21504.68</v>
          </cell>
          <cell r="JH33">
            <v>2730.6800000000003</v>
          </cell>
          <cell r="JI33">
            <v>9803.42</v>
          </cell>
          <cell r="JK33">
            <v>3875.1400000000003</v>
          </cell>
          <cell r="JL33">
            <v>5095.4400000000005</v>
          </cell>
          <cell r="JO33">
            <v>21504.68</v>
          </cell>
          <cell r="JP33">
            <v>0</v>
          </cell>
          <cell r="JQ33">
            <v>67578.782026700006</v>
          </cell>
          <cell r="JR33">
            <v>0</v>
          </cell>
          <cell r="JS33">
            <v>19850.314932300003</v>
          </cell>
          <cell r="JT33">
            <v>0</v>
          </cell>
          <cell r="JU33">
            <v>0</v>
          </cell>
          <cell r="JV33">
            <v>87429.096959000017</v>
          </cell>
          <cell r="JY33">
            <v>7493.777</v>
          </cell>
        </row>
        <row r="34">
          <cell r="A34">
            <v>41722</v>
          </cell>
          <cell r="B34">
            <v>24874.7</v>
          </cell>
          <cell r="F34">
            <v>24874.7</v>
          </cell>
          <cell r="U34">
            <v>24874.7</v>
          </cell>
          <cell r="Z34">
            <v>0</v>
          </cell>
          <cell r="AA34">
            <v>24874.7</v>
          </cell>
          <cell r="AB34">
            <v>214673</v>
          </cell>
          <cell r="AD34">
            <v>17096.774193548386</v>
          </cell>
          <cell r="AE34">
            <v>25595.899999999907</v>
          </cell>
          <cell r="AF34">
            <v>-721.19999999990614</v>
          </cell>
          <cell r="AG34">
            <v>1556943.1599999997</v>
          </cell>
          <cell r="AH34">
            <v>0</v>
          </cell>
          <cell r="AI34">
            <v>24874.699999999997</v>
          </cell>
          <cell r="AJ34">
            <v>23498</v>
          </cell>
          <cell r="AK34">
            <v>23498</v>
          </cell>
          <cell r="AL34">
            <v>0</v>
          </cell>
          <cell r="AM34">
            <v>8533.08</v>
          </cell>
          <cell r="AN34">
            <v>2680.6600000000003</v>
          </cell>
          <cell r="AP34">
            <v>3363.26</v>
          </cell>
          <cell r="AQ34">
            <v>724.82</v>
          </cell>
          <cell r="AR34">
            <v>1764.3399999999997</v>
          </cell>
          <cell r="AT34">
            <v>14964.92</v>
          </cell>
          <cell r="AU34">
            <v>615.04</v>
          </cell>
          <cell r="AX34">
            <v>66.44</v>
          </cell>
          <cell r="AZ34">
            <v>41.260000000000005</v>
          </cell>
          <cell r="BD34">
            <v>0</v>
          </cell>
          <cell r="BE34">
            <v>0</v>
          </cell>
          <cell r="BF34">
            <v>0</v>
          </cell>
          <cell r="BG34">
            <v>0</v>
          </cell>
          <cell r="BH34">
            <v>0</v>
          </cell>
          <cell r="BI34">
            <v>0</v>
          </cell>
          <cell r="BJ34">
            <v>0</v>
          </cell>
          <cell r="BK34">
            <v>0</v>
          </cell>
          <cell r="BL34">
            <v>0</v>
          </cell>
          <cell r="BM34">
            <v>0</v>
          </cell>
          <cell r="BN34">
            <v>0</v>
          </cell>
          <cell r="BO34">
            <v>0</v>
          </cell>
          <cell r="BP34">
            <v>0</v>
          </cell>
          <cell r="BW34">
            <v>0</v>
          </cell>
          <cell r="BY34">
            <v>0</v>
          </cell>
          <cell r="CA34">
            <v>0</v>
          </cell>
          <cell r="CB34">
            <v>0</v>
          </cell>
          <cell r="CC34">
            <v>0</v>
          </cell>
          <cell r="CS34">
            <v>4965.5599999999995</v>
          </cell>
          <cell r="CT34">
            <v>3177.92</v>
          </cell>
          <cell r="CU34">
            <v>2377.58</v>
          </cell>
          <cell r="DA34">
            <v>100.6</v>
          </cell>
          <cell r="DB34">
            <v>3620.52</v>
          </cell>
          <cell r="DP34">
            <v>16341.619999999999</v>
          </cell>
          <cell r="DQ34">
            <v>2212.16</v>
          </cell>
          <cell r="DT34">
            <v>156.58000000000001</v>
          </cell>
          <cell r="DV34">
            <v>389.58</v>
          </cell>
          <cell r="EK34">
            <v>7622.58</v>
          </cell>
          <cell r="EL34">
            <v>1191</v>
          </cell>
          <cell r="EO34">
            <v>4769.7199999999993</v>
          </cell>
          <cell r="FA34">
            <v>563.19999999999982</v>
          </cell>
          <cell r="FB34">
            <v>0</v>
          </cell>
          <cell r="FC34">
            <v>0</v>
          </cell>
          <cell r="FD34">
            <v>359.01647019999962</v>
          </cell>
          <cell r="FE34">
            <v>0</v>
          </cell>
          <cell r="FF34">
            <v>1.3800000000000523</v>
          </cell>
          <cell r="FG34">
            <v>0</v>
          </cell>
          <cell r="FH34">
            <v>0</v>
          </cell>
          <cell r="FI34">
            <v>0</v>
          </cell>
          <cell r="FJ34">
            <v>0</v>
          </cell>
          <cell r="FK34">
            <v>149846.44085370001</v>
          </cell>
          <cell r="FL34">
            <v>0</v>
          </cell>
          <cell r="FM34">
            <v>4484.3818850999996</v>
          </cell>
          <cell r="FN34">
            <v>0</v>
          </cell>
          <cell r="FO34">
            <v>60752.459399999992</v>
          </cell>
          <cell r="FP34">
            <v>77462.783568399987</v>
          </cell>
          <cell r="FQ34">
            <v>21.95</v>
          </cell>
          <cell r="FR34">
            <v>19682.376899999996</v>
          </cell>
          <cell r="FS34">
            <v>313173.98907739995</v>
          </cell>
          <cell r="GR34">
            <v>0</v>
          </cell>
          <cell r="HQ34">
            <v>0</v>
          </cell>
          <cell r="HR34">
            <v>54428.776999999995</v>
          </cell>
          <cell r="HS34">
            <v>12629</v>
          </cell>
          <cell r="HT34">
            <v>14648</v>
          </cell>
          <cell r="HU34">
            <v>15301.43</v>
          </cell>
          <cell r="HV34">
            <v>8291</v>
          </cell>
          <cell r="HW34">
            <v>0</v>
          </cell>
          <cell r="HX34">
            <v>9833.4900000000034</v>
          </cell>
          <cell r="HY34">
            <v>5351</v>
          </cell>
          <cell r="HZ34">
            <v>0</v>
          </cell>
          <cell r="IA34">
            <v>0</v>
          </cell>
          <cell r="IB34">
            <v>0</v>
          </cell>
          <cell r="IC34">
            <v>27726.42</v>
          </cell>
          <cell r="ID34">
            <v>10821.5</v>
          </cell>
          <cell r="IE34">
            <v>104215.45</v>
          </cell>
          <cell r="IF34">
            <v>13112</v>
          </cell>
          <cell r="IG34">
            <v>43817.700000000004</v>
          </cell>
          <cell r="IH34">
            <v>1386.82</v>
          </cell>
          <cell r="II34">
            <v>18824.39</v>
          </cell>
          <cell r="IJ34">
            <v>465.65</v>
          </cell>
          <cell r="IK34">
            <v>64167.47</v>
          </cell>
          <cell r="IL34">
            <v>36072.68373886343</v>
          </cell>
          <cell r="IM34">
            <v>0</v>
          </cell>
          <cell r="IN34">
            <v>19616.990000000002</v>
          </cell>
          <cell r="IO34">
            <v>263141.34999999998</v>
          </cell>
          <cell r="IP34">
            <v>723851.12073886348</v>
          </cell>
          <cell r="IQ34">
            <v>2943.4700000000003</v>
          </cell>
          <cell r="IR34">
            <v>64541.255294799994</v>
          </cell>
          <cell r="IS34">
            <v>0</v>
          </cell>
          <cell r="IT34">
            <v>17136.37538669999</v>
          </cell>
          <cell r="IU34">
            <v>0</v>
          </cell>
          <cell r="IV34">
            <v>81677.630681499984</v>
          </cell>
          <cell r="IY34">
            <v>20077.099999999999</v>
          </cell>
          <cell r="JA34">
            <v>20077.099999999999</v>
          </cell>
          <cell r="JH34">
            <v>2327.2799999999997</v>
          </cell>
          <cell r="JI34">
            <v>10343.200000000001</v>
          </cell>
          <cell r="JK34">
            <v>3955.42</v>
          </cell>
          <cell r="JL34">
            <v>3451.2</v>
          </cell>
          <cell r="JO34">
            <v>20077.100000000002</v>
          </cell>
          <cell r="JP34">
            <v>0</v>
          </cell>
          <cell r="JQ34">
            <v>67578.782026700006</v>
          </cell>
          <cell r="JR34">
            <v>0</v>
          </cell>
          <cell r="JS34">
            <v>31864.183932300002</v>
          </cell>
          <cell r="JT34">
            <v>0</v>
          </cell>
          <cell r="JU34">
            <v>0</v>
          </cell>
          <cell r="JV34">
            <v>99442.965959000008</v>
          </cell>
          <cell r="JY34">
            <v>8063.2309999999998</v>
          </cell>
        </row>
      </sheetData>
      <sheetData sheetId="11">
        <row r="3">
          <cell r="B3" t="str">
            <v>DATE</v>
          </cell>
          <cell r="C3" t="str">
            <v>OB</v>
          </cell>
          <cell r="D3" t="str">
            <v>ROM prod</v>
          </cell>
          <cell r="E3" t="str">
            <v>SR</v>
          </cell>
          <cell r="F3" t="str">
            <v>ROM stock</v>
          </cell>
          <cell r="G3" t="str">
            <v>Crushed coal</v>
          </cell>
          <cell r="H3" t="str">
            <v>F/C stock</v>
          </cell>
          <cell r="I3" t="str">
            <v>Barge loading</v>
          </cell>
          <cell r="J3" t="str">
            <v>Uncovered Coal</v>
          </cell>
          <cell r="K3" t="str">
            <v>Rain fall</v>
          </cell>
          <cell r="L3" t="str">
            <v>Slippery time</v>
          </cell>
        </row>
        <row r="4">
          <cell r="C4" t="str">
            <v>BCM</v>
          </cell>
          <cell r="D4" t="str">
            <v>Tons</v>
          </cell>
          <cell r="E4" t="str">
            <v>BCM/Tons</v>
          </cell>
          <cell r="F4" t="str">
            <v>Tons</v>
          </cell>
          <cell r="G4" t="str">
            <v>Tons</v>
          </cell>
          <cell r="H4" t="str">
            <v>Tons</v>
          </cell>
          <cell r="I4" t="str">
            <v>Tons</v>
          </cell>
          <cell r="J4" t="str">
            <v>Tons</v>
          </cell>
          <cell r="K4" t="str">
            <v>mm.</v>
          </cell>
          <cell r="L4" t="str">
            <v>hr.</v>
          </cell>
        </row>
        <row r="5">
          <cell r="B5">
            <v>41699</v>
          </cell>
          <cell r="C5">
            <v>28866</v>
          </cell>
          <cell r="D5">
            <v>3833.38</v>
          </cell>
          <cell r="E5">
            <v>7.5301691979401983</v>
          </cell>
          <cell r="F5">
            <v>71321.918000000005</v>
          </cell>
          <cell r="G5">
            <v>1707.2</v>
          </cell>
          <cell r="H5">
            <v>74444.206999999995</v>
          </cell>
          <cell r="I5">
            <v>18384.264999999999</v>
          </cell>
          <cell r="J5">
            <v>3289</v>
          </cell>
        </row>
        <row r="6">
          <cell r="B6">
            <v>41700</v>
          </cell>
          <cell r="C6">
            <v>7420.5</v>
          </cell>
          <cell r="D6">
            <v>1390.36</v>
          </cell>
          <cell r="E6">
            <v>5.3371069363330363</v>
          </cell>
          <cell r="F6">
            <v>71343.247999999992</v>
          </cell>
          <cell r="G6">
            <v>1369.03</v>
          </cell>
          <cell r="H6">
            <v>75813.236999999994</v>
          </cell>
          <cell r="I6">
            <v>0</v>
          </cell>
          <cell r="J6">
            <v>1733.85897435897</v>
          </cell>
        </row>
        <row r="7">
          <cell r="B7">
            <v>41701</v>
          </cell>
          <cell r="C7">
            <v>29775.5</v>
          </cell>
          <cell r="D7">
            <v>3767.56</v>
          </cell>
          <cell r="E7">
            <v>7.9031256303814672</v>
          </cell>
          <cell r="F7">
            <v>71343.248000000007</v>
          </cell>
          <cell r="G7">
            <v>3767.5599999999995</v>
          </cell>
          <cell r="H7">
            <v>72378.361000000004</v>
          </cell>
          <cell r="I7">
            <v>7202.4359999999997</v>
          </cell>
          <cell r="J7">
            <v>4089</v>
          </cell>
        </row>
        <row r="8">
          <cell r="B8">
            <v>41702</v>
          </cell>
          <cell r="C8">
            <v>29376</v>
          </cell>
          <cell r="D8">
            <v>4759.1500000000005</v>
          </cell>
          <cell r="E8">
            <v>6.1725308090730495</v>
          </cell>
          <cell r="F8">
            <v>71363.668000000005</v>
          </cell>
          <cell r="G8">
            <v>4738.7299999999996</v>
          </cell>
          <cell r="H8">
            <v>64857.314000000013</v>
          </cell>
          <cell r="I8">
            <v>12259.78</v>
          </cell>
          <cell r="J8">
            <v>4994.6843589743603</v>
          </cell>
        </row>
        <row r="9">
          <cell r="B9">
            <v>41703</v>
          </cell>
          <cell r="C9">
            <v>30047.5</v>
          </cell>
          <cell r="D9">
            <v>3456.13</v>
          </cell>
          <cell r="E9">
            <v>8.6939727382939882</v>
          </cell>
          <cell r="F9">
            <v>71363.668000000005</v>
          </cell>
          <cell r="G9">
            <v>3456.13</v>
          </cell>
          <cell r="H9">
            <v>54167.461000000003</v>
          </cell>
          <cell r="I9">
            <v>14145.982999999998</v>
          </cell>
          <cell r="J9">
            <v>3469.8838461538498</v>
          </cell>
        </row>
        <row r="10">
          <cell r="B10">
            <v>41704</v>
          </cell>
          <cell r="C10">
            <v>29529</v>
          </cell>
          <cell r="D10">
            <v>3849.2899999999995</v>
          </cell>
          <cell r="E10">
            <v>7.6712848343460749</v>
          </cell>
          <cell r="F10">
            <v>71361.880999999994</v>
          </cell>
          <cell r="G10">
            <v>3849.2899999999995</v>
          </cell>
          <cell r="H10">
            <v>47108.303000000007</v>
          </cell>
          <cell r="I10">
            <v>11876.645</v>
          </cell>
          <cell r="J10">
            <v>3943.7751282051318</v>
          </cell>
        </row>
        <row r="11">
          <cell r="B11">
            <v>41705</v>
          </cell>
          <cell r="C11">
            <v>20383</v>
          </cell>
          <cell r="D11">
            <v>2644.7599999999998</v>
          </cell>
          <cell r="E11">
            <v>7.7069374914926128</v>
          </cell>
          <cell r="F11">
            <v>71361.880999999994</v>
          </cell>
          <cell r="G11">
            <v>2644.7599999999998</v>
          </cell>
          <cell r="H11">
            <v>36468.489000000001</v>
          </cell>
          <cell r="I11">
            <v>13284.574000000001</v>
          </cell>
          <cell r="J11">
            <v>2803.1769230769273</v>
          </cell>
        </row>
        <row r="12">
          <cell r="B12">
            <v>41706</v>
          </cell>
          <cell r="C12">
            <v>20570</v>
          </cell>
          <cell r="D12">
            <v>3686.89</v>
          </cell>
          <cell r="E12">
            <v>5.579228021448972</v>
          </cell>
          <cell r="F12">
            <v>71382.781000000003</v>
          </cell>
          <cell r="G12">
            <v>3665.99</v>
          </cell>
          <cell r="H12">
            <v>24749.848000000002</v>
          </cell>
          <cell r="I12">
            <v>15432.527000000002</v>
          </cell>
          <cell r="J12">
            <v>3809</v>
          </cell>
        </row>
        <row r="13">
          <cell r="B13">
            <v>41707</v>
          </cell>
          <cell r="C13">
            <v>20366</v>
          </cell>
          <cell r="D13">
            <v>2741.15</v>
          </cell>
          <cell r="E13">
            <v>7.4297283986647935</v>
          </cell>
          <cell r="F13">
            <v>71382.781000000003</v>
          </cell>
          <cell r="G13">
            <v>2741.15</v>
          </cell>
          <cell r="H13">
            <v>27490.997999999992</v>
          </cell>
          <cell r="I13">
            <v>0</v>
          </cell>
          <cell r="J13">
            <v>2702.4279487179524</v>
          </cell>
        </row>
        <row r="14">
          <cell r="B14">
            <v>41708</v>
          </cell>
          <cell r="C14">
            <v>18674.5</v>
          </cell>
          <cell r="D14">
            <v>2833.42</v>
          </cell>
          <cell r="E14">
            <v>6.5907983991077916</v>
          </cell>
          <cell r="F14">
            <v>71382.781000000003</v>
          </cell>
          <cell r="G14">
            <v>2810.84</v>
          </cell>
          <cell r="H14">
            <v>23036.48000000001</v>
          </cell>
          <cell r="I14">
            <v>7265.3580000000002</v>
          </cell>
          <cell r="J14">
            <v>3199.02</v>
          </cell>
        </row>
        <row r="15">
          <cell r="B15">
            <v>41709</v>
          </cell>
          <cell r="C15">
            <v>18394</v>
          </cell>
          <cell r="D15">
            <v>3285.7000000000003</v>
          </cell>
          <cell r="E15">
            <v>5.598198253035882</v>
          </cell>
          <cell r="F15">
            <v>72441.811000000002</v>
          </cell>
          <cell r="G15">
            <v>2226.67</v>
          </cell>
          <cell r="H15">
            <v>18045.472999999998</v>
          </cell>
          <cell r="I15">
            <v>7217.6769999999997</v>
          </cell>
          <cell r="J15">
            <v>3652.23692307693</v>
          </cell>
        </row>
        <row r="16">
          <cell r="B16">
            <v>41710</v>
          </cell>
          <cell r="C16">
            <v>20638</v>
          </cell>
          <cell r="D16">
            <v>4628.32</v>
          </cell>
          <cell r="E16">
            <v>4.4590693815466524</v>
          </cell>
          <cell r="F16">
            <v>72441.811000000002</v>
          </cell>
          <cell r="G16">
            <v>4628.32</v>
          </cell>
          <cell r="H16">
            <v>15420.055000000008</v>
          </cell>
          <cell r="I16">
            <v>7253.7379999999994</v>
          </cell>
          <cell r="J16">
            <v>4885.0015384615399</v>
          </cell>
        </row>
        <row r="17">
          <cell r="B17">
            <v>41711</v>
          </cell>
          <cell r="C17">
            <v>11917</v>
          </cell>
          <cell r="D17">
            <v>1227.1100000000001</v>
          </cell>
          <cell r="E17">
            <v>9.7114358126003371</v>
          </cell>
          <cell r="F17">
            <v>72441.811000000002</v>
          </cell>
          <cell r="G17">
            <v>1227.1100000000001</v>
          </cell>
          <cell r="H17">
            <v>9422.1410000000178</v>
          </cell>
          <cell r="I17">
            <v>7225.0239999999994</v>
          </cell>
          <cell r="J17">
            <v>2050.0576923076951</v>
          </cell>
        </row>
        <row r="18">
          <cell r="B18">
            <v>41712</v>
          </cell>
          <cell r="C18">
            <v>23749</v>
          </cell>
          <cell r="D18">
            <v>3718.68</v>
          </cell>
          <cell r="E18">
            <v>6.3864059289855541</v>
          </cell>
          <cell r="F18">
            <v>71955.210999999996</v>
          </cell>
          <cell r="G18">
            <v>4205.28</v>
          </cell>
          <cell r="H18">
            <v>13631.629000000001</v>
          </cell>
          <cell r="I18">
            <v>0</v>
          </cell>
          <cell r="J18">
            <v>3592.3338461538501</v>
          </cell>
        </row>
        <row r="19">
          <cell r="B19">
            <v>41713</v>
          </cell>
          <cell r="C19">
            <v>15946</v>
          </cell>
          <cell r="D19">
            <v>2320.44</v>
          </cell>
          <cell r="E19">
            <v>6.8719725569288581</v>
          </cell>
          <cell r="F19">
            <v>71259.691000000006</v>
          </cell>
          <cell r="G19">
            <v>3015.96</v>
          </cell>
          <cell r="H19">
            <v>16647.589</v>
          </cell>
          <cell r="I19">
            <v>0</v>
          </cell>
          <cell r="J19">
            <v>1990</v>
          </cell>
        </row>
        <row r="20">
          <cell r="B20">
            <v>41714</v>
          </cell>
          <cell r="C20">
            <v>24956</v>
          </cell>
          <cell r="D20">
            <v>3430.74</v>
          </cell>
          <cell r="E20">
            <v>7.2742323813521299</v>
          </cell>
          <cell r="F20">
            <v>70478.680999999997</v>
          </cell>
          <cell r="G20">
            <v>4211.75</v>
          </cell>
          <cell r="H20">
            <v>20859.339000000007</v>
          </cell>
          <cell r="I20">
            <v>0</v>
          </cell>
          <cell r="J20">
            <v>3189.7610256410303</v>
          </cell>
        </row>
        <row r="21">
          <cell r="B21">
            <v>41715</v>
          </cell>
          <cell r="C21">
            <v>26545.5</v>
          </cell>
          <cell r="D21">
            <v>4207.0200000000004</v>
          </cell>
          <cell r="E21">
            <v>6.3098107448978134</v>
          </cell>
          <cell r="F21">
            <v>69305.781000000003</v>
          </cell>
          <cell r="G21">
            <v>5402.5</v>
          </cell>
          <cell r="H21">
            <v>19018.455000000016</v>
          </cell>
          <cell r="I21">
            <v>7243.384</v>
          </cell>
          <cell r="J21">
            <v>4821.0451282051299</v>
          </cell>
        </row>
        <row r="22">
          <cell r="B22">
            <v>41716</v>
          </cell>
          <cell r="C22">
            <v>25568</v>
          </cell>
          <cell r="D22">
            <v>5326.0700000000006</v>
          </cell>
          <cell r="E22">
            <v>4.8005377323242087</v>
          </cell>
          <cell r="F22">
            <v>69474.581000000006</v>
          </cell>
          <cell r="G22">
            <v>5157.2700000000004</v>
          </cell>
          <cell r="H22">
            <v>24175.725000000006</v>
          </cell>
          <cell r="I22">
            <v>0</v>
          </cell>
          <cell r="J22">
            <v>5451.3541025641098</v>
          </cell>
        </row>
        <row r="23">
          <cell r="B23">
            <v>41717</v>
          </cell>
          <cell r="C23">
            <v>19643.5</v>
          </cell>
          <cell r="D23">
            <v>3706.71</v>
          </cell>
          <cell r="E23">
            <v>5.2994434417583252</v>
          </cell>
          <cell r="F23">
            <v>67670.821000000011</v>
          </cell>
          <cell r="G23">
            <v>5510.47</v>
          </cell>
          <cell r="H23">
            <v>29686.195000000007</v>
          </cell>
          <cell r="I23">
            <v>0</v>
          </cell>
          <cell r="J23">
            <v>3551.61153846154</v>
          </cell>
        </row>
        <row r="24">
          <cell r="B24">
            <v>41718</v>
          </cell>
          <cell r="C24">
            <v>23817</v>
          </cell>
          <cell r="D24">
            <v>4070.5600000000004</v>
          </cell>
          <cell r="E24">
            <v>5.8510376950591567</v>
          </cell>
          <cell r="F24">
            <v>65802.861000000004</v>
          </cell>
          <cell r="G24">
            <v>5938.52</v>
          </cell>
          <cell r="H24">
            <v>35576.818999999989</v>
          </cell>
          <cell r="I24">
            <v>0</v>
          </cell>
          <cell r="J24">
            <v>4257.8897435897497</v>
          </cell>
        </row>
        <row r="25">
          <cell r="B25">
            <v>41719</v>
          </cell>
          <cell r="C25">
            <v>23035</v>
          </cell>
          <cell r="D25">
            <v>3055.19</v>
          </cell>
          <cell r="E25">
            <v>7.5396292865582826</v>
          </cell>
          <cell r="F25">
            <v>64322.180999999997</v>
          </cell>
          <cell r="G25">
            <v>4535.87</v>
          </cell>
          <cell r="H25">
            <v>40112.688999999998</v>
          </cell>
          <cell r="I25">
            <v>0</v>
          </cell>
          <cell r="J25">
            <v>3072.746923076927</v>
          </cell>
        </row>
        <row r="26">
          <cell r="B26">
            <v>41720</v>
          </cell>
          <cell r="C26">
            <v>25126</v>
          </cell>
          <cell r="D26">
            <v>4057.42</v>
          </cell>
          <cell r="E26">
            <v>6.1926051530282793</v>
          </cell>
          <cell r="F26">
            <v>62208.500999999997</v>
          </cell>
          <cell r="G26">
            <v>6171.1</v>
          </cell>
          <cell r="H26">
            <v>46283.788999999997</v>
          </cell>
          <cell r="I26">
            <v>0</v>
          </cell>
          <cell r="J26">
            <v>3607</v>
          </cell>
        </row>
        <row r="27">
          <cell r="B27">
            <v>41721</v>
          </cell>
          <cell r="C27">
            <v>25100.5</v>
          </cell>
          <cell r="D27">
            <v>3629.47</v>
          </cell>
          <cell r="E27">
            <v>6.915748029326596</v>
          </cell>
          <cell r="F27">
            <v>62230.811000000002</v>
          </cell>
          <cell r="G27">
            <v>3607.16</v>
          </cell>
          <cell r="H27">
            <v>49890.949000000001</v>
          </cell>
          <cell r="I27">
            <v>0</v>
          </cell>
          <cell r="J27">
            <v>3028</v>
          </cell>
        </row>
        <row r="28">
          <cell r="B28">
            <v>41722</v>
          </cell>
          <cell r="C28">
            <v>29095.5</v>
          </cell>
          <cell r="D28">
            <v>4017.51</v>
          </cell>
          <cell r="E28">
            <v>7.2421723903611932</v>
          </cell>
          <cell r="F28">
            <v>61224.981</v>
          </cell>
          <cell r="G28">
            <v>5023.34</v>
          </cell>
          <cell r="H28">
            <v>54914.288999999997</v>
          </cell>
          <cell r="I28">
            <v>0</v>
          </cell>
          <cell r="J28">
            <v>3664</v>
          </cell>
        </row>
      </sheetData>
      <sheetData sheetId="12">
        <row r="5">
          <cell r="F5">
            <v>41670</v>
          </cell>
          <cell r="G5">
            <v>41698</v>
          </cell>
          <cell r="H5">
            <v>41729</v>
          </cell>
          <cell r="I5">
            <v>41759</v>
          </cell>
          <cell r="J5">
            <v>41790</v>
          </cell>
          <cell r="K5">
            <v>41820</v>
          </cell>
          <cell r="L5">
            <v>41851</v>
          </cell>
          <cell r="M5">
            <v>41882</v>
          </cell>
          <cell r="N5">
            <v>41912</v>
          </cell>
          <cell r="O5">
            <v>41943</v>
          </cell>
          <cell r="P5">
            <v>41973</v>
          </cell>
          <cell r="Q5">
            <v>42004</v>
          </cell>
          <cell r="R5" t="str">
            <v>Total</v>
          </cell>
          <cell r="U5">
            <v>41670</v>
          </cell>
          <cell r="V5">
            <v>41698</v>
          </cell>
          <cell r="W5">
            <v>41729</v>
          </cell>
          <cell r="X5">
            <v>41759</v>
          </cell>
          <cell r="Y5">
            <v>41790</v>
          </cell>
          <cell r="Z5">
            <v>41820</v>
          </cell>
          <cell r="AA5">
            <v>41851</v>
          </cell>
          <cell r="AB5">
            <v>41882</v>
          </cell>
          <cell r="AC5">
            <v>41912</v>
          </cell>
          <cell r="AD5">
            <v>41943</v>
          </cell>
          <cell r="AE5">
            <v>41973</v>
          </cell>
          <cell r="AF5">
            <v>42004</v>
          </cell>
          <cell r="AG5" t="str">
            <v>Total</v>
          </cell>
        </row>
        <row r="6">
          <cell r="E6" t="str">
            <v>ITMOB (kbcm)</v>
          </cell>
          <cell r="F6">
            <v>24020.022949303791</v>
          </cell>
          <cell r="G6">
            <v>22949.86327780733</v>
          </cell>
          <cell r="H6">
            <v>23910.757445885214</v>
          </cell>
          <cell r="I6">
            <v>22060.295413572901</v>
          </cell>
          <cell r="J6">
            <v>24253.462621696988</v>
          </cell>
          <cell r="K6">
            <v>24107.251072790383</v>
          </cell>
          <cell r="L6">
            <v>23245.71732865525</v>
          </cell>
          <cell r="M6">
            <v>24897.354436317186</v>
          </cell>
          <cell r="N6">
            <v>23858.696823289512</v>
          </cell>
          <cell r="O6">
            <v>24314.209111083419</v>
          </cell>
          <cell r="P6">
            <v>22433.117837326528</v>
          </cell>
          <cell r="Q6">
            <v>20664.714710439996</v>
          </cell>
          <cell r="R6">
            <v>280715.46302816854</v>
          </cell>
          <cell r="T6" t="str">
            <v>ITMOB (kbcm)</v>
          </cell>
          <cell r="U6">
            <v>24737.606413026082</v>
          </cell>
          <cell r="V6">
            <v>22932.142582180444</v>
          </cell>
          <cell r="W6">
            <v>24956.059814412554</v>
          </cell>
          <cell r="X6">
            <v>25080.790392910021</v>
          </cell>
          <cell r="Y6">
            <v>25638.027018122979</v>
          </cell>
          <cell r="Z6">
            <v>25869.656878299906</v>
          </cell>
          <cell r="AA6">
            <v>25636.95352954846</v>
          </cell>
          <cell r="AB6">
            <v>26813.273869700028</v>
          </cell>
          <cell r="AC6">
            <v>26249.465632444288</v>
          </cell>
          <cell r="AD6">
            <v>26165.383433178798</v>
          </cell>
          <cell r="AE6">
            <v>24739.268919701524</v>
          </cell>
          <cell r="AF6">
            <v>23450.034426832193</v>
          </cell>
          <cell r="AG6">
            <v>302268.66291035723</v>
          </cell>
        </row>
        <row r="7">
          <cell r="E7" t="str">
            <v>ITMROM (kton)</v>
          </cell>
          <cell r="F7">
            <v>2397.7947276020741</v>
          </cell>
          <cell r="G7">
            <v>2345.3711904974693</v>
          </cell>
          <cell r="H7">
            <v>2424.9200607480257</v>
          </cell>
          <cell r="I7">
            <v>2319.1801993078348</v>
          </cell>
          <cell r="J7">
            <v>2418.5508150922606</v>
          </cell>
          <cell r="K7">
            <v>2501.903869795045</v>
          </cell>
          <cell r="L7">
            <v>2605.1639212894311</v>
          </cell>
          <cell r="M7">
            <v>2634.4858062043245</v>
          </cell>
          <cell r="N7">
            <v>2606.871783853891</v>
          </cell>
          <cell r="O7">
            <v>2596.4386946542359</v>
          </cell>
          <cell r="P7">
            <v>2487.3186456408944</v>
          </cell>
          <cell r="Q7">
            <v>2455.2960962070929</v>
          </cell>
          <cell r="R7">
            <v>29793.295810892578</v>
          </cell>
          <cell r="T7" t="str">
            <v>ITMROM (kton)</v>
          </cell>
          <cell r="U7">
            <v>2120.4048260978511</v>
          </cell>
          <cell r="V7">
            <v>2318.7405064570403</v>
          </cell>
          <cell r="W7">
            <v>2449.5706672241263</v>
          </cell>
          <cell r="X7">
            <v>2392.2378100681431</v>
          </cell>
          <cell r="Y7">
            <v>2557.0221823427187</v>
          </cell>
          <cell r="Z7">
            <v>2647.4181619681412</v>
          </cell>
          <cell r="AA7">
            <v>2683.2002107593544</v>
          </cell>
          <cell r="AB7">
            <v>2763.7388726576314</v>
          </cell>
          <cell r="AC7">
            <v>2675.6448329452064</v>
          </cell>
          <cell r="AD7">
            <v>2607.7661598271943</v>
          </cell>
          <cell r="AE7">
            <v>2590.6402257646573</v>
          </cell>
          <cell r="AF7">
            <v>2586.7827439509042</v>
          </cell>
          <cell r="AG7">
            <v>30393.167200062973</v>
          </cell>
        </row>
        <row r="8">
          <cell r="E8" t="str">
            <v>ITMFC (kton)</v>
          </cell>
          <cell r="F8">
            <v>2387.0600098340601</v>
          </cell>
          <cell r="G8">
            <v>2346.537384570006</v>
          </cell>
          <cell r="H8">
            <v>2485.0078097846135</v>
          </cell>
          <cell r="I8">
            <v>2428.5378196271081</v>
          </cell>
          <cell r="J8">
            <v>2467.218233664496</v>
          </cell>
          <cell r="K8">
            <v>2460.8057933071441</v>
          </cell>
          <cell r="L8">
            <v>2460.1391470651361</v>
          </cell>
          <cell r="M8">
            <v>2431.1122572430822</v>
          </cell>
          <cell r="N8">
            <v>2433.4862508303163</v>
          </cell>
          <cell r="O8">
            <v>2430.1303565572343</v>
          </cell>
          <cell r="P8">
            <v>2431.3836079997764</v>
          </cell>
          <cell r="Q8">
            <v>2463.313167878548</v>
          </cell>
          <cell r="R8">
            <v>29224.731838361524</v>
          </cell>
          <cell r="T8" t="str">
            <v>ITMFC (kton)</v>
          </cell>
          <cell r="U8">
            <v>2157.9021260000004</v>
          </cell>
          <cell r="V8">
            <v>2273.0652300000002</v>
          </cell>
          <cell r="W8">
            <v>2480.1999999999998</v>
          </cell>
          <cell r="X8">
            <v>2384.7950176025788</v>
          </cell>
          <cell r="Y8">
            <v>2576.4618065631548</v>
          </cell>
          <cell r="Z8">
            <v>2552.955335528432</v>
          </cell>
          <cell r="AA8">
            <v>2576.509515367271</v>
          </cell>
          <cell r="AB8">
            <v>2559.894866270577</v>
          </cell>
          <cell r="AC8">
            <v>2532.2768486290447</v>
          </cell>
          <cell r="AD8">
            <v>2563.4496171014816</v>
          </cell>
          <cell r="AE8">
            <v>2537.2555721158778</v>
          </cell>
          <cell r="AF8">
            <v>2580.7691801393448</v>
          </cell>
          <cell r="AG8">
            <v>29775.535115317762</v>
          </cell>
        </row>
        <row r="10">
          <cell r="E10" t="str">
            <v>IMMOB (kbcm)</v>
          </cell>
          <cell r="F10">
            <v>12872.290848611006</v>
          </cell>
          <cell r="G10">
            <v>12473.781892228992</v>
          </cell>
          <cell r="H10">
            <v>12479.766860515901</v>
          </cell>
          <cell r="I10">
            <v>12462.239052420058</v>
          </cell>
          <cell r="J10">
            <v>13522.073074731303</v>
          </cell>
          <cell r="K10">
            <v>12765.116793897052</v>
          </cell>
          <cell r="L10">
            <v>12003.704434718917</v>
          </cell>
          <cell r="M10">
            <v>13500.102148724054</v>
          </cell>
          <cell r="N10">
            <v>12689.329763605765</v>
          </cell>
          <cell r="O10">
            <v>12948.594273668528</v>
          </cell>
          <cell r="P10">
            <v>11939.554850253757</v>
          </cell>
          <cell r="Q10">
            <v>10942.763214298764</v>
          </cell>
          <cell r="R10">
            <v>150599.31720767409</v>
          </cell>
          <cell r="T10" t="str">
            <v>IMMOB (kbcm)</v>
          </cell>
          <cell r="U10">
            <v>13328.344628000001</v>
          </cell>
          <cell r="V10">
            <v>10760.490553</v>
          </cell>
          <cell r="W10">
            <v>12359.829534609818</v>
          </cell>
          <cell r="X10">
            <v>15398.667763109861</v>
          </cell>
          <cell r="Y10">
            <v>14816.797149622966</v>
          </cell>
          <cell r="Z10">
            <v>14478.265132718247</v>
          </cell>
          <cell r="AA10">
            <v>14162.925581845791</v>
          </cell>
          <cell r="AB10">
            <v>15263.141042986896</v>
          </cell>
          <cell r="AC10">
            <v>15042.01985569098</v>
          </cell>
          <cell r="AD10">
            <v>15385.040012003905</v>
          </cell>
          <cell r="AE10">
            <v>14517.833853228756</v>
          </cell>
          <cell r="AF10">
            <v>13949.449739023761</v>
          </cell>
          <cell r="AG10">
            <v>169462.80484584096</v>
          </cell>
        </row>
        <row r="11">
          <cell r="E11" t="str">
            <v>IMMROM (kton)</v>
          </cell>
          <cell r="F11">
            <v>1293.5325913437493</v>
          </cell>
          <cell r="G11">
            <v>1297.2585336188677</v>
          </cell>
          <cell r="H11">
            <v>1300.3563208582318</v>
          </cell>
          <cell r="I11">
            <v>1283.6137393133281</v>
          </cell>
          <cell r="J11">
            <v>1289.7925547049963</v>
          </cell>
          <cell r="K11">
            <v>1289.8203771880833</v>
          </cell>
          <cell r="L11">
            <v>1299.8780948394933</v>
          </cell>
          <cell r="M11">
            <v>1312.3673988537562</v>
          </cell>
          <cell r="N11">
            <v>1301.9425194556991</v>
          </cell>
          <cell r="O11">
            <v>1294.1125326082631</v>
          </cell>
          <cell r="P11">
            <v>1244.99049490735</v>
          </cell>
          <cell r="Q11">
            <v>1232.3565089748483</v>
          </cell>
          <cell r="R11">
            <v>15440.021666666667</v>
          </cell>
          <cell r="T11" t="str">
            <v>IMMROM (kton)</v>
          </cell>
          <cell r="U11">
            <v>1030.2897140356713</v>
          </cell>
          <cell r="V11">
            <v>1043.5308843010193</v>
          </cell>
          <cell r="W11">
            <v>1283.2161736950404</v>
          </cell>
          <cell r="X11">
            <v>1327.8435259683572</v>
          </cell>
          <cell r="Y11">
            <v>1392.8300905208157</v>
          </cell>
          <cell r="Z11">
            <v>1426.1324745089505</v>
          </cell>
          <cell r="AA11">
            <v>1382.7532547157098</v>
          </cell>
          <cell r="AB11">
            <v>1438.4469491409041</v>
          </cell>
          <cell r="AC11">
            <v>1406.127880174854</v>
          </cell>
          <cell r="AD11">
            <v>1392.8805267628193</v>
          </cell>
          <cell r="AE11">
            <v>1376.1262653005119</v>
          </cell>
          <cell r="AF11">
            <v>1383.8286572171944</v>
          </cell>
          <cell r="AG11">
            <v>15884.006396341849</v>
          </cell>
        </row>
        <row r="12">
          <cell r="E12" t="str">
            <v>IMMFC (kton)</v>
          </cell>
          <cell r="F12">
            <v>1433.2920098340601</v>
          </cell>
          <cell r="G12">
            <v>1450.2573845700058</v>
          </cell>
          <cell r="H12">
            <v>1449.9638097846134</v>
          </cell>
          <cell r="I12">
            <v>1390.7008196271083</v>
          </cell>
          <cell r="J12">
            <v>1400.9884336644959</v>
          </cell>
          <cell r="K12">
            <v>1396.2815933071445</v>
          </cell>
          <cell r="L12">
            <v>1399.4291470651358</v>
          </cell>
          <cell r="M12">
            <v>1372.4822572430821</v>
          </cell>
          <cell r="N12">
            <v>1376.5222508303164</v>
          </cell>
          <cell r="O12">
            <v>1401.1263565572342</v>
          </cell>
          <cell r="P12">
            <v>1398.7226079997761</v>
          </cell>
          <cell r="Q12">
            <v>1399.1711678785482</v>
          </cell>
          <cell r="R12">
            <v>16868.937838361519</v>
          </cell>
          <cell r="T12" t="str">
            <v>IMMFC (kton)</v>
          </cell>
          <cell r="U12">
            <v>1405.038</v>
          </cell>
          <cell r="V12">
            <v>1411.027</v>
          </cell>
          <cell r="W12">
            <v>1510.2</v>
          </cell>
          <cell r="X12">
            <v>1448.9580176025788</v>
          </cell>
          <cell r="Y12">
            <v>1490.2320065631545</v>
          </cell>
          <cell r="Z12">
            <v>1488.4311355284322</v>
          </cell>
          <cell r="AA12">
            <v>1495.7995153672709</v>
          </cell>
          <cell r="AB12">
            <v>1491.2648662705767</v>
          </cell>
          <cell r="AC12">
            <v>1475.3128486290448</v>
          </cell>
          <cell r="AD12">
            <v>1524.4456171014815</v>
          </cell>
          <cell r="AE12">
            <v>1497.5945721158778</v>
          </cell>
          <cell r="AF12">
            <v>1521.373650139345</v>
          </cell>
          <cell r="AG12">
            <v>17759.677229317764</v>
          </cell>
        </row>
        <row r="13">
          <cell r="E13" t="str">
            <v>IMMFC IMM + TDM (kton)</v>
          </cell>
          <cell r="F13">
            <v>1513.0054333559901</v>
          </cell>
          <cell r="G13">
            <v>1546.9361828278816</v>
          </cell>
          <cell r="H13">
            <v>1546.3490332570968</v>
          </cell>
          <cell r="I13">
            <v>1427.8230529420866</v>
          </cell>
          <cell r="J13">
            <v>1448.3982810168618</v>
          </cell>
          <cell r="K13">
            <v>1438.9846003021589</v>
          </cell>
          <cell r="L13">
            <v>1445.2797078181416</v>
          </cell>
          <cell r="M13">
            <v>1391.3859281740342</v>
          </cell>
          <cell r="N13">
            <v>1399.4659153485027</v>
          </cell>
          <cell r="O13">
            <v>1448.6741268023384</v>
          </cell>
          <cell r="P13">
            <v>1443.8666296874221</v>
          </cell>
          <cell r="Q13">
            <v>1444.7637494449664</v>
          </cell>
          <cell r="R13">
            <v>17494.93264097748</v>
          </cell>
          <cell r="T13" t="str">
            <v>IMMFC IMM + TDM (kton)</v>
          </cell>
          <cell r="U13">
            <v>1603.9158299999999</v>
          </cell>
          <cell r="V13">
            <v>1573.4104600000001</v>
          </cell>
          <cell r="W13">
            <v>1696.2</v>
          </cell>
          <cell r="X13">
            <v>1598.9580176025788</v>
          </cell>
          <cell r="Y13">
            <v>1637.6418539155204</v>
          </cell>
          <cell r="Z13">
            <v>1631.1341425234466</v>
          </cell>
          <cell r="AA13">
            <v>1649.1500761202767</v>
          </cell>
          <cell r="AB13">
            <v>1639.8630054813725</v>
          </cell>
          <cell r="AC13">
            <v>1608.5559810301597</v>
          </cell>
          <cell r="AD13">
            <v>1669.7928552295143</v>
          </cell>
          <cell r="AE13">
            <v>1633.0380616864525</v>
          </cell>
          <cell r="AF13">
            <v>1671.9262317057633</v>
          </cell>
          <cell r="AG13">
            <v>19613.586515295083</v>
          </cell>
        </row>
        <row r="14">
          <cell r="T14" t="str">
            <v>IMM East (+WP) TS&lt;1.65</v>
          </cell>
          <cell r="U14">
            <v>0</v>
          </cell>
          <cell r="V14">
            <v>0</v>
          </cell>
          <cell r="W14">
            <v>0</v>
          </cell>
          <cell r="X14">
            <v>0</v>
          </cell>
          <cell r="Y14">
            <v>0</v>
          </cell>
          <cell r="Z14">
            <v>0</v>
          </cell>
          <cell r="AG14">
            <v>0</v>
          </cell>
        </row>
        <row r="15">
          <cell r="T15" t="str">
            <v>IMM East TS&gt;1.65</v>
          </cell>
          <cell r="U15">
            <v>0</v>
          </cell>
          <cell r="V15">
            <v>0</v>
          </cell>
          <cell r="W15">
            <v>0</v>
          </cell>
          <cell r="X15">
            <v>0</v>
          </cell>
          <cell r="Y15">
            <v>0</v>
          </cell>
          <cell r="Z15">
            <v>0</v>
          </cell>
          <cell r="AG15">
            <v>0</v>
          </cell>
        </row>
        <row r="16">
          <cell r="T16" t="str">
            <v>IMM West (TS&gt;0.85)</v>
          </cell>
          <cell r="U16">
            <v>0</v>
          </cell>
          <cell r="V16">
            <v>0</v>
          </cell>
          <cell r="W16">
            <v>0</v>
          </cell>
          <cell r="X16">
            <v>0</v>
          </cell>
          <cell r="Y16">
            <v>0</v>
          </cell>
          <cell r="Z16">
            <v>0</v>
          </cell>
          <cell r="AG16">
            <v>0</v>
          </cell>
        </row>
        <row r="17">
          <cell r="T17" t="str">
            <v>IMM West Lo (TS&lt;0.85)</v>
          </cell>
          <cell r="U17">
            <v>0</v>
          </cell>
          <cell r="V17">
            <v>0</v>
          </cell>
          <cell r="W17">
            <v>0</v>
          </cell>
          <cell r="X17">
            <v>0</v>
          </cell>
          <cell r="Y17">
            <v>0</v>
          </cell>
          <cell r="Z17">
            <v>0</v>
          </cell>
          <cell r="AG17">
            <v>0</v>
          </cell>
        </row>
        <row r="19">
          <cell r="E19" t="str">
            <v>TDM OB (kbcm)</v>
          </cell>
          <cell r="F19">
            <v>2386.9996148030032</v>
          </cell>
          <cell r="G19">
            <v>2480.0616900799387</v>
          </cell>
          <cell r="H19">
            <v>2629.7395326262681</v>
          </cell>
          <cell r="I19">
            <v>1652.1472643488205</v>
          </cell>
          <cell r="J19">
            <v>1821.759009047624</v>
          </cell>
          <cell r="K19">
            <v>1837.2312594670557</v>
          </cell>
          <cell r="L19">
            <v>1849.4995562393381</v>
          </cell>
          <cell r="M19">
            <v>1761.0800200298065</v>
          </cell>
          <cell r="N19">
            <v>1762.3718624237576</v>
          </cell>
          <cell r="O19">
            <v>1886.5521136540951</v>
          </cell>
          <cell r="P19">
            <v>1739.2348881252333</v>
          </cell>
          <cell r="Q19">
            <v>1746.063307003865</v>
          </cell>
          <cell r="R19">
            <v>23552.740117848807</v>
          </cell>
          <cell r="T19" t="str">
            <v>TDM OB (kbcm)</v>
          </cell>
          <cell r="U19">
            <v>2146.6934339999998</v>
          </cell>
          <cell r="V19">
            <v>2264.2196329999997</v>
          </cell>
          <cell r="W19">
            <v>2707.4324357958767</v>
          </cell>
          <cell r="X19">
            <v>1718.9477740271452</v>
          </cell>
          <cell r="Y19">
            <v>1925.6439507259547</v>
          </cell>
          <cell r="Z19">
            <v>1941.1162011453935</v>
          </cell>
          <cell r="AA19">
            <v>1953.3844979176763</v>
          </cell>
          <cell r="AB19">
            <v>1761.0800200298088</v>
          </cell>
          <cell r="AC19">
            <v>1762.3718624237604</v>
          </cell>
          <cell r="AD19">
            <v>1886.5521136541008</v>
          </cell>
          <cell r="AE19">
            <v>1739.2348881252278</v>
          </cell>
          <cell r="AF19">
            <v>1746.0633070038691</v>
          </cell>
          <cell r="AG19">
            <v>23552.740117848807</v>
          </cell>
        </row>
        <row r="20">
          <cell r="E20" t="str">
            <v>TDM ROM (kton)</v>
          </cell>
          <cell r="F20">
            <v>156.82478944541</v>
          </cell>
          <cell r="G20">
            <v>161.32566291901367</v>
          </cell>
          <cell r="H20">
            <v>167.7079154633432</v>
          </cell>
          <cell r="I20">
            <v>135.68161154580321</v>
          </cell>
          <cell r="J20">
            <v>148.12960238175467</v>
          </cell>
          <cell r="K20">
            <v>146.45848127316464</v>
          </cell>
          <cell r="L20">
            <v>159.88327568147963</v>
          </cell>
          <cell r="M20">
            <v>150.73233019207231</v>
          </cell>
          <cell r="N20">
            <v>147.88520937979621</v>
          </cell>
          <cell r="O20">
            <v>168.13020710721304</v>
          </cell>
          <cell r="P20">
            <v>153.46659600259878</v>
          </cell>
          <cell r="Q20">
            <v>151.04812252991644</v>
          </cell>
          <cell r="R20">
            <v>1847.273803921566</v>
          </cell>
          <cell r="T20" t="str">
            <v>TDM ROM (kton)</v>
          </cell>
          <cell r="U20">
            <v>166.52534206217953</v>
          </cell>
          <cell r="V20">
            <v>247.39079315602109</v>
          </cell>
          <cell r="W20">
            <v>140.85449349019152</v>
          </cell>
          <cell r="X20">
            <v>135.68161154580321</v>
          </cell>
          <cell r="Y20">
            <v>148.12960238175469</v>
          </cell>
          <cell r="Z20">
            <v>146.45848127316464</v>
          </cell>
          <cell r="AA20">
            <v>159.88327568147963</v>
          </cell>
          <cell r="AB20">
            <v>150.42679847191596</v>
          </cell>
          <cell r="AC20">
            <v>125.01629965963986</v>
          </cell>
          <cell r="AD20">
            <v>145.26129738705671</v>
          </cell>
          <cell r="AE20">
            <v>130.59768628244242</v>
          </cell>
          <cell r="AF20">
            <v>151.04812252991644</v>
          </cell>
          <cell r="AG20">
            <v>1847.2738039215656</v>
          </cell>
        </row>
        <row r="21">
          <cell r="E21" t="str">
            <v>TDM FC (kton)</v>
          </cell>
          <cell r="F21">
            <v>79.713423521930125</v>
          </cell>
          <cell r="G21">
            <v>96.678798257875698</v>
          </cell>
          <cell r="H21">
            <v>96.385223472483489</v>
          </cell>
          <cell r="I21">
            <v>37.122233314978217</v>
          </cell>
          <cell r="J21">
            <v>47.409847352365979</v>
          </cell>
          <cell r="K21">
            <v>42.703006995014469</v>
          </cell>
          <cell r="L21">
            <v>45.850560753005688</v>
          </cell>
          <cell r="M21">
            <v>18.903670930952053</v>
          </cell>
          <cell r="N21">
            <v>22.943664518186257</v>
          </cell>
          <cell r="O21">
            <v>47.547770245104211</v>
          </cell>
          <cell r="P21">
            <v>45.144021687646074</v>
          </cell>
          <cell r="Q21">
            <v>45.592581566418154</v>
          </cell>
          <cell r="R21">
            <v>625.99480261596045</v>
          </cell>
          <cell r="T21" t="str">
            <v>TDM FC (kton)</v>
          </cell>
          <cell r="U21">
            <v>198.87782999999999</v>
          </cell>
          <cell r="V21">
            <v>162.38346000000001</v>
          </cell>
          <cell r="W21">
            <v>186</v>
          </cell>
          <cell r="X21">
            <v>150</v>
          </cell>
          <cell r="Y21">
            <v>147.40984735236597</v>
          </cell>
          <cell r="Z21">
            <v>142.70300699501445</v>
          </cell>
          <cell r="AA21">
            <v>153.35056075300568</v>
          </cell>
          <cell r="AB21">
            <v>148.59813921079575</v>
          </cell>
          <cell r="AC21">
            <v>133.24313240111491</v>
          </cell>
          <cell r="AD21">
            <v>145.34723812803287</v>
          </cell>
          <cell r="AE21">
            <v>135.44348957057477</v>
          </cell>
          <cell r="AF21">
            <v>150.55258156641818</v>
          </cell>
          <cell r="AG21">
            <v>1853.9092859773227</v>
          </cell>
        </row>
        <row r="22">
          <cell r="T22" t="str">
            <v>TDM direct sales</v>
          </cell>
          <cell r="U22">
            <v>0</v>
          </cell>
          <cell r="V22">
            <v>72.2</v>
          </cell>
          <cell r="W22">
            <v>60.2</v>
          </cell>
          <cell r="X22">
            <v>30</v>
          </cell>
          <cell r="Y22">
            <v>22</v>
          </cell>
          <cell r="Z22">
            <v>23</v>
          </cell>
          <cell r="AA22">
            <v>28</v>
          </cell>
          <cell r="AB22">
            <v>24</v>
          </cell>
          <cell r="AC22">
            <v>10</v>
          </cell>
          <cell r="AD22">
            <v>20</v>
          </cell>
          <cell r="AE22">
            <v>10</v>
          </cell>
          <cell r="AF22">
            <v>13</v>
          </cell>
        </row>
        <row r="23">
          <cell r="E23" t="str">
            <v>TCMOB (kbcm)</v>
          </cell>
          <cell r="F23">
            <v>5232.739406889782</v>
          </cell>
          <cell r="G23">
            <v>4768.0139494383966</v>
          </cell>
          <cell r="H23">
            <v>5267.166352103045</v>
          </cell>
          <cell r="I23">
            <v>4531.4688344040223</v>
          </cell>
          <cell r="J23">
            <v>5335.236860958059</v>
          </cell>
          <cell r="K23">
            <v>5815.8134514262747</v>
          </cell>
          <cell r="L23">
            <v>6031.8018290969949</v>
          </cell>
          <cell r="M23">
            <v>5962.486640883325</v>
          </cell>
          <cell r="N23">
            <v>5599.4629546599917</v>
          </cell>
          <cell r="O23">
            <v>5678.8949782007949</v>
          </cell>
          <cell r="P23">
            <v>5161.2862703475394</v>
          </cell>
          <cell r="Q23">
            <v>4615.6951445373643</v>
          </cell>
          <cell r="R23">
            <v>64000.066672945592</v>
          </cell>
          <cell r="T23" t="str">
            <v>TCMOB (kbcm)</v>
          </cell>
          <cell r="U23">
            <v>5989.0910535384619</v>
          </cell>
          <cell r="V23">
            <v>6380.1788149999993</v>
          </cell>
          <cell r="W23">
            <v>6340</v>
          </cell>
          <cell r="X23">
            <v>4531.4688344040223</v>
          </cell>
          <cell r="Y23">
            <v>5335.236860958059</v>
          </cell>
          <cell r="Z23">
            <v>5815.8134514262747</v>
          </cell>
          <cell r="AA23">
            <v>6031.8018290969958</v>
          </cell>
          <cell r="AB23">
            <v>5962.4866408833241</v>
          </cell>
          <cell r="AC23">
            <v>5599.4629546599917</v>
          </cell>
          <cell r="AD23">
            <v>5178.894978200794</v>
          </cell>
          <cell r="AE23">
            <v>4941.2862703475403</v>
          </cell>
          <cell r="AF23">
            <v>4415.6951445373643</v>
          </cell>
          <cell r="AG23">
            <v>66521.416833052834</v>
          </cell>
        </row>
        <row r="24">
          <cell r="E24" t="str">
            <v>TCMROM (kton)</v>
          </cell>
          <cell r="F24">
            <v>519.61607398995761</v>
          </cell>
          <cell r="G24">
            <v>492.65122068407788</v>
          </cell>
          <cell r="H24">
            <v>539.43216844334324</v>
          </cell>
          <cell r="I24">
            <v>498.7726725212645</v>
          </cell>
          <cell r="J24">
            <v>575.45248940695342</v>
          </cell>
          <cell r="K24">
            <v>624.83720615283187</v>
          </cell>
          <cell r="L24">
            <v>683.84367918570263</v>
          </cell>
          <cell r="M24">
            <v>693.36512501951017</v>
          </cell>
          <cell r="N24">
            <v>665.70065308589176</v>
          </cell>
          <cell r="O24">
            <v>625.82433563415543</v>
          </cell>
          <cell r="P24">
            <v>606.85353415688257</v>
          </cell>
          <cell r="Q24">
            <v>589.65084171942908</v>
          </cell>
          <cell r="R24">
            <v>7116</v>
          </cell>
          <cell r="T24" t="str">
            <v>TCMROM (kton)</v>
          </cell>
          <cell r="U24">
            <v>547.16723000000002</v>
          </cell>
          <cell r="V24">
            <v>595.09120900000005</v>
          </cell>
          <cell r="W24">
            <v>594</v>
          </cell>
          <cell r="X24">
            <v>498.77267252126455</v>
          </cell>
          <cell r="Y24">
            <v>575.45248940695342</v>
          </cell>
          <cell r="Z24">
            <v>624.83720615283187</v>
          </cell>
          <cell r="AA24">
            <v>683.84367918570263</v>
          </cell>
          <cell r="AB24">
            <v>693.36512501951017</v>
          </cell>
          <cell r="AC24">
            <v>665.70065308589176</v>
          </cell>
          <cell r="AD24">
            <v>585.82433563415543</v>
          </cell>
          <cell r="AE24">
            <v>604.85353415688257</v>
          </cell>
          <cell r="AF24">
            <v>569.6508417194292</v>
          </cell>
          <cell r="AG24">
            <v>7238.5589758826209</v>
          </cell>
        </row>
        <row r="25">
          <cell r="E25" t="str">
            <v>TCMFC (kton)</v>
          </cell>
          <cell r="F25">
            <v>500</v>
          </cell>
          <cell r="G25">
            <v>480</v>
          </cell>
          <cell r="H25">
            <v>575</v>
          </cell>
          <cell r="I25">
            <v>575</v>
          </cell>
          <cell r="J25">
            <v>605</v>
          </cell>
          <cell r="K25">
            <v>620</v>
          </cell>
          <cell r="L25">
            <v>625</v>
          </cell>
          <cell r="M25">
            <v>640</v>
          </cell>
          <cell r="N25">
            <v>635</v>
          </cell>
          <cell r="O25">
            <v>570</v>
          </cell>
          <cell r="P25">
            <v>571</v>
          </cell>
          <cell r="Q25">
            <v>604</v>
          </cell>
          <cell r="R25">
            <v>7000</v>
          </cell>
          <cell r="T25" t="str">
            <v>TCMFC (kton)</v>
          </cell>
          <cell r="U25">
            <v>408.76226700000001</v>
          </cell>
          <cell r="V25">
            <v>483.85603100000003</v>
          </cell>
          <cell r="W25">
            <v>585</v>
          </cell>
          <cell r="X25">
            <v>585</v>
          </cell>
          <cell r="Y25">
            <v>615</v>
          </cell>
          <cell r="Z25">
            <v>630</v>
          </cell>
          <cell r="AA25">
            <v>635</v>
          </cell>
          <cell r="AB25">
            <v>650</v>
          </cell>
          <cell r="AC25">
            <v>645</v>
          </cell>
          <cell r="AD25">
            <v>580</v>
          </cell>
          <cell r="AE25">
            <v>578</v>
          </cell>
          <cell r="AF25">
            <v>604</v>
          </cell>
          <cell r="AG25">
            <v>6999.6182980000003</v>
          </cell>
        </row>
        <row r="26">
          <cell r="T26">
            <v>0</v>
          </cell>
          <cell r="U26">
            <v>0</v>
          </cell>
          <cell r="V26">
            <v>0</v>
          </cell>
          <cell r="W26">
            <v>0</v>
          </cell>
          <cell r="X26">
            <v>0</v>
          </cell>
          <cell r="Y26">
            <v>0</v>
          </cell>
          <cell r="Z26">
            <v>0</v>
          </cell>
          <cell r="AG26">
            <v>0</v>
          </cell>
        </row>
        <row r="27">
          <cell r="T27">
            <v>0</v>
          </cell>
          <cell r="U27">
            <v>0</v>
          </cell>
          <cell r="V27">
            <v>0</v>
          </cell>
          <cell r="W27">
            <v>0</v>
          </cell>
          <cell r="X27">
            <v>0</v>
          </cell>
          <cell r="Y27">
            <v>0</v>
          </cell>
          <cell r="Z27">
            <v>0</v>
          </cell>
          <cell r="AG27">
            <v>0</v>
          </cell>
        </row>
        <row r="28">
          <cell r="T28">
            <v>0</v>
          </cell>
          <cell r="U28">
            <v>0</v>
          </cell>
          <cell r="V28">
            <v>0</v>
          </cell>
          <cell r="W28">
            <v>0</v>
          </cell>
          <cell r="X28">
            <v>0</v>
          </cell>
          <cell r="Y28">
            <v>0</v>
          </cell>
          <cell r="Z28">
            <v>0</v>
          </cell>
          <cell r="AG28">
            <v>0</v>
          </cell>
        </row>
        <row r="29">
          <cell r="T29">
            <v>0</v>
          </cell>
          <cell r="U29">
            <v>0</v>
          </cell>
          <cell r="V29">
            <v>0</v>
          </cell>
          <cell r="W29">
            <v>0</v>
          </cell>
          <cell r="X29">
            <v>0</v>
          </cell>
          <cell r="Y29">
            <v>0</v>
          </cell>
          <cell r="Z29">
            <v>0</v>
          </cell>
          <cell r="AG29">
            <v>0</v>
          </cell>
        </row>
        <row r="31">
          <cell r="E31" t="str">
            <v>JBGOB (kbcm)</v>
          </cell>
          <cell r="F31">
            <v>658</v>
          </cell>
          <cell r="G31">
            <v>590.5</v>
          </cell>
          <cell r="H31">
            <v>624.5</v>
          </cell>
          <cell r="I31">
            <v>625</v>
          </cell>
          <cell r="J31">
            <v>605</v>
          </cell>
          <cell r="K31">
            <v>620</v>
          </cell>
          <cell r="L31">
            <v>600</v>
          </cell>
          <cell r="M31">
            <v>557</v>
          </cell>
          <cell r="N31">
            <v>670</v>
          </cell>
          <cell r="O31">
            <v>650</v>
          </cell>
          <cell r="P31">
            <v>650</v>
          </cell>
          <cell r="Q31">
            <v>600</v>
          </cell>
          <cell r="R31">
            <v>7450</v>
          </cell>
          <cell r="T31" t="str">
            <v>JBGOB (kbcm)</v>
          </cell>
          <cell r="U31">
            <v>745.14935778101153</v>
          </cell>
          <cell r="V31">
            <v>761.23900018044526</v>
          </cell>
          <cell r="W31">
            <v>690</v>
          </cell>
          <cell r="X31">
            <v>626.94064221898805</v>
          </cell>
          <cell r="Y31">
            <v>585</v>
          </cell>
          <cell r="Z31">
            <v>587</v>
          </cell>
          <cell r="AA31">
            <v>583.41</v>
          </cell>
          <cell r="AB31">
            <v>587</v>
          </cell>
          <cell r="AC31">
            <v>574.26099981955531</v>
          </cell>
          <cell r="AD31">
            <v>580</v>
          </cell>
          <cell r="AE31">
            <v>580</v>
          </cell>
          <cell r="AF31">
            <v>550</v>
          </cell>
          <cell r="AG31">
            <v>7450</v>
          </cell>
        </row>
        <row r="32">
          <cell r="E32" t="str">
            <v>JBGROM (kton)</v>
          </cell>
          <cell r="F32">
            <v>105</v>
          </cell>
          <cell r="G32">
            <v>95</v>
          </cell>
          <cell r="H32">
            <v>109</v>
          </cell>
          <cell r="I32">
            <v>112</v>
          </cell>
          <cell r="J32">
            <v>112</v>
          </cell>
          <cell r="K32">
            <v>110</v>
          </cell>
          <cell r="L32">
            <v>102</v>
          </cell>
          <cell r="M32">
            <v>110</v>
          </cell>
          <cell r="N32">
            <v>117</v>
          </cell>
          <cell r="O32">
            <v>118</v>
          </cell>
          <cell r="P32">
            <v>118</v>
          </cell>
          <cell r="Q32">
            <v>112</v>
          </cell>
          <cell r="R32">
            <v>1320</v>
          </cell>
          <cell r="T32" t="str">
            <v>JBGROM (kton)</v>
          </cell>
          <cell r="U32">
            <v>100.04608999999999</v>
          </cell>
          <cell r="V32">
            <v>103.84117000000001</v>
          </cell>
          <cell r="W32">
            <v>110.5</v>
          </cell>
          <cell r="X32">
            <v>115</v>
          </cell>
          <cell r="Y32">
            <v>115</v>
          </cell>
          <cell r="Z32">
            <v>105</v>
          </cell>
          <cell r="AA32">
            <v>105</v>
          </cell>
          <cell r="AB32">
            <v>115</v>
          </cell>
          <cell r="AC32">
            <v>110</v>
          </cell>
          <cell r="AD32">
            <v>115</v>
          </cell>
          <cell r="AE32">
            <v>110.61273999999999</v>
          </cell>
          <cell r="AF32">
            <v>115</v>
          </cell>
          <cell r="AG32">
            <v>1320</v>
          </cell>
        </row>
        <row r="33">
          <cell r="E33" t="str">
            <v>JBGFC (kton)</v>
          </cell>
          <cell r="F33">
            <v>100</v>
          </cell>
          <cell r="G33">
            <v>100</v>
          </cell>
          <cell r="H33">
            <v>110</v>
          </cell>
          <cell r="I33">
            <v>110</v>
          </cell>
          <cell r="J33">
            <v>110</v>
          </cell>
          <cell r="K33">
            <v>110</v>
          </cell>
          <cell r="L33">
            <v>100</v>
          </cell>
          <cell r="M33">
            <v>110</v>
          </cell>
          <cell r="N33">
            <v>115</v>
          </cell>
          <cell r="O33">
            <v>115</v>
          </cell>
          <cell r="P33">
            <v>110</v>
          </cell>
          <cell r="Q33">
            <v>110</v>
          </cell>
          <cell r="R33">
            <v>1300</v>
          </cell>
          <cell r="T33" t="str">
            <v>JBGFC (kton)</v>
          </cell>
          <cell r="U33">
            <v>93.678900000000013</v>
          </cell>
          <cell r="V33">
            <v>91.067570000000003</v>
          </cell>
          <cell r="W33">
            <v>130</v>
          </cell>
          <cell r="X33">
            <v>110</v>
          </cell>
          <cell r="Y33">
            <v>120</v>
          </cell>
          <cell r="Z33">
            <v>100</v>
          </cell>
          <cell r="AA33">
            <v>110</v>
          </cell>
          <cell r="AB33">
            <v>110</v>
          </cell>
          <cell r="AC33">
            <v>105</v>
          </cell>
          <cell r="AD33">
            <v>115</v>
          </cell>
          <cell r="AE33">
            <v>110</v>
          </cell>
          <cell r="AF33">
            <v>105.25353000000003</v>
          </cell>
          <cell r="AG33">
            <v>1300</v>
          </cell>
        </row>
        <row r="35">
          <cell r="E35" t="str">
            <v>EMBOB (kbcm)</v>
          </cell>
          <cell r="F35">
            <v>976.70890999999995</v>
          </cell>
          <cell r="G35">
            <v>970.19690999999989</v>
          </cell>
          <cell r="H35">
            <v>989.61782999999991</v>
          </cell>
          <cell r="I35">
            <v>967.02992999999992</v>
          </cell>
          <cell r="J35">
            <v>977.4207899999999</v>
          </cell>
          <cell r="K35">
            <v>1002.7878900000001</v>
          </cell>
          <cell r="L35">
            <v>797.7002500000001</v>
          </cell>
          <cell r="M35">
            <v>1051.4079699999998</v>
          </cell>
          <cell r="N35">
            <v>1000.20326</v>
          </cell>
          <cell r="O35">
            <v>976.81309999999996</v>
          </cell>
          <cell r="P35">
            <v>980.0305699999999</v>
          </cell>
          <cell r="Q35">
            <v>971.49950999999987</v>
          </cell>
          <cell r="R35">
            <v>11661.416919999998</v>
          </cell>
          <cell r="T35" t="str">
            <v>EMBOB (kbcm)</v>
          </cell>
          <cell r="U35">
            <v>907.44746200000009</v>
          </cell>
          <cell r="V35">
            <v>937.19909499999994</v>
          </cell>
          <cell r="W35">
            <v>970.6118300000004</v>
          </cell>
          <cell r="X35">
            <v>994.77993000000026</v>
          </cell>
          <cell r="Y35">
            <v>997.38079000000027</v>
          </cell>
          <cell r="Z35">
            <v>995.28788999999324</v>
          </cell>
          <cell r="AA35">
            <v>956.70024999999987</v>
          </cell>
          <cell r="AB35">
            <v>1189.4079700000004</v>
          </cell>
          <cell r="AC35">
            <v>1150.2032600000002</v>
          </cell>
          <cell r="AD35">
            <v>976.81309999999996</v>
          </cell>
          <cell r="AE35">
            <v>980.0305699999999</v>
          </cell>
          <cell r="AF35">
            <v>971.4995100000001</v>
          </cell>
          <cell r="AG35">
            <v>12027.361656999992</v>
          </cell>
        </row>
        <row r="36">
          <cell r="E36" t="str">
            <v>EMBROM (kton)</v>
          </cell>
          <cell r="F36">
            <v>86.3</v>
          </cell>
          <cell r="G36">
            <v>86</v>
          </cell>
          <cell r="H36">
            <v>87.8</v>
          </cell>
          <cell r="I36">
            <v>90.65</v>
          </cell>
          <cell r="J36">
            <v>89.009999999999991</v>
          </cell>
          <cell r="K36">
            <v>88.289999999999992</v>
          </cell>
          <cell r="L36">
            <v>89.5</v>
          </cell>
          <cell r="M36">
            <v>93.5</v>
          </cell>
          <cell r="N36">
            <v>91.8</v>
          </cell>
          <cell r="O36">
            <v>89.8</v>
          </cell>
          <cell r="P36">
            <v>89.45</v>
          </cell>
          <cell r="Q36">
            <v>87.9</v>
          </cell>
          <cell r="R36">
            <v>1070</v>
          </cell>
          <cell r="T36" t="str">
            <v>EMBROM (kton)</v>
          </cell>
          <cell r="U36">
            <v>93.177310000000006</v>
          </cell>
          <cell r="V36">
            <v>100.29766000000001</v>
          </cell>
          <cell r="W36">
            <v>100.00000003889406</v>
          </cell>
          <cell r="X36">
            <v>94.94000003271826</v>
          </cell>
          <cell r="Y36">
            <v>86.610000033194694</v>
          </cell>
          <cell r="Z36">
            <v>85.99000003319469</v>
          </cell>
          <cell r="AA36">
            <v>89.500001176462845</v>
          </cell>
          <cell r="AB36">
            <v>93.500000025301105</v>
          </cell>
          <cell r="AC36">
            <v>91.800000024820591</v>
          </cell>
          <cell r="AD36">
            <v>89.800000043162839</v>
          </cell>
          <cell r="AE36">
            <v>89.450000024820582</v>
          </cell>
          <cell r="AF36">
            <v>87.900000025301111</v>
          </cell>
          <cell r="AG36">
            <v>1102.9649714578709</v>
          </cell>
        </row>
        <row r="37">
          <cell r="E37" t="str">
            <v>EMBFC (kton)</v>
          </cell>
          <cell r="F37">
            <v>89.768000000000001</v>
          </cell>
          <cell r="G37">
            <v>84.28</v>
          </cell>
          <cell r="H37">
            <v>86.043999999999997</v>
          </cell>
          <cell r="I37">
            <v>88.837000000000003</v>
          </cell>
          <cell r="J37">
            <v>87.229799999999997</v>
          </cell>
          <cell r="K37">
            <v>86.524199999999993</v>
          </cell>
          <cell r="L37">
            <v>87.71</v>
          </cell>
          <cell r="M37">
            <v>91.63</v>
          </cell>
          <cell r="N37">
            <v>89.963999999999999</v>
          </cell>
          <cell r="O37">
            <v>88.004000000000005</v>
          </cell>
          <cell r="P37">
            <v>87.661000000000001</v>
          </cell>
          <cell r="Q37">
            <v>86.141999999999996</v>
          </cell>
          <cell r="R37">
            <v>1053.7940000000001</v>
          </cell>
          <cell r="T37" t="str">
            <v>EMBFC (kton)</v>
          </cell>
          <cell r="U37">
            <v>89.38172999999999</v>
          </cell>
          <cell r="V37">
            <v>95.002210000000019</v>
          </cell>
          <cell r="W37">
            <v>95</v>
          </cell>
          <cell r="X37">
            <v>88.837000000000003</v>
          </cell>
          <cell r="Y37">
            <v>87.229799999999997</v>
          </cell>
          <cell r="Z37">
            <v>86.524199999999993</v>
          </cell>
          <cell r="AA37">
            <v>87.71</v>
          </cell>
          <cell r="AB37">
            <v>91.63</v>
          </cell>
          <cell r="AC37">
            <v>89.963999999999999</v>
          </cell>
          <cell r="AD37">
            <v>88.004000000000005</v>
          </cell>
          <cell r="AE37">
            <v>87.661000000000001</v>
          </cell>
          <cell r="AF37">
            <v>86.141999999999996</v>
          </cell>
          <cell r="AG37">
            <v>1073.0859399999999</v>
          </cell>
        </row>
        <row r="39">
          <cell r="E39" t="str">
            <v>BEKOB (kbcm)</v>
          </cell>
          <cell r="F39">
            <v>1893.284169</v>
          </cell>
          <cell r="G39">
            <v>1667.30883606</v>
          </cell>
          <cell r="H39">
            <v>1919.9668706399996</v>
          </cell>
          <cell r="I39">
            <v>1822.4103324</v>
          </cell>
          <cell r="J39">
            <v>1991.9728869599994</v>
          </cell>
          <cell r="K39">
            <v>2066.3016779999998</v>
          </cell>
          <cell r="L39">
            <v>1963.0112586</v>
          </cell>
          <cell r="M39">
            <v>2065.2776566799998</v>
          </cell>
          <cell r="N39">
            <v>2137.3289826</v>
          </cell>
          <cell r="O39">
            <v>2173.3546455599994</v>
          </cell>
          <cell r="P39">
            <v>1963.0112586</v>
          </cell>
          <cell r="Q39">
            <v>1788.6935345999998</v>
          </cell>
          <cell r="R39">
            <v>23451.922109699997</v>
          </cell>
          <cell r="T39" t="str">
            <v>BEKOB (kbcm)</v>
          </cell>
          <cell r="U39">
            <v>1620.8804777066116</v>
          </cell>
          <cell r="V39">
            <v>1828.815486</v>
          </cell>
          <cell r="W39">
            <v>1888.1860140068572</v>
          </cell>
          <cell r="X39">
            <v>1809.98544915</v>
          </cell>
          <cell r="Y39">
            <v>1977.9682668159999</v>
          </cell>
          <cell r="Z39">
            <v>2052.1742030100004</v>
          </cell>
          <cell r="AA39">
            <v>1948.731370688</v>
          </cell>
          <cell r="AB39">
            <v>2050.1581957999997</v>
          </cell>
          <cell r="AC39">
            <v>2121.1466998499995</v>
          </cell>
          <cell r="AD39">
            <v>2158.0832293200001</v>
          </cell>
          <cell r="AE39">
            <v>1980.8833379999996</v>
          </cell>
          <cell r="AF39">
            <v>1817.3267262671995</v>
          </cell>
          <cell r="AG39">
            <v>23254.339456614667</v>
          </cell>
        </row>
        <row r="40">
          <cell r="E40" t="str">
            <v>BEKROM (kton)</v>
          </cell>
          <cell r="F40">
            <v>236.52127282295712</v>
          </cell>
          <cell r="G40">
            <v>213.13577327551016</v>
          </cell>
          <cell r="H40">
            <v>220.62365598310717</v>
          </cell>
          <cell r="I40">
            <v>198.46217592743926</v>
          </cell>
          <cell r="J40">
            <v>204.16616859855634</v>
          </cell>
          <cell r="K40">
            <v>242.4978051809652</v>
          </cell>
          <cell r="L40">
            <v>270.05887158275584</v>
          </cell>
          <cell r="M40">
            <v>274.52095213898576</v>
          </cell>
          <cell r="N40">
            <v>282.54340193250391</v>
          </cell>
          <cell r="O40">
            <v>300.57161930460427</v>
          </cell>
          <cell r="P40">
            <v>274.55802057406305</v>
          </cell>
          <cell r="Q40">
            <v>282.34062298289876</v>
          </cell>
          <cell r="R40">
            <v>3000.0003403043465</v>
          </cell>
          <cell r="T40" t="str">
            <v>BEKROM (kton)</v>
          </cell>
          <cell r="U40">
            <v>183.19914000000003</v>
          </cell>
          <cell r="V40">
            <v>228.58879000000002</v>
          </cell>
          <cell r="W40">
            <v>221.00000000000003</v>
          </cell>
          <cell r="X40">
            <v>220</v>
          </cell>
          <cell r="Y40">
            <v>239</v>
          </cell>
          <cell r="Z40">
            <v>259</v>
          </cell>
          <cell r="AA40">
            <v>262.22000000000003</v>
          </cell>
          <cell r="AB40">
            <v>273</v>
          </cell>
          <cell r="AC40">
            <v>277</v>
          </cell>
          <cell r="AD40">
            <v>278.99999999999994</v>
          </cell>
          <cell r="AE40">
            <v>279</v>
          </cell>
          <cell r="AF40">
            <v>279.35512245906284</v>
          </cell>
          <cell r="AG40">
            <v>3000.3630524590626</v>
          </cell>
        </row>
        <row r="41">
          <cell r="E41" t="str">
            <v>BEKFC (kton)</v>
          </cell>
          <cell r="F41">
            <v>264</v>
          </cell>
          <cell r="G41">
            <v>232</v>
          </cell>
          <cell r="H41">
            <v>264</v>
          </cell>
          <cell r="I41">
            <v>264</v>
          </cell>
          <cell r="J41">
            <v>264</v>
          </cell>
          <cell r="K41">
            <v>248</v>
          </cell>
          <cell r="L41">
            <v>248</v>
          </cell>
          <cell r="M41">
            <v>217</v>
          </cell>
          <cell r="N41">
            <v>217</v>
          </cell>
          <cell r="O41">
            <v>256</v>
          </cell>
          <cell r="P41">
            <v>264</v>
          </cell>
          <cell r="Q41">
            <v>264</v>
          </cell>
          <cell r="R41">
            <v>3002</v>
          </cell>
          <cell r="T41" t="str">
            <v>BEKFC (kton)</v>
          </cell>
          <cell r="U41">
            <v>161.04122899999999</v>
          </cell>
          <cell r="V41">
            <v>192.11241899999999</v>
          </cell>
          <cell r="W41">
            <v>160</v>
          </cell>
          <cell r="X41">
            <v>152</v>
          </cell>
          <cell r="Y41">
            <v>264</v>
          </cell>
          <cell r="Z41">
            <v>248</v>
          </cell>
          <cell r="AA41">
            <v>248</v>
          </cell>
          <cell r="AB41">
            <v>217</v>
          </cell>
          <cell r="AC41">
            <v>217</v>
          </cell>
          <cell r="AD41">
            <v>256</v>
          </cell>
          <cell r="AE41">
            <v>264</v>
          </cell>
          <cell r="AF41">
            <v>264</v>
          </cell>
          <cell r="AG41">
            <v>2643.153648</v>
          </cell>
        </row>
      </sheetData>
      <sheetData sheetId="13">
        <row r="38">
          <cell r="O38">
            <v>91.074468277466877</v>
          </cell>
        </row>
      </sheetData>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erformance"/>
      <sheetName val="BOD"/>
      <sheetName val="WS-Annual"/>
      <sheetName val="Chart sheet"/>
      <sheetName val="View for BOC"/>
      <sheetName val="WS-Daily"/>
      <sheetName val="IMM"/>
      <sheetName val="TDM"/>
      <sheetName val="BEK"/>
      <sheetName val="EMB"/>
      <sheetName val="TCM"/>
      <sheetName val="JBG"/>
      <sheetName val="Budget &amp; Outlook"/>
      <sheetName val="Summ TOTAL"/>
      <sheetName val="Sheet1"/>
      <sheetName val="MTD OB Forecasting"/>
    </sheetNames>
    <sheetDataSet>
      <sheetData sheetId="0" refreshError="1"/>
      <sheetData sheetId="1" refreshError="1"/>
      <sheetData sheetId="2"/>
      <sheetData sheetId="3" refreshError="1"/>
      <sheetData sheetId="4" refreshError="1"/>
      <sheetData sheetId="5">
        <row r="5">
          <cell r="B5" t="str">
            <v>Date</v>
          </cell>
          <cell r="C5" t="str">
            <v>OB</v>
          </cell>
          <cell r="D5" t="str">
            <v>ROM</v>
          </cell>
          <cell r="E5" t="str">
            <v>FC</v>
          </cell>
          <cell r="G5" t="str">
            <v>Budget</v>
          </cell>
          <cell r="H5" t="str">
            <v>Estimate</v>
          </cell>
          <cell r="I5" t="str">
            <v>Actual</v>
          </cell>
          <cell r="J5" t="str">
            <v>Budget</v>
          </cell>
          <cell r="K5" t="str">
            <v>Estimate</v>
          </cell>
          <cell r="L5" t="str">
            <v>Actual</v>
          </cell>
          <cell r="M5" t="str">
            <v>Budget</v>
          </cell>
          <cell r="N5" t="str">
            <v>Estimate</v>
          </cell>
          <cell r="O5" t="str">
            <v>Actual</v>
          </cell>
          <cell r="Q5" t="str">
            <v>OB</v>
          </cell>
          <cell r="R5" t="str">
            <v>ROM</v>
          </cell>
          <cell r="S5" t="str">
            <v>FC</v>
          </cell>
          <cell r="U5" t="str">
            <v>Budget</v>
          </cell>
          <cell r="V5" t="str">
            <v>Estimate</v>
          </cell>
          <cell r="W5" t="str">
            <v>Actual</v>
          </cell>
          <cell r="X5" t="str">
            <v>Budget</v>
          </cell>
          <cell r="Y5" t="str">
            <v>Estimate</v>
          </cell>
          <cell r="Z5" t="str">
            <v>Actual</v>
          </cell>
          <cell r="AA5" t="str">
            <v>Budget</v>
          </cell>
          <cell r="AB5" t="str">
            <v>Estimate</v>
          </cell>
          <cell r="AC5" t="str">
            <v>Actual</v>
          </cell>
          <cell r="AE5" t="str">
            <v>OB</v>
          </cell>
          <cell r="AF5" t="str">
            <v>ROM</v>
          </cell>
          <cell r="AG5" t="str">
            <v>FC</v>
          </cell>
          <cell r="AI5" t="str">
            <v>Budget</v>
          </cell>
          <cell r="AJ5" t="str">
            <v>Estimate</v>
          </cell>
          <cell r="AK5" t="str">
            <v>Actual</v>
          </cell>
          <cell r="AL5" t="str">
            <v>Budget</v>
          </cell>
          <cell r="AM5" t="str">
            <v>Estimate</v>
          </cell>
          <cell r="AN5" t="str">
            <v>Actual</v>
          </cell>
          <cell r="AO5" t="str">
            <v>Budget</v>
          </cell>
          <cell r="AP5" t="str">
            <v>Estimate</v>
          </cell>
          <cell r="AQ5" t="str">
            <v>Actual</v>
          </cell>
          <cell r="AS5" t="str">
            <v>OB</v>
          </cell>
          <cell r="AT5" t="str">
            <v>ROM</v>
          </cell>
          <cell r="AU5" t="str">
            <v>FC</v>
          </cell>
          <cell r="AW5" t="str">
            <v>Budget</v>
          </cell>
          <cell r="AX5" t="str">
            <v>Estimate</v>
          </cell>
          <cell r="AY5" t="str">
            <v>Actual</v>
          </cell>
          <cell r="AZ5" t="str">
            <v>Budget</v>
          </cell>
          <cell r="BA5" t="str">
            <v>Estimate</v>
          </cell>
          <cell r="BB5" t="str">
            <v>Actual</v>
          </cell>
          <cell r="BC5" t="str">
            <v>Budget</v>
          </cell>
          <cell r="BD5" t="str">
            <v>Estimate</v>
          </cell>
          <cell r="BE5" t="str">
            <v>Actual</v>
          </cell>
          <cell r="BG5" t="str">
            <v>OB</v>
          </cell>
          <cell r="BH5" t="str">
            <v>ROM</v>
          </cell>
          <cell r="BI5" t="str">
            <v>FC</v>
          </cell>
          <cell r="BK5" t="str">
            <v>Budget</v>
          </cell>
          <cell r="BL5" t="str">
            <v>Estimate</v>
          </cell>
          <cell r="BM5" t="str">
            <v>Actual</v>
          </cell>
          <cell r="BN5" t="str">
            <v>Budget</v>
          </cell>
          <cell r="BO5" t="str">
            <v>Estimate</v>
          </cell>
          <cell r="BP5" t="str">
            <v>Actual</v>
          </cell>
          <cell r="BQ5" t="str">
            <v>Budget</v>
          </cell>
          <cell r="BR5" t="str">
            <v>Estimate</v>
          </cell>
          <cell r="BS5" t="str">
            <v>Actual</v>
          </cell>
          <cell r="BU5" t="str">
            <v>OB</v>
          </cell>
          <cell r="BV5" t="str">
            <v>ROM</v>
          </cell>
          <cell r="BW5" t="str">
            <v>FC</v>
          </cell>
          <cell r="BY5" t="str">
            <v>Budget</v>
          </cell>
          <cell r="BZ5" t="str">
            <v>Estimate</v>
          </cell>
          <cell r="CA5" t="str">
            <v>Actual</v>
          </cell>
          <cell r="CB5" t="str">
            <v>Budget</v>
          </cell>
          <cell r="CC5" t="str">
            <v>Estimate</v>
          </cell>
          <cell r="CD5" t="str">
            <v>Actual</v>
          </cell>
          <cell r="CE5" t="str">
            <v>Budget</v>
          </cell>
          <cell r="CF5" t="str">
            <v>Estimate</v>
          </cell>
          <cell r="CG5" t="str">
            <v>Actual</v>
          </cell>
          <cell r="CI5" t="str">
            <v>OB</v>
          </cell>
          <cell r="CJ5" t="str">
            <v>ROM</v>
          </cell>
          <cell r="CK5" t="str">
            <v>FC</v>
          </cell>
          <cell r="CM5" t="str">
            <v>Budget</v>
          </cell>
          <cell r="CN5" t="str">
            <v>Estimate</v>
          </cell>
          <cell r="CO5" t="str">
            <v>Actual</v>
          </cell>
          <cell r="CP5" t="str">
            <v>Budget</v>
          </cell>
          <cell r="CQ5" t="str">
            <v>Estimate</v>
          </cell>
          <cell r="CR5" t="str">
            <v>Actual</v>
          </cell>
          <cell r="CS5" t="str">
            <v>Budget</v>
          </cell>
          <cell r="CT5" t="str">
            <v>Estimate</v>
          </cell>
          <cell r="CU5" t="str">
            <v>Actual</v>
          </cell>
        </row>
        <row r="7">
          <cell r="B7">
            <v>41699</v>
          </cell>
          <cell r="C7">
            <v>514.6142301254273</v>
          </cell>
          <cell r="D7">
            <v>46.962679999999999</v>
          </cell>
          <cell r="E7">
            <v>59.701500000000003</v>
          </cell>
          <cell r="G7">
            <v>402.57312453277103</v>
          </cell>
          <cell r="H7">
            <v>476.50582084069566</v>
          </cell>
          <cell r="I7">
            <v>514.6142301254273</v>
          </cell>
          <cell r="J7">
            <v>41.946978092201029</v>
          </cell>
          <cell r="K7">
            <v>48.313565000000004</v>
          </cell>
          <cell r="L7">
            <v>46.962679999999999</v>
          </cell>
          <cell r="M7">
            <v>49.882226879261189</v>
          </cell>
          <cell r="N7">
            <v>48.761425833333334</v>
          </cell>
          <cell r="O7">
            <v>59.701500000000003</v>
          </cell>
          <cell r="Q7">
            <v>233.607</v>
          </cell>
          <cell r="R7">
            <v>22.680419999999998</v>
          </cell>
          <cell r="S7">
            <v>16.632180000000002</v>
          </cell>
          <cell r="U7">
            <v>169.90859200332403</v>
          </cell>
          <cell r="V7">
            <v>214.80365833333335</v>
          </cell>
          <cell r="W7">
            <v>233.607</v>
          </cell>
          <cell r="X7">
            <v>17.401037691720749</v>
          </cell>
          <cell r="Y7">
            <v>21.999911333333333</v>
          </cell>
          <cell r="Z7">
            <v>22.680419999999998</v>
          </cell>
          <cell r="AA7">
            <v>18.548387096774192</v>
          </cell>
          <cell r="AB7">
            <v>21.993412583333335</v>
          </cell>
          <cell r="AC7">
            <v>16.632180000000002</v>
          </cell>
          <cell r="AE7">
            <v>42.568300000000001</v>
          </cell>
          <cell r="AF7">
            <v>4.1716199999999999</v>
          </cell>
          <cell r="AG7">
            <v>5.5566199999999988</v>
          </cell>
          <cell r="AI7">
            <v>31.923155806451611</v>
          </cell>
          <cell r="AJ7">
            <v>39.884272916666674</v>
          </cell>
          <cell r="AK7">
            <v>42.568300000000001</v>
          </cell>
          <cell r="AL7">
            <v>2.8322580645161288</v>
          </cell>
          <cell r="AM7">
            <v>3.5094295833333331</v>
          </cell>
          <cell r="AN7">
            <v>4.1716199999999999</v>
          </cell>
          <cell r="AO7">
            <v>2.7756129032258063</v>
          </cell>
          <cell r="AP7">
            <v>3.494250833333334</v>
          </cell>
          <cell r="AQ7">
            <v>5.5566199999999988</v>
          </cell>
          <cell r="AS7">
            <v>69.251000000000005</v>
          </cell>
          <cell r="AT7">
            <v>9.8142600000000009</v>
          </cell>
          <cell r="AU7">
            <v>2.52908</v>
          </cell>
          <cell r="AW7">
            <v>61.934415181935471</v>
          </cell>
          <cell r="AX7">
            <v>64.864791666666676</v>
          </cell>
          <cell r="AY7">
            <v>69.251000000000005</v>
          </cell>
          <cell r="AZ7">
            <v>7.1168921284873283</v>
          </cell>
          <cell r="BA7">
            <v>8.1940537500000001</v>
          </cell>
          <cell r="BB7">
            <v>9.8142600000000009</v>
          </cell>
          <cell r="BC7">
            <v>8.5161290322580641</v>
          </cell>
          <cell r="BD7">
            <v>5.9112166666666681</v>
          </cell>
          <cell r="BE7">
            <v>2.52908</v>
          </cell>
          <cell r="BG7">
            <v>98.04899975585937</v>
          </cell>
          <cell r="BH7">
            <v>6.1463199958801269</v>
          </cell>
          <cell r="BI7">
            <v>11.82</v>
          </cell>
          <cell r="BK7">
            <v>84.830307504073161</v>
          </cell>
          <cell r="BL7">
            <v>88.922529085477208</v>
          </cell>
          <cell r="BM7">
            <v>98.04899975585937</v>
          </cell>
          <cell r="BN7">
            <v>5.4099327568820383</v>
          </cell>
          <cell r="BO7">
            <v>6.1603008390204108</v>
          </cell>
          <cell r="BP7">
            <v>6.1463199958801269</v>
          </cell>
          <cell r="BQ7">
            <v>3.1092007571768869</v>
          </cell>
          <cell r="BR7">
            <v>6.6620833333333325</v>
          </cell>
          <cell r="BS7">
            <v>11.82</v>
          </cell>
          <cell r="BU7">
            <v>28.866</v>
          </cell>
          <cell r="BV7">
            <v>3.83338</v>
          </cell>
          <cell r="BW7">
            <v>1.7072000000000001</v>
          </cell>
          <cell r="BY7">
            <v>20.14516129032258</v>
          </cell>
          <cell r="BZ7">
            <v>22.855791666666672</v>
          </cell>
          <cell r="CA7">
            <v>28.866</v>
          </cell>
          <cell r="CB7">
            <v>3.5161290322580645</v>
          </cell>
          <cell r="CC7">
            <v>3.48512625</v>
          </cell>
          <cell r="CD7">
            <v>3.83338</v>
          </cell>
          <cell r="CE7">
            <v>3.5483870967741935</v>
          </cell>
          <cell r="CF7">
            <v>3.8171666666666666</v>
          </cell>
          <cell r="CG7">
            <v>1.7072000000000001</v>
          </cell>
          <cell r="CI7">
            <v>986.95552988128657</v>
          </cell>
          <cell r="CJ7">
            <v>93.608679995880152</v>
          </cell>
          <cell r="CK7">
            <v>97.946579999999983</v>
          </cell>
          <cell r="CM7">
            <v>771.31475631887793</v>
          </cell>
          <cell r="CN7">
            <v>907.83686450950609</v>
          </cell>
          <cell r="CO7">
            <v>986.95552988128657</v>
          </cell>
          <cell r="CP7">
            <v>78.223227766065335</v>
          </cell>
          <cell r="CQ7">
            <v>91.662386755687066</v>
          </cell>
          <cell r="CR7">
            <v>93.608679995880152</v>
          </cell>
          <cell r="CS7">
            <v>86.37994376547033</v>
          </cell>
          <cell r="CT7">
            <v>90.63955591666668</v>
          </cell>
          <cell r="CU7">
            <v>97.946579999999983</v>
          </cell>
        </row>
        <row r="8">
          <cell r="B8">
            <v>41700</v>
          </cell>
          <cell r="C8">
            <v>436.53279974365233</v>
          </cell>
          <cell r="D8">
            <v>42.561639999999997</v>
          </cell>
          <cell r="E8">
            <v>46.380099999999999</v>
          </cell>
          <cell r="G8">
            <v>805.14624906554207</v>
          </cell>
          <cell r="H8">
            <v>953.01164168139132</v>
          </cell>
          <cell r="I8">
            <v>951.14702986907969</v>
          </cell>
          <cell r="J8">
            <v>83.893956184402057</v>
          </cell>
          <cell r="K8">
            <v>96.627130000000008</v>
          </cell>
          <cell r="L8">
            <v>89.524319999999989</v>
          </cell>
          <cell r="M8">
            <v>99.764453758522379</v>
          </cell>
          <cell r="N8">
            <v>97.522851666666668</v>
          </cell>
          <cell r="O8">
            <v>106.08160000000001</v>
          </cell>
          <cell r="Q8">
            <v>217.3629</v>
          </cell>
          <cell r="R8">
            <v>22.500679999999999</v>
          </cell>
          <cell r="S8">
            <v>24.6614</v>
          </cell>
          <cell r="U8">
            <v>339.81718400664806</v>
          </cell>
          <cell r="V8">
            <v>429.60731666666669</v>
          </cell>
          <cell r="W8">
            <v>450.9699</v>
          </cell>
          <cell r="X8">
            <v>34.802075383441498</v>
          </cell>
          <cell r="Y8">
            <v>43.999822666666667</v>
          </cell>
          <cell r="Z8">
            <v>45.181100000000001</v>
          </cell>
          <cell r="AA8">
            <v>37.096774193548384</v>
          </cell>
          <cell r="AB8">
            <v>43.986825166666669</v>
          </cell>
          <cell r="AC8">
            <v>41.293580000000006</v>
          </cell>
          <cell r="AE8">
            <v>46.015500000000003</v>
          </cell>
          <cell r="AF8">
            <v>2.2665600000000001</v>
          </cell>
          <cell r="AG8">
            <v>2.3260699999999996</v>
          </cell>
          <cell r="AI8">
            <v>63.846311612903222</v>
          </cell>
          <cell r="AJ8">
            <v>79.768545833333349</v>
          </cell>
          <cell r="AK8">
            <v>88.583799999999997</v>
          </cell>
          <cell r="AL8">
            <v>5.6645161290322577</v>
          </cell>
          <cell r="AM8">
            <v>7.0188591666666662</v>
          </cell>
          <cell r="AN8">
            <v>6.43818</v>
          </cell>
          <cell r="AO8">
            <v>5.5512258064516127</v>
          </cell>
          <cell r="AP8">
            <v>6.9885016666666679</v>
          </cell>
          <cell r="AQ8">
            <v>7.8826899999999984</v>
          </cell>
          <cell r="AS8">
            <v>48.741</v>
          </cell>
          <cell r="AT8">
            <v>7.5373900000000003</v>
          </cell>
          <cell r="AU8">
            <v>8.6702000000000012</v>
          </cell>
          <cell r="AW8">
            <v>123.86883036387094</v>
          </cell>
          <cell r="AX8">
            <v>129.72958333333335</v>
          </cell>
          <cell r="AY8">
            <v>117.992</v>
          </cell>
          <cell r="AZ8">
            <v>14.233784256974657</v>
          </cell>
          <cell r="BA8">
            <v>16.3881075</v>
          </cell>
          <cell r="BB8">
            <v>17.351649999999999</v>
          </cell>
          <cell r="BC8">
            <v>17.032258064516128</v>
          </cell>
          <cell r="BD8">
            <v>11.822433333333336</v>
          </cell>
          <cell r="BE8">
            <v>11.199280000000002</v>
          </cell>
          <cell r="BG8">
            <v>74.877929771423339</v>
          </cell>
          <cell r="BH8">
            <v>5.4014200037384033</v>
          </cell>
          <cell r="BI8">
            <v>4.3099999999999996</v>
          </cell>
          <cell r="BK8">
            <v>169.66061500814632</v>
          </cell>
          <cell r="BL8">
            <v>177.84505817095442</v>
          </cell>
          <cell r="BM8">
            <v>172.92692952728271</v>
          </cell>
          <cell r="BN8">
            <v>10.819865513764077</v>
          </cell>
          <cell r="BO8">
            <v>12.320601678040822</v>
          </cell>
          <cell r="BP8">
            <v>11.54773999961853</v>
          </cell>
          <cell r="BQ8">
            <v>6.2184015143537739</v>
          </cell>
          <cell r="BR8">
            <v>13.324166666666665</v>
          </cell>
          <cell r="BS8">
            <v>16.13</v>
          </cell>
          <cell r="BU8">
            <v>7.4204999999999997</v>
          </cell>
          <cell r="BV8">
            <v>1.3903599999999998</v>
          </cell>
          <cell r="BW8">
            <v>1.36903</v>
          </cell>
          <cell r="BY8">
            <v>40.29032258064516</v>
          </cell>
          <cell r="BZ8">
            <v>45.711583333333344</v>
          </cell>
          <cell r="CA8">
            <v>36.286499999999997</v>
          </cell>
          <cell r="CB8">
            <v>7.032258064516129</v>
          </cell>
          <cell r="CC8">
            <v>6.9702525</v>
          </cell>
          <cell r="CD8">
            <v>5.2237399999999994</v>
          </cell>
          <cell r="CE8">
            <v>7.096774193548387</v>
          </cell>
          <cell r="CF8">
            <v>7.6343333333333332</v>
          </cell>
          <cell r="CG8">
            <v>3.0762299999999998</v>
          </cell>
          <cell r="CI8">
            <v>830.95062951507566</v>
          </cell>
          <cell r="CJ8">
            <v>81.65805000373841</v>
          </cell>
          <cell r="CK8">
            <v>87.716799999999992</v>
          </cell>
          <cell r="CM8">
            <v>1542.6295126377559</v>
          </cell>
          <cell r="CN8">
            <v>1815.6737290190122</v>
          </cell>
          <cell r="CO8">
            <v>1817.9061593963622</v>
          </cell>
          <cell r="CP8">
            <v>156.44645553213067</v>
          </cell>
          <cell r="CQ8">
            <v>183.32477351137413</v>
          </cell>
          <cell r="CR8">
            <v>175.26672999961852</v>
          </cell>
          <cell r="CS8">
            <v>172.75988753094066</v>
          </cell>
          <cell r="CT8">
            <v>181.27911183333336</v>
          </cell>
          <cell r="CU8">
            <v>185.66338000000002</v>
          </cell>
        </row>
        <row r="9">
          <cell r="B9">
            <v>41701</v>
          </cell>
          <cell r="C9">
            <v>404.89273999595645</v>
          </cell>
          <cell r="D9">
            <v>37.420400000000001</v>
          </cell>
          <cell r="E9">
            <v>47.451300000000003</v>
          </cell>
          <cell r="G9">
            <v>1207.719373598313</v>
          </cell>
          <cell r="H9">
            <v>1429.517462522087</v>
          </cell>
          <cell r="I9">
            <v>1356.0397698650361</v>
          </cell>
          <cell r="J9">
            <v>125.84093427660309</v>
          </cell>
          <cell r="K9">
            <v>144.94069500000001</v>
          </cell>
          <cell r="L9">
            <v>126.94471999999999</v>
          </cell>
          <cell r="M9">
            <v>149.64668063778356</v>
          </cell>
          <cell r="N9">
            <v>146.2842775</v>
          </cell>
          <cell r="O9">
            <v>153.53290000000001</v>
          </cell>
          <cell r="Q9">
            <v>91.054000000000002</v>
          </cell>
          <cell r="R9">
            <v>8.6110900000000008</v>
          </cell>
          <cell r="S9">
            <v>10.618919999999999</v>
          </cell>
          <cell r="U9">
            <v>509.72577600997209</v>
          </cell>
          <cell r="V9">
            <v>644.41097500000001</v>
          </cell>
          <cell r="W9">
            <v>542.02390000000003</v>
          </cell>
          <cell r="X9">
            <v>52.20311307516225</v>
          </cell>
          <cell r="Y9">
            <v>65.999734000000004</v>
          </cell>
          <cell r="Z9">
            <v>53.792190000000005</v>
          </cell>
          <cell r="AA9">
            <v>55.645161290322577</v>
          </cell>
          <cell r="AB9">
            <v>65.980237750000001</v>
          </cell>
          <cell r="AC9">
            <v>51.912500000000009</v>
          </cell>
          <cell r="AE9">
            <v>20.888999999999999</v>
          </cell>
          <cell r="AF9">
            <v>0.86441000000000001</v>
          </cell>
          <cell r="AG9">
            <v>1.2990599999999999</v>
          </cell>
          <cell r="AI9">
            <v>95.769467419354839</v>
          </cell>
          <cell r="AJ9">
            <v>119.65281875000002</v>
          </cell>
          <cell r="AK9">
            <v>109.47279999999999</v>
          </cell>
          <cell r="AL9">
            <v>8.4967741935483865</v>
          </cell>
          <cell r="AM9">
            <v>10.52828875</v>
          </cell>
          <cell r="AN9">
            <v>7.3025900000000004</v>
          </cell>
          <cell r="AO9">
            <v>8.3268387096774195</v>
          </cell>
          <cell r="AP9">
            <v>10.482752500000002</v>
          </cell>
          <cell r="AQ9">
            <v>9.1817499999999974</v>
          </cell>
          <cell r="AS9">
            <v>47.253500000000003</v>
          </cell>
          <cell r="AT9">
            <v>4.89011</v>
          </cell>
          <cell r="AU9">
            <v>6.9069200000000004</v>
          </cell>
          <cell r="AW9">
            <v>185.80324554580642</v>
          </cell>
          <cell r="AX9">
            <v>194.59437500000001</v>
          </cell>
          <cell r="AY9">
            <v>165.24549999999999</v>
          </cell>
          <cell r="AZ9">
            <v>21.350676385461984</v>
          </cell>
          <cell r="BA9">
            <v>24.582161249999999</v>
          </cell>
          <cell r="BB9">
            <v>22.241759999999999</v>
          </cell>
          <cell r="BC9">
            <v>25.548387096774192</v>
          </cell>
          <cell r="BD9">
            <v>17.733650000000004</v>
          </cell>
          <cell r="BE9">
            <v>18.106200000000001</v>
          </cell>
          <cell r="BG9">
            <v>55.490369951248169</v>
          </cell>
          <cell r="BH9">
            <v>8.0019699829101558</v>
          </cell>
          <cell r="BI9">
            <v>12.41</v>
          </cell>
          <cell r="BK9">
            <v>254.49092251221947</v>
          </cell>
          <cell r="BL9">
            <v>266.76758725643163</v>
          </cell>
          <cell r="BM9">
            <v>228.41729947853088</v>
          </cell>
          <cell r="BN9">
            <v>16.229798270646114</v>
          </cell>
          <cell r="BO9">
            <v>18.480902517061232</v>
          </cell>
          <cell r="BP9">
            <v>19.549709982528686</v>
          </cell>
          <cell r="BQ9">
            <v>9.3276022715306617</v>
          </cell>
          <cell r="BR9">
            <v>19.986249999999998</v>
          </cell>
          <cell r="BS9">
            <v>28.54</v>
          </cell>
          <cell r="BU9">
            <v>29.775500000000001</v>
          </cell>
          <cell r="BV9">
            <v>3.76756</v>
          </cell>
          <cell r="BW9">
            <v>3.7675599999999996</v>
          </cell>
          <cell r="BY9">
            <v>60.435483870967744</v>
          </cell>
          <cell r="BZ9">
            <v>68.567375000000013</v>
          </cell>
          <cell r="CA9">
            <v>66.061999999999998</v>
          </cell>
          <cell r="CB9">
            <v>10.548387096774194</v>
          </cell>
          <cell r="CC9">
            <v>10.455378749999999</v>
          </cell>
          <cell r="CD9">
            <v>8.991299999999999</v>
          </cell>
          <cell r="CE9">
            <v>10.64516129032258</v>
          </cell>
          <cell r="CF9">
            <v>11.451499999999999</v>
          </cell>
          <cell r="CG9">
            <v>6.8437899999999994</v>
          </cell>
          <cell r="CI9">
            <v>649.35510994720471</v>
          </cell>
          <cell r="CJ9">
            <v>63.555539982910162</v>
          </cell>
          <cell r="CK9">
            <v>82.453760000000003</v>
          </cell>
          <cell r="CM9">
            <v>2313.944268956634</v>
          </cell>
          <cell r="CN9">
            <v>2723.5105935285187</v>
          </cell>
          <cell r="CO9">
            <v>2467.2612693435667</v>
          </cell>
          <cell r="CP9">
            <v>234.66968329819605</v>
          </cell>
          <cell r="CQ9">
            <v>274.98716026706126</v>
          </cell>
          <cell r="CR9">
            <v>238.8222699825287</v>
          </cell>
          <cell r="CS9">
            <v>259.13983129641099</v>
          </cell>
          <cell r="CT9">
            <v>271.91866775</v>
          </cell>
          <cell r="CU9">
            <v>268.11714000000001</v>
          </cell>
        </row>
        <row r="10">
          <cell r="B10">
            <v>41702</v>
          </cell>
          <cell r="C10">
            <v>465.87573006515504</v>
          </cell>
          <cell r="D10">
            <v>49.16592</v>
          </cell>
          <cell r="E10">
            <v>49.788300000000007</v>
          </cell>
          <cell r="G10">
            <v>1610.2924981310841</v>
          </cell>
          <cell r="H10">
            <v>1906.0232833627826</v>
          </cell>
          <cell r="I10">
            <v>1821.9154999301911</v>
          </cell>
          <cell r="J10">
            <v>167.78791236880411</v>
          </cell>
          <cell r="K10">
            <v>193.25426000000002</v>
          </cell>
          <cell r="L10">
            <v>176.11063999999999</v>
          </cell>
          <cell r="M10">
            <v>199.52890751704476</v>
          </cell>
          <cell r="N10">
            <v>195.04570333333334</v>
          </cell>
          <cell r="O10">
            <v>203.32120000000003</v>
          </cell>
          <cell r="Q10">
            <v>246.047</v>
          </cell>
          <cell r="R10">
            <v>22.064299999999999</v>
          </cell>
          <cell r="S10">
            <v>24.074839999999998</v>
          </cell>
          <cell r="U10">
            <v>679.63436801329613</v>
          </cell>
          <cell r="V10">
            <v>859.21463333333338</v>
          </cell>
          <cell r="W10">
            <v>788.07090000000005</v>
          </cell>
          <cell r="X10">
            <v>69.604150766882995</v>
          </cell>
          <cell r="Y10">
            <v>87.999645333333333</v>
          </cell>
          <cell r="Z10">
            <v>75.856490000000008</v>
          </cell>
          <cell r="AA10">
            <v>74.193548387096769</v>
          </cell>
          <cell r="AB10">
            <v>87.973650333333339</v>
          </cell>
          <cell r="AC10">
            <v>75.987340000000003</v>
          </cell>
          <cell r="AE10">
            <v>43.189425</v>
          </cell>
          <cell r="AF10">
            <v>3.3236099999999995</v>
          </cell>
          <cell r="AG10">
            <v>4.8917099999999998</v>
          </cell>
          <cell r="AI10">
            <v>127.69262322580644</v>
          </cell>
          <cell r="AJ10">
            <v>159.5370916666667</v>
          </cell>
          <cell r="AK10">
            <v>152.66222499999998</v>
          </cell>
          <cell r="AL10">
            <v>11.329032258064515</v>
          </cell>
          <cell r="AM10">
            <v>14.037718333333332</v>
          </cell>
          <cell r="AN10">
            <v>10.626200000000001</v>
          </cell>
          <cell r="AO10">
            <v>11.102451612903225</v>
          </cell>
          <cell r="AP10">
            <v>13.977003333333336</v>
          </cell>
          <cell r="AQ10">
            <v>14.073459999999997</v>
          </cell>
          <cell r="AS10">
            <v>56.339500000000001</v>
          </cell>
          <cell r="AT10">
            <v>8.8104599999999991</v>
          </cell>
          <cell r="AU10">
            <v>7.2148599999999998</v>
          </cell>
          <cell r="AW10">
            <v>247.73766072774188</v>
          </cell>
          <cell r="AX10">
            <v>259.4591666666667</v>
          </cell>
          <cell r="AY10">
            <v>221.58499999999998</v>
          </cell>
          <cell r="AZ10">
            <v>28.467568513949313</v>
          </cell>
          <cell r="BA10">
            <v>32.776215000000001</v>
          </cell>
          <cell r="BB10">
            <v>31.052219999999998</v>
          </cell>
          <cell r="BC10">
            <v>34.064516129032256</v>
          </cell>
          <cell r="BD10">
            <v>23.644866666666672</v>
          </cell>
          <cell r="BE10">
            <v>25.321060000000003</v>
          </cell>
          <cell r="BG10">
            <v>81.703980163574215</v>
          </cell>
          <cell r="BH10">
            <v>13.545309996261595</v>
          </cell>
          <cell r="BI10">
            <v>5.6</v>
          </cell>
          <cell r="BK10">
            <v>339.32123001629265</v>
          </cell>
          <cell r="BL10">
            <v>355.69011634190883</v>
          </cell>
          <cell r="BM10">
            <v>310.12127964210509</v>
          </cell>
          <cell r="BN10">
            <v>21.639731027528153</v>
          </cell>
          <cell r="BO10">
            <v>24.641203356081643</v>
          </cell>
          <cell r="BP10">
            <v>33.095019978790283</v>
          </cell>
          <cell r="BQ10">
            <v>12.436803028707548</v>
          </cell>
          <cell r="BR10">
            <v>26.64833333333333</v>
          </cell>
          <cell r="BS10">
            <v>34.14</v>
          </cell>
          <cell r="BU10">
            <v>29.376000000000001</v>
          </cell>
          <cell r="BV10">
            <v>4.7591500000000009</v>
          </cell>
          <cell r="BW10">
            <v>4.7387299999999994</v>
          </cell>
          <cell r="BY10">
            <v>80.58064516129032</v>
          </cell>
          <cell r="BZ10">
            <v>91.423166666666688</v>
          </cell>
          <cell r="CA10">
            <v>95.438000000000002</v>
          </cell>
          <cell r="CB10">
            <v>14.064516129032258</v>
          </cell>
          <cell r="CC10">
            <v>13.940505</v>
          </cell>
          <cell r="CD10">
            <v>13.750450000000001</v>
          </cell>
          <cell r="CE10">
            <v>14.193548387096774</v>
          </cell>
          <cell r="CF10">
            <v>15.268666666666666</v>
          </cell>
          <cell r="CG10">
            <v>11.582519999999999</v>
          </cell>
          <cell r="CI10">
            <v>922.53163522872933</v>
          </cell>
          <cell r="CJ10">
            <v>101.66874999626161</v>
          </cell>
          <cell r="CK10">
            <v>96.308440000000004</v>
          </cell>
          <cell r="CM10">
            <v>3085.2590252755117</v>
          </cell>
          <cell r="CN10">
            <v>3631.3474580380243</v>
          </cell>
          <cell r="CO10">
            <v>3389.7929045722963</v>
          </cell>
          <cell r="CP10">
            <v>312.89291106426134</v>
          </cell>
          <cell r="CQ10">
            <v>366.64954702274827</v>
          </cell>
          <cell r="CR10">
            <v>340.49101997879023</v>
          </cell>
          <cell r="CS10">
            <v>345.51977506188132</v>
          </cell>
          <cell r="CT10">
            <v>362.55822366666672</v>
          </cell>
          <cell r="CU10">
            <v>364.42558000000002</v>
          </cell>
        </row>
        <row r="11">
          <cell r="B11">
            <v>41703</v>
          </cell>
          <cell r="C11">
            <v>498.64419993820195</v>
          </cell>
          <cell r="D11">
            <v>50.344120000000004</v>
          </cell>
          <cell r="E11">
            <v>59.295099999999998</v>
          </cell>
          <cell r="G11">
            <v>2012.8656226638552</v>
          </cell>
          <cell r="H11">
            <v>2382.5291042034783</v>
          </cell>
          <cell r="I11">
            <v>2320.5596998683932</v>
          </cell>
          <cell r="J11">
            <v>209.73489046100514</v>
          </cell>
          <cell r="K11">
            <v>241.56782500000003</v>
          </cell>
          <cell r="L11">
            <v>226.45475999999999</v>
          </cell>
          <cell r="M11">
            <v>249.41113439630595</v>
          </cell>
          <cell r="N11">
            <v>243.80712916666667</v>
          </cell>
          <cell r="O11">
            <v>262.61630000000002</v>
          </cell>
          <cell r="Q11">
            <v>213.477</v>
          </cell>
          <cell r="R11">
            <v>21.515979999999999</v>
          </cell>
          <cell r="S11">
            <v>21.91356</v>
          </cell>
          <cell r="U11">
            <v>849.5429600166201</v>
          </cell>
          <cell r="V11">
            <v>1074.0182916666668</v>
          </cell>
          <cell r="W11">
            <v>1001.5479</v>
          </cell>
          <cell r="X11">
            <v>87.00518845860374</v>
          </cell>
          <cell r="Y11">
            <v>109.99955666666666</v>
          </cell>
          <cell r="Z11">
            <v>97.372470000000007</v>
          </cell>
          <cell r="AA11">
            <v>92.741935483870961</v>
          </cell>
          <cell r="AB11">
            <v>109.96706291666668</v>
          </cell>
          <cell r="AC11">
            <v>97.900900000000007</v>
          </cell>
          <cell r="AE11">
            <v>38.5929</v>
          </cell>
          <cell r="AF11">
            <v>2.3912900000000001</v>
          </cell>
          <cell r="AG11">
            <v>1.8280100000000001</v>
          </cell>
          <cell r="AI11">
            <v>159.61577903225805</v>
          </cell>
          <cell r="AJ11">
            <v>199.42136458333337</v>
          </cell>
          <cell r="AK11">
            <v>191.25512499999996</v>
          </cell>
          <cell r="AL11">
            <v>14.161290322580644</v>
          </cell>
          <cell r="AM11">
            <v>17.547147916666667</v>
          </cell>
          <cell r="AN11">
            <v>13.01749</v>
          </cell>
          <cell r="AO11">
            <v>13.878064516129031</v>
          </cell>
          <cell r="AP11">
            <v>17.471254166666668</v>
          </cell>
          <cell r="AQ11">
            <v>15.901469999999998</v>
          </cell>
          <cell r="AS11">
            <v>67.47</v>
          </cell>
          <cell r="AT11">
            <v>8.1582900000000009</v>
          </cell>
          <cell r="AU11">
            <v>7.3065599999999993</v>
          </cell>
          <cell r="AW11">
            <v>309.67207590967735</v>
          </cell>
          <cell r="AX11">
            <v>324.32395833333339</v>
          </cell>
          <cell r="AY11">
            <v>289.05499999999995</v>
          </cell>
          <cell r="AZ11">
            <v>35.584460642436639</v>
          </cell>
          <cell r="BA11">
            <v>40.970268750000002</v>
          </cell>
          <cell r="BB11">
            <v>39.210509999999999</v>
          </cell>
          <cell r="BC11">
            <v>42.58064516129032</v>
          </cell>
          <cell r="BD11">
            <v>29.556083333333341</v>
          </cell>
          <cell r="BE11">
            <v>32.62762</v>
          </cell>
          <cell r="BG11">
            <v>89.796439981460566</v>
          </cell>
          <cell r="BH11">
            <v>8.5284400280761723</v>
          </cell>
          <cell r="BI11">
            <v>10.68</v>
          </cell>
          <cell r="BK11">
            <v>424.15153752036582</v>
          </cell>
          <cell r="BL11">
            <v>444.61264542738604</v>
          </cell>
          <cell r="BM11">
            <v>399.91771962356563</v>
          </cell>
          <cell r="BN11">
            <v>27.049663784410193</v>
          </cell>
          <cell r="BO11">
            <v>30.801504195102055</v>
          </cell>
          <cell r="BP11">
            <v>41.623460006866452</v>
          </cell>
          <cell r="BQ11">
            <v>15.546003785884434</v>
          </cell>
          <cell r="BR11">
            <v>33.310416666666661</v>
          </cell>
          <cell r="BS11">
            <v>44.82</v>
          </cell>
          <cell r="BU11">
            <v>30.047499999999999</v>
          </cell>
          <cell r="BV11">
            <v>3.4561299999999999</v>
          </cell>
          <cell r="BW11">
            <v>3.4561299999999999</v>
          </cell>
          <cell r="BY11">
            <v>100.7258064516129</v>
          </cell>
          <cell r="BZ11">
            <v>114.27895833333336</v>
          </cell>
          <cell r="CA11">
            <v>125.4855</v>
          </cell>
          <cell r="CB11">
            <v>17.580645161290324</v>
          </cell>
          <cell r="CC11">
            <v>17.425631249999999</v>
          </cell>
          <cell r="CD11">
            <v>17.206580000000002</v>
          </cell>
          <cell r="CE11">
            <v>17.741935483870968</v>
          </cell>
          <cell r="CF11">
            <v>19.085833333333333</v>
          </cell>
          <cell r="CG11">
            <v>15.038649999999999</v>
          </cell>
          <cell r="CI11">
            <v>938.02803991966255</v>
          </cell>
          <cell r="CJ11">
            <v>94.394250028076186</v>
          </cell>
          <cell r="CK11">
            <v>104.47936000000001</v>
          </cell>
          <cell r="CM11">
            <v>3856.5737815943894</v>
          </cell>
          <cell r="CN11">
            <v>4539.1843225475313</v>
          </cell>
          <cell r="CO11">
            <v>4327.8209444919585</v>
          </cell>
          <cell r="CP11">
            <v>391.11613883032669</v>
          </cell>
          <cell r="CQ11">
            <v>458.31193377843539</v>
          </cell>
          <cell r="CR11">
            <v>434.88527000686645</v>
          </cell>
          <cell r="CS11">
            <v>431.89971882735165</v>
          </cell>
          <cell r="CT11">
            <v>453.19777958333327</v>
          </cell>
          <cell r="CU11">
            <v>468.90494000000001</v>
          </cell>
        </row>
        <row r="12">
          <cell r="B12">
            <v>41704</v>
          </cell>
          <cell r="C12">
            <v>464.10321001472477</v>
          </cell>
          <cell r="D12">
            <v>50.212240000000001</v>
          </cell>
          <cell r="E12">
            <v>44.960100000000004</v>
          </cell>
          <cell r="G12">
            <v>2415.4387471966261</v>
          </cell>
          <cell r="H12">
            <v>2859.0349250441741</v>
          </cell>
          <cell r="I12">
            <v>2784.6629098831181</v>
          </cell>
          <cell r="J12">
            <v>251.68186855320616</v>
          </cell>
          <cell r="K12">
            <v>289.88139000000001</v>
          </cell>
          <cell r="L12">
            <v>276.66699999999997</v>
          </cell>
          <cell r="M12">
            <v>299.29336127556712</v>
          </cell>
          <cell r="N12">
            <v>292.568555</v>
          </cell>
          <cell r="O12">
            <v>307.57640000000004</v>
          </cell>
          <cell r="Q12">
            <v>226.74700000000001</v>
          </cell>
          <cell r="R12">
            <v>23.796949999999995</v>
          </cell>
          <cell r="S12">
            <v>25.201840000000001</v>
          </cell>
          <cell r="U12">
            <v>1019.4515520199441</v>
          </cell>
          <cell r="V12">
            <v>1288.82195</v>
          </cell>
          <cell r="W12">
            <v>1228.2949000000001</v>
          </cell>
          <cell r="X12">
            <v>104.40622615032449</v>
          </cell>
          <cell r="Y12">
            <v>131.99946800000001</v>
          </cell>
          <cell r="Z12">
            <v>121.16942</v>
          </cell>
          <cell r="AA12">
            <v>111.29032258064515</v>
          </cell>
          <cell r="AB12">
            <v>131.9604755</v>
          </cell>
          <cell r="AC12">
            <v>123.10274000000001</v>
          </cell>
          <cell r="AE12">
            <v>31.975650000000002</v>
          </cell>
          <cell r="AF12">
            <v>2.9365799999999997</v>
          </cell>
          <cell r="AG12">
            <v>4.4219799999999996</v>
          </cell>
          <cell r="AI12">
            <v>191.53893483870965</v>
          </cell>
          <cell r="AJ12">
            <v>239.30563750000005</v>
          </cell>
          <cell r="AK12">
            <v>223.23077499999997</v>
          </cell>
          <cell r="AL12">
            <v>16.993548387096773</v>
          </cell>
          <cell r="AM12">
            <v>21.0565775</v>
          </cell>
          <cell r="AN12">
            <v>15.95407</v>
          </cell>
          <cell r="AO12">
            <v>16.653677419354839</v>
          </cell>
          <cell r="AP12">
            <v>20.965505</v>
          </cell>
          <cell r="AQ12">
            <v>20.323449999999998</v>
          </cell>
          <cell r="AS12">
            <v>66.968999999999994</v>
          </cell>
          <cell r="AT12">
            <v>8.4335999999999984</v>
          </cell>
          <cell r="AU12">
            <v>7.1546199999999995</v>
          </cell>
          <cell r="AW12">
            <v>371.60649109161284</v>
          </cell>
          <cell r="AX12">
            <v>389.18875000000008</v>
          </cell>
          <cell r="AY12">
            <v>356.02399999999994</v>
          </cell>
          <cell r="AZ12">
            <v>42.701352770923968</v>
          </cell>
          <cell r="BA12">
            <v>49.164322500000004</v>
          </cell>
          <cell r="BB12">
            <v>47.644109999999998</v>
          </cell>
          <cell r="BC12">
            <v>51.096774193548384</v>
          </cell>
          <cell r="BD12">
            <v>35.467300000000009</v>
          </cell>
          <cell r="BE12">
            <v>39.782240000000002</v>
          </cell>
          <cell r="BG12">
            <v>91.872629880905151</v>
          </cell>
          <cell r="BH12">
            <v>6.528570020217896</v>
          </cell>
          <cell r="BI12">
            <v>6.26</v>
          </cell>
          <cell r="BK12">
            <v>508.981845024439</v>
          </cell>
          <cell r="BL12">
            <v>533.53517451286325</v>
          </cell>
          <cell r="BM12">
            <v>491.79034950447078</v>
          </cell>
          <cell r="BN12">
            <v>32.459596541292228</v>
          </cell>
          <cell r="BO12">
            <v>36.961805034122463</v>
          </cell>
          <cell r="BP12">
            <v>48.152030027084351</v>
          </cell>
          <cell r="BQ12">
            <v>18.65520454306132</v>
          </cell>
          <cell r="BR12">
            <v>39.972499999999997</v>
          </cell>
          <cell r="BS12">
            <v>51.08</v>
          </cell>
          <cell r="BU12">
            <v>29.529</v>
          </cell>
          <cell r="BV12">
            <v>3.8492899999999994</v>
          </cell>
          <cell r="BW12">
            <v>3.8492899999999994</v>
          </cell>
          <cell r="BY12">
            <v>120.87096774193547</v>
          </cell>
          <cell r="BZ12">
            <v>137.13475000000003</v>
          </cell>
          <cell r="CA12">
            <v>155.0145</v>
          </cell>
          <cell r="CB12">
            <v>21.096774193548388</v>
          </cell>
          <cell r="CC12">
            <v>20.910757499999999</v>
          </cell>
          <cell r="CD12">
            <v>21.055870000000002</v>
          </cell>
          <cell r="CE12">
            <v>21.29032258064516</v>
          </cell>
          <cell r="CF12">
            <v>22.902999999999999</v>
          </cell>
          <cell r="CG12">
            <v>18.887939999999997</v>
          </cell>
          <cell r="CI12">
            <v>911.19648989562984</v>
          </cell>
          <cell r="CJ12">
            <v>95.757230020217889</v>
          </cell>
          <cell r="CK12">
            <v>91.847830000000002</v>
          </cell>
          <cell r="CM12">
            <v>4627.888537913268</v>
          </cell>
          <cell r="CN12">
            <v>5447.0211870570374</v>
          </cell>
          <cell r="CO12">
            <v>5239.0174343875897</v>
          </cell>
          <cell r="CP12">
            <v>469.33936659639204</v>
          </cell>
          <cell r="CQ12">
            <v>549.97432053412251</v>
          </cell>
          <cell r="CR12">
            <v>530.64250002708434</v>
          </cell>
          <cell r="CS12">
            <v>518.27966259282198</v>
          </cell>
          <cell r="CT12">
            <v>543.83733549999999</v>
          </cell>
          <cell r="CU12">
            <v>560.75277000000006</v>
          </cell>
        </row>
        <row r="13">
          <cell r="B13">
            <v>41705</v>
          </cell>
          <cell r="C13">
            <v>472.89466004142758</v>
          </cell>
          <cell r="D13">
            <v>47.057120000000005</v>
          </cell>
          <cell r="E13">
            <v>52.266800000000003</v>
          </cell>
          <cell r="G13">
            <v>2818.0118717293972</v>
          </cell>
          <cell r="H13">
            <v>3335.5407458848699</v>
          </cell>
          <cell r="I13">
            <v>3257.5575699245455</v>
          </cell>
          <cell r="J13">
            <v>293.62884664540718</v>
          </cell>
          <cell r="K13">
            <v>338.19495499999999</v>
          </cell>
          <cell r="L13">
            <v>323.72411999999997</v>
          </cell>
          <cell r="M13">
            <v>349.17558815482829</v>
          </cell>
          <cell r="N13">
            <v>341.32998083333337</v>
          </cell>
          <cell r="O13">
            <v>359.84320000000002</v>
          </cell>
          <cell r="Q13">
            <v>231.73050000000001</v>
          </cell>
          <cell r="R13">
            <v>24.484120000000004</v>
          </cell>
          <cell r="S13">
            <v>24.683019999999996</v>
          </cell>
          <cell r="U13">
            <v>1189.360144023268</v>
          </cell>
          <cell r="V13">
            <v>1503.6256083333333</v>
          </cell>
          <cell r="W13">
            <v>1460.0254</v>
          </cell>
          <cell r="X13">
            <v>121.80726384204523</v>
          </cell>
          <cell r="Y13">
            <v>153.99937933333334</v>
          </cell>
          <cell r="Z13">
            <v>145.65354000000002</v>
          </cell>
          <cell r="AA13">
            <v>129.83870967741933</v>
          </cell>
          <cell r="AB13">
            <v>153.95388808333334</v>
          </cell>
          <cell r="AC13">
            <v>147.78576000000001</v>
          </cell>
          <cell r="AE13">
            <v>37.672699999999999</v>
          </cell>
          <cell r="AF13">
            <v>2.1289600000000002</v>
          </cell>
          <cell r="AG13">
            <v>0.8357</v>
          </cell>
          <cell r="AI13">
            <v>223.46209064516125</v>
          </cell>
          <cell r="AJ13">
            <v>279.18991041666675</v>
          </cell>
          <cell r="AK13">
            <v>260.90347499999996</v>
          </cell>
          <cell r="AL13">
            <v>19.825806451612902</v>
          </cell>
          <cell r="AM13">
            <v>24.566007083333332</v>
          </cell>
          <cell r="AN13">
            <v>18.083030000000001</v>
          </cell>
          <cell r="AO13">
            <v>19.429290322580645</v>
          </cell>
          <cell r="AP13">
            <v>24.459755833333332</v>
          </cell>
          <cell r="AQ13">
            <v>21.159149999999997</v>
          </cell>
          <cell r="AS13">
            <v>60.861499999999999</v>
          </cell>
          <cell r="AT13">
            <v>9.0696200000000005</v>
          </cell>
          <cell r="AU13">
            <v>2.7297999999999996</v>
          </cell>
          <cell r="AW13">
            <v>433.54090627354833</v>
          </cell>
          <cell r="AX13">
            <v>454.05354166666677</v>
          </cell>
          <cell r="AY13">
            <v>416.88549999999992</v>
          </cell>
          <cell r="AZ13">
            <v>49.818244899411297</v>
          </cell>
          <cell r="BA13">
            <v>57.358376250000006</v>
          </cell>
          <cell r="BB13">
            <v>56.713729999999998</v>
          </cell>
          <cell r="BC13">
            <v>59.612903225806448</v>
          </cell>
          <cell r="BD13">
            <v>41.378516666666677</v>
          </cell>
          <cell r="BE13">
            <v>42.512039999999999</v>
          </cell>
          <cell r="BG13">
            <v>96.015629880905152</v>
          </cell>
          <cell r="BH13">
            <v>4.4629200210571289</v>
          </cell>
          <cell r="BI13">
            <v>7.8</v>
          </cell>
          <cell r="BK13">
            <v>593.81215252851212</v>
          </cell>
          <cell r="BL13">
            <v>622.45770359834046</v>
          </cell>
          <cell r="BM13">
            <v>587.80597938537596</v>
          </cell>
          <cell r="BN13">
            <v>37.869529298174264</v>
          </cell>
          <cell r="BO13">
            <v>43.122105873142871</v>
          </cell>
          <cell r="BP13">
            <v>52.61495004814148</v>
          </cell>
          <cell r="BQ13">
            <v>21.764405300238206</v>
          </cell>
          <cell r="BR13">
            <v>46.634583333333332</v>
          </cell>
          <cell r="BS13">
            <v>58.879999999999995</v>
          </cell>
          <cell r="BU13">
            <v>20.382999999999999</v>
          </cell>
          <cell r="BV13">
            <v>2.6447599999999998</v>
          </cell>
          <cell r="BW13">
            <v>2.6447599999999998</v>
          </cell>
          <cell r="BY13">
            <v>141.01612903225805</v>
          </cell>
          <cell r="BZ13">
            <v>159.9905416666667</v>
          </cell>
          <cell r="CA13">
            <v>175.39750000000001</v>
          </cell>
          <cell r="CB13">
            <v>24.612903225806452</v>
          </cell>
          <cell r="CC13">
            <v>24.395883749999999</v>
          </cell>
          <cell r="CD13">
            <v>23.700630000000004</v>
          </cell>
          <cell r="CE13">
            <v>24.838709677419352</v>
          </cell>
          <cell r="CF13">
            <v>26.720166666666664</v>
          </cell>
          <cell r="CG13">
            <v>21.532699999999998</v>
          </cell>
          <cell r="CI13">
            <v>919.55798992233269</v>
          </cell>
          <cell r="CJ13">
            <v>89.847500021057158</v>
          </cell>
          <cell r="CK13">
            <v>90.960080000000005</v>
          </cell>
          <cell r="CM13">
            <v>5399.2032942321439</v>
          </cell>
          <cell r="CN13">
            <v>6354.8580515665444</v>
          </cell>
          <cell r="CO13">
            <v>6158.5754243099227</v>
          </cell>
          <cell r="CP13">
            <v>547.56259436245739</v>
          </cell>
          <cell r="CQ13">
            <v>641.63670728980969</v>
          </cell>
          <cell r="CR13">
            <v>620.49000004814161</v>
          </cell>
          <cell r="CS13">
            <v>604.65960635829231</v>
          </cell>
          <cell r="CT13">
            <v>634.47689141666672</v>
          </cell>
          <cell r="CU13">
            <v>651.71284999999989</v>
          </cell>
        </row>
        <row r="14">
          <cell r="B14">
            <v>41706</v>
          </cell>
          <cell r="C14">
            <v>523.39710009231567</v>
          </cell>
          <cell r="D14">
            <v>50.288800000000009</v>
          </cell>
          <cell r="E14">
            <v>53.886700000000005</v>
          </cell>
          <cell r="G14">
            <v>3220.5849962621683</v>
          </cell>
          <cell r="H14">
            <v>3812.0465667255658</v>
          </cell>
          <cell r="I14">
            <v>3780.9546700168612</v>
          </cell>
          <cell r="J14">
            <v>335.57582473760823</v>
          </cell>
          <cell r="K14">
            <v>386.50851999999998</v>
          </cell>
          <cell r="L14">
            <v>374.01292000000001</v>
          </cell>
          <cell r="M14">
            <v>399.05781503408946</v>
          </cell>
          <cell r="N14">
            <v>390.09140666666667</v>
          </cell>
          <cell r="O14">
            <v>413.72990000000004</v>
          </cell>
          <cell r="Q14">
            <v>242.3449</v>
          </cell>
          <cell r="R14">
            <v>26.10491</v>
          </cell>
          <cell r="S14">
            <v>24.796900000000001</v>
          </cell>
          <cell r="U14">
            <v>1359.268736026592</v>
          </cell>
          <cell r="V14">
            <v>1718.4292666666665</v>
          </cell>
          <cell r="W14">
            <v>1702.3703</v>
          </cell>
          <cell r="X14">
            <v>139.20830153376599</v>
          </cell>
          <cell r="Y14">
            <v>175.99929066666667</v>
          </cell>
          <cell r="Z14">
            <v>171.75845000000001</v>
          </cell>
          <cell r="AA14">
            <v>148.38709677419354</v>
          </cell>
          <cell r="AB14">
            <v>175.94730066666668</v>
          </cell>
          <cell r="AC14">
            <v>172.58266</v>
          </cell>
          <cell r="AE14">
            <v>46.110199999999999</v>
          </cell>
          <cell r="AF14">
            <v>3.5476700000000001</v>
          </cell>
          <cell r="AG14">
            <v>2.9229600000000002</v>
          </cell>
          <cell r="AI14">
            <v>255.38524645161286</v>
          </cell>
          <cell r="AJ14">
            <v>319.07418333333339</v>
          </cell>
          <cell r="AK14">
            <v>307.01367499999998</v>
          </cell>
          <cell r="AL14">
            <v>22.658064516129031</v>
          </cell>
          <cell r="AM14">
            <v>28.075436666666665</v>
          </cell>
          <cell r="AN14">
            <v>21.630700000000001</v>
          </cell>
          <cell r="AO14">
            <v>22.204903225806451</v>
          </cell>
          <cell r="AP14">
            <v>27.954006666666665</v>
          </cell>
          <cell r="AQ14">
            <v>24.082109999999997</v>
          </cell>
          <cell r="AS14">
            <v>64.753500000000003</v>
          </cell>
          <cell r="AT14">
            <v>8.9459400000000002</v>
          </cell>
          <cell r="AU14">
            <v>7.1485000000000003</v>
          </cell>
          <cell r="AW14">
            <v>495.47532145548382</v>
          </cell>
          <cell r="AX14">
            <v>518.91833333333341</v>
          </cell>
          <cell r="AY14">
            <v>481.6389999999999</v>
          </cell>
          <cell r="AZ14">
            <v>56.935137027898627</v>
          </cell>
          <cell r="BA14">
            <v>65.552430000000001</v>
          </cell>
          <cell r="BB14">
            <v>65.659670000000006</v>
          </cell>
          <cell r="BC14">
            <v>68.129032258064512</v>
          </cell>
          <cell r="BD14">
            <v>47.289733333333345</v>
          </cell>
          <cell r="BE14">
            <v>49.660539999999997</v>
          </cell>
          <cell r="BG14">
            <v>94.803579662323003</v>
          </cell>
          <cell r="BH14">
            <v>5.5663299751281734</v>
          </cell>
          <cell r="BI14">
            <v>8.51</v>
          </cell>
          <cell r="BK14">
            <v>678.64246003258529</v>
          </cell>
          <cell r="BL14">
            <v>711.38023268381767</v>
          </cell>
          <cell r="BM14">
            <v>682.60955904769901</v>
          </cell>
          <cell r="BN14">
            <v>43.2794620550563</v>
          </cell>
          <cell r="BO14">
            <v>49.282406712163279</v>
          </cell>
          <cell r="BP14">
            <v>58.18128002326965</v>
          </cell>
          <cell r="BQ14">
            <v>24.873606057415092</v>
          </cell>
          <cell r="BR14">
            <v>53.296666666666667</v>
          </cell>
          <cell r="BS14">
            <v>67.39</v>
          </cell>
          <cell r="BU14">
            <v>20.57</v>
          </cell>
          <cell r="BV14">
            <v>3.68689</v>
          </cell>
          <cell r="BW14">
            <v>3.6659899999999999</v>
          </cell>
          <cell r="BY14">
            <v>161.16129032258064</v>
          </cell>
          <cell r="BZ14">
            <v>182.84633333333338</v>
          </cell>
          <cell r="CA14">
            <v>195.9675</v>
          </cell>
          <cell r="CB14">
            <v>28.129032258064516</v>
          </cell>
          <cell r="CC14">
            <v>27.88101</v>
          </cell>
          <cell r="CD14">
            <v>27.387520000000002</v>
          </cell>
          <cell r="CE14">
            <v>28.387096774193544</v>
          </cell>
          <cell r="CF14">
            <v>30.537333333333329</v>
          </cell>
          <cell r="CG14">
            <v>25.198689999999999</v>
          </cell>
          <cell r="CI14">
            <v>991.97927975463881</v>
          </cell>
          <cell r="CJ14">
            <v>98.140539975128192</v>
          </cell>
          <cell r="CK14">
            <v>100.93105000000001</v>
          </cell>
          <cell r="CM14">
            <v>6170.5180505510234</v>
          </cell>
          <cell r="CN14">
            <v>7262.6949160760496</v>
          </cell>
          <cell r="CO14">
            <v>7150.5547040645606</v>
          </cell>
          <cell r="CP14">
            <v>625.78582212852268</v>
          </cell>
          <cell r="CQ14">
            <v>733.29909404549642</v>
          </cell>
          <cell r="CR14">
            <v>718.63054002326976</v>
          </cell>
          <cell r="CS14">
            <v>691.03955012376264</v>
          </cell>
          <cell r="CT14">
            <v>725.11644733333344</v>
          </cell>
          <cell r="CU14">
            <v>752.64390000000003</v>
          </cell>
        </row>
        <row r="15">
          <cell r="B15">
            <v>41707</v>
          </cell>
          <cell r="C15">
            <v>514.99672989654539</v>
          </cell>
          <cell r="D15">
            <v>47.966799999999999</v>
          </cell>
          <cell r="E15">
            <v>48.713699999999996</v>
          </cell>
          <cell r="G15">
            <v>3623.1581207949394</v>
          </cell>
          <cell r="H15">
            <v>4288.5523875662611</v>
          </cell>
          <cell r="I15">
            <v>4295.9513999134069</v>
          </cell>
          <cell r="J15">
            <v>377.52280282980928</v>
          </cell>
          <cell r="K15">
            <v>434.82208499999996</v>
          </cell>
          <cell r="L15">
            <v>421.97971999999999</v>
          </cell>
          <cell r="M15">
            <v>448.94004191335063</v>
          </cell>
          <cell r="N15">
            <v>438.85283249999998</v>
          </cell>
          <cell r="O15">
            <v>462.44360000000006</v>
          </cell>
          <cell r="Q15">
            <v>200.69570000000002</v>
          </cell>
          <cell r="R15">
            <v>24.187149999999999</v>
          </cell>
          <cell r="S15">
            <v>24.431690000000003</v>
          </cell>
          <cell r="U15">
            <v>1529.177328029916</v>
          </cell>
          <cell r="V15">
            <v>1933.2329249999998</v>
          </cell>
          <cell r="W15">
            <v>1903.066</v>
          </cell>
          <cell r="X15">
            <v>156.60933922548674</v>
          </cell>
          <cell r="Y15">
            <v>197.999202</v>
          </cell>
          <cell r="Z15">
            <v>195.94560000000001</v>
          </cell>
          <cell r="AA15">
            <v>166.93548387096774</v>
          </cell>
          <cell r="AB15">
            <v>197.94071325000002</v>
          </cell>
          <cell r="AC15">
            <v>197.01435000000001</v>
          </cell>
          <cell r="AE15">
            <v>47.335300000000004</v>
          </cell>
          <cell r="AF15">
            <v>4.0049999999999999</v>
          </cell>
          <cell r="AG15">
            <v>4.3991300000000004</v>
          </cell>
          <cell r="AI15">
            <v>287.30840225806446</v>
          </cell>
          <cell r="AJ15">
            <v>358.95845625000004</v>
          </cell>
          <cell r="AK15">
            <v>354.348975</v>
          </cell>
          <cell r="AL15">
            <v>25.490322580645159</v>
          </cell>
          <cell r="AM15">
            <v>31.584866249999997</v>
          </cell>
          <cell r="AN15">
            <v>25.6357</v>
          </cell>
          <cell r="AO15">
            <v>24.980516129032257</v>
          </cell>
          <cell r="AP15">
            <v>31.448257499999997</v>
          </cell>
          <cell r="AQ15">
            <v>28.481239999999996</v>
          </cell>
          <cell r="AS15">
            <v>63.951999999999998</v>
          </cell>
          <cell r="AT15">
            <v>11.0838</v>
          </cell>
          <cell r="AU15">
            <v>7.7625400000000004</v>
          </cell>
          <cell r="AW15">
            <v>557.40973663741931</v>
          </cell>
          <cell r="AX15">
            <v>583.78312500000004</v>
          </cell>
          <cell r="AY15">
            <v>545.59099999999989</v>
          </cell>
          <cell r="AZ15">
            <v>64.052029156385956</v>
          </cell>
          <cell r="BA15">
            <v>73.746483749999996</v>
          </cell>
          <cell r="BB15">
            <v>76.743470000000002</v>
          </cell>
          <cell r="BC15">
            <v>76.645161290322577</v>
          </cell>
          <cell r="BD15">
            <v>53.200950000000013</v>
          </cell>
          <cell r="BE15">
            <v>57.423079999999999</v>
          </cell>
          <cell r="BG15">
            <v>107.010710105896</v>
          </cell>
          <cell r="BH15">
            <v>8.5796999907684324</v>
          </cell>
          <cell r="BI15">
            <v>8.5</v>
          </cell>
          <cell r="BK15">
            <v>763.47276753665847</v>
          </cell>
          <cell r="BL15">
            <v>800.30276176929488</v>
          </cell>
          <cell r="BM15">
            <v>789.62026915359502</v>
          </cell>
          <cell r="BN15">
            <v>48.689394811938335</v>
          </cell>
          <cell r="BO15">
            <v>55.442707551183688</v>
          </cell>
          <cell r="BP15">
            <v>66.760980014038083</v>
          </cell>
          <cell r="BQ15">
            <v>27.982806814591978</v>
          </cell>
          <cell r="BR15">
            <v>59.958750000000002</v>
          </cell>
          <cell r="BS15">
            <v>75.89</v>
          </cell>
          <cell r="BU15">
            <v>20.366</v>
          </cell>
          <cell r="BV15">
            <v>2.7411500000000002</v>
          </cell>
          <cell r="BW15">
            <v>2.7411500000000002</v>
          </cell>
          <cell r="BY15">
            <v>181.30645161290323</v>
          </cell>
          <cell r="BZ15">
            <v>205.70212500000005</v>
          </cell>
          <cell r="CA15">
            <v>216.33350000000002</v>
          </cell>
          <cell r="CB15">
            <v>31.64516129032258</v>
          </cell>
          <cell r="CC15">
            <v>31.36613625</v>
          </cell>
          <cell r="CD15">
            <v>30.128670000000003</v>
          </cell>
          <cell r="CE15">
            <v>31.935483870967737</v>
          </cell>
          <cell r="CF15">
            <v>34.354499999999994</v>
          </cell>
          <cell r="CG15">
            <v>27.93984</v>
          </cell>
          <cell r="CI15">
            <v>954.35644000244133</v>
          </cell>
          <cell r="CJ15">
            <v>98.563599990768424</v>
          </cell>
          <cell r="CK15">
            <v>96.548209999999997</v>
          </cell>
          <cell r="CM15">
            <v>6941.8328068699002</v>
          </cell>
          <cell r="CN15">
            <v>8170.5317805855557</v>
          </cell>
          <cell r="CO15">
            <v>8104.9111440670013</v>
          </cell>
          <cell r="CP15">
            <v>704.00904989458809</v>
          </cell>
          <cell r="CQ15">
            <v>824.96148080118371</v>
          </cell>
          <cell r="CR15">
            <v>817.19414001403823</v>
          </cell>
          <cell r="CS15">
            <v>777.41949388923285</v>
          </cell>
          <cell r="CT15">
            <v>815.75600325000005</v>
          </cell>
          <cell r="CU15">
            <v>849.19211000000007</v>
          </cell>
        </row>
        <row r="16">
          <cell r="B16">
            <v>41708</v>
          </cell>
          <cell r="C16">
            <v>545.1128102729798</v>
          </cell>
          <cell r="D16">
            <v>51.009640000000005</v>
          </cell>
          <cell r="E16">
            <v>43.372100000000003</v>
          </cell>
          <cell r="G16">
            <v>4025.7312453277104</v>
          </cell>
          <cell r="H16">
            <v>4765.0582084069565</v>
          </cell>
          <cell r="I16">
            <v>4841.0642101863868</v>
          </cell>
          <cell r="J16">
            <v>419.46978092201033</v>
          </cell>
          <cell r="K16">
            <v>483.13564999999994</v>
          </cell>
          <cell r="L16">
            <v>472.98935999999998</v>
          </cell>
          <cell r="M16">
            <v>498.82226879261179</v>
          </cell>
          <cell r="N16">
            <v>487.61425833333328</v>
          </cell>
          <cell r="O16">
            <v>505.81570000000005</v>
          </cell>
          <cell r="Q16">
            <v>232.1825</v>
          </cell>
          <cell r="R16">
            <v>22.97222</v>
          </cell>
          <cell r="S16">
            <v>25.950379999999999</v>
          </cell>
          <cell r="U16">
            <v>1699.08592003324</v>
          </cell>
          <cell r="V16">
            <v>2148.0365833333331</v>
          </cell>
          <cell r="W16">
            <v>2135.2485000000001</v>
          </cell>
          <cell r="X16">
            <v>174.01037691720748</v>
          </cell>
          <cell r="Y16">
            <v>219.99911333333333</v>
          </cell>
          <cell r="Z16">
            <v>218.91782000000001</v>
          </cell>
          <cell r="AA16">
            <v>185.48387096774195</v>
          </cell>
          <cell r="AB16">
            <v>219.93412583333335</v>
          </cell>
          <cell r="AC16">
            <v>222.96473</v>
          </cell>
          <cell r="AE16">
            <v>48.045475000000003</v>
          </cell>
          <cell r="AF16">
            <v>3.5658600000000007</v>
          </cell>
          <cell r="AG16">
            <v>3.8879600000000001</v>
          </cell>
          <cell r="AI16">
            <v>319.23155806451609</v>
          </cell>
          <cell r="AJ16">
            <v>398.84272916666669</v>
          </cell>
          <cell r="AK16">
            <v>402.39445000000001</v>
          </cell>
          <cell r="AL16">
            <v>28.322580645161288</v>
          </cell>
          <cell r="AM16">
            <v>35.094295833333334</v>
          </cell>
          <cell r="AN16">
            <v>29.201560000000001</v>
          </cell>
          <cell r="AO16">
            <v>27.756129032258062</v>
          </cell>
          <cell r="AP16">
            <v>34.942508333333329</v>
          </cell>
          <cell r="AQ16">
            <v>32.369199999999999</v>
          </cell>
          <cell r="AS16">
            <v>53.122999999999998</v>
          </cell>
          <cell r="AT16">
            <v>7.5480199999999993</v>
          </cell>
          <cell r="AU16">
            <v>8.203380000000001</v>
          </cell>
          <cell r="AW16">
            <v>619.34415181935481</v>
          </cell>
          <cell r="AX16">
            <v>648.64791666666667</v>
          </cell>
          <cell r="AY16">
            <v>598.71399999999994</v>
          </cell>
          <cell r="AZ16">
            <v>71.168921284873278</v>
          </cell>
          <cell r="BA16">
            <v>81.940537499999991</v>
          </cell>
          <cell r="BB16">
            <v>84.291489999999996</v>
          </cell>
          <cell r="BC16">
            <v>85.161290322580641</v>
          </cell>
          <cell r="BD16">
            <v>59.112166666666681</v>
          </cell>
          <cell r="BE16">
            <v>65.626459999999994</v>
          </cell>
          <cell r="BG16">
            <v>101.67813975143433</v>
          </cell>
          <cell r="BH16">
            <v>7.5254200220489498</v>
          </cell>
          <cell r="BI16">
            <v>0</v>
          </cell>
          <cell r="BK16">
            <v>848.30307504073164</v>
          </cell>
          <cell r="BL16">
            <v>889.22529085477208</v>
          </cell>
          <cell r="BM16">
            <v>891.29840890502931</v>
          </cell>
          <cell r="BN16">
            <v>54.099327568820371</v>
          </cell>
          <cell r="BO16">
            <v>61.603008390204096</v>
          </cell>
          <cell r="BP16">
            <v>74.286400036087031</v>
          </cell>
          <cell r="BQ16">
            <v>31.092007571768864</v>
          </cell>
          <cell r="BR16">
            <v>66.620833333333337</v>
          </cell>
          <cell r="BS16">
            <v>75.89</v>
          </cell>
          <cell r="BU16">
            <v>18.674499999999998</v>
          </cell>
          <cell r="BV16">
            <v>2.8334200000000003</v>
          </cell>
          <cell r="BW16">
            <v>2.8108400000000002</v>
          </cell>
          <cell r="BY16">
            <v>201.45161290322582</v>
          </cell>
          <cell r="BZ16">
            <v>228.55791666666673</v>
          </cell>
          <cell r="CA16">
            <v>235.00800000000001</v>
          </cell>
          <cell r="CB16">
            <v>35.161290322580648</v>
          </cell>
          <cell r="CC16">
            <v>34.851262499999997</v>
          </cell>
          <cell r="CD16">
            <v>32.962090000000003</v>
          </cell>
          <cell r="CE16">
            <v>35.483870967741929</v>
          </cell>
          <cell r="CF16">
            <v>38.17166666666666</v>
          </cell>
          <cell r="CG16">
            <v>30.750679999999999</v>
          </cell>
          <cell r="CI16">
            <v>998.81642502441412</v>
          </cell>
          <cell r="CJ16">
            <v>95.454580022048958</v>
          </cell>
          <cell r="CK16">
            <v>84.22466</v>
          </cell>
          <cell r="CM16">
            <v>7713.1475631887788</v>
          </cell>
          <cell r="CN16">
            <v>9078.3686450950627</v>
          </cell>
          <cell r="CO16">
            <v>9103.7275690914157</v>
          </cell>
          <cell r="CP16">
            <v>782.23227766065338</v>
          </cell>
          <cell r="CQ16">
            <v>916.62386755687066</v>
          </cell>
          <cell r="CR16">
            <v>912.64872003608684</v>
          </cell>
          <cell r="CS16">
            <v>863.79943765470318</v>
          </cell>
          <cell r="CT16">
            <v>906.39555916666654</v>
          </cell>
          <cell r="CU16">
            <v>933.41676999999993</v>
          </cell>
        </row>
        <row r="17">
          <cell r="B17">
            <v>41709</v>
          </cell>
          <cell r="C17">
            <v>539.46151996459969</v>
          </cell>
          <cell r="D17">
            <v>52.512</v>
          </cell>
          <cell r="E17">
            <v>58.316600000000001</v>
          </cell>
          <cell r="G17">
            <v>4428.3043698604815</v>
          </cell>
          <cell r="H17">
            <v>5241.5640292476519</v>
          </cell>
          <cell r="I17">
            <v>5380.5257301509864</v>
          </cell>
          <cell r="J17">
            <v>461.41675901421138</v>
          </cell>
          <cell r="K17">
            <v>531.44921499999998</v>
          </cell>
          <cell r="L17">
            <v>525.50135999999998</v>
          </cell>
          <cell r="M17">
            <v>548.70449567187302</v>
          </cell>
          <cell r="N17">
            <v>536.37568416666659</v>
          </cell>
          <cell r="O17">
            <v>564.1323000000001</v>
          </cell>
          <cell r="Q17">
            <v>230.33449999999999</v>
          </cell>
          <cell r="R17">
            <v>25.415770000000002</v>
          </cell>
          <cell r="S17">
            <v>24.708819999999999</v>
          </cell>
          <cell r="U17">
            <v>1868.9945120365639</v>
          </cell>
          <cell r="V17">
            <v>2362.8402416666663</v>
          </cell>
          <cell r="W17">
            <v>2365.5830000000001</v>
          </cell>
          <cell r="X17">
            <v>191.41141460892823</v>
          </cell>
          <cell r="Y17">
            <v>241.99902466666666</v>
          </cell>
          <cell r="Z17">
            <v>244.33359000000002</v>
          </cell>
          <cell r="AA17">
            <v>204.03225806451616</v>
          </cell>
          <cell r="AB17">
            <v>241.92753841666669</v>
          </cell>
          <cell r="AC17">
            <v>247.67355000000001</v>
          </cell>
          <cell r="AE17">
            <v>45.649800000000006</v>
          </cell>
          <cell r="AF17">
            <v>3.58786</v>
          </cell>
          <cell r="AG17">
            <v>3.58996</v>
          </cell>
          <cell r="AI17">
            <v>351.15471387096773</v>
          </cell>
          <cell r="AJ17">
            <v>438.72700208333333</v>
          </cell>
          <cell r="AK17">
            <v>448.04425000000003</v>
          </cell>
          <cell r="AL17">
            <v>31.154838709677417</v>
          </cell>
          <cell r="AM17">
            <v>38.60372541666667</v>
          </cell>
          <cell r="AN17">
            <v>32.78942</v>
          </cell>
          <cell r="AO17">
            <v>30.531741935483868</v>
          </cell>
          <cell r="AP17">
            <v>38.436759166666661</v>
          </cell>
          <cell r="AQ17">
            <v>35.959159999999997</v>
          </cell>
          <cell r="AS17">
            <v>69.201999999999998</v>
          </cell>
          <cell r="AT17">
            <v>12.754059999999999</v>
          </cell>
          <cell r="AU17">
            <v>4.9720800000000001</v>
          </cell>
          <cell r="AW17">
            <v>681.2785670012903</v>
          </cell>
          <cell r="AX17">
            <v>713.51270833333331</v>
          </cell>
          <cell r="AY17">
            <v>667.91599999999994</v>
          </cell>
          <cell r="AZ17">
            <v>78.2858134133606</v>
          </cell>
          <cell r="BA17">
            <v>90.134591249999986</v>
          </cell>
          <cell r="BB17">
            <v>97.045549999999992</v>
          </cell>
          <cell r="BC17">
            <v>93.677419354838705</v>
          </cell>
          <cell r="BD17">
            <v>65.023383333333356</v>
          </cell>
          <cell r="BE17">
            <v>70.59854</v>
          </cell>
          <cell r="BG17">
            <v>102.95864039230347</v>
          </cell>
          <cell r="BH17">
            <v>6.1288600000000004</v>
          </cell>
          <cell r="BI17">
            <v>8.9</v>
          </cell>
          <cell r="BK17">
            <v>933.13338254480482</v>
          </cell>
          <cell r="BL17">
            <v>978.14781994024929</v>
          </cell>
          <cell r="BM17">
            <v>994.25704929733274</v>
          </cell>
          <cell r="BN17">
            <v>59.509260325702407</v>
          </cell>
          <cell r="BO17">
            <v>67.763309229224504</v>
          </cell>
          <cell r="BP17">
            <v>80.415260036087034</v>
          </cell>
          <cell r="BQ17">
            <v>34.201208328945754</v>
          </cell>
          <cell r="BR17">
            <v>73.282916666666665</v>
          </cell>
          <cell r="BS17">
            <v>84.79</v>
          </cell>
          <cell r="BU17">
            <v>18.393999999999998</v>
          </cell>
          <cell r="BV17">
            <v>3.2857000000000003</v>
          </cell>
          <cell r="BW17">
            <v>2.2266699999999999</v>
          </cell>
          <cell r="BY17">
            <v>221.59677419354841</v>
          </cell>
          <cell r="BZ17">
            <v>251.4137083333334</v>
          </cell>
          <cell r="CA17">
            <v>253.40200000000002</v>
          </cell>
          <cell r="CB17">
            <v>38.677419354838712</v>
          </cell>
          <cell r="CC17">
            <v>38.336388749999998</v>
          </cell>
          <cell r="CD17">
            <v>36.247790000000002</v>
          </cell>
          <cell r="CE17">
            <v>39.032258064516121</v>
          </cell>
          <cell r="CF17">
            <v>41.988833333333325</v>
          </cell>
          <cell r="CG17">
            <v>32.977350000000001</v>
          </cell>
          <cell r="CI17">
            <v>1006.0004603569032</v>
          </cell>
          <cell r="CJ17">
            <v>103.68425000000002</v>
          </cell>
          <cell r="CK17">
            <v>102.71413000000001</v>
          </cell>
          <cell r="CM17">
            <v>8484.4623195076565</v>
          </cell>
          <cell r="CN17">
            <v>9986.2055096045679</v>
          </cell>
          <cell r="CO17">
            <v>10109.728029448319</v>
          </cell>
          <cell r="CP17">
            <v>860.45550542671867</v>
          </cell>
          <cell r="CQ17">
            <v>1008.2862543125577</v>
          </cell>
          <cell r="CR17">
            <v>1016.3329700360869</v>
          </cell>
          <cell r="CS17">
            <v>950.17938142017351</v>
          </cell>
          <cell r="CT17">
            <v>997.03511508333338</v>
          </cell>
          <cell r="CU17">
            <v>1036.1309000000001</v>
          </cell>
        </row>
        <row r="18">
          <cell r="B18">
            <v>41710</v>
          </cell>
          <cell r="C18">
            <v>522.033009980011</v>
          </cell>
          <cell r="D18">
            <v>52.786960000000008</v>
          </cell>
          <cell r="E18">
            <v>49.720699999999994</v>
          </cell>
          <cell r="G18">
            <v>4830.8774943932522</v>
          </cell>
          <cell r="H18">
            <v>5718.0698500883473</v>
          </cell>
          <cell r="I18">
            <v>5902.5587401309976</v>
          </cell>
          <cell r="J18">
            <v>503.36373710641243</v>
          </cell>
          <cell r="K18">
            <v>579.76278000000002</v>
          </cell>
          <cell r="L18">
            <v>578.28832</v>
          </cell>
          <cell r="M18">
            <v>598.58672255113424</v>
          </cell>
          <cell r="N18">
            <v>585.13710999999989</v>
          </cell>
          <cell r="O18">
            <v>613.85300000000007</v>
          </cell>
          <cell r="Q18">
            <v>239.45150000000001</v>
          </cell>
          <cell r="R18">
            <v>25.678679999999996</v>
          </cell>
          <cell r="S18">
            <v>15.142340000000001</v>
          </cell>
          <cell r="U18">
            <v>2038.9031040398879</v>
          </cell>
          <cell r="V18">
            <v>2577.6438999999996</v>
          </cell>
          <cell r="W18">
            <v>2605.0345000000002</v>
          </cell>
          <cell r="X18">
            <v>208.81245230064897</v>
          </cell>
          <cell r="Y18">
            <v>263.99893600000001</v>
          </cell>
          <cell r="Z18">
            <v>270.01227</v>
          </cell>
          <cell r="AA18">
            <v>222.58064516129036</v>
          </cell>
          <cell r="AB18">
            <v>263.920951</v>
          </cell>
          <cell r="AC18">
            <v>262.81589000000002</v>
          </cell>
          <cell r="AE18">
            <v>39.856300000000005</v>
          </cell>
          <cell r="AF18">
            <v>3.59924</v>
          </cell>
          <cell r="AG18">
            <v>3.2395100000000001</v>
          </cell>
          <cell r="AI18">
            <v>383.07786967741936</v>
          </cell>
          <cell r="AJ18">
            <v>478.61127499999998</v>
          </cell>
          <cell r="AK18">
            <v>487.90055000000007</v>
          </cell>
          <cell r="AL18">
            <v>33.987096774193546</v>
          </cell>
          <cell r="AM18">
            <v>42.113155000000006</v>
          </cell>
          <cell r="AN18">
            <v>36.388660000000002</v>
          </cell>
          <cell r="AO18">
            <v>33.307354838709678</v>
          </cell>
          <cell r="AP18">
            <v>41.931009999999993</v>
          </cell>
          <cell r="AQ18">
            <v>39.19867</v>
          </cell>
          <cell r="AS18">
            <v>68.334000000000003</v>
          </cell>
          <cell r="AT18">
            <v>6.2228999999999992</v>
          </cell>
          <cell r="AU18">
            <v>8.4459599999999995</v>
          </cell>
          <cell r="AW18">
            <v>743.21298218322579</v>
          </cell>
          <cell r="AX18">
            <v>778.37749999999994</v>
          </cell>
          <cell r="AY18">
            <v>736.25</v>
          </cell>
          <cell r="AZ18">
            <v>85.402705541847922</v>
          </cell>
          <cell r="BA18">
            <v>98.32864499999998</v>
          </cell>
          <cell r="BB18">
            <v>103.26844999999999</v>
          </cell>
          <cell r="BC18">
            <v>102.19354838709677</v>
          </cell>
          <cell r="BD18">
            <v>70.934600000000017</v>
          </cell>
          <cell r="BE18">
            <v>79.044499999999999</v>
          </cell>
          <cell r="BG18">
            <v>104.92727003669739</v>
          </cell>
          <cell r="BH18">
            <v>5.0143199920654293</v>
          </cell>
          <cell r="BI18">
            <v>1.1200000000000001</v>
          </cell>
          <cell r="BK18">
            <v>1017.963690048878</v>
          </cell>
          <cell r="BL18">
            <v>1067.0703490257265</v>
          </cell>
          <cell r="BM18">
            <v>1099.1843193340301</v>
          </cell>
          <cell r="BN18">
            <v>64.919193082584442</v>
          </cell>
          <cell r="BO18">
            <v>73.923610068244912</v>
          </cell>
          <cell r="BP18">
            <v>85.429580028152458</v>
          </cell>
          <cell r="BQ18">
            <v>37.31040908612264</v>
          </cell>
          <cell r="BR18">
            <v>79.944999999999993</v>
          </cell>
          <cell r="BS18">
            <v>85.910000000000011</v>
          </cell>
          <cell r="BU18">
            <v>20.638000000000002</v>
          </cell>
          <cell r="BV18">
            <v>4.6283199999999995</v>
          </cell>
          <cell r="BW18">
            <v>4.6283199999999995</v>
          </cell>
          <cell r="BY18">
            <v>241.741935483871</v>
          </cell>
          <cell r="BZ18">
            <v>274.26950000000005</v>
          </cell>
          <cell r="CA18">
            <v>274.04000000000002</v>
          </cell>
          <cell r="CB18">
            <v>42.193548387096776</v>
          </cell>
          <cell r="CC18">
            <v>41.821514999999998</v>
          </cell>
          <cell r="CD18">
            <v>40.876110000000004</v>
          </cell>
          <cell r="CE18">
            <v>42.580645161290313</v>
          </cell>
          <cell r="CF18">
            <v>45.80599999999999</v>
          </cell>
          <cell r="CG18">
            <v>37.605670000000003</v>
          </cell>
          <cell r="CI18">
            <v>995.24008001670848</v>
          </cell>
          <cell r="CJ18">
            <v>97.930419992065424</v>
          </cell>
          <cell r="CK18">
            <v>82.29683</v>
          </cell>
          <cell r="CM18">
            <v>9255.7770758265342</v>
          </cell>
          <cell r="CN18">
            <v>10894.042374114075</v>
          </cell>
          <cell r="CO18">
            <v>11104.96810946503</v>
          </cell>
          <cell r="CP18">
            <v>938.67873319278419</v>
          </cell>
          <cell r="CQ18">
            <v>1099.948641068245</v>
          </cell>
          <cell r="CR18">
            <v>1114.2633900281523</v>
          </cell>
          <cell r="CS18">
            <v>1036.559325185644</v>
          </cell>
          <cell r="CT18">
            <v>1087.674671</v>
          </cell>
          <cell r="CU18">
            <v>1118.4277300000001</v>
          </cell>
        </row>
        <row r="19">
          <cell r="B19">
            <v>41711</v>
          </cell>
          <cell r="C19">
            <v>499.17825996932982</v>
          </cell>
          <cell r="D19">
            <v>49.782000000000004</v>
          </cell>
          <cell r="E19">
            <v>45.928150000000002</v>
          </cell>
          <cell r="G19">
            <v>5233.4506189260228</v>
          </cell>
          <cell r="H19">
            <v>6194.5756709290426</v>
          </cell>
          <cell r="I19">
            <v>6401.7370001003274</v>
          </cell>
          <cell r="J19">
            <v>545.31071519861348</v>
          </cell>
          <cell r="K19">
            <v>628.07634500000006</v>
          </cell>
          <cell r="L19">
            <v>628.07032000000004</v>
          </cell>
          <cell r="M19">
            <v>648.46894943039547</v>
          </cell>
          <cell r="N19">
            <v>633.8985358333332</v>
          </cell>
          <cell r="O19">
            <v>659.78115000000003</v>
          </cell>
          <cell r="Q19">
            <v>204.57429999999999</v>
          </cell>
          <cell r="R19">
            <v>19.522320000000001</v>
          </cell>
          <cell r="S19">
            <v>19.246180000000003</v>
          </cell>
          <cell r="U19">
            <v>2208.8116960432121</v>
          </cell>
          <cell r="V19">
            <v>2792.4475583333328</v>
          </cell>
          <cell r="W19">
            <v>2809.6088</v>
          </cell>
          <cell r="X19">
            <v>226.21348999236972</v>
          </cell>
          <cell r="Y19">
            <v>285.99884733333334</v>
          </cell>
          <cell r="Z19">
            <v>289.53458999999998</v>
          </cell>
          <cell r="AA19">
            <v>241.12903225806457</v>
          </cell>
          <cell r="AB19">
            <v>285.91436358333334</v>
          </cell>
          <cell r="AC19">
            <v>282.06207000000001</v>
          </cell>
          <cell r="AE19">
            <v>35.715600000000002</v>
          </cell>
          <cell r="AF19">
            <v>4.2715899999999998</v>
          </cell>
          <cell r="AG19">
            <v>4.5823999999999998</v>
          </cell>
          <cell r="AI19">
            <v>415.00102548387099</v>
          </cell>
          <cell r="AJ19">
            <v>518.49554791666662</v>
          </cell>
          <cell r="AK19">
            <v>523.61615000000006</v>
          </cell>
          <cell r="AL19">
            <v>36.819354838709671</v>
          </cell>
          <cell r="AM19">
            <v>45.622584583333342</v>
          </cell>
          <cell r="AN19">
            <v>40.660250000000005</v>
          </cell>
          <cell r="AO19">
            <v>36.082967741935484</v>
          </cell>
          <cell r="AP19">
            <v>45.425260833333326</v>
          </cell>
          <cell r="AQ19">
            <v>43.78107</v>
          </cell>
          <cell r="AS19">
            <v>67.511499999999998</v>
          </cell>
          <cell r="AT19">
            <v>9.5926600000000004</v>
          </cell>
          <cell r="AU19">
            <v>6.3510200000000001</v>
          </cell>
          <cell r="AW19">
            <v>805.14739736516128</v>
          </cell>
          <cell r="AX19">
            <v>843.24229166666657</v>
          </cell>
          <cell r="AY19">
            <v>803.76149999999996</v>
          </cell>
          <cell r="AZ19">
            <v>92.519597670335244</v>
          </cell>
          <cell r="BA19">
            <v>106.52269874999998</v>
          </cell>
          <cell r="BB19">
            <v>112.86110999999998</v>
          </cell>
          <cell r="BC19">
            <v>110.70967741935483</v>
          </cell>
          <cell r="BD19">
            <v>76.845816666666678</v>
          </cell>
          <cell r="BE19">
            <v>85.395520000000005</v>
          </cell>
          <cell r="BG19">
            <v>102.14564009666442</v>
          </cell>
          <cell r="BH19">
            <v>5.2001500415802004</v>
          </cell>
          <cell r="BI19">
            <v>0</v>
          </cell>
          <cell r="BK19">
            <v>1102.7939975529512</v>
          </cell>
          <cell r="BL19">
            <v>1155.9928781112037</v>
          </cell>
          <cell r="BM19">
            <v>1201.3299594306945</v>
          </cell>
          <cell r="BN19">
            <v>70.329125839466485</v>
          </cell>
          <cell r="BO19">
            <v>80.08391090726532</v>
          </cell>
          <cell r="BP19">
            <v>90.629730069732659</v>
          </cell>
          <cell r="BQ19">
            <v>40.419609843299526</v>
          </cell>
          <cell r="BR19">
            <v>86.607083333333321</v>
          </cell>
          <cell r="BS19">
            <v>85.910000000000011</v>
          </cell>
          <cell r="BU19">
            <v>11.917</v>
          </cell>
          <cell r="BV19">
            <v>1.2271100000000001</v>
          </cell>
          <cell r="BW19">
            <v>1.2271100000000001</v>
          </cell>
          <cell r="BY19">
            <v>261.88709677419359</v>
          </cell>
          <cell r="BZ19">
            <v>297.12529166666673</v>
          </cell>
          <cell r="CA19">
            <v>285.95699999999999</v>
          </cell>
          <cell r="CB19">
            <v>45.70967741935484</v>
          </cell>
          <cell r="CC19">
            <v>45.306641249999998</v>
          </cell>
          <cell r="CD19">
            <v>42.103220000000007</v>
          </cell>
          <cell r="CE19">
            <v>46.129032258064505</v>
          </cell>
          <cell r="CF19">
            <v>49.623166666666656</v>
          </cell>
          <cell r="CG19">
            <v>38.832780000000007</v>
          </cell>
          <cell r="CI19">
            <v>921.04230006599425</v>
          </cell>
          <cell r="CJ19">
            <v>89.5958300415802</v>
          </cell>
          <cell r="CK19">
            <v>77.334860000000006</v>
          </cell>
          <cell r="CM19">
            <v>10027.091832145412</v>
          </cell>
          <cell r="CN19">
            <v>11801.87923862358</v>
          </cell>
          <cell r="CO19">
            <v>12026.010409531022</v>
          </cell>
          <cell r="CP19">
            <v>1016.9019609588493</v>
          </cell>
          <cell r="CQ19">
            <v>1191.6110278239321</v>
          </cell>
          <cell r="CR19">
            <v>1203.8592200697326</v>
          </cell>
          <cell r="CS19">
            <v>1122.9392689511142</v>
          </cell>
          <cell r="CT19">
            <v>1178.3142269166667</v>
          </cell>
          <cell r="CU19">
            <v>1195.76259</v>
          </cell>
        </row>
        <row r="20">
          <cell r="B20">
            <v>41712</v>
          </cell>
          <cell r="C20">
            <v>464.23543996582026</v>
          </cell>
          <cell r="D20">
            <v>43.668759999999992</v>
          </cell>
          <cell r="E20">
            <v>40.202509999999997</v>
          </cell>
          <cell r="G20">
            <v>5636.0237434587934</v>
          </cell>
          <cell r="H20">
            <v>6671.081491769738</v>
          </cell>
          <cell r="I20">
            <v>6865.972440066148</v>
          </cell>
          <cell r="J20">
            <v>587.25769329081447</v>
          </cell>
          <cell r="K20">
            <v>676.3899100000001</v>
          </cell>
          <cell r="L20">
            <v>671.73908000000006</v>
          </cell>
          <cell r="M20">
            <v>698.35117630965669</v>
          </cell>
          <cell r="N20">
            <v>682.6599616666665</v>
          </cell>
          <cell r="O20">
            <v>699.98365999999999</v>
          </cell>
          <cell r="Q20">
            <v>200.0855</v>
          </cell>
          <cell r="R20">
            <v>21.46773</v>
          </cell>
          <cell r="S20">
            <v>21.797599999999999</v>
          </cell>
          <cell r="U20">
            <v>2378.7202880465361</v>
          </cell>
          <cell r="V20">
            <v>3007.2512166666661</v>
          </cell>
          <cell r="W20">
            <v>3009.6943000000001</v>
          </cell>
          <cell r="X20">
            <v>243.61452768409046</v>
          </cell>
          <cell r="Y20">
            <v>307.99875866666667</v>
          </cell>
          <cell r="Z20">
            <v>311.00232</v>
          </cell>
          <cell r="AA20">
            <v>259.67741935483878</v>
          </cell>
          <cell r="AB20">
            <v>307.90777616666668</v>
          </cell>
          <cell r="AC20">
            <v>303.85966999999999</v>
          </cell>
          <cell r="AE20">
            <v>38.659740000000006</v>
          </cell>
          <cell r="AF20">
            <v>4.9922699999999995</v>
          </cell>
          <cell r="AG20">
            <v>5.46441</v>
          </cell>
          <cell r="AI20">
            <v>446.92418129032262</v>
          </cell>
          <cell r="AJ20">
            <v>558.37982083333327</v>
          </cell>
          <cell r="AK20">
            <v>562.27589000000012</v>
          </cell>
          <cell r="AL20">
            <v>39.651612903225796</v>
          </cell>
          <cell r="AM20">
            <v>49.132014166666679</v>
          </cell>
          <cell r="AN20">
            <v>45.652520000000003</v>
          </cell>
          <cell r="AO20">
            <v>38.85858064516129</v>
          </cell>
          <cell r="AP20">
            <v>48.919511666666658</v>
          </cell>
          <cell r="AQ20">
            <v>49.245480000000001</v>
          </cell>
          <cell r="AS20">
            <v>60.991</v>
          </cell>
          <cell r="AT20">
            <v>5.8617800000000004</v>
          </cell>
          <cell r="AU20">
            <v>3.8519200000000002</v>
          </cell>
          <cell r="AW20">
            <v>867.08181254709677</v>
          </cell>
          <cell r="AX20">
            <v>908.10708333333321</v>
          </cell>
          <cell r="AY20">
            <v>864.75249999999994</v>
          </cell>
          <cell r="AZ20">
            <v>99.636489798822566</v>
          </cell>
          <cell r="BA20">
            <v>114.71675249999997</v>
          </cell>
          <cell r="BB20">
            <v>118.72288999999998</v>
          </cell>
          <cell r="BC20">
            <v>119.2258064516129</v>
          </cell>
          <cell r="BD20">
            <v>82.757033333333339</v>
          </cell>
          <cell r="BE20">
            <v>89.247440000000012</v>
          </cell>
          <cell r="BG20">
            <v>97.014519672393803</v>
          </cell>
          <cell r="BH20">
            <v>4.5369200019836429</v>
          </cell>
          <cell r="BI20">
            <v>7.61</v>
          </cell>
          <cell r="BK20">
            <v>1187.6243050570242</v>
          </cell>
          <cell r="BL20">
            <v>1244.9154071966809</v>
          </cell>
          <cell r="BM20">
            <v>1298.3444791030884</v>
          </cell>
          <cell r="BN20">
            <v>75.739058596348528</v>
          </cell>
          <cell r="BO20">
            <v>86.244211746285728</v>
          </cell>
          <cell r="BP20">
            <v>95.166650071716305</v>
          </cell>
          <cell r="BQ20">
            <v>43.528810600476412</v>
          </cell>
          <cell r="BR20">
            <v>93.269166666666649</v>
          </cell>
          <cell r="BS20">
            <v>93.52000000000001</v>
          </cell>
          <cell r="BU20">
            <v>23.748999999999999</v>
          </cell>
          <cell r="BV20">
            <v>3.71868</v>
          </cell>
          <cell r="BW20">
            <v>4.2052800000000001</v>
          </cell>
          <cell r="BY20">
            <v>282.03225806451616</v>
          </cell>
          <cell r="BZ20">
            <v>319.9810833333334</v>
          </cell>
          <cell r="CA20">
            <v>309.70600000000002</v>
          </cell>
          <cell r="CB20">
            <v>49.225806451612904</v>
          </cell>
          <cell r="CC20">
            <v>48.791767499999999</v>
          </cell>
          <cell r="CD20">
            <v>45.821900000000007</v>
          </cell>
          <cell r="CE20">
            <v>49.677419354838698</v>
          </cell>
          <cell r="CF20">
            <v>53.440333333333321</v>
          </cell>
          <cell r="CG20">
            <v>43.038060000000009</v>
          </cell>
          <cell r="CI20">
            <v>884.73519963821411</v>
          </cell>
          <cell r="CJ20">
            <v>84.246140001983647</v>
          </cell>
          <cell r="CK20">
            <v>83.131720000000001</v>
          </cell>
          <cell r="CM20">
            <v>10798.40658846429</v>
          </cell>
          <cell r="CN20">
            <v>12709.716103133085</v>
          </cell>
          <cell r="CO20">
            <v>12910.745609169238</v>
          </cell>
          <cell r="CP20">
            <v>1095.1251887249148</v>
          </cell>
          <cell r="CQ20">
            <v>1283.2734145796194</v>
          </cell>
          <cell r="CR20">
            <v>1288.1053600717164</v>
          </cell>
          <cell r="CS20">
            <v>1209.3192127165848</v>
          </cell>
          <cell r="CT20">
            <v>1268.9537828333332</v>
          </cell>
          <cell r="CU20">
            <v>1278.8943100000001</v>
          </cell>
        </row>
        <row r="21">
          <cell r="B21">
            <v>41713</v>
          </cell>
          <cell r="C21">
            <v>494.81095993499753</v>
          </cell>
          <cell r="D21">
            <v>53.333239999999996</v>
          </cell>
          <cell r="E21">
            <v>49.832699999999996</v>
          </cell>
          <cell r="G21">
            <v>6038.5968679915641</v>
          </cell>
          <cell r="H21">
            <v>7147.5873126104334</v>
          </cell>
          <cell r="I21">
            <v>7360.7834000011453</v>
          </cell>
          <cell r="J21">
            <v>629.20467138301547</v>
          </cell>
          <cell r="K21">
            <v>724.70347500000014</v>
          </cell>
          <cell r="L21">
            <v>725.0723200000001</v>
          </cell>
          <cell r="M21">
            <v>748.23340318891792</v>
          </cell>
          <cell r="N21">
            <v>731.42138749999981</v>
          </cell>
          <cell r="O21">
            <v>749.81636000000003</v>
          </cell>
          <cell r="Q21">
            <v>229.5515</v>
          </cell>
          <cell r="R21">
            <v>23.321930000000002</v>
          </cell>
          <cell r="S21">
            <v>21.78764</v>
          </cell>
          <cell r="U21">
            <v>2548.6288800498601</v>
          </cell>
          <cell r="V21">
            <v>3222.0548749999994</v>
          </cell>
          <cell r="W21">
            <v>3239.2458000000001</v>
          </cell>
          <cell r="X21">
            <v>261.01556537581121</v>
          </cell>
          <cell r="Y21">
            <v>329.99867</v>
          </cell>
          <cell r="Z21">
            <v>334.32425000000001</v>
          </cell>
          <cell r="AA21">
            <v>278.22580645161298</v>
          </cell>
          <cell r="AB21">
            <v>329.90118875000002</v>
          </cell>
          <cell r="AC21">
            <v>325.64731</v>
          </cell>
          <cell r="AE21">
            <v>42.17436</v>
          </cell>
          <cell r="AF21">
            <v>4.36076</v>
          </cell>
          <cell r="AG21">
            <v>4.9020200000000003</v>
          </cell>
          <cell r="AI21">
            <v>478.84733709677425</v>
          </cell>
          <cell r="AJ21">
            <v>598.26409374999992</v>
          </cell>
          <cell r="AK21">
            <v>604.4502500000001</v>
          </cell>
          <cell r="AL21">
            <v>42.483870967741922</v>
          </cell>
          <cell r="AM21">
            <v>52.641443750000015</v>
          </cell>
          <cell r="AN21">
            <v>50.013280000000002</v>
          </cell>
          <cell r="AO21">
            <v>41.634193548387096</v>
          </cell>
          <cell r="AP21">
            <v>52.41376249999999</v>
          </cell>
          <cell r="AQ21">
            <v>54.147500000000001</v>
          </cell>
          <cell r="AS21">
            <v>74.837000000000003</v>
          </cell>
          <cell r="AT21">
            <v>8.4540600000000001</v>
          </cell>
          <cell r="AU21">
            <v>5.7351000000000001</v>
          </cell>
          <cell r="AW21">
            <v>929.01622772903227</v>
          </cell>
          <cell r="AX21">
            <v>972.97187499999984</v>
          </cell>
          <cell r="AY21">
            <v>939.58949999999993</v>
          </cell>
          <cell r="AZ21">
            <v>106.75338192730989</v>
          </cell>
          <cell r="BA21">
            <v>122.91080624999996</v>
          </cell>
          <cell r="BB21">
            <v>127.17694999999998</v>
          </cell>
          <cell r="BC21">
            <v>127.74193548387096</v>
          </cell>
          <cell r="BD21">
            <v>88.66825</v>
          </cell>
          <cell r="BE21">
            <v>94.982540000000014</v>
          </cell>
          <cell r="BG21">
            <v>102.09192982673645</v>
          </cell>
          <cell r="BH21">
            <v>4.5740900096893311</v>
          </cell>
          <cell r="BI21">
            <v>5.77</v>
          </cell>
          <cell r="BK21">
            <v>1272.4546125610973</v>
          </cell>
          <cell r="BL21">
            <v>1333.8379362821581</v>
          </cell>
          <cell r="BM21">
            <v>1400.4364089298249</v>
          </cell>
          <cell r="BN21">
            <v>81.148991353230571</v>
          </cell>
          <cell r="BO21">
            <v>92.404512585306136</v>
          </cell>
          <cell r="BP21">
            <v>99.740740081405633</v>
          </cell>
          <cell r="BQ21">
            <v>46.638011357653298</v>
          </cell>
          <cell r="BR21">
            <v>99.931249999999977</v>
          </cell>
          <cell r="BS21">
            <v>99.29</v>
          </cell>
          <cell r="BU21">
            <v>15.946</v>
          </cell>
          <cell r="BV21">
            <v>2.3204400000000001</v>
          </cell>
          <cell r="BW21">
            <v>3.0159600000000002</v>
          </cell>
          <cell r="BY21">
            <v>302.17741935483872</v>
          </cell>
          <cell r="BZ21">
            <v>342.83687500000008</v>
          </cell>
          <cell r="CA21">
            <v>325.65200000000004</v>
          </cell>
          <cell r="CB21">
            <v>52.741935483870968</v>
          </cell>
          <cell r="CC21">
            <v>52.276893749999999</v>
          </cell>
          <cell r="CD21">
            <v>48.142340000000004</v>
          </cell>
          <cell r="CE21">
            <v>53.22580645161289</v>
          </cell>
          <cell r="CF21">
            <v>57.257499999999986</v>
          </cell>
          <cell r="CG21">
            <v>46.054020000000008</v>
          </cell>
          <cell r="CI21">
            <v>959.41174976173397</v>
          </cell>
          <cell r="CJ21">
            <v>96.364520009689329</v>
          </cell>
          <cell r="CK21">
            <v>91.043419999999998</v>
          </cell>
          <cell r="CM21">
            <v>11569.721344783169</v>
          </cell>
          <cell r="CN21">
            <v>13617.55296764259</v>
          </cell>
          <cell r="CO21">
            <v>13870.15735893097</v>
          </cell>
          <cell r="CP21">
            <v>1173.3484164909801</v>
          </cell>
          <cell r="CQ21">
            <v>1374.9358013353062</v>
          </cell>
          <cell r="CR21">
            <v>1384.4698800814058</v>
          </cell>
          <cell r="CS21">
            <v>1295.6991564820553</v>
          </cell>
          <cell r="CT21">
            <v>1359.5933387499997</v>
          </cell>
          <cell r="CU21">
            <v>1369.9377300000001</v>
          </cell>
        </row>
        <row r="22">
          <cell r="B22">
            <v>41714</v>
          </cell>
          <cell r="C22">
            <v>512.21834010696409</v>
          </cell>
          <cell r="D22">
            <v>60.947320000000005</v>
          </cell>
          <cell r="E22">
            <v>46.840730000000001</v>
          </cell>
          <cell r="G22">
            <v>6441.1699925243347</v>
          </cell>
          <cell r="H22">
            <v>7624.0931334511288</v>
          </cell>
          <cell r="I22">
            <v>7873.0017401081095</v>
          </cell>
          <cell r="J22">
            <v>671.15164947521646</v>
          </cell>
          <cell r="K22">
            <v>773.01704000000018</v>
          </cell>
          <cell r="L22">
            <v>786.01964000000009</v>
          </cell>
          <cell r="M22">
            <v>798.11563006817914</v>
          </cell>
          <cell r="N22">
            <v>780.18281333333312</v>
          </cell>
          <cell r="O22">
            <v>796.65709000000004</v>
          </cell>
          <cell r="Q22">
            <v>205.49350000000001</v>
          </cell>
          <cell r="R22">
            <v>19.40071</v>
          </cell>
          <cell r="S22">
            <v>25.06054</v>
          </cell>
          <cell r="U22">
            <v>2718.537472053184</v>
          </cell>
          <cell r="V22">
            <v>3436.8585333333326</v>
          </cell>
          <cell r="W22">
            <v>3444.7393000000002</v>
          </cell>
          <cell r="X22">
            <v>278.41660306753198</v>
          </cell>
          <cell r="Y22">
            <v>351.99858133333333</v>
          </cell>
          <cell r="Z22">
            <v>353.72496000000001</v>
          </cell>
          <cell r="AA22">
            <v>296.77419354838719</v>
          </cell>
          <cell r="AB22">
            <v>351.89460133333336</v>
          </cell>
          <cell r="AC22">
            <v>350.70785000000001</v>
          </cell>
          <cell r="AE22">
            <v>42.556100000000001</v>
          </cell>
          <cell r="AF22">
            <v>4.8443200000000006</v>
          </cell>
          <cell r="AG22">
            <v>0.89376999999999995</v>
          </cell>
          <cell r="AI22">
            <v>510.77049290322589</v>
          </cell>
          <cell r="AJ22">
            <v>638.14836666666656</v>
          </cell>
          <cell r="AK22">
            <v>647.00635000000011</v>
          </cell>
          <cell r="AL22">
            <v>45.316129032258047</v>
          </cell>
          <cell r="AM22">
            <v>56.150873333333351</v>
          </cell>
          <cell r="AN22">
            <v>54.857600000000005</v>
          </cell>
          <cell r="AO22">
            <v>44.409806451612901</v>
          </cell>
          <cell r="AP22">
            <v>55.908013333333322</v>
          </cell>
          <cell r="AQ22">
            <v>55.041269999999997</v>
          </cell>
          <cell r="AS22">
            <v>72.254000000000005</v>
          </cell>
          <cell r="AT22">
            <v>8.3717000000000006</v>
          </cell>
          <cell r="AU22">
            <v>4.6653600000000006</v>
          </cell>
          <cell r="AW22">
            <v>990.95064291096776</v>
          </cell>
          <cell r="AX22">
            <v>1037.8366666666666</v>
          </cell>
          <cell r="AY22">
            <v>1011.8434999999999</v>
          </cell>
          <cell r="AZ22">
            <v>113.87027405579721</v>
          </cell>
          <cell r="BA22">
            <v>131.10485999999997</v>
          </cell>
          <cell r="BB22">
            <v>135.54864999999998</v>
          </cell>
          <cell r="BC22">
            <v>136.25806451612902</v>
          </cell>
          <cell r="BD22">
            <v>94.579466666666661</v>
          </cell>
          <cell r="BE22">
            <v>99.647900000000021</v>
          </cell>
          <cell r="BG22">
            <v>89.689790264129641</v>
          </cell>
          <cell r="BH22">
            <v>7.2344100120544432</v>
          </cell>
          <cell r="BI22">
            <v>0</v>
          </cell>
          <cell r="BK22">
            <v>1357.2849200651704</v>
          </cell>
          <cell r="BL22">
            <v>1422.7604653676353</v>
          </cell>
          <cell r="BM22">
            <v>1490.1261991939546</v>
          </cell>
          <cell r="BN22">
            <v>86.558924110112613</v>
          </cell>
          <cell r="BO22">
            <v>98.564813424326545</v>
          </cell>
          <cell r="BP22">
            <v>106.97515009346007</v>
          </cell>
          <cell r="BQ22">
            <v>49.747212114830184</v>
          </cell>
          <cell r="BR22">
            <v>106.59333333333331</v>
          </cell>
          <cell r="BS22">
            <v>99.29</v>
          </cell>
          <cell r="BU22">
            <v>24.956</v>
          </cell>
          <cell r="BV22">
            <v>3.4307399999999997</v>
          </cell>
          <cell r="BW22">
            <v>4.2117500000000003</v>
          </cell>
          <cell r="BY22">
            <v>322.32258064516128</v>
          </cell>
          <cell r="BZ22">
            <v>365.69266666666675</v>
          </cell>
          <cell r="CA22">
            <v>350.60800000000006</v>
          </cell>
          <cell r="CB22">
            <v>56.258064516129032</v>
          </cell>
          <cell r="CC22">
            <v>55.76202</v>
          </cell>
          <cell r="CD22">
            <v>51.573080000000004</v>
          </cell>
          <cell r="CE22">
            <v>56.774193548387082</v>
          </cell>
          <cell r="CF22">
            <v>61.074666666666651</v>
          </cell>
          <cell r="CG22">
            <v>50.26577000000001</v>
          </cell>
          <cell r="CI22">
            <v>947.16773037109385</v>
          </cell>
          <cell r="CJ22">
            <v>104.22920001205445</v>
          </cell>
          <cell r="CK22">
            <v>81.672150000000002</v>
          </cell>
          <cell r="CM22">
            <v>12341.036101102045</v>
          </cell>
          <cell r="CN22">
            <v>14525.389832152096</v>
          </cell>
          <cell r="CO22">
            <v>14817.325089302063</v>
          </cell>
          <cell r="CP22">
            <v>1251.5716442570454</v>
          </cell>
          <cell r="CQ22">
            <v>1466.5981880909931</v>
          </cell>
          <cell r="CR22">
            <v>1488.69908009346</v>
          </cell>
          <cell r="CS22">
            <v>1382.0791002475257</v>
          </cell>
          <cell r="CT22">
            <v>1450.2328946666664</v>
          </cell>
          <cell r="CU22">
            <v>1451.6098799999997</v>
          </cell>
        </row>
        <row r="23">
          <cell r="B23">
            <v>41715</v>
          </cell>
          <cell r="C23">
            <v>490.7425398239136</v>
          </cell>
          <cell r="D23">
            <v>57.44932</v>
          </cell>
          <cell r="E23">
            <v>56.451370000000004</v>
          </cell>
          <cell r="G23">
            <v>6843.7431170571053</v>
          </cell>
          <cell r="H23">
            <v>8100.5989542918242</v>
          </cell>
          <cell r="I23">
            <v>8363.7442799320233</v>
          </cell>
          <cell r="J23">
            <v>713.09862756741745</v>
          </cell>
          <cell r="K23">
            <v>821.33060500000022</v>
          </cell>
          <cell r="L23">
            <v>843.46896000000015</v>
          </cell>
          <cell r="M23">
            <v>847.99785694744037</v>
          </cell>
          <cell r="N23">
            <v>828.94423916666642</v>
          </cell>
          <cell r="O23">
            <v>853.10846000000004</v>
          </cell>
          <cell r="Q23">
            <v>219.881</v>
          </cell>
          <cell r="R23">
            <v>19.58202</v>
          </cell>
          <cell r="S23">
            <v>22.084259999999997</v>
          </cell>
          <cell r="U23">
            <v>2888.446064056508</v>
          </cell>
          <cell r="V23">
            <v>3651.6621916666659</v>
          </cell>
          <cell r="W23">
            <v>3664.6203</v>
          </cell>
          <cell r="X23">
            <v>295.81764075925275</v>
          </cell>
          <cell r="Y23">
            <v>373.99849266666666</v>
          </cell>
          <cell r="Z23">
            <v>373.30698000000001</v>
          </cell>
          <cell r="AA23">
            <v>315.32258064516139</v>
          </cell>
          <cell r="AB23">
            <v>373.88801391666669</v>
          </cell>
          <cell r="AC23">
            <v>372.79210999999998</v>
          </cell>
          <cell r="AE23">
            <v>39.436300000000003</v>
          </cell>
          <cell r="AF23">
            <v>3.8964899999999996</v>
          </cell>
          <cell r="AG23">
            <v>5.7943199999999999</v>
          </cell>
          <cell r="AI23">
            <v>542.69364870967752</v>
          </cell>
          <cell r="AJ23">
            <v>678.03263958333321</v>
          </cell>
          <cell r="AK23">
            <v>686.44265000000007</v>
          </cell>
          <cell r="AL23">
            <v>48.148387096774172</v>
          </cell>
          <cell r="AM23">
            <v>59.660302916666687</v>
          </cell>
          <cell r="AN23">
            <v>58.754090000000005</v>
          </cell>
          <cell r="AO23">
            <v>47.185419354838707</v>
          </cell>
          <cell r="AP23">
            <v>59.402264166666654</v>
          </cell>
          <cell r="AQ23">
            <v>60.835589999999996</v>
          </cell>
          <cell r="AS23">
            <v>64.938999999999993</v>
          </cell>
          <cell r="AT23">
            <v>8.80124</v>
          </cell>
          <cell r="AU23">
            <v>4.9980400000000005</v>
          </cell>
          <cell r="AW23">
            <v>1052.8850580929031</v>
          </cell>
          <cell r="AX23">
            <v>1102.7014583333332</v>
          </cell>
          <cell r="AY23">
            <v>1076.7825</v>
          </cell>
          <cell r="AZ23">
            <v>120.98716618428453</v>
          </cell>
          <cell r="BA23">
            <v>139.29891374999997</v>
          </cell>
          <cell r="BB23">
            <v>144.34988999999999</v>
          </cell>
          <cell r="BC23">
            <v>144.77419354838707</v>
          </cell>
          <cell r="BD23">
            <v>100.49068333333332</v>
          </cell>
          <cell r="BE23">
            <v>104.64594000000002</v>
          </cell>
          <cell r="BG23">
            <v>87.812969869613653</v>
          </cell>
          <cell r="BH23">
            <v>8.8857300289917003</v>
          </cell>
          <cell r="BI23">
            <v>7.81</v>
          </cell>
          <cell r="BK23">
            <v>1442.1152275692434</v>
          </cell>
          <cell r="BL23">
            <v>1511.6829944531125</v>
          </cell>
          <cell r="BM23">
            <v>1577.9391690635682</v>
          </cell>
          <cell r="BN23">
            <v>91.968856866994656</v>
          </cell>
          <cell r="BO23">
            <v>104.72511426334695</v>
          </cell>
          <cell r="BP23">
            <v>115.86088012245177</v>
          </cell>
          <cell r="BQ23">
            <v>52.85641287200707</v>
          </cell>
          <cell r="BR23">
            <v>113.25541666666663</v>
          </cell>
          <cell r="BS23">
            <v>107.10000000000001</v>
          </cell>
          <cell r="BU23">
            <v>26.545500000000001</v>
          </cell>
          <cell r="BV23">
            <v>4.2070200000000009</v>
          </cell>
          <cell r="BW23">
            <v>5.4024999999999999</v>
          </cell>
          <cell r="BY23">
            <v>342.46774193548384</v>
          </cell>
          <cell r="BZ23">
            <v>388.54845833333343</v>
          </cell>
          <cell r="CA23">
            <v>377.15350000000007</v>
          </cell>
          <cell r="CB23">
            <v>59.774193548387096</v>
          </cell>
          <cell r="CC23">
            <v>59.24714625</v>
          </cell>
          <cell r="CD23">
            <v>55.780100000000004</v>
          </cell>
          <cell r="CE23">
            <v>60.322580645161274</v>
          </cell>
          <cell r="CF23">
            <v>64.891833333333324</v>
          </cell>
          <cell r="CG23">
            <v>55.668270000000007</v>
          </cell>
          <cell r="CI23">
            <v>929.3573096935271</v>
          </cell>
          <cell r="CJ23">
            <v>102.82182002899171</v>
          </cell>
          <cell r="CK23">
            <v>102.54049000000001</v>
          </cell>
          <cell r="CM23">
            <v>13112.350857420921</v>
          </cell>
          <cell r="CN23">
            <v>15433.226696661601</v>
          </cell>
          <cell r="CO23">
            <v>15746.682398995592</v>
          </cell>
          <cell r="CP23">
            <v>1329.7948720231107</v>
          </cell>
          <cell r="CQ23">
            <v>1558.2605748466806</v>
          </cell>
          <cell r="CR23">
            <v>1591.5209001224518</v>
          </cell>
          <cell r="CS23">
            <v>1468.4590440129959</v>
          </cell>
          <cell r="CT23">
            <v>1540.8724505833329</v>
          </cell>
          <cell r="CU23">
            <v>1554.1503699999998</v>
          </cell>
        </row>
        <row r="24">
          <cell r="B24">
            <v>41716</v>
          </cell>
          <cell r="C24">
            <v>521.37002999999993</v>
          </cell>
          <cell r="D24">
            <v>52.009160000000001</v>
          </cell>
          <cell r="E24">
            <v>53.711839999999995</v>
          </cell>
          <cell r="G24">
            <v>7246.316241589876</v>
          </cell>
          <cell r="H24">
            <v>8577.1047751325204</v>
          </cell>
          <cell r="I24">
            <v>8885.1143099320234</v>
          </cell>
          <cell r="J24">
            <v>755.04560565961845</v>
          </cell>
          <cell r="K24">
            <v>869.64417000000026</v>
          </cell>
          <cell r="L24">
            <v>895.4781200000001</v>
          </cell>
          <cell r="M24">
            <v>897.88008382670159</v>
          </cell>
          <cell r="N24">
            <v>877.70566499999973</v>
          </cell>
          <cell r="O24">
            <v>906.82030000000009</v>
          </cell>
          <cell r="Q24">
            <v>232.05850000000001</v>
          </cell>
          <cell r="R24">
            <v>22.126082</v>
          </cell>
          <cell r="S24">
            <v>24.196052000000002</v>
          </cell>
          <cell r="U24">
            <v>3058.354656059832</v>
          </cell>
          <cell r="V24">
            <v>3866.4658499999991</v>
          </cell>
          <cell r="W24">
            <v>3896.6788000000001</v>
          </cell>
          <cell r="X24">
            <v>313.21867845097353</v>
          </cell>
          <cell r="Y24">
            <v>395.99840399999999</v>
          </cell>
          <cell r="Z24">
            <v>395.43306200000001</v>
          </cell>
          <cell r="AA24">
            <v>333.8709677419356</v>
          </cell>
          <cell r="AB24">
            <v>395.88142650000003</v>
          </cell>
          <cell r="AC24">
            <v>396.98816199999999</v>
          </cell>
          <cell r="AE24">
            <v>42.7376</v>
          </cell>
          <cell r="AF24">
            <v>4.8246600000000006</v>
          </cell>
          <cell r="AG24">
            <v>6.9221100000000009</v>
          </cell>
          <cell r="AI24">
            <v>574.61680451612915</v>
          </cell>
          <cell r="AJ24">
            <v>717.91691249999985</v>
          </cell>
          <cell r="AK24">
            <v>729.18025000000011</v>
          </cell>
          <cell r="AL24">
            <v>50.980645161290298</v>
          </cell>
          <cell r="AM24">
            <v>63.169732500000023</v>
          </cell>
          <cell r="AN24">
            <v>63.578750000000007</v>
          </cell>
          <cell r="AO24">
            <v>49.961032258064513</v>
          </cell>
          <cell r="AP24">
            <v>62.896514999999987</v>
          </cell>
          <cell r="AQ24">
            <v>67.7577</v>
          </cell>
          <cell r="AS24">
            <v>70.552999999999997</v>
          </cell>
          <cell r="AT24">
            <v>10.055099999999998</v>
          </cell>
          <cell r="AU24">
            <v>7.1053799999999994</v>
          </cell>
          <cell r="AW24">
            <v>1114.8194732748386</v>
          </cell>
          <cell r="AX24">
            <v>1167.5662499999999</v>
          </cell>
          <cell r="AY24">
            <v>1147.3355000000001</v>
          </cell>
          <cell r="AZ24">
            <v>128.10405831277185</v>
          </cell>
          <cell r="BA24">
            <v>147.49296749999996</v>
          </cell>
          <cell r="BB24">
            <v>154.40499</v>
          </cell>
          <cell r="BC24">
            <v>153.29032258064512</v>
          </cell>
          <cell r="BD24">
            <v>106.40189999999998</v>
          </cell>
          <cell r="BE24">
            <v>111.75132000000002</v>
          </cell>
          <cell r="BG24">
            <v>94.578979909896844</v>
          </cell>
          <cell r="BH24">
            <v>7.7040499806213374</v>
          </cell>
          <cell r="BI24">
            <v>7.1</v>
          </cell>
          <cell r="BK24">
            <v>1526.9455350733165</v>
          </cell>
          <cell r="BL24">
            <v>1600.6055235385898</v>
          </cell>
          <cell r="BM24">
            <v>1672.518148973465</v>
          </cell>
          <cell r="BN24">
            <v>97.378789623876699</v>
          </cell>
          <cell r="BO24">
            <v>110.88541510236736</v>
          </cell>
          <cell r="BP24">
            <v>123.56493010307311</v>
          </cell>
          <cell r="BQ24">
            <v>55.965613629183956</v>
          </cell>
          <cell r="BR24">
            <v>119.91749999999996</v>
          </cell>
          <cell r="BS24">
            <v>114.2</v>
          </cell>
          <cell r="BU24">
            <v>25.568000000000001</v>
          </cell>
          <cell r="BV24">
            <v>5.3260700000000005</v>
          </cell>
          <cell r="BW24">
            <v>5.1572700000000005</v>
          </cell>
          <cell r="BY24">
            <v>362.61290322580641</v>
          </cell>
          <cell r="BZ24">
            <v>411.4042500000001</v>
          </cell>
          <cell r="CA24">
            <v>402.72150000000005</v>
          </cell>
          <cell r="CB24">
            <v>63.29032258064516</v>
          </cell>
          <cell r="CC24">
            <v>62.732272500000001</v>
          </cell>
          <cell r="CD24">
            <v>61.106170000000006</v>
          </cell>
          <cell r="CE24">
            <v>63.870967741935466</v>
          </cell>
          <cell r="CF24">
            <v>68.708999999999989</v>
          </cell>
          <cell r="CG24">
            <v>60.825540000000004</v>
          </cell>
          <cell r="CI24">
            <v>986.86610990989675</v>
          </cell>
          <cell r="CJ24">
            <v>102.04512198062133</v>
          </cell>
          <cell r="CK24">
            <v>104.192652</v>
          </cell>
          <cell r="CM24">
            <v>13883.665613739799</v>
          </cell>
          <cell r="CN24">
            <v>16341.063561171108</v>
          </cell>
          <cell r="CO24">
            <v>16733.548508905486</v>
          </cell>
          <cell r="CP24">
            <v>1408.0180997891759</v>
          </cell>
          <cell r="CQ24">
            <v>1649.9229616023676</v>
          </cell>
          <cell r="CR24">
            <v>1693.566022103073</v>
          </cell>
          <cell r="CS24">
            <v>1554.8389877784662</v>
          </cell>
          <cell r="CT24">
            <v>1631.5120064999999</v>
          </cell>
          <cell r="CU24">
            <v>1658.3430220000002</v>
          </cell>
        </row>
        <row r="25">
          <cell r="B25">
            <v>41717</v>
          </cell>
          <cell r="C25">
            <v>504.67956999969482</v>
          </cell>
          <cell r="D25">
            <v>57.441759999999995</v>
          </cell>
          <cell r="E25">
            <v>31.53762</v>
          </cell>
          <cell r="G25">
            <v>7648.8893661226466</v>
          </cell>
          <cell r="H25">
            <v>9053.6105959732158</v>
          </cell>
          <cell r="I25">
            <v>9389.793879931718</v>
          </cell>
          <cell r="J25">
            <v>796.99258375181944</v>
          </cell>
          <cell r="K25">
            <v>917.9577350000003</v>
          </cell>
          <cell r="L25">
            <v>952.91988000000015</v>
          </cell>
          <cell r="M25">
            <v>947.76231070596282</v>
          </cell>
          <cell r="N25">
            <v>926.46709083333303</v>
          </cell>
          <cell r="O25">
            <v>938.35792000000004</v>
          </cell>
          <cell r="Q25">
            <v>226.19049999999999</v>
          </cell>
          <cell r="R25">
            <v>23.647410000000001</v>
          </cell>
          <cell r="S25">
            <v>13.688979999999999</v>
          </cell>
          <cell r="U25">
            <v>3228.263248063156</v>
          </cell>
          <cell r="V25">
            <v>4081.2695083333324</v>
          </cell>
          <cell r="W25">
            <v>4122.8693000000003</v>
          </cell>
          <cell r="X25">
            <v>330.6197161426943</v>
          </cell>
          <cell r="Y25">
            <v>417.99831533333332</v>
          </cell>
          <cell r="Z25">
            <v>419.08047199999999</v>
          </cell>
          <cell r="AA25">
            <v>352.41935483870981</v>
          </cell>
          <cell r="AB25">
            <v>417.87483908333337</v>
          </cell>
          <cell r="AC25">
            <v>410.677142</v>
          </cell>
          <cell r="AE25">
            <v>43.880800000000001</v>
          </cell>
          <cell r="AF25">
            <v>5.2142700000000008</v>
          </cell>
          <cell r="AG25">
            <v>4.9478900000000001</v>
          </cell>
          <cell r="AI25">
            <v>606.53996032258078</v>
          </cell>
          <cell r="AJ25">
            <v>757.8011854166665</v>
          </cell>
          <cell r="AK25">
            <v>773.06105000000014</v>
          </cell>
          <cell r="AL25">
            <v>53.812903225806423</v>
          </cell>
          <cell r="AM25">
            <v>66.679162083333352</v>
          </cell>
          <cell r="AN25">
            <v>68.793020000000013</v>
          </cell>
          <cell r="AO25">
            <v>52.736645161290319</v>
          </cell>
          <cell r="AP25">
            <v>66.390765833333319</v>
          </cell>
          <cell r="AQ25">
            <v>72.705590000000001</v>
          </cell>
          <cell r="AS25">
            <v>49.104999999999997</v>
          </cell>
          <cell r="AT25">
            <v>5.4720599999999999</v>
          </cell>
          <cell r="AU25">
            <v>5.2573599999999994</v>
          </cell>
          <cell r="AW25">
            <v>1176.7538884567741</v>
          </cell>
          <cell r="AX25">
            <v>1232.4310416666665</v>
          </cell>
          <cell r="AY25">
            <v>1196.4405000000002</v>
          </cell>
          <cell r="AZ25">
            <v>135.22095044125919</v>
          </cell>
          <cell r="BA25">
            <v>155.68702124999996</v>
          </cell>
          <cell r="BB25">
            <v>159.87705</v>
          </cell>
          <cell r="BC25">
            <v>161.80645161290317</v>
          </cell>
          <cell r="BD25">
            <v>112.31311666666664</v>
          </cell>
          <cell r="BE25">
            <v>117.00868000000003</v>
          </cell>
          <cell r="BG25">
            <v>90.3463800239563</v>
          </cell>
          <cell r="BH25">
            <v>4.8551800049591067</v>
          </cell>
          <cell r="BI25">
            <v>8.7100000000000009</v>
          </cell>
          <cell r="BK25">
            <v>1611.7758425773895</v>
          </cell>
          <cell r="BL25">
            <v>1689.528052624067</v>
          </cell>
          <cell r="BM25">
            <v>1762.8645289974213</v>
          </cell>
          <cell r="BN25">
            <v>102.78872238075874</v>
          </cell>
          <cell r="BO25">
            <v>117.04571594138777</v>
          </cell>
          <cell r="BP25">
            <v>128.42011010803222</v>
          </cell>
          <cell r="BQ25">
            <v>59.074814386360842</v>
          </cell>
          <cell r="BR25">
            <v>126.57958333333329</v>
          </cell>
          <cell r="BS25">
            <v>122.91</v>
          </cell>
          <cell r="BU25">
            <v>19.6435</v>
          </cell>
          <cell r="BV25">
            <v>3.7067100000000002</v>
          </cell>
          <cell r="BW25">
            <v>5.5104700000000006</v>
          </cell>
          <cell r="BY25">
            <v>382.75806451612897</v>
          </cell>
          <cell r="BZ25">
            <v>434.26004166666678</v>
          </cell>
          <cell r="CA25">
            <v>422.36500000000007</v>
          </cell>
          <cell r="CB25">
            <v>66.806451612903231</v>
          </cell>
          <cell r="CC25">
            <v>66.217398750000001</v>
          </cell>
          <cell r="CD25">
            <v>64.812880000000007</v>
          </cell>
          <cell r="CE25">
            <v>67.419354838709666</v>
          </cell>
          <cell r="CF25">
            <v>72.526166666666654</v>
          </cell>
          <cell r="CG25">
            <v>66.336010000000002</v>
          </cell>
          <cell r="CI25">
            <v>933.84575002365114</v>
          </cell>
          <cell r="CJ25">
            <v>100.3373900049591</v>
          </cell>
          <cell r="CK25">
            <v>69.652320000000003</v>
          </cell>
          <cell r="CM25">
            <v>14654.980370058678</v>
          </cell>
          <cell r="CN25">
            <v>17248.900425680618</v>
          </cell>
          <cell r="CO25">
            <v>17667.394258929144</v>
          </cell>
          <cell r="CP25">
            <v>1486.2413275552415</v>
          </cell>
          <cell r="CQ25">
            <v>1741.5853483580547</v>
          </cell>
          <cell r="CR25">
            <v>1793.9034121080324</v>
          </cell>
          <cell r="CS25">
            <v>1641.2189315439368</v>
          </cell>
          <cell r="CT25">
            <v>1722.1515624166664</v>
          </cell>
          <cell r="CU25">
            <v>1727.9953419999999</v>
          </cell>
        </row>
        <row r="26">
          <cell r="B26">
            <v>41718</v>
          </cell>
          <cell r="C26">
            <v>360.42555022888183</v>
          </cell>
          <cell r="D26">
            <v>40.463639999999998</v>
          </cell>
          <cell r="E26">
            <v>31.800999999999998</v>
          </cell>
          <cell r="G26">
            <v>8051.4624906554172</v>
          </cell>
          <cell r="H26">
            <v>9530.1164168139112</v>
          </cell>
          <cell r="I26">
            <v>9750.2194301605996</v>
          </cell>
          <cell r="J26">
            <v>838.93956184402043</v>
          </cell>
          <cell r="K26">
            <v>966.27130000000034</v>
          </cell>
          <cell r="L26">
            <v>993.38352000000009</v>
          </cell>
          <cell r="M26">
            <v>997.64453758522404</v>
          </cell>
          <cell r="N26">
            <v>975.22851666666634</v>
          </cell>
          <cell r="O26">
            <v>970.15892000000008</v>
          </cell>
          <cell r="Q26">
            <v>180.51849999999999</v>
          </cell>
          <cell r="R26">
            <v>19.964980000000004</v>
          </cell>
          <cell r="S26">
            <v>23.474300000000007</v>
          </cell>
          <cell r="U26">
            <v>3398.1718400664799</v>
          </cell>
          <cell r="V26">
            <v>4296.0731666666661</v>
          </cell>
          <cell r="W26">
            <v>4303.3878000000004</v>
          </cell>
          <cell r="X26">
            <v>348.02075383441507</v>
          </cell>
          <cell r="Y26">
            <v>439.99822666666665</v>
          </cell>
          <cell r="Z26">
            <v>439.04545200000001</v>
          </cell>
          <cell r="AA26">
            <v>370.96774193548401</v>
          </cell>
          <cell r="AB26">
            <v>439.86825166666671</v>
          </cell>
          <cell r="AC26">
            <v>434.15144200000003</v>
          </cell>
          <cell r="AE26">
            <v>36.354599999999998</v>
          </cell>
          <cell r="AF26">
            <v>3.1134200000000001</v>
          </cell>
          <cell r="AG26">
            <v>2.5164299999999997</v>
          </cell>
          <cell r="AI26">
            <v>638.46311612903241</v>
          </cell>
          <cell r="AJ26">
            <v>797.68545833333314</v>
          </cell>
          <cell r="AK26">
            <v>809.41565000000014</v>
          </cell>
          <cell r="AL26">
            <v>56.645161290322548</v>
          </cell>
          <cell r="AM26">
            <v>70.188591666666682</v>
          </cell>
          <cell r="AN26">
            <v>71.906440000000018</v>
          </cell>
          <cell r="AO26">
            <v>55.512258064516125</v>
          </cell>
          <cell r="AP26">
            <v>69.885016666666658</v>
          </cell>
          <cell r="AQ26">
            <v>75.222020000000001</v>
          </cell>
          <cell r="AS26">
            <v>71.813000000000002</v>
          </cell>
          <cell r="AT26">
            <v>7.8549800000000003</v>
          </cell>
          <cell r="AU26">
            <v>4.8617999999999997</v>
          </cell>
          <cell r="AW26">
            <v>1238.6883036387096</v>
          </cell>
          <cell r="AX26">
            <v>1297.2958333333331</v>
          </cell>
          <cell r="AY26">
            <v>1268.2535000000003</v>
          </cell>
          <cell r="AZ26">
            <v>142.33784256974653</v>
          </cell>
          <cell r="BA26">
            <v>163.88107499999995</v>
          </cell>
          <cell r="BB26">
            <v>167.73203000000001</v>
          </cell>
          <cell r="BC26">
            <v>170.32258064516122</v>
          </cell>
          <cell r="BD26">
            <v>118.22433333333331</v>
          </cell>
          <cell r="BE26">
            <v>121.87048000000003</v>
          </cell>
          <cell r="BG26">
            <v>40.656930097579959</v>
          </cell>
          <cell r="BH26">
            <v>3.9794499970245361</v>
          </cell>
          <cell r="BI26">
            <v>7.93</v>
          </cell>
          <cell r="BK26">
            <v>1696.6061500814626</v>
          </cell>
          <cell r="BL26">
            <v>1778.4505817095442</v>
          </cell>
          <cell r="BM26">
            <v>1803.5214590950013</v>
          </cell>
          <cell r="BN26">
            <v>108.19865513764078</v>
          </cell>
          <cell r="BO26">
            <v>123.20601678040818</v>
          </cell>
          <cell r="BP26">
            <v>132.39956010505676</v>
          </cell>
          <cell r="BQ26">
            <v>62.184015143537728</v>
          </cell>
          <cell r="BR26">
            <v>133.24166666666662</v>
          </cell>
          <cell r="BS26">
            <v>130.84</v>
          </cell>
          <cell r="BU26">
            <v>23.817</v>
          </cell>
          <cell r="BV26">
            <v>4.0705600000000004</v>
          </cell>
          <cell r="BW26">
            <v>5.9385200000000005</v>
          </cell>
          <cell r="BY26">
            <v>402.90322580645153</v>
          </cell>
          <cell r="BZ26">
            <v>457.11583333333346</v>
          </cell>
          <cell r="CA26">
            <v>446.18200000000007</v>
          </cell>
          <cell r="CB26">
            <v>70.322580645161295</v>
          </cell>
          <cell r="CC26">
            <v>69.702524999999994</v>
          </cell>
          <cell r="CD26">
            <v>68.883440000000007</v>
          </cell>
          <cell r="CE26">
            <v>70.967741935483858</v>
          </cell>
          <cell r="CF26">
            <v>76.34333333333332</v>
          </cell>
          <cell r="CG26">
            <v>72.274529999999999</v>
          </cell>
          <cell r="CI26">
            <v>713.5855803264617</v>
          </cell>
          <cell r="CJ26">
            <v>79.447029997024529</v>
          </cell>
          <cell r="CK26">
            <v>76.522049999999993</v>
          </cell>
          <cell r="CM26">
            <v>15426.295126377554</v>
          </cell>
          <cell r="CN26">
            <v>18156.737290190122</v>
          </cell>
          <cell r="CO26">
            <v>18380.979839255604</v>
          </cell>
          <cell r="CP26">
            <v>1564.4645553213065</v>
          </cell>
          <cell r="CQ26">
            <v>1833.2477351137418</v>
          </cell>
          <cell r="CR26">
            <v>1873.3504421050568</v>
          </cell>
          <cell r="CS26">
            <v>1727.5988753094068</v>
          </cell>
          <cell r="CT26">
            <v>1812.7911183333329</v>
          </cell>
          <cell r="CU26">
            <v>1804.517392</v>
          </cell>
        </row>
        <row r="27">
          <cell r="B27">
            <v>41719</v>
          </cell>
          <cell r="C27">
            <v>246.23313997039796</v>
          </cell>
          <cell r="D27">
            <v>18.927080000000004</v>
          </cell>
          <cell r="E27">
            <v>30.8992</v>
          </cell>
          <cell r="G27">
            <v>8454.0356151881879</v>
          </cell>
          <cell r="H27">
            <v>10006.622237654607</v>
          </cell>
          <cell r="I27">
            <v>9996.4525701309976</v>
          </cell>
          <cell r="J27">
            <v>880.88653993622142</v>
          </cell>
          <cell r="K27">
            <v>1014.5848650000004</v>
          </cell>
          <cell r="L27">
            <v>1012.3106000000001</v>
          </cell>
          <cell r="M27">
            <v>1047.5267644644853</v>
          </cell>
          <cell r="N27">
            <v>1023.9899424999996</v>
          </cell>
          <cell r="O27">
            <v>1001.05812</v>
          </cell>
          <cell r="Q27">
            <v>157.85599999999999</v>
          </cell>
          <cell r="R27">
            <v>17.520969999999998</v>
          </cell>
          <cell r="S27">
            <v>21.909319999999997</v>
          </cell>
          <cell r="U27">
            <v>3568.0804320698039</v>
          </cell>
          <cell r="V27">
            <v>4510.8768249999994</v>
          </cell>
          <cell r="W27">
            <v>4461.2438000000002</v>
          </cell>
          <cell r="X27">
            <v>365.42179152613585</v>
          </cell>
          <cell r="Y27">
            <v>461.99813799999998</v>
          </cell>
          <cell r="Z27">
            <v>456.56642199999999</v>
          </cell>
          <cell r="AA27">
            <v>389.51612903225822</v>
          </cell>
          <cell r="AB27">
            <v>461.86166425000005</v>
          </cell>
          <cell r="AC27">
            <v>456.06076200000001</v>
          </cell>
          <cell r="AE27">
            <v>29.050999999999998</v>
          </cell>
          <cell r="AF27">
            <v>3.1283799999999995</v>
          </cell>
          <cell r="AG27">
            <v>0.73004999999999998</v>
          </cell>
          <cell r="AI27">
            <v>670.38627193548405</v>
          </cell>
          <cell r="AJ27">
            <v>837.56973124999979</v>
          </cell>
          <cell r="AK27">
            <v>838.46665000000019</v>
          </cell>
          <cell r="AL27">
            <v>59.477419354838673</v>
          </cell>
          <cell r="AM27">
            <v>73.698021250000011</v>
          </cell>
          <cell r="AN27">
            <v>75.034820000000011</v>
          </cell>
          <cell r="AO27">
            <v>58.287870967741931</v>
          </cell>
          <cell r="AP27">
            <v>73.379267499999997</v>
          </cell>
          <cell r="AQ27">
            <v>75.952070000000006</v>
          </cell>
          <cell r="AS27">
            <v>70.266000000000005</v>
          </cell>
          <cell r="AT27">
            <v>5.8825099999999999</v>
          </cell>
          <cell r="AU27">
            <v>4.7468999999999992</v>
          </cell>
          <cell r="AW27">
            <v>1300.6227188206451</v>
          </cell>
          <cell r="AX27">
            <v>1362.1606249999998</v>
          </cell>
          <cell r="AY27">
            <v>1338.5195000000003</v>
          </cell>
          <cell r="AZ27">
            <v>149.45473469823386</v>
          </cell>
          <cell r="BA27">
            <v>172.07512874999995</v>
          </cell>
          <cell r="BB27">
            <v>173.61454000000001</v>
          </cell>
          <cell r="BC27">
            <v>178.83870967741927</v>
          </cell>
          <cell r="BD27">
            <v>124.13554999999997</v>
          </cell>
          <cell r="BE27">
            <v>126.61738000000003</v>
          </cell>
          <cell r="BG27">
            <v>39.429460037231443</v>
          </cell>
          <cell r="BH27">
            <v>1.4271800057983399</v>
          </cell>
          <cell r="BI27">
            <v>3.6</v>
          </cell>
          <cell r="BK27">
            <v>1781.4364575855357</v>
          </cell>
          <cell r="BL27">
            <v>1867.3731107950214</v>
          </cell>
          <cell r="BM27">
            <v>1842.9509191322327</v>
          </cell>
          <cell r="BN27">
            <v>113.60858789452283</v>
          </cell>
          <cell r="BO27">
            <v>129.3663176194286</v>
          </cell>
          <cell r="BP27">
            <v>133.8267401108551</v>
          </cell>
          <cell r="BQ27">
            <v>65.293215900714614</v>
          </cell>
          <cell r="BR27">
            <v>139.90374999999995</v>
          </cell>
          <cell r="BS27">
            <v>134.44</v>
          </cell>
          <cell r="BU27">
            <v>23.035</v>
          </cell>
          <cell r="BV27">
            <v>3.0551900000000001</v>
          </cell>
          <cell r="BW27">
            <v>4.5358700000000001</v>
          </cell>
          <cell r="BY27">
            <v>423.04838709677409</v>
          </cell>
          <cell r="BZ27">
            <v>479.97162500000013</v>
          </cell>
          <cell r="CA27">
            <v>469.2170000000001</v>
          </cell>
          <cell r="CB27">
            <v>73.838709677419359</v>
          </cell>
          <cell r="CC27">
            <v>73.187651249999988</v>
          </cell>
          <cell r="CD27">
            <v>71.938630000000003</v>
          </cell>
          <cell r="CE27">
            <v>74.51612903225805</v>
          </cell>
          <cell r="CF27">
            <v>80.160499999999985</v>
          </cell>
          <cell r="CG27">
            <v>76.810400000000001</v>
          </cell>
          <cell r="CI27">
            <v>565.87060000762938</v>
          </cell>
          <cell r="CJ27">
            <v>49.941310005798343</v>
          </cell>
          <cell r="CK27">
            <v>66.421340000000001</v>
          </cell>
          <cell r="CM27">
            <v>16197.609882696432</v>
          </cell>
          <cell r="CN27">
            <v>19064.574154699629</v>
          </cell>
          <cell r="CO27">
            <v>18946.850439263231</v>
          </cell>
          <cell r="CP27">
            <v>1642.6877830873718</v>
          </cell>
          <cell r="CQ27">
            <v>1924.9101218694291</v>
          </cell>
          <cell r="CR27">
            <v>1923.2917521108554</v>
          </cell>
          <cell r="CS27">
            <v>1813.9788190748775</v>
          </cell>
          <cell r="CT27">
            <v>1903.4306742499996</v>
          </cell>
          <cell r="CU27">
            <v>1870.9387320000003</v>
          </cell>
        </row>
        <row r="28">
          <cell r="B28">
            <v>41720</v>
          </cell>
          <cell r="C28">
            <v>437.17590991668698</v>
          </cell>
          <cell r="D28">
            <v>42.55724</v>
          </cell>
          <cell r="E28">
            <v>51.473500000000001</v>
          </cell>
          <cell r="G28">
            <v>8856.6087397209594</v>
          </cell>
          <cell r="H28">
            <v>10483.128058495302</v>
          </cell>
          <cell r="I28">
            <v>10433.628480047684</v>
          </cell>
          <cell r="J28">
            <v>922.83351802842242</v>
          </cell>
          <cell r="K28">
            <v>1062.8984300000004</v>
          </cell>
          <cell r="L28">
            <v>1054.8678400000001</v>
          </cell>
          <cell r="M28">
            <v>1097.4089913437465</v>
          </cell>
          <cell r="N28">
            <v>1072.7513683333329</v>
          </cell>
          <cell r="O28">
            <v>1052.53162</v>
          </cell>
          <cell r="Q28">
            <v>242.59899999999999</v>
          </cell>
          <cell r="R28">
            <v>25.088699999999996</v>
          </cell>
          <cell r="S28">
            <v>23.721979999999999</v>
          </cell>
          <cell r="U28">
            <v>3737.9890240731279</v>
          </cell>
          <cell r="V28">
            <v>4725.6804833333326</v>
          </cell>
          <cell r="W28">
            <v>4703.8428000000004</v>
          </cell>
          <cell r="X28">
            <v>382.82282921785662</v>
          </cell>
          <cell r="Y28">
            <v>483.99804933333331</v>
          </cell>
          <cell r="Z28">
            <v>481.65512200000001</v>
          </cell>
          <cell r="AA28">
            <v>408.06451612903243</v>
          </cell>
          <cell r="AB28">
            <v>483.85507683333338</v>
          </cell>
          <cell r="AC28">
            <v>479.78274199999998</v>
          </cell>
          <cell r="AE28">
            <v>39.916599999999995</v>
          </cell>
          <cell r="AF28">
            <v>3.6017600000000001</v>
          </cell>
          <cell r="AG28">
            <v>2.3734899999999999</v>
          </cell>
          <cell r="AI28">
            <v>702.30942774193568</v>
          </cell>
          <cell r="AJ28">
            <v>877.45400416666644</v>
          </cell>
          <cell r="AK28">
            <v>878.3832500000002</v>
          </cell>
          <cell r="AL28">
            <v>62.309677419354799</v>
          </cell>
          <cell r="AM28">
            <v>77.20745083333334</v>
          </cell>
          <cell r="AN28">
            <v>78.636580000000009</v>
          </cell>
          <cell r="AO28">
            <v>61.063483870967737</v>
          </cell>
          <cell r="AP28">
            <v>76.873518333333337</v>
          </cell>
          <cell r="AQ28">
            <v>78.32556000000001</v>
          </cell>
          <cell r="AS28">
            <v>73.941000000000003</v>
          </cell>
          <cell r="AT28">
            <v>9.1586599999999994</v>
          </cell>
          <cell r="AU28">
            <v>4.32782</v>
          </cell>
          <cell r="AW28">
            <v>1362.5571340025806</v>
          </cell>
          <cell r="AX28">
            <v>1427.0254166666664</v>
          </cell>
          <cell r="AY28">
            <v>1412.4605000000004</v>
          </cell>
          <cell r="AZ28">
            <v>156.5716268267212</v>
          </cell>
          <cell r="BA28">
            <v>180.26918249999994</v>
          </cell>
          <cell r="BB28">
            <v>182.7732</v>
          </cell>
          <cell r="BC28">
            <v>187.35483870967732</v>
          </cell>
          <cell r="BD28">
            <v>130.04676666666663</v>
          </cell>
          <cell r="BE28">
            <v>130.94520000000003</v>
          </cell>
          <cell r="BG28">
            <v>68.972469963073735</v>
          </cell>
          <cell r="BH28">
            <v>5.3453400167083736</v>
          </cell>
          <cell r="BI28">
            <v>8.51</v>
          </cell>
          <cell r="BK28">
            <v>1866.2667650896087</v>
          </cell>
          <cell r="BL28">
            <v>1956.2956398804986</v>
          </cell>
          <cell r="BM28">
            <v>1911.9233890953064</v>
          </cell>
          <cell r="BN28">
            <v>119.01852065140487</v>
          </cell>
          <cell r="BO28">
            <v>135.52661845844901</v>
          </cell>
          <cell r="BP28">
            <v>139.17208012756348</v>
          </cell>
          <cell r="BQ28">
            <v>68.402416657891507</v>
          </cell>
          <cell r="BR28">
            <v>146.56583333333327</v>
          </cell>
          <cell r="BS28">
            <v>142.94999999999999</v>
          </cell>
          <cell r="BU28">
            <v>25.126000000000001</v>
          </cell>
          <cell r="BV28">
            <v>4.0574200000000005</v>
          </cell>
          <cell r="BW28">
            <v>6.1711</v>
          </cell>
          <cell r="BY28">
            <v>443.19354838709666</v>
          </cell>
          <cell r="BZ28">
            <v>502.82741666666681</v>
          </cell>
          <cell r="CA28">
            <v>494.34300000000007</v>
          </cell>
          <cell r="CB28">
            <v>77.354838709677423</v>
          </cell>
          <cell r="CC28">
            <v>76.672777499999981</v>
          </cell>
          <cell r="CD28">
            <v>75.996049999999997</v>
          </cell>
          <cell r="CE28">
            <v>78.064516129032242</v>
          </cell>
          <cell r="CF28">
            <v>83.97766666666665</v>
          </cell>
          <cell r="CG28">
            <v>82.981499999999997</v>
          </cell>
          <cell r="CI28">
            <v>887.73097987976075</v>
          </cell>
          <cell r="CJ28">
            <v>89.809120016708363</v>
          </cell>
          <cell r="CK28">
            <v>96.577890000000011</v>
          </cell>
          <cell r="CM28">
            <v>16968.924639015309</v>
          </cell>
          <cell r="CN28">
            <v>19972.411019209136</v>
          </cell>
          <cell r="CO28">
            <v>19834.581419142993</v>
          </cell>
          <cell r="CP28">
            <v>1720.9110108534373</v>
          </cell>
          <cell r="CQ28">
            <v>2016.5725086251159</v>
          </cell>
          <cell r="CR28">
            <v>2013.1008721275637</v>
          </cell>
          <cell r="CS28">
            <v>1900.3587628403477</v>
          </cell>
          <cell r="CT28">
            <v>1994.0702301666663</v>
          </cell>
          <cell r="CU28">
            <v>1967.5166220000003</v>
          </cell>
        </row>
        <row r="29">
          <cell r="B29">
            <v>41721</v>
          </cell>
          <cell r="C29">
            <v>476.85426997566225</v>
          </cell>
          <cell r="D29">
            <v>51.027959999999993</v>
          </cell>
          <cell r="E29">
            <v>60.950800000000001</v>
          </cell>
          <cell r="G29">
            <v>9259.181864253731</v>
          </cell>
          <cell r="H29">
            <v>10959.633879335997</v>
          </cell>
          <cell r="I29">
            <v>10910.482750023346</v>
          </cell>
          <cell r="J29">
            <v>964.78049612062341</v>
          </cell>
          <cell r="K29">
            <v>1111.2119950000003</v>
          </cell>
          <cell r="L29">
            <v>1105.8958</v>
          </cell>
          <cell r="M29">
            <v>1147.2912182230077</v>
          </cell>
          <cell r="N29">
            <v>1121.5127941666663</v>
          </cell>
          <cell r="O29">
            <v>1113.48242</v>
          </cell>
          <cell r="Q29">
            <v>236.77199999999999</v>
          </cell>
          <cell r="R29">
            <v>22.844750000000001</v>
          </cell>
          <cell r="S29">
            <v>23.184459999999998</v>
          </cell>
          <cell r="U29">
            <v>3907.8976160764519</v>
          </cell>
          <cell r="V29">
            <v>4940.4841416666659</v>
          </cell>
          <cell r="W29">
            <v>4940.6148000000003</v>
          </cell>
          <cell r="X29">
            <v>400.2238669095774</v>
          </cell>
          <cell r="Y29">
            <v>505.99796066666664</v>
          </cell>
          <cell r="Z29">
            <v>504.49987199999998</v>
          </cell>
          <cell r="AA29">
            <v>426.61290322580663</v>
          </cell>
          <cell r="AB29">
            <v>505.84848941666672</v>
          </cell>
          <cell r="AC29">
            <v>502.96720199999999</v>
          </cell>
          <cell r="AE29">
            <v>46.256399999999999</v>
          </cell>
          <cell r="AF29">
            <v>3.9801899999999995</v>
          </cell>
          <cell r="AG29">
            <v>1.83355</v>
          </cell>
          <cell r="AI29">
            <v>734.23258354838731</v>
          </cell>
          <cell r="AJ29">
            <v>917.33827708333308</v>
          </cell>
          <cell r="AK29">
            <v>924.63965000000019</v>
          </cell>
          <cell r="AL29">
            <v>65.141935483870924</v>
          </cell>
          <cell r="AM29">
            <v>80.716880416666669</v>
          </cell>
          <cell r="AN29">
            <v>82.616770000000002</v>
          </cell>
          <cell r="AO29">
            <v>63.839096774193543</v>
          </cell>
          <cell r="AP29">
            <v>80.367769166666676</v>
          </cell>
          <cell r="AQ29">
            <v>80.159110000000013</v>
          </cell>
          <cell r="AS29">
            <v>78.998500000000007</v>
          </cell>
          <cell r="AT29">
            <v>8.3294999999999995</v>
          </cell>
          <cell r="AU29">
            <v>6.0158600000000009</v>
          </cell>
          <cell r="AW29">
            <v>1424.4915491845161</v>
          </cell>
          <cell r="AX29">
            <v>1491.890208333333</v>
          </cell>
          <cell r="AY29">
            <v>1491.4590000000003</v>
          </cell>
          <cell r="AZ29">
            <v>163.68851895520854</v>
          </cell>
          <cell r="BA29">
            <v>188.46323624999994</v>
          </cell>
          <cell r="BB29">
            <v>191.1027</v>
          </cell>
          <cell r="BC29">
            <v>195.87096774193537</v>
          </cell>
          <cell r="BD29">
            <v>135.95798333333329</v>
          </cell>
          <cell r="BE29">
            <v>136.96106000000003</v>
          </cell>
          <cell r="BG29">
            <v>115.51284926986695</v>
          </cell>
          <cell r="BH29">
            <v>5.7399799957275395</v>
          </cell>
          <cell r="BI29">
            <v>8.51</v>
          </cell>
          <cell r="BK29">
            <v>1951.0970725936818</v>
          </cell>
          <cell r="BL29">
            <v>2045.2181689659758</v>
          </cell>
          <cell r="BM29">
            <v>2027.4362383651735</v>
          </cell>
          <cell r="BN29">
            <v>124.42845340828691</v>
          </cell>
          <cell r="BO29">
            <v>141.68691929746942</v>
          </cell>
          <cell r="BP29">
            <v>144.91206012329101</v>
          </cell>
          <cell r="BQ29">
            <v>71.5116174150684</v>
          </cell>
          <cell r="BR29">
            <v>153.2279166666666</v>
          </cell>
          <cell r="BS29">
            <v>151.45999999999998</v>
          </cell>
          <cell r="BU29">
            <v>25.1005</v>
          </cell>
          <cell r="BV29">
            <v>3.62947</v>
          </cell>
          <cell r="BW29">
            <v>3.6071599999999999</v>
          </cell>
          <cell r="BY29">
            <v>463.33870967741922</v>
          </cell>
          <cell r="BZ29">
            <v>525.68320833333348</v>
          </cell>
          <cell r="CA29">
            <v>519.44350000000009</v>
          </cell>
          <cell r="CB29">
            <v>80.870967741935488</v>
          </cell>
          <cell r="CC29">
            <v>80.157903749999974</v>
          </cell>
          <cell r="CD29">
            <v>79.625519999999995</v>
          </cell>
          <cell r="CE29">
            <v>81.612903225806434</v>
          </cell>
          <cell r="CF29">
            <v>87.794833333333315</v>
          </cell>
          <cell r="CG29">
            <v>86.58865999999999</v>
          </cell>
          <cell r="CI29">
            <v>979.4945192455292</v>
          </cell>
          <cell r="CJ29">
            <v>95.551849995727522</v>
          </cell>
          <cell r="CK29">
            <v>104.10183000000001</v>
          </cell>
          <cell r="CM29">
            <v>17740.239395334189</v>
          </cell>
          <cell r="CN29">
            <v>20880.247883718639</v>
          </cell>
          <cell r="CO29">
            <v>20814.075938388523</v>
          </cell>
          <cell r="CP29">
            <v>1799.1342386195024</v>
          </cell>
          <cell r="CQ29">
            <v>2108.2348953808028</v>
          </cell>
          <cell r="CR29">
            <v>2108.6527221232909</v>
          </cell>
          <cell r="CS29">
            <v>1986.7387066058182</v>
          </cell>
          <cell r="CT29">
            <v>2084.7097860833328</v>
          </cell>
          <cell r="CU29">
            <v>2071.6184520000002</v>
          </cell>
        </row>
        <row r="30">
          <cell r="B30">
            <v>41722</v>
          </cell>
          <cell r="C30">
            <v>525.65695015335086</v>
          </cell>
          <cell r="D30">
            <v>53.629759999999997</v>
          </cell>
          <cell r="E30">
            <v>56.791800000000002</v>
          </cell>
          <cell r="G30">
            <v>9661.7549887865025</v>
          </cell>
          <cell r="H30">
            <v>11436.139700176693</v>
          </cell>
          <cell r="I30">
            <v>11436.139700176696</v>
          </cell>
          <cell r="J30">
            <v>1006.7274742128244</v>
          </cell>
          <cell r="K30">
            <v>1159.5255600000003</v>
          </cell>
          <cell r="L30">
            <v>1159.52556</v>
          </cell>
          <cell r="M30">
            <v>1197.1734451022689</v>
          </cell>
          <cell r="N30">
            <v>1170.2742199999996</v>
          </cell>
          <cell r="O30">
            <v>1170.27422</v>
          </cell>
          <cell r="Q30">
            <v>214.673</v>
          </cell>
          <cell r="R30">
            <v>23.498000000000001</v>
          </cell>
          <cell r="S30">
            <v>24.874700000000001</v>
          </cell>
          <cell r="U30">
            <v>4077.8062080797758</v>
          </cell>
          <cell r="V30">
            <v>5155.2877999999992</v>
          </cell>
          <cell r="W30">
            <v>5155.2878000000001</v>
          </cell>
          <cell r="X30">
            <v>417.62490460129817</v>
          </cell>
          <cell r="Y30">
            <v>527.99787200000003</v>
          </cell>
          <cell r="Z30">
            <v>527.99787200000003</v>
          </cell>
          <cell r="AA30">
            <v>445.16129032258084</v>
          </cell>
          <cell r="AB30">
            <v>527.841902</v>
          </cell>
          <cell r="AC30">
            <v>527.841902</v>
          </cell>
          <cell r="AE30">
            <v>32.582900000000002</v>
          </cell>
          <cell r="AF30">
            <v>1.60954</v>
          </cell>
          <cell r="AG30">
            <v>3.7029099999999997</v>
          </cell>
          <cell r="AI30">
            <v>766.15573935483894</v>
          </cell>
          <cell r="AJ30">
            <v>957.22254999999973</v>
          </cell>
          <cell r="AK30">
            <v>957.22255000000018</v>
          </cell>
          <cell r="AL30">
            <v>67.974193548387049</v>
          </cell>
          <cell r="AM30">
            <v>84.226309999999998</v>
          </cell>
          <cell r="AN30">
            <v>84.226309999999998</v>
          </cell>
          <cell r="AO30">
            <v>66.614709677419356</v>
          </cell>
          <cell r="AP30">
            <v>83.862020000000015</v>
          </cell>
          <cell r="AQ30">
            <v>83.862020000000015</v>
          </cell>
          <cell r="AS30">
            <v>65.296000000000006</v>
          </cell>
          <cell r="AT30">
            <v>5.5545900000000001</v>
          </cell>
          <cell r="AU30">
            <v>4.9081400000000004</v>
          </cell>
          <cell r="AW30">
            <v>1486.4259643664516</v>
          </cell>
          <cell r="AX30">
            <v>1556.7549999999997</v>
          </cell>
          <cell r="AY30">
            <v>1556.7550000000003</v>
          </cell>
          <cell r="AZ30">
            <v>170.80541108369587</v>
          </cell>
          <cell r="BA30">
            <v>196.65728999999993</v>
          </cell>
          <cell r="BB30">
            <v>196.65728999999999</v>
          </cell>
          <cell r="BC30">
            <v>204.38709677419342</v>
          </cell>
          <cell r="BD30">
            <v>141.86919999999995</v>
          </cell>
          <cell r="BE30">
            <v>141.86920000000003</v>
          </cell>
          <cell r="BG30">
            <v>106.70445968627929</v>
          </cell>
          <cell r="BH30">
            <v>2.9351600131988524</v>
          </cell>
          <cell r="BI30">
            <v>8.43</v>
          </cell>
          <cell r="BK30">
            <v>2035.9273800977548</v>
          </cell>
          <cell r="BL30">
            <v>2134.140698051453</v>
          </cell>
          <cell r="BM30">
            <v>2134.140698051453</v>
          </cell>
          <cell r="BN30">
            <v>129.83838616516894</v>
          </cell>
          <cell r="BO30">
            <v>147.84722013648982</v>
          </cell>
          <cell r="BP30">
            <v>147.84722013648985</v>
          </cell>
          <cell r="BQ30">
            <v>74.620818172245293</v>
          </cell>
          <cell r="BR30">
            <v>159.88999999999993</v>
          </cell>
          <cell r="BS30">
            <v>159.88999999999999</v>
          </cell>
          <cell r="BU30">
            <v>29.095500000000001</v>
          </cell>
          <cell r="BV30">
            <v>4.0175100000000006</v>
          </cell>
          <cell r="BW30">
            <v>5.0233400000000001</v>
          </cell>
          <cell r="BY30">
            <v>483.48387096774178</v>
          </cell>
          <cell r="BZ30">
            <v>548.5390000000001</v>
          </cell>
          <cell r="CA30">
            <v>548.5390000000001</v>
          </cell>
          <cell r="CB30">
            <v>84.387096774193552</v>
          </cell>
          <cell r="CC30">
            <v>83.643029999999968</v>
          </cell>
          <cell r="CD30">
            <v>83.643029999999996</v>
          </cell>
          <cell r="CE30">
            <v>85.161290322580626</v>
          </cell>
          <cell r="CF30">
            <v>91.611999999999981</v>
          </cell>
          <cell r="CG30">
            <v>91.611999999999995</v>
          </cell>
          <cell r="CI30">
            <v>974.0088098396302</v>
          </cell>
          <cell r="CJ30">
            <v>91.24456001319885</v>
          </cell>
          <cell r="CK30">
            <v>103.73089</v>
          </cell>
          <cell r="CM30">
            <v>18511.554151653065</v>
          </cell>
          <cell r="CN30">
            <v>21788.084748228142</v>
          </cell>
          <cell r="CO30">
            <v>21788.08474822815</v>
          </cell>
          <cell r="CP30">
            <v>1877.3574663855682</v>
          </cell>
          <cell r="CQ30">
            <v>2199.8972821364905</v>
          </cell>
          <cell r="CR30">
            <v>2199.89728213649</v>
          </cell>
          <cell r="CS30">
            <v>2073.1186503712884</v>
          </cell>
          <cell r="CT30">
            <v>2175.3493419999995</v>
          </cell>
          <cell r="CU30">
            <v>2175.349342</v>
          </cell>
        </row>
        <row r="31">
          <cell r="B31">
            <v>41723</v>
          </cell>
          <cell r="G31">
            <v>10064.328113319274</v>
          </cell>
          <cell r="H31">
            <v>11912.645521017388</v>
          </cell>
          <cell r="I31">
            <v>11436.139700176696</v>
          </cell>
          <cell r="J31">
            <v>1048.6744523050254</v>
          </cell>
          <cell r="K31">
            <v>1207.8391250000002</v>
          </cell>
          <cell r="L31">
            <v>1159.52556</v>
          </cell>
          <cell r="M31">
            <v>1247.0556719815302</v>
          </cell>
          <cell r="N31">
            <v>1219.0356458333329</v>
          </cell>
          <cell r="O31">
            <v>1170.27422</v>
          </cell>
          <cell r="U31">
            <v>4247.7148000831003</v>
          </cell>
          <cell r="V31">
            <v>5370.0914583333324</v>
          </cell>
          <cell r="W31">
            <v>5155.2878000000001</v>
          </cell>
          <cell r="X31">
            <v>435.02594229301894</v>
          </cell>
          <cell r="Y31">
            <v>549.99778333333336</v>
          </cell>
          <cell r="Z31">
            <v>527.99787200000003</v>
          </cell>
          <cell r="AA31">
            <v>463.70967741935505</v>
          </cell>
          <cell r="AB31">
            <v>549.83531458333334</v>
          </cell>
          <cell r="AC31">
            <v>527.841902</v>
          </cell>
          <cell r="AI31">
            <v>798.07889516129057</v>
          </cell>
          <cell r="AJ31">
            <v>997.10682291666637</v>
          </cell>
          <cell r="AK31">
            <v>957.22255000000018</v>
          </cell>
          <cell r="AL31">
            <v>70.806451612903174</v>
          </cell>
          <cell r="AM31">
            <v>87.735739583333327</v>
          </cell>
          <cell r="AN31">
            <v>84.226309999999998</v>
          </cell>
          <cell r="AO31">
            <v>69.390322580645162</v>
          </cell>
          <cell r="AP31">
            <v>87.356270833333355</v>
          </cell>
          <cell r="AQ31">
            <v>83.862020000000015</v>
          </cell>
          <cell r="AW31">
            <v>1548.3603795483871</v>
          </cell>
          <cell r="AX31">
            <v>1621.6197916666663</v>
          </cell>
          <cell r="AY31">
            <v>1556.7550000000003</v>
          </cell>
          <cell r="AZ31">
            <v>177.92230321218321</v>
          </cell>
          <cell r="BA31">
            <v>204.85134374999993</v>
          </cell>
          <cell r="BB31">
            <v>196.65728999999999</v>
          </cell>
          <cell r="BC31">
            <v>212.90322580645147</v>
          </cell>
          <cell r="BD31">
            <v>147.78041666666661</v>
          </cell>
          <cell r="BE31">
            <v>141.86920000000003</v>
          </cell>
          <cell r="BK31">
            <v>2120.7576876018279</v>
          </cell>
          <cell r="BL31">
            <v>2223.0632271369304</v>
          </cell>
          <cell r="BM31">
            <v>2134.140698051453</v>
          </cell>
          <cell r="BN31">
            <v>135.24831892205097</v>
          </cell>
          <cell r="BO31">
            <v>154.00752097551023</v>
          </cell>
          <cell r="BP31">
            <v>147.84722013648985</v>
          </cell>
          <cell r="BQ31">
            <v>77.730018929422187</v>
          </cell>
          <cell r="BR31">
            <v>166.55208333333326</v>
          </cell>
          <cell r="BS31">
            <v>159.88999999999999</v>
          </cell>
          <cell r="BY31">
            <v>503.62903225806434</v>
          </cell>
          <cell r="BZ31">
            <v>571.39479166666672</v>
          </cell>
          <cell r="CA31">
            <v>548.5390000000001</v>
          </cell>
          <cell r="CB31">
            <v>87.903225806451616</v>
          </cell>
          <cell r="CC31">
            <v>87.128156249999961</v>
          </cell>
          <cell r="CD31">
            <v>83.643029999999996</v>
          </cell>
          <cell r="CE31">
            <v>88.709677419354819</v>
          </cell>
          <cell r="CF31">
            <v>95.429166666666646</v>
          </cell>
          <cell r="CG31">
            <v>91.611999999999995</v>
          </cell>
          <cell r="CM31">
            <v>19282.868907971944</v>
          </cell>
          <cell r="CN31">
            <v>22695.921612737649</v>
          </cell>
          <cell r="CO31">
            <v>21788.08474822815</v>
          </cell>
          <cell r="CP31">
            <v>1955.5806941516332</v>
          </cell>
          <cell r="CQ31">
            <v>2291.5596688921769</v>
          </cell>
          <cell r="CR31">
            <v>2199.89728213649</v>
          </cell>
          <cell r="CS31">
            <v>2159.498594136759</v>
          </cell>
          <cell r="CT31">
            <v>2265.9888979166662</v>
          </cell>
          <cell r="CU31">
            <v>2175.349342</v>
          </cell>
        </row>
        <row r="32">
          <cell r="B32">
            <v>41724</v>
          </cell>
          <cell r="G32">
            <v>10466.901237852046</v>
          </cell>
          <cell r="H32">
            <v>12389.151341858083</v>
          </cell>
          <cell r="I32">
            <v>11436.139700176696</v>
          </cell>
          <cell r="J32">
            <v>1090.6214303972265</v>
          </cell>
          <cell r="K32">
            <v>1256.1526900000001</v>
          </cell>
          <cell r="L32">
            <v>1159.52556</v>
          </cell>
          <cell r="M32">
            <v>1296.9378988607914</v>
          </cell>
          <cell r="N32">
            <v>1267.7970716666662</v>
          </cell>
          <cell r="O32">
            <v>1170.27422</v>
          </cell>
          <cell r="U32">
            <v>4417.6233920864242</v>
          </cell>
          <cell r="V32">
            <v>5584.8951166666657</v>
          </cell>
          <cell r="W32">
            <v>5155.2878000000001</v>
          </cell>
          <cell r="X32">
            <v>452.42697998473972</v>
          </cell>
          <cell r="Y32">
            <v>571.99769466666669</v>
          </cell>
          <cell r="Z32">
            <v>527.99787200000003</v>
          </cell>
          <cell r="AA32">
            <v>482.25806451612925</v>
          </cell>
          <cell r="AB32">
            <v>571.82872716666668</v>
          </cell>
          <cell r="AC32">
            <v>527.841902</v>
          </cell>
          <cell r="AI32">
            <v>830.00205096774221</v>
          </cell>
          <cell r="AJ32">
            <v>1036.991095833333</v>
          </cell>
          <cell r="AK32">
            <v>957.22255000000018</v>
          </cell>
          <cell r="AL32">
            <v>73.6387096774193</v>
          </cell>
          <cell r="AM32">
            <v>91.245169166666656</v>
          </cell>
          <cell r="AN32">
            <v>84.226309999999998</v>
          </cell>
          <cell r="AO32">
            <v>72.165935483870967</v>
          </cell>
          <cell r="AP32">
            <v>90.850521666666694</v>
          </cell>
          <cell r="AQ32">
            <v>83.862020000000015</v>
          </cell>
          <cell r="AW32">
            <v>1610.2947947303226</v>
          </cell>
          <cell r="AX32">
            <v>1686.4845833333329</v>
          </cell>
          <cell r="AY32">
            <v>1556.7550000000003</v>
          </cell>
          <cell r="AZ32">
            <v>185.03919534067055</v>
          </cell>
          <cell r="BA32">
            <v>213.04539749999992</v>
          </cell>
          <cell r="BB32">
            <v>196.65728999999999</v>
          </cell>
          <cell r="BC32">
            <v>221.41935483870952</v>
          </cell>
          <cell r="BD32">
            <v>153.69163333333327</v>
          </cell>
          <cell r="BE32">
            <v>141.86920000000003</v>
          </cell>
          <cell r="BK32">
            <v>2205.587995105901</v>
          </cell>
          <cell r="BL32">
            <v>2311.9857562224079</v>
          </cell>
          <cell r="BM32">
            <v>2134.140698051453</v>
          </cell>
          <cell r="BN32">
            <v>140.658251678933</v>
          </cell>
          <cell r="BO32">
            <v>160.16782181453064</v>
          </cell>
          <cell r="BP32">
            <v>147.84722013648985</v>
          </cell>
          <cell r="BQ32">
            <v>80.83921968659908</v>
          </cell>
          <cell r="BR32">
            <v>173.21416666666659</v>
          </cell>
          <cell r="BS32">
            <v>159.88999999999999</v>
          </cell>
          <cell r="BY32">
            <v>523.77419354838696</v>
          </cell>
          <cell r="BZ32">
            <v>594.25058333333334</v>
          </cell>
          <cell r="CA32">
            <v>548.5390000000001</v>
          </cell>
          <cell r="CB32">
            <v>91.41935483870968</v>
          </cell>
          <cell r="CC32">
            <v>90.613282499999954</v>
          </cell>
          <cell r="CD32">
            <v>83.643029999999996</v>
          </cell>
          <cell r="CE32">
            <v>92.258064516129011</v>
          </cell>
          <cell r="CF32">
            <v>99.246333333333311</v>
          </cell>
          <cell r="CG32">
            <v>91.611999999999995</v>
          </cell>
          <cell r="CM32">
            <v>20054.18366429082</v>
          </cell>
          <cell r="CN32">
            <v>23603.758477247153</v>
          </cell>
          <cell r="CO32">
            <v>21788.08474822815</v>
          </cell>
          <cell r="CP32">
            <v>2033.803921917699</v>
          </cell>
          <cell r="CQ32">
            <v>2383.2220556478642</v>
          </cell>
          <cell r="CR32">
            <v>2199.89728213649</v>
          </cell>
          <cell r="CS32">
            <v>2245.8785379022288</v>
          </cell>
          <cell r="CT32">
            <v>2356.628453833333</v>
          </cell>
          <cell r="CU32">
            <v>2175.349342</v>
          </cell>
        </row>
        <row r="33">
          <cell r="B33">
            <v>41725</v>
          </cell>
          <cell r="G33">
            <v>10869.474362384817</v>
          </cell>
          <cell r="H33">
            <v>12865.657162698779</v>
          </cell>
          <cell r="I33">
            <v>11436.139700176696</v>
          </cell>
          <cell r="J33">
            <v>1132.5684084894276</v>
          </cell>
          <cell r="K33">
            <v>1304.466255</v>
          </cell>
          <cell r="L33">
            <v>1159.52556</v>
          </cell>
          <cell r="M33">
            <v>1346.8201257400526</v>
          </cell>
          <cell r="N33">
            <v>1316.5584974999995</v>
          </cell>
          <cell r="O33">
            <v>1170.27422</v>
          </cell>
          <cell r="U33">
            <v>4587.5319840897482</v>
          </cell>
          <cell r="V33">
            <v>5799.6987749999989</v>
          </cell>
          <cell r="W33">
            <v>5155.2878000000001</v>
          </cell>
          <cell r="X33">
            <v>469.82801767646049</v>
          </cell>
          <cell r="Y33">
            <v>593.99760600000002</v>
          </cell>
          <cell r="Z33">
            <v>527.99787200000003</v>
          </cell>
          <cell r="AA33">
            <v>500.80645161290346</v>
          </cell>
          <cell r="AB33">
            <v>593.82213975000002</v>
          </cell>
          <cell r="AC33">
            <v>527.841902</v>
          </cell>
          <cell r="AI33">
            <v>861.92520677419384</v>
          </cell>
          <cell r="AJ33">
            <v>1076.8753687499998</v>
          </cell>
          <cell r="AK33">
            <v>957.22255000000018</v>
          </cell>
          <cell r="AL33">
            <v>76.470967741935425</v>
          </cell>
          <cell r="AM33">
            <v>94.754598749999985</v>
          </cell>
          <cell r="AN33">
            <v>84.226309999999998</v>
          </cell>
          <cell r="AO33">
            <v>74.941548387096773</v>
          </cell>
          <cell r="AP33">
            <v>94.344772500000033</v>
          </cell>
          <cell r="AQ33">
            <v>83.862020000000015</v>
          </cell>
          <cell r="AW33">
            <v>1672.2292099122581</v>
          </cell>
          <cell r="AX33">
            <v>1751.3493749999996</v>
          </cell>
          <cell r="AY33">
            <v>1556.7550000000003</v>
          </cell>
          <cell r="AZ33">
            <v>192.15608746915788</v>
          </cell>
          <cell r="BA33">
            <v>221.23945124999992</v>
          </cell>
          <cell r="BB33">
            <v>196.65728999999999</v>
          </cell>
          <cell r="BC33">
            <v>229.93548387096757</v>
          </cell>
          <cell r="BD33">
            <v>159.60284999999993</v>
          </cell>
          <cell r="BE33">
            <v>141.86920000000003</v>
          </cell>
          <cell r="BK33">
            <v>2290.418302609974</v>
          </cell>
          <cell r="BL33">
            <v>2400.9082853078853</v>
          </cell>
          <cell r="BM33">
            <v>2134.140698051453</v>
          </cell>
          <cell r="BN33">
            <v>146.06818443581503</v>
          </cell>
          <cell r="BO33">
            <v>166.32812265355105</v>
          </cell>
          <cell r="BP33">
            <v>147.84722013648985</v>
          </cell>
          <cell r="BQ33">
            <v>83.948420443775973</v>
          </cell>
          <cell r="BR33">
            <v>179.87624999999991</v>
          </cell>
          <cell r="BS33">
            <v>159.88999999999999</v>
          </cell>
          <cell r="BY33">
            <v>543.91935483870952</v>
          </cell>
          <cell r="BZ33">
            <v>617.10637499999996</v>
          </cell>
          <cell r="CA33">
            <v>548.5390000000001</v>
          </cell>
          <cell r="CB33">
            <v>94.935483870967744</v>
          </cell>
          <cell r="CC33">
            <v>94.098408749999948</v>
          </cell>
          <cell r="CD33">
            <v>83.643029999999996</v>
          </cell>
          <cell r="CE33">
            <v>95.806451612903203</v>
          </cell>
          <cell r="CF33">
            <v>103.06349999999998</v>
          </cell>
          <cell r="CG33">
            <v>91.611999999999995</v>
          </cell>
          <cell r="CM33">
            <v>20825.4984206097</v>
          </cell>
          <cell r="CN33">
            <v>24511.59534175666</v>
          </cell>
          <cell r="CO33">
            <v>21788.08474822815</v>
          </cell>
          <cell r="CP33">
            <v>2112.027149683764</v>
          </cell>
          <cell r="CQ33">
            <v>2474.884442403551</v>
          </cell>
          <cell r="CR33">
            <v>2199.89728213649</v>
          </cell>
          <cell r="CS33">
            <v>2332.2584816676999</v>
          </cell>
          <cell r="CT33">
            <v>2447.2680097499988</v>
          </cell>
          <cell r="CU33">
            <v>2175.349342</v>
          </cell>
        </row>
        <row r="34">
          <cell r="B34">
            <v>41726</v>
          </cell>
          <cell r="G34">
            <v>11272.047486917589</v>
          </cell>
          <cell r="H34">
            <v>13342.162983539474</v>
          </cell>
          <cell r="I34">
            <v>11436.139700176696</v>
          </cell>
          <cell r="J34">
            <v>1174.5153865816287</v>
          </cell>
          <cell r="K34">
            <v>1352.77982</v>
          </cell>
          <cell r="L34">
            <v>1159.52556</v>
          </cell>
          <cell r="M34">
            <v>1396.7023526193138</v>
          </cell>
          <cell r="N34">
            <v>1365.3199233333328</v>
          </cell>
          <cell r="O34">
            <v>1170.27422</v>
          </cell>
          <cell r="U34">
            <v>4757.4405760930722</v>
          </cell>
          <cell r="V34">
            <v>6014.5024333333322</v>
          </cell>
          <cell r="W34">
            <v>5155.2878000000001</v>
          </cell>
          <cell r="X34">
            <v>487.22905536818126</v>
          </cell>
          <cell r="Y34">
            <v>615.99751733333335</v>
          </cell>
          <cell r="Z34">
            <v>527.99787200000003</v>
          </cell>
          <cell r="AA34">
            <v>519.35483870967767</v>
          </cell>
          <cell r="AB34">
            <v>615.81555233333336</v>
          </cell>
          <cell r="AC34">
            <v>527.841902</v>
          </cell>
          <cell r="AI34">
            <v>893.84836258064547</v>
          </cell>
          <cell r="AJ34">
            <v>1116.7596416666665</v>
          </cell>
          <cell r="AK34">
            <v>957.22255000000018</v>
          </cell>
          <cell r="AL34">
            <v>79.30322580645155</v>
          </cell>
          <cell r="AM34">
            <v>98.264028333333314</v>
          </cell>
          <cell r="AN34">
            <v>84.226309999999998</v>
          </cell>
          <cell r="AO34">
            <v>77.717161290322579</v>
          </cell>
          <cell r="AP34">
            <v>97.839023333333373</v>
          </cell>
          <cell r="AQ34">
            <v>83.862020000000015</v>
          </cell>
          <cell r="AW34">
            <v>1734.1636250941935</v>
          </cell>
          <cell r="AX34">
            <v>1816.2141666666662</v>
          </cell>
          <cell r="AY34">
            <v>1556.7550000000003</v>
          </cell>
          <cell r="AZ34">
            <v>199.27297959764522</v>
          </cell>
          <cell r="BA34">
            <v>229.43350499999991</v>
          </cell>
          <cell r="BB34">
            <v>196.65728999999999</v>
          </cell>
          <cell r="BC34">
            <v>238.45161290322562</v>
          </cell>
          <cell r="BD34">
            <v>165.51406666666659</v>
          </cell>
          <cell r="BE34">
            <v>141.86920000000003</v>
          </cell>
          <cell r="BK34">
            <v>2375.2486101140471</v>
          </cell>
          <cell r="BL34">
            <v>2489.8308143933627</v>
          </cell>
          <cell r="BM34">
            <v>2134.140698051453</v>
          </cell>
          <cell r="BN34">
            <v>151.47811719269706</v>
          </cell>
          <cell r="BO34">
            <v>172.48842349257146</v>
          </cell>
          <cell r="BP34">
            <v>147.84722013648985</v>
          </cell>
          <cell r="BQ34">
            <v>87.057621200952866</v>
          </cell>
          <cell r="BR34">
            <v>186.53833333333324</v>
          </cell>
          <cell r="BS34">
            <v>159.88999999999999</v>
          </cell>
          <cell r="BY34">
            <v>564.06451612903209</v>
          </cell>
          <cell r="BZ34">
            <v>639.96216666666658</v>
          </cell>
          <cell r="CA34">
            <v>548.5390000000001</v>
          </cell>
          <cell r="CB34">
            <v>98.451612903225808</v>
          </cell>
          <cell r="CC34">
            <v>97.583534999999941</v>
          </cell>
          <cell r="CD34">
            <v>83.643029999999996</v>
          </cell>
          <cell r="CE34">
            <v>99.354838709677395</v>
          </cell>
          <cell r="CF34">
            <v>106.88066666666664</v>
          </cell>
          <cell r="CG34">
            <v>91.611999999999995</v>
          </cell>
          <cell r="CM34">
            <v>21596.813176928572</v>
          </cell>
          <cell r="CN34">
            <v>25419.43220626617</v>
          </cell>
          <cell r="CO34">
            <v>21788.08474822815</v>
          </cell>
          <cell r="CP34">
            <v>2190.2503774498296</v>
          </cell>
          <cell r="CQ34">
            <v>2566.5468291592383</v>
          </cell>
          <cell r="CR34">
            <v>2199.89728213649</v>
          </cell>
          <cell r="CS34">
            <v>2418.6384254331701</v>
          </cell>
          <cell r="CT34">
            <v>2537.907565666666</v>
          </cell>
          <cell r="CU34">
            <v>2175.349342</v>
          </cell>
        </row>
        <row r="35">
          <cell r="B35">
            <v>41727</v>
          </cell>
          <cell r="G35">
            <v>11674.62061145036</v>
          </cell>
          <cell r="H35">
            <v>13818.66880438017</v>
          </cell>
          <cell r="I35">
            <v>11436.139700176696</v>
          </cell>
          <cell r="J35">
            <v>1216.4623646738298</v>
          </cell>
          <cell r="K35">
            <v>1401.0933849999999</v>
          </cell>
          <cell r="L35">
            <v>1159.52556</v>
          </cell>
          <cell r="M35">
            <v>1446.5845794985751</v>
          </cell>
          <cell r="N35">
            <v>1414.0813491666661</v>
          </cell>
          <cell r="O35">
            <v>1170.27422</v>
          </cell>
          <cell r="U35">
            <v>4927.3491680963962</v>
          </cell>
          <cell r="V35">
            <v>6229.3060916666655</v>
          </cell>
          <cell r="W35">
            <v>5155.2878000000001</v>
          </cell>
          <cell r="X35">
            <v>504.63009305990204</v>
          </cell>
          <cell r="Y35">
            <v>637.99742866666668</v>
          </cell>
          <cell r="Z35">
            <v>527.99787200000003</v>
          </cell>
          <cell r="AA35">
            <v>537.90322580645181</v>
          </cell>
          <cell r="AB35">
            <v>637.8089649166667</v>
          </cell>
          <cell r="AC35">
            <v>527.841902</v>
          </cell>
          <cell r="AI35">
            <v>925.7715183870971</v>
          </cell>
          <cell r="AJ35">
            <v>1156.6439145833333</v>
          </cell>
          <cell r="AK35">
            <v>957.22255000000018</v>
          </cell>
          <cell r="AL35">
            <v>82.135483870967676</v>
          </cell>
          <cell r="AM35">
            <v>101.77345791666664</v>
          </cell>
          <cell r="AN35">
            <v>84.226309999999998</v>
          </cell>
          <cell r="AO35">
            <v>80.492774193548385</v>
          </cell>
          <cell r="AP35">
            <v>101.33327416666671</v>
          </cell>
          <cell r="AQ35">
            <v>83.862020000000015</v>
          </cell>
          <cell r="AW35">
            <v>1796.098040276129</v>
          </cell>
          <cell r="AX35">
            <v>1881.0789583333328</v>
          </cell>
          <cell r="AY35">
            <v>1556.7550000000003</v>
          </cell>
          <cell r="AZ35">
            <v>206.38987172613255</v>
          </cell>
          <cell r="BA35">
            <v>237.62755874999991</v>
          </cell>
          <cell r="BB35">
            <v>196.65728999999999</v>
          </cell>
          <cell r="BC35">
            <v>246.96774193548367</v>
          </cell>
          <cell r="BD35">
            <v>171.42528333333325</v>
          </cell>
          <cell r="BE35">
            <v>141.86920000000003</v>
          </cell>
          <cell r="BK35">
            <v>2460.0789176181202</v>
          </cell>
          <cell r="BL35">
            <v>2578.7533434788402</v>
          </cell>
          <cell r="BM35">
            <v>2134.140698051453</v>
          </cell>
          <cell r="BN35">
            <v>156.88804994957908</v>
          </cell>
          <cell r="BO35">
            <v>178.64872433159186</v>
          </cell>
          <cell r="BP35">
            <v>147.84722013648985</v>
          </cell>
          <cell r="BQ35">
            <v>90.166821958129759</v>
          </cell>
          <cell r="BR35">
            <v>193.20041666666657</v>
          </cell>
          <cell r="BS35">
            <v>159.88999999999999</v>
          </cell>
          <cell r="BY35">
            <v>584.20967741935465</v>
          </cell>
          <cell r="BZ35">
            <v>662.81795833333319</v>
          </cell>
          <cell r="CA35">
            <v>548.5390000000001</v>
          </cell>
          <cell r="CB35">
            <v>101.96774193548387</v>
          </cell>
          <cell r="CC35">
            <v>101.06866124999993</v>
          </cell>
          <cell r="CD35">
            <v>83.643029999999996</v>
          </cell>
          <cell r="CE35">
            <v>102.90322580645159</v>
          </cell>
          <cell r="CF35">
            <v>110.69783333333331</v>
          </cell>
          <cell r="CG35">
            <v>91.611999999999995</v>
          </cell>
          <cell r="CM35">
            <v>22368.127933247462</v>
          </cell>
          <cell r="CN35">
            <v>26327.26907077567</v>
          </cell>
          <cell r="CO35">
            <v>21788.08474822815</v>
          </cell>
          <cell r="CP35">
            <v>2268.4736052158951</v>
          </cell>
          <cell r="CQ35">
            <v>2658.2092159149252</v>
          </cell>
          <cell r="CR35">
            <v>2199.89728213649</v>
          </cell>
          <cell r="CS35">
            <v>2505.0183691986404</v>
          </cell>
          <cell r="CT35">
            <v>2628.5471215833327</v>
          </cell>
          <cell r="CU35">
            <v>2175.349342</v>
          </cell>
        </row>
        <row r="36">
          <cell r="B36">
            <v>41728</v>
          </cell>
          <cell r="G36">
            <v>12077.193735983132</v>
          </cell>
          <cell r="H36">
            <v>14295.174625220865</v>
          </cell>
          <cell r="I36">
            <v>11436.139700176696</v>
          </cell>
          <cell r="J36">
            <v>1258.4093427660309</v>
          </cell>
          <cell r="K36">
            <v>1449.4069499999998</v>
          </cell>
          <cell r="L36">
            <v>1159.52556</v>
          </cell>
          <cell r="M36">
            <v>1496.4668063778363</v>
          </cell>
          <cell r="N36">
            <v>1462.8427749999994</v>
          </cell>
          <cell r="O36">
            <v>1170.27422</v>
          </cell>
          <cell r="U36">
            <v>5097.2577600997201</v>
          </cell>
          <cell r="V36">
            <v>6444.1097499999987</v>
          </cell>
          <cell r="W36">
            <v>5155.2878000000001</v>
          </cell>
          <cell r="X36">
            <v>522.03113075162275</v>
          </cell>
          <cell r="Y36">
            <v>659.99734000000001</v>
          </cell>
          <cell r="Z36">
            <v>527.99787200000003</v>
          </cell>
          <cell r="AA36">
            <v>556.45161290322596</v>
          </cell>
          <cell r="AB36">
            <v>659.80237750000003</v>
          </cell>
          <cell r="AC36">
            <v>527.841902</v>
          </cell>
          <cell r="AI36">
            <v>957.69467419354874</v>
          </cell>
          <cell r="AJ36">
            <v>1196.5281875000001</v>
          </cell>
          <cell r="AK36">
            <v>957.22255000000018</v>
          </cell>
          <cell r="AL36">
            <v>84.967741935483801</v>
          </cell>
          <cell r="AM36">
            <v>105.28288749999997</v>
          </cell>
          <cell r="AN36">
            <v>84.226309999999998</v>
          </cell>
          <cell r="AO36">
            <v>83.268387096774191</v>
          </cell>
          <cell r="AP36">
            <v>104.82752500000005</v>
          </cell>
          <cell r="AQ36">
            <v>83.862020000000015</v>
          </cell>
          <cell r="AW36">
            <v>1858.0324554580645</v>
          </cell>
          <cell r="AX36">
            <v>1945.9437499999995</v>
          </cell>
          <cell r="AY36">
            <v>1556.7550000000003</v>
          </cell>
          <cell r="AZ36">
            <v>213.50676385461989</v>
          </cell>
          <cell r="BA36">
            <v>245.8216124999999</v>
          </cell>
          <cell r="BB36">
            <v>196.65728999999999</v>
          </cell>
          <cell r="BC36">
            <v>255.48387096774172</v>
          </cell>
          <cell r="BD36">
            <v>177.33649999999992</v>
          </cell>
          <cell r="BE36">
            <v>141.86920000000003</v>
          </cell>
          <cell r="BK36">
            <v>2544.9092251221932</v>
          </cell>
          <cell r="BL36">
            <v>2667.6758725643176</v>
          </cell>
          <cell r="BM36">
            <v>2134.140698051453</v>
          </cell>
          <cell r="BN36">
            <v>162.29798270646111</v>
          </cell>
          <cell r="BO36">
            <v>184.80902517061227</v>
          </cell>
          <cell r="BP36">
            <v>147.84722013648985</v>
          </cell>
          <cell r="BQ36">
            <v>93.276022715306652</v>
          </cell>
          <cell r="BR36">
            <v>199.8624999999999</v>
          </cell>
          <cell r="BS36">
            <v>159.88999999999999</v>
          </cell>
          <cell r="BY36">
            <v>604.35483870967721</v>
          </cell>
          <cell r="BZ36">
            <v>685.67374999999981</v>
          </cell>
          <cell r="CA36">
            <v>548.5390000000001</v>
          </cell>
          <cell r="CB36">
            <v>105.48387096774194</v>
          </cell>
          <cell r="CC36">
            <v>104.55378749999993</v>
          </cell>
          <cell r="CD36">
            <v>83.643029999999996</v>
          </cell>
          <cell r="CE36">
            <v>106.45161290322578</v>
          </cell>
          <cell r="CF36">
            <v>114.51499999999997</v>
          </cell>
          <cell r="CG36">
            <v>91.611999999999995</v>
          </cell>
          <cell r="CM36">
            <v>23139.442689566338</v>
          </cell>
          <cell r="CN36">
            <v>27235.105935285177</v>
          </cell>
          <cell r="CO36">
            <v>21788.08474822815</v>
          </cell>
          <cell r="CP36">
            <v>2346.6968329819601</v>
          </cell>
          <cell r="CQ36">
            <v>2749.871602670612</v>
          </cell>
          <cell r="CR36">
            <v>2199.89728213649</v>
          </cell>
          <cell r="CS36">
            <v>2591.3983129641106</v>
          </cell>
          <cell r="CT36">
            <v>2719.186677499999</v>
          </cell>
          <cell r="CU36">
            <v>2175.349342</v>
          </cell>
        </row>
        <row r="37">
          <cell r="B37">
            <v>41729</v>
          </cell>
          <cell r="G37">
            <v>12479.766860515903</v>
          </cell>
          <cell r="H37">
            <v>14771.68044606156</v>
          </cell>
          <cell r="I37">
            <v>11436.139700176696</v>
          </cell>
          <cell r="J37">
            <v>1300.356320858232</v>
          </cell>
          <cell r="K37">
            <v>1497.7205149999998</v>
          </cell>
          <cell r="L37">
            <v>1159.52556</v>
          </cell>
          <cell r="M37">
            <v>1546.3490332570975</v>
          </cell>
          <cell r="N37">
            <v>1511.6042008333327</v>
          </cell>
          <cell r="O37">
            <v>1170.27422</v>
          </cell>
          <cell r="U37">
            <v>5267.1663521030441</v>
          </cell>
          <cell r="V37">
            <v>6658.913408333332</v>
          </cell>
          <cell r="W37">
            <v>5155.2878000000001</v>
          </cell>
          <cell r="X37">
            <v>539.43216844334347</v>
          </cell>
          <cell r="Y37">
            <v>681.99725133333334</v>
          </cell>
          <cell r="Z37">
            <v>527.99787200000003</v>
          </cell>
          <cell r="AA37">
            <v>575.00000000000011</v>
          </cell>
          <cell r="AB37">
            <v>681.79579008333337</v>
          </cell>
          <cell r="AC37">
            <v>527.841902</v>
          </cell>
          <cell r="AI37">
            <v>989.61783000000037</v>
          </cell>
          <cell r="AJ37">
            <v>1236.4124604166668</v>
          </cell>
          <cell r="AK37">
            <v>957.22255000000018</v>
          </cell>
          <cell r="AL37">
            <v>87.799999999999926</v>
          </cell>
          <cell r="AM37">
            <v>108.7923170833333</v>
          </cell>
          <cell r="AN37">
            <v>84.226309999999998</v>
          </cell>
          <cell r="AO37">
            <v>86.043999999999997</v>
          </cell>
          <cell r="AP37">
            <v>108.32177583333339</v>
          </cell>
          <cell r="AQ37">
            <v>83.862020000000015</v>
          </cell>
          <cell r="AW37">
            <v>1919.96687064</v>
          </cell>
          <cell r="AX37">
            <v>2010.8085416666661</v>
          </cell>
          <cell r="AY37">
            <v>1556.7550000000003</v>
          </cell>
          <cell r="AZ37">
            <v>220.62365598310723</v>
          </cell>
          <cell r="BA37">
            <v>254.0156662499999</v>
          </cell>
          <cell r="BB37">
            <v>196.65728999999999</v>
          </cell>
          <cell r="BC37">
            <v>263.99999999999977</v>
          </cell>
          <cell r="BD37">
            <v>183.24771666666658</v>
          </cell>
          <cell r="BE37">
            <v>141.86920000000003</v>
          </cell>
          <cell r="BK37">
            <v>2629.7395326262663</v>
          </cell>
          <cell r="BL37">
            <v>2756.5984016497951</v>
          </cell>
          <cell r="BM37">
            <v>2134.140698051453</v>
          </cell>
          <cell r="BN37">
            <v>167.70791546334314</v>
          </cell>
          <cell r="BO37">
            <v>190.96932600963268</v>
          </cell>
          <cell r="BP37">
            <v>147.84722013648985</v>
          </cell>
          <cell r="BQ37">
            <v>96.385223472483545</v>
          </cell>
          <cell r="BR37">
            <v>206.52458333333323</v>
          </cell>
          <cell r="BS37">
            <v>159.88999999999999</v>
          </cell>
          <cell r="BY37">
            <v>624.49999999999977</v>
          </cell>
          <cell r="BZ37">
            <v>708.52954166666643</v>
          </cell>
          <cell r="CA37">
            <v>548.5390000000001</v>
          </cell>
          <cell r="CB37">
            <v>109</v>
          </cell>
          <cell r="CC37">
            <v>108.03891374999992</v>
          </cell>
          <cell r="CD37">
            <v>83.643029999999996</v>
          </cell>
          <cell r="CE37">
            <v>109.99999999999997</v>
          </cell>
          <cell r="CF37">
            <v>118.33216666666664</v>
          </cell>
          <cell r="CG37">
            <v>91.611999999999995</v>
          </cell>
          <cell r="CM37">
            <v>23910.757445885214</v>
          </cell>
          <cell r="CN37">
            <v>28142.942799794688</v>
          </cell>
          <cell r="CO37">
            <v>21788.08474822815</v>
          </cell>
          <cell r="CP37">
            <v>2424.9200607480257</v>
          </cell>
          <cell r="CQ37">
            <v>2841.5339894262993</v>
          </cell>
          <cell r="CR37">
            <v>2199.89728213649</v>
          </cell>
          <cell r="CS37">
            <v>2677.7782567295808</v>
          </cell>
          <cell r="CT37">
            <v>2809.8262334166661</v>
          </cell>
          <cell r="CU37">
            <v>2175.349342</v>
          </cell>
        </row>
        <row r="38">
          <cell r="BY38" t="str">
            <v xml:space="preserve"> </v>
          </cell>
        </row>
      </sheetData>
      <sheetData sheetId="6">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row>
        <row r="3">
          <cell r="A3" t="str">
            <v>Date</v>
          </cell>
          <cell r="B3" t="str">
            <v>OVER</v>
          </cell>
          <cell r="C3" t="str">
            <v>Blasting</v>
          </cell>
          <cell r="D3" t="str">
            <v>Uncovered coal</v>
          </cell>
          <cell r="E3" t="str">
            <v>Coal</v>
          </cell>
          <cell r="F3" t="str">
            <v>Dirty</v>
          </cell>
          <cell r="G3" t="str">
            <v>Coal</v>
          </cell>
          <cell r="H3" t="str">
            <v>Coal</v>
          </cell>
          <cell r="I3" t="str">
            <v>Coal</v>
          </cell>
          <cell r="J3" t="str">
            <v xml:space="preserve">ROM </v>
          </cell>
          <cell r="K3" t="str">
            <v>MSY</v>
          </cell>
          <cell r="L3" t="str">
            <v>Port</v>
          </cell>
          <cell r="M3" t="str">
            <v>Coal Shipped</v>
          </cell>
        </row>
        <row r="4">
          <cell r="B4" t="str">
            <v>BURDEN</v>
          </cell>
          <cell r="C4" t="str">
            <v>Volume</v>
          </cell>
          <cell r="D4" t="str">
            <v>(Pit inventory)</v>
          </cell>
          <cell r="E4" t="str">
            <v>Mined</v>
          </cell>
          <cell r="F4" t="str">
            <v>Coal</v>
          </cell>
          <cell r="G4" t="str">
            <v>Crusher</v>
          </cell>
          <cell r="H4" t="str">
            <v>Washed</v>
          </cell>
          <cell r="I4" t="str">
            <v>Transport</v>
          </cell>
          <cell r="J4" t="str">
            <v>Inventory</v>
          </cell>
          <cell r="K4" t="str">
            <v>Inventory</v>
          </cell>
          <cell r="L4" t="str">
            <v>Inventory</v>
          </cell>
          <cell r="M4" t="str">
            <v>CUSTOMER</v>
          </cell>
          <cell r="U4" t="str">
            <v>Draft Survey</v>
          </cell>
        </row>
        <row r="5">
          <cell r="G5" t="str">
            <v>incl TDM</v>
          </cell>
          <cell r="O5" t="str">
            <v>Qty.Req.</v>
          </cell>
          <cell r="Q5" t="str">
            <v>B.S. C 29</v>
          </cell>
          <cell r="S5" t="str">
            <v>From BARGE</v>
          </cell>
        </row>
        <row r="6">
          <cell r="B6" t="str">
            <v>(BCM)</v>
          </cell>
          <cell r="C6" t="str">
            <v>(BCM)</v>
          </cell>
          <cell r="D6" t="str">
            <v>(tonnes)</v>
          </cell>
          <cell r="E6" t="str">
            <v>(tonnes)</v>
          </cell>
          <cell r="F6" t="str">
            <v>(tonnes)</v>
          </cell>
          <cell r="G6" t="str">
            <v>(tonnes)</v>
          </cell>
          <cell r="H6" t="str">
            <v>(tonnes)</v>
          </cell>
          <cell r="I6" t="str">
            <v>(tonnes)</v>
          </cell>
          <cell r="J6" t="str">
            <v>(tonnes)</v>
          </cell>
          <cell r="K6" t="str">
            <v>(tonnes)</v>
          </cell>
          <cell r="L6" t="str">
            <v>(tonnes)</v>
          </cell>
          <cell r="O6" t="str">
            <v>(tonnes)</v>
          </cell>
          <cell r="Q6" t="str">
            <v>(tonnes)</v>
          </cell>
          <cell r="S6" t="str">
            <v>(tonnes)</v>
          </cell>
          <cell r="W6" t="str">
            <v>tdm</v>
          </cell>
          <cell r="X6" t="str">
            <v>im+tm</v>
          </cell>
        </row>
        <row r="7">
          <cell r="A7">
            <v>41699</v>
          </cell>
          <cell r="B7">
            <v>514614.23012542725</v>
          </cell>
          <cell r="C7">
            <v>811767</v>
          </cell>
          <cell r="D7">
            <v>55560.640000000007</v>
          </cell>
          <cell r="E7">
            <v>41889.68</v>
          </cell>
          <cell r="F7">
            <v>5073</v>
          </cell>
          <cell r="G7">
            <v>59529.9</v>
          </cell>
          <cell r="H7">
            <v>171.6</v>
          </cell>
          <cell r="I7">
            <v>56707.786495553984</v>
          </cell>
          <cell r="J7">
            <v>187681.62759397196</v>
          </cell>
          <cell r="K7">
            <v>130761.01350444602</v>
          </cell>
          <cell r="L7">
            <v>348572</v>
          </cell>
          <cell r="M7" t="str">
            <v>CLP</v>
          </cell>
          <cell r="N7" t="str">
            <v>HUANENG</v>
          </cell>
          <cell r="O7">
            <v>74250</v>
          </cell>
          <cell r="P7">
            <v>0</v>
          </cell>
          <cell r="Q7">
            <v>51979</v>
          </cell>
          <cell r="R7">
            <v>9593</v>
          </cell>
          <cell r="S7">
            <v>0</v>
          </cell>
          <cell r="T7">
            <v>0</v>
          </cell>
          <cell r="U7">
            <v>0</v>
          </cell>
          <cell r="V7">
            <v>79423</v>
          </cell>
          <cell r="W7">
            <v>12529.2</v>
          </cell>
          <cell r="X7">
            <v>59529.9</v>
          </cell>
        </row>
        <row r="8">
          <cell r="A8">
            <v>41700</v>
          </cell>
          <cell r="B8">
            <v>436532.79974365234</v>
          </cell>
          <cell r="C8">
            <v>524388</v>
          </cell>
          <cell r="D8">
            <v>59164.568930515474</v>
          </cell>
          <cell r="E8">
            <v>40664.639999999999</v>
          </cell>
          <cell r="F8">
            <v>1897</v>
          </cell>
          <cell r="G8">
            <v>46182.1</v>
          </cell>
          <cell r="H8">
            <v>198</v>
          </cell>
          <cell r="I8">
            <v>53150.903050814908</v>
          </cell>
          <cell r="J8">
            <v>191023.56759397197</v>
          </cell>
          <cell r="K8">
            <v>125548.71045363109</v>
          </cell>
          <cell r="L8">
            <v>350229</v>
          </cell>
          <cell r="W8">
            <v>4568.6000000000004</v>
          </cell>
          <cell r="X8">
            <v>46182.1</v>
          </cell>
        </row>
        <row r="9">
          <cell r="A9">
            <v>41701</v>
          </cell>
          <cell r="B9">
            <v>404892.73999595642</v>
          </cell>
          <cell r="C9">
            <v>517732</v>
          </cell>
          <cell r="D9">
            <v>61609.868930515484</v>
          </cell>
          <cell r="E9">
            <v>36290.400000000001</v>
          </cell>
          <cell r="F9">
            <v>1130</v>
          </cell>
          <cell r="G9">
            <v>47130.9</v>
          </cell>
          <cell r="H9">
            <v>320.39999999999998</v>
          </cell>
          <cell r="I9">
            <v>57331.999000000164</v>
          </cell>
          <cell r="J9">
            <v>185962.15759397196</v>
          </cell>
          <cell r="K9">
            <v>119411.51145363094</v>
          </cell>
          <cell r="L9">
            <v>342417</v>
          </cell>
          <cell r="W9">
            <v>13154.6</v>
          </cell>
          <cell r="X9">
            <v>47130.9</v>
          </cell>
        </row>
        <row r="10">
          <cell r="A10">
            <v>41702</v>
          </cell>
          <cell r="B10">
            <v>465875.73006515502</v>
          </cell>
          <cell r="C10">
            <v>465090.8</v>
          </cell>
          <cell r="D10">
            <v>73786.778585687905</v>
          </cell>
          <cell r="E10">
            <v>48285.919999999998</v>
          </cell>
          <cell r="F10">
            <v>880</v>
          </cell>
          <cell r="G10">
            <v>49752.3</v>
          </cell>
          <cell r="H10">
            <v>36</v>
          </cell>
          <cell r="I10">
            <v>61361</v>
          </cell>
          <cell r="J10">
            <v>199896.96759397196</v>
          </cell>
          <cell r="K10">
            <v>110348.51145363094</v>
          </cell>
          <cell r="L10">
            <v>308540.03138849465</v>
          </cell>
          <cell r="W10">
            <v>5936</v>
          </cell>
          <cell r="X10">
            <v>49752.3</v>
          </cell>
        </row>
        <row r="11">
          <cell r="A11">
            <v>41703</v>
          </cell>
          <cell r="B11">
            <v>498644.19993820193</v>
          </cell>
          <cell r="C11">
            <v>745220</v>
          </cell>
          <cell r="D11">
            <v>85078.978585687917</v>
          </cell>
          <cell r="E11">
            <v>49353.120000000003</v>
          </cell>
          <cell r="F11">
            <v>991</v>
          </cell>
          <cell r="G11">
            <v>59115.1</v>
          </cell>
          <cell r="H11">
            <v>180</v>
          </cell>
          <cell r="I11">
            <v>56614.786204053125</v>
          </cell>
          <cell r="J11">
            <v>199931.89759397195</v>
          </cell>
          <cell r="K11">
            <v>125866.42524957782</v>
          </cell>
          <cell r="L11">
            <v>302787.81759254774</v>
          </cell>
          <cell r="W11">
            <v>11320.8</v>
          </cell>
          <cell r="X11">
            <v>59115.1</v>
          </cell>
        </row>
        <row r="12">
          <cell r="A12">
            <v>41704</v>
          </cell>
          <cell r="B12">
            <v>464103.21001472475</v>
          </cell>
          <cell r="C12">
            <v>528250</v>
          </cell>
          <cell r="D12">
            <v>98409.678585687914</v>
          </cell>
          <cell r="E12">
            <v>49020.24</v>
          </cell>
          <cell r="F12">
            <v>1192</v>
          </cell>
          <cell r="G12">
            <v>44511.3</v>
          </cell>
          <cell r="H12">
            <v>448.8</v>
          </cell>
          <cell r="I12">
            <v>40507.999070837883</v>
          </cell>
          <cell r="J12">
            <v>211256.46759397196</v>
          </cell>
          <cell r="K12">
            <v>132097.22617873992</v>
          </cell>
          <cell r="L12">
            <v>271929</v>
          </cell>
          <cell r="W12">
            <v>6635.6</v>
          </cell>
          <cell r="X12">
            <v>44511.3</v>
          </cell>
        </row>
        <row r="13">
          <cell r="A13">
            <v>41705</v>
          </cell>
          <cell r="B13">
            <v>472894.66004142759</v>
          </cell>
          <cell r="C13">
            <v>474173</v>
          </cell>
          <cell r="D13">
            <v>60538.12</v>
          </cell>
          <cell r="E13">
            <v>45594.12</v>
          </cell>
          <cell r="F13">
            <v>1463</v>
          </cell>
          <cell r="G13">
            <v>52266.8</v>
          </cell>
          <cell r="H13">
            <v>0</v>
          </cell>
          <cell r="I13">
            <v>56844.045003841573</v>
          </cell>
          <cell r="J13">
            <v>217207.15759397196</v>
          </cell>
          <cell r="K13">
            <v>139722.28117489835</v>
          </cell>
          <cell r="L13">
            <v>278688</v>
          </cell>
          <cell r="W13">
            <v>8268</v>
          </cell>
          <cell r="X13">
            <v>52266.8</v>
          </cell>
        </row>
        <row r="14">
          <cell r="A14">
            <v>41706</v>
          </cell>
          <cell r="B14">
            <v>523397.10009231564</v>
          </cell>
          <cell r="C14">
            <v>485410</v>
          </cell>
          <cell r="D14">
            <v>73536.199999999983</v>
          </cell>
          <cell r="E14">
            <v>49015.8</v>
          </cell>
          <cell r="F14">
            <v>1273</v>
          </cell>
          <cell r="G14">
            <v>53569.9</v>
          </cell>
          <cell r="H14">
            <v>316.8</v>
          </cell>
          <cell r="I14">
            <v>54566.900001751288</v>
          </cell>
          <cell r="J14">
            <v>223118.96759397196</v>
          </cell>
          <cell r="K14">
            <v>138432.08117314707</v>
          </cell>
          <cell r="L14">
            <v>272651</v>
          </cell>
          <cell r="W14">
            <v>9020.6</v>
          </cell>
          <cell r="X14">
            <v>53569.9</v>
          </cell>
        </row>
        <row r="15">
          <cell r="A15">
            <v>41707</v>
          </cell>
          <cell r="B15">
            <v>514996.72989654541</v>
          </cell>
          <cell r="C15">
            <v>918053</v>
          </cell>
          <cell r="D15">
            <v>89878.399999999994</v>
          </cell>
          <cell r="E15">
            <v>47667.8</v>
          </cell>
          <cell r="F15">
            <v>299</v>
          </cell>
          <cell r="G15">
            <v>48713.7</v>
          </cell>
          <cell r="H15">
            <v>0</v>
          </cell>
          <cell r="I15">
            <v>65573</v>
          </cell>
          <cell r="J15">
            <v>229820.14759397192</v>
          </cell>
          <cell r="K15">
            <v>137708.48117314707</v>
          </cell>
          <cell r="L15">
            <v>280823</v>
          </cell>
          <cell r="W15">
            <v>9010</v>
          </cell>
          <cell r="X15">
            <v>48713.7</v>
          </cell>
        </row>
        <row r="16">
          <cell r="A16">
            <v>41708</v>
          </cell>
          <cell r="B16">
            <v>545112.81027297978</v>
          </cell>
          <cell r="C16">
            <v>424472</v>
          </cell>
          <cell r="D16">
            <v>113054.90052814453</v>
          </cell>
          <cell r="E16">
            <v>50577.64</v>
          </cell>
          <cell r="F16">
            <v>432</v>
          </cell>
          <cell r="G16">
            <v>42962.9</v>
          </cell>
          <cell r="H16">
            <v>409.2</v>
          </cell>
          <cell r="I16">
            <v>55762</v>
          </cell>
          <cell r="J16">
            <v>245923.01759397192</v>
          </cell>
          <cell r="K16">
            <v>129720.78117314707</v>
          </cell>
          <cell r="L16">
            <v>232350</v>
          </cell>
          <cell r="W16">
            <v>0</v>
          </cell>
          <cell r="X16">
            <v>42962.9</v>
          </cell>
        </row>
        <row r="17">
          <cell r="A17">
            <v>41709</v>
          </cell>
          <cell r="B17">
            <v>539461.51996459963</v>
          </cell>
          <cell r="C17">
            <v>821772</v>
          </cell>
          <cell r="D17">
            <v>122996.22052814452</v>
          </cell>
          <cell r="E17">
            <v>51307</v>
          </cell>
          <cell r="F17">
            <v>1205</v>
          </cell>
          <cell r="G17">
            <v>58316.6</v>
          </cell>
          <cell r="H17">
            <v>0</v>
          </cell>
          <cell r="I17">
            <v>50754.756139820311</v>
          </cell>
          <cell r="J17">
            <v>251518.34759397191</v>
          </cell>
          <cell r="K17">
            <v>138739.12503332674</v>
          </cell>
          <cell r="L17">
            <v>212710</v>
          </cell>
          <cell r="W17">
            <v>9434</v>
          </cell>
          <cell r="X17">
            <v>58316.6</v>
          </cell>
        </row>
        <row r="18">
          <cell r="A18">
            <v>41710</v>
          </cell>
          <cell r="B18">
            <v>522033.00998001097</v>
          </cell>
          <cell r="C18">
            <v>509684.5</v>
          </cell>
          <cell r="D18">
            <v>68039.759999999995</v>
          </cell>
          <cell r="E18">
            <v>52217.960000000006</v>
          </cell>
          <cell r="F18">
            <v>569</v>
          </cell>
          <cell r="G18">
            <v>49720.7</v>
          </cell>
          <cell r="H18">
            <v>0</v>
          </cell>
          <cell r="I18">
            <v>52045</v>
          </cell>
          <cell r="J18">
            <v>262215.73759397195</v>
          </cell>
          <cell r="K18">
            <v>138182.92503332676</v>
          </cell>
          <cell r="L18">
            <v>204393</v>
          </cell>
          <cell r="W18">
            <v>1187.2</v>
          </cell>
          <cell r="X18">
            <v>49720.7</v>
          </cell>
        </row>
        <row r="19">
          <cell r="A19">
            <v>41711</v>
          </cell>
          <cell r="B19">
            <v>499178.25996932981</v>
          </cell>
          <cell r="C19">
            <v>600400</v>
          </cell>
          <cell r="D19">
            <v>83919.462372491471</v>
          </cell>
          <cell r="E19">
            <v>48972</v>
          </cell>
          <cell r="F19">
            <v>810</v>
          </cell>
          <cell r="G19">
            <v>45928.15</v>
          </cell>
          <cell r="H19">
            <v>0</v>
          </cell>
          <cell r="I19">
            <v>62303.998877937171</v>
          </cell>
          <cell r="J19">
            <v>279408.11759397195</v>
          </cell>
          <cell r="K19">
            <v>127369.02615538958</v>
          </cell>
          <cell r="L19">
            <v>219062</v>
          </cell>
          <cell r="W19">
            <v>0</v>
          </cell>
          <cell r="X19">
            <v>45928.15</v>
          </cell>
        </row>
        <row r="20">
          <cell r="A20">
            <v>41712</v>
          </cell>
          <cell r="B20">
            <v>464235.43996582029</v>
          </cell>
          <cell r="C20">
            <v>336178</v>
          </cell>
          <cell r="D20">
            <v>98050.582372491466</v>
          </cell>
          <cell r="E20">
            <v>41734.759999999995</v>
          </cell>
          <cell r="F20">
            <v>1934</v>
          </cell>
          <cell r="G20">
            <v>39793.31</v>
          </cell>
          <cell r="H20">
            <v>409.2</v>
          </cell>
          <cell r="I20">
            <v>57224.864999999983</v>
          </cell>
          <cell r="J20">
            <v>290398.85759397194</v>
          </cell>
          <cell r="K20">
            <v>124735.6711553896</v>
          </cell>
          <cell r="L20">
            <v>215607</v>
          </cell>
          <cell r="W20">
            <v>8066.6</v>
          </cell>
          <cell r="X20">
            <v>39793.31</v>
          </cell>
        </row>
        <row r="21">
          <cell r="A21">
            <v>41713</v>
          </cell>
          <cell r="B21">
            <v>494810.95993499755</v>
          </cell>
          <cell r="C21">
            <v>657699</v>
          </cell>
          <cell r="D21">
            <v>111706.18237249144</v>
          </cell>
          <cell r="E21">
            <v>51144.24</v>
          </cell>
          <cell r="F21">
            <v>2189</v>
          </cell>
          <cell r="G21">
            <v>49595.1</v>
          </cell>
          <cell r="H21">
            <v>237.6</v>
          </cell>
          <cell r="I21">
            <v>55777</v>
          </cell>
          <cell r="J21">
            <v>301318.28759397194</v>
          </cell>
          <cell r="K21">
            <v>117594.80115538961</v>
          </cell>
          <cell r="L21">
            <v>198883</v>
          </cell>
          <cell r="W21">
            <v>6116.2</v>
          </cell>
          <cell r="X21">
            <v>49595.1</v>
          </cell>
        </row>
        <row r="22">
          <cell r="A22">
            <v>41714</v>
          </cell>
          <cell r="B22">
            <v>512218.34010696411</v>
          </cell>
          <cell r="C22">
            <v>469493</v>
          </cell>
          <cell r="D22">
            <v>120050.68237249147</v>
          </cell>
          <cell r="E22">
            <v>60238.32</v>
          </cell>
          <cell r="F22">
            <v>709</v>
          </cell>
          <cell r="G22">
            <v>46570.729999999996</v>
          </cell>
          <cell r="H22">
            <v>270</v>
          </cell>
          <cell r="I22">
            <v>63119.99901123828</v>
          </cell>
          <cell r="J22">
            <v>325227.65759397193</v>
          </cell>
          <cell r="K22">
            <v>109610.76214415132</v>
          </cell>
          <cell r="L22">
            <v>183239</v>
          </cell>
          <cell r="W22">
            <v>0</v>
          </cell>
          <cell r="X22">
            <v>46570.729999999996</v>
          </cell>
        </row>
        <row r="23">
          <cell r="A23">
            <v>41715</v>
          </cell>
          <cell r="B23">
            <v>490742.5398239136</v>
          </cell>
          <cell r="C23">
            <v>726099</v>
          </cell>
          <cell r="D23">
            <v>59019.360000000001</v>
          </cell>
          <cell r="E23">
            <v>54380.32</v>
          </cell>
          <cell r="F23">
            <v>3069</v>
          </cell>
          <cell r="G23">
            <v>56055.37</v>
          </cell>
          <cell r="H23">
            <v>396</v>
          </cell>
          <cell r="I23">
            <v>55159.900001920825</v>
          </cell>
          <cell r="J23">
            <v>325750.20759397192</v>
          </cell>
          <cell r="K23">
            <v>113463.8021422305</v>
          </cell>
          <cell r="L23">
            <v>192118</v>
          </cell>
          <cell r="W23">
            <v>8278.6</v>
          </cell>
          <cell r="X23">
            <v>56055.37</v>
          </cell>
        </row>
        <row r="24">
          <cell r="A24">
            <v>41716</v>
          </cell>
          <cell r="B24">
            <v>521370.02999999997</v>
          </cell>
          <cell r="C24">
            <v>645359</v>
          </cell>
          <cell r="D24">
            <v>64881.029999999992</v>
          </cell>
          <cell r="E24">
            <v>51271.16</v>
          </cell>
          <cell r="F24">
            <v>738</v>
          </cell>
          <cell r="G24">
            <v>53513.84</v>
          </cell>
          <cell r="H24">
            <v>198</v>
          </cell>
          <cell r="I24">
            <v>61129.906267621816</v>
          </cell>
          <cell r="J24">
            <v>334485.59759397199</v>
          </cell>
          <cell r="K24">
            <v>110017.80587460869</v>
          </cell>
          <cell r="L24">
            <v>207561</v>
          </cell>
          <cell r="W24">
            <v>7526</v>
          </cell>
          <cell r="X24">
            <v>53513.84</v>
          </cell>
        </row>
        <row r="25">
          <cell r="A25">
            <v>41717</v>
          </cell>
          <cell r="B25">
            <v>504679.56999969482</v>
          </cell>
          <cell r="C25">
            <v>555708</v>
          </cell>
          <cell r="D25">
            <v>84207.73</v>
          </cell>
          <cell r="E25">
            <v>53844.759999999995</v>
          </cell>
          <cell r="F25">
            <v>3597</v>
          </cell>
          <cell r="G25">
            <v>31181.22</v>
          </cell>
          <cell r="H25">
            <v>356.4</v>
          </cell>
          <cell r="I25">
            <v>61617</v>
          </cell>
          <cell r="J25">
            <v>360996.85759397194</v>
          </cell>
          <cell r="K25">
            <v>112481.30587460869</v>
          </cell>
          <cell r="L25">
            <v>202012</v>
          </cell>
          <cell r="W25">
            <v>9232.6</v>
          </cell>
          <cell r="X25">
            <v>31181.22</v>
          </cell>
        </row>
        <row r="26">
          <cell r="A26">
            <v>41718</v>
          </cell>
          <cell r="B26">
            <v>360425.55022888182</v>
          </cell>
          <cell r="C26">
            <v>563039</v>
          </cell>
          <cell r="D26">
            <v>94522.489999999991</v>
          </cell>
          <cell r="E26">
            <v>39165.64</v>
          </cell>
          <cell r="F26">
            <v>1298</v>
          </cell>
          <cell r="G26">
            <v>31801</v>
          </cell>
          <cell r="H26">
            <v>0</v>
          </cell>
          <cell r="I26">
            <v>50290</v>
          </cell>
          <cell r="J26">
            <v>374325.27759397193</v>
          </cell>
          <cell r="K26">
            <v>101845.35587460868</v>
          </cell>
          <cell r="L26">
            <v>188623</v>
          </cell>
          <cell r="W26">
            <v>8405.7999999999993</v>
          </cell>
          <cell r="X26">
            <v>31801</v>
          </cell>
        </row>
        <row r="27">
          <cell r="A27">
            <v>41719</v>
          </cell>
          <cell r="B27">
            <v>246233.13997039796</v>
          </cell>
          <cell r="C27">
            <v>413786</v>
          </cell>
          <cell r="D27">
            <v>91922.409999999989</v>
          </cell>
          <cell r="E27">
            <v>18851.080000000002</v>
          </cell>
          <cell r="F27">
            <v>76</v>
          </cell>
          <cell r="G27">
            <v>30383.200000000001</v>
          </cell>
          <cell r="H27">
            <v>516</v>
          </cell>
          <cell r="I27">
            <v>48250.800337052809</v>
          </cell>
          <cell r="J27">
            <v>367334.95759397186</v>
          </cell>
          <cell r="K27">
            <v>99390.555537555876</v>
          </cell>
          <cell r="L27">
            <v>177832</v>
          </cell>
          <cell r="W27">
            <v>3816</v>
          </cell>
          <cell r="X27">
            <v>30383.200000000001</v>
          </cell>
        </row>
        <row r="28">
          <cell r="A28">
            <v>41720</v>
          </cell>
          <cell r="B28">
            <v>437175.909916687</v>
          </cell>
          <cell r="C28">
            <v>313958</v>
          </cell>
          <cell r="D28">
            <v>82478.210000000006</v>
          </cell>
          <cell r="E28">
            <v>40838.239999999998</v>
          </cell>
          <cell r="F28">
            <v>1719</v>
          </cell>
          <cell r="G28">
            <v>51473.5</v>
          </cell>
          <cell r="H28">
            <v>0</v>
          </cell>
          <cell r="I28">
            <v>56375.903226943483</v>
          </cell>
          <cell r="J28">
            <v>369265.39759397192</v>
          </cell>
          <cell r="K28">
            <v>102740.15231061239</v>
          </cell>
          <cell r="L28">
            <v>177079</v>
          </cell>
          <cell r="W28">
            <v>9020.6</v>
          </cell>
          <cell r="X28">
            <v>51473.5</v>
          </cell>
        </row>
        <row r="29">
          <cell r="A29">
            <v>41721</v>
          </cell>
          <cell r="B29">
            <v>476854.26997566223</v>
          </cell>
          <cell r="C29">
            <v>561355</v>
          </cell>
          <cell r="D29">
            <v>82306.701000760891</v>
          </cell>
          <cell r="E29">
            <v>49175.96</v>
          </cell>
          <cell r="F29">
            <v>1852</v>
          </cell>
          <cell r="G29">
            <v>60554.8</v>
          </cell>
          <cell r="H29">
            <v>396</v>
          </cell>
          <cell r="I29">
            <v>70049</v>
          </cell>
          <cell r="J29">
            <v>371317.88759397197</v>
          </cell>
          <cell r="K29">
            <v>102918.75231061238</v>
          </cell>
          <cell r="L29">
            <v>198934</v>
          </cell>
          <cell r="W29">
            <v>9020.6</v>
          </cell>
          <cell r="X29">
            <v>60554.8</v>
          </cell>
        </row>
        <row r="30">
          <cell r="A30">
            <v>41722</v>
          </cell>
          <cell r="B30">
            <v>525656.95015335083</v>
          </cell>
          <cell r="C30">
            <v>587249</v>
          </cell>
          <cell r="D30">
            <v>86979.141000760894</v>
          </cell>
          <cell r="E30">
            <v>51491.76</v>
          </cell>
          <cell r="F30">
            <v>2138</v>
          </cell>
          <cell r="G30">
            <v>56395.8</v>
          </cell>
          <cell r="H30">
            <v>396</v>
          </cell>
          <cell r="I30">
            <v>57310.99915337436</v>
          </cell>
          <cell r="J30">
            <v>376604.72759397188</v>
          </cell>
          <cell r="K30">
            <v>105873.65315723803</v>
          </cell>
          <cell r="L30">
            <v>206192</v>
          </cell>
          <cell r="W30">
            <v>8935</v>
          </cell>
          <cell r="X30">
            <v>56395.8</v>
          </cell>
        </row>
      </sheetData>
      <sheetData sheetId="7">
        <row r="4">
          <cell r="A4" t="str">
            <v>DATE</v>
          </cell>
          <cell r="B4" t="str">
            <v>O V E R  B U R D E N</v>
          </cell>
          <cell r="L4" t="str">
            <v>C O A L  W I N N I N G</v>
          </cell>
          <cell r="X4" t="str">
            <v>COAL CRUSHING</v>
          </cell>
          <cell r="AC4" t="str">
            <v>Uncovered Coal</v>
          </cell>
          <cell r="AG4" t="str">
            <v>Total</v>
          </cell>
          <cell r="AH4" t="str">
            <v>Near Expose Coal (S/R &lt; 3)</v>
          </cell>
          <cell r="AL4" t="str">
            <v>Total</v>
          </cell>
          <cell r="AM4" t="str">
            <v>TOP SOIL &amp; PAF</v>
          </cell>
          <cell r="BG4" t="str">
            <v>HIGH ASH</v>
          </cell>
          <cell r="BK4" t="str">
            <v>WEATHER CONDITION</v>
          </cell>
          <cell r="CA4" t="str">
            <v>DRILL &amp; BLASTING</v>
          </cell>
          <cell r="CU4" t="str">
            <v>PUMP</v>
          </cell>
          <cell r="DD4" t="str">
            <v>Downtime Remarks</v>
          </cell>
        </row>
        <row r="5">
          <cell r="B5" t="str">
            <v>P L A N (bcm)</v>
          </cell>
          <cell r="G5" t="str">
            <v>A C T U A L &amp; OUTLOOK</v>
          </cell>
          <cell r="L5" t="str">
            <v>P L A N (ton)</v>
          </cell>
          <cell r="Q5" t="str">
            <v>A C T U A L &amp; OUTLOOK</v>
          </cell>
          <cell r="CU5" t="str">
            <v>Pompa MF 390-01</v>
          </cell>
          <cell r="CV5" t="str">
            <v>Pompa MF 390-02</v>
          </cell>
          <cell r="CW5" t="str">
            <v>Pompa MF 390-03 (Emb)</v>
          </cell>
          <cell r="CX5" t="str">
            <v>Pompa MF 290-01</v>
          </cell>
          <cell r="CY5" t="str">
            <v>Pompa MF 290-02</v>
          </cell>
          <cell r="CZ5" t="str">
            <v>Pompa MF 790-01 (Emb)</v>
          </cell>
          <cell r="DA5" t="str">
            <v>Pompa MF 160-01</v>
          </cell>
          <cell r="DB5" t="str">
            <v>Pompa MF SYKES-01</v>
          </cell>
          <cell r="DC5" t="str">
            <v>Pompa MF 400-02</v>
          </cell>
        </row>
        <row r="6">
          <cell r="X6" t="str">
            <v>TM-INDOMINCO</v>
          </cell>
          <cell r="Z6" t="str">
            <v>PAMA</v>
          </cell>
          <cell r="AB6" t="str">
            <v>Total</v>
          </cell>
          <cell r="AM6" t="str">
            <v>TDM S13B</v>
          </cell>
          <cell r="AO6" t="str">
            <v>IMM L11-N</v>
          </cell>
          <cell r="AQ6" t="str">
            <v>IMM L13W1</v>
          </cell>
          <cell r="AS6" t="str">
            <v>IMM L13-Expansion</v>
          </cell>
          <cell r="AU6" t="str">
            <v>IMM L11-N</v>
          </cell>
          <cell r="AY6" t="str">
            <v>IMM L13W</v>
          </cell>
          <cell r="BC6" t="str">
            <v>IMM S13 IMM</v>
          </cell>
          <cell r="BG6" t="str">
            <v>TDM 13B</v>
          </cell>
          <cell r="BK6" t="str">
            <v>TDM S13B</v>
          </cell>
          <cell r="BO6" t="str">
            <v>HO</v>
          </cell>
          <cell r="BS6" t="str">
            <v>IMM L13W1</v>
          </cell>
          <cell r="BW6" t="str">
            <v>IMM L13-Expansion</v>
          </cell>
          <cell r="CC6" t="str">
            <v>TDM S13B</v>
          </cell>
          <cell r="CH6" t="str">
            <v>IMM L11-N</v>
          </cell>
          <cell r="CM6" t="str">
            <v>IMM L13W1</v>
          </cell>
          <cell r="CP6" t="str">
            <v>IMM S13-Expansion</v>
          </cell>
        </row>
        <row r="7">
          <cell r="B7" t="str">
            <v>Total</v>
          </cell>
          <cell r="C7" t="str">
            <v xml:space="preserve">Source </v>
          </cell>
          <cell r="G7" t="str">
            <v xml:space="preserve">Source </v>
          </cell>
          <cell r="K7" t="str">
            <v>Total</v>
          </cell>
          <cell r="L7" t="str">
            <v>Total</v>
          </cell>
          <cell r="M7" t="str">
            <v xml:space="preserve">Source </v>
          </cell>
          <cell r="Q7" t="str">
            <v>Hi-TS</v>
          </cell>
          <cell r="R7" t="str">
            <v>Lo-TS</v>
          </cell>
          <cell r="S7" t="str">
            <v>Total</v>
          </cell>
          <cell r="T7" t="str">
            <v xml:space="preserve">Source </v>
          </cell>
          <cell r="X7" t="str">
            <v>Hi-TS</v>
          </cell>
          <cell r="Y7" t="str">
            <v>Lo-TS</v>
          </cell>
          <cell r="Z7" t="str">
            <v>Hi-TS</v>
          </cell>
          <cell r="AA7" t="str">
            <v>Lo-TS</v>
          </cell>
          <cell r="AC7" t="str">
            <v>TDM S13B</v>
          </cell>
          <cell r="AD7" t="str">
            <v>IMM L11-N</v>
          </cell>
          <cell r="AE7" t="str">
            <v>IMM L13W1</v>
          </cell>
          <cell r="AF7" t="str">
            <v>IMM S13-Expansion</v>
          </cell>
          <cell r="AH7" t="str">
            <v>TDM S13B</v>
          </cell>
          <cell r="AI7" t="str">
            <v>IMM L11-N</v>
          </cell>
          <cell r="AJ7" t="str">
            <v>IMM L13W1</v>
          </cell>
          <cell r="AK7" t="str">
            <v>IMM S13-Expansion</v>
          </cell>
          <cell r="AM7" t="str">
            <v>Top Soil</v>
          </cell>
          <cell r="AN7" t="str">
            <v>PAF</v>
          </cell>
          <cell r="AO7" t="str">
            <v>Top Soil</v>
          </cell>
          <cell r="AP7" t="str">
            <v>PAF</v>
          </cell>
          <cell r="AQ7" t="str">
            <v>Top Soil</v>
          </cell>
          <cell r="AR7" t="str">
            <v>PAF</v>
          </cell>
          <cell r="AS7" t="str">
            <v>Top Soil</v>
          </cell>
          <cell r="AT7" t="str">
            <v>PAF</v>
          </cell>
          <cell r="AU7" t="str">
            <v>Pit to stok KTD</v>
          </cell>
          <cell r="AV7" t="str">
            <v>Pit to CP2</v>
          </cell>
          <cell r="AW7" t="str">
            <v>Stock To CP2</v>
          </cell>
          <cell r="AX7" t="str">
            <v>To Washing plant</v>
          </cell>
          <cell r="AY7" t="str">
            <v>Pit to stok KTD</v>
          </cell>
          <cell r="AZ7" t="str">
            <v>Pit to CP3</v>
          </cell>
          <cell r="BA7" t="str">
            <v>Stock To CP2</v>
          </cell>
          <cell r="BB7" t="str">
            <v>To Washing plant</v>
          </cell>
          <cell r="BC7" t="str">
            <v>Pit to stok KTD</v>
          </cell>
          <cell r="BD7" t="str">
            <v>Pit to CP2</v>
          </cell>
          <cell r="BE7" t="str">
            <v>Stock To CP3</v>
          </cell>
          <cell r="BF7" t="str">
            <v>To Washing plant</v>
          </cell>
          <cell r="BG7" t="str">
            <v>Pit to stok KTD</v>
          </cell>
          <cell r="BH7" t="str">
            <v>Pit to CP2</v>
          </cell>
          <cell r="BI7" t="str">
            <v>Stock To CP3</v>
          </cell>
          <cell r="BJ7" t="str">
            <v>To Washing plant</v>
          </cell>
          <cell r="BK7" t="str">
            <v>hour</v>
          </cell>
          <cell r="BL7" t="str">
            <v>Frequency</v>
          </cell>
          <cell r="BM7" t="str">
            <v>mm</v>
          </cell>
          <cell r="BN7" t="str">
            <v>SLIP (hr)</v>
          </cell>
          <cell r="BO7" t="str">
            <v>hour</v>
          </cell>
          <cell r="BP7" t="str">
            <v>Frequency</v>
          </cell>
          <cell r="BQ7" t="str">
            <v>mm</v>
          </cell>
          <cell r="BR7" t="str">
            <v>SLIP (hr)</v>
          </cell>
          <cell r="BS7" t="str">
            <v>hour</v>
          </cell>
          <cell r="BT7" t="str">
            <v>Frequency</v>
          </cell>
          <cell r="BU7" t="str">
            <v>mm</v>
          </cell>
          <cell r="BV7" t="str">
            <v>SLIP (hr)</v>
          </cell>
          <cell r="BW7" t="str">
            <v>hour</v>
          </cell>
          <cell r="BX7" t="str">
            <v>Frequency</v>
          </cell>
          <cell r="BY7" t="str">
            <v>mm</v>
          </cell>
          <cell r="BZ7" t="str">
            <v>SLIP (hr)</v>
          </cell>
          <cell r="CA7" t="str">
            <v>BCM</v>
          </cell>
          <cell r="CB7" t="str">
            <v>POWDER F. KG / BCM</v>
          </cell>
          <cell r="CC7" t="str">
            <v>Total Lubang (Pcs)</v>
          </cell>
          <cell r="CD7" t="str">
            <v>EXPLS.(KG)</v>
          </cell>
          <cell r="CE7" t="str">
            <v>Fuel (Ltr)</v>
          </cell>
          <cell r="CF7" t="str">
            <v>BCM</v>
          </cell>
          <cell r="CG7" t="str">
            <v>POWDER F. KG / BCM</v>
          </cell>
          <cell r="CH7" t="str">
            <v>Total Lubang (Pcs)</v>
          </cell>
          <cell r="CI7" t="str">
            <v>EXPLS.(KG)</v>
          </cell>
          <cell r="CJ7" t="str">
            <v>Fuel (Ltr)</v>
          </cell>
          <cell r="CK7" t="str">
            <v>BCM</v>
          </cell>
          <cell r="CL7" t="str">
            <v>POWDER F. KG / BCM</v>
          </cell>
          <cell r="CM7" t="str">
            <v>Total Lubang (Pcs)</v>
          </cell>
          <cell r="CN7" t="str">
            <v>EXPLS.(KG)</v>
          </cell>
          <cell r="CO7" t="str">
            <v>Fuel (Ltr)</v>
          </cell>
          <cell r="CP7" t="str">
            <v>BCM</v>
          </cell>
          <cell r="CQ7" t="str">
            <v>POWDER F. KG / BCM</v>
          </cell>
          <cell r="CR7" t="str">
            <v>Total Lubang (Pcs)</v>
          </cell>
          <cell r="CS7" t="str">
            <v>EXPLS.(KG)</v>
          </cell>
          <cell r="CT7" t="str">
            <v>Fuel (Ltr)</v>
          </cell>
          <cell r="CU7" t="str">
            <v>PMF 01</v>
          </cell>
          <cell r="CV7" t="str">
            <v>PMF 02</v>
          </cell>
          <cell r="CW7" t="str">
            <v>PMF 03</v>
          </cell>
          <cell r="CX7" t="str">
            <v>PMF 04</v>
          </cell>
          <cell r="CY7" t="str">
            <v>PMF 05</v>
          </cell>
          <cell r="CZ7" t="str">
            <v>PMF 06</v>
          </cell>
          <cell r="DA7" t="str">
            <v>PMF 08</v>
          </cell>
          <cell r="DB7" t="str">
            <v>PMF 09</v>
          </cell>
          <cell r="DC7" t="str">
            <v>PMF 10</v>
          </cell>
          <cell r="DG7" t="str">
            <v xml:space="preserve">Clean Coal from PIT to Stock KTD </v>
          </cell>
          <cell r="DO7" t="str">
            <v>Clean Coal from Stock to CP</v>
          </cell>
          <cell r="DW7" t="str">
            <v>Clean Coal from Pit</v>
          </cell>
          <cell r="EG7" t="str">
            <v>OB</v>
          </cell>
          <cell r="EK7" t="str">
            <v>Coal</v>
          </cell>
          <cell r="EO7" t="str">
            <v>Clean Coal to CP 1</v>
          </cell>
          <cell r="ET7" t="str">
            <v xml:space="preserve">Clean Coal to CP 3
</v>
          </cell>
        </row>
        <row r="8">
          <cell r="DG8" t="str">
            <v>IMM-S13B</v>
          </cell>
          <cell r="DI8" t="str">
            <v>TDM S13B</v>
          </cell>
          <cell r="DL8" t="str">
            <v>Total
TDM S13B</v>
          </cell>
          <cell r="DM8" t="str">
            <v xml:space="preserve">Total Coal from PIT to Stock KTD </v>
          </cell>
          <cell r="DO8" t="str">
            <v>IMM-S13B</v>
          </cell>
          <cell r="DR8" t="str">
            <v>TDM S13B</v>
          </cell>
          <cell r="DU8" t="str">
            <v>Total
TDM S13B</v>
          </cell>
          <cell r="DV8" t="str">
            <v>Total
Clean Coal from Stock to CP</v>
          </cell>
          <cell r="DX8" t="str">
            <v>IMM L13W
Hi-TS</v>
          </cell>
          <cell r="DY8" t="str">
            <v>IMM-S13B</v>
          </cell>
          <cell r="EA8" t="str">
            <v>TDM S13B</v>
          </cell>
          <cell r="ED8" t="str">
            <v>Total
TDM S13B</v>
          </cell>
          <cell r="EE8" t="str">
            <v>Total Coal From pit</v>
          </cell>
          <cell r="EQ8" t="str">
            <v>IMM S13B</v>
          </cell>
          <cell r="ET8" t="str">
            <v>IMM L13W</v>
          </cell>
          <cell r="EU8" t="str">
            <v>IMM S13B</v>
          </cell>
          <cell r="EW8" t="str">
            <v>Total</v>
          </cell>
        </row>
        <row r="9">
          <cell r="C9" t="str">
            <v>TDM S13B</v>
          </cell>
          <cell r="D9" t="str">
            <v>IMM L11-N</v>
          </cell>
          <cell r="E9" t="str">
            <v>IMM L13W1</v>
          </cell>
          <cell r="F9" t="str">
            <v>IMM S13-Expansion</v>
          </cell>
          <cell r="G9" t="str">
            <v>TDM S13B</v>
          </cell>
          <cell r="H9" t="str">
            <v>IMM L11-N</v>
          </cell>
          <cell r="I9" t="str">
            <v>IMM L13W1</v>
          </cell>
          <cell r="J9" t="str">
            <v>IMM S13-Expansion</v>
          </cell>
          <cell r="M9" t="str">
            <v>TDM S13B</v>
          </cell>
          <cell r="N9" t="str">
            <v>IMM L11-N</v>
          </cell>
          <cell r="O9" t="str">
            <v>IMM L13W1</v>
          </cell>
          <cell r="P9" t="str">
            <v>IMM S13-Expansion</v>
          </cell>
          <cell r="T9" t="str">
            <v>TDM S13B</v>
          </cell>
          <cell r="U9" t="str">
            <v>IMM L11-N</v>
          </cell>
          <cell r="V9" t="str">
            <v>IMM L13W1</v>
          </cell>
          <cell r="W9" t="str">
            <v>IMM S13-Expansion</v>
          </cell>
          <cell r="DD9" t="str">
            <v>OB</v>
          </cell>
          <cell r="DE9" t="str">
            <v>Coal</v>
          </cell>
          <cell r="DG9" t="str">
            <v>IMM-S13B
Lo-TS</v>
          </cell>
          <cell r="DH9" t="str">
            <v>IMM-S13B
Hi-TS</v>
          </cell>
          <cell r="DI9" t="str">
            <v>TDM 13B Hi</v>
          </cell>
          <cell r="DJ9" t="str">
            <v>TDM 13B Lo</v>
          </cell>
          <cell r="DK9" t="str">
            <v>TDM 12C</v>
          </cell>
          <cell r="DO9" t="str">
            <v>IMM-S13B
Hi-TS</v>
          </cell>
          <cell r="DP9" t="str">
            <v>IMM-S13B
Lo-TS</v>
          </cell>
          <cell r="DR9" t="str">
            <v>TDM 13B Hi</v>
          </cell>
          <cell r="DS9" t="str">
            <v>TDM 13B Lo</v>
          </cell>
          <cell r="DT9" t="str">
            <v>TDM 12C</v>
          </cell>
          <cell r="DW9" t="str">
            <v>IMM L11N</v>
          </cell>
          <cell r="DY9" t="str">
            <v>IMM S13B Lo</v>
          </cell>
          <cell r="DZ9" t="str">
            <v>IMM S12B Hi</v>
          </cell>
          <cell r="EA9" t="str">
            <v>TDM - C12</v>
          </cell>
          <cell r="EB9" t="str">
            <v>TDM - 13B Lo</v>
          </cell>
          <cell r="EC9" t="str">
            <v>TDM - 13B Hi</v>
          </cell>
          <cell r="EF9" t="str">
            <v>TDM S13B</v>
          </cell>
          <cell r="EG9" t="str">
            <v>IMM L11-N</v>
          </cell>
          <cell r="EH9" t="str">
            <v>IMM L13W1</v>
          </cell>
          <cell r="EI9" t="str">
            <v>IMM S13-Expansion</v>
          </cell>
          <cell r="EJ9" t="str">
            <v>TDM S13B</v>
          </cell>
          <cell r="EK9" t="str">
            <v>IMM L11-N</v>
          </cell>
          <cell r="EL9" t="str">
            <v>IMM L13W1</v>
          </cell>
          <cell r="EM9" t="str">
            <v>IMM S13-Expansion</v>
          </cell>
          <cell r="EP9" t="str">
            <v>IMM L13W</v>
          </cell>
          <cell r="EQ9" t="str">
            <v>IMM S13B Lo</v>
          </cell>
          <cell r="ER9" t="str">
            <v>IMM S12B Hi</v>
          </cell>
          <cell r="ES9" t="str">
            <v>Total</v>
          </cell>
          <cell r="EU9" t="str">
            <v>IMM S13BHi</v>
          </cell>
          <cell r="EV9" t="str">
            <v>IMM S12BHi</v>
          </cell>
        </row>
        <row r="10">
          <cell r="A10">
            <v>41699</v>
          </cell>
          <cell r="B10">
            <v>82982.706499823282</v>
          </cell>
          <cell r="C10">
            <v>82982.706499823282</v>
          </cell>
          <cell r="D10">
            <v>0</v>
          </cell>
          <cell r="E10">
            <v>0</v>
          </cell>
          <cell r="F10">
            <v>0</v>
          </cell>
          <cell r="G10">
            <v>98048.999755859375</v>
          </cell>
          <cell r="H10">
            <v>0</v>
          </cell>
          <cell r="I10">
            <v>0</v>
          </cell>
          <cell r="J10">
            <v>0</v>
          </cell>
          <cell r="K10">
            <v>98048.999755859375</v>
          </cell>
          <cell r="L10">
            <v>6021.1835137982944</v>
          </cell>
          <cell r="M10">
            <v>6021.1835137982944</v>
          </cell>
          <cell r="Q10">
            <v>5853.5799980163574</v>
          </cell>
          <cell r="R10">
            <v>2137.9099960327148</v>
          </cell>
          <cell r="S10">
            <v>7991.4899940490723</v>
          </cell>
          <cell r="T10">
            <v>7991.4899940490723</v>
          </cell>
          <cell r="U10">
            <v>0</v>
          </cell>
          <cell r="V10">
            <v>0</v>
          </cell>
          <cell r="W10">
            <v>0</v>
          </cell>
          <cell r="X10">
            <v>8770</v>
          </cell>
          <cell r="Y10">
            <v>3050</v>
          </cell>
          <cell r="Z10">
            <v>0</v>
          </cell>
          <cell r="AB10">
            <v>11820</v>
          </cell>
          <cell r="AC10">
            <v>364280.71993988036</v>
          </cell>
          <cell r="AD10">
            <v>0</v>
          </cell>
          <cell r="AE10">
            <v>0</v>
          </cell>
          <cell r="AF10">
            <v>0</v>
          </cell>
          <cell r="AG10">
            <v>364280.71993988036</v>
          </cell>
          <cell r="AH10">
            <v>258538.40357448408</v>
          </cell>
          <cell r="AI10">
            <v>0</v>
          </cell>
          <cell r="AJ10">
            <v>0</v>
          </cell>
          <cell r="AK10">
            <v>0</v>
          </cell>
          <cell r="AL10">
            <v>258538.40357448408</v>
          </cell>
          <cell r="AM10">
            <v>12128.759999999973</v>
          </cell>
          <cell r="AN10">
            <v>0</v>
          </cell>
          <cell r="AO10">
            <v>0</v>
          </cell>
          <cell r="AP10">
            <v>0</v>
          </cell>
          <cell r="AQ10">
            <v>0</v>
          </cell>
          <cell r="AR10">
            <v>0</v>
          </cell>
          <cell r="AS10">
            <v>0</v>
          </cell>
          <cell r="AT10">
            <v>0</v>
          </cell>
          <cell r="AU10">
            <v>0</v>
          </cell>
          <cell r="AV10">
            <v>0</v>
          </cell>
          <cell r="AX10">
            <v>0</v>
          </cell>
          <cell r="AY10">
            <v>0</v>
          </cell>
          <cell r="AZ10">
            <v>0</v>
          </cell>
          <cell r="BA10">
            <v>0</v>
          </cell>
          <cell r="BB10">
            <v>0</v>
          </cell>
          <cell r="BC10">
            <v>0</v>
          </cell>
          <cell r="BE10">
            <v>0</v>
          </cell>
          <cell r="BF10">
            <v>0</v>
          </cell>
          <cell r="BG10">
            <v>0</v>
          </cell>
          <cell r="BK10">
            <v>0.51666666666666483</v>
          </cell>
          <cell r="BL10">
            <v>1</v>
          </cell>
          <cell r="BM10">
            <v>0.7</v>
          </cell>
          <cell r="BN10">
            <v>0.5166666666666675</v>
          </cell>
          <cell r="BO10">
            <v>0.51666666666666483</v>
          </cell>
          <cell r="BP10">
            <v>0</v>
          </cell>
          <cell r="BQ10">
            <v>0</v>
          </cell>
          <cell r="BR10">
            <v>0.5166666666666675</v>
          </cell>
          <cell r="BS10">
            <v>0</v>
          </cell>
          <cell r="BT10">
            <v>0</v>
          </cell>
          <cell r="BU10">
            <v>0</v>
          </cell>
          <cell r="BV10">
            <v>0</v>
          </cell>
          <cell r="BW10">
            <v>0.51666666666666483</v>
          </cell>
          <cell r="BX10">
            <v>1</v>
          </cell>
          <cell r="BY10">
            <v>0.7</v>
          </cell>
          <cell r="BZ10">
            <v>0.5166666666666675</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t="str">
            <v xml:space="preserve">EX2500-07 : 2.67hr Engine Abnormal, 0.61hr Electric-- EX2500-09 : 2.09hr Daily Maintenance-- PC-1250-19 : 9.01hr PM 29500-- PC-1250-22 : 9.10hr Fuel System Leaked-- PC-1250-25 : 1.28hr Standby (No Truck)-- </v>
          </cell>
          <cell r="DE10" t="str">
            <v>Rainfall &amp; Slippery</v>
          </cell>
          <cell r="DG10">
            <v>0</v>
          </cell>
          <cell r="DH10">
            <v>0</v>
          </cell>
          <cell r="DI10">
            <v>0</v>
          </cell>
          <cell r="DJ10">
            <v>0</v>
          </cell>
          <cell r="DK10">
            <v>0</v>
          </cell>
          <cell r="DL10">
            <v>0</v>
          </cell>
          <cell r="DM10">
            <v>0</v>
          </cell>
          <cell r="DO10">
            <v>0</v>
          </cell>
          <cell r="DR10">
            <v>0</v>
          </cell>
          <cell r="DS10">
            <v>0</v>
          </cell>
          <cell r="DT10">
            <v>1845.1699981689453</v>
          </cell>
          <cell r="DU10">
            <v>1845.1699981689453</v>
          </cell>
          <cell r="DV10">
            <v>1845.1699981689453</v>
          </cell>
          <cell r="DW10" t="e">
            <v>#REF!</v>
          </cell>
          <cell r="DX10">
            <v>0</v>
          </cell>
          <cell r="DY10">
            <v>0</v>
          </cell>
          <cell r="DZ10">
            <v>0</v>
          </cell>
          <cell r="EA10">
            <v>0</v>
          </cell>
          <cell r="EB10">
            <v>2137.9099960327148</v>
          </cell>
          <cell r="EC10">
            <v>4008.4099998474121</v>
          </cell>
          <cell r="ED10">
            <v>6146.319995880127</v>
          </cell>
          <cell r="EE10">
            <v>6146.319995880127</v>
          </cell>
          <cell r="EF10">
            <v>0</v>
          </cell>
          <cell r="EG10">
            <v>0</v>
          </cell>
          <cell r="EH10">
            <v>0</v>
          </cell>
          <cell r="EI10">
            <v>0</v>
          </cell>
          <cell r="EJ10">
            <v>0</v>
          </cell>
          <cell r="EK10">
            <v>0</v>
          </cell>
          <cell r="EL10">
            <v>0</v>
          </cell>
          <cell r="EM10">
            <v>0</v>
          </cell>
          <cell r="EO10">
            <v>0</v>
          </cell>
          <cell r="EP10">
            <v>0</v>
          </cell>
          <cell r="EQ10">
            <v>0</v>
          </cell>
          <cell r="ER10">
            <v>0</v>
          </cell>
          <cell r="ES10">
            <v>0</v>
          </cell>
          <cell r="ET10">
            <v>0</v>
          </cell>
          <cell r="EU10">
            <v>0</v>
          </cell>
          <cell r="EW10">
            <v>0</v>
          </cell>
        </row>
        <row r="11">
          <cell r="A11">
            <v>41700</v>
          </cell>
          <cell r="B11">
            <v>90898.708988823142</v>
          </cell>
          <cell r="C11">
            <v>90898.708988823142</v>
          </cell>
          <cell r="D11">
            <v>0</v>
          </cell>
          <cell r="E11">
            <v>0</v>
          </cell>
          <cell r="F11">
            <v>0</v>
          </cell>
          <cell r="G11">
            <v>74877.92977142334</v>
          </cell>
          <cell r="H11">
            <v>0</v>
          </cell>
          <cell r="I11">
            <v>0</v>
          </cell>
          <cell r="J11">
            <v>0</v>
          </cell>
          <cell r="K11">
            <v>74877.92977142334</v>
          </cell>
          <cell r="L11">
            <v>6198.8758118945689</v>
          </cell>
          <cell r="M11">
            <v>6198.8758118945689</v>
          </cell>
          <cell r="Q11">
            <v>5977.7199954986572</v>
          </cell>
          <cell r="R11">
            <v>0</v>
          </cell>
          <cell r="S11">
            <v>5977.7199954986572</v>
          </cell>
          <cell r="T11">
            <v>5977.7199954986572</v>
          </cell>
          <cell r="U11">
            <v>0</v>
          </cell>
          <cell r="V11">
            <v>0</v>
          </cell>
          <cell r="W11">
            <v>0</v>
          </cell>
          <cell r="X11">
            <v>4310</v>
          </cell>
          <cell r="Y11">
            <v>0</v>
          </cell>
          <cell r="Z11">
            <v>0</v>
          </cell>
          <cell r="AB11">
            <v>4310</v>
          </cell>
          <cell r="AC11">
            <v>358879.29993614194</v>
          </cell>
          <cell r="AD11">
            <v>0</v>
          </cell>
          <cell r="AE11">
            <v>0</v>
          </cell>
          <cell r="AF11">
            <v>0</v>
          </cell>
          <cell r="AG11">
            <v>358879.29993614194</v>
          </cell>
          <cell r="AH11">
            <v>259778.92593650235</v>
          </cell>
          <cell r="AI11">
            <v>0</v>
          </cell>
          <cell r="AJ11">
            <v>0</v>
          </cell>
          <cell r="AK11">
            <v>0</v>
          </cell>
          <cell r="AL11">
            <v>259778.92593650235</v>
          </cell>
          <cell r="AM11">
            <v>4093.8799999999974</v>
          </cell>
          <cell r="AN11">
            <v>0</v>
          </cell>
          <cell r="AO11">
            <v>0</v>
          </cell>
          <cell r="AP11">
            <v>0</v>
          </cell>
          <cell r="AQ11">
            <v>0</v>
          </cell>
          <cell r="AR11">
            <v>0</v>
          </cell>
          <cell r="AS11">
            <v>0</v>
          </cell>
          <cell r="AT11">
            <v>0</v>
          </cell>
          <cell r="AU11">
            <v>0</v>
          </cell>
          <cell r="AV11">
            <v>0</v>
          </cell>
          <cell r="AX11">
            <v>0</v>
          </cell>
          <cell r="AY11">
            <v>0</v>
          </cell>
          <cell r="AZ11">
            <v>0</v>
          </cell>
          <cell r="BA11">
            <v>0</v>
          </cell>
          <cell r="BB11">
            <v>0</v>
          </cell>
          <cell r="BC11">
            <v>0</v>
          </cell>
          <cell r="BE11">
            <v>0</v>
          </cell>
          <cell r="BF11">
            <v>0</v>
          </cell>
          <cell r="BG11">
            <v>0</v>
          </cell>
          <cell r="BK11">
            <v>2.85</v>
          </cell>
          <cell r="BL11">
            <v>1</v>
          </cell>
          <cell r="BM11">
            <v>41</v>
          </cell>
          <cell r="BN11">
            <v>2.2499999999999991</v>
          </cell>
          <cell r="BO11">
            <v>2.85</v>
          </cell>
          <cell r="BP11">
            <v>0</v>
          </cell>
          <cell r="BQ11">
            <v>0</v>
          </cell>
          <cell r="BR11">
            <v>2.2499999999999991</v>
          </cell>
          <cell r="BS11">
            <v>0</v>
          </cell>
          <cell r="BT11">
            <v>0</v>
          </cell>
          <cell r="BU11">
            <v>0</v>
          </cell>
          <cell r="BV11">
            <v>0</v>
          </cell>
          <cell r="BW11">
            <v>2.85</v>
          </cell>
          <cell r="BX11">
            <v>1</v>
          </cell>
          <cell r="BY11">
            <v>41</v>
          </cell>
          <cell r="BZ11">
            <v>2.2499999999999991</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t="str">
            <v xml:space="preserve">EX2500-07 : 3.89hr Engine Low Power, 4.30hr Engine Stop On-- EX2500-09 : 0.58hr Tooth Bucket Lose-- PC-1250-20 : 16.58hr Standby (No Truck)-- PC-1250-19 : 3.62hr Standby (No Truck)-- </v>
          </cell>
          <cell r="DE11" t="str">
            <v>Rainfall &amp; Slippery</v>
          </cell>
          <cell r="DG11">
            <v>0</v>
          </cell>
          <cell r="DH11">
            <v>0</v>
          </cell>
          <cell r="DI11">
            <v>0</v>
          </cell>
          <cell r="DJ11">
            <v>0</v>
          </cell>
          <cell r="DK11">
            <v>1011.8399999999999</v>
          </cell>
          <cell r="DL11">
            <v>1011.8399999999999</v>
          </cell>
          <cell r="DM11">
            <v>1011.8399999999999</v>
          </cell>
          <cell r="DO11">
            <v>0</v>
          </cell>
          <cell r="DR11">
            <v>0</v>
          </cell>
          <cell r="DS11">
            <v>0</v>
          </cell>
          <cell r="DT11">
            <v>1588.1399917602539</v>
          </cell>
          <cell r="DU11">
            <v>1588.1399917602539</v>
          </cell>
          <cell r="DV11">
            <v>1588.1399917602539</v>
          </cell>
          <cell r="DW11" t="e">
            <v>#REF!</v>
          </cell>
          <cell r="DX11">
            <v>0</v>
          </cell>
          <cell r="DY11">
            <v>0</v>
          </cell>
          <cell r="DZ11">
            <v>0</v>
          </cell>
          <cell r="EA11">
            <v>1011.8399999999999</v>
          </cell>
          <cell r="EB11">
            <v>0</v>
          </cell>
          <cell r="EC11">
            <v>4389.5800037384033</v>
          </cell>
          <cell r="ED11">
            <v>5401.4200037384035</v>
          </cell>
          <cell r="EE11">
            <v>5401.4200037384035</v>
          </cell>
          <cell r="EF11">
            <v>0</v>
          </cell>
          <cell r="EG11">
            <v>0</v>
          </cell>
          <cell r="EH11">
            <v>0</v>
          </cell>
          <cell r="EI11">
            <v>0</v>
          </cell>
          <cell r="EJ11">
            <v>0</v>
          </cell>
          <cell r="EK11">
            <v>0</v>
          </cell>
          <cell r="EL11">
            <v>0</v>
          </cell>
          <cell r="EM11">
            <v>0</v>
          </cell>
          <cell r="EO11">
            <v>0</v>
          </cell>
          <cell r="EP11">
            <v>0</v>
          </cell>
          <cell r="EQ11">
            <v>0</v>
          </cell>
          <cell r="ER11">
            <v>0</v>
          </cell>
          <cell r="ES11">
            <v>0</v>
          </cell>
          <cell r="ET11">
            <v>0</v>
          </cell>
          <cell r="EU11">
            <v>0</v>
          </cell>
          <cell r="EW11">
            <v>0</v>
          </cell>
        </row>
        <row r="12">
          <cell r="A12">
            <v>41701</v>
          </cell>
          <cell r="B12">
            <v>87248.461990175318</v>
          </cell>
          <cell r="C12">
            <v>87248.461990175318</v>
          </cell>
          <cell r="D12">
            <v>0</v>
          </cell>
          <cell r="E12">
            <v>0</v>
          </cell>
          <cell r="F12">
            <v>0</v>
          </cell>
          <cell r="G12">
            <v>55490.369951248169</v>
          </cell>
          <cell r="H12">
            <v>0</v>
          </cell>
          <cell r="I12">
            <v>0</v>
          </cell>
          <cell r="J12">
            <v>0</v>
          </cell>
          <cell r="K12">
            <v>55490.369951248169</v>
          </cell>
          <cell r="L12">
            <v>5959.3774970691547</v>
          </cell>
          <cell r="M12">
            <v>5959.3774970691547</v>
          </cell>
          <cell r="Q12">
            <v>5872.2100067138672</v>
          </cell>
          <cell r="R12">
            <v>0</v>
          </cell>
          <cell r="S12">
            <v>5872.2100067138663</v>
          </cell>
          <cell r="T12">
            <v>5872.2100067138663</v>
          </cell>
          <cell r="U12">
            <v>0</v>
          </cell>
          <cell r="V12">
            <v>0</v>
          </cell>
          <cell r="W12">
            <v>0</v>
          </cell>
          <cell r="X12">
            <v>12410</v>
          </cell>
          <cell r="Y12">
            <v>0</v>
          </cell>
          <cell r="Z12">
            <v>0</v>
          </cell>
          <cell r="AB12">
            <v>12410</v>
          </cell>
          <cell r="AC12">
            <v>350877.32995323179</v>
          </cell>
          <cell r="AD12">
            <v>0</v>
          </cell>
          <cell r="AE12">
            <v>0</v>
          </cell>
          <cell r="AF12">
            <v>0</v>
          </cell>
          <cell r="AG12">
            <v>350877.32995323179</v>
          </cell>
          <cell r="AH12">
            <v>260698.24949434277</v>
          </cell>
          <cell r="AI12">
            <v>0</v>
          </cell>
          <cell r="AJ12">
            <v>0</v>
          </cell>
          <cell r="AK12">
            <v>0</v>
          </cell>
          <cell r="AL12">
            <v>260698.24949434277</v>
          </cell>
          <cell r="AM12">
            <v>1109.94</v>
          </cell>
          <cell r="AN12">
            <v>0</v>
          </cell>
          <cell r="AO12">
            <v>0</v>
          </cell>
          <cell r="AP12">
            <v>0</v>
          </cell>
          <cell r="AQ12">
            <v>0</v>
          </cell>
          <cell r="AR12">
            <v>0</v>
          </cell>
          <cell r="AS12">
            <v>0</v>
          </cell>
          <cell r="AT12">
            <v>0</v>
          </cell>
          <cell r="AU12">
            <v>0</v>
          </cell>
          <cell r="AV12">
            <v>0</v>
          </cell>
          <cell r="AX12">
            <v>0</v>
          </cell>
          <cell r="AY12">
            <v>0</v>
          </cell>
          <cell r="AZ12">
            <v>0</v>
          </cell>
          <cell r="BA12">
            <v>0</v>
          </cell>
          <cell r="BB12">
            <v>0</v>
          </cell>
          <cell r="BC12">
            <v>0</v>
          </cell>
          <cell r="BE12">
            <v>0</v>
          </cell>
          <cell r="BF12">
            <v>0</v>
          </cell>
          <cell r="BG12">
            <v>0</v>
          </cell>
          <cell r="BK12">
            <v>2.8833333333333324</v>
          </cell>
          <cell r="BL12">
            <v>1</v>
          </cell>
          <cell r="BM12">
            <v>26</v>
          </cell>
          <cell r="BN12">
            <v>4.1166666666666663</v>
          </cell>
          <cell r="BO12">
            <v>2.8833333333333324</v>
          </cell>
          <cell r="BP12">
            <v>0</v>
          </cell>
          <cell r="BQ12">
            <v>0</v>
          </cell>
          <cell r="BR12">
            <v>4.1166666666666663</v>
          </cell>
          <cell r="BS12">
            <v>0</v>
          </cell>
          <cell r="BT12">
            <v>0</v>
          </cell>
          <cell r="BU12">
            <v>0</v>
          </cell>
          <cell r="BV12">
            <v>0</v>
          </cell>
          <cell r="BW12">
            <v>2.8833333333333324</v>
          </cell>
          <cell r="BX12">
            <v>1</v>
          </cell>
          <cell r="BY12">
            <v>26</v>
          </cell>
          <cell r="BZ12">
            <v>4.1166666666666663</v>
          </cell>
          <cell r="CA12">
            <v>198000</v>
          </cell>
          <cell r="CB12">
            <v>0.14345037678371012</v>
          </cell>
          <cell r="CC12">
            <v>275</v>
          </cell>
          <cell r="CD12">
            <v>27600</v>
          </cell>
          <cell r="CE12">
            <v>803.17460317460325</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t="str">
            <v xml:space="preserve">EX2500-07 : 0.09hr Tool Teeth Bucket No.02 Released-- EX2500-08 : 7.46hr Repair Bucket &amp; Structure; Backlog Job; Check End Play Swing Circle-- EX2500-09 : 1.63hr Low Power Hydraulic System-- PC-1250-19 : 14.07hr Loading Non Production, 0.70hr Loading Coal-- PC-1250-22 : 19.13hr Standby-- PC-1250-23 : 1.04hr Hydraulic Main Pump 1 Leakage, 1.55hr Standby (No Truck)-- </v>
          </cell>
          <cell r="DE12" t="str">
            <v>Rainfall &amp; Slippery</v>
          </cell>
          <cell r="DG12">
            <v>0</v>
          </cell>
          <cell r="DH12">
            <v>0</v>
          </cell>
          <cell r="DI12">
            <v>0</v>
          </cell>
          <cell r="DJ12">
            <v>3761.05</v>
          </cell>
          <cell r="DK12">
            <v>0</v>
          </cell>
          <cell r="DL12">
            <v>3761.05</v>
          </cell>
          <cell r="DM12">
            <v>3761.05</v>
          </cell>
          <cell r="DO12">
            <v>0</v>
          </cell>
          <cell r="DR12">
            <v>0</v>
          </cell>
          <cell r="DS12">
            <v>0</v>
          </cell>
          <cell r="DT12">
            <v>1631.2900238037109</v>
          </cell>
          <cell r="DU12">
            <v>1631.2900238037109</v>
          </cell>
          <cell r="DV12">
            <v>1631.2900238037109</v>
          </cell>
          <cell r="DW12" t="e">
            <v>#REF!</v>
          </cell>
          <cell r="DX12">
            <v>0</v>
          </cell>
          <cell r="DY12">
            <v>0</v>
          </cell>
          <cell r="DZ12">
            <v>0</v>
          </cell>
          <cell r="EA12">
            <v>0</v>
          </cell>
          <cell r="EB12">
            <v>3761.05</v>
          </cell>
          <cell r="EC12">
            <v>4240.9199829101563</v>
          </cell>
          <cell r="ED12">
            <v>8001.9699829101564</v>
          </cell>
          <cell r="EE12">
            <v>8001.9699829101564</v>
          </cell>
          <cell r="EF12">
            <v>0</v>
          </cell>
          <cell r="EG12">
            <v>0</v>
          </cell>
          <cell r="EH12">
            <v>0</v>
          </cell>
          <cell r="EI12">
            <v>0</v>
          </cell>
          <cell r="EJ12">
            <v>0</v>
          </cell>
          <cell r="EK12">
            <v>0</v>
          </cell>
          <cell r="EL12">
            <v>0</v>
          </cell>
          <cell r="EM12">
            <v>0</v>
          </cell>
          <cell r="EO12">
            <v>0</v>
          </cell>
          <cell r="EP12">
            <v>0</v>
          </cell>
          <cell r="EQ12">
            <v>0</v>
          </cell>
          <cell r="ER12">
            <v>0</v>
          </cell>
          <cell r="ES12">
            <v>0</v>
          </cell>
          <cell r="ET12">
            <v>0</v>
          </cell>
          <cell r="EU12">
            <v>0</v>
          </cell>
          <cell r="EW12">
            <v>0</v>
          </cell>
        </row>
        <row r="13">
          <cell r="A13">
            <v>41702</v>
          </cell>
          <cell r="B13">
            <v>82412.907705698541</v>
          </cell>
          <cell r="C13">
            <v>82412.907705698541</v>
          </cell>
          <cell r="D13">
            <v>0</v>
          </cell>
          <cell r="E13">
            <v>0</v>
          </cell>
          <cell r="F13">
            <v>0</v>
          </cell>
          <cell r="G13">
            <v>81703.980163574219</v>
          </cell>
          <cell r="H13">
            <v>0</v>
          </cell>
          <cell r="I13">
            <v>0</v>
          </cell>
          <cell r="J13">
            <v>0</v>
          </cell>
          <cell r="K13">
            <v>81703.980163574219</v>
          </cell>
          <cell r="L13">
            <v>5959.3774970691547</v>
          </cell>
          <cell r="M13">
            <v>5959.3774970691547</v>
          </cell>
          <cell r="Q13">
            <v>4983.1399879455566</v>
          </cell>
          <cell r="R13">
            <v>3466.0500030517578</v>
          </cell>
          <cell r="S13">
            <v>8449.1899909973145</v>
          </cell>
          <cell r="T13">
            <v>8449.1899909973145</v>
          </cell>
          <cell r="U13">
            <v>0</v>
          </cell>
          <cell r="V13">
            <v>0</v>
          </cell>
          <cell r="W13">
            <v>0</v>
          </cell>
          <cell r="X13">
            <v>0</v>
          </cell>
          <cell r="Y13">
            <v>5600</v>
          </cell>
          <cell r="Z13">
            <v>0</v>
          </cell>
          <cell r="AB13">
            <v>5600</v>
          </cell>
          <cell r="AC13">
            <v>337332.01995697018</v>
          </cell>
          <cell r="AD13">
            <v>0</v>
          </cell>
          <cell r="AE13">
            <v>0</v>
          </cell>
          <cell r="AF13">
            <v>0</v>
          </cell>
          <cell r="AG13">
            <v>337332.01995697018</v>
          </cell>
          <cell r="AH13">
            <v>262051.86082906069</v>
          </cell>
          <cell r="AI13">
            <v>0</v>
          </cell>
          <cell r="AJ13">
            <v>0</v>
          </cell>
          <cell r="AK13">
            <v>0</v>
          </cell>
          <cell r="AL13">
            <v>262051.86082906069</v>
          </cell>
          <cell r="AM13">
            <v>1047.43</v>
          </cell>
          <cell r="AN13">
            <v>0</v>
          </cell>
          <cell r="AO13">
            <v>0</v>
          </cell>
          <cell r="AP13">
            <v>0</v>
          </cell>
          <cell r="AQ13">
            <v>0</v>
          </cell>
          <cell r="AR13">
            <v>0</v>
          </cell>
          <cell r="AS13">
            <v>0</v>
          </cell>
          <cell r="AT13">
            <v>0</v>
          </cell>
          <cell r="AU13">
            <v>0</v>
          </cell>
          <cell r="AV13">
            <v>0</v>
          </cell>
          <cell r="AX13">
            <v>0</v>
          </cell>
          <cell r="AY13">
            <v>0</v>
          </cell>
          <cell r="AZ13">
            <v>0</v>
          </cell>
          <cell r="BA13">
            <v>0</v>
          </cell>
          <cell r="BB13">
            <v>0</v>
          </cell>
          <cell r="BC13">
            <v>0</v>
          </cell>
          <cell r="BE13">
            <v>0</v>
          </cell>
          <cell r="BF13">
            <v>0</v>
          </cell>
          <cell r="BG13">
            <v>0</v>
          </cell>
          <cell r="BK13">
            <v>0.80000000000000249</v>
          </cell>
          <cell r="BL13">
            <v>2</v>
          </cell>
          <cell r="BM13">
            <v>4.7</v>
          </cell>
          <cell r="BN13">
            <v>1.299999999999998</v>
          </cell>
          <cell r="BO13">
            <v>0.80000000000000249</v>
          </cell>
          <cell r="BP13">
            <v>0</v>
          </cell>
          <cell r="BQ13">
            <v>0</v>
          </cell>
          <cell r="BR13">
            <v>1.299999999999998</v>
          </cell>
          <cell r="BS13">
            <v>0</v>
          </cell>
          <cell r="BT13">
            <v>0</v>
          </cell>
          <cell r="BU13">
            <v>0</v>
          </cell>
          <cell r="BV13">
            <v>0</v>
          </cell>
          <cell r="BW13">
            <v>0.80000000000000249</v>
          </cell>
          <cell r="BX13">
            <v>2</v>
          </cell>
          <cell r="BY13">
            <v>4.7</v>
          </cell>
          <cell r="BZ13">
            <v>1.299999999999998</v>
          </cell>
          <cell r="CA13">
            <v>57600</v>
          </cell>
          <cell r="CB13">
            <v>0.42879188712522048</v>
          </cell>
          <cell r="CC13">
            <v>240</v>
          </cell>
          <cell r="CD13">
            <v>24000</v>
          </cell>
          <cell r="CE13">
            <v>698.41269841269843</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16.3</v>
          </cell>
          <cell r="CV13">
            <v>15.200000000000728</v>
          </cell>
          <cell r="CW13">
            <v>0</v>
          </cell>
          <cell r="CX13">
            <v>0</v>
          </cell>
          <cell r="CY13">
            <v>0</v>
          </cell>
          <cell r="CZ13">
            <v>0</v>
          </cell>
          <cell r="DA13">
            <v>0</v>
          </cell>
          <cell r="DB13">
            <v>0</v>
          </cell>
          <cell r="DC13">
            <v>0</v>
          </cell>
          <cell r="DD13" t="str">
            <v xml:space="preserve">EX2500-07 : 0.60hr Recheck &amp; Recondition Autolube Cable-- PC-1250-19 : 6.98hr Loading Non Production, 11.85hr Loading Coal-- PC-1250-25 : 2.54hr Low Power Engine-- </v>
          </cell>
          <cell r="DE13" t="str">
            <v>Rainfall &amp; Slippery</v>
          </cell>
          <cell r="DG13">
            <v>0</v>
          </cell>
          <cell r="DH13">
            <v>0</v>
          </cell>
          <cell r="DI13">
            <v>0</v>
          </cell>
          <cell r="DJ13">
            <v>6324.14</v>
          </cell>
          <cell r="DK13">
            <v>0</v>
          </cell>
          <cell r="DL13">
            <v>6324.14</v>
          </cell>
          <cell r="DM13">
            <v>6324.14</v>
          </cell>
          <cell r="DO13">
            <v>0</v>
          </cell>
          <cell r="DR13">
            <v>0</v>
          </cell>
          <cell r="DS13">
            <v>0</v>
          </cell>
          <cell r="DT13">
            <v>1228.0199947357178</v>
          </cell>
          <cell r="DU13">
            <v>1228.0199947357178</v>
          </cell>
          <cell r="DV13">
            <v>1228.0199947357178</v>
          </cell>
          <cell r="DW13" t="e">
            <v>#REF!</v>
          </cell>
          <cell r="DX13">
            <v>0</v>
          </cell>
          <cell r="DY13">
            <v>0</v>
          </cell>
          <cell r="DZ13">
            <v>0</v>
          </cell>
          <cell r="EA13">
            <v>0</v>
          </cell>
          <cell r="EB13">
            <v>9790.1900030517572</v>
          </cell>
          <cell r="EC13">
            <v>3755.1199932098389</v>
          </cell>
          <cell r="ED13">
            <v>13545.309996261596</v>
          </cell>
          <cell r="EE13">
            <v>13545.309996261596</v>
          </cell>
          <cell r="EF13">
            <v>0</v>
          </cell>
          <cell r="EG13">
            <v>0</v>
          </cell>
          <cell r="EH13">
            <v>0</v>
          </cell>
          <cell r="EI13">
            <v>0</v>
          </cell>
          <cell r="EJ13">
            <v>0</v>
          </cell>
          <cell r="EK13">
            <v>0</v>
          </cell>
          <cell r="EL13">
            <v>0</v>
          </cell>
          <cell r="EM13">
            <v>0</v>
          </cell>
          <cell r="EO13">
            <v>0</v>
          </cell>
          <cell r="EP13">
            <v>0</v>
          </cell>
          <cell r="EQ13">
            <v>0</v>
          </cell>
          <cell r="ER13">
            <v>0</v>
          </cell>
          <cell r="ES13">
            <v>0</v>
          </cell>
          <cell r="ET13">
            <v>0</v>
          </cell>
          <cell r="EU13">
            <v>0</v>
          </cell>
          <cell r="EW13">
            <v>0</v>
          </cell>
        </row>
        <row r="14">
          <cell r="A14">
            <v>41703</v>
          </cell>
          <cell r="B14">
            <v>84994.41786300503</v>
          </cell>
          <cell r="C14">
            <v>84994.41786300503</v>
          </cell>
          <cell r="D14">
            <v>0</v>
          </cell>
          <cell r="E14">
            <v>0</v>
          </cell>
          <cell r="F14">
            <v>0</v>
          </cell>
          <cell r="G14">
            <v>89796.439981460571</v>
          </cell>
          <cell r="H14">
            <v>0</v>
          </cell>
          <cell r="I14">
            <v>0</v>
          </cell>
          <cell r="J14">
            <v>0</v>
          </cell>
          <cell r="K14">
            <v>89796.439981460571</v>
          </cell>
          <cell r="L14">
            <v>5959.3774970691547</v>
          </cell>
          <cell r="M14">
            <v>5959.3774970691547</v>
          </cell>
          <cell r="Q14">
            <v>1178.0900001525879</v>
          </cell>
          <cell r="R14">
            <v>6326.720027923584</v>
          </cell>
          <cell r="S14">
            <v>7504.810028076171</v>
          </cell>
          <cell r="T14">
            <v>7504.810028076171</v>
          </cell>
          <cell r="U14">
            <v>0</v>
          </cell>
          <cell r="V14">
            <v>0</v>
          </cell>
          <cell r="W14">
            <v>0</v>
          </cell>
          <cell r="X14">
            <v>0</v>
          </cell>
          <cell r="Y14">
            <v>10680</v>
          </cell>
          <cell r="Z14">
            <v>0</v>
          </cell>
          <cell r="AB14">
            <v>10680</v>
          </cell>
          <cell r="AC14">
            <v>328803.579928894</v>
          </cell>
          <cell r="AD14">
            <v>0</v>
          </cell>
          <cell r="AE14">
            <v>0</v>
          </cell>
          <cell r="AF14">
            <v>0</v>
          </cell>
          <cell r="AG14">
            <v>328803.579928894</v>
          </cell>
          <cell r="AH14">
            <v>263539.5420746117</v>
          </cell>
          <cell r="AI14">
            <v>0</v>
          </cell>
          <cell r="AJ14">
            <v>0</v>
          </cell>
          <cell r="AK14">
            <v>0</v>
          </cell>
          <cell r="AL14">
            <v>263539.5420746117</v>
          </cell>
          <cell r="AM14">
            <v>1713.3799999999999</v>
          </cell>
          <cell r="AN14">
            <v>5274.3399999999965</v>
          </cell>
          <cell r="AO14">
            <v>0</v>
          </cell>
          <cell r="AP14">
            <v>0</v>
          </cell>
          <cell r="AQ14">
            <v>0</v>
          </cell>
          <cell r="AR14">
            <v>0</v>
          </cell>
          <cell r="AS14">
            <v>0</v>
          </cell>
          <cell r="AT14">
            <v>0</v>
          </cell>
          <cell r="AU14">
            <v>0</v>
          </cell>
          <cell r="AV14">
            <v>0</v>
          </cell>
          <cell r="AX14">
            <v>0</v>
          </cell>
          <cell r="AY14">
            <v>0</v>
          </cell>
          <cell r="AZ14">
            <v>0</v>
          </cell>
          <cell r="BA14">
            <v>0</v>
          </cell>
          <cell r="BB14">
            <v>0</v>
          </cell>
          <cell r="BC14">
            <v>0</v>
          </cell>
          <cell r="BE14">
            <v>0</v>
          </cell>
          <cell r="BF14">
            <v>0</v>
          </cell>
          <cell r="BG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81648</v>
          </cell>
          <cell r="CB14">
            <v>0.22687401435196849</v>
          </cell>
          <cell r="CC14">
            <v>141</v>
          </cell>
          <cell r="CD14">
            <v>18000</v>
          </cell>
          <cell r="CE14">
            <v>523.80952380952385</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t="str">
            <v xml:space="preserve">EX2500-07 : 9.12hr Repair Bucket&amp;Structure; Backlog Job&amp;Flushing Hydraulic Oil-- EX2500-08 : 1.19hr Overheat Hydraulic-- EX2500-09 : 0.96hr Replace Grease-- PC-1250-20 : 0.56hr Low Power Engine Common Rail-- PC-1250-19 : 3.31hr Loading Coal-- PC-1250-22 : 1.17hr  Low Power, 11.20hr Non Production -- PC-1250-25 : 1.32hr Low Power Engine Common rail-- PC-1250-23 : 13.43 Standby (No Truck)-- </v>
          </cell>
          <cell r="DE14">
            <v>0</v>
          </cell>
          <cell r="DG14">
            <v>0</v>
          </cell>
          <cell r="DH14">
            <v>0</v>
          </cell>
          <cell r="DI14">
            <v>0</v>
          </cell>
          <cell r="DJ14">
            <v>1023.63</v>
          </cell>
          <cell r="DK14">
            <v>0</v>
          </cell>
          <cell r="DL14">
            <v>1023.63</v>
          </cell>
          <cell r="DM14">
            <v>1023.63</v>
          </cell>
          <cell r="DO14">
            <v>0</v>
          </cell>
          <cell r="DR14">
            <v>0</v>
          </cell>
          <cell r="DS14">
            <v>0</v>
          </cell>
          <cell r="DT14">
            <v>0</v>
          </cell>
          <cell r="DU14">
            <v>0</v>
          </cell>
          <cell r="DV14">
            <v>0</v>
          </cell>
          <cell r="DW14" t="e">
            <v>#REF!</v>
          </cell>
          <cell r="DX14">
            <v>0</v>
          </cell>
          <cell r="DY14">
            <v>0</v>
          </cell>
          <cell r="DZ14">
            <v>0</v>
          </cell>
          <cell r="EA14">
            <v>0</v>
          </cell>
          <cell r="EB14">
            <v>7350.3500279235841</v>
          </cell>
          <cell r="EC14">
            <v>1178.0900001525879</v>
          </cell>
          <cell r="ED14">
            <v>8528.4400280761729</v>
          </cell>
          <cell r="EE14">
            <v>8528.4400280761729</v>
          </cell>
          <cell r="EF14">
            <v>0</v>
          </cell>
          <cell r="EG14">
            <v>0</v>
          </cell>
          <cell r="EH14">
            <v>0</v>
          </cell>
          <cell r="EI14">
            <v>0</v>
          </cell>
          <cell r="EJ14">
            <v>0</v>
          </cell>
          <cell r="EK14">
            <v>0</v>
          </cell>
          <cell r="EL14">
            <v>0</v>
          </cell>
          <cell r="EM14">
            <v>0</v>
          </cell>
          <cell r="EO14">
            <v>0</v>
          </cell>
          <cell r="EP14">
            <v>0</v>
          </cell>
          <cell r="EQ14">
            <v>0</v>
          </cell>
          <cell r="ER14">
            <v>0</v>
          </cell>
          <cell r="ES14">
            <v>0</v>
          </cell>
          <cell r="ET14">
            <v>0</v>
          </cell>
          <cell r="EU14">
            <v>0</v>
          </cell>
          <cell r="EW14">
            <v>0</v>
          </cell>
        </row>
        <row r="15">
          <cell r="A15">
            <v>41704</v>
          </cell>
          <cell r="B15">
            <v>81945.678413692469</v>
          </cell>
          <cell r="C15">
            <v>81945.678413692469</v>
          </cell>
          <cell r="D15">
            <v>0</v>
          </cell>
          <cell r="E15">
            <v>0</v>
          </cell>
          <cell r="F15">
            <v>0</v>
          </cell>
          <cell r="G15">
            <v>91872.629880905151</v>
          </cell>
          <cell r="H15">
            <v>0</v>
          </cell>
          <cell r="I15">
            <v>0</v>
          </cell>
          <cell r="J15">
            <v>0</v>
          </cell>
          <cell r="K15">
            <v>91872.629880905151</v>
          </cell>
          <cell r="L15">
            <v>5959.3774970691547</v>
          </cell>
          <cell r="M15">
            <v>5959.3774970691547</v>
          </cell>
          <cell r="Q15">
            <v>1996.0000247955322</v>
          </cell>
          <cell r="R15">
            <v>4185.180004119873</v>
          </cell>
          <cell r="S15">
            <v>6181.1800289154053</v>
          </cell>
          <cell r="T15">
            <v>6181.1800289154053</v>
          </cell>
          <cell r="U15">
            <v>0</v>
          </cell>
          <cell r="V15">
            <v>0</v>
          </cell>
          <cell r="W15">
            <v>0</v>
          </cell>
          <cell r="X15">
            <v>3500</v>
          </cell>
          <cell r="Y15">
            <v>2760</v>
          </cell>
          <cell r="Z15">
            <v>0</v>
          </cell>
          <cell r="AB15">
            <v>6260</v>
          </cell>
          <cell r="AC15">
            <v>322275.00990867609</v>
          </cell>
          <cell r="AD15">
            <v>0</v>
          </cell>
          <cell r="AE15">
            <v>0</v>
          </cell>
          <cell r="AF15">
            <v>0</v>
          </cell>
          <cell r="AG15">
            <v>322275.00990867609</v>
          </cell>
          <cell r="AH15">
            <v>265061.62010444776</v>
          </cell>
          <cell r="AI15">
            <v>0</v>
          </cell>
          <cell r="AJ15">
            <v>0</v>
          </cell>
          <cell r="AK15">
            <v>0</v>
          </cell>
          <cell r="AL15">
            <v>265061.62010444776</v>
          </cell>
          <cell r="AM15">
            <v>1020</v>
          </cell>
          <cell r="AN15">
            <v>0</v>
          </cell>
          <cell r="AO15">
            <v>0</v>
          </cell>
          <cell r="AP15">
            <v>0</v>
          </cell>
          <cell r="AQ15">
            <v>0</v>
          </cell>
          <cell r="AR15">
            <v>0</v>
          </cell>
          <cell r="AS15">
            <v>0</v>
          </cell>
          <cell r="AT15">
            <v>0</v>
          </cell>
          <cell r="AU15">
            <v>0</v>
          </cell>
          <cell r="AV15">
            <v>0</v>
          </cell>
          <cell r="AX15">
            <v>0</v>
          </cell>
          <cell r="AY15">
            <v>0</v>
          </cell>
          <cell r="AZ15">
            <v>0</v>
          </cell>
          <cell r="BA15">
            <v>0</v>
          </cell>
          <cell r="BB15">
            <v>0</v>
          </cell>
          <cell r="BC15">
            <v>0</v>
          </cell>
          <cell r="BE15">
            <v>0</v>
          </cell>
          <cell r="BF15">
            <v>0</v>
          </cell>
          <cell r="BG15">
            <v>0</v>
          </cell>
          <cell r="BK15">
            <v>2.1833333333333336</v>
          </cell>
          <cell r="BL15">
            <v>1</v>
          </cell>
          <cell r="BM15">
            <v>3</v>
          </cell>
          <cell r="BN15">
            <v>1.9666666666666663</v>
          </cell>
          <cell r="BO15">
            <v>2.1833333333333336</v>
          </cell>
          <cell r="BP15">
            <v>0</v>
          </cell>
          <cell r="BQ15">
            <v>0</v>
          </cell>
          <cell r="BR15">
            <v>1.9666666666666663</v>
          </cell>
          <cell r="BS15">
            <v>0</v>
          </cell>
          <cell r="BT15">
            <v>0</v>
          </cell>
          <cell r="BU15">
            <v>0</v>
          </cell>
          <cell r="BV15">
            <v>0</v>
          </cell>
          <cell r="BW15">
            <v>2.1833333333333336</v>
          </cell>
          <cell r="BX15">
            <v>1</v>
          </cell>
          <cell r="BY15">
            <v>3</v>
          </cell>
          <cell r="BZ15">
            <v>1.9666666666666663</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t="str">
            <v xml:space="preserve">EX2500-08 : 0.48hr Overheat Hydraulic-- EX2500-09 : 0.36hr Contamination Main Pump, 0.52hr Welding Structure-- PC-1250-22 : 1.72hr radiator Error 11 C151NS Overheat, 11.32 Non Production-- PC-1250-23 : 9.51hr Periodic Maintenance PM 14750-- </v>
          </cell>
          <cell r="DE15" t="str">
            <v>Rainfall &amp; Slippery</v>
          </cell>
          <cell r="DG15">
            <v>0</v>
          </cell>
          <cell r="DH15">
            <v>0</v>
          </cell>
          <cell r="DI15">
            <v>0</v>
          </cell>
          <cell r="DJ15">
            <v>0</v>
          </cell>
          <cell r="DK15">
            <v>936.52</v>
          </cell>
          <cell r="DL15">
            <v>936.52</v>
          </cell>
          <cell r="DM15">
            <v>936.52</v>
          </cell>
          <cell r="DO15">
            <v>0</v>
          </cell>
          <cell r="DR15">
            <v>589.13000869750977</v>
          </cell>
          <cell r="DS15">
            <v>0</v>
          </cell>
          <cell r="DT15">
            <v>0</v>
          </cell>
          <cell r="DU15">
            <v>589.13000869750977</v>
          </cell>
          <cell r="DV15">
            <v>589.13000869750977</v>
          </cell>
          <cell r="DW15" t="e">
            <v>#REF!</v>
          </cell>
          <cell r="DX15">
            <v>0</v>
          </cell>
          <cell r="DY15">
            <v>0</v>
          </cell>
          <cell r="DZ15">
            <v>0</v>
          </cell>
          <cell r="EA15">
            <v>936.52</v>
          </cell>
          <cell r="EB15">
            <v>4185.180004119873</v>
          </cell>
          <cell r="EC15">
            <v>1406.8700160980225</v>
          </cell>
          <cell r="ED15">
            <v>6528.5700202178959</v>
          </cell>
          <cell r="EE15">
            <v>6528.5700202178959</v>
          </cell>
          <cell r="EF15">
            <v>0</v>
          </cell>
          <cell r="EG15">
            <v>0</v>
          </cell>
          <cell r="EH15">
            <v>0</v>
          </cell>
          <cell r="EI15">
            <v>0</v>
          </cell>
          <cell r="EJ15">
            <v>0</v>
          </cell>
          <cell r="EK15">
            <v>0</v>
          </cell>
          <cell r="EL15">
            <v>0</v>
          </cell>
          <cell r="EM15">
            <v>0</v>
          </cell>
          <cell r="EO15">
            <v>0</v>
          </cell>
          <cell r="EP15">
            <v>0</v>
          </cell>
          <cell r="EQ15">
            <v>0</v>
          </cell>
          <cell r="ER15">
            <v>0</v>
          </cell>
          <cell r="ES15">
            <v>0</v>
          </cell>
          <cell r="ET15">
            <v>0</v>
          </cell>
          <cell r="EU15">
            <v>0</v>
          </cell>
          <cell r="EW15">
            <v>0</v>
          </cell>
        </row>
        <row r="16">
          <cell r="A16">
            <v>41705</v>
          </cell>
          <cell r="B16">
            <v>89461.899275642078</v>
          </cell>
          <cell r="C16">
            <v>89461.899275642078</v>
          </cell>
          <cell r="D16">
            <v>0</v>
          </cell>
          <cell r="E16">
            <v>0</v>
          </cell>
          <cell r="F16">
            <v>0</v>
          </cell>
          <cell r="G16">
            <v>96015.629880905151</v>
          </cell>
          <cell r="H16">
            <v>0</v>
          </cell>
          <cell r="I16">
            <v>0</v>
          </cell>
          <cell r="J16">
            <v>0</v>
          </cell>
          <cell r="K16">
            <v>96015.629880905151</v>
          </cell>
          <cell r="L16">
            <v>5719.8791822437424</v>
          </cell>
          <cell r="M16">
            <v>5719.8791822437424</v>
          </cell>
          <cell r="Q16">
            <v>4695.3200073242188</v>
          </cell>
          <cell r="R16">
            <v>1880.3500137329102</v>
          </cell>
          <cell r="S16">
            <v>6575.6700210571289</v>
          </cell>
          <cell r="T16">
            <v>6575.6700210571289</v>
          </cell>
          <cell r="U16">
            <v>0</v>
          </cell>
          <cell r="V16">
            <v>0</v>
          </cell>
          <cell r="W16">
            <v>0</v>
          </cell>
          <cell r="X16">
            <v>7800</v>
          </cell>
          <cell r="Y16">
            <v>0</v>
          </cell>
          <cell r="Z16">
            <v>0</v>
          </cell>
          <cell r="AB16">
            <v>7800</v>
          </cell>
          <cell r="AC16">
            <v>317812.08988761896</v>
          </cell>
          <cell r="AD16">
            <v>0</v>
          </cell>
          <cell r="AE16">
            <v>0</v>
          </cell>
          <cell r="AF16">
            <v>0</v>
          </cell>
          <cell r="AG16">
            <v>317812.08988761896</v>
          </cell>
          <cell r="AH16">
            <v>266652.33630525798</v>
          </cell>
          <cell r="AI16">
            <v>0</v>
          </cell>
          <cell r="AJ16">
            <v>0</v>
          </cell>
          <cell r="AK16">
            <v>0</v>
          </cell>
          <cell r="AL16">
            <v>266652.33630525798</v>
          </cell>
          <cell r="AM16">
            <v>979.01</v>
          </cell>
          <cell r="AN16">
            <v>0</v>
          </cell>
          <cell r="AO16">
            <v>0</v>
          </cell>
          <cell r="AP16">
            <v>0</v>
          </cell>
          <cell r="AQ16">
            <v>0</v>
          </cell>
          <cell r="AR16">
            <v>0</v>
          </cell>
          <cell r="AS16">
            <v>0</v>
          </cell>
          <cell r="AT16">
            <v>0</v>
          </cell>
          <cell r="AU16">
            <v>0</v>
          </cell>
          <cell r="AV16">
            <v>0</v>
          </cell>
          <cell r="AX16">
            <v>0</v>
          </cell>
          <cell r="AY16">
            <v>0</v>
          </cell>
          <cell r="AZ16">
            <v>0</v>
          </cell>
          <cell r="BA16">
            <v>0</v>
          </cell>
          <cell r="BB16">
            <v>0</v>
          </cell>
          <cell r="BC16">
            <v>0</v>
          </cell>
          <cell r="BE16">
            <v>0</v>
          </cell>
          <cell r="BF16">
            <v>0</v>
          </cell>
          <cell r="BG16">
            <v>0</v>
          </cell>
          <cell r="BK16">
            <v>0.91666666666666874</v>
          </cell>
          <cell r="BL16">
            <v>1</v>
          </cell>
          <cell r="BM16">
            <v>2</v>
          </cell>
          <cell r="BN16">
            <v>0.61666666666666714</v>
          </cell>
          <cell r="BO16">
            <v>0.91666666666666874</v>
          </cell>
          <cell r="BP16">
            <v>0</v>
          </cell>
          <cell r="BQ16">
            <v>0</v>
          </cell>
          <cell r="BR16">
            <v>0.61666666666666714</v>
          </cell>
          <cell r="BS16">
            <v>0</v>
          </cell>
          <cell r="BT16">
            <v>0</v>
          </cell>
          <cell r="BU16">
            <v>0</v>
          </cell>
          <cell r="BV16">
            <v>0</v>
          </cell>
          <cell r="BW16">
            <v>0.91666666666666874</v>
          </cell>
          <cell r="BX16">
            <v>1</v>
          </cell>
          <cell r="BY16">
            <v>2</v>
          </cell>
          <cell r="BZ16">
            <v>0.61666666666666714</v>
          </cell>
          <cell r="CA16">
            <v>157356</v>
          </cell>
          <cell r="CB16">
            <v>0.2275902946992705</v>
          </cell>
          <cell r="CC16">
            <v>270</v>
          </cell>
          <cell r="CD16">
            <v>34800</v>
          </cell>
          <cell r="CE16">
            <v>1012.6984126984128</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t="str">
            <v xml:space="preserve">EX2500-07 : 1.22hr Abnormal Swing System-- EX2500-09 : 0.19hr  Check Electrical System-- PC-1250-20 : 10.28hr Standby (No Truck)-- PC-1250-22 : 4.98hr General Work, 9.18hr Loading Non Production-- PC-1250-25 : 0.33hr Leveling Hydraulic Leaked-- PC-1250-23 : 7.12hr Standby (No Truck)-- </v>
          </cell>
          <cell r="DE16" t="str">
            <v>Rainfall &amp; Slippery</v>
          </cell>
          <cell r="DG16">
            <v>0</v>
          </cell>
          <cell r="DH16">
            <v>0</v>
          </cell>
          <cell r="DI16">
            <v>0</v>
          </cell>
          <cell r="DJ16">
            <v>0</v>
          </cell>
          <cell r="DK16">
            <v>0</v>
          </cell>
          <cell r="DL16">
            <v>0</v>
          </cell>
          <cell r="DM16">
            <v>0</v>
          </cell>
          <cell r="DO16">
            <v>0</v>
          </cell>
          <cell r="DR16">
            <v>1491.0900001525879</v>
          </cell>
          <cell r="DS16">
            <v>0</v>
          </cell>
          <cell r="DT16">
            <v>621.65999984741211</v>
          </cell>
          <cell r="DU16">
            <v>2112.75</v>
          </cell>
          <cell r="DV16">
            <v>2112.75</v>
          </cell>
          <cell r="DW16" t="e">
            <v>#REF!</v>
          </cell>
          <cell r="DX16">
            <v>0</v>
          </cell>
          <cell r="DY16">
            <v>0</v>
          </cell>
          <cell r="DZ16">
            <v>0</v>
          </cell>
          <cell r="EA16">
            <v>0</v>
          </cell>
          <cell r="EB16">
            <v>1880.3500137329102</v>
          </cell>
          <cell r="EC16">
            <v>2582.5700073242188</v>
          </cell>
          <cell r="ED16">
            <v>4462.9200210571289</v>
          </cell>
          <cell r="EE16">
            <v>4462.9200210571289</v>
          </cell>
          <cell r="EF16">
            <v>0</v>
          </cell>
          <cell r="EG16">
            <v>0</v>
          </cell>
          <cell r="EH16">
            <v>0</v>
          </cell>
          <cell r="EI16">
            <v>0</v>
          </cell>
          <cell r="EJ16">
            <v>0</v>
          </cell>
          <cell r="EK16">
            <v>0</v>
          </cell>
          <cell r="EL16">
            <v>0</v>
          </cell>
          <cell r="EM16">
            <v>0</v>
          </cell>
          <cell r="EO16">
            <v>0</v>
          </cell>
          <cell r="EP16">
            <v>0</v>
          </cell>
          <cell r="EQ16">
            <v>0</v>
          </cell>
          <cell r="ER16">
            <v>0</v>
          </cell>
          <cell r="ES16">
            <v>0</v>
          </cell>
          <cell r="ET16">
            <v>0</v>
          </cell>
          <cell r="EU16">
            <v>0</v>
          </cell>
          <cell r="EW16">
            <v>0</v>
          </cell>
        </row>
        <row r="17">
          <cell r="A17">
            <v>41706</v>
          </cell>
          <cell r="B17">
            <v>91976.701410802954</v>
          </cell>
          <cell r="C17">
            <v>91976.701410802954</v>
          </cell>
          <cell r="D17">
            <v>0</v>
          </cell>
          <cell r="E17">
            <v>0</v>
          </cell>
          <cell r="F17">
            <v>0</v>
          </cell>
          <cell r="G17">
            <v>94803.579662322998</v>
          </cell>
          <cell r="H17">
            <v>0</v>
          </cell>
          <cell r="I17">
            <v>0</v>
          </cell>
          <cell r="J17">
            <v>0</v>
          </cell>
          <cell r="K17">
            <v>94803.579662322998</v>
          </cell>
          <cell r="L17">
            <v>6198.8758118945689</v>
          </cell>
          <cell r="M17">
            <v>6198.8758118945689</v>
          </cell>
          <cell r="Q17">
            <v>7150.8099784851074</v>
          </cell>
          <cell r="R17">
            <v>0</v>
          </cell>
          <cell r="S17">
            <v>7150.8099784851074</v>
          </cell>
          <cell r="T17">
            <v>7150.8099784851074</v>
          </cell>
          <cell r="U17">
            <v>0</v>
          </cell>
          <cell r="V17">
            <v>0</v>
          </cell>
          <cell r="W17">
            <v>0</v>
          </cell>
          <cell r="X17">
            <v>8510</v>
          </cell>
          <cell r="Y17">
            <v>0</v>
          </cell>
          <cell r="Z17">
            <v>0</v>
          </cell>
          <cell r="AB17">
            <v>8510</v>
          </cell>
          <cell r="AC17">
            <v>312245.75991249079</v>
          </cell>
          <cell r="AD17">
            <v>0</v>
          </cell>
          <cell r="AE17">
            <v>0</v>
          </cell>
          <cell r="AF17">
            <v>0</v>
          </cell>
          <cell r="AG17">
            <v>312245.75991249079</v>
          </cell>
          <cell r="AH17">
            <v>268222.97215122089</v>
          </cell>
          <cell r="AI17">
            <v>0</v>
          </cell>
          <cell r="AJ17">
            <v>0</v>
          </cell>
          <cell r="AK17">
            <v>0</v>
          </cell>
          <cell r="AL17">
            <v>268222.97215122089</v>
          </cell>
          <cell r="AM17">
            <v>519.09</v>
          </cell>
          <cell r="AN17">
            <v>22.16</v>
          </cell>
          <cell r="AO17">
            <v>0</v>
          </cell>
          <cell r="AP17">
            <v>0</v>
          </cell>
          <cell r="AQ17">
            <v>0</v>
          </cell>
          <cell r="AR17">
            <v>0</v>
          </cell>
          <cell r="AS17">
            <v>0</v>
          </cell>
          <cell r="AT17">
            <v>0</v>
          </cell>
          <cell r="AU17">
            <v>0</v>
          </cell>
          <cell r="AV17">
            <v>0</v>
          </cell>
          <cell r="AX17">
            <v>0</v>
          </cell>
          <cell r="AY17">
            <v>0</v>
          </cell>
          <cell r="AZ17">
            <v>0</v>
          </cell>
          <cell r="BA17">
            <v>0</v>
          </cell>
          <cell r="BB17">
            <v>0</v>
          </cell>
          <cell r="BC17">
            <v>0</v>
          </cell>
          <cell r="BE17">
            <v>0</v>
          </cell>
          <cell r="BF17">
            <v>0</v>
          </cell>
          <cell r="BG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81192</v>
          </cell>
          <cell r="CB17">
            <v>0.28898773356355384</v>
          </cell>
          <cell r="CC17">
            <v>250</v>
          </cell>
          <cell r="CD17">
            <v>22800</v>
          </cell>
          <cell r="CE17">
            <v>663.49206349206349</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t="str">
            <v xml:space="preserve">EX2500-07 : 21.71hr Repair Swing machinery System-- EX2500-08 : 4.74hr Engine &amp; Hyd Boom And Swing Low Power-- PC-1250-20 : 2.72hr Standby (No Truck)-- PC-1250-22 : 6.39hr Loading Nonproduction-- PC-1250-23 : 1.45hr Air Conditioner Trouble-- </v>
          </cell>
          <cell r="DE17">
            <v>0</v>
          </cell>
          <cell r="DF17" t="str">
            <v xml:space="preserve"> </v>
          </cell>
          <cell r="DG17">
            <v>0</v>
          </cell>
          <cell r="DH17">
            <v>0</v>
          </cell>
          <cell r="DI17">
            <v>0</v>
          </cell>
          <cell r="DJ17">
            <v>0</v>
          </cell>
          <cell r="DK17">
            <v>0</v>
          </cell>
          <cell r="DL17">
            <v>0</v>
          </cell>
          <cell r="DM17">
            <v>0</v>
          </cell>
          <cell r="DO17">
            <v>0</v>
          </cell>
          <cell r="DR17">
            <v>0</v>
          </cell>
          <cell r="DS17">
            <v>0</v>
          </cell>
          <cell r="DT17">
            <v>1584.4800033569336</v>
          </cell>
          <cell r="DU17">
            <v>1584.4800033569336</v>
          </cell>
          <cell r="DV17">
            <v>1584.4800033569336</v>
          </cell>
          <cell r="DW17" t="e">
            <v>#REF!</v>
          </cell>
          <cell r="DX17">
            <v>0</v>
          </cell>
          <cell r="DY17">
            <v>0</v>
          </cell>
          <cell r="DZ17">
            <v>0</v>
          </cell>
          <cell r="EA17">
            <v>0</v>
          </cell>
          <cell r="EB17">
            <v>0</v>
          </cell>
          <cell r="EC17">
            <v>5566.3299751281738</v>
          </cell>
          <cell r="ED17">
            <v>5566.3299751281738</v>
          </cell>
          <cell r="EE17">
            <v>5566.3299751281738</v>
          </cell>
          <cell r="EF17">
            <v>0</v>
          </cell>
          <cell r="EG17">
            <v>0</v>
          </cell>
          <cell r="EH17">
            <v>0</v>
          </cell>
          <cell r="EI17">
            <v>0</v>
          </cell>
          <cell r="EJ17">
            <v>0</v>
          </cell>
          <cell r="EK17">
            <v>0</v>
          </cell>
          <cell r="EL17">
            <v>0</v>
          </cell>
          <cell r="EM17">
            <v>0</v>
          </cell>
          <cell r="EO17">
            <v>0</v>
          </cell>
          <cell r="EP17">
            <v>0</v>
          </cell>
          <cell r="EQ17">
            <v>0</v>
          </cell>
          <cell r="ER17">
            <v>0</v>
          </cell>
          <cell r="ES17">
            <v>0</v>
          </cell>
          <cell r="ET17">
            <v>0</v>
          </cell>
          <cell r="EU17">
            <v>0</v>
          </cell>
          <cell r="EW17">
            <v>0</v>
          </cell>
        </row>
        <row r="18">
          <cell r="A18">
            <v>41707</v>
          </cell>
          <cell r="B18">
            <v>91976.701410802954</v>
          </cell>
          <cell r="C18">
            <v>91976.701410802954</v>
          </cell>
          <cell r="D18">
            <v>0</v>
          </cell>
          <cell r="E18">
            <v>0</v>
          </cell>
          <cell r="F18">
            <v>0</v>
          </cell>
          <cell r="G18">
            <v>107010.710105896</v>
          </cell>
          <cell r="H18">
            <v>0</v>
          </cell>
          <cell r="I18">
            <v>0</v>
          </cell>
          <cell r="J18">
            <v>0</v>
          </cell>
          <cell r="K18">
            <v>107010.710105896</v>
          </cell>
          <cell r="L18">
            <v>6198.8758118945689</v>
          </cell>
          <cell r="M18">
            <v>6198.8758118945689</v>
          </cell>
          <cell r="Q18">
            <v>6853.9699802398682</v>
          </cell>
          <cell r="R18">
            <v>0</v>
          </cell>
          <cell r="S18">
            <v>6853.9699802398682</v>
          </cell>
          <cell r="T18">
            <v>6853.9699802398682</v>
          </cell>
          <cell r="U18">
            <v>0</v>
          </cell>
          <cell r="V18">
            <v>0</v>
          </cell>
          <cell r="W18">
            <v>0</v>
          </cell>
          <cell r="X18">
            <v>8500</v>
          </cell>
          <cell r="Y18">
            <v>0</v>
          </cell>
          <cell r="Z18">
            <v>0</v>
          </cell>
          <cell r="AB18">
            <v>8500</v>
          </cell>
          <cell r="AC18">
            <v>303666.05992172234</v>
          </cell>
          <cell r="AD18">
            <v>0</v>
          </cell>
          <cell r="AE18">
            <v>0</v>
          </cell>
          <cell r="AF18">
            <v>0</v>
          </cell>
          <cell r="AG18">
            <v>303666.05992172234</v>
          </cell>
          <cell r="AH18">
            <v>269995.84673879371</v>
          </cell>
          <cell r="AI18">
            <v>0</v>
          </cell>
          <cell r="AJ18">
            <v>0</v>
          </cell>
          <cell r="AK18">
            <v>0</v>
          </cell>
          <cell r="AL18">
            <v>269995.84673879371</v>
          </cell>
          <cell r="AM18">
            <v>90</v>
          </cell>
          <cell r="AN18">
            <v>0</v>
          </cell>
          <cell r="AO18">
            <v>0</v>
          </cell>
          <cell r="AP18">
            <v>0</v>
          </cell>
          <cell r="AQ18">
            <v>0</v>
          </cell>
          <cell r="AR18">
            <v>0</v>
          </cell>
          <cell r="AS18">
            <v>0</v>
          </cell>
          <cell r="AT18">
            <v>0</v>
          </cell>
          <cell r="AU18">
            <v>0</v>
          </cell>
          <cell r="AV18">
            <v>0</v>
          </cell>
          <cell r="AX18">
            <v>0</v>
          </cell>
          <cell r="AY18">
            <v>0</v>
          </cell>
          <cell r="AZ18">
            <v>0</v>
          </cell>
          <cell r="BA18">
            <v>0</v>
          </cell>
          <cell r="BB18">
            <v>0</v>
          </cell>
          <cell r="BC18">
            <v>0</v>
          </cell>
          <cell r="BE18">
            <v>0</v>
          </cell>
          <cell r="BF18">
            <v>0</v>
          </cell>
          <cell r="BG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45600</v>
          </cell>
          <cell r="CB18">
            <v>0.46038707880813146</v>
          </cell>
          <cell r="CC18">
            <v>190</v>
          </cell>
          <cell r="CD18">
            <v>20400</v>
          </cell>
          <cell r="CE18">
            <v>593.65079365079373</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t="str">
            <v xml:space="preserve">EX2500-07 : 24hr Repair Swing machinery System-- EX2500-08 : 3.11hr Swing Abnormal-- PC-1250-20 : 0.15hr Replace Teeth Bucket, 0.54hr Loose Hydraulic Cover-- PC-1250-19 : 4.26hr General Work, 6.12hr Loading Coal-- PC-1250-22 : 1.22hr Hose Hydraulic (Control Valve) Leaked-- PC-1250-23 : 1.20hr Can Not Start (Electric)-- </v>
          </cell>
          <cell r="DE18">
            <v>0</v>
          </cell>
          <cell r="DG18">
            <v>0</v>
          </cell>
          <cell r="DH18">
            <v>0</v>
          </cell>
          <cell r="DI18">
            <v>0</v>
          </cell>
          <cell r="DJ18">
            <v>0</v>
          </cell>
          <cell r="DK18">
            <v>3211.5200000000004</v>
          </cell>
          <cell r="DL18">
            <v>3211.5200000000004</v>
          </cell>
          <cell r="DM18">
            <v>3211.5200000000004</v>
          </cell>
          <cell r="DO18">
            <v>0</v>
          </cell>
          <cell r="DR18">
            <v>0</v>
          </cell>
          <cell r="DS18">
            <v>0</v>
          </cell>
          <cell r="DT18">
            <v>1485.7899894714355</v>
          </cell>
          <cell r="DU18">
            <v>1485.7899894714355</v>
          </cell>
          <cell r="DV18">
            <v>1485.7899894714355</v>
          </cell>
          <cell r="DW18" t="e">
            <v>#REF!</v>
          </cell>
          <cell r="DX18">
            <v>0</v>
          </cell>
          <cell r="DY18">
            <v>0</v>
          </cell>
          <cell r="DZ18">
            <v>0</v>
          </cell>
          <cell r="EA18">
            <v>3211.5200000000004</v>
          </cell>
          <cell r="EB18">
            <v>0</v>
          </cell>
          <cell r="EC18">
            <v>5368.1799907684326</v>
          </cell>
          <cell r="ED18">
            <v>8579.6999907684331</v>
          </cell>
          <cell r="EE18">
            <v>8579.6999907684331</v>
          </cell>
          <cell r="EF18">
            <v>0</v>
          </cell>
          <cell r="EG18">
            <v>0</v>
          </cell>
          <cell r="EH18">
            <v>0</v>
          </cell>
          <cell r="EI18">
            <v>0</v>
          </cell>
          <cell r="EJ18">
            <v>0</v>
          </cell>
          <cell r="EK18">
            <v>0</v>
          </cell>
          <cell r="EL18">
            <v>0</v>
          </cell>
          <cell r="EM18">
            <v>0</v>
          </cell>
          <cell r="EO18">
            <v>0</v>
          </cell>
          <cell r="EP18">
            <v>0</v>
          </cell>
          <cell r="EQ18">
            <v>0</v>
          </cell>
          <cell r="ER18">
            <v>0</v>
          </cell>
          <cell r="ES18">
            <v>0</v>
          </cell>
          <cell r="ET18">
            <v>0</v>
          </cell>
          <cell r="EU18">
            <v>0</v>
          </cell>
          <cell r="EW18">
            <v>0</v>
          </cell>
        </row>
        <row r="19">
          <cell r="A19">
            <v>41708</v>
          </cell>
          <cell r="B19">
            <v>88043.739461411416</v>
          </cell>
          <cell r="C19">
            <v>88043.739461411416</v>
          </cell>
          <cell r="D19">
            <v>0</v>
          </cell>
          <cell r="E19">
            <v>0</v>
          </cell>
          <cell r="F19">
            <v>0</v>
          </cell>
          <cell r="G19">
            <v>101678.13975143433</v>
          </cell>
          <cell r="H19">
            <v>0</v>
          </cell>
          <cell r="I19">
            <v>0</v>
          </cell>
          <cell r="J19">
            <v>0</v>
          </cell>
          <cell r="K19">
            <v>101678.13975143433</v>
          </cell>
          <cell r="L19">
            <v>5959.3774970691547</v>
          </cell>
          <cell r="M19">
            <v>5959.3774970691547</v>
          </cell>
          <cell r="Q19">
            <v>5016.1400089263916</v>
          </cell>
          <cell r="R19">
            <v>1800.9900131225586</v>
          </cell>
          <cell r="S19">
            <v>6817.1300220489502</v>
          </cell>
          <cell r="T19">
            <v>6817.1300220489502</v>
          </cell>
          <cell r="U19">
            <v>0</v>
          </cell>
          <cell r="V19">
            <v>0</v>
          </cell>
          <cell r="W19">
            <v>0</v>
          </cell>
          <cell r="X19">
            <v>0</v>
          </cell>
          <cell r="Y19">
            <v>0</v>
          </cell>
          <cell r="Z19">
            <v>0</v>
          </cell>
          <cell r="AB19">
            <v>0</v>
          </cell>
          <cell r="AC19">
            <v>296140.63989967341</v>
          </cell>
          <cell r="AD19">
            <v>0</v>
          </cell>
          <cell r="AE19">
            <v>0</v>
          </cell>
          <cell r="AF19">
            <v>0</v>
          </cell>
          <cell r="AG19">
            <v>296140.63989967341</v>
          </cell>
          <cell r="AH19">
            <v>271680.37523036817</v>
          </cell>
          <cell r="AI19">
            <v>0</v>
          </cell>
          <cell r="AJ19">
            <v>0</v>
          </cell>
          <cell r="AK19">
            <v>0</v>
          </cell>
          <cell r="AL19">
            <v>271680.37523036817</v>
          </cell>
          <cell r="AM19">
            <v>993.02999999999975</v>
          </cell>
          <cell r="AN19">
            <v>0</v>
          </cell>
          <cell r="AO19">
            <v>0</v>
          </cell>
          <cell r="AP19">
            <v>0</v>
          </cell>
          <cell r="AQ19">
            <v>0</v>
          </cell>
          <cell r="AR19">
            <v>0</v>
          </cell>
          <cell r="AS19">
            <v>0</v>
          </cell>
          <cell r="AT19">
            <v>0</v>
          </cell>
          <cell r="AU19">
            <v>0</v>
          </cell>
          <cell r="AV19">
            <v>0</v>
          </cell>
          <cell r="AX19">
            <v>0</v>
          </cell>
          <cell r="AY19">
            <v>0</v>
          </cell>
          <cell r="AZ19">
            <v>0</v>
          </cell>
          <cell r="BA19">
            <v>0</v>
          </cell>
          <cell r="BB19">
            <v>0</v>
          </cell>
          <cell r="BC19">
            <v>0</v>
          </cell>
          <cell r="BE19">
            <v>0</v>
          </cell>
          <cell r="BF19">
            <v>0</v>
          </cell>
          <cell r="BG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34650</v>
          </cell>
          <cell r="CB19">
            <v>0.57023752261847505</v>
          </cell>
          <cell r="CC19">
            <v>160</v>
          </cell>
          <cell r="CD19">
            <v>19200</v>
          </cell>
          <cell r="CE19">
            <v>558.73015873015879</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t="str">
            <v xml:space="preserve">EX2500-07 : 24hr Repair Swing machinery System-- EX2500-08 : 0.35hr radiator Engine STOP ON-- PC-1250-20 : 16.14hr PM 28500-- PC-1250-19 : 0.44hr Lighting Worklamp Off-- PC-1250-22 : 1.16hr Hydraulic Leak, 1.91hr Main Pump Leaked-- PC-1250-23 : 4.41hr  Motor Swing Leaked 2.24hr Can Not Start-- </v>
          </cell>
          <cell r="DE19">
            <v>0</v>
          </cell>
          <cell r="DG19">
            <v>0</v>
          </cell>
          <cell r="DH19">
            <v>0</v>
          </cell>
          <cell r="DI19">
            <v>0</v>
          </cell>
          <cell r="DJ19">
            <v>0</v>
          </cell>
          <cell r="DK19">
            <v>708.29000000000008</v>
          </cell>
          <cell r="DL19">
            <v>708.29000000000008</v>
          </cell>
          <cell r="DM19">
            <v>708.29000000000008</v>
          </cell>
          <cell r="DO19">
            <v>0</v>
          </cell>
          <cell r="DR19">
            <v>0</v>
          </cell>
          <cell r="DS19">
            <v>0</v>
          </cell>
          <cell r="DT19">
            <v>0</v>
          </cell>
          <cell r="DU19">
            <v>0</v>
          </cell>
          <cell r="DV19">
            <v>0</v>
          </cell>
          <cell r="DW19" t="e">
            <v>#REF!</v>
          </cell>
          <cell r="DX19">
            <v>0</v>
          </cell>
          <cell r="DY19">
            <v>0</v>
          </cell>
          <cell r="DZ19">
            <v>0</v>
          </cell>
          <cell r="EA19">
            <v>708.29000000000008</v>
          </cell>
          <cell r="EB19">
            <v>1800.9900131225586</v>
          </cell>
          <cell r="EC19">
            <v>5016.1400089263916</v>
          </cell>
          <cell r="ED19">
            <v>7525.4200220489502</v>
          </cell>
          <cell r="EE19">
            <v>7525.4200220489502</v>
          </cell>
          <cell r="EF19">
            <v>0</v>
          </cell>
          <cell r="EG19">
            <v>0</v>
          </cell>
          <cell r="EH19">
            <v>0</v>
          </cell>
          <cell r="EI19">
            <v>0</v>
          </cell>
          <cell r="EJ19">
            <v>0</v>
          </cell>
          <cell r="EK19">
            <v>0</v>
          </cell>
          <cell r="EL19">
            <v>0</v>
          </cell>
          <cell r="EM19">
            <v>0</v>
          </cell>
          <cell r="EO19">
            <v>0</v>
          </cell>
          <cell r="EP19">
            <v>0</v>
          </cell>
          <cell r="EQ19">
            <v>0</v>
          </cell>
          <cell r="ER19">
            <v>0</v>
          </cell>
          <cell r="ES19">
            <v>0</v>
          </cell>
          <cell r="ET19">
            <v>0</v>
          </cell>
          <cell r="EU19">
            <v>0</v>
          </cell>
          <cell r="EW19">
            <v>0</v>
          </cell>
        </row>
        <row r="20">
          <cell r="A20">
            <v>41709</v>
          </cell>
          <cell r="B20">
            <v>82278.01983849956</v>
          </cell>
          <cell r="C20">
            <v>82278.01983849956</v>
          </cell>
          <cell r="D20">
            <v>0</v>
          </cell>
          <cell r="E20">
            <v>0</v>
          </cell>
          <cell r="F20">
            <v>0</v>
          </cell>
          <cell r="G20">
            <v>102958.64039230347</v>
          </cell>
          <cell r="H20">
            <v>0</v>
          </cell>
          <cell r="I20">
            <v>0</v>
          </cell>
          <cell r="J20">
            <v>0</v>
          </cell>
          <cell r="K20">
            <v>102958.64039230347</v>
          </cell>
          <cell r="L20">
            <v>5959.3774970691547</v>
          </cell>
          <cell r="M20">
            <v>5959.3774970691547</v>
          </cell>
          <cell r="Q20">
            <v>2516.4700000000003</v>
          </cell>
          <cell r="R20">
            <v>5486.96</v>
          </cell>
          <cell r="S20">
            <v>8003.43</v>
          </cell>
          <cell r="T20">
            <v>8003.43</v>
          </cell>
          <cell r="U20">
            <v>0</v>
          </cell>
          <cell r="V20">
            <v>0</v>
          </cell>
          <cell r="W20">
            <v>0</v>
          </cell>
          <cell r="X20">
            <v>440</v>
          </cell>
          <cell r="Y20">
            <v>8460</v>
          </cell>
          <cell r="Z20">
            <v>0</v>
          </cell>
          <cell r="AB20">
            <v>8900</v>
          </cell>
          <cell r="AC20">
            <v>290011.77989967342</v>
          </cell>
          <cell r="AD20">
            <v>0</v>
          </cell>
          <cell r="AE20">
            <v>0</v>
          </cell>
          <cell r="AF20">
            <v>0</v>
          </cell>
          <cell r="AG20">
            <v>290011.77989967342</v>
          </cell>
          <cell r="AH20">
            <v>273386.11811294442</v>
          </cell>
          <cell r="AI20">
            <v>0</v>
          </cell>
          <cell r="AJ20">
            <v>0</v>
          </cell>
          <cell r="AK20">
            <v>0</v>
          </cell>
          <cell r="AL20">
            <v>273386.11811294442</v>
          </cell>
          <cell r="AM20">
            <v>669.53000000000009</v>
          </cell>
          <cell r="AN20">
            <v>0</v>
          </cell>
          <cell r="AO20">
            <v>0</v>
          </cell>
          <cell r="AP20">
            <v>0</v>
          </cell>
          <cell r="AQ20">
            <v>0</v>
          </cell>
          <cell r="AR20">
            <v>0</v>
          </cell>
          <cell r="AS20">
            <v>0</v>
          </cell>
          <cell r="AT20">
            <v>0</v>
          </cell>
          <cell r="AU20">
            <v>0</v>
          </cell>
          <cell r="AV20">
            <v>0</v>
          </cell>
          <cell r="AX20">
            <v>0</v>
          </cell>
          <cell r="AY20">
            <v>0</v>
          </cell>
          <cell r="AZ20">
            <v>0</v>
          </cell>
          <cell r="BA20">
            <v>0</v>
          </cell>
          <cell r="BB20">
            <v>0</v>
          </cell>
          <cell r="BC20">
            <v>0</v>
          </cell>
          <cell r="BE20">
            <v>0</v>
          </cell>
          <cell r="BF20">
            <v>0</v>
          </cell>
          <cell r="BG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215550</v>
          </cell>
          <cell r="CB20">
            <v>0.17760398832075938</v>
          </cell>
          <cell r="CC20">
            <v>330</v>
          </cell>
          <cell r="CD20">
            <v>37200</v>
          </cell>
          <cell r="CE20">
            <v>1082.5396825396826</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t="str">
            <v xml:space="preserve">EX2500-07 : 24hr Repair Swing machinery System-- EX2500-08 : 2hr Overheat Hydraulic System-- EX2500-09 : 1.59hr Bucket Crack-- PC-1250-20 : 0.30hr Check Hydraulic Filter 1.04hr Loading Non-- PC-1250-19 : 0.06hr General work 0.07 Loading non-- PC-1250-22 : 2.21hr Radiator Overheat-- PC-1250-25 : 1.05hr Grease Leak-- PC-1250-23 : 0.68hr Coolant Radiator Low Level 0.42hr  Main Pump Leaked-- </v>
          </cell>
          <cell r="DE20">
            <v>0</v>
          </cell>
          <cell r="DG20">
            <v>0</v>
          </cell>
          <cell r="DH20">
            <v>0</v>
          </cell>
          <cell r="DI20">
            <v>0</v>
          </cell>
          <cell r="DJ20">
            <v>0</v>
          </cell>
          <cell r="DK20">
            <v>0</v>
          </cell>
          <cell r="DL20">
            <v>0</v>
          </cell>
          <cell r="DM20">
            <v>0</v>
          </cell>
          <cell r="DO20">
            <v>0</v>
          </cell>
          <cell r="DR20">
            <v>475.98</v>
          </cell>
          <cell r="DS20">
            <v>0</v>
          </cell>
          <cell r="DT20">
            <v>1398.59</v>
          </cell>
          <cell r="DU20">
            <v>1874.57</v>
          </cell>
          <cell r="DV20">
            <v>1874.57</v>
          </cell>
          <cell r="DW20" t="e">
            <v>#REF!</v>
          </cell>
          <cell r="DX20">
            <v>0</v>
          </cell>
          <cell r="DY20">
            <v>0</v>
          </cell>
          <cell r="DZ20">
            <v>0</v>
          </cell>
          <cell r="EA20">
            <v>0</v>
          </cell>
          <cell r="EB20">
            <v>5486.96</v>
          </cell>
          <cell r="EC20">
            <v>641.90000000000055</v>
          </cell>
          <cell r="ED20">
            <v>6128.8600000000006</v>
          </cell>
          <cell r="EE20">
            <v>6128.8600000000006</v>
          </cell>
          <cell r="EF20">
            <v>0</v>
          </cell>
          <cell r="EG20">
            <v>0</v>
          </cell>
          <cell r="EH20">
            <v>0</v>
          </cell>
          <cell r="EI20">
            <v>0</v>
          </cell>
          <cell r="EJ20">
            <v>0</v>
          </cell>
          <cell r="EK20">
            <v>0</v>
          </cell>
          <cell r="EL20">
            <v>0</v>
          </cell>
          <cell r="EM20">
            <v>0</v>
          </cell>
          <cell r="EO20">
            <v>0</v>
          </cell>
          <cell r="EP20">
            <v>0</v>
          </cell>
          <cell r="EQ20">
            <v>0</v>
          </cell>
          <cell r="ER20">
            <v>0</v>
          </cell>
          <cell r="ES20">
            <v>0</v>
          </cell>
          <cell r="ET20">
            <v>0</v>
          </cell>
          <cell r="EU20">
            <v>0</v>
          </cell>
          <cell r="EW20">
            <v>0</v>
          </cell>
        </row>
        <row r="21">
          <cell r="A21">
            <v>41710</v>
          </cell>
          <cell r="B21">
            <v>89594.146239742171</v>
          </cell>
          <cell r="C21">
            <v>89594.146239742171</v>
          </cell>
          <cell r="D21">
            <v>0</v>
          </cell>
          <cell r="E21">
            <v>0</v>
          </cell>
          <cell r="F21">
            <v>0</v>
          </cell>
          <cell r="G21">
            <v>104927.27003669739</v>
          </cell>
          <cell r="H21">
            <v>0</v>
          </cell>
          <cell r="I21">
            <v>0</v>
          </cell>
          <cell r="J21">
            <v>0</v>
          </cell>
          <cell r="K21">
            <v>104927.27003669739</v>
          </cell>
          <cell r="L21">
            <v>5959.3774970691547</v>
          </cell>
          <cell r="M21">
            <v>5959.3774970691547</v>
          </cell>
          <cell r="Q21">
            <v>3986.6199703216553</v>
          </cell>
          <cell r="R21">
            <v>3474.370002746582</v>
          </cell>
          <cell r="S21">
            <v>7460.9899730682373</v>
          </cell>
          <cell r="T21">
            <v>7460.9899730682373</v>
          </cell>
          <cell r="U21">
            <v>0</v>
          </cell>
          <cell r="V21">
            <v>0</v>
          </cell>
          <cell r="W21">
            <v>0</v>
          </cell>
          <cell r="X21">
            <v>60</v>
          </cell>
          <cell r="Y21">
            <v>1060</v>
          </cell>
          <cell r="Z21">
            <v>0</v>
          </cell>
          <cell r="AB21">
            <v>1120</v>
          </cell>
          <cell r="AC21">
            <v>284997.45990760799</v>
          </cell>
          <cell r="AD21">
            <v>0</v>
          </cell>
          <cell r="AE21">
            <v>0</v>
          </cell>
          <cell r="AF21">
            <v>0</v>
          </cell>
          <cell r="AG21">
            <v>284997.45990760799</v>
          </cell>
          <cell r="AH21">
            <v>275124.47580076248</v>
          </cell>
          <cell r="AI21">
            <v>0</v>
          </cell>
          <cell r="AJ21">
            <v>0</v>
          </cell>
          <cell r="AK21">
            <v>0</v>
          </cell>
          <cell r="AL21">
            <v>275124.47580076248</v>
          </cell>
          <cell r="AM21">
            <v>598.32000000000016</v>
          </cell>
          <cell r="AN21">
            <v>0</v>
          </cell>
          <cell r="AO21">
            <v>0</v>
          </cell>
          <cell r="AP21">
            <v>0</v>
          </cell>
          <cell r="AQ21">
            <v>0</v>
          </cell>
          <cell r="AR21">
            <v>0</v>
          </cell>
          <cell r="AS21">
            <v>0</v>
          </cell>
          <cell r="AT21">
            <v>0</v>
          </cell>
          <cell r="AU21">
            <v>0</v>
          </cell>
          <cell r="AV21">
            <v>0</v>
          </cell>
          <cell r="AX21">
            <v>0</v>
          </cell>
          <cell r="AY21">
            <v>0</v>
          </cell>
          <cell r="AZ21">
            <v>0</v>
          </cell>
          <cell r="BA21">
            <v>0</v>
          </cell>
          <cell r="BB21">
            <v>0</v>
          </cell>
          <cell r="BC21">
            <v>0</v>
          </cell>
          <cell r="BE21">
            <v>0</v>
          </cell>
          <cell r="BF21">
            <v>0</v>
          </cell>
          <cell r="BG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75426</v>
          </cell>
          <cell r="CB21">
            <v>0.44206052479061791</v>
          </cell>
          <cell r="CC21">
            <v>245</v>
          </cell>
          <cell r="CD21">
            <v>32400</v>
          </cell>
          <cell r="CE21">
            <v>942.85714285714289</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t="str">
            <v xml:space="preserve">EX2500-07 : 24hr Repair Swing machinery System-- EX2500-08 : 1.07hr Engine STOP ON 0.96hr Overheat Hydraulic System-- PC-1250-20 : 0.81hr Standby (No Truck)-- PC-1250-22 : 1.24hr Overheat Radiator-- PC-1250-23 : 3.26hr Main Pump Leaked 0.20hr Standby (No Truck)-- </v>
          </cell>
          <cell r="DE21">
            <v>0</v>
          </cell>
          <cell r="DG21">
            <v>0</v>
          </cell>
          <cell r="DH21">
            <v>0</v>
          </cell>
          <cell r="DI21">
            <v>0</v>
          </cell>
          <cell r="DJ21">
            <v>0</v>
          </cell>
          <cell r="DK21">
            <v>0</v>
          </cell>
          <cell r="DL21">
            <v>0</v>
          </cell>
          <cell r="DM21">
            <v>0</v>
          </cell>
          <cell r="DO21">
            <v>0</v>
          </cell>
          <cell r="DR21">
            <v>164.51000022888184</v>
          </cell>
          <cell r="DS21">
            <v>0</v>
          </cell>
          <cell r="DT21">
            <v>2282.1599807739258</v>
          </cell>
          <cell r="DU21">
            <v>2446.6699810028076</v>
          </cell>
          <cell r="DV21">
            <v>2446.6699810028076</v>
          </cell>
          <cell r="DW21" t="e">
            <v>#REF!</v>
          </cell>
          <cell r="DX21">
            <v>0</v>
          </cell>
          <cell r="DY21">
            <v>0</v>
          </cell>
          <cell r="DZ21">
            <v>0</v>
          </cell>
          <cell r="EA21">
            <v>0</v>
          </cell>
          <cell r="EB21">
            <v>3474.370002746582</v>
          </cell>
          <cell r="EC21">
            <v>1539.9499893188477</v>
          </cell>
          <cell r="ED21">
            <v>5014.3199920654297</v>
          </cell>
          <cell r="EE21">
            <v>5014.3199920654297</v>
          </cell>
          <cell r="EF21">
            <v>0</v>
          </cell>
          <cell r="EG21">
            <v>0</v>
          </cell>
          <cell r="EH21">
            <v>0</v>
          </cell>
          <cell r="EI21">
            <v>0</v>
          </cell>
          <cell r="EJ21">
            <v>0</v>
          </cell>
          <cell r="EK21">
            <v>0</v>
          </cell>
          <cell r="EL21">
            <v>0</v>
          </cell>
          <cell r="EM21">
            <v>0</v>
          </cell>
          <cell r="EO21">
            <v>0</v>
          </cell>
          <cell r="EP21">
            <v>0</v>
          </cell>
          <cell r="EQ21">
            <v>0</v>
          </cell>
          <cell r="ER21">
            <v>0</v>
          </cell>
          <cell r="ES21">
            <v>0</v>
          </cell>
          <cell r="ET21">
            <v>0</v>
          </cell>
          <cell r="EU21">
            <v>0</v>
          </cell>
          <cell r="EW21">
            <v>0</v>
          </cell>
        </row>
        <row r="22">
          <cell r="A22">
            <v>41711</v>
          </cell>
          <cell r="B22">
            <v>93379.945047342029</v>
          </cell>
          <cell r="C22">
            <v>93379.945047342029</v>
          </cell>
          <cell r="D22">
            <v>0</v>
          </cell>
          <cell r="E22">
            <v>0</v>
          </cell>
          <cell r="F22">
            <v>0</v>
          </cell>
          <cell r="G22">
            <v>102145.64009666443</v>
          </cell>
          <cell r="H22">
            <v>0</v>
          </cell>
          <cell r="I22">
            <v>0</v>
          </cell>
          <cell r="J22">
            <v>0</v>
          </cell>
          <cell r="K22">
            <v>102145.64009666443</v>
          </cell>
          <cell r="L22">
            <v>5959.3774970691547</v>
          </cell>
          <cell r="M22">
            <v>5959.3774970691547</v>
          </cell>
          <cell r="Q22">
            <v>6672.7700443267822</v>
          </cell>
          <cell r="R22">
            <v>1103.71999168396</v>
          </cell>
          <cell r="S22">
            <v>7776.4900360107422</v>
          </cell>
          <cell r="T22">
            <v>7776.4900360107422</v>
          </cell>
          <cell r="U22">
            <v>0</v>
          </cell>
          <cell r="V22">
            <v>0</v>
          </cell>
          <cell r="W22">
            <v>0</v>
          </cell>
          <cell r="X22">
            <v>0</v>
          </cell>
          <cell r="Y22">
            <v>0</v>
          </cell>
          <cell r="Z22">
            <v>0</v>
          </cell>
          <cell r="AB22">
            <v>0</v>
          </cell>
          <cell r="AC22">
            <v>279797.30986602779</v>
          </cell>
          <cell r="AD22">
            <v>0</v>
          </cell>
          <cell r="AE22">
            <v>0</v>
          </cell>
          <cell r="AF22">
            <v>0</v>
          </cell>
          <cell r="AG22">
            <v>279797.30986602779</v>
          </cell>
          <cell r="AH22">
            <v>276816.74949355016</v>
          </cell>
          <cell r="AI22">
            <v>0</v>
          </cell>
          <cell r="AJ22">
            <v>0</v>
          </cell>
          <cell r="AK22">
            <v>0</v>
          </cell>
          <cell r="AL22">
            <v>276816.74949355016</v>
          </cell>
          <cell r="AM22">
            <v>286.45</v>
          </cell>
          <cell r="AN22">
            <v>0</v>
          </cell>
          <cell r="AO22">
            <v>0</v>
          </cell>
          <cell r="AP22">
            <v>0</v>
          </cell>
          <cell r="AQ22">
            <v>0</v>
          </cell>
          <cell r="AR22">
            <v>0</v>
          </cell>
          <cell r="AS22">
            <v>0</v>
          </cell>
          <cell r="AT22">
            <v>0</v>
          </cell>
          <cell r="AU22">
            <v>0</v>
          </cell>
          <cell r="AV22">
            <v>0</v>
          </cell>
          <cell r="AX22">
            <v>0</v>
          </cell>
          <cell r="AY22">
            <v>0</v>
          </cell>
          <cell r="AZ22">
            <v>0</v>
          </cell>
          <cell r="BA22">
            <v>0</v>
          </cell>
          <cell r="BB22">
            <v>0</v>
          </cell>
          <cell r="BC22">
            <v>0</v>
          </cell>
          <cell r="BE22">
            <v>0</v>
          </cell>
          <cell r="BF22">
            <v>0</v>
          </cell>
          <cell r="BG22">
            <v>0</v>
          </cell>
          <cell r="BK22">
            <v>0.13333333333333286</v>
          </cell>
          <cell r="BL22">
            <v>1</v>
          </cell>
          <cell r="BM22">
            <v>0.4</v>
          </cell>
          <cell r="BN22">
            <v>0.15000000000000213</v>
          </cell>
          <cell r="BO22">
            <v>0.13333333333333286</v>
          </cell>
          <cell r="BP22">
            <v>0</v>
          </cell>
          <cell r="BQ22">
            <v>0</v>
          </cell>
          <cell r="BR22">
            <v>0.15000000000000213</v>
          </cell>
          <cell r="BS22">
            <v>0</v>
          </cell>
          <cell r="BT22">
            <v>0</v>
          </cell>
          <cell r="BU22">
            <v>0</v>
          </cell>
          <cell r="BV22">
            <v>0</v>
          </cell>
          <cell r="BW22">
            <v>0.13333333333333286</v>
          </cell>
          <cell r="BX22">
            <v>1</v>
          </cell>
          <cell r="BY22">
            <v>0.4</v>
          </cell>
          <cell r="BZ22">
            <v>0.15000000000000213</v>
          </cell>
          <cell r="CA22">
            <v>202500</v>
          </cell>
          <cell r="CB22">
            <v>0.17685283166764648</v>
          </cell>
          <cell r="CC22">
            <v>240</v>
          </cell>
          <cell r="CD22">
            <v>34800</v>
          </cell>
          <cell r="CE22">
            <v>1012.6984126984128</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t="str">
            <v xml:space="preserve">EX2500-07 : 24hr Repair Swing machinery System-- EX2500-08 : 1.51hr Replace Hose A 0.35hr Hydraulic Oil Overheat-- EX2500-09 : 9.44hr Repair Bucket and Structue-- PC-1250-19 : 1.62hr Fog 0.41 Loading Non Production-- PC-1250-22 : 0.61hr AC Off-- PC-1250-25 : 1.63hr Fog-- PC-1250-23 : 5.79hr V-Belt Ac Broken 4.47hr Standby (No Truck)-- </v>
          </cell>
          <cell r="DE22" t="str">
            <v>Rainfall &amp; Slippery</v>
          </cell>
          <cell r="DG22">
            <v>0</v>
          </cell>
          <cell r="DH22">
            <v>0</v>
          </cell>
          <cell r="DI22">
            <v>0</v>
          </cell>
          <cell r="DJ22">
            <v>0</v>
          </cell>
          <cell r="DK22">
            <v>0</v>
          </cell>
          <cell r="DL22">
            <v>0</v>
          </cell>
          <cell r="DM22">
            <v>0</v>
          </cell>
          <cell r="DO22">
            <v>0</v>
          </cell>
          <cell r="DR22">
            <v>1718.5999965667725</v>
          </cell>
          <cell r="DS22">
            <v>42.139999389648438</v>
          </cell>
          <cell r="DT22">
            <v>815.59999847412109</v>
          </cell>
          <cell r="DU22">
            <v>2576.339994430542</v>
          </cell>
          <cell r="DV22">
            <v>2576.339994430542</v>
          </cell>
          <cell r="DW22" t="e">
            <v>#REF!</v>
          </cell>
          <cell r="DX22">
            <v>0</v>
          </cell>
          <cell r="DY22">
            <v>0</v>
          </cell>
          <cell r="DZ22">
            <v>0</v>
          </cell>
          <cell r="EA22">
            <v>0</v>
          </cell>
          <cell r="EB22">
            <v>0</v>
          </cell>
          <cell r="EC22">
            <v>5200.1500415802002</v>
          </cell>
          <cell r="ED22">
            <v>5200.1500415802002</v>
          </cell>
          <cell r="EE22">
            <v>5200.1500415802002</v>
          </cell>
          <cell r="EF22">
            <v>0</v>
          </cell>
          <cell r="EG22">
            <v>0</v>
          </cell>
          <cell r="EH22">
            <v>0</v>
          </cell>
          <cell r="EI22">
            <v>0</v>
          </cell>
          <cell r="EJ22">
            <v>0</v>
          </cell>
          <cell r="EK22">
            <v>0</v>
          </cell>
          <cell r="EL22">
            <v>0</v>
          </cell>
          <cell r="EM22">
            <v>0</v>
          </cell>
          <cell r="EO22">
            <v>0</v>
          </cell>
          <cell r="EP22">
            <v>0</v>
          </cell>
          <cell r="EQ22">
            <v>0</v>
          </cell>
          <cell r="ER22">
            <v>0</v>
          </cell>
          <cell r="ES22">
            <v>0</v>
          </cell>
          <cell r="ET22">
            <v>0</v>
          </cell>
          <cell r="EU22">
            <v>0</v>
          </cell>
          <cell r="EW22">
            <v>0</v>
          </cell>
        </row>
        <row r="23">
          <cell r="A23">
            <v>41712</v>
          </cell>
          <cell r="B23">
            <v>85215.923199220837</v>
          </cell>
          <cell r="C23">
            <v>85215.923199220837</v>
          </cell>
          <cell r="D23">
            <v>0</v>
          </cell>
          <cell r="E23">
            <v>0</v>
          </cell>
          <cell r="F23">
            <v>0</v>
          </cell>
          <cell r="G23">
            <v>97014.519672393799</v>
          </cell>
          <cell r="H23">
            <v>0</v>
          </cell>
          <cell r="I23">
            <v>0</v>
          </cell>
          <cell r="J23">
            <v>0</v>
          </cell>
          <cell r="K23">
            <v>97014.519672393799</v>
          </cell>
          <cell r="L23">
            <v>5719.8791822437424</v>
          </cell>
          <cell r="M23">
            <v>5719.8791822437424</v>
          </cell>
          <cell r="Q23">
            <v>5493.8699970245361</v>
          </cell>
          <cell r="R23">
            <v>1338.7600002288818</v>
          </cell>
          <cell r="S23">
            <v>6832.629997253418</v>
          </cell>
          <cell r="T23">
            <v>6832.629997253418</v>
          </cell>
          <cell r="U23">
            <v>0</v>
          </cell>
          <cell r="V23">
            <v>0</v>
          </cell>
          <cell r="W23">
            <v>0</v>
          </cell>
          <cell r="X23">
            <v>7610</v>
          </cell>
          <cell r="Y23">
            <v>0</v>
          </cell>
          <cell r="Z23">
            <v>0</v>
          </cell>
          <cell r="AB23">
            <v>7610</v>
          </cell>
          <cell r="AC23">
            <v>275260.38986404415</v>
          </cell>
          <cell r="AD23">
            <v>0</v>
          </cell>
          <cell r="AE23">
            <v>0</v>
          </cell>
          <cell r="AF23">
            <v>0</v>
          </cell>
          <cell r="AG23">
            <v>275260.38986404415</v>
          </cell>
          <cell r="AH23">
            <v>278424.01456433203</v>
          </cell>
          <cell r="AI23">
            <v>0</v>
          </cell>
          <cell r="AJ23">
            <v>0</v>
          </cell>
          <cell r="AK23">
            <v>0</v>
          </cell>
          <cell r="AL23">
            <v>278424.01456433203</v>
          </cell>
          <cell r="AM23">
            <v>2617.0800000000022</v>
          </cell>
          <cell r="AN23">
            <v>1242.5599999999997</v>
          </cell>
          <cell r="AO23">
            <v>0</v>
          </cell>
          <cell r="AP23">
            <v>0</v>
          </cell>
          <cell r="AQ23">
            <v>0</v>
          </cell>
          <cell r="AR23">
            <v>0</v>
          </cell>
          <cell r="AS23">
            <v>0</v>
          </cell>
          <cell r="AT23">
            <v>0</v>
          </cell>
          <cell r="AU23">
            <v>0</v>
          </cell>
          <cell r="AV23">
            <v>0</v>
          </cell>
          <cell r="AX23">
            <v>0</v>
          </cell>
          <cell r="AY23">
            <v>0</v>
          </cell>
          <cell r="AZ23">
            <v>0</v>
          </cell>
          <cell r="BA23">
            <v>0</v>
          </cell>
          <cell r="BB23">
            <v>0</v>
          </cell>
          <cell r="BC23">
            <v>0</v>
          </cell>
          <cell r="BE23">
            <v>0</v>
          </cell>
          <cell r="BF23">
            <v>0</v>
          </cell>
          <cell r="BG23">
            <v>0</v>
          </cell>
          <cell r="BK23">
            <v>1.1833333333333345</v>
          </cell>
          <cell r="BL23">
            <v>1</v>
          </cell>
          <cell r="BM23">
            <v>1</v>
          </cell>
          <cell r="BN23">
            <v>0.49999999999999822</v>
          </cell>
          <cell r="BO23">
            <v>1.1833333333333345</v>
          </cell>
          <cell r="BP23">
            <v>0</v>
          </cell>
          <cell r="BQ23">
            <v>0</v>
          </cell>
          <cell r="BR23">
            <v>0.49999999999999822</v>
          </cell>
          <cell r="BS23">
            <v>0</v>
          </cell>
          <cell r="BT23">
            <v>0</v>
          </cell>
          <cell r="BU23">
            <v>0</v>
          </cell>
          <cell r="BV23">
            <v>0</v>
          </cell>
          <cell r="BW23">
            <v>1.1833333333333345</v>
          </cell>
          <cell r="BX23">
            <v>1</v>
          </cell>
          <cell r="BY23">
            <v>1</v>
          </cell>
          <cell r="BZ23">
            <v>0.49999999999999822</v>
          </cell>
          <cell r="CA23">
            <v>61110</v>
          </cell>
          <cell r="CB23">
            <v>0.40416319257752742</v>
          </cell>
          <cell r="CC23">
            <v>185</v>
          </cell>
          <cell r="CD23">
            <v>24000</v>
          </cell>
          <cell r="CE23">
            <v>698.41269841269843</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t="str">
            <v xml:space="preserve">EX2500-07 : 24hr Repair Swing machinery System-- EX2500-08 : 1.08hr General Work-- PC-1250-20 : 0.62hr Repair Autolube-- PC-1250-19 : 0.76hr Low Power Engine-- PC-1250-22 : 0.62hr Standby (No Truck)-- PC-1250-25 : 0.45hr Low Power Engine 3.70hr Hose Cylinder Bucket RH Leaked-- PC-1250-23 : 4.97hr V-Belt Ac Broken 0.42hr Working Lamp All Off, 2.17hr Standby (No Truck)-- </v>
          </cell>
          <cell r="DE23" t="str">
            <v>Rainfall &amp; Slippery</v>
          </cell>
          <cell r="DG23">
            <v>0</v>
          </cell>
          <cell r="DH23">
            <v>0</v>
          </cell>
          <cell r="DI23">
            <v>0</v>
          </cell>
          <cell r="DJ23">
            <v>0</v>
          </cell>
          <cell r="DK23">
            <v>0</v>
          </cell>
          <cell r="DL23">
            <v>0</v>
          </cell>
          <cell r="DM23">
            <v>0</v>
          </cell>
          <cell r="DO23">
            <v>0</v>
          </cell>
          <cell r="DR23">
            <v>348.23999977111816</v>
          </cell>
          <cell r="DS23">
            <v>132.69000053405762</v>
          </cell>
          <cell r="DT23">
            <v>1814.7799949645996</v>
          </cell>
          <cell r="DU23">
            <v>2295.7099952697754</v>
          </cell>
          <cell r="DV23">
            <v>2295.7099952697754</v>
          </cell>
          <cell r="DW23" t="e">
            <v>#REF!</v>
          </cell>
          <cell r="DX23">
            <v>0</v>
          </cell>
          <cell r="DY23">
            <v>0</v>
          </cell>
          <cell r="DZ23">
            <v>0</v>
          </cell>
          <cell r="EA23">
            <v>0</v>
          </cell>
          <cell r="EB23">
            <v>990.52000045776367</v>
          </cell>
          <cell r="EC23">
            <v>3546.4000015258789</v>
          </cell>
          <cell r="ED23">
            <v>4536.9200019836426</v>
          </cell>
          <cell r="EE23">
            <v>4536.9200019836426</v>
          </cell>
          <cell r="EF23">
            <v>0</v>
          </cell>
          <cell r="EG23">
            <v>0</v>
          </cell>
          <cell r="EH23">
            <v>0</v>
          </cell>
          <cell r="EI23">
            <v>0</v>
          </cell>
          <cell r="EJ23">
            <v>0</v>
          </cell>
          <cell r="EK23">
            <v>0</v>
          </cell>
          <cell r="EL23">
            <v>0</v>
          </cell>
          <cell r="EM23">
            <v>0</v>
          </cell>
          <cell r="EO23">
            <v>0</v>
          </cell>
          <cell r="EP23">
            <v>0</v>
          </cell>
          <cell r="EQ23">
            <v>0</v>
          </cell>
          <cell r="ER23">
            <v>0</v>
          </cell>
          <cell r="ES23">
            <v>0</v>
          </cell>
          <cell r="ET23">
            <v>0</v>
          </cell>
          <cell r="EU23">
            <v>0</v>
          </cell>
          <cell r="EW23">
            <v>0</v>
          </cell>
        </row>
        <row r="24">
          <cell r="A24">
            <v>41713</v>
          </cell>
          <cell r="B24">
            <v>93508.620473317278</v>
          </cell>
          <cell r="C24">
            <v>93508.620473317278</v>
          </cell>
          <cell r="D24">
            <v>0</v>
          </cell>
          <cell r="E24">
            <v>0</v>
          </cell>
          <cell r="F24">
            <v>0</v>
          </cell>
          <cell r="G24">
            <v>102091.92982673645</v>
          </cell>
          <cell r="H24">
            <v>0</v>
          </cell>
          <cell r="I24">
            <v>0</v>
          </cell>
          <cell r="J24">
            <v>0</v>
          </cell>
          <cell r="K24">
            <v>102091.92982673645</v>
          </cell>
          <cell r="L24">
            <v>6198.8758118945689</v>
          </cell>
          <cell r="M24">
            <v>6198.8758118945689</v>
          </cell>
          <cell r="Q24">
            <v>3697.3799915313721</v>
          </cell>
          <cell r="R24">
            <v>3512.8400096893311</v>
          </cell>
          <cell r="S24">
            <v>7210.2200012207031</v>
          </cell>
          <cell r="T24">
            <v>7210.2200012207031</v>
          </cell>
          <cell r="U24">
            <v>0</v>
          </cell>
          <cell r="V24">
            <v>0</v>
          </cell>
          <cell r="W24">
            <v>0</v>
          </cell>
          <cell r="X24">
            <v>290</v>
          </cell>
          <cell r="Y24">
            <v>5480</v>
          </cell>
          <cell r="Z24">
            <v>0</v>
          </cell>
          <cell r="AB24">
            <v>5770</v>
          </cell>
          <cell r="AC24">
            <v>270686.29985435482</v>
          </cell>
          <cell r="AD24">
            <v>0</v>
          </cell>
          <cell r="AE24">
            <v>0</v>
          </cell>
          <cell r="AF24">
            <v>0</v>
          </cell>
          <cell r="AG24">
            <v>270686.29985435482</v>
          </cell>
          <cell r="AH24">
            <v>280115.39842494729</v>
          </cell>
          <cell r="AI24">
            <v>0</v>
          </cell>
          <cell r="AJ24">
            <v>0</v>
          </cell>
          <cell r="AK24">
            <v>0</v>
          </cell>
          <cell r="AL24">
            <v>280115.39842494729</v>
          </cell>
          <cell r="AM24">
            <v>645</v>
          </cell>
          <cell r="AN24">
            <v>0</v>
          </cell>
          <cell r="AO24">
            <v>0</v>
          </cell>
          <cell r="AP24">
            <v>0</v>
          </cell>
          <cell r="AQ24">
            <v>0</v>
          </cell>
          <cell r="AR24">
            <v>0</v>
          </cell>
          <cell r="AS24">
            <v>0</v>
          </cell>
          <cell r="AT24">
            <v>0</v>
          </cell>
          <cell r="AU24">
            <v>0</v>
          </cell>
          <cell r="AV24">
            <v>0</v>
          </cell>
          <cell r="AX24">
            <v>0</v>
          </cell>
          <cell r="AY24">
            <v>0</v>
          </cell>
          <cell r="AZ24">
            <v>0</v>
          </cell>
          <cell r="BA24">
            <v>0</v>
          </cell>
          <cell r="BB24">
            <v>0</v>
          </cell>
          <cell r="BC24">
            <v>0</v>
          </cell>
          <cell r="BE24">
            <v>0</v>
          </cell>
          <cell r="BF24">
            <v>0</v>
          </cell>
          <cell r="BG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76830</v>
          </cell>
          <cell r="CB24">
            <v>0.51434934683665645</v>
          </cell>
          <cell r="CC24">
            <v>368</v>
          </cell>
          <cell r="CD24">
            <v>38400</v>
          </cell>
          <cell r="CE24">
            <v>1117.4603174603176</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t="str">
            <v xml:space="preserve">EX2500-07 : 24hr Repair Swing machinery System-- EX2500-08 : 0.41hr Overheat Coolant Radiator 0.23hr Check Autolube System-- PC-1250-20 : 2.23hr Hydraulic Leaked-- PC-1250-22 : 8.87hr PM 6.31hr Stndby-- PC-1250-25 : 0.77hr radiator Fuel Less; Trouble Fuel Gauge,                                          0.85hr Standby (No Truck)-- PC-1250-23 : 1.87hr Lighting System Off-- </v>
          </cell>
          <cell r="DE24">
            <v>0</v>
          </cell>
          <cell r="DG24">
            <v>0</v>
          </cell>
          <cell r="DH24">
            <v>0</v>
          </cell>
          <cell r="DI24">
            <v>0</v>
          </cell>
          <cell r="DJ24">
            <v>0</v>
          </cell>
          <cell r="DK24">
            <v>0</v>
          </cell>
          <cell r="DL24">
            <v>0</v>
          </cell>
          <cell r="DM24">
            <v>0</v>
          </cell>
          <cell r="DO24">
            <v>0</v>
          </cell>
          <cell r="DR24">
            <v>879.08998870849609</v>
          </cell>
          <cell r="DS24">
            <v>1224.5900020599365</v>
          </cell>
          <cell r="DT24">
            <v>532.45000076293945</v>
          </cell>
          <cell r="DU24">
            <v>2636.1299915313721</v>
          </cell>
          <cell r="DV24">
            <v>2636.1299915313721</v>
          </cell>
          <cell r="DW24" t="e">
            <v>#REF!</v>
          </cell>
          <cell r="DX24">
            <v>0</v>
          </cell>
          <cell r="DY24">
            <v>0</v>
          </cell>
          <cell r="DZ24">
            <v>0</v>
          </cell>
          <cell r="EA24">
            <v>0</v>
          </cell>
          <cell r="EB24">
            <v>3389.4600067138672</v>
          </cell>
          <cell r="EC24">
            <v>1184.6300029754639</v>
          </cell>
          <cell r="ED24">
            <v>4574.0900096893311</v>
          </cell>
          <cell r="EE24">
            <v>4574.0900096893311</v>
          </cell>
          <cell r="EF24">
            <v>0</v>
          </cell>
          <cell r="EG24">
            <v>0</v>
          </cell>
          <cell r="EH24">
            <v>0</v>
          </cell>
          <cell r="EI24">
            <v>0</v>
          </cell>
          <cell r="EJ24">
            <v>0</v>
          </cell>
          <cell r="EK24">
            <v>0</v>
          </cell>
          <cell r="EL24">
            <v>0</v>
          </cell>
          <cell r="EM24">
            <v>0</v>
          </cell>
          <cell r="EO24">
            <v>0</v>
          </cell>
          <cell r="EP24">
            <v>0</v>
          </cell>
          <cell r="EQ24">
            <v>0</v>
          </cell>
          <cell r="ER24">
            <v>0</v>
          </cell>
          <cell r="ES24">
            <v>0</v>
          </cell>
          <cell r="ET24">
            <v>0</v>
          </cell>
          <cell r="EU24">
            <v>0</v>
          </cell>
          <cell r="EW24">
            <v>0</v>
          </cell>
        </row>
        <row r="25">
          <cell r="A25">
            <v>41714</v>
          </cell>
          <cell r="B25">
            <v>85901.77314357947</v>
          </cell>
          <cell r="C25">
            <v>85901.77314357947</v>
          </cell>
          <cell r="D25">
            <v>0</v>
          </cell>
          <cell r="E25">
            <v>0</v>
          </cell>
          <cell r="F25">
            <v>0</v>
          </cell>
          <cell r="G25">
            <v>89689.790264129639</v>
          </cell>
          <cell r="H25">
            <v>0</v>
          </cell>
          <cell r="I25">
            <v>0</v>
          </cell>
          <cell r="J25">
            <v>0</v>
          </cell>
          <cell r="K25">
            <v>89689.790264129639</v>
          </cell>
          <cell r="L25">
            <v>6198.8758118945689</v>
          </cell>
          <cell r="M25">
            <v>6198.8758118945689</v>
          </cell>
          <cell r="Q25">
            <v>930.99998664855957</v>
          </cell>
          <cell r="R25">
            <v>2880.6100120544434</v>
          </cell>
          <cell r="S25">
            <v>3811.6099987030029</v>
          </cell>
          <cell r="T25">
            <v>3811.6099987030029</v>
          </cell>
          <cell r="U25">
            <v>0</v>
          </cell>
          <cell r="V25">
            <v>0</v>
          </cell>
          <cell r="W25">
            <v>0</v>
          </cell>
          <cell r="X25">
            <v>0</v>
          </cell>
          <cell r="Y25">
            <v>0</v>
          </cell>
          <cell r="Z25">
            <v>0</v>
          </cell>
          <cell r="AB25">
            <v>0</v>
          </cell>
          <cell r="AC25">
            <v>263451.88984230038</v>
          </cell>
          <cell r="AD25">
            <v>0</v>
          </cell>
          <cell r="AE25">
            <v>0</v>
          </cell>
          <cell r="AF25">
            <v>0</v>
          </cell>
          <cell r="AG25">
            <v>263451.88984230038</v>
          </cell>
          <cell r="AH25">
            <v>306196</v>
          </cell>
          <cell r="AI25">
            <v>0</v>
          </cell>
          <cell r="AJ25">
            <v>0</v>
          </cell>
          <cell r="AK25">
            <v>0</v>
          </cell>
          <cell r="AL25">
            <v>306196</v>
          </cell>
          <cell r="AM25">
            <v>915</v>
          </cell>
          <cell r="AN25">
            <v>0</v>
          </cell>
          <cell r="AO25">
            <v>0</v>
          </cell>
          <cell r="AP25">
            <v>0</v>
          </cell>
          <cell r="AQ25">
            <v>0</v>
          </cell>
          <cell r="AR25">
            <v>0</v>
          </cell>
          <cell r="AS25">
            <v>0</v>
          </cell>
          <cell r="AT25">
            <v>0</v>
          </cell>
          <cell r="AU25">
            <v>0</v>
          </cell>
          <cell r="AV25">
            <v>0</v>
          </cell>
          <cell r="AX25">
            <v>0</v>
          </cell>
          <cell r="AY25">
            <v>0</v>
          </cell>
          <cell r="AZ25">
            <v>0</v>
          </cell>
          <cell r="BA25">
            <v>0</v>
          </cell>
          <cell r="BB25">
            <v>0</v>
          </cell>
          <cell r="BC25">
            <v>0</v>
          </cell>
          <cell r="BE25">
            <v>0</v>
          </cell>
          <cell r="BF25">
            <v>0</v>
          </cell>
          <cell r="BG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t="str">
            <v xml:space="preserve">EX2500-07 : 24hr Repair Swing machinery System-- EX2500-08 : 1.65hr Replace Hose-- EX2500-09 : 0.97hr No Power Pump Autolube, 0.03 Loading Non Production-- PC-1250-19 : 18.17hr General Work, 2.20hr Loading Coal-- PC-1250-22 : 9.20hrOverheat Coolant Radiator-- PC-1250-25 : 1.96hr adiator Error.15, 13.80hr Standby (No Truck)-- PC-1250-23 : 2.02hr AC Hot-- </v>
          </cell>
          <cell r="DE25">
            <v>0</v>
          </cell>
          <cell r="DG25">
            <v>0</v>
          </cell>
          <cell r="DH25">
            <v>0</v>
          </cell>
          <cell r="DI25">
            <v>0</v>
          </cell>
          <cell r="DJ25">
            <v>4353.8</v>
          </cell>
          <cell r="DK25">
            <v>0</v>
          </cell>
          <cell r="DL25">
            <v>4353.8</v>
          </cell>
          <cell r="DM25">
            <v>4353.8</v>
          </cell>
          <cell r="DO25">
            <v>0</v>
          </cell>
          <cell r="DR25">
            <v>289.96999740600586</v>
          </cell>
          <cell r="DS25">
            <v>0</v>
          </cell>
          <cell r="DT25">
            <v>641.02998924255371</v>
          </cell>
          <cell r="DU25">
            <v>930.99998664855957</v>
          </cell>
          <cell r="DV25">
            <v>930.99998664855957</v>
          </cell>
          <cell r="DW25" t="e">
            <v>#REF!</v>
          </cell>
          <cell r="DX25">
            <v>0</v>
          </cell>
          <cell r="DY25">
            <v>0</v>
          </cell>
          <cell r="DZ25">
            <v>0</v>
          </cell>
          <cell r="EA25">
            <v>0</v>
          </cell>
          <cell r="EB25">
            <v>7234.4100120544435</v>
          </cell>
          <cell r="EC25">
            <v>0</v>
          </cell>
          <cell r="ED25">
            <v>7234.4100120544435</v>
          </cell>
          <cell r="EE25">
            <v>7234.4100120544435</v>
          </cell>
          <cell r="EF25">
            <v>0</v>
          </cell>
          <cell r="EG25">
            <v>0</v>
          </cell>
          <cell r="EH25">
            <v>0</v>
          </cell>
          <cell r="EI25">
            <v>0</v>
          </cell>
          <cell r="EJ25">
            <v>0</v>
          </cell>
          <cell r="EK25">
            <v>0</v>
          </cell>
          <cell r="EL25">
            <v>0</v>
          </cell>
          <cell r="EM25">
            <v>0</v>
          </cell>
          <cell r="EO25">
            <v>0</v>
          </cell>
          <cell r="EP25">
            <v>0</v>
          </cell>
          <cell r="EQ25">
            <v>0</v>
          </cell>
          <cell r="ER25">
            <v>0</v>
          </cell>
          <cell r="ES25">
            <v>0</v>
          </cell>
          <cell r="ET25">
            <v>0</v>
          </cell>
          <cell r="EU25">
            <v>0</v>
          </cell>
          <cell r="EW25">
            <v>0</v>
          </cell>
        </row>
        <row r="26">
          <cell r="A26">
            <v>41715</v>
          </cell>
          <cell r="B26">
            <v>89150.317371240031</v>
          </cell>
          <cell r="C26">
            <v>89150.317371240031</v>
          </cell>
          <cell r="D26">
            <v>0</v>
          </cell>
          <cell r="E26">
            <v>0</v>
          </cell>
          <cell r="F26">
            <v>0</v>
          </cell>
          <cell r="G26">
            <v>87812.969869613647</v>
          </cell>
          <cell r="H26">
            <v>0</v>
          </cell>
          <cell r="I26">
            <v>0</v>
          </cell>
          <cell r="J26">
            <v>0</v>
          </cell>
          <cell r="K26">
            <v>87812.969869613647</v>
          </cell>
          <cell r="L26">
            <v>5959.3774970691547</v>
          </cell>
          <cell r="M26">
            <v>5959.3774970691547</v>
          </cell>
          <cell r="Q26">
            <v>4014.0200290679932</v>
          </cell>
          <cell r="R26">
            <v>197.57999992370605</v>
          </cell>
          <cell r="S26">
            <v>4211.6000289917001</v>
          </cell>
          <cell r="T26">
            <v>4211.6000289917001</v>
          </cell>
          <cell r="U26">
            <v>0</v>
          </cell>
          <cell r="V26">
            <v>0</v>
          </cell>
          <cell r="W26">
            <v>0</v>
          </cell>
          <cell r="X26">
            <v>7810</v>
          </cell>
          <cell r="Y26">
            <v>0</v>
          </cell>
          <cell r="Z26">
            <v>0</v>
          </cell>
          <cell r="AB26">
            <v>7810</v>
          </cell>
          <cell r="AC26">
            <v>254566.15981330868</v>
          </cell>
          <cell r="AD26">
            <v>0</v>
          </cell>
          <cell r="AE26">
            <v>0</v>
          </cell>
          <cell r="AF26">
            <v>0</v>
          </cell>
          <cell r="AG26">
            <v>254566.15981330868</v>
          </cell>
          <cell r="AH26">
            <v>307650.82057438063</v>
          </cell>
          <cell r="AI26">
            <v>0</v>
          </cell>
          <cell r="AJ26">
            <v>0</v>
          </cell>
          <cell r="AK26">
            <v>0</v>
          </cell>
          <cell r="AL26">
            <v>307650.82057438063</v>
          </cell>
          <cell r="AM26">
            <v>203.61</v>
          </cell>
          <cell r="AN26">
            <v>0</v>
          </cell>
          <cell r="AO26">
            <v>0</v>
          </cell>
          <cell r="AP26">
            <v>0</v>
          </cell>
          <cell r="AQ26">
            <v>0</v>
          </cell>
          <cell r="AR26">
            <v>0</v>
          </cell>
          <cell r="AS26">
            <v>0</v>
          </cell>
          <cell r="AT26">
            <v>0</v>
          </cell>
          <cell r="AU26">
            <v>0</v>
          </cell>
          <cell r="AV26">
            <v>0</v>
          </cell>
          <cell r="AX26">
            <v>0</v>
          </cell>
          <cell r="AY26">
            <v>0</v>
          </cell>
          <cell r="AZ26">
            <v>0</v>
          </cell>
          <cell r="BA26">
            <v>0</v>
          </cell>
          <cell r="BB26">
            <v>0</v>
          </cell>
          <cell r="BC26">
            <v>0</v>
          </cell>
          <cell r="BE26">
            <v>0</v>
          </cell>
          <cell r="BF26">
            <v>0</v>
          </cell>
          <cell r="BG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312570</v>
          </cell>
          <cell r="CB26">
            <v>0.1824707478241146</v>
          </cell>
          <cell r="CC26">
            <v>414</v>
          </cell>
          <cell r="CD26">
            <v>56400</v>
          </cell>
          <cell r="CE26">
            <v>634.88164738350486</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t="str">
            <v xml:space="preserve">EX2500-07 : 24hr Repair Swing machinery System-- EX2500-08 : 9.42hr Engine Oil Mixed Water, 4.04hr radiator Engine STOP ON-- EX2500-09 : 0.76hr V-Belt Alternator Damage-- PC-1250-20 : 4.25hr Hose Centre Joint Leak-- PC-1250-22 : 1.44hr Hose Radiator Leak-- PC-1250-25 : 2.91hr Standby (No Truck)-- PC-1250-23 : 1.00hr Hydraulic PTO Leaked, 4.87hr Pin Track Shoe LH Broken-- </v>
          </cell>
          <cell r="DE26">
            <v>0</v>
          </cell>
          <cell r="DG26">
            <v>0</v>
          </cell>
          <cell r="DH26">
            <v>0</v>
          </cell>
          <cell r="DI26">
            <v>0</v>
          </cell>
          <cell r="DJ26">
            <v>4674.13</v>
          </cell>
          <cell r="DK26">
            <v>0</v>
          </cell>
          <cell r="DL26">
            <v>4674.13</v>
          </cell>
          <cell r="DM26">
            <v>4674.13</v>
          </cell>
          <cell r="DO26">
            <v>0</v>
          </cell>
          <cell r="DR26">
            <v>0</v>
          </cell>
          <cell r="DS26">
            <v>0</v>
          </cell>
          <cell r="DT26">
            <v>0</v>
          </cell>
          <cell r="DU26">
            <v>0</v>
          </cell>
          <cell r="DV26">
            <v>0</v>
          </cell>
          <cell r="DW26" t="e">
            <v>#REF!</v>
          </cell>
          <cell r="DX26">
            <v>0</v>
          </cell>
          <cell r="DY26">
            <v>0</v>
          </cell>
          <cell r="DZ26">
            <v>0</v>
          </cell>
          <cell r="EA26">
            <v>0</v>
          </cell>
          <cell r="EB26">
            <v>4871.7099999237062</v>
          </cell>
          <cell r="EC26">
            <v>4014.0200290679932</v>
          </cell>
          <cell r="ED26">
            <v>8885.7300289917002</v>
          </cell>
          <cell r="EE26">
            <v>8885.7300289917002</v>
          </cell>
          <cell r="EF26">
            <v>0</v>
          </cell>
          <cell r="EG26">
            <v>0</v>
          </cell>
          <cell r="EH26">
            <v>0</v>
          </cell>
          <cell r="EI26">
            <v>0</v>
          </cell>
          <cell r="EJ26">
            <v>0</v>
          </cell>
          <cell r="EK26">
            <v>0</v>
          </cell>
          <cell r="EL26">
            <v>0</v>
          </cell>
          <cell r="EM26">
            <v>0</v>
          </cell>
          <cell r="EO26">
            <v>0</v>
          </cell>
          <cell r="EP26">
            <v>0</v>
          </cell>
          <cell r="EQ26">
            <v>0</v>
          </cell>
          <cell r="ER26">
            <v>0</v>
          </cell>
          <cell r="ES26">
            <v>0</v>
          </cell>
          <cell r="ET26">
            <v>0</v>
          </cell>
          <cell r="EU26">
            <v>0</v>
          </cell>
          <cell r="EW26">
            <v>0</v>
          </cell>
        </row>
        <row r="27">
          <cell r="A27">
            <v>41716</v>
          </cell>
          <cell r="B27">
            <v>90404.926316537472</v>
          </cell>
          <cell r="C27">
            <v>90404.926316537472</v>
          </cell>
          <cell r="D27">
            <v>0</v>
          </cell>
          <cell r="E27">
            <v>0</v>
          </cell>
          <cell r="F27">
            <v>0</v>
          </cell>
          <cell r="G27">
            <v>94578.979909896851</v>
          </cell>
          <cell r="H27">
            <v>0</v>
          </cell>
          <cell r="I27">
            <v>0</v>
          </cell>
          <cell r="J27">
            <v>0</v>
          </cell>
          <cell r="K27">
            <v>94578.979909896851</v>
          </cell>
          <cell r="L27">
            <v>5959.3774970691547</v>
          </cell>
          <cell r="M27">
            <v>5959.3774970691547</v>
          </cell>
          <cell r="Q27">
            <v>5234.519983291626</v>
          </cell>
          <cell r="R27">
            <v>0</v>
          </cell>
          <cell r="S27">
            <v>5234.519983291626</v>
          </cell>
          <cell r="T27">
            <v>5234.519983291626</v>
          </cell>
          <cell r="U27">
            <v>0</v>
          </cell>
          <cell r="V27">
            <v>0</v>
          </cell>
          <cell r="W27">
            <v>0</v>
          </cell>
          <cell r="X27">
            <v>7100</v>
          </cell>
          <cell r="Y27">
            <v>0</v>
          </cell>
          <cell r="Z27">
            <v>0</v>
          </cell>
          <cell r="AB27">
            <v>7100</v>
          </cell>
          <cell r="AC27">
            <v>246862.10983268733</v>
          </cell>
          <cell r="AD27">
            <v>0</v>
          </cell>
          <cell r="AE27">
            <v>0</v>
          </cell>
          <cell r="AF27">
            <v>0</v>
          </cell>
          <cell r="AG27">
            <v>246862.10983268733</v>
          </cell>
          <cell r="AH27">
            <v>309217.73541715561</v>
          </cell>
          <cell r="AI27">
            <v>0</v>
          </cell>
          <cell r="AJ27">
            <v>0</v>
          </cell>
          <cell r="AK27">
            <v>0</v>
          </cell>
          <cell r="AL27">
            <v>309217.73541715561</v>
          </cell>
          <cell r="AM27">
            <v>375</v>
          </cell>
          <cell r="AN27">
            <v>0</v>
          </cell>
          <cell r="AO27">
            <v>0</v>
          </cell>
          <cell r="AP27">
            <v>0</v>
          </cell>
          <cell r="AQ27">
            <v>0</v>
          </cell>
          <cell r="AR27">
            <v>0</v>
          </cell>
          <cell r="AS27">
            <v>0</v>
          </cell>
          <cell r="AT27">
            <v>0</v>
          </cell>
          <cell r="AU27">
            <v>0</v>
          </cell>
          <cell r="AV27">
            <v>0</v>
          </cell>
          <cell r="AX27">
            <v>0</v>
          </cell>
          <cell r="AY27">
            <v>0</v>
          </cell>
          <cell r="AZ27">
            <v>0</v>
          </cell>
          <cell r="BA27">
            <v>0</v>
          </cell>
          <cell r="BB27">
            <v>0</v>
          </cell>
          <cell r="BC27">
            <v>0</v>
          </cell>
          <cell r="BE27">
            <v>0</v>
          </cell>
          <cell r="BF27">
            <v>0</v>
          </cell>
          <cell r="BG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54690</v>
          </cell>
          <cell r="CB27">
            <v>0.53281398223809007</v>
          </cell>
          <cell r="CC27">
            <v>230</v>
          </cell>
          <cell r="CD27">
            <v>28800</v>
          </cell>
          <cell r="CE27">
            <v>339.59668860114624</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t="str">
            <v xml:space="preserve">EX2500-07 : 24hr Repair Swing machinery System-- EX2500-08 : 0.75hr Engine Oil Mixed Water, 23.25hr PM49250-- PC-1250-19 : 13.67hr Replace Main Pump-- PC-1250-22 : 11.60hr Overheat Coolant Radiator-- PC-1250-25 : 1.48hr PM18000-- PC-1250-23 : 0.77hr Hydraul,ic PTO Leaked, 1.67hr Stanby (No Truck)-- </v>
          </cell>
          <cell r="DE27">
            <v>0</v>
          </cell>
          <cell r="DG27">
            <v>0</v>
          </cell>
          <cell r="DH27">
            <v>0</v>
          </cell>
          <cell r="DI27">
            <v>0</v>
          </cell>
          <cell r="DJ27">
            <v>4046.73</v>
          </cell>
          <cell r="DK27">
            <v>0</v>
          </cell>
          <cell r="DL27">
            <v>4046.73</v>
          </cell>
          <cell r="DM27">
            <v>4046.73</v>
          </cell>
          <cell r="DO27">
            <v>0</v>
          </cell>
          <cell r="DR27">
            <v>0</v>
          </cell>
          <cell r="DS27">
            <v>0</v>
          </cell>
          <cell r="DT27">
            <v>1577.2000026702881</v>
          </cell>
          <cell r="DU27">
            <v>1577.2000026702881</v>
          </cell>
          <cell r="DV27">
            <v>1577.2000026702881</v>
          </cell>
          <cell r="DW27" t="e">
            <v>#REF!</v>
          </cell>
          <cell r="DX27">
            <v>0</v>
          </cell>
          <cell r="DY27">
            <v>0</v>
          </cell>
          <cell r="DZ27">
            <v>0</v>
          </cell>
          <cell r="EA27">
            <v>0</v>
          </cell>
          <cell r="EB27">
            <v>4046.73</v>
          </cell>
          <cell r="EC27">
            <v>3657.3199806213379</v>
          </cell>
          <cell r="ED27">
            <v>7704.0499806213375</v>
          </cell>
          <cell r="EE27">
            <v>7704.0499806213375</v>
          </cell>
          <cell r="EF27">
            <v>0</v>
          </cell>
          <cell r="EG27">
            <v>0</v>
          </cell>
          <cell r="EH27">
            <v>0</v>
          </cell>
          <cell r="EI27">
            <v>0</v>
          </cell>
          <cell r="EJ27">
            <v>0</v>
          </cell>
          <cell r="EK27">
            <v>0</v>
          </cell>
          <cell r="EL27">
            <v>0</v>
          </cell>
          <cell r="EM27">
            <v>0</v>
          </cell>
          <cell r="EO27">
            <v>0</v>
          </cell>
          <cell r="EP27">
            <v>0</v>
          </cell>
          <cell r="EQ27">
            <v>0</v>
          </cell>
          <cell r="ER27">
            <v>0</v>
          </cell>
          <cell r="ES27">
            <v>0</v>
          </cell>
          <cell r="ET27">
            <v>0</v>
          </cell>
          <cell r="EU27">
            <v>0</v>
          </cell>
          <cell r="EW27">
            <v>0</v>
          </cell>
        </row>
        <row r="28">
          <cell r="A28">
            <v>41717</v>
          </cell>
          <cell r="B28">
            <v>89594.146239742171</v>
          </cell>
          <cell r="C28">
            <v>89594.146239742171</v>
          </cell>
          <cell r="D28">
            <v>0</v>
          </cell>
          <cell r="E28">
            <v>0</v>
          </cell>
          <cell r="F28">
            <v>0</v>
          </cell>
          <cell r="G28">
            <v>90346.380023956299</v>
          </cell>
          <cell r="H28">
            <v>0</v>
          </cell>
          <cell r="I28">
            <v>0</v>
          </cell>
          <cell r="J28">
            <v>0</v>
          </cell>
          <cell r="K28">
            <v>90346.380023956299</v>
          </cell>
          <cell r="L28">
            <v>5959.3774970691547</v>
          </cell>
          <cell r="M28">
            <v>5959.3774970691547</v>
          </cell>
          <cell r="Q28">
            <v>6753.6899929046631</v>
          </cell>
          <cell r="R28">
            <v>0</v>
          </cell>
          <cell r="S28">
            <v>6753.6899929046631</v>
          </cell>
          <cell r="T28">
            <v>6753.6899929046631</v>
          </cell>
          <cell r="U28">
            <v>0</v>
          </cell>
          <cell r="V28">
            <v>0</v>
          </cell>
          <cell r="W28">
            <v>0</v>
          </cell>
          <cell r="X28">
            <v>8710</v>
          </cell>
          <cell r="Y28">
            <v>0</v>
          </cell>
          <cell r="Z28">
            <v>0</v>
          </cell>
          <cell r="AB28">
            <v>8710</v>
          </cell>
          <cell r="AC28">
            <v>242006.92982772822</v>
          </cell>
          <cell r="AD28">
            <v>0</v>
          </cell>
          <cell r="AE28">
            <v>0</v>
          </cell>
          <cell r="AF28">
            <v>0</v>
          </cell>
          <cell r="AG28">
            <v>242006.92982772822</v>
          </cell>
          <cell r="AH28">
            <v>310714.52766407339</v>
          </cell>
          <cell r="AI28">
            <v>0</v>
          </cell>
          <cell r="AJ28">
            <v>0</v>
          </cell>
          <cell r="AK28">
            <v>0</v>
          </cell>
          <cell r="AL28">
            <v>310714.52766407339</v>
          </cell>
          <cell r="AM28">
            <v>0</v>
          </cell>
          <cell r="AN28">
            <v>0</v>
          </cell>
          <cell r="AO28">
            <v>0</v>
          </cell>
          <cell r="AP28">
            <v>0</v>
          </cell>
          <cell r="AQ28">
            <v>0</v>
          </cell>
          <cell r="AR28">
            <v>0</v>
          </cell>
          <cell r="AS28">
            <v>0</v>
          </cell>
          <cell r="AT28">
            <v>0</v>
          </cell>
          <cell r="AU28">
            <v>0</v>
          </cell>
          <cell r="AV28">
            <v>0</v>
          </cell>
          <cell r="AX28">
            <v>0</v>
          </cell>
          <cell r="AY28">
            <v>0</v>
          </cell>
          <cell r="AZ28">
            <v>0</v>
          </cell>
          <cell r="BA28">
            <v>0</v>
          </cell>
          <cell r="BB28">
            <v>0</v>
          </cell>
          <cell r="BC28">
            <v>0</v>
          </cell>
          <cell r="BE28">
            <v>0</v>
          </cell>
          <cell r="BF28">
            <v>0</v>
          </cell>
          <cell r="BG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55035</v>
          </cell>
          <cell r="CB28">
            <v>0.50768063517335082</v>
          </cell>
          <cell r="CC28">
            <v>240</v>
          </cell>
          <cell r="CD28">
            <v>27600</v>
          </cell>
          <cell r="CE28">
            <v>340.20375676536133</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t="str">
            <v xml:space="preserve">EX2500-07 : 8.91hr Repair Swing machinery System-- EX2500-08 : 24hr PM49250-- EX2500-09 : 1.28hr Teeth Bucket No.01 Released-- PC-1250-20 : 5.12hr Teeth Bucket No.06 Damage, 8.84hr Standby (Not Used)-- PC-1250-19 : 1.49hr radiator  0.53hr Device Error 11 CA559, 7.20hr Standby (Not Used)-- PC-1250-22 : 4.87hr Radiator Overheat-- PC-1250-25 : 7.09hr  Welding Adapter Tooth Bucket, 3.99hr Can't Start/ Emergency STOP On 2.25hr Standby (Not Use)-- PC-1250-23 : 0.52hr Autolube Abnormal 1hr Trouble Door Cabin-- </v>
          </cell>
          <cell r="DE28">
            <v>0</v>
          </cell>
          <cell r="DG28">
            <v>0</v>
          </cell>
          <cell r="DH28">
            <v>0</v>
          </cell>
          <cell r="DI28">
            <v>0</v>
          </cell>
          <cell r="DJ28">
            <v>752.88</v>
          </cell>
          <cell r="DK28">
            <v>0</v>
          </cell>
          <cell r="DL28">
            <v>752.88</v>
          </cell>
          <cell r="DM28">
            <v>752.88</v>
          </cell>
          <cell r="DO28">
            <v>0</v>
          </cell>
          <cell r="DR28">
            <v>0</v>
          </cell>
          <cell r="DS28">
            <v>0</v>
          </cell>
          <cell r="DT28">
            <v>2651.3899879455566</v>
          </cell>
          <cell r="DU28">
            <v>2651.3899879455566</v>
          </cell>
          <cell r="DV28">
            <v>2651.3899879455566</v>
          </cell>
          <cell r="DW28" t="e">
            <v>#REF!</v>
          </cell>
          <cell r="DX28">
            <v>0</v>
          </cell>
          <cell r="DY28">
            <v>0</v>
          </cell>
          <cell r="DZ28">
            <v>0</v>
          </cell>
          <cell r="EA28">
            <v>0</v>
          </cell>
          <cell r="EB28">
            <v>752.88</v>
          </cell>
          <cell r="EC28">
            <v>4102.3000049591064</v>
          </cell>
          <cell r="ED28">
            <v>4855.1800049591066</v>
          </cell>
          <cell r="EE28">
            <v>4855.1800049591066</v>
          </cell>
        </row>
        <row r="29">
          <cell r="A29">
            <v>41718</v>
          </cell>
          <cell r="B29">
            <v>88645.517435081187</v>
          </cell>
          <cell r="C29">
            <v>88645.517435081187</v>
          </cell>
          <cell r="D29">
            <v>0</v>
          </cell>
          <cell r="E29">
            <v>0</v>
          </cell>
          <cell r="F29">
            <v>0</v>
          </cell>
          <cell r="G29">
            <v>40656.930097579956</v>
          </cell>
          <cell r="H29">
            <v>0</v>
          </cell>
          <cell r="I29">
            <v>0</v>
          </cell>
          <cell r="J29">
            <v>0</v>
          </cell>
          <cell r="K29">
            <v>40656.930097579956</v>
          </cell>
          <cell r="L29">
            <v>5959.3774970691547</v>
          </cell>
          <cell r="M29">
            <v>5959.3774970691547</v>
          </cell>
          <cell r="Q29">
            <v>3811.5799999237061</v>
          </cell>
          <cell r="R29">
            <v>0</v>
          </cell>
          <cell r="S29">
            <v>3811.5799999237061</v>
          </cell>
          <cell r="T29">
            <v>3811.5799999237061</v>
          </cell>
          <cell r="U29">
            <v>0</v>
          </cell>
          <cell r="V29">
            <v>0</v>
          </cell>
          <cell r="W29">
            <v>0</v>
          </cell>
          <cell r="X29">
            <v>310</v>
          </cell>
          <cell r="Y29">
            <v>7620</v>
          </cell>
          <cell r="Z29">
            <v>0</v>
          </cell>
          <cell r="AB29">
            <v>7930</v>
          </cell>
          <cell r="AC29">
            <v>238027.4798307037</v>
          </cell>
          <cell r="AD29">
            <v>0</v>
          </cell>
          <cell r="AE29">
            <v>0</v>
          </cell>
          <cell r="AF29">
            <v>0</v>
          </cell>
          <cell r="AG29">
            <v>238027.4798307037</v>
          </cell>
          <cell r="AH29">
            <v>311388.10172135604</v>
          </cell>
          <cell r="AI29">
            <v>0</v>
          </cell>
          <cell r="AJ29">
            <v>0</v>
          </cell>
          <cell r="AK29">
            <v>0</v>
          </cell>
          <cell r="AL29">
            <v>311388.10172135604</v>
          </cell>
          <cell r="AM29">
            <v>235.18</v>
          </cell>
          <cell r="AN29">
            <v>0</v>
          </cell>
          <cell r="AO29">
            <v>0</v>
          </cell>
          <cell r="AP29">
            <v>0</v>
          </cell>
          <cell r="AQ29">
            <v>0</v>
          </cell>
          <cell r="AR29">
            <v>0</v>
          </cell>
          <cell r="AS29">
            <v>0</v>
          </cell>
          <cell r="AT29">
            <v>0</v>
          </cell>
          <cell r="AU29">
            <v>0</v>
          </cell>
          <cell r="AV29">
            <v>0</v>
          </cell>
          <cell r="AX29">
            <v>0</v>
          </cell>
          <cell r="AY29">
            <v>0</v>
          </cell>
          <cell r="AZ29">
            <v>0</v>
          </cell>
          <cell r="BA29">
            <v>0</v>
          </cell>
          <cell r="BB29">
            <v>0</v>
          </cell>
          <cell r="BC29">
            <v>0</v>
          </cell>
          <cell r="BE29">
            <v>0</v>
          </cell>
          <cell r="BF29">
            <v>0</v>
          </cell>
          <cell r="BG29">
            <v>0</v>
          </cell>
          <cell r="BK29">
            <v>7.2500000000582077</v>
          </cell>
          <cell r="BL29">
            <v>3</v>
          </cell>
          <cell r="BM29">
            <v>47</v>
          </cell>
          <cell r="BN29">
            <v>6.2166666666744277</v>
          </cell>
          <cell r="BO29">
            <v>7.2500000000582077</v>
          </cell>
          <cell r="BP29">
            <v>0</v>
          </cell>
          <cell r="BQ29">
            <v>0</v>
          </cell>
          <cell r="BR29">
            <v>6.2166666666744277</v>
          </cell>
          <cell r="BS29">
            <v>0</v>
          </cell>
          <cell r="BT29">
            <v>0</v>
          </cell>
          <cell r="BU29">
            <v>0</v>
          </cell>
          <cell r="BV29">
            <v>0</v>
          </cell>
          <cell r="BW29">
            <v>7.2500000000582077</v>
          </cell>
          <cell r="BX29">
            <v>3</v>
          </cell>
          <cell r="BY29">
            <v>47</v>
          </cell>
          <cell r="BZ29">
            <v>6.2166666666744277</v>
          </cell>
          <cell r="CA29">
            <v>178200</v>
          </cell>
          <cell r="CB29">
            <v>0.18415650563358543</v>
          </cell>
          <cell r="CC29">
            <v>240</v>
          </cell>
          <cell r="CD29">
            <v>32400</v>
          </cell>
          <cell r="CE29">
            <v>416.68930390492363</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t="str">
            <v xml:space="preserve">EX2500-08 : 24.00hr Overhaul PM49250-- PC-1250-20 : 1.96hr AC Hot, 1.20hr Standby (Not Used), 2.58hr Loading Coal-- PC-1250-19 : 7.85hr radiator Errror.11 (Code:CA559), 1.64hr Standby (Not Used)-- PC-1250-22 : 1.65hr General Work-- PC-1250-25 : 0.14hr General Work-- </v>
          </cell>
          <cell r="DE29" t="str">
            <v>Rainfall &amp; Slippery</v>
          </cell>
          <cell r="DG29">
            <v>0</v>
          </cell>
          <cell r="DH29">
            <v>0</v>
          </cell>
          <cell r="DI29">
            <v>0</v>
          </cell>
          <cell r="DJ29">
            <v>0</v>
          </cell>
          <cell r="DK29">
            <v>1209.08</v>
          </cell>
          <cell r="DL29">
            <v>1209.08</v>
          </cell>
          <cell r="DM29">
            <v>1209.08</v>
          </cell>
          <cell r="DO29">
            <v>0</v>
          </cell>
          <cell r="DR29">
            <v>0</v>
          </cell>
          <cell r="DS29">
            <v>955.79000282287598</v>
          </cell>
          <cell r="DT29">
            <v>85.420000076293945</v>
          </cell>
          <cell r="DU29">
            <v>1041.2100028991699</v>
          </cell>
          <cell r="DV29">
            <v>1041.2100028991699</v>
          </cell>
          <cell r="DW29" t="e">
            <v>#REF!</v>
          </cell>
          <cell r="DX29">
            <v>0</v>
          </cell>
          <cell r="DY29">
            <v>0</v>
          </cell>
          <cell r="DZ29">
            <v>0</v>
          </cell>
          <cell r="EA29">
            <v>1209.08</v>
          </cell>
          <cell r="EB29">
            <v>0</v>
          </cell>
          <cell r="EC29">
            <v>2770.3699970245361</v>
          </cell>
          <cell r="ED29">
            <v>3979.4499970245361</v>
          </cell>
          <cell r="EE29">
            <v>3979.4499970245361</v>
          </cell>
        </row>
        <row r="30">
          <cell r="A30">
            <v>41719</v>
          </cell>
          <cell r="B30">
            <v>77530.551241258756</v>
          </cell>
          <cell r="C30">
            <v>77530.551241258756</v>
          </cell>
          <cell r="D30">
            <v>0</v>
          </cell>
          <cell r="E30">
            <v>0</v>
          </cell>
          <cell r="F30">
            <v>0</v>
          </cell>
          <cell r="G30">
            <v>39429.460037231445</v>
          </cell>
          <cell r="H30">
            <v>0</v>
          </cell>
          <cell r="I30">
            <v>0</v>
          </cell>
          <cell r="J30">
            <v>0</v>
          </cell>
          <cell r="K30">
            <v>39429.460037231445</v>
          </cell>
          <cell r="L30">
            <v>5719.8791822437424</v>
          </cell>
          <cell r="M30">
            <v>5719.8791822437424</v>
          </cell>
          <cell r="Q30">
            <v>1532.220006942749</v>
          </cell>
          <cell r="R30">
            <v>0</v>
          </cell>
          <cell r="S30">
            <v>1532.220006942749</v>
          </cell>
          <cell r="T30">
            <v>1532.220006942749</v>
          </cell>
          <cell r="U30">
            <v>0</v>
          </cell>
          <cell r="V30">
            <v>0</v>
          </cell>
          <cell r="W30">
            <v>0</v>
          </cell>
          <cell r="X30">
            <v>3600</v>
          </cell>
          <cell r="Y30">
            <v>0</v>
          </cell>
          <cell r="Z30">
            <v>0</v>
          </cell>
          <cell r="AB30">
            <v>3600</v>
          </cell>
          <cell r="AC30">
            <v>236600.29982490535</v>
          </cell>
          <cell r="AD30">
            <v>0</v>
          </cell>
          <cell r="AE30">
            <v>0</v>
          </cell>
          <cell r="AF30">
            <v>0</v>
          </cell>
          <cell r="AG30">
            <v>236600.29982490535</v>
          </cell>
          <cell r="AH30">
            <v>312041.33995921607</v>
          </cell>
          <cell r="AI30">
            <v>0</v>
          </cell>
          <cell r="AJ30">
            <v>0</v>
          </cell>
          <cell r="AK30">
            <v>0</v>
          </cell>
          <cell r="AL30">
            <v>312041.33995921607</v>
          </cell>
          <cell r="AM30">
            <v>0</v>
          </cell>
          <cell r="AN30">
            <v>0</v>
          </cell>
          <cell r="AO30">
            <v>0</v>
          </cell>
          <cell r="AP30">
            <v>0</v>
          </cell>
          <cell r="AQ30">
            <v>0</v>
          </cell>
          <cell r="AR30">
            <v>0</v>
          </cell>
          <cell r="AS30">
            <v>0</v>
          </cell>
          <cell r="AT30">
            <v>0</v>
          </cell>
          <cell r="AU30">
            <v>0</v>
          </cell>
          <cell r="AV30">
            <v>0</v>
          </cell>
          <cell r="AX30">
            <v>0</v>
          </cell>
          <cell r="AY30">
            <v>0</v>
          </cell>
          <cell r="AZ30">
            <v>0</v>
          </cell>
          <cell r="BA30">
            <v>0</v>
          </cell>
          <cell r="BB30">
            <v>0</v>
          </cell>
          <cell r="BC30">
            <v>0</v>
          </cell>
          <cell r="BE30">
            <v>0</v>
          </cell>
          <cell r="BF30">
            <v>0</v>
          </cell>
          <cell r="BG30">
            <v>0</v>
          </cell>
          <cell r="BK30">
            <v>6.4499999999999984</v>
          </cell>
          <cell r="BL30">
            <v>3</v>
          </cell>
          <cell r="BM30">
            <v>5</v>
          </cell>
          <cell r="BN30">
            <v>6.8000000000000016</v>
          </cell>
          <cell r="BO30">
            <v>6.4499999999999984</v>
          </cell>
          <cell r="BP30">
            <v>0</v>
          </cell>
          <cell r="BQ30">
            <v>0</v>
          </cell>
          <cell r="BR30">
            <v>6.8000000000000016</v>
          </cell>
          <cell r="BS30">
            <v>0</v>
          </cell>
          <cell r="BT30">
            <v>0</v>
          </cell>
          <cell r="BU30">
            <v>0</v>
          </cell>
          <cell r="BV30">
            <v>0</v>
          </cell>
          <cell r="BW30">
            <v>6.4499999999999984</v>
          </cell>
          <cell r="BX30">
            <v>3</v>
          </cell>
          <cell r="BY30">
            <v>5</v>
          </cell>
          <cell r="BZ30">
            <v>6.8000000000000016</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t="str">
            <v xml:space="preserve">EX2500-07 : 0.88hr Monitor Fast Fueling ON-- EX2500-08 : 24hr Overhaul PM49250 (HM52911)-- PC-1250-20 : 1.77hr Standby (Not Used),  0.99hr Loading Coal-- PC-1250-22 : 0.76hr General work, 0.30hr Loading Non Production-- PC-1250-23 : 0.25hr Replace Hose Grease, 1.22hr Hose Autolube Leaked-- </v>
          </cell>
          <cell r="DE30" t="str">
            <v>Rainfall &amp; Slippery</v>
          </cell>
          <cell r="DG30">
            <v>0</v>
          </cell>
          <cell r="DH30">
            <v>0</v>
          </cell>
          <cell r="DI30">
            <v>0</v>
          </cell>
          <cell r="DJ30">
            <v>0</v>
          </cell>
          <cell r="DK30">
            <v>314.76</v>
          </cell>
          <cell r="DL30">
            <v>314.76</v>
          </cell>
          <cell r="DM30">
            <v>314.76</v>
          </cell>
          <cell r="DO30">
            <v>0</v>
          </cell>
          <cell r="DR30">
            <v>0</v>
          </cell>
          <cell r="DS30">
            <v>419.80000114440918</v>
          </cell>
          <cell r="DT30">
            <v>0</v>
          </cell>
          <cell r="DU30">
            <v>419.80000114440918</v>
          </cell>
          <cell r="DV30">
            <v>419.80000114440918</v>
          </cell>
          <cell r="DW30" t="e">
            <v>#REF!</v>
          </cell>
          <cell r="DX30">
            <v>0</v>
          </cell>
          <cell r="DY30">
            <v>0</v>
          </cell>
          <cell r="DZ30">
            <v>0</v>
          </cell>
          <cell r="EA30">
            <v>314.76</v>
          </cell>
          <cell r="EB30">
            <v>0</v>
          </cell>
          <cell r="EC30">
            <v>1112.4200057983398</v>
          </cell>
          <cell r="ED30">
            <v>1427.1800057983398</v>
          </cell>
          <cell r="EE30">
            <v>1427.1800057983398</v>
          </cell>
        </row>
        <row r="31">
          <cell r="A31">
            <v>41720</v>
          </cell>
          <cell r="B31">
            <v>89493.029502442048</v>
          </cell>
          <cell r="C31">
            <v>89493.029502442048</v>
          </cell>
          <cell r="D31">
            <v>0</v>
          </cell>
          <cell r="E31">
            <v>0</v>
          </cell>
          <cell r="F31">
            <v>0</v>
          </cell>
          <cell r="G31">
            <v>68972.46996307373</v>
          </cell>
          <cell r="H31">
            <v>0</v>
          </cell>
          <cell r="I31">
            <v>0</v>
          </cell>
          <cell r="J31">
            <v>0</v>
          </cell>
          <cell r="K31">
            <v>68972.46996307373</v>
          </cell>
          <cell r="L31">
            <v>6198.8758118945689</v>
          </cell>
          <cell r="M31">
            <v>6198.8758118945689</v>
          </cell>
          <cell r="Q31">
            <v>4817.4900169372559</v>
          </cell>
          <cell r="R31">
            <v>0</v>
          </cell>
          <cell r="S31">
            <v>4817.4900169372559</v>
          </cell>
          <cell r="T31">
            <v>4817.4900169372559</v>
          </cell>
          <cell r="U31">
            <v>0</v>
          </cell>
          <cell r="V31">
            <v>0</v>
          </cell>
          <cell r="W31">
            <v>0</v>
          </cell>
          <cell r="X31">
            <v>8510</v>
          </cell>
          <cell r="Y31">
            <v>0</v>
          </cell>
          <cell r="Z31">
            <v>0</v>
          </cell>
          <cell r="AB31">
            <v>8510</v>
          </cell>
          <cell r="AC31">
            <v>231254.95980819699</v>
          </cell>
          <cell r="AD31">
            <v>0</v>
          </cell>
          <cell r="AE31">
            <v>0</v>
          </cell>
          <cell r="AF31">
            <v>0</v>
          </cell>
          <cell r="AG31">
            <v>231254.95980819699</v>
          </cell>
          <cell r="AH31">
            <v>313184.02501493302</v>
          </cell>
          <cell r="AI31">
            <v>0</v>
          </cell>
          <cell r="AJ31">
            <v>0</v>
          </cell>
          <cell r="AK31">
            <v>0</v>
          </cell>
          <cell r="AL31">
            <v>313184.02501493302</v>
          </cell>
          <cell r="AM31">
            <v>411.29</v>
          </cell>
          <cell r="AN31">
            <v>0</v>
          </cell>
          <cell r="AO31">
            <v>0</v>
          </cell>
          <cell r="AP31">
            <v>0</v>
          </cell>
          <cell r="AQ31">
            <v>0</v>
          </cell>
          <cell r="AR31">
            <v>0</v>
          </cell>
          <cell r="AS31">
            <v>0</v>
          </cell>
          <cell r="AT31">
            <v>0</v>
          </cell>
          <cell r="AU31">
            <v>0</v>
          </cell>
          <cell r="AV31">
            <v>0</v>
          </cell>
          <cell r="AX31">
            <v>0</v>
          </cell>
          <cell r="AY31">
            <v>0</v>
          </cell>
          <cell r="AZ31">
            <v>0</v>
          </cell>
          <cell r="BA31">
            <v>0</v>
          </cell>
          <cell r="BB31">
            <v>0</v>
          </cell>
          <cell r="BC31">
            <v>0</v>
          </cell>
          <cell r="BE31">
            <v>0</v>
          </cell>
          <cell r="BF31">
            <v>0</v>
          </cell>
          <cell r="BG31">
            <v>0</v>
          </cell>
          <cell r="BK31">
            <v>4.0999999999999988</v>
          </cell>
          <cell r="BL31">
            <v>1</v>
          </cell>
          <cell r="BM31">
            <v>16</v>
          </cell>
          <cell r="BN31">
            <v>4.0833333333333321</v>
          </cell>
          <cell r="BO31">
            <v>4.0999999999999988</v>
          </cell>
          <cell r="BP31">
            <v>0</v>
          </cell>
          <cell r="BQ31">
            <v>0</v>
          </cell>
          <cell r="BR31">
            <v>4.0833333333333321</v>
          </cell>
          <cell r="BS31">
            <v>0</v>
          </cell>
          <cell r="BT31">
            <v>0</v>
          </cell>
          <cell r="BU31">
            <v>0</v>
          </cell>
          <cell r="BV31">
            <v>0</v>
          </cell>
          <cell r="BW31">
            <v>4.0999999999999988</v>
          </cell>
          <cell r="BX31">
            <v>1</v>
          </cell>
          <cell r="BY31">
            <v>16</v>
          </cell>
          <cell r="BZ31">
            <v>4.0833333333333321</v>
          </cell>
          <cell r="CA31">
            <v>79794</v>
          </cell>
          <cell r="CB31">
            <v>0.45744622447359562</v>
          </cell>
          <cell r="CC31">
            <v>300</v>
          </cell>
          <cell r="CD31">
            <v>36000</v>
          </cell>
          <cell r="CE31">
            <v>501.46403564608522</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t="str">
            <v xml:space="preserve">EX2500-08 : 10.74hr PM49250, 2.37hr Pipe Hose Hydraulic leaked-- EX2500-09 : 1.89hr Pipe Hose Fuel leaked-- PC-1250-20 : 1.21hr Pipe Hose Hydraulic Leaked-- PC-1250-19 : 2.87hr Error 15 CA2249-- PC-1250-23 : 7.42hr PM 15000-- </v>
          </cell>
          <cell r="DE31" t="str">
            <v>Rainfall &amp; Slippery</v>
          </cell>
          <cell r="DG31">
            <v>0</v>
          </cell>
          <cell r="DH31">
            <v>0</v>
          </cell>
          <cell r="DI31">
            <v>0</v>
          </cell>
          <cell r="DJ31">
            <v>0</v>
          </cell>
          <cell r="DK31">
            <v>549.36</v>
          </cell>
          <cell r="DL31">
            <v>549.36</v>
          </cell>
          <cell r="DM31">
            <v>549.36</v>
          </cell>
          <cell r="DO31">
            <v>0</v>
          </cell>
          <cell r="DR31">
            <v>0</v>
          </cell>
          <cell r="DS31">
            <v>21.510000228881836</v>
          </cell>
          <cell r="DT31">
            <v>0</v>
          </cell>
          <cell r="DU31">
            <v>21.510000228881836</v>
          </cell>
          <cell r="DV31">
            <v>21.510000228881836</v>
          </cell>
          <cell r="DW31" t="e">
            <v>#REF!</v>
          </cell>
          <cell r="DX31">
            <v>0</v>
          </cell>
          <cell r="DY31">
            <v>0</v>
          </cell>
          <cell r="DZ31">
            <v>0</v>
          </cell>
          <cell r="EA31">
            <v>549.36</v>
          </cell>
          <cell r="EB31">
            <v>0</v>
          </cell>
          <cell r="EC31">
            <v>4795.980016708374</v>
          </cell>
          <cell r="ED31">
            <v>5345.3400167083737</v>
          </cell>
          <cell r="EE31">
            <v>5345.3400167083737</v>
          </cell>
        </row>
        <row r="32">
          <cell r="A32">
            <v>41721</v>
          </cell>
          <cell r="B32">
            <v>88120.571792962219</v>
          </cell>
          <cell r="C32">
            <v>88120.571792962219</v>
          </cell>
          <cell r="D32">
            <v>0</v>
          </cell>
          <cell r="E32">
            <v>0</v>
          </cell>
          <cell r="F32">
            <v>0</v>
          </cell>
          <cell r="G32">
            <v>115512.84926986694</v>
          </cell>
          <cell r="H32">
            <v>0</v>
          </cell>
          <cell r="I32">
            <v>0</v>
          </cell>
          <cell r="J32">
            <v>0</v>
          </cell>
          <cell r="K32">
            <v>115512.84926986694</v>
          </cell>
          <cell r="L32">
            <v>6198.8758118945689</v>
          </cell>
          <cell r="M32">
            <v>6198.8758118945689</v>
          </cell>
          <cell r="Q32">
            <v>6274.6899909973145</v>
          </cell>
          <cell r="R32">
            <v>0</v>
          </cell>
          <cell r="S32">
            <v>6274.6899909973145</v>
          </cell>
          <cell r="T32">
            <v>6274.6899909973145</v>
          </cell>
          <cell r="U32">
            <v>0</v>
          </cell>
          <cell r="V32">
            <v>0</v>
          </cell>
          <cell r="W32">
            <v>0</v>
          </cell>
          <cell r="X32">
            <v>8510</v>
          </cell>
          <cell r="Y32">
            <v>0</v>
          </cell>
          <cell r="Z32">
            <v>0</v>
          </cell>
          <cell r="AB32">
            <v>8510</v>
          </cell>
          <cell r="AC32">
            <v>225514.97981246945</v>
          </cell>
          <cell r="AD32">
            <v>0</v>
          </cell>
          <cell r="AE32">
            <v>0</v>
          </cell>
          <cell r="AF32">
            <v>0</v>
          </cell>
          <cell r="AG32">
            <v>225514.97981246945</v>
          </cell>
          <cell r="AH32">
            <v>315097.75677884731</v>
          </cell>
          <cell r="AI32">
            <v>0</v>
          </cell>
          <cell r="AJ32">
            <v>0</v>
          </cell>
          <cell r="AK32">
            <v>0</v>
          </cell>
          <cell r="AL32">
            <v>315097.75677884731</v>
          </cell>
          <cell r="AM32">
            <v>0</v>
          </cell>
          <cell r="AN32">
            <v>0</v>
          </cell>
          <cell r="AO32">
            <v>0</v>
          </cell>
          <cell r="AP32">
            <v>0</v>
          </cell>
          <cell r="AQ32">
            <v>0</v>
          </cell>
          <cell r="AR32">
            <v>0</v>
          </cell>
          <cell r="AS32">
            <v>0</v>
          </cell>
          <cell r="AT32">
            <v>0</v>
          </cell>
          <cell r="AU32">
            <v>0</v>
          </cell>
          <cell r="AV32">
            <v>0</v>
          </cell>
          <cell r="AX32">
            <v>0</v>
          </cell>
          <cell r="AY32">
            <v>0</v>
          </cell>
          <cell r="AZ32">
            <v>0</v>
          </cell>
          <cell r="BA32">
            <v>0</v>
          </cell>
          <cell r="BB32">
            <v>0</v>
          </cell>
          <cell r="BC32">
            <v>0</v>
          </cell>
          <cell r="BE32">
            <v>0</v>
          </cell>
          <cell r="BF32">
            <v>0</v>
          </cell>
          <cell r="BG32">
            <v>0</v>
          </cell>
          <cell r="BK32">
            <v>0.76666666666666661</v>
          </cell>
          <cell r="BL32">
            <v>1</v>
          </cell>
          <cell r="BM32">
            <v>8</v>
          </cell>
          <cell r="BN32">
            <v>1.0166666666666657</v>
          </cell>
          <cell r="BO32">
            <v>0.76666666666666661</v>
          </cell>
          <cell r="BP32">
            <v>0</v>
          </cell>
          <cell r="BQ32">
            <v>0</v>
          </cell>
          <cell r="BR32">
            <v>1.0166666666666657</v>
          </cell>
          <cell r="BS32">
            <v>0</v>
          </cell>
          <cell r="BT32">
            <v>0</v>
          </cell>
          <cell r="BU32">
            <v>0</v>
          </cell>
          <cell r="BV32">
            <v>0</v>
          </cell>
          <cell r="BW32">
            <v>0.76666666666666661</v>
          </cell>
          <cell r="BX32">
            <v>1</v>
          </cell>
          <cell r="BY32">
            <v>8</v>
          </cell>
          <cell r="BZ32">
            <v>1.0166666666666657</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t="str">
            <v xml:space="preserve">EX2500-08 : 1.81hr Hydraulic leaked-- EX2500-09 : 0.47hr Loose Tooth Bucket No.5-- PC-1250-22 : 1.41hr Engine Overheat, 1.59hr Standby (Not Used)-- PC-1250-23 : 10.86hr O Ring Control Valve Leaked, 4.51hr Standby (Not Used)-- </v>
          </cell>
          <cell r="DE32" t="str">
            <v>Rainfall &amp; Slippery</v>
          </cell>
          <cell r="DG32">
            <v>0</v>
          </cell>
          <cell r="DH32">
            <v>0</v>
          </cell>
          <cell r="DI32">
            <v>0</v>
          </cell>
          <cell r="DJ32">
            <v>0</v>
          </cell>
          <cell r="DK32">
            <v>0</v>
          </cell>
          <cell r="DL32">
            <v>0</v>
          </cell>
          <cell r="DM32">
            <v>0</v>
          </cell>
          <cell r="DO32">
            <v>0</v>
          </cell>
          <cell r="DR32">
            <v>0</v>
          </cell>
          <cell r="DS32">
            <v>0</v>
          </cell>
          <cell r="DT32">
            <v>534.70999526977539</v>
          </cell>
          <cell r="DU32">
            <v>534.70999526977539</v>
          </cell>
          <cell r="DV32">
            <v>534.70999526977539</v>
          </cell>
          <cell r="DW32" t="e">
            <v>#REF!</v>
          </cell>
          <cell r="DX32">
            <v>0</v>
          </cell>
          <cell r="DY32">
            <v>0</v>
          </cell>
          <cell r="DZ32">
            <v>0</v>
          </cell>
          <cell r="EA32">
            <v>0</v>
          </cell>
          <cell r="EB32">
            <v>0</v>
          </cell>
          <cell r="EC32">
            <v>5739.9799957275391</v>
          </cell>
          <cell r="ED32">
            <v>5739.9799957275391</v>
          </cell>
          <cell r="EE32">
            <v>5739.9799957275391</v>
          </cell>
        </row>
        <row r="33">
          <cell r="A33">
            <v>41722</v>
          </cell>
          <cell r="B33">
            <v>88043.739461411416</v>
          </cell>
          <cell r="C33">
            <v>88043.739461411416</v>
          </cell>
          <cell r="D33">
            <v>0</v>
          </cell>
          <cell r="E33">
            <v>0</v>
          </cell>
          <cell r="F33">
            <v>0</v>
          </cell>
          <cell r="G33">
            <v>106704.4596862793</v>
          </cell>
          <cell r="H33">
            <v>0</v>
          </cell>
          <cell r="I33">
            <v>0</v>
          </cell>
          <cell r="J33">
            <v>0</v>
          </cell>
          <cell r="K33">
            <v>106704.4596862793</v>
          </cell>
          <cell r="L33">
            <v>5959.3774970691547</v>
          </cell>
          <cell r="M33">
            <v>5959.3774970691547</v>
          </cell>
          <cell r="Q33">
            <v>6915.6200275421143</v>
          </cell>
          <cell r="R33">
            <v>0</v>
          </cell>
          <cell r="S33">
            <v>6915.6200275421143</v>
          </cell>
          <cell r="T33">
            <v>6915.6200275421143</v>
          </cell>
          <cell r="U33">
            <v>0</v>
          </cell>
          <cell r="V33">
            <v>0</v>
          </cell>
          <cell r="W33">
            <v>0</v>
          </cell>
          <cell r="X33">
            <v>5700</v>
          </cell>
          <cell r="Y33">
            <v>2730</v>
          </cell>
          <cell r="Z33">
            <v>0</v>
          </cell>
          <cell r="AB33">
            <v>8430</v>
          </cell>
          <cell r="AC33">
            <v>222579.8197992706</v>
          </cell>
          <cell r="AD33">
            <v>0</v>
          </cell>
          <cell r="AE33">
            <v>0</v>
          </cell>
          <cell r="AF33">
            <v>0</v>
          </cell>
          <cell r="AG33">
            <v>222579.8197992706</v>
          </cell>
          <cell r="AH33">
            <v>316865.55763514747</v>
          </cell>
          <cell r="AI33">
            <v>0</v>
          </cell>
          <cell r="AJ33">
            <v>0</v>
          </cell>
          <cell r="AK33">
            <v>0</v>
          </cell>
          <cell r="AL33">
            <v>316865.55763514747</v>
          </cell>
          <cell r="AM33">
            <v>1207.5600000000002</v>
          </cell>
          <cell r="AN33">
            <v>822.65</v>
          </cell>
          <cell r="AO33">
            <v>0</v>
          </cell>
          <cell r="AP33">
            <v>0</v>
          </cell>
          <cell r="AQ33">
            <v>0</v>
          </cell>
          <cell r="AR33">
            <v>0</v>
          </cell>
          <cell r="AS33">
            <v>0</v>
          </cell>
          <cell r="AT33">
            <v>0</v>
          </cell>
          <cell r="AU33">
            <v>0</v>
          </cell>
          <cell r="AV33">
            <v>0</v>
          </cell>
          <cell r="AX33">
            <v>0</v>
          </cell>
          <cell r="AY33">
            <v>0</v>
          </cell>
          <cell r="AZ33">
            <v>0</v>
          </cell>
          <cell r="BA33">
            <v>0</v>
          </cell>
          <cell r="BB33">
            <v>0</v>
          </cell>
          <cell r="BC33">
            <v>0</v>
          </cell>
          <cell r="BE33">
            <v>0</v>
          </cell>
          <cell r="BF33">
            <v>0</v>
          </cell>
          <cell r="BG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72000</v>
          </cell>
          <cell r="CB33">
            <v>0.56600529100529107</v>
          </cell>
          <cell r="CC33">
            <v>300</v>
          </cell>
          <cell r="CD33">
            <v>39600</v>
          </cell>
          <cell r="CE33">
            <v>1152.3809523809525</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t="str">
            <v xml:space="preserve">EX2500-07 : 0.20hr Loading Non Production-- PC-1250-20 : 3.03hr Pipe Hose A no.5 Leaked, 12.88 Standby (Not Used) 4.28hr Standby (No Material)-- PC-1250-19 : 0.65hr Low Power Engin Error 11 CA 559-- PC-1250-22 : 1.43hr Hydraulic System Low Power 12.38hr Standby (Not Used)-- PC-1250-25 : 0.71hr Tooth Bucket No.04 Broken 0.24hr Standby (Not Used)-- PC-1250-23 : 2.47hr Standby Not Used) 9.29hr Standby (No Material)-- </v>
          </cell>
          <cell r="DE33">
            <v>0</v>
          </cell>
          <cell r="DG33">
            <v>0</v>
          </cell>
          <cell r="DH33">
            <v>0</v>
          </cell>
          <cell r="DI33">
            <v>0</v>
          </cell>
          <cell r="DJ33">
            <v>0</v>
          </cell>
          <cell r="DK33">
            <v>0</v>
          </cell>
          <cell r="DL33">
            <v>0</v>
          </cell>
          <cell r="DM33">
            <v>0</v>
          </cell>
          <cell r="DO33">
            <v>0</v>
          </cell>
          <cell r="DR33">
            <v>0</v>
          </cell>
          <cell r="DS33">
            <v>2431.7700004577637</v>
          </cell>
          <cell r="DT33">
            <v>1548.690013885498</v>
          </cell>
          <cell r="DU33">
            <v>3980.4600143432617</v>
          </cell>
          <cell r="DV33">
            <v>3980.4600143432617</v>
          </cell>
          <cell r="DW33" t="e">
            <v>#REF!</v>
          </cell>
          <cell r="DX33">
            <v>0</v>
          </cell>
          <cell r="DY33">
            <v>0</v>
          </cell>
          <cell r="DZ33">
            <v>0</v>
          </cell>
          <cell r="EA33">
            <v>0</v>
          </cell>
          <cell r="EB33">
            <v>0</v>
          </cell>
          <cell r="EC33">
            <v>2935.1600131988525</v>
          </cell>
          <cell r="ED33">
            <v>2935.1600131988525</v>
          </cell>
          <cell r="EE33">
            <v>2935.1600131988525</v>
          </cell>
        </row>
      </sheetData>
      <sheetData sheetId="8">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row>
        <row r="2">
          <cell r="A2" t="str">
            <v>Date</v>
          </cell>
          <cell r="B2" t="str">
            <v>Pit Production</v>
          </cell>
          <cell r="D2" t="str">
            <v>ROM Transfer</v>
          </cell>
          <cell r="E2" t="str">
            <v xml:space="preserve">ROM Stock </v>
          </cell>
          <cell r="H2" t="str">
            <v>ROM Hauling</v>
          </cell>
          <cell r="I2" t="str">
            <v>FC Production</v>
          </cell>
          <cell r="L2" t="str">
            <v>FC Stock at PSY</v>
          </cell>
          <cell r="O2" t="str">
            <v>Barge Loading</v>
          </cell>
        </row>
        <row r="3">
          <cell r="B3" t="str">
            <v>OB Removal</v>
          </cell>
          <cell r="C3" t="str">
            <v>Coal Winning</v>
          </cell>
          <cell r="D3" t="str">
            <v>Biangan - ROM Stock Temp.</v>
          </cell>
          <cell r="E3" t="str">
            <v>Biangan</v>
          </cell>
          <cell r="F3" t="str">
            <v>ROM Stock Temporarry</v>
          </cell>
          <cell r="G3" t="str">
            <v>Total</v>
          </cell>
          <cell r="H3" t="str">
            <v>ROM Stock Temp. - CR BEK</v>
          </cell>
          <cell r="I3" t="str">
            <v>LTS</v>
          </cell>
          <cell r="J3" t="str">
            <v>HTS</v>
          </cell>
          <cell r="K3" t="str">
            <v>Total</v>
          </cell>
          <cell r="L3" t="str">
            <v>LTS</v>
          </cell>
          <cell r="M3" t="str">
            <v>HTS</v>
          </cell>
          <cell r="N3" t="str">
            <v>Total</v>
          </cell>
          <cell r="O3" t="str">
            <v>BEK MCV LS</v>
          </cell>
          <cell r="P3" t="str">
            <v>BEK HCV HS</v>
          </cell>
          <cell r="Q3" t="str">
            <v>Total</v>
          </cell>
        </row>
        <row r="4">
          <cell r="G4">
            <v>271509.26530000003</v>
          </cell>
          <cell r="H4">
            <v>2802.8182000000002</v>
          </cell>
          <cell r="I4">
            <v>274312.08350000001</v>
          </cell>
          <cell r="K4">
            <v>0</v>
          </cell>
        </row>
        <row r="5">
          <cell r="A5">
            <v>41699</v>
          </cell>
          <cell r="B5">
            <v>69251</v>
          </cell>
          <cell r="C5">
            <v>9814.26</v>
          </cell>
          <cell r="D5">
            <v>6223.2999999999993</v>
          </cell>
          <cell r="E5">
            <v>344398.07210000005</v>
          </cell>
          <cell r="F5">
            <v>21941.048600000002</v>
          </cell>
          <cell r="G5">
            <v>366339.12070000003</v>
          </cell>
          <cell r="H5">
            <v>2529.08</v>
          </cell>
          <cell r="I5">
            <v>2529.08</v>
          </cell>
          <cell r="J5">
            <v>0</v>
          </cell>
          <cell r="K5">
            <v>2529.08</v>
          </cell>
          <cell r="L5">
            <v>4069.5077329999999</v>
          </cell>
          <cell r="M5">
            <v>9831.7595870000005</v>
          </cell>
          <cell r="N5">
            <v>13901.267320000001</v>
          </cell>
          <cell r="O5">
            <v>0</v>
          </cell>
          <cell r="P5">
            <v>0</v>
          </cell>
          <cell r="Q5">
            <v>0</v>
          </cell>
        </row>
        <row r="6">
          <cell r="A6">
            <v>41700</v>
          </cell>
          <cell r="B6">
            <v>48741</v>
          </cell>
          <cell r="C6">
            <v>7537.39</v>
          </cell>
          <cell r="D6">
            <v>6273</v>
          </cell>
          <cell r="E6">
            <v>345662.46210000006</v>
          </cell>
          <cell r="F6">
            <v>19543.848600000001</v>
          </cell>
          <cell r="G6">
            <v>365206.31070000009</v>
          </cell>
          <cell r="H6">
            <v>8670.2000000000007</v>
          </cell>
          <cell r="I6">
            <v>8670.2000000000007</v>
          </cell>
          <cell r="J6">
            <v>0</v>
          </cell>
          <cell r="K6">
            <v>8670.2000000000007</v>
          </cell>
          <cell r="L6">
            <v>12739.707733000001</v>
          </cell>
          <cell r="M6">
            <v>9831.7595870000005</v>
          </cell>
          <cell r="N6">
            <v>22571.467320000003</v>
          </cell>
          <cell r="O6">
            <v>0</v>
          </cell>
          <cell r="P6">
            <v>0</v>
          </cell>
          <cell r="Q6">
            <v>0</v>
          </cell>
        </row>
        <row r="7">
          <cell r="A7">
            <v>41701</v>
          </cell>
          <cell r="B7">
            <v>47253.5</v>
          </cell>
          <cell r="C7">
            <v>4890.1099999999997</v>
          </cell>
          <cell r="D7">
            <v>6551.68</v>
          </cell>
          <cell r="E7">
            <v>344000.89210000006</v>
          </cell>
          <cell r="F7">
            <v>19188.6086</v>
          </cell>
          <cell r="G7">
            <v>363189.50070000003</v>
          </cell>
          <cell r="H7">
            <v>6906.92</v>
          </cell>
          <cell r="I7">
            <v>6906.92</v>
          </cell>
          <cell r="J7">
            <v>0</v>
          </cell>
          <cell r="K7">
            <v>6906.92</v>
          </cell>
          <cell r="L7">
            <v>19646.627733000001</v>
          </cell>
          <cell r="M7">
            <v>9831.7595870000005</v>
          </cell>
          <cell r="N7">
            <v>29478.387320000002</v>
          </cell>
          <cell r="O7">
            <v>0</v>
          </cell>
          <cell r="P7">
            <v>0</v>
          </cell>
          <cell r="Q7">
            <v>0</v>
          </cell>
        </row>
        <row r="8">
          <cell r="A8">
            <v>41702</v>
          </cell>
          <cell r="B8">
            <v>56339.5</v>
          </cell>
          <cell r="C8">
            <v>8810.4599999999991</v>
          </cell>
          <cell r="D8">
            <v>6663.91</v>
          </cell>
          <cell r="E8">
            <v>346147.4421000001</v>
          </cell>
          <cell r="F8">
            <v>18637.658599999999</v>
          </cell>
          <cell r="G8">
            <v>364785.10070000013</v>
          </cell>
          <cell r="H8">
            <v>7214.86</v>
          </cell>
          <cell r="I8">
            <v>7214.86</v>
          </cell>
          <cell r="J8">
            <v>0</v>
          </cell>
          <cell r="K8">
            <v>7214.86</v>
          </cell>
          <cell r="L8">
            <v>26861.487733000002</v>
          </cell>
          <cell r="M8">
            <v>9831.7595870000005</v>
          </cell>
          <cell r="N8">
            <v>36693.247320000002</v>
          </cell>
          <cell r="O8">
            <v>0</v>
          </cell>
          <cell r="P8">
            <v>0</v>
          </cell>
          <cell r="Q8">
            <v>0</v>
          </cell>
        </row>
        <row r="9">
          <cell r="A9">
            <v>41703</v>
          </cell>
          <cell r="B9">
            <v>67470</v>
          </cell>
          <cell r="C9">
            <v>8158.2900000000009</v>
          </cell>
          <cell r="D9">
            <v>4991.18</v>
          </cell>
          <cell r="E9">
            <v>349314.55210000009</v>
          </cell>
          <cell r="F9">
            <v>16322.2786</v>
          </cell>
          <cell r="G9">
            <v>365636.83070000011</v>
          </cell>
          <cell r="H9">
            <v>7306.5599999999995</v>
          </cell>
          <cell r="I9">
            <v>7306.5599999999995</v>
          </cell>
          <cell r="J9">
            <v>0</v>
          </cell>
          <cell r="K9">
            <v>7306.5599999999995</v>
          </cell>
          <cell r="L9">
            <v>17363.885733000003</v>
          </cell>
          <cell r="M9">
            <v>9831.7595870000005</v>
          </cell>
          <cell r="N9">
            <v>27195.645320000003</v>
          </cell>
          <cell r="O9">
            <v>16804.162</v>
          </cell>
          <cell r="P9">
            <v>0</v>
          </cell>
          <cell r="Q9">
            <v>16804.162</v>
          </cell>
        </row>
        <row r="10">
          <cell r="A10">
            <v>41704</v>
          </cell>
          <cell r="B10">
            <v>66969</v>
          </cell>
          <cell r="C10">
            <v>8433.5999999999985</v>
          </cell>
          <cell r="D10">
            <v>6476.38</v>
          </cell>
          <cell r="E10">
            <v>351271.77210000006</v>
          </cell>
          <cell r="F10">
            <v>15644.0386</v>
          </cell>
          <cell r="G10">
            <v>366915.81070000003</v>
          </cell>
          <cell r="H10">
            <v>7154.62</v>
          </cell>
          <cell r="I10">
            <v>7154.62</v>
          </cell>
          <cell r="J10">
            <v>0</v>
          </cell>
          <cell r="K10">
            <v>7154.62</v>
          </cell>
          <cell r="L10">
            <v>24518.505733000005</v>
          </cell>
          <cell r="M10">
            <v>9831.7595870000005</v>
          </cell>
          <cell r="N10">
            <v>34350.265320000006</v>
          </cell>
          <cell r="O10">
            <v>0</v>
          </cell>
          <cell r="P10">
            <v>0</v>
          </cell>
          <cell r="Q10">
            <v>0</v>
          </cell>
        </row>
        <row r="11">
          <cell r="A11">
            <v>41705</v>
          </cell>
          <cell r="B11">
            <v>60861.5</v>
          </cell>
          <cell r="C11">
            <v>9069.6200000000008</v>
          </cell>
          <cell r="D11">
            <v>4896.6799999999994</v>
          </cell>
          <cell r="E11">
            <v>355444.71210000006</v>
          </cell>
          <cell r="F11">
            <v>17810.918600000001</v>
          </cell>
          <cell r="G11">
            <v>373255.63070000004</v>
          </cell>
          <cell r="H11">
            <v>2729.7999999999997</v>
          </cell>
          <cell r="I11">
            <v>2729.7999999999997</v>
          </cell>
          <cell r="J11">
            <v>0</v>
          </cell>
          <cell r="K11">
            <v>2729.7999999999997</v>
          </cell>
          <cell r="L11">
            <v>19779.688733000006</v>
          </cell>
          <cell r="M11">
            <v>9831.7595870000005</v>
          </cell>
          <cell r="N11">
            <v>29611.448320000007</v>
          </cell>
          <cell r="O11">
            <v>7468.6170000000002</v>
          </cell>
          <cell r="P11">
            <v>0</v>
          </cell>
          <cell r="Q11">
            <v>7468.6170000000002</v>
          </cell>
        </row>
        <row r="12">
          <cell r="A12">
            <v>41706</v>
          </cell>
          <cell r="B12">
            <v>64753.5</v>
          </cell>
          <cell r="C12">
            <v>8945.94</v>
          </cell>
          <cell r="D12">
            <v>6935.12</v>
          </cell>
          <cell r="E12">
            <v>357455.53210000007</v>
          </cell>
          <cell r="F12">
            <v>17597.5386</v>
          </cell>
          <cell r="G12">
            <v>375053.07070000004</v>
          </cell>
          <cell r="H12">
            <v>7148.5</v>
          </cell>
          <cell r="I12">
            <v>7148.5</v>
          </cell>
          <cell r="J12">
            <v>0</v>
          </cell>
          <cell r="K12">
            <v>7148.5</v>
          </cell>
          <cell r="L12">
            <v>18865.086733000007</v>
          </cell>
          <cell r="M12">
            <v>9831.7595870000005</v>
          </cell>
          <cell r="N12">
            <v>28696.846320000008</v>
          </cell>
          <cell r="O12">
            <v>8063.1019999999999</v>
          </cell>
          <cell r="P12">
            <v>0</v>
          </cell>
          <cell r="Q12">
            <v>8063.1019999999999</v>
          </cell>
        </row>
        <row r="13">
          <cell r="A13">
            <v>41707</v>
          </cell>
          <cell r="B13">
            <v>63952</v>
          </cell>
          <cell r="C13">
            <v>11083.8</v>
          </cell>
          <cell r="D13">
            <v>6439.5599999999995</v>
          </cell>
          <cell r="E13">
            <v>362099.77210000006</v>
          </cell>
          <cell r="F13">
            <v>16274.558599999997</v>
          </cell>
          <cell r="G13">
            <v>378374.33070000005</v>
          </cell>
          <cell r="H13">
            <v>7762.5400000000009</v>
          </cell>
          <cell r="I13">
            <v>7762.5400000000009</v>
          </cell>
          <cell r="J13">
            <v>0</v>
          </cell>
          <cell r="K13">
            <v>7762.5400000000009</v>
          </cell>
          <cell r="L13">
            <v>26627.626733000008</v>
          </cell>
          <cell r="M13">
            <v>9831.7595870000005</v>
          </cell>
          <cell r="N13">
            <v>36459.386320000005</v>
          </cell>
          <cell r="O13">
            <v>0</v>
          </cell>
          <cell r="P13">
            <v>0</v>
          </cell>
          <cell r="Q13">
            <v>0</v>
          </cell>
        </row>
        <row r="14">
          <cell r="A14">
            <v>41708</v>
          </cell>
          <cell r="B14">
            <v>53123</v>
          </cell>
          <cell r="C14">
            <v>7548.0199999999995</v>
          </cell>
          <cell r="D14">
            <v>7000.34</v>
          </cell>
          <cell r="E14">
            <v>362647.45210000005</v>
          </cell>
          <cell r="F14">
            <v>15071.518599999996</v>
          </cell>
          <cell r="G14">
            <v>377718.97070000006</v>
          </cell>
          <cell r="H14">
            <v>8203.380000000001</v>
          </cell>
          <cell r="I14">
            <v>8203.380000000001</v>
          </cell>
          <cell r="J14">
            <v>0</v>
          </cell>
          <cell r="K14">
            <v>8203.380000000001</v>
          </cell>
          <cell r="L14">
            <v>34831.006733000009</v>
          </cell>
          <cell r="M14">
            <v>9831.7595870000005</v>
          </cell>
          <cell r="N14">
            <v>44662.76632000001</v>
          </cell>
          <cell r="O14">
            <v>0</v>
          </cell>
          <cell r="P14">
            <v>0</v>
          </cell>
          <cell r="Q14">
            <v>0</v>
          </cell>
        </row>
        <row r="15">
          <cell r="A15">
            <v>41709</v>
          </cell>
          <cell r="B15">
            <v>69202</v>
          </cell>
          <cell r="C15">
            <v>12754.06</v>
          </cell>
          <cell r="D15">
            <v>6984.58</v>
          </cell>
          <cell r="E15">
            <v>368416.93210000003</v>
          </cell>
          <cell r="F15">
            <v>17084.018599999996</v>
          </cell>
          <cell r="G15">
            <v>385500.95070000004</v>
          </cell>
          <cell r="H15">
            <v>4972.08</v>
          </cell>
          <cell r="I15">
            <v>4972.08</v>
          </cell>
          <cell r="J15">
            <v>0</v>
          </cell>
          <cell r="K15">
            <v>4972.08</v>
          </cell>
          <cell r="L15">
            <v>39803.086733000011</v>
          </cell>
          <cell r="M15">
            <v>9831.7595870000005</v>
          </cell>
          <cell r="N15">
            <v>49634.846320000011</v>
          </cell>
          <cell r="O15">
            <v>0</v>
          </cell>
          <cell r="P15">
            <v>0</v>
          </cell>
          <cell r="Q15">
            <v>0</v>
          </cell>
        </row>
        <row r="16">
          <cell r="A16">
            <v>41710</v>
          </cell>
          <cell r="B16">
            <v>68334</v>
          </cell>
          <cell r="C16">
            <v>6222.9</v>
          </cell>
          <cell r="D16">
            <v>7028.84</v>
          </cell>
          <cell r="E16">
            <v>367610.99210000003</v>
          </cell>
          <cell r="F16">
            <v>15666.898599999997</v>
          </cell>
          <cell r="G16">
            <v>383277.89070000005</v>
          </cell>
          <cell r="H16">
            <v>8445.9599999999991</v>
          </cell>
          <cell r="I16">
            <v>8445.9599999999991</v>
          </cell>
          <cell r="J16">
            <v>0</v>
          </cell>
          <cell r="K16">
            <v>8445.9599999999991</v>
          </cell>
          <cell r="L16">
            <v>39037.175733000011</v>
          </cell>
          <cell r="M16">
            <v>9831.7595870000005</v>
          </cell>
          <cell r="N16">
            <v>48868.935320000011</v>
          </cell>
          <cell r="O16">
            <v>9211.8709999999992</v>
          </cell>
          <cell r="P16">
            <v>0</v>
          </cell>
          <cell r="Q16">
            <v>9211.8709999999992</v>
          </cell>
        </row>
        <row r="17">
          <cell r="A17">
            <v>41711</v>
          </cell>
          <cell r="B17">
            <v>67511.5</v>
          </cell>
          <cell r="C17">
            <v>9592.66</v>
          </cell>
          <cell r="D17">
            <v>6631.52</v>
          </cell>
          <cell r="E17">
            <v>370572.13209999999</v>
          </cell>
          <cell r="F17">
            <v>15947.398599999997</v>
          </cell>
          <cell r="G17">
            <v>386519.5307</v>
          </cell>
          <cell r="H17">
            <v>6351.02</v>
          </cell>
          <cell r="I17">
            <v>6351.02</v>
          </cell>
          <cell r="J17">
            <v>0</v>
          </cell>
          <cell r="K17">
            <v>6351.02</v>
          </cell>
          <cell r="L17">
            <v>45388.195733000015</v>
          </cell>
          <cell r="M17">
            <v>9831.7595870000005</v>
          </cell>
          <cell r="N17">
            <v>55219.955320000015</v>
          </cell>
          <cell r="O17">
            <v>0</v>
          </cell>
          <cell r="P17">
            <v>0</v>
          </cell>
          <cell r="Q17">
            <v>0</v>
          </cell>
        </row>
        <row r="18">
          <cell r="A18">
            <v>41712</v>
          </cell>
          <cell r="B18">
            <v>60991</v>
          </cell>
          <cell r="C18">
            <v>5861.7800000000007</v>
          </cell>
          <cell r="D18">
            <v>5685.56</v>
          </cell>
          <cell r="E18">
            <v>370748.35210000002</v>
          </cell>
          <cell r="F18">
            <v>17781.0386</v>
          </cell>
          <cell r="G18">
            <v>388529.39069999999</v>
          </cell>
          <cell r="H18">
            <v>3851.92</v>
          </cell>
          <cell r="I18">
            <v>3851.92</v>
          </cell>
          <cell r="J18">
            <v>0</v>
          </cell>
          <cell r="K18">
            <v>3851.92</v>
          </cell>
          <cell r="L18">
            <v>49240.115733000013</v>
          </cell>
          <cell r="M18">
            <v>9831.7595870000005</v>
          </cell>
          <cell r="N18">
            <v>59071.875320000014</v>
          </cell>
          <cell r="O18">
            <v>0</v>
          </cell>
          <cell r="P18">
            <v>0</v>
          </cell>
          <cell r="Q18">
            <v>0</v>
          </cell>
        </row>
        <row r="19">
          <cell r="A19">
            <v>41713</v>
          </cell>
          <cell r="B19">
            <v>74837</v>
          </cell>
          <cell r="C19">
            <v>8454.06</v>
          </cell>
          <cell r="D19">
            <v>6459.2</v>
          </cell>
          <cell r="E19">
            <v>372099.20019999996</v>
          </cell>
          <cell r="F19">
            <v>14727.330800000002</v>
          </cell>
          <cell r="G19">
            <v>386826.53099999996</v>
          </cell>
          <cell r="H19">
            <v>5735.1</v>
          </cell>
          <cell r="I19">
            <v>5735.1</v>
          </cell>
          <cell r="J19">
            <v>0</v>
          </cell>
          <cell r="K19">
            <v>5735.1</v>
          </cell>
          <cell r="L19">
            <v>54975.215733000012</v>
          </cell>
          <cell r="M19">
            <v>9831.7595870000005</v>
          </cell>
          <cell r="N19">
            <v>64806.975320000012</v>
          </cell>
          <cell r="O19">
            <v>0</v>
          </cell>
          <cell r="P19">
            <v>0</v>
          </cell>
          <cell r="Q19">
            <v>0</v>
          </cell>
        </row>
        <row r="20">
          <cell r="A20">
            <v>41714</v>
          </cell>
          <cell r="B20">
            <v>72254</v>
          </cell>
          <cell r="C20">
            <v>8371.7000000000007</v>
          </cell>
          <cell r="D20">
            <v>6356.2000000000007</v>
          </cell>
          <cell r="E20">
            <v>374114.70019999996</v>
          </cell>
          <cell r="F20">
            <v>16418.1708</v>
          </cell>
          <cell r="G20">
            <v>390532.87099999998</v>
          </cell>
          <cell r="H20">
            <v>4665.3600000000006</v>
          </cell>
          <cell r="I20">
            <v>4665.3600000000006</v>
          </cell>
          <cell r="J20">
            <v>0</v>
          </cell>
          <cell r="K20">
            <v>4665.3600000000006</v>
          </cell>
          <cell r="L20">
            <v>59640.575733000012</v>
          </cell>
          <cell r="M20">
            <v>9831.7595870000005</v>
          </cell>
          <cell r="N20">
            <v>69472.335320000013</v>
          </cell>
          <cell r="O20">
            <v>0</v>
          </cell>
          <cell r="P20">
            <v>0</v>
          </cell>
          <cell r="Q20">
            <v>0</v>
          </cell>
        </row>
        <row r="21">
          <cell r="A21">
            <v>41715</v>
          </cell>
          <cell r="B21">
            <v>64939</v>
          </cell>
          <cell r="C21">
            <v>8801.24</v>
          </cell>
          <cell r="D21">
            <v>7235.9</v>
          </cell>
          <cell r="E21">
            <v>375680.04019999993</v>
          </cell>
          <cell r="F21">
            <v>18656.0308</v>
          </cell>
          <cell r="G21">
            <v>394336.07099999994</v>
          </cell>
          <cell r="H21">
            <v>4998.0400000000009</v>
          </cell>
          <cell r="I21">
            <v>4998.0400000000009</v>
          </cell>
          <cell r="J21">
            <v>0</v>
          </cell>
          <cell r="K21">
            <v>4998.0400000000009</v>
          </cell>
          <cell r="L21">
            <v>64638.615733000013</v>
          </cell>
          <cell r="M21">
            <v>9831.7595870000005</v>
          </cell>
          <cell r="N21">
            <v>74470.375320000021</v>
          </cell>
          <cell r="O21">
            <v>0</v>
          </cell>
          <cell r="P21">
            <v>0</v>
          </cell>
          <cell r="Q21">
            <v>0</v>
          </cell>
        </row>
        <row r="22">
          <cell r="A22">
            <v>41716</v>
          </cell>
          <cell r="B22">
            <v>70553</v>
          </cell>
          <cell r="C22">
            <v>10055.099999999999</v>
          </cell>
          <cell r="D22">
            <v>7432</v>
          </cell>
          <cell r="E22">
            <v>378303.14019999991</v>
          </cell>
          <cell r="F22">
            <v>18982.650800000003</v>
          </cell>
          <cell r="G22">
            <v>397285.79099999991</v>
          </cell>
          <cell r="H22">
            <v>7105.3799999999992</v>
          </cell>
          <cell r="I22">
            <v>7105.3799999999992</v>
          </cell>
          <cell r="J22">
            <v>0</v>
          </cell>
          <cell r="K22">
            <v>7105.3799999999992</v>
          </cell>
          <cell r="L22">
            <v>71743.995733000003</v>
          </cell>
          <cell r="M22">
            <v>9831.7595870000005</v>
          </cell>
          <cell r="N22">
            <v>81575.755319999997</v>
          </cell>
          <cell r="O22">
            <v>0</v>
          </cell>
          <cell r="P22">
            <v>0</v>
          </cell>
          <cell r="Q22">
            <v>0</v>
          </cell>
        </row>
        <row r="23">
          <cell r="A23">
            <v>41717</v>
          </cell>
          <cell r="B23">
            <v>49105</v>
          </cell>
          <cell r="C23">
            <v>5472.0599999999995</v>
          </cell>
          <cell r="D23">
            <v>6580.02</v>
          </cell>
          <cell r="E23">
            <v>377195.18019999989</v>
          </cell>
          <cell r="F23">
            <v>20305.310800000003</v>
          </cell>
          <cell r="G23">
            <v>397500.49099999986</v>
          </cell>
          <cell r="H23">
            <v>5257.36</v>
          </cell>
          <cell r="I23">
            <v>5257.36</v>
          </cell>
          <cell r="J23">
            <v>0</v>
          </cell>
          <cell r="K23">
            <v>5257.36</v>
          </cell>
          <cell r="L23">
            <v>77001.355733000004</v>
          </cell>
          <cell r="M23">
            <v>9831.7595870000005</v>
          </cell>
          <cell r="N23">
            <v>86833.115320000012</v>
          </cell>
          <cell r="O23">
            <v>0</v>
          </cell>
          <cell r="P23">
            <v>0</v>
          </cell>
          <cell r="Q23">
            <v>0</v>
          </cell>
        </row>
        <row r="24">
          <cell r="A24">
            <v>41718</v>
          </cell>
          <cell r="B24">
            <v>71813</v>
          </cell>
          <cell r="C24">
            <v>7854.9800000000005</v>
          </cell>
          <cell r="D24">
            <v>6619.34</v>
          </cell>
          <cell r="E24">
            <v>378430.82019999984</v>
          </cell>
          <cell r="F24">
            <v>22062.850800000004</v>
          </cell>
          <cell r="G24">
            <v>400493.67099999986</v>
          </cell>
          <cell r="H24">
            <v>4861.7999999999993</v>
          </cell>
          <cell r="I24">
            <v>4861.7999999999993</v>
          </cell>
          <cell r="J24">
            <v>0</v>
          </cell>
          <cell r="K24">
            <v>4861.7999999999993</v>
          </cell>
          <cell r="L24">
            <v>81863.155733000007</v>
          </cell>
          <cell r="M24">
            <v>9831.7595870000005</v>
          </cell>
          <cell r="N24">
            <v>91694.91532</v>
          </cell>
          <cell r="O24">
            <v>0</v>
          </cell>
          <cell r="P24">
            <v>0</v>
          </cell>
          <cell r="Q24">
            <v>0</v>
          </cell>
        </row>
        <row r="25">
          <cell r="A25">
            <v>41719</v>
          </cell>
          <cell r="B25">
            <v>70266</v>
          </cell>
          <cell r="C25">
            <v>5882.51</v>
          </cell>
          <cell r="D25">
            <v>6424.1900000000005</v>
          </cell>
          <cell r="E25">
            <v>377889.14019999985</v>
          </cell>
          <cell r="F25">
            <v>23740.140800000001</v>
          </cell>
          <cell r="G25">
            <v>401629.28099999984</v>
          </cell>
          <cell r="H25">
            <v>4746.8999999999996</v>
          </cell>
          <cell r="I25">
            <v>4746.8999999999996</v>
          </cell>
          <cell r="J25">
            <v>0</v>
          </cell>
          <cell r="K25">
            <v>4746.8999999999996</v>
          </cell>
          <cell r="L25">
            <v>71886.081733000014</v>
          </cell>
          <cell r="M25">
            <v>9831.7595870000005</v>
          </cell>
          <cell r="N25">
            <v>81717.841320000007</v>
          </cell>
          <cell r="O25">
            <v>14723.974</v>
          </cell>
          <cell r="P25">
            <v>0</v>
          </cell>
          <cell r="Q25">
            <v>14723.974</v>
          </cell>
        </row>
        <row r="26">
          <cell r="A26">
            <v>41720</v>
          </cell>
          <cell r="B26">
            <v>73941</v>
          </cell>
          <cell r="C26">
            <v>9158.66</v>
          </cell>
          <cell r="D26">
            <v>7184.16</v>
          </cell>
          <cell r="E26">
            <v>379863.64019999985</v>
          </cell>
          <cell r="F26">
            <v>26596.480800000001</v>
          </cell>
          <cell r="G26">
            <v>406460.12099999987</v>
          </cell>
          <cell r="H26">
            <v>4327.82</v>
          </cell>
          <cell r="I26">
            <v>4327.82</v>
          </cell>
          <cell r="J26">
            <v>0</v>
          </cell>
          <cell r="K26">
            <v>4327.82</v>
          </cell>
          <cell r="L26">
            <v>68768.262733000025</v>
          </cell>
          <cell r="M26">
            <v>9831.7595870000005</v>
          </cell>
          <cell r="N26">
            <v>78600.022320000018</v>
          </cell>
          <cell r="O26">
            <v>7445.6390000000001</v>
          </cell>
          <cell r="P26">
            <v>0</v>
          </cell>
          <cell r="Q26">
            <v>7445.6390000000001</v>
          </cell>
        </row>
        <row r="27">
          <cell r="A27">
            <v>41721</v>
          </cell>
          <cell r="B27">
            <v>78998.5</v>
          </cell>
          <cell r="C27">
            <v>8329.5</v>
          </cell>
          <cell r="D27">
            <v>6999.32</v>
          </cell>
          <cell r="E27">
            <v>381193.82019999984</v>
          </cell>
          <cell r="F27">
            <v>27579.940799999997</v>
          </cell>
          <cell r="G27">
            <v>408773.76099999982</v>
          </cell>
          <cell r="H27">
            <v>6015.8600000000006</v>
          </cell>
          <cell r="I27">
            <v>6015.8600000000006</v>
          </cell>
          <cell r="J27">
            <v>0</v>
          </cell>
          <cell r="K27">
            <v>6015.8600000000006</v>
          </cell>
          <cell r="L27">
            <v>66595.01773300003</v>
          </cell>
          <cell r="M27">
            <v>9831.7595870000005</v>
          </cell>
          <cell r="N27">
            <v>76426.777320000023</v>
          </cell>
          <cell r="O27">
            <v>8189.1049999999996</v>
          </cell>
          <cell r="P27">
            <v>0</v>
          </cell>
          <cell r="Q27">
            <v>8189.1049999999996</v>
          </cell>
        </row>
        <row r="28">
          <cell r="A28">
            <v>41722</v>
          </cell>
          <cell r="B28">
            <v>65296</v>
          </cell>
          <cell r="C28">
            <v>5554.59</v>
          </cell>
          <cell r="D28">
            <v>6420.2999999999993</v>
          </cell>
          <cell r="E28">
            <v>380328.11019999988</v>
          </cell>
          <cell r="F28">
            <v>29092.1008</v>
          </cell>
          <cell r="G28">
            <v>409420.21099999989</v>
          </cell>
          <cell r="H28">
            <v>4908.1400000000003</v>
          </cell>
          <cell r="I28">
            <v>4908.1400000000003</v>
          </cell>
          <cell r="J28">
            <v>0</v>
          </cell>
          <cell r="K28">
            <v>4908.1400000000003</v>
          </cell>
          <cell r="L28">
            <v>46749.098733000021</v>
          </cell>
          <cell r="M28">
            <v>9831.7595870000005</v>
          </cell>
          <cell r="N28">
            <v>56580.858320000021</v>
          </cell>
          <cell r="O28">
            <v>24754.059000000001</v>
          </cell>
          <cell r="P28">
            <v>0</v>
          </cell>
          <cell r="Q28">
            <v>24754.059000000001</v>
          </cell>
        </row>
      </sheetData>
      <sheetData sheetId="9">
        <row r="4">
          <cell r="A4" t="str">
            <v>Date</v>
          </cell>
          <cell r="B4" t="str">
            <v>OB Removal</v>
          </cell>
          <cell r="I4" t="str">
            <v>Coal Winning by contractors</v>
          </cell>
          <cell r="Q4" t="str">
            <v>From MINE to -</v>
          </cell>
          <cell r="AJ4" t="str">
            <v>ROM STOCK to</v>
          </cell>
          <cell r="AN4" t="str">
            <v>FINISH COAL / FC PRODUCTION</v>
          </cell>
          <cell r="AP4" t="str">
            <v>ROM STOCK POSITION</v>
          </cell>
          <cell r="AR4" t="str">
            <v xml:space="preserve">to BARGE </v>
          </cell>
          <cell r="AU4" t="str">
            <v xml:space="preserve">to BARGE </v>
          </cell>
          <cell r="AX4" t="str">
            <v>FINISH COAL STOCK</v>
          </cell>
        </row>
        <row r="6">
          <cell r="Q6" t="str">
            <v>ROM STOCK</v>
          </cell>
          <cell r="X6" t="str">
            <v>CRUSHING PLANT</v>
          </cell>
          <cell r="AE6" t="str">
            <v>HAND PICKING</v>
          </cell>
          <cell r="AJ6" t="str">
            <v>CRUSHING PLANT</v>
          </cell>
          <cell r="AK6" t="str">
            <v>Hand Picking</v>
          </cell>
          <cell r="AL6" t="str">
            <v>Total FC</v>
          </cell>
        </row>
        <row r="7">
          <cell r="B7" t="str">
            <v>Riung</v>
          </cell>
          <cell r="E7" t="str">
            <v>Arkananta</v>
          </cell>
          <cell r="H7" t="str">
            <v>Total OB</v>
          </cell>
          <cell r="I7" t="str">
            <v>Riung</v>
          </cell>
          <cell r="L7" t="str">
            <v>Arkananta</v>
          </cell>
          <cell r="O7" t="str">
            <v>Total CW</v>
          </cell>
          <cell r="Q7" t="str">
            <v>Riung</v>
          </cell>
          <cell r="T7" t="str">
            <v>Arkananta</v>
          </cell>
          <cell r="W7" t="str">
            <v>Total</v>
          </cell>
          <cell r="X7" t="str">
            <v>Riung</v>
          </cell>
          <cell r="AA7" t="str">
            <v>Arkananta</v>
          </cell>
          <cell r="AD7" t="str">
            <v>Total FC</v>
          </cell>
          <cell r="AE7" t="str">
            <v>Riung</v>
          </cell>
          <cell r="AF7" t="str">
            <v>Arkananta</v>
          </cell>
          <cell r="AG7" t="str">
            <v>Total Feeding</v>
          </cell>
          <cell r="AH7" t="str">
            <v>Total FC</v>
          </cell>
          <cell r="AR7" t="str">
            <v>LOADING</v>
          </cell>
          <cell r="AS7" t="str">
            <v>BARGE NAME</v>
          </cell>
          <cell r="AU7" t="str">
            <v>LOADING</v>
          </cell>
          <cell r="AV7" t="str">
            <v>BARGE NAME</v>
          </cell>
        </row>
        <row r="8">
          <cell r="B8" t="str">
            <v>( R-02 )</v>
          </cell>
          <cell r="C8" t="str">
            <v>( RS22GNB-1 )</v>
          </cell>
          <cell r="D8" t="str">
            <v>( RS22GSB-2)</v>
          </cell>
          <cell r="E8" t="str">
            <v>( Channel Angkuang )</v>
          </cell>
          <cell r="F8" t="str">
            <v>( S12-South )</v>
          </cell>
          <cell r="G8" t="str">
            <v>( MOA-03 )</v>
          </cell>
          <cell r="H8" t="str">
            <v>BCM</v>
          </cell>
          <cell r="I8" t="str">
            <v>( R-02 )</v>
          </cell>
          <cell r="J8" t="str">
            <v>( RS22GNB-1 )</v>
          </cell>
          <cell r="K8" t="str">
            <v>( RS22GSB-2)</v>
          </cell>
          <cell r="L8" t="str">
            <v>( Channel Angkuang )</v>
          </cell>
          <cell r="M8" t="str">
            <v>( S12-South)</v>
          </cell>
          <cell r="N8" t="str">
            <v>( MOA-03 )</v>
          </cell>
          <cell r="O8" t="str">
            <v>Ton.</v>
          </cell>
          <cell r="Q8" t="str">
            <v>( R-02 )</v>
          </cell>
          <cell r="R8" t="str">
            <v>( RS22GNB-1 )</v>
          </cell>
          <cell r="S8" t="str">
            <v>( RS22GSB-2)</v>
          </cell>
          <cell r="T8" t="str">
            <v>( Channel Angkuang )</v>
          </cell>
          <cell r="U8" t="str">
            <v>( S12-South)</v>
          </cell>
          <cell r="V8" t="str">
            <v>( MOA-03 )</v>
          </cell>
          <cell r="X8" t="str">
            <v>( R-02 )</v>
          </cell>
          <cell r="Y8" t="str">
            <v>( RS22GNB-1 )</v>
          </cell>
          <cell r="Z8" t="str">
            <v>( RS22GSB-2)</v>
          </cell>
          <cell r="AA8" t="str">
            <v>( Channel Angkuang )</v>
          </cell>
          <cell r="AB8" t="str">
            <v>( S12-South)</v>
          </cell>
          <cell r="AC8" t="str">
            <v>( MOA-03 )</v>
          </cell>
          <cell r="AD8" t="str">
            <v>Ton</v>
          </cell>
          <cell r="AG8" t="str">
            <v>Ton</v>
          </cell>
          <cell r="AH8" t="str">
            <v>Ton</v>
          </cell>
          <cell r="AJ8" t="str">
            <v>Ton</v>
          </cell>
          <cell r="AK8" t="str">
            <v>Ton</v>
          </cell>
          <cell r="AL8" t="str">
            <v>Ton</v>
          </cell>
          <cell r="AN8" t="str">
            <v>Ton</v>
          </cell>
          <cell r="AP8" t="str">
            <v>Ton</v>
          </cell>
          <cell r="AR8" t="str">
            <v>Ton</v>
          </cell>
          <cell r="AU8" t="str">
            <v>Ton</v>
          </cell>
          <cell r="AX8" t="str">
            <v>Ton</v>
          </cell>
        </row>
        <row r="9">
          <cell r="AP9">
            <v>34133.78</v>
          </cell>
          <cell r="AX9">
            <v>48489.024000000012</v>
          </cell>
        </row>
        <row r="10">
          <cell r="A10">
            <v>41699</v>
          </cell>
          <cell r="B10">
            <v>0</v>
          </cell>
          <cell r="C10">
            <v>9880.5</v>
          </cell>
          <cell r="D10">
            <v>8032.5</v>
          </cell>
          <cell r="E10">
            <v>0</v>
          </cell>
          <cell r="F10">
            <v>0</v>
          </cell>
          <cell r="G10">
            <v>24655.3</v>
          </cell>
          <cell r="H10">
            <v>42568.3</v>
          </cell>
          <cell r="I10">
            <v>0</v>
          </cell>
          <cell r="J10">
            <v>2830.2699999999995</v>
          </cell>
          <cell r="K10">
            <v>0</v>
          </cell>
          <cell r="L10">
            <v>0</v>
          </cell>
          <cell r="M10">
            <v>0</v>
          </cell>
          <cell r="N10">
            <v>1341.3500000000001</v>
          </cell>
          <cell r="O10">
            <v>4171.62</v>
          </cell>
          <cell r="Q10">
            <v>0</v>
          </cell>
          <cell r="R10">
            <v>291.2</v>
          </cell>
          <cell r="S10">
            <v>0</v>
          </cell>
          <cell r="T10">
            <v>0</v>
          </cell>
          <cell r="U10">
            <v>0</v>
          </cell>
          <cell r="V10">
            <v>776.92000000000007</v>
          </cell>
          <cell r="W10">
            <v>1068.1200000000001</v>
          </cell>
          <cell r="X10">
            <v>0</v>
          </cell>
          <cell r="Y10">
            <v>2539.0699999999997</v>
          </cell>
          <cell r="Z10">
            <v>0</v>
          </cell>
          <cell r="AA10">
            <v>0</v>
          </cell>
          <cell r="AB10">
            <v>0</v>
          </cell>
          <cell r="AC10">
            <v>564.42999999999995</v>
          </cell>
          <cell r="AD10">
            <v>3103.4999999999995</v>
          </cell>
          <cell r="AF10">
            <v>0</v>
          </cell>
          <cell r="AG10">
            <v>0</v>
          </cell>
          <cell r="AH10">
            <v>0</v>
          </cell>
          <cell r="AJ10">
            <v>2453.12</v>
          </cell>
          <cell r="AL10">
            <v>2453.12</v>
          </cell>
          <cell r="AN10">
            <v>5556.619999999999</v>
          </cell>
          <cell r="AP10">
            <v>12698.959999999992</v>
          </cell>
          <cell r="AX10">
            <v>56973.293000000005</v>
          </cell>
        </row>
        <row r="11">
          <cell r="A11">
            <v>41700</v>
          </cell>
          <cell r="B11">
            <v>0</v>
          </cell>
          <cell r="C11">
            <v>9828</v>
          </cell>
          <cell r="D11">
            <v>12963.3</v>
          </cell>
          <cell r="E11">
            <v>0</v>
          </cell>
          <cell r="F11">
            <v>0</v>
          </cell>
          <cell r="G11">
            <v>23224.2</v>
          </cell>
          <cell r="H11">
            <v>46015.5</v>
          </cell>
          <cell r="I11">
            <v>0</v>
          </cell>
          <cell r="J11">
            <v>1612.25</v>
          </cell>
          <cell r="K11">
            <v>0</v>
          </cell>
          <cell r="L11">
            <v>0</v>
          </cell>
          <cell r="M11">
            <v>0</v>
          </cell>
          <cell r="N11">
            <v>654.30999999999995</v>
          </cell>
          <cell r="O11">
            <v>2266.56</v>
          </cell>
          <cell r="Q11">
            <v>0</v>
          </cell>
          <cell r="R11">
            <v>944.86</v>
          </cell>
          <cell r="S11">
            <v>0</v>
          </cell>
          <cell r="T11">
            <v>0</v>
          </cell>
          <cell r="U11">
            <v>0</v>
          </cell>
          <cell r="V11">
            <v>570.63</v>
          </cell>
          <cell r="W11">
            <v>1515.49</v>
          </cell>
          <cell r="X11">
            <v>0</v>
          </cell>
          <cell r="Y11">
            <v>667.39</v>
          </cell>
          <cell r="Z11">
            <v>0</v>
          </cell>
          <cell r="AA11">
            <v>0</v>
          </cell>
          <cell r="AB11">
            <v>0</v>
          </cell>
          <cell r="AC11">
            <v>83.68</v>
          </cell>
          <cell r="AD11">
            <v>751.06999999999994</v>
          </cell>
          <cell r="AG11">
            <v>0</v>
          </cell>
          <cell r="AH11">
            <v>0</v>
          </cell>
          <cell r="AJ11">
            <v>1575</v>
          </cell>
          <cell r="AL11">
            <v>1575</v>
          </cell>
          <cell r="AN11">
            <v>2326.0699999999997</v>
          </cell>
          <cell r="AP11">
            <v>18424.861999999997</v>
          </cell>
          <cell r="AR11">
            <v>9206.134</v>
          </cell>
          <cell r="AS11" t="str">
            <v>ROBBY 104</v>
          </cell>
          <cell r="AX11">
            <v>31542.953000000001</v>
          </cell>
        </row>
        <row r="12">
          <cell r="A12">
            <v>41701</v>
          </cell>
          <cell r="B12">
            <v>0</v>
          </cell>
          <cell r="C12">
            <v>4032</v>
          </cell>
          <cell r="D12">
            <v>6447</v>
          </cell>
          <cell r="E12">
            <v>0</v>
          </cell>
          <cell r="F12">
            <v>0</v>
          </cell>
          <cell r="G12">
            <v>10410</v>
          </cell>
          <cell r="H12">
            <v>20889</v>
          </cell>
          <cell r="I12">
            <v>0</v>
          </cell>
          <cell r="J12">
            <v>569.16</v>
          </cell>
          <cell r="K12">
            <v>0</v>
          </cell>
          <cell r="L12">
            <v>0</v>
          </cell>
          <cell r="M12">
            <v>0</v>
          </cell>
          <cell r="N12">
            <v>295.25</v>
          </cell>
          <cell r="O12">
            <v>864.41</v>
          </cell>
          <cell r="Q12">
            <v>0</v>
          </cell>
          <cell r="R12">
            <v>224.84</v>
          </cell>
          <cell r="S12">
            <v>0</v>
          </cell>
          <cell r="T12">
            <v>0</v>
          </cell>
          <cell r="U12">
            <v>0</v>
          </cell>
          <cell r="V12">
            <v>177.51</v>
          </cell>
          <cell r="W12">
            <v>402.35</v>
          </cell>
          <cell r="X12">
            <v>0</v>
          </cell>
          <cell r="Y12">
            <v>344.32</v>
          </cell>
          <cell r="Z12">
            <v>0</v>
          </cell>
          <cell r="AA12">
            <v>0</v>
          </cell>
          <cell r="AB12">
            <v>0</v>
          </cell>
          <cell r="AC12">
            <v>117.74</v>
          </cell>
          <cell r="AD12">
            <v>462.06</v>
          </cell>
          <cell r="AG12">
            <v>0</v>
          </cell>
          <cell r="AH12">
            <v>0</v>
          </cell>
          <cell r="AJ12">
            <v>837</v>
          </cell>
          <cell r="AL12">
            <v>837</v>
          </cell>
          <cell r="AN12">
            <v>1299.06</v>
          </cell>
          <cell r="AP12">
            <v>17990.211999999996</v>
          </cell>
          <cell r="AX12">
            <v>32842.012999999999</v>
          </cell>
        </row>
        <row r="13">
          <cell r="A13">
            <v>41702</v>
          </cell>
          <cell r="B13">
            <v>0</v>
          </cell>
          <cell r="C13">
            <v>9867.9</v>
          </cell>
          <cell r="D13">
            <v>12230.4</v>
          </cell>
          <cell r="E13">
            <v>0</v>
          </cell>
          <cell r="F13">
            <v>0</v>
          </cell>
          <cell r="G13">
            <v>21091.125</v>
          </cell>
          <cell r="H13">
            <v>43189.425000000003</v>
          </cell>
          <cell r="I13">
            <v>0</v>
          </cell>
          <cell r="J13">
            <v>2243.75</v>
          </cell>
          <cell r="K13">
            <v>0</v>
          </cell>
          <cell r="L13">
            <v>0</v>
          </cell>
          <cell r="M13">
            <v>0</v>
          </cell>
          <cell r="N13">
            <v>1079.8599999999999</v>
          </cell>
          <cell r="O13">
            <v>3323.6099999999997</v>
          </cell>
          <cell r="Q13">
            <v>0</v>
          </cell>
          <cell r="R13">
            <v>923.74</v>
          </cell>
          <cell r="S13">
            <v>0</v>
          </cell>
          <cell r="T13">
            <v>0</v>
          </cell>
          <cell r="U13">
            <v>0</v>
          </cell>
          <cell r="V13">
            <v>672.86</v>
          </cell>
          <cell r="W13">
            <v>1596.6</v>
          </cell>
          <cell r="X13">
            <v>0</v>
          </cell>
          <cell r="Y13">
            <v>1320.01</v>
          </cell>
          <cell r="Z13">
            <v>0</v>
          </cell>
          <cell r="AA13">
            <v>0</v>
          </cell>
          <cell r="AB13">
            <v>0</v>
          </cell>
          <cell r="AC13">
            <v>407</v>
          </cell>
          <cell r="AD13">
            <v>1727.01</v>
          </cell>
          <cell r="AG13">
            <v>0</v>
          </cell>
          <cell r="AH13">
            <v>0</v>
          </cell>
          <cell r="AJ13">
            <v>3164.7</v>
          </cell>
          <cell r="AL13">
            <v>3164.7</v>
          </cell>
          <cell r="AN13">
            <v>4891.71</v>
          </cell>
          <cell r="AP13">
            <v>16422.111999999994</v>
          </cell>
          <cell r="AR13">
            <v>7286.3119999999999</v>
          </cell>
          <cell r="AS13" t="str">
            <v>PST 1012</v>
          </cell>
          <cell r="AX13">
            <v>30447.411</v>
          </cell>
        </row>
        <row r="14">
          <cell r="A14">
            <v>41703</v>
          </cell>
          <cell r="B14">
            <v>0</v>
          </cell>
          <cell r="C14">
            <v>7662.9</v>
          </cell>
          <cell r="D14">
            <v>11823</v>
          </cell>
          <cell r="E14">
            <v>0</v>
          </cell>
          <cell r="F14">
            <v>0</v>
          </cell>
          <cell r="G14">
            <v>19107</v>
          </cell>
          <cell r="H14">
            <v>38592.9</v>
          </cell>
          <cell r="I14">
            <v>0</v>
          </cell>
          <cell r="J14">
            <v>1588.4099999999999</v>
          </cell>
          <cell r="K14">
            <v>0</v>
          </cell>
          <cell r="L14">
            <v>0</v>
          </cell>
          <cell r="M14">
            <v>0</v>
          </cell>
          <cell r="N14">
            <v>802.88000000000011</v>
          </cell>
          <cell r="O14">
            <v>2391.29</v>
          </cell>
          <cell r="Q14">
            <v>0</v>
          </cell>
          <cell r="R14">
            <v>1250.6099999999999</v>
          </cell>
          <cell r="S14">
            <v>0</v>
          </cell>
          <cell r="T14">
            <v>0</v>
          </cell>
          <cell r="U14">
            <v>0</v>
          </cell>
          <cell r="V14">
            <v>739.58</v>
          </cell>
          <cell r="W14">
            <v>1990.19</v>
          </cell>
          <cell r="X14">
            <v>0</v>
          </cell>
          <cell r="Y14">
            <v>337.8</v>
          </cell>
          <cell r="Z14">
            <v>0</v>
          </cell>
          <cell r="AA14">
            <v>0</v>
          </cell>
          <cell r="AB14">
            <v>0</v>
          </cell>
          <cell r="AC14">
            <v>63.3</v>
          </cell>
          <cell r="AD14">
            <v>401.1</v>
          </cell>
          <cell r="AG14">
            <v>0</v>
          </cell>
          <cell r="AH14">
            <v>0</v>
          </cell>
          <cell r="AJ14">
            <v>1426.91</v>
          </cell>
          <cell r="AL14">
            <v>1426.91</v>
          </cell>
          <cell r="AN14">
            <v>1828.0100000000002</v>
          </cell>
          <cell r="AP14">
            <v>16985.391999999993</v>
          </cell>
          <cell r="AR14">
            <v>7194.9080000000004</v>
          </cell>
          <cell r="AS14" t="str">
            <v>LINTAS SAMUDERA 76</v>
          </cell>
          <cell r="AX14">
            <v>25080.513000000003</v>
          </cell>
        </row>
        <row r="15">
          <cell r="A15">
            <v>41704</v>
          </cell>
          <cell r="B15">
            <v>0</v>
          </cell>
          <cell r="C15">
            <v>6149.85</v>
          </cell>
          <cell r="D15">
            <v>10006.5</v>
          </cell>
          <cell r="E15">
            <v>0</v>
          </cell>
          <cell r="F15">
            <v>0</v>
          </cell>
          <cell r="G15">
            <v>15819.3</v>
          </cell>
          <cell r="H15">
            <v>31975.65</v>
          </cell>
          <cell r="I15">
            <v>0</v>
          </cell>
          <cell r="J15">
            <v>1993.77</v>
          </cell>
          <cell r="K15">
            <v>0</v>
          </cell>
          <cell r="L15">
            <v>0</v>
          </cell>
          <cell r="M15">
            <v>0</v>
          </cell>
          <cell r="N15">
            <v>942.81</v>
          </cell>
          <cell r="O15">
            <v>2936.58</v>
          </cell>
          <cell r="Q15">
            <v>0</v>
          </cell>
          <cell r="R15">
            <v>718.35</v>
          </cell>
          <cell r="S15">
            <v>0</v>
          </cell>
          <cell r="T15">
            <v>0</v>
          </cell>
          <cell r="U15">
            <v>0</v>
          </cell>
          <cell r="V15">
            <v>62.22</v>
          </cell>
          <cell r="W15">
            <v>780.57</v>
          </cell>
          <cell r="X15">
            <v>0</v>
          </cell>
          <cell r="Y15">
            <v>1275.42</v>
          </cell>
          <cell r="Z15">
            <v>0</v>
          </cell>
          <cell r="AA15">
            <v>0</v>
          </cell>
          <cell r="AB15">
            <v>0</v>
          </cell>
          <cell r="AC15">
            <v>880.58999999999992</v>
          </cell>
          <cell r="AD15">
            <v>2156.0100000000002</v>
          </cell>
          <cell r="AG15">
            <v>0</v>
          </cell>
          <cell r="AH15">
            <v>0</v>
          </cell>
          <cell r="AJ15">
            <v>2265.9699999999998</v>
          </cell>
          <cell r="AL15">
            <v>2265.9699999999998</v>
          </cell>
          <cell r="AN15">
            <v>4421.9799999999996</v>
          </cell>
          <cell r="AP15">
            <v>15499.991999999993</v>
          </cell>
          <cell r="AX15">
            <v>29502.493000000002</v>
          </cell>
        </row>
        <row r="16">
          <cell r="A16">
            <v>41705</v>
          </cell>
          <cell r="B16">
            <v>0</v>
          </cell>
          <cell r="C16">
            <v>7665</v>
          </cell>
          <cell r="D16">
            <v>10206</v>
          </cell>
          <cell r="E16">
            <v>0</v>
          </cell>
          <cell r="F16">
            <v>0</v>
          </cell>
          <cell r="G16">
            <v>19801.7</v>
          </cell>
          <cell r="H16">
            <v>37672.699999999997</v>
          </cell>
          <cell r="I16">
            <v>0</v>
          </cell>
          <cell r="J16">
            <v>2065.12</v>
          </cell>
          <cell r="K16">
            <v>0</v>
          </cell>
          <cell r="L16">
            <v>0</v>
          </cell>
          <cell r="M16">
            <v>0</v>
          </cell>
          <cell r="N16">
            <v>63.84</v>
          </cell>
          <cell r="O16">
            <v>2128.96</v>
          </cell>
          <cell r="Q16">
            <v>0</v>
          </cell>
          <cell r="R16">
            <v>1599.26</v>
          </cell>
          <cell r="S16">
            <v>0</v>
          </cell>
          <cell r="T16">
            <v>0</v>
          </cell>
          <cell r="U16">
            <v>0</v>
          </cell>
          <cell r="V16">
            <v>63.84</v>
          </cell>
          <cell r="W16">
            <v>1663.1</v>
          </cell>
          <cell r="X16">
            <v>0</v>
          </cell>
          <cell r="Y16">
            <v>465.86</v>
          </cell>
          <cell r="Z16">
            <v>0</v>
          </cell>
          <cell r="AA16">
            <v>0</v>
          </cell>
          <cell r="AB16">
            <v>0</v>
          </cell>
          <cell r="AC16">
            <v>0</v>
          </cell>
          <cell r="AD16">
            <v>465.86</v>
          </cell>
          <cell r="AG16">
            <v>0</v>
          </cell>
          <cell r="AH16">
            <v>0</v>
          </cell>
          <cell r="AJ16">
            <v>369.84</v>
          </cell>
          <cell r="AL16">
            <v>369.84</v>
          </cell>
          <cell r="AN16">
            <v>835.7</v>
          </cell>
          <cell r="AP16">
            <v>16793.251999999993</v>
          </cell>
          <cell r="AX16">
            <v>30338.193000000003</v>
          </cell>
        </row>
        <row r="17">
          <cell r="A17">
            <v>41706</v>
          </cell>
          <cell r="B17">
            <v>304.5</v>
          </cell>
          <cell r="C17">
            <v>9823.7999999999993</v>
          </cell>
          <cell r="D17">
            <v>12608.4</v>
          </cell>
          <cell r="E17">
            <v>0</v>
          </cell>
          <cell r="F17">
            <v>0</v>
          </cell>
          <cell r="G17">
            <v>23373.5</v>
          </cell>
          <cell r="H17">
            <v>46110.2</v>
          </cell>
          <cell r="I17">
            <v>0</v>
          </cell>
          <cell r="J17">
            <v>2721.42</v>
          </cell>
          <cell r="K17">
            <v>0</v>
          </cell>
          <cell r="L17">
            <v>0</v>
          </cell>
          <cell r="M17">
            <v>0</v>
          </cell>
          <cell r="N17">
            <v>826.25</v>
          </cell>
          <cell r="O17">
            <v>3547.67</v>
          </cell>
          <cell r="Q17">
            <v>0</v>
          </cell>
          <cell r="R17">
            <v>1022.6600000000001</v>
          </cell>
          <cell r="S17">
            <v>0</v>
          </cell>
          <cell r="T17">
            <v>0</v>
          </cell>
          <cell r="U17">
            <v>0</v>
          </cell>
          <cell r="V17">
            <v>161.94999999999999</v>
          </cell>
          <cell r="W17">
            <v>1184.6100000000001</v>
          </cell>
          <cell r="X17">
            <v>0</v>
          </cell>
          <cell r="Y17">
            <v>1698.76</v>
          </cell>
          <cell r="Z17">
            <v>0</v>
          </cell>
          <cell r="AA17">
            <v>0</v>
          </cell>
          <cell r="AB17">
            <v>0</v>
          </cell>
          <cell r="AC17">
            <v>664.3</v>
          </cell>
          <cell r="AD17">
            <v>2363.06</v>
          </cell>
          <cell r="AG17">
            <v>0</v>
          </cell>
          <cell r="AH17">
            <v>0</v>
          </cell>
          <cell r="AJ17">
            <v>559.9</v>
          </cell>
          <cell r="AL17">
            <v>559.9</v>
          </cell>
          <cell r="AN17">
            <v>2922.96</v>
          </cell>
          <cell r="AP17">
            <v>17417.961999999992</v>
          </cell>
          <cell r="AR17">
            <v>7603.5230000000001</v>
          </cell>
          <cell r="AS17" t="str">
            <v>KALIMANTAN SATU</v>
          </cell>
          <cell r="AX17">
            <v>25657.630000000005</v>
          </cell>
        </row>
        <row r="18">
          <cell r="A18">
            <v>41707</v>
          </cell>
          <cell r="B18">
            <v>781.2</v>
          </cell>
          <cell r="C18">
            <v>10115.700000000001</v>
          </cell>
          <cell r="D18">
            <v>11875.5</v>
          </cell>
          <cell r="E18">
            <v>0</v>
          </cell>
          <cell r="F18">
            <v>0</v>
          </cell>
          <cell r="G18">
            <v>24562.9</v>
          </cell>
          <cell r="H18">
            <v>47335.3</v>
          </cell>
          <cell r="I18">
            <v>0</v>
          </cell>
          <cell r="J18">
            <v>2633.14</v>
          </cell>
          <cell r="K18">
            <v>0</v>
          </cell>
          <cell r="L18">
            <v>0</v>
          </cell>
          <cell r="M18">
            <v>0</v>
          </cell>
          <cell r="N18">
            <v>1371.86</v>
          </cell>
          <cell r="O18">
            <v>4005</v>
          </cell>
          <cell r="Q18">
            <v>0</v>
          </cell>
          <cell r="R18">
            <v>916.82</v>
          </cell>
          <cell r="S18">
            <v>0</v>
          </cell>
          <cell r="T18">
            <v>0</v>
          </cell>
          <cell r="U18">
            <v>0</v>
          </cell>
          <cell r="V18">
            <v>0</v>
          </cell>
          <cell r="W18">
            <v>916.82</v>
          </cell>
          <cell r="X18">
            <v>0</v>
          </cell>
          <cell r="Y18">
            <v>1716.32</v>
          </cell>
          <cell r="Z18">
            <v>0</v>
          </cell>
          <cell r="AA18">
            <v>0</v>
          </cell>
          <cell r="AB18">
            <v>0</v>
          </cell>
          <cell r="AC18">
            <v>1371.86</v>
          </cell>
          <cell r="AD18">
            <v>3088.18</v>
          </cell>
          <cell r="AG18">
            <v>0</v>
          </cell>
          <cell r="AH18">
            <v>0</v>
          </cell>
          <cell r="AJ18">
            <v>1310.95</v>
          </cell>
          <cell r="AL18">
            <v>1310.95</v>
          </cell>
          <cell r="AN18">
            <v>4399.13</v>
          </cell>
          <cell r="AP18">
            <v>17023.831999999991</v>
          </cell>
          <cell r="AR18">
            <v>7248.9390000000003</v>
          </cell>
          <cell r="AS18" t="str">
            <v>PST 1012</v>
          </cell>
          <cell r="AX18">
            <v>22807.821000000004</v>
          </cell>
        </row>
        <row r="19">
          <cell r="A19">
            <v>41708</v>
          </cell>
          <cell r="B19">
            <v>831.6</v>
          </cell>
          <cell r="C19">
            <v>10743.6</v>
          </cell>
          <cell r="D19">
            <v>13083</v>
          </cell>
          <cell r="E19">
            <v>0</v>
          </cell>
          <cell r="F19">
            <v>0</v>
          </cell>
          <cell r="G19">
            <v>23387.275000000001</v>
          </cell>
          <cell r="H19">
            <v>48045.475000000006</v>
          </cell>
          <cell r="I19">
            <v>0</v>
          </cell>
          <cell r="J19">
            <v>2204.2200000000003</v>
          </cell>
          <cell r="K19">
            <v>0</v>
          </cell>
          <cell r="L19">
            <v>0</v>
          </cell>
          <cell r="M19">
            <v>0</v>
          </cell>
          <cell r="N19">
            <v>1361.64</v>
          </cell>
          <cell r="O19">
            <v>3565.8600000000006</v>
          </cell>
          <cell r="Q19">
            <v>0</v>
          </cell>
          <cell r="R19">
            <v>610.90000000000009</v>
          </cell>
          <cell r="S19">
            <v>0</v>
          </cell>
          <cell r="T19">
            <v>0</v>
          </cell>
          <cell r="U19">
            <v>0</v>
          </cell>
          <cell r="V19">
            <v>324.52999999999997</v>
          </cell>
          <cell r="W19">
            <v>935.43000000000006</v>
          </cell>
          <cell r="X19">
            <v>0</v>
          </cell>
          <cell r="Y19">
            <v>1593.32</v>
          </cell>
          <cell r="Z19">
            <v>0</v>
          </cell>
          <cell r="AA19">
            <v>0</v>
          </cell>
          <cell r="AB19">
            <v>0</v>
          </cell>
          <cell r="AC19">
            <v>1037.1100000000001</v>
          </cell>
          <cell r="AD19">
            <v>2630.4300000000003</v>
          </cell>
          <cell r="AG19">
            <v>0</v>
          </cell>
          <cell r="AH19">
            <v>0</v>
          </cell>
          <cell r="AJ19">
            <v>1257.53</v>
          </cell>
          <cell r="AL19">
            <v>1257.53</v>
          </cell>
          <cell r="AN19">
            <v>3887.96</v>
          </cell>
          <cell r="AP19">
            <v>16701.731999999993</v>
          </cell>
          <cell r="AR19">
            <v>7207.8980000000001</v>
          </cell>
          <cell r="AS19" t="str">
            <v>LINTAS SAMUDERA 77</v>
          </cell>
          <cell r="AX19">
            <v>19487.883000000002</v>
          </cell>
        </row>
        <row r="20">
          <cell r="A20">
            <v>41709</v>
          </cell>
          <cell r="B20">
            <v>814.80000000000007</v>
          </cell>
          <cell r="C20">
            <v>10901.099999999999</v>
          </cell>
          <cell r="D20">
            <v>11371.5</v>
          </cell>
          <cell r="E20">
            <v>0</v>
          </cell>
          <cell r="F20">
            <v>0</v>
          </cell>
          <cell r="G20">
            <v>22562.400000000001</v>
          </cell>
          <cell r="H20">
            <v>45649.8</v>
          </cell>
          <cell r="I20">
            <v>0</v>
          </cell>
          <cell r="J20">
            <v>2308.34</v>
          </cell>
          <cell r="K20">
            <v>0</v>
          </cell>
          <cell r="L20">
            <v>0</v>
          </cell>
          <cell r="M20">
            <v>0</v>
          </cell>
          <cell r="N20">
            <v>1279.52</v>
          </cell>
          <cell r="O20">
            <v>3587.86</v>
          </cell>
          <cell r="Q20">
            <v>0</v>
          </cell>
          <cell r="R20">
            <v>924.9</v>
          </cell>
          <cell r="S20">
            <v>0</v>
          </cell>
          <cell r="T20">
            <v>0</v>
          </cell>
          <cell r="U20">
            <v>0</v>
          </cell>
          <cell r="V20">
            <v>425.04</v>
          </cell>
          <cell r="W20">
            <v>1349.94</v>
          </cell>
          <cell r="X20">
            <v>0</v>
          </cell>
          <cell r="Y20">
            <v>1383.44</v>
          </cell>
          <cell r="Z20">
            <v>0</v>
          </cell>
          <cell r="AA20">
            <v>0</v>
          </cell>
          <cell r="AB20">
            <v>0</v>
          </cell>
          <cell r="AC20">
            <v>854.48</v>
          </cell>
          <cell r="AD20">
            <v>2237.92</v>
          </cell>
          <cell r="AG20">
            <v>0</v>
          </cell>
          <cell r="AH20">
            <v>0</v>
          </cell>
          <cell r="AJ20">
            <v>1352.04</v>
          </cell>
          <cell r="AL20">
            <v>1352.04</v>
          </cell>
          <cell r="AN20">
            <v>3589.96</v>
          </cell>
          <cell r="AP20">
            <v>16699.631999999991</v>
          </cell>
          <cell r="AX20">
            <v>23077.843000000001</v>
          </cell>
        </row>
        <row r="21">
          <cell r="A21">
            <v>41710</v>
          </cell>
          <cell r="B21">
            <v>453.6</v>
          </cell>
          <cell r="C21">
            <v>6598.2</v>
          </cell>
          <cell r="D21">
            <v>9019.5</v>
          </cell>
          <cell r="E21">
            <v>0</v>
          </cell>
          <cell r="F21">
            <v>0</v>
          </cell>
          <cell r="G21">
            <v>23785</v>
          </cell>
          <cell r="H21">
            <v>39856.300000000003</v>
          </cell>
          <cell r="I21">
            <v>0</v>
          </cell>
          <cell r="J21">
            <v>2225.09</v>
          </cell>
          <cell r="K21">
            <v>0</v>
          </cell>
          <cell r="L21">
            <v>0</v>
          </cell>
          <cell r="M21">
            <v>0</v>
          </cell>
          <cell r="N21">
            <v>1374.1499999999999</v>
          </cell>
          <cell r="O21">
            <v>3599.24</v>
          </cell>
          <cell r="Q21">
            <v>0</v>
          </cell>
          <cell r="R21">
            <v>1110.6300000000001</v>
          </cell>
          <cell r="S21">
            <v>0</v>
          </cell>
          <cell r="T21">
            <v>0</v>
          </cell>
          <cell r="U21">
            <v>0</v>
          </cell>
          <cell r="V21">
            <v>319.74</v>
          </cell>
          <cell r="W21">
            <v>1430.3700000000001</v>
          </cell>
          <cell r="X21">
            <v>0</v>
          </cell>
          <cell r="Y21">
            <v>1114.46</v>
          </cell>
          <cell r="Z21">
            <v>0</v>
          </cell>
          <cell r="AA21">
            <v>0</v>
          </cell>
          <cell r="AB21">
            <v>0</v>
          </cell>
          <cell r="AC21">
            <v>1054.4099999999999</v>
          </cell>
          <cell r="AD21">
            <v>2168.87</v>
          </cell>
          <cell r="AG21">
            <v>0</v>
          </cell>
          <cell r="AH21">
            <v>0</v>
          </cell>
          <cell r="AJ21">
            <v>1070.6400000000001</v>
          </cell>
          <cell r="AL21">
            <v>1070.6400000000001</v>
          </cell>
          <cell r="AN21">
            <v>3239.51</v>
          </cell>
          <cell r="AP21">
            <v>17059.36199999999</v>
          </cell>
          <cell r="AX21">
            <v>26317.353000000003</v>
          </cell>
        </row>
        <row r="22">
          <cell r="A22">
            <v>41711</v>
          </cell>
          <cell r="B22">
            <v>814.80000000000007</v>
          </cell>
          <cell r="C22">
            <v>4630.5</v>
          </cell>
          <cell r="D22">
            <v>9219</v>
          </cell>
          <cell r="E22">
            <v>0</v>
          </cell>
          <cell r="F22">
            <v>0</v>
          </cell>
          <cell r="G22">
            <v>21051.3</v>
          </cell>
          <cell r="H22">
            <v>35715.599999999999</v>
          </cell>
          <cell r="I22">
            <v>0</v>
          </cell>
          <cell r="J22">
            <v>3523.0200000000004</v>
          </cell>
          <cell r="K22">
            <v>0</v>
          </cell>
          <cell r="L22">
            <v>0</v>
          </cell>
          <cell r="M22">
            <v>0</v>
          </cell>
          <cell r="N22">
            <v>748.57</v>
          </cell>
          <cell r="O22">
            <v>4271.59</v>
          </cell>
          <cell r="Q22">
            <v>0</v>
          </cell>
          <cell r="R22">
            <v>1022.76</v>
          </cell>
          <cell r="S22">
            <v>0</v>
          </cell>
          <cell r="T22">
            <v>0</v>
          </cell>
          <cell r="U22">
            <v>0</v>
          </cell>
          <cell r="V22">
            <v>620.18000000000006</v>
          </cell>
          <cell r="W22">
            <v>1642.94</v>
          </cell>
          <cell r="X22">
            <v>0</v>
          </cell>
          <cell r="Y22">
            <v>2500.2600000000002</v>
          </cell>
          <cell r="Z22">
            <v>0</v>
          </cell>
          <cell r="AA22">
            <v>0</v>
          </cell>
          <cell r="AB22">
            <v>0</v>
          </cell>
          <cell r="AC22">
            <v>128.38999999999999</v>
          </cell>
          <cell r="AD22">
            <v>2628.65</v>
          </cell>
          <cell r="AG22">
            <v>0</v>
          </cell>
          <cell r="AH22">
            <v>0</v>
          </cell>
          <cell r="AJ22">
            <v>1953.75</v>
          </cell>
          <cell r="AL22">
            <v>1953.75</v>
          </cell>
          <cell r="AN22">
            <v>4582.3999999999996</v>
          </cell>
          <cell r="AP22">
            <v>16748.551999999989</v>
          </cell>
          <cell r="AR22">
            <v>7332.7330000000002</v>
          </cell>
          <cell r="AS22" t="str">
            <v>ASIA BAY 107</v>
          </cell>
          <cell r="AX22">
            <v>23567.020000000004</v>
          </cell>
        </row>
        <row r="23">
          <cell r="A23">
            <v>41712</v>
          </cell>
          <cell r="B23">
            <v>411.6</v>
          </cell>
          <cell r="C23">
            <v>6955.2</v>
          </cell>
          <cell r="D23">
            <v>8484</v>
          </cell>
          <cell r="E23">
            <v>0</v>
          </cell>
          <cell r="F23">
            <v>0</v>
          </cell>
          <cell r="G23">
            <v>22808.940000000002</v>
          </cell>
          <cell r="H23">
            <v>38659.740000000005</v>
          </cell>
          <cell r="I23">
            <v>0</v>
          </cell>
          <cell r="J23">
            <v>3988.0699999999997</v>
          </cell>
          <cell r="K23">
            <v>0</v>
          </cell>
          <cell r="L23">
            <v>0</v>
          </cell>
          <cell r="M23">
            <v>0</v>
          </cell>
          <cell r="N23">
            <v>1004.2</v>
          </cell>
          <cell r="O23">
            <v>4992.2699999999995</v>
          </cell>
          <cell r="Q23">
            <v>0</v>
          </cell>
          <cell r="R23">
            <v>1060.8599999999999</v>
          </cell>
          <cell r="S23">
            <v>0</v>
          </cell>
          <cell r="T23">
            <v>0</v>
          </cell>
          <cell r="U23">
            <v>0</v>
          </cell>
          <cell r="V23">
            <v>84.47</v>
          </cell>
          <cell r="W23">
            <v>1145.33</v>
          </cell>
          <cell r="X23">
            <v>0</v>
          </cell>
          <cell r="Y23">
            <v>2927.21</v>
          </cell>
          <cell r="Z23">
            <v>0</v>
          </cell>
          <cell r="AA23">
            <v>0</v>
          </cell>
          <cell r="AB23">
            <v>0</v>
          </cell>
          <cell r="AC23">
            <v>919.73</v>
          </cell>
          <cell r="AD23">
            <v>3846.94</v>
          </cell>
          <cell r="AG23">
            <v>0</v>
          </cell>
          <cell r="AH23">
            <v>0</v>
          </cell>
          <cell r="AJ23">
            <v>1617.47</v>
          </cell>
          <cell r="AL23">
            <v>1617.47</v>
          </cell>
          <cell r="AN23">
            <v>5464.41</v>
          </cell>
          <cell r="AP23">
            <v>16276.411999999991</v>
          </cell>
          <cell r="AX23">
            <v>29031.430000000004</v>
          </cell>
        </row>
        <row r="24">
          <cell r="A24">
            <v>41713</v>
          </cell>
          <cell r="B24">
            <v>890.40000000000009</v>
          </cell>
          <cell r="C24">
            <v>8809.5</v>
          </cell>
          <cell r="D24">
            <v>9019.5</v>
          </cell>
          <cell r="E24">
            <v>0</v>
          </cell>
          <cell r="F24">
            <v>0</v>
          </cell>
          <cell r="G24">
            <v>23454.959999999999</v>
          </cell>
          <cell r="H24">
            <v>42174.36</v>
          </cell>
          <cell r="I24">
            <v>0</v>
          </cell>
          <cell r="J24">
            <v>3088.6800000000003</v>
          </cell>
          <cell r="K24">
            <v>0</v>
          </cell>
          <cell r="L24">
            <v>0</v>
          </cell>
          <cell r="M24">
            <v>0</v>
          </cell>
          <cell r="N24">
            <v>1272.08</v>
          </cell>
          <cell r="O24">
            <v>4360.76</v>
          </cell>
          <cell r="Q24">
            <v>0</v>
          </cell>
          <cell r="R24">
            <v>902.46</v>
          </cell>
          <cell r="S24">
            <v>0</v>
          </cell>
          <cell r="T24">
            <v>0</v>
          </cell>
          <cell r="U24">
            <v>0</v>
          </cell>
          <cell r="V24">
            <v>401.51</v>
          </cell>
          <cell r="W24">
            <v>1303.97</v>
          </cell>
          <cell r="X24">
            <v>0</v>
          </cell>
          <cell r="Y24">
            <v>2186.2200000000003</v>
          </cell>
          <cell r="Z24">
            <v>0</v>
          </cell>
          <cell r="AA24">
            <v>0</v>
          </cell>
          <cell r="AB24">
            <v>0</v>
          </cell>
          <cell r="AC24">
            <v>870.56999999999994</v>
          </cell>
          <cell r="AD24">
            <v>3056.79</v>
          </cell>
          <cell r="AG24">
            <v>0</v>
          </cell>
          <cell r="AH24">
            <v>0</v>
          </cell>
          <cell r="AJ24">
            <v>1845.23</v>
          </cell>
          <cell r="AL24">
            <v>1845.23</v>
          </cell>
          <cell r="AN24">
            <v>4902.0200000000004</v>
          </cell>
          <cell r="AP24">
            <v>15735.151999999991</v>
          </cell>
          <cell r="AX24">
            <v>33933.450000000004</v>
          </cell>
        </row>
        <row r="25">
          <cell r="A25">
            <v>41714</v>
          </cell>
          <cell r="B25">
            <v>1226.4000000000001</v>
          </cell>
          <cell r="C25">
            <v>8977.5</v>
          </cell>
          <cell r="D25">
            <v>7192.5</v>
          </cell>
          <cell r="E25">
            <v>0</v>
          </cell>
          <cell r="F25">
            <v>0</v>
          </cell>
          <cell r="G25">
            <v>25159.699999999997</v>
          </cell>
          <cell r="H25">
            <v>42556.1</v>
          </cell>
          <cell r="I25">
            <v>0</v>
          </cell>
          <cell r="J25">
            <v>3535.4700000000003</v>
          </cell>
          <cell r="K25">
            <v>0</v>
          </cell>
          <cell r="L25">
            <v>0</v>
          </cell>
          <cell r="M25">
            <v>0</v>
          </cell>
          <cell r="N25">
            <v>1308.8500000000001</v>
          </cell>
          <cell r="O25">
            <v>4844.3200000000006</v>
          </cell>
          <cell r="Q25">
            <v>0</v>
          </cell>
          <cell r="R25">
            <v>3161.46</v>
          </cell>
          <cell r="S25">
            <v>0</v>
          </cell>
          <cell r="T25">
            <v>0</v>
          </cell>
          <cell r="U25">
            <v>0</v>
          </cell>
          <cell r="V25">
            <v>1149.0900000000001</v>
          </cell>
          <cell r="W25">
            <v>4310.55</v>
          </cell>
          <cell r="X25">
            <v>0</v>
          </cell>
          <cell r="Y25">
            <v>374.01</v>
          </cell>
          <cell r="Z25">
            <v>0</v>
          </cell>
          <cell r="AA25">
            <v>0</v>
          </cell>
          <cell r="AB25">
            <v>0</v>
          </cell>
          <cell r="AC25">
            <v>159.76</v>
          </cell>
          <cell r="AD25">
            <v>533.77</v>
          </cell>
          <cell r="AG25">
            <v>0</v>
          </cell>
          <cell r="AH25">
            <v>0</v>
          </cell>
          <cell r="AJ25">
            <v>360</v>
          </cell>
          <cell r="AL25">
            <v>360</v>
          </cell>
          <cell r="AN25">
            <v>893.77</v>
          </cell>
          <cell r="AP25">
            <v>19685.70199999999</v>
          </cell>
          <cell r="AX25">
            <v>34827.22</v>
          </cell>
        </row>
        <row r="26">
          <cell r="A26">
            <v>41715</v>
          </cell>
          <cell r="B26">
            <v>1713.6000000000001</v>
          </cell>
          <cell r="C26">
            <v>7413</v>
          </cell>
          <cell r="D26">
            <v>4525.5</v>
          </cell>
          <cell r="E26">
            <v>0</v>
          </cell>
          <cell r="F26">
            <v>0</v>
          </cell>
          <cell r="G26">
            <v>25784.200000000004</v>
          </cell>
          <cell r="H26">
            <v>39436.300000000003</v>
          </cell>
          <cell r="J26">
            <v>3101.37</v>
          </cell>
          <cell r="K26">
            <v>0</v>
          </cell>
          <cell r="L26">
            <v>0</v>
          </cell>
          <cell r="M26">
            <v>0</v>
          </cell>
          <cell r="N26">
            <v>795.12</v>
          </cell>
          <cell r="O26">
            <v>3896.49</v>
          </cell>
          <cell r="R26">
            <v>451.02</v>
          </cell>
          <cell r="S26">
            <v>0</v>
          </cell>
          <cell r="T26">
            <v>0</v>
          </cell>
          <cell r="U26">
            <v>0</v>
          </cell>
          <cell r="V26">
            <v>0</v>
          </cell>
          <cell r="W26">
            <v>451.02</v>
          </cell>
          <cell r="Y26">
            <v>2650.35</v>
          </cell>
          <cell r="Z26">
            <v>0</v>
          </cell>
          <cell r="AA26">
            <v>0</v>
          </cell>
          <cell r="AB26">
            <v>0</v>
          </cell>
          <cell r="AC26">
            <v>795.12</v>
          </cell>
          <cell r="AD26">
            <v>3445.47</v>
          </cell>
          <cell r="AG26">
            <v>0</v>
          </cell>
          <cell r="AH26">
            <v>0</v>
          </cell>
          <cell r="AJ26">
            <v>2348.85</v>
          </cell>
          <cell r="AL26">
            <v>2348.85</v>
          </cell>
          <cell r="AN26">
            <v>5794.32</v>
          </cell>
          <cell r="AP26">
            <v>17787.871999999992</v>
          </cell>
          <cell r="AX26">
            <v>40621.54</v>
          </cell>
        </row>
        <row r="27">
          <cell r="A27">
            <v>41716</v>
          </cell>
          <cell r="B27">
            <v>1293.6000000000001</v>
          </cell>
          <cell r="C27">
            <v>8935.5</v>
          </cell>
          <cell r="D27">
            <v>8232</v>
          </cell>
          <cell r="E27">
            <v>0</v>
          </cell>
          <cell r="F27">
            <v>0</v>
          </cell>
          <cell r="G27">
            <v>24276.5</v>
          </cell>
          <cell r="H27">
            <v>42737.599999999999</v>
          </cell>
          <cell r="J27">
            <v>3808.7200000000007</v>
          </cell>
          <cell r="K27">
            <v>0</v>
          </cell>
          <cell r="L27">
            <v>0</v>
          </cell>
          <cell r="M27">
            <v>0</v>
          </cell>
          <cell r="N27">
            <v>1015.94</v>
          </cell>
          <cell r="O27">
            <v>4824.6600000000008</v>
          </cell>
          <cell r="R27">
            <v>221.55</v>
          </cell>
          <cell r="S27">
            <v>0</v>
          </cell>
          <cell r="T27">
            <v>0</v>
          </cell>
          <cell r="U27">
            <v>0</v>
          </cell>
          <cell r="V27">
            <v>0</v>
          </cell>
          <cell r="W27">
            <v>221.55</v>
          </cell>
          <cell r="Y27">
            <v>3587.1700000000005</v>
          </cell>
          <cell r="Z27">
            <v>0</v>
          </cell>
          <cell r="AA27">
            <v>0</v>
          </cell>
          <cell r="AB27">
            <v>0</v>
          </cell>
          <cell r="AC27">
            <v>1015.94</v>
          </cell>
          <cell r="AD27">
            <v>4603.1100000000006</v>
          </cell>
          <cell r="AG27">
            <v>0</v>
          </cell>
          <cell r="AH27">
            <v>0</v>
          </cell>
          <cell r="AJ27">
            <v>2319</v>
          </cell>
          <cell r="AL27">
            <v>2319</v>
          </cell>
          <cell r="AN27">
            <v>6922.1100000000006</v>
          </cell>
          <cell r="AP27">
            <v>15690.421999999991</v>
          </cell>
          <cell r="AX27">
            <v>47543.65</v>
          </cell>
        </row>
        <row r="28">
          <cell r="A28">
            <v>41717</v>
          </cell>
          <cell r="B28">
            <v>1201.2</v>
          </cell>
          <cell r="C28">
            <v>9471</v>
          </cell>
          <cell r="D28">
            <v>8179.5</v>
          </cell>
          <cell r="E28">
            <v>0</v>
          </cell>
          <cell r="F28">
            <v>0</v>
          </cell>
          <cell r="G28">
            <v>25029.1</v>
          </cell>
          <cell r="H28">
            <v>43880.800000000003</v>
          </cell>
          <cell r="J28">
            <v>3103.9000000000005</v>
          </cell>
          <cell r="K28">
            <v>0</v>
          </cell>
          <cell r="L28">
            <v>0</v>
          </cell>
          <cell r="M28">
            <v>0</v>
          </cell>
          <cell r="N28">
            <v>2110.37</v>
          </cell>
          <cell r="O28">
            <v>5214.2700000000004</v>
          </cell>
          <cell r="R28">
            <v>752.84</v>
          </cell>
          <cell r="S28">
            <v>0</v>
          </cell>
          <cell r="T28">
            <v>0</v>
          </cell>
          <cell r="U28">
            <v>0</v>
          </cell>
          <cell r="V28">
            <v>184.88000000000002</v>
          </cell>
          <cell r="W28">
            <v>937.72</v>
          </cell>
          <cell r="Y28">
            <v>2351.0600000000004</v>
          </cell>
          <cell r="Z28">
            <v>0</v>
          </cell>
          <cell r="AA28">
            <v>0</v>
          </cell>
          <cell r="AB28">
            <v>0</v>
          </cell>
          <cell r="AC28">
            <v>1925.49</v>
          </cell>
          <cell r="AD28">
            <v>4276.55</v>
          </cell>
          <cell r="AG28">
            <v>0</v>
          </cell>
          <cell r="AH28">
            <v>0</v>
          </cell>
          <cell r="AJ28">
            <v>671.34</v>
          </cell>
          <cell r="AL28">
            <v>671.34</v>
          </cell>
          <cell r="AN28">
            <v>4947.8900000000003</v>
          </cell>
          <cell r="AP28">
            <v>15956.801999999992</v>
          </cell>
          <cell r="AX28">
            <v>52491.54</v>
          </cell>
        </row>
        <row r="29">
          <cell r="A29">
            <v>41718</v>
          </cell>
          <cell r="B29">
            <v>1579.2</v>
          </cell>
          <cell r="C29">
            <v>8080.8</v>
          </cell>
          <cell r="D29">
            <v>5197.5</v>
          </cell>
          <cell r="E29">
            <v>0</v>
          </cell>
          <cell r="F29">
            <v>0</v>
          </cell>
          <cell r="G29">
            <v>21497.1</v>
          </cell>
          <cell r="H29">
            <v>36354.6</v>
          </cell>
          <cell r="J29">
            <v>2377.7600000000002</v>
          </cell>
          <cell r="K29">
            <v>0</v>
          </cell>
          <cell r="L29">
            <v>0</v>
          </cell>
          <cell r="M29">
            <v>0</v>
          </cell>
          <cell r="N29">
            <v>735.66000000000008</v>
          </cell>
          <cell r="O29">
            <v>3113.42</v>
          </cell>
          <cell r="R29">
            <v>1006.6800000000001</v>
          </cell>
          <cell r="S29">
            <v>0</v>
          </cell>
          <cell r="T29">
            <v>0</v>
          </cell>
          <cell r="U29">
            <v>0</v>
          </cell>
          <cell r="V29">
            <v>316.31</v>
          </cell>
          <cell r="W29">
            <v>1322.99</v>
          </cell>
          <cell r="Y29">
            <v>1371.08</v>
          </cell>
          <cell r="Z29">
            <v>0</v>
          </cell>
          <cell r="AA29">
            <v>0</v>
          </cell>
          <cell r="AB29">
            <v>0</v>
          </cell>
          <cell r="AC29">
            <v>419.35</v>
          </cell>
          <cell r="AD29">
            <v>1790.4299999999998</v>
          </cell>
          <cell r="AG29">
            <v>0</v>
          </cell>
          <cell r="AH29">
            <v>0</v>
          </cell>
          <cell r="AJ29">
            <v>726</v>
          </cell>
          <cell r="AL29">
            <v>726</v>
          </cell>
          <cell r="AN29">
            <v>2516.4299999999998</v>
          </cell>
          <cell r="AP29">
            <v>16553.791999999994</v>
          </cell>
          <cell r="AX29">
            <v>55007.97</v>
          </cell>
        </row>
        <row r="30">
          <cell r="A30">
            <v>41719</v>
          </cell>
          <cell r="B30">
            <v>0</v>
          </cell>
          <cell r="C30">
            <v>5481</v>
          </cell>
          <cell r="D30">
            <v>7770</v>
          </cell>
          <cell r="E30">
            <v>0</v>
          </cell>
          <cell r="F30">
            <v>0</v>
          </cell>
          <cell r="G30">
            <v>15800</v>
          </cell>
          <cell r="H30">
            <v>29051</v>
          </cell>
          <cell r="J30">
            <v>1957.1399999999999</v>
          </cell>
          <cell r="K30">
            <v>0</v>
          </cell>
          <cell r="L30">
            <v>0</v>
          </cell>
          <cell r="M30">
            <v>0</v>
          </cell>
          <cell r="N30">
            <v>1171.2399999999998</v>
          </cell>
          <cell r="O30">
            <v>3128.3799999999997</v>
          </cell>
          <cell r="R30">
            <v>1691.76</v>
          </cell>
          <cell r="S30">
            <v>0</v>
          </cell>
          <cell r="T30">
            <v>0</v>
          </cell>
          <cell r="U30">
            <v>0</v>
          </cell>
          <cell r="V30">
            <v>895.56999999999994</v>
          </cell>
          <cell r="W30">
            <v>2587.33</v>
          </cell>
          <cell r="Y30">
            <v>265.38</v>
          </cell>
          <cell r="Z30">
            <v>0</v>
          </cell>
          <cell r="AA30">
            <v>0</v>
          </cell>
          <cell r="AB30">
            <v>0</v>
          </cell>
          <cell r="AC30">
            <v>275.67</v>
          </cell>
          <cell r="AD30">
            <v>541.04999999999995</v>
          </cell>
          <cell r="AG30">
            <v>0</v>
          </cell>
          <cell r="AH30">
            <v>0</v>
          </cell>
          <cell r="AJ30">
            <v>189</v>
          </cell>
          <cell r="AL30">
            <v>189</v>
          </cell>
          <cell r="AN30">
            <v>730.05</v>
          </cell>
          <cell r="AP30">
            <v>18952.121999999996</v>
          </cell>
          <cell r="AR30">
            <v>7561.32</v>
          </cell>
          <cell r="AS30" t="str">
            <v>LINTAS SAMUDERA</v>
          </cell>
          <cell r="AX30">
            <v>48176.700000000004</v>
          </cell>
        </row>
        <row r="31">
          <cell r="A31">
            <v>41720</v>
          </cell>
          <cell r="B31">
            <v>1134</v>
          </cell>
          <cell r="C31">
            <v>11539.5</v>
          </cell>
          <cell r="D31">
            <v>7203</v>
          </cell>
          <cell r="E31">
            <v>0</v>
          </cell>
          <cell r="F31">
            <v>0</v>
          </cell>
          <cell r="G31">
            <v>20040.099999999999</v>
          </cell>
          <cell r="H31">
            <v>39916.6</v>
          </cell>
          <cell r="J31">
            <v>2899.75</v>
          </cell>
          <cell r="K31">
            <v>0</v>
          </cell>
          <cell r="L31">
            <v>0</v>
          </cell>
          <cell r="M31">
            <v>0</v>
          </cell>
          <cell r="N31">
            <v>702.01</v>
          </cell>
          <cell r="O31">
            <v>3601.76</v>
          </cell>
          <cell r="R31">
            <v>1845.26</v>
          </cell>
          <cell r="S31">
            <v>0</v>
          </cell>
          <cell r="T31">
            <v>0</v>
          </cell>
          <cell r="U31">
            <v>0</v>
          </cell>
          <cell r="V31">
            <v>286.01</v>
          </cell>
          <cell r="W31">
            <v>2131.27</v>
          </cell>
          <cell r="Y31">
            <v>1054.49</v>
          </cell>
          <cell r="Z31">
            <v>0</v>
          </cell>
          <cell r="AA31">
            <v>0</v>
          </cell>
          <cell r="AB31">
            <v>0</v>
          </cell>
          <cell r="AC31">
            <v>416</v>
          </cell>
          <cell r="AD31">
            <v>1470.49</v>
          </cell>
          <cell r="AG31">
            <v>0</v>
          </cell>
          <cell r="AH31">
            <v>0</v>
          </cell>
          <cell r="AJ31">
            <v>903</v>
          </cell>
          <cell r="AL31">
            <v>903</v>
          </cell>
          <cell r="AN31">
            <v>2373.4899999999998</v>
          </cell>
          <cell r="AP31">
            <v>20180.391999999996</v>
          </cell>
          <cell r="AX31">
            <v>50550.19</v>
          </cell>
        </row>
        <row r="32">
          <cell r="A32">
            <v>41721</v>
          </cell>
          <cell r="B32">
            <v>1596</v>
          </cell>
          <cell r="C32">
            <v>12568.5</v>
          </cell>
          <cell r="D32">
            <v>7896</v>
          </cell>
          <cell r="E32">
            <v>0</v>
          </cell>
          <cell r="F32">
            <v>0</v>
          </cell>
          <cell r="G32">
            <v>24195.9</v>
          </cell>
          <cell r="H32">
            <v>46256.4</v>
          </cell>
          <cell r="J32">
            <v>3110.08</v>
          </cell>
          <cell r="K32">
            <v>0</v>
          </cell>
          <cell r="L32">
            <v>0</v>
          </cell>
          <cell r="M32">
            <v>0</v>
          </cell>
          <cell r="N32">
            <v>870.1099999999999</v>
          </cell>
          <cell r="O32">
            <v>3980.1899999999996</v>
          </cell>
          <cell r="R32">
            <v>2284.5300000000002</v>
          </cell>
          <cell r="S32">
            <v>0</v>
          </cell>
          <cell r="T32">
            <v>0</v>
          </cell>
          <cell r="U32">
            <v>0</v>
          </cell>
          <cell r="V32">
            <v>870.1099999999999</v>
          </cell>
          <cell r="W32">
            <v>3154.6400000000003</v>
          </cell>
          <cell r="Y32">
            <v>825.55</v>
          </cell>
          <cell r="Z32">
            <v>0</v>
          </cell>
          <cell r="AA32">
            <v>0</v>
          </cell>
          <cell r="AB32">
            <v>0</v>
          </cell>
          <cell r="AC32">
            <v>0</v>
          </cell>
          <cell r="AD32">
            <v>825.55</v>
          </cell>
          <cell r="AG32">
            <v>0</v>
          </cell>
          <cell r="AH32">
            <v>0</v>
          </cell>
          <cell r="AJ32">
            <v>1008</v>
          </cell>
          <cell r="AL32">
            <v>1008</v>
          </cell>
          <cell r="AN32">
            <v>1833.55</v>
          </cell>
          <cell r="AP32">
            <v>22327.031999999996</v>
          </cell>
          <cell r="AX32">
            <v>52383.740000000005</v>
          </cell>
        </row>
        <row r="33">
          <cell r="A33">
            <v>41722</v>
          </cell>
          <cell r="B33">
            <v>680.40000000000009</v>
          </cell>
          <cell r="C33">
            <v>9233.7000000000007</v>
          </cell>
          <cell r="D33">
            <v>5239.5</v>
          </cell>
          <cell r="E33">
            <v>0</v>
          </cell>
          <cell r="F33">
            <v>0</v>
          </cell>
          <cell r="G33">
            <v>17429.3</v>
          </cell>
          <cell r="H33">
            <v>32582.9</v>
          </cell>
          <cell r="J33">
            <v>958.65</v>
          </cell>
          <cell r="K33">
            <v>0</v>
          </cell>
          <cell r="L33">
            <v>0</v>
          </cell>
          <cell r="M33">
            <v>0</v>
          </cell>
          <cell r="N33">
            <v>650.89</v>
          </cell>
          <cell r="O33">
            <v>1609.54</v>
          </cell>
          <cell r="R33">
            <v>241.6</v>
          </cell>
          <cell r="S33">
            <v>0</v>
          </cell>
          <cell r="T33">
            <v>0</v>
          </cell>
          <cell r="U33">
            <v>0</v>
          </cell>
          <cell r="V33">
            <v>260.02999999999997</v>
          </cell>
          <cell r="W33">
            <v>501.63</v>
          </cell>
          <cell r="Y33">
            <v>717.05</v>
          </cell>
          <cell r="Z33">
            <v>0</v>
          </cell>
          <cell r="AA33">
            <v>0</v>
          </cell>
          <cell r="AB33">
            <v>0</v>
          </cell>
          <cell r="AC33">
            <v>390.86</v>
          </cell>
          <cell r="AD33">
            <v>1107.9099999999999</v>
          </cell>
          <cell r="AG33">
            <v>0</v>
          </cell>
          <cell r="AH33">
            <v>0</v>
          </cell>
          <cell r="AJ33">
            <v>2595</v>
          </cell>
          <cell r="AL33">
            <v>2595</v>
          </cell>
          <cell r="AN33">
            <v>3702.91</v>
          </cell>
          <cell r="AP33">
            <v>20233.661999999997</v>
          </cell>
          <cell r="AX33">
            <v>56086.650000000009</v>
          </cell>
        </row>
      </sheetData>
      <sheetData sheetId="10">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cell r="ED2">
            <v>134</v>
          </cell>
          <cell r="EE2">
            <v>135</v>
          </cell>
          <cell r="EF2">
            <v>136</v>
          </cell>
          <cell r="EG2">
            <v>137</v>
          </cell>
          <cell r="EH2">
            <v>138</v>
          </cell>
          <cell r="EI2">
            <v>139</v>
          </cell>
          <cell r="EJ2">
            <v>140</v>
          </cell>
          <cell r="EK2">
            <v>141</v>
          </cell>
          <cell r="EL2">
            <v>142</v>
          </cell>
          <cell r="EM2">
            <v>143</v>
          </cell>
          <cell r="EN2">
            <v>144</v>
          </cell>
          <cell r="EO2">
            <v>145</v>
          </cell>
          <cell r="EP2">
            <v>146</v>
          </cell>
          <cell r="EQ2">
            <v>147</v>
          </cell>
          <cell r="ER2">
            <v>148</v>
          </cell>
          <cell r="ES2">
            <v>149</v>
          </cell>
          <cell r="ET2">
            <v>150</v>
          </cell>
          <cell r="EU2">
            <v>151</v>
          </cell>
          <cell r="EV2">
            <v>152</v>
          </cell>
          <cell r="EW2">
            <v>153</v>
          </cell>
          <cell r="EX2">
            <v>154</v>
          </cell>
          <cell r="EY2">
            <v>155</v>
          </cell>
          <cell r="EZ2">
            <v>156</v>
          </cell>
          <cell r="FA2">
            <v>157</v>
          </cell>
          <cell r="FB2">
            <v>158</v>
          </cell>
          <cell r="FC2">
            <v>159</v>
          </cell>
          <cell r="FD2">
            <v>160</v>
          </cell>
          <cell r="FE2">
            <v>161</v>
          </cell>
          <cell r="FF2">
            <v>162</v>
          </cell>
          <cell r="FG2">
            <v>163</v>
          </cell>
          <cell r="FH2">
            <v>164</v>
          </cell>
          <cell r="FI2">
            <v>165</v>
          </cell>
          <cell r="FJ2">
            <v>166</v>
          </cell>
          <cell r="FK2">
            <v>167</v>
          </cell>
          <cell r="FL2">
            <v>168</v>
          </cell>
          <cell r="FM2">
            <v>169</v>
          </cell>
          <cell r="FN2">
            <v>170</v>
          </cell>
          <cell r="FO2">
            <v>171</v>
          </cell>
          <cell r="FP2">
            <v>172</v>
          </cell>
          <cell r="FQ2">
            <v>173</v>
          </cell>
          <cell r="FR2">
            <v>174</v>
          </cell>
          <cell r="FS2">
            <v>175</v>
          </cell>
          <cell r="FT2">
            <v>176</v>
          </cell>
          <cell r="FU2">
            <v>177</v>
          </cell>
          <cell r="FV2">
            <v>178</v>
          </cell>
          <cell r="FW2">
            <v>179</v>
          </cell>
          <cell r="FX2">
            <v>180</v>
          </cell>
          <cell r="FY2">
            <v>181</v>
          </cell>
          <cell r="FZ2">
            <v>182</v>
          </cell>
          <cell r="GA2">
            <v>183</v>
          </cell>
          <cell r="GB2">
            <v>184</v>
          </cell>
          <cell r="GC2">
            <v>185</v>
          </cell>
          <cell r="GD2">
            <v>186</v>
          </cell>
          <cell r="GE2">
            <v>187</v>
          </cell>
          <cell r="GF2">
            <v>188</v>
          </cell>
          <cell r="GG2">
            <v>189</v>
          </cell>
          <cell r="GH2">
            <v>190</v>
          </cell>
          <cell r="GI2">
            <v>191</v>
          </cell>
          <cell r="GJ2">
            <v>192</v>
          </cell>
          <cell r="GK2">
            <v>193</v>
          </cell>
          <cell r="GL2">
            <v>194</v>
          </cell>
          <cell r="GM2">
            <v>195</v>
          </cell>
          <cell r="GN2">
            <v>196</v>
          </cell>
          <cell r="GO2">
            <v>197</v>
          </cell>
          <cell r="GP2">
            <v>198</v>
          </cell>
          <cell r="GQ2">
            <v>199</v>
          </cell>
          <cell r="GR2">
            <v>200</v>
          </cell>
          <cell r="GS2">
            <v>201</v>
          </cell>
          <cell r="GT2">
            <v>202</v>
          </cell>
          <cell r="GU2">
            <v>203</v>
          </cell>
          <cell r="GV2">
            <v>204</v>
          </cell>
          <cell r="GW2">
            <v>205</v>
          </cell>
          <cell r="GX2">
            <v>206</v>
          </cell>
          <cell r="GY2">
            <v>207</v>
          </cell>
          <cell r="GZ2">
            <v>208</v>
          </cell>
          <cell r="HA2">
            <v>209</v>
          </cell>
          <cell r="HB2">
            <v>210</v>
          </cell>
          <cell r="HC2">
            <v>211</v>
          </cell>
          <cell r="HD2">
            <v>212</v>
          </cell>
          <cell r="HE2">
            <v>213</v>
          </cell>
          <cell r="HF2">
            <v>214</v>
          </cell>
          <cell r="HG2">
            <v>215</v>
          </cell>
          <cell r="HH2">
            <v>216</v>
          </cell>
          <cell r="HI2">
            <v>217</v>
          </cell>
          <cell r="HJ2">
            <v>218</v>
          </cell>
          <cell r="HK2">
            <v>219</v>
          </cell>
          <cell r="HL2">
            <v>220</v>
          </cell>
          <cell r="HM2">
            <v>221</v>
          </cell>
          <cell r="HN2">
            <v>222</v>
          </cell>
          <cell r="HO2">
            <v>223</v>
          </cell>
          <cell r="HP2">
            <v>224</v>
          </cell>
          <cell r="HQ2">
            <v>225</v>
          </cell>
        </row>
        <row r="3">
          <cell r="A3" t="str">
            <v>Date</v>
          </cell>
          <cell r="B3" t="str">
            <v>Crushed Coal (FC)</v>
          </cell>
          <cell r="V3" t="str">
            <v>Data dari summary WP</v>
          </cell>
          <cell r="AB3" t="str">
            <v>OB Actual</v>
          </cell>
          <cell r="AC3" t="str">
            <v>Top Soil Rehandling</v>
          </cell>
          <cell r="AD3" t="str">
            <v>FC Production</v>
          </cell>
          <cell r="AF3" t="str">
            <v>Diff</v>
          </cell>
          <cell r="AG3" t="str">
            <v>CRUSHED</v>
          </cell>
          <cell r="AI3" t="str">
            <v>data dari T/S program (hopper)</v>
          </cell>
          <cell r="AJ3" t="str">
            <v>Coal Winning</v>
          </cell>
          <cell r="AM3" t="str">
            <v>COAL TRANSACTION</v>
          </cell>
          <cell r="EY3" t="str">
            <v>BALANCE ROM</v>
          </cell>
          <cell r="FQ3" t="str">
            <v>BALANCE</v>
          </cell>
          <cell r="FR3" t="str">
            <v>PIT TO DCS</v>
          </cell>
          <cell r="GQ3" t="str">
            <v>DCS TO WP</v>
          </cell>
          <cell r="HP3" t="str">
            <v xml:space="preserve">Balance DC </v>
          </cell>
          <cell r="IO3" t="str">
            <v>BALANCE  FW</v>
          </cell>
          <cell r="IQ3" t="str">
            <v>PRODUCT at MSY</v>
          </cell>
          <cell r="IT3" t="str">
            <v>BALANCE</v>
          </cell>
          <cell r="IU3" t="str">
            <v>Coal Hauling by Product</v>
          </cell>
          <cell r="JF3" t="str">
            <v>Coal Hauling by Contractor</v>
          </cell>
          <cell r="JO3" t="str">
            <v>Total Balance at PSY (MT)</v>
          </cell>
          <cell r="JU3" t="str">
            <v xml:space="preserve">Loading </v>
          </cell>
        </row>
        <row r="4">
          <cell r="B4" t="str">
            <v>Truck Scale A (CR1)</v>
          </cell>
          <cell r="F4" t="str">
            <v>Data dari summary CP</v>
          </cell>
          <cell r="G4" t="str">
            <v>CR2(Bunyut)</v>
          </cell>
          <cell r="I4" t="str">
            <v>PLTGB</v>
          </cell>
          <cell r="U4" t="str">
            <v>Total</v>
          </cell>
          <cell r="Z4" t="str">
            <v>Total</v>
          </cell>
          <cell r="AA4" t="str">
            <v>Total</v>
          </cell>
          <cell r="AD4" t="str">
            <v>Plan</v>
          </cell>
          <cell r="AE4" t="str">
            <v>Actual (b/s)</v>
          </cell>
          <cell r="AG4" t="str">
            <v>COAL</v>
          </cell>
          <cell r="AM4" t="str">
            <v>PIT to DH (Coal winning)</v>
          </cell>
          <cell r="AT4" t="str">
            <v>PIT TO ROM (Coal winning)</v>
          </cell>
          <cell r="BD4" t="str">
            <v>PIT TO TEMPORARY ROM (Coal winning)</v>
          </cell>
          <cell r="DN4" t="str">
            <v>ROM TO DH (Rom Rehandling)</v>
          </cell>
          <cell r="EC4" t="str">
            <v>ROM TEMPORARY to DH (ROM Rehandling)</v>
          </cell>
          <cell r="EN4" t="str">
            <v>ROM TEMPORARY TO ROM</v>
          </cell>
          <cell r="EY4" t="str">
            <v>ROM STOCK YARD 1</v>
          </cell>
          <cell r="FG4" t="str">
            <v>ROM STOCK YARD 2 (NB)</v>
          </cell>
          <cell r="FK4" t="str">
            <v>ROM STOCK YARD 3 (SB)</v>
          </cell>
          <cell r="FQ4" t="str">
            <v>at ROM</v>
          </cell>
          <cell r="GP4" t="str">
            <v>Total</v>
          </cell>
          <cell r="HO4" t="str">
            <v>Total</v>
          </cell>
          <cell r="IN4" t="str">
            <v>BALANCE DC</v>
          </cell>
          <cell r="IT4" t="str">
            <v>at MSY</v>
          </cell>
          <cell r="IU4" t="str">
            <v>Truck Scale B</v>
          </cell>
          <cell r="JF4" t="str">
            <v>Truck Scale B</v>
          </cell>
          <cell r="JM4" t="str">
            <v>Tons/Day TCM (MSY to PSY)</v>
          </cell>
          <cell r="JN4" t="str">
            <v>Tons/Day TCM (ROM to CR 2)</v>
          </cell>
          <cell r="JU4" t="str">
            <v>(Draft Survey)</v>
          </cell>
        </row>
        <row r="5">
          <cell r="IU5" t="str">
            <v>MSY to PSY</v>
          </cell>
          <cell r="IZ5" t="str">
            <v>ROM JUMBO to CR 2</v>
          </cell>
          <cell r="JD5" t="str">
            <v>TEMP ROM to CR 2</v>
          </cell>
          <cell r="JF5" t="str">
            <v>Runa Persada</v>
          </cell>
          <cell r="JG5" t="str">
            <v>Yohana</v>
          </cell>
          <cell r="JI5" t="str">
            <v>Arief Nusa Raya</v>
          </cell>
          <cell r="JJ5" t="str">
            <v>Lancarjaya Mitra Abadi</v>
          </cell>
          <cell r="JO5" t="str">
            <v>HCV-LS</v>
          </cell>
          <cell r="JP5" t="str">
            <v>HCV-HS</v>
          </cell>
          <cell r="JQ5" t="str">
            <v>LCV - LS</v>
          </cell>
          <cell r="JR5" t="str">
            <v>LCV - HS (CR2)</v>
          </cell>
          <cell r="JS5" t="str">
            <v>LCV - LS (CR2)</v>
          </cell>
          <cell r="JT5" t="str">
            <v>Total</v>
          </cell>
          <cell r="JU5" t="str">
            <v>HCV-LS</v>
          </cell>
          <cell r="JV5" t="str">
            <v>HCV-HS</v>
          </cell>
          <cell r="JW5" t="str">
            <v>LCV - LS</v>
          </cell>
          <cell r="JX5" t="str">
            <v>LCV - HS (CR2)</v>
          </cell>
          <cell r="JY5" t="str">
            <v>LCV - LS (CR2)</v>
          </cell>
          <cell r="JZ5" t="str">
            <v>TOTAL Barge</v>
          </cell>
        </row>
        <row r="6">
          <cell r="I6" t="str">
            <v>ROM Adong</v>
          </cell>
          <cell r="Q6" t="str">
            <v>Temp NB</v>
          </cell>
          <cell r="S6" t="str">
            <v>Temp SB</v>
          </cell>
          <cell r="U6" t="str">
            <v>FC</v>
          </cell>
          <cell r="AA6" t="str">
            <v>TCM FC</v>
          </cell>
          <cell r="BD6" t="str">
            <v>NB</v>
          </cell>
          <cell r="BN6" t="str">
            <v>SB</v>
          </cell>
          <cell r="DO6" t="str">
            <v>CR1 (TCM)</v>
          </cell>
          <cell r="DW6" t="str">
            <v>CR2 (TCM)</v>
          </cell>
          <cell r="EC6" t="str">
            <v>NB</v>
          </cell>
          <cell r="EG6" t="str">
            <v>SB</v>
          </cell>
          <cell r="EN6" t="str">
            <v>NB</v>
          </cell>
          <cell r="ER6" t="str">
            <v>SB</v>
          </cell>
          <cell r="FR6" t="str">
            <v>NB</v>
          </cell>
          <cell r="GF6" t="str">
            <v>SB</v>
          </cell>
          <cell r="GQ6" t="str">
            <v>NB</v>
          </cell>
          <cell r="HE6" t="str">
            <v>SB</v>
          </cell>
          <cell r="HP6" t="str">
            <v>NB</v>
          </cell>
          <cell r="ID6" t="str">
            <v>SB</v>
          </cell>
          <cell r="IZ6" t="str">
            <v>ROM 1</v>
          </cell>
          <cell r="JB6" t="str">
            <v>ROM 2</v>
          </cell>
        </row>
        <row r="7">
          <cell r="B7" t="str">
            <v>HCV-LS</v>
          </cell>
          <cell r="C7" t="str">
            <v>HCV-HS</v>
          </cell>
          <cell r="D7" t="str">
            <v>LCV - LS</v>
          </cell>
          <cell r="E7" t="str">
            <v>LCV - HS</v>
          </cell>
          <cell r="F7" t="str">
            <v>CR1</v>
          </cell>
          <cell r="G7" t="str">
            <v>LCV-LS</v>
          </cell>
          <cell r="H7" t="str">
            <v xml:space="preserve">LCV - HS </v>
          </cell>
          <cell r="I7" t="str">
            <v>Rom1</v>
          </cell>
          <cell r="J7" t="str">
            <v>Rom2</v>
          </cell>
          <cell r="L7" t="str">
            <v>Rom3</v>
          </cell>
          <cell r="M7" t="str">
            <v>Rom 4</v>
          </cell>
          <cell r="N7" t="str">
            <v>Rom 5</v>
          </cell>
          <cell r="P7" t="str">
            <v>Rom 6</v>
          </cell>
          <cell r="Q7" t="str">
            <v>Temp ROM1</v>
          </cell>
          <cell r="S7" t="str">
            <v>Temp ROM2</v>
          </cell>
          <cell r="V7" t="str">
            <v>FW TO CR1</v>
          </cell>
          <cell r="Z7" t="str">
            <v>FW -CR1</v>
          </cell>
          <cell r="AD7" t="str">
            <v>Tons / Day</v>
          </cell>
          <cell r="AE7" t="str">
            <v>Tons / Day</v>
          </cell>
          <cell r="AF7" t="str">
            <v>(TSA -BSA)</v>
          </cell>
          <cell r="AG7" t="str">
            <v>YTD</v>
          </cell>
          <cell r="AJ7" t="str">
            <v>TOTAL</v>
          </cell>
          <cell r="AK7" t="str">
            <v>Good coal</v>
          </cell>
          <cell r="AL7" t="str">
            <v>Coal HB</v>
          </cell>
          <cell r="AM7" t="str">
            <v>Tons/Day</v>
          </cell>
          <cell r="AN7" t="str">
            <v>Rom 1</v>
          </cell>
          <cell r="AO7" t="str">
            <v>Rom 2</v>
          </cell>
          <cell r="AP7" t="str">
            <v>Rom 3</v>
          </cell>
          <cell r="AQ7" t="str">
            <v>Rom 4</v>
          </cell>
          <cell r="AR7" t="str">
            <v>Rom 5</v>
          </cell>
          <cell r="AS7" t="str">
            <v>Rom 6</v>
          </cell>
          <cell r="AT7" t="str">
            <v>Tons/Day</v>
          </cell>
          <cell r="AU7" t="str">
            <v>Rom 1</v>
          </cell>
          <cell r="AV7" t="str">
            <v>Rom 2</v>
          </cell>
          <cell r="AX7" t="str">
            <v>Rom 3</v>
          </cell>
          <cell r="AY7" t="str">
            <v>Rom 4</v>
          </cell>
          <cell r="AZ7" t="str">
            <v>Rom 5</v>
          </cell>
          <cell r="BB7" t="str">
            <v>Rom 6</v>
          </cell>
          <cell r="BD7" t="str">
            <v>Temp Rom Good 1 (NB)</v>
          </cell>
          <cell r="BN7" t="str">
            <v>Temp Rom Good 1 (SB)</v>
          </cell>
          <cell r="BU7" t="str">
            <v>Temp Rom 1 (CPA SB)</v>
          </cell>
          <cell r="BW7" t="str">
            <v>Temp  Room Good 2</v>
          </cell>
          <cell r="CD7" t="str">
            <v>Temp Rom R3</v>
          </cell>
          <cell r="CZ7" t="str">
            <v>Temp Rom R4</v>
          </cell>
          <cell r="DD7" t="str">
            <v>Temp Rom R5</v>
          </cell>
          <cell r="DI7" t="str">
            <v>Temp Rom 6</v>
          </cell>
          <cell r="DN7" t="str">
            <v>Tons/Day</v>
          </cell>
          <cell r="DO7" t="str">
            <v>Rom 1</v>
          </cell>
          <cell r="DP7" t="str">
            <v>Rom 2</v>
          </cell>
          <cell r="DR7" t="str">
            <v>Rom 3</v>
          </cell>
          <cell r="DS7" t="str">
            <v>Rom 4</v>
          </cell>
          <cell r="DT7" t="str">
            <v>Rom 5</v>
          </cell>
          <cell r="DV7" t="str">
            <v>Rom 6</v>
          </cell>
          <cell r="DW7" t="str">
            <v>Rom 1</v>
          </cell>
          <cell r="DX7" t="str">
            <v>Rom 2</v>
          </cell>
          <cell r="DY7" t="str">
            <v>Rom 3</v>
          </cell>
          <cell r="DZ7" t="str">
            <v>Rom 4</v>
          </cell>
          <cell r="EA7" t="str">
            <v>Rom 5</v>
          </cell>
          <cell r="EB7" t="str">
            <v>Rom 6</v>
          </cell>
          <cell r="EC7" t="str">
            <v>Tem R1(NB)</v>
          </cell>
          <cell r="EE7" t="str">
            <v>Tem R2(NB)</v>
          </cell>
          <cell r="EG7" t="str">
            <v>Tem R1 (SB)</v>
          </cell>
          <cell r="EH7" t="str">
            <v>Tem R2(SB)</v>
          </cell>
          <cell r="EI7" t="str">
            <v>Tem R3(SB)</v>
          </cell>
          <cell r="EJ7" t="str">
            <v>Temp R4(SB)</v>
          </cell>
          <cell r="EK7" t="str">
            <v>Temp R5(SB)</v>
          </cell>
          <cell r="EM7" t="str">
            <v>Tem R6(SB)</v>
          </cell>
          <cell r="EN7" t="str">
            <v>Tem R1(NB)</v>
          </cell>
          <cell r="EP7" t="str">
            <v>Rom 2(NB)</v>
          </cell>
          <cell r="ER7" t="str">
            <v>ROM 1(SB)</v>
          </cell>
          <cell r="ES7" t="str">
            <v>ROM 2(SB)</v>
          </cell>
          <cell r="ET7" t="str">
            <v>ROM 3(SB)</v>
          </cell>
          <cell r="EU7" t="str">
            <v>ROM 4(SB)</v>
          </cell>
          <cell r="EV7" t="str">
            <v>ROM 5(SB)</v>
          </cell>
          <cell r="EX7" t="str">
            <v>ROM 6(SB)</v>
          </cell>
          <cell r="EY7" t="str">
            <v>Rom1</v>
          </cell>
          <cell r="EZ7" t="str">
            <v>Rom2</v>
          </cell>
          <cell r="FB7" t="str">
            <v>Rom3</v>
          </cell>
          <cell r="FC7" t="str">
            <v>Rom 4</v>
          </cell>
          <cell r="FD7" t="str">
            <v>Rom 5</v>
          </cell>
          <cell r="FF7" t="str">
            <v>Rom 6</v>
          </cell>
          <cell r="FG7" t="str">
            <v>Temp ROM1</v>
          </cell>
          <cell r="FI7" t="str">
            <v>Temp ROM2</v>
          </cell>
          <cell r="FK7" t="str">
            <v>Temp ROM1</v>
          </cell>
          <cell r="FL7" t="str">
            <v>Temp ROM2</v>
          </cell>
          <cell r="FM7" t="str">
            <v>Temp ROM3</v>
          </cell>
          <cell r="FN7" t="str">
            <v>Temp ROM4</v>
          </cell>
          <cell r="FO7" t="str">
            <v>Temp ROM5</v>
          </cell>
          <cell r="FP7" t="str">
            <v>Temp ROM6</v>
          </cell>
          <cell r="FQ7" t="str">
            <v>Tons/Day</v>
          </cell>
          <cell r="GP7" t="str">
            <v>PIT-DCS</v>
          </cell>
          <cell r="HO7" t="str">
            <v>DCS-FW</v>
          </cell>
          <cell r="IO7" t="str">
            <v>Tons/Day</v>
          </cell>
          <cell r="IP7" t="str">
            <v>HCV-LS</v>
          </cell>
          <cell r="IQ7" t="str">
            <v>HCV-HS</v>
          </cell>
          <cell r="IR7" t="str">
            <v>LCV - LS</v>
          </cell>
          <cell r="IS7" t="str">
            <v>LCV - HS</v>
          </cell>
          <cell r="IT7" t="str">
            <v>Tons/Day</v>
          </cell>
          <cell r="IU7" t="str">
            <v>HCV-LS</v>
          </cell>
          <cell r="IV7" t="str">
            <v>HCV-HS</v>
          </cell>
          <cell r="IW7" t="str">
            <v>LCV - LS</v>
          </cell>
          <cell r="IX7" t="str">
            <v>LCV - HS</v>
          </cell>
          <cell r="IY7" t="str">
            <v>Tons/Days</v>
          </cell>
          <cell r="IZ7" t="str">
            <v xml:space="preserve">LCV-HS </v>
          </cell>
          <cell r="JA7" t="str">
            <v>LCV - LS</v>
          </cell>
          <cell r="JB7" t="str">
            <v xml:space="preserve">LCV-HS </v>
          </cell>
          <cell r="JC7" t="str">
            <v>LCV - LS</v>
          </cell>
          <cell r="JD7" t="str">
            <v xml:space="preserve">LCV-HS </v>
          </cell>
          <cell r="JE7" t="str">
            <v xml:space="preserve">LCV - LS </v>
          </cell>
        </row>
        <row r="8">
          <cell r="I8" t="str">
            <v>Good Coal</v>
          </cell>
          <cell r="J8" t="str">
            <v>Good Coal</v>
          </cell>
          <cell r="K8" t="str">
            <v>HB</v>
          </cell>
          <cell r="L8" t="str">
            <v>Good Coal</v>
          </cell>
          <cell r="M8" t="str">
            <v>Good Coal</v>
          </cell>
          <cell r="N8" t="str">
            <v>Good Coal</v>
          </cell>
          <cell r="O8" t="str">
            <v>HB</v>
          </cell>
          <cell r="P8" t="str">
            <v>Good Coal</v>
          </cell>
          <cell r="Q8" t="str">
            <v>Good</v>
          </cell>
          <cell r="R8" t="str">
            <v>HB</v>
          </cell>
          <cell r="S8" t="str">
            <v>Good</v>
          </cell>
          <cell r="T8" t="str">
            <v>HB</v>
          </cell>
          <cell r="V8" t="str">
            <v>HCV-LS</v>
          </cell>
          <cell r="W8" t="str">
            <v>HCV-HS</v>
          </cell>
          <cell r="X8" t="str">
            <v>LCV-LS</v>
          </cell>
          <cell r="Y8" t="str">
            <v>LCV-HS</v>
          </cell>
          <cell r="AB8" t="str">
            <v>BCM</v>
          </cell>
          <cell r="AC8" t="str">
            <v>BCM</v>
          </cell>
          <cell r="AI8" t="str">
            <v>( TSA + TSC)</v>
          </cell>
          <cell r="AJ8" t="str">
            <v xml:space="preserve"> (tons/day)</v>
          </cell>
          <cell r="AK8" t="str">
            <v>(tons/day)</v>
          </cell>
          <cell r="AL8" t="str">
            <v>(tons/day)</v>
          </cell>
          <cell r="AU8" t="str">
            <v>Good Coal</v>
          </cell>
          <cell r="AV8" t="str">
            <v>Good Coal</v>
          </cell>
          <cell r="AW8" t="str">
            <v>HB</v>
          </cell>
          <cell r="AX8" t="str">
            <v>Good Coal</v>
          </cell>
          <cell r="AY8" t="str">
            <v>Good Coal</v>
          </cell>
          <cell r="AZ8" t="str">
            <v>Good Coal</v>
          </cell>
          <cell r="BA8" t="str">
            <v>HB</v>
          </cell>
          <cell r="BB8" t="str">
            <v>Good Coal</v>
          </cell>
          <cell r="BC8" t="str">
            <v>Contaminated</v>
          </cell>
          <cell r="BD8" t="str">
            <v>P3000 Bk1A S4500</v>
          </cell>
          <cell r="BE8" t="str">
            <v>P3000 Bk1A S4510</v>
          </cell>
          <cell r="BF8" t="str">
            <v>P3000 Bk1A S4520</v>
          </cell>
          <cell r="BG8" t="str">
            <v>P3000 Bk1A S5000</v>
          </cell>
          <cell r="BH8" t="str">
            <v>P3000 Bk1A S5010</v>
          </cell>
          <cell r="BI8" t="str">
            <v>P5300 Bk1A S5510</v>
          </cell>
          <cell r="BJ8" t="str">
            <v>P5300 Bk1A S5520</v>
          </cell>
          <cell r="BK8" t="str">
            <v>P6500 Bk1A S6500</v>
          </cell>
          <cell r="BL8" t="str">
            <v>P8500 Bk1A S8500</v>
          </cell>
          <cell r="BM8" t="str">
            <v>P8500 Bk1A S9000</v>
          </cell>
          <cell r="BN8" t="str">
            <v>P6800 Bk05 S6800</v>
          </cell>
          <cell r="BO8" t="str">
            <v>P6800 Bk05 S7000</v>
          </cell>
          <cell r="BP8" t="str">
            <v>P7000 BK05 S7000</v>
          </cell>
          <cell r="BQ8" t="str">
            <v>P4500 Bk12 seam 5600</v>
          </cell>
          <cell r="BR8" t="str">
            <v>P6200 Bk05 seam 6400</v>
          </cell>
          <cell r="BS8" t="str">
            <v>P6200 Bk05 seam 6600</v>
          </cell>
          <cell r="BT8" t="str">
            <v>P4500 Bk05 seam 5600</v>
          </cell>
          <cell r="BU8" t="str">
            <v>P6200 Bk05 seam 6400</v>
          </cell>
          <cell r="BV8" t="str">
            <v>P3000 Bk1A S2000(BAS)</v>
          </cell>
          <cell r="BW8" t="str">
            <v>P3000 Bk1A S3000(BAS)</v>
          </cell>
          <cell r="BX8" t="str">
            <v>P3000 Bk1A 4500(BAS)</v>
          </cell>
          <cell r="BY8" t="str">
            <v>P3000 Bk1A 4700(BAS)</v>
          </cell>
          <cell r="BZ8" t="str">
            <v>P3000 Bk1A 5200(BAS)</v>
          </cell>
          <cell r="CA8" t="str">
            <v>P5300 Bk1A 5300(BAS)</v>
          </cell>
          <cell r="CB8" t="str">
            <v>P5300 Bk7 5300(RML)</v>
          </cell>
          <cell r="CC8" t="str">
            <v>P5300 Bk7 5500(RML)</v>
          </cell>
          <cell r="CD8" t="str">
            <v>P4500 Bk04 S4500</v>
          </cell>
          <cell r="CE8" t="str">
            <v>P4500 Bk04 S4600</v>
          </cell>
          <cell r="CF8" t="str">
            <v>P4500 Bk04 S4700</v>
          </cell>
          <cell r="CG8" t="str">
            <v>P4500 Bk04 S4800</v>
          </cell>
          <cell r="CH8" t="str">
            <v>P4500 Bk04 S4900</v>
          </cell>
          <cell r="CI8" t="str">
            <v>P4500 Bk04 S5000</v>
          </cell>
          <cell r="CJ8" t="str">
            <v>P4500 Bk04 S4600</v>
          </cell>
          <cell r="CK8" t="str">
            <v>P4500 Bk05 S4500</v>
          </cell>
          <cell r="CL8" t="str">
            <v>P4500 Bk05 S4600</v>
          </cell>
          <cell r="CM8" t="str">
            <v>P4500 Bk05 S4700</v>
          </cell>
          <cell r="CN8" t="str">
            <v>P4500 Bk05 S4900</v>
          </cell>
          <cell r="CO8" t="str">
            <v>P4500 Bk05 S5000</v>
          </cell>
          <cell r="CP8" t="str">
            <v>P4500 Bk05 S5200</v>
          </cell>
          <cell r="CQ8" t="str">
            <v>P4500 Bk05 S5400</v>
          </cell>
          <cell r="CR8" t="str">
            <v>P4500 Bk12 seam 4500</v>
          </cell>
          <cell r="CS8" t="str">
            <v>P4500 Bk12 seam 4600</v>
          </cell>
          <cell r="CT8" t="str">
            <v>P4500 Bk12 seam 4700</v>
          </cell>
          <cell r="CU8" t="str">
            <v>P4500 Bk12 seam 4800</v>
          </cell>
          <cell r="CV8" t="str">
            <v>P4500 Bk12 seam 4900</v>
          </cell>
          <cell r="CW8" t="str">
            <v>P4500 Bk12 seam 5000</v>
          </cell>
          <cell r="CX8" t="str">
            <v>P4500 Bk12 seam 5200</v>
          </cell>
          <cell r="CY8" t="str">
            <v>P4500 Bk12 seam 5400</v>
          </cell>
          <cell r="CZ8" t="str">
            <v>P4500 Bk12 seam 4800</v>
          </cell>
          <cell r="DA8" t="str">
            <v>P4500 Bk12 seam 4900</v>
          </cell>
          <cell r="DB8" t="str">
            <v>P4500 Bk05 seam 4800</v>
          </cell>
          <cell r="DC8" t="str">
            <v>P4500 Bk05 seam 4900</v>
          </cell>
          <cell r="DD8" t="str">
            <v>P4500 Bk05 seam 4500</v>
          </cell>
          <cell r="DE8" t="str">
            <v>P4200 Bk06 seam 4200</v>
          </cell>
          <cell r="DF8" t="str">
            <v>P4200 Bk06 seam 4300</v>
          </cell>
          <cell r="DG8" t="str">
            <v>P3000 Bk015 seam 2000</v>
          </cell>
          <cell r="DH8" t="str">
            <v>P3000 Bk015 seam 3000</v>
          </cell>
          <cell r="DI8" t="str">
            <v>P3000 Bk07 Ext</v>
          </cell>
          <cell r="DJ8" t="str">
            <v>P2600 Bk7 S2600</v>
          </cell>
          <cell r="DK8" t="str">
            <v>P2600 Bk7 S2700</v>
          </cell>
          <cell r="DL8" t="str">
            <v>P2600 Bk7 S2800</v>
          </cell>
          <cell r="DM8" t="str">
            <v>P3000 Bk11</v>
          </cell>
          <cell r="DO8" t="str">
            <v>Good Coal</v>
          </cell>
          <cell r="DP8" t="str">
            <v>Good Coal</v>
          </cell>
          <cell r="DQ8" t="str">
            <v>HB</v>
          </cell>
          <cell r="DR8" t="str">
            <v>Good Coal</v>
          </cell>
          <cell r="DS8" t="str">
            <v>Good Coal</v>
          </cell>
          <cell r="DT8" t="str">
            <v>Good Coal</v>
          </cell>
          <cell r="DU8" t="str">
            <v>Contaminated</v>
          </cell>
          <cell r="DV8" t="str">
            <v>Good Coal</v>
          </cell>
          <cell r="DW8" t="str">
            <v>Good Coal</v>
          </cell>
          <cell r="DX8" t="str">
            <v>Good Coal</v>
          </cell>
          <cell r="DY8" t="str">
            <v>Good Coal</v>
          </cell>
          <cell r="DZ8" t="str">
            <v>Good Coal</v>
          </cell>
          <cell r="EA8" t="str">
            <v>Good Coal</v>
          </cell>
          <cell r="EB8" t="str">
            <v>Good Coal</v>
          </cell>
          <cell r="EC8" t="str">
            <v>Good Coal</v>
          </cell>
          <cell r="ED8" t="str">
            <v>HB</v>
          </cell>
          <cell r="EE8" t="str">
            <v>Good Coal</v>
          </cell>
          <cell r="EF8" t="str">
            <v>HB</v>
          </cell>
          <cell r="EG8" t="str">
            <v>Good Coal</v>
          </cell>
          <cell r="EH8" t="str">
            <v>Good Coal</v>
          </cell>
          <cell r="EI8" t="str">
            <v>Good Coal</v>
          </cell>
          <cell r="EJ8" t="str">
            <v>Good Coal</v>
          </cell>
          <cell r="EK8" t="str">
            <v>Good Coal</v>
          </cell>
          <cell r="EL8" t="str">
            <v>Contaminated</v>
          </cell>
          <cell r="EM8" t="str">
            <v>Good Coal</v>
          </cell>
          <cell r="EN8" t="str">
            <v>Good Coal</v>
          </cell>
          <cell r="EO8" t="str">
            <v>HB</v>
          </cell>
          <cell r="EP8" t="str">
            <v>Good Coal</v>
          </cell>
          <cell r="EQ8" t="str">
            <v>HB</v>
          </cell>
          <cell r="ER8" t="str">
            <v>Good Coal</v>
          </cell>
          <cell r="ES8" t="str">
            <v>Good Coal</v>
          </cell>
          <cell r="ET8" t="str">
            <v>Good Coal</v>
          </cell>
          <cell r="EU8" t="str">
            <v>Good Coal</v>
          </cell>
          <cell r="EV8" t="str">
            <v>Good Coal</v>
          </cell>
          <cell r="EW8" t="str">
            <v>Contaminated</v>
          </cell>
          <cell r="EX8" t="str">
            <v>Good Coal</v>
          </cell>
          <cell r="EY8" t="str">
            <v>Good Coal</v>
          </cell>
          <cell r="EZ8" t="str">
            <v>Good Coal</v>
          </cell>
          <cell r="FA8" t="str">
            <v>HB</v>
          </cell>
          <cell r="FB8" t="str">
            <v>Good Coal</v>
          </cell>
          <cell r="FC8" t="str">
            <v>Good Coal</v>
          </cell>
          <cell r="FD8" t="str">
            <v>Good Coal</v>
          </cell>
          <cell r="FE8" t="str">
            <v>HB</v>
          </cell>
          <cell r="FF8" t="str">
            <v>Good Coal</v>
          </cell>
          <cell r="FG8" t="str">
            <v>Good</v>
          </cell>
          <cell r="FH8" t="str">
            <v>HB</v>
          </cell>
          <cell r="FI8" t="str">
            <v>Good</v>
          </cell>
          <cell r="FJ8" t="str">
            <v>HB</v>
          </cell>
          <cell r="FK8" t="str">
            <v>Good Coal</v>
          </cell>
          <cell r="FL8" t="str">
            <v>Good Coal</v>
          </cell>
          <cell r="FM8" t="str">
            <v>Good Coal</v>
          </cell>
          <cell r="FN8" t="str">
            <v>Good Coal</v>
          </cell>
          <cell r="FO8" t="str">
            <v>Good Coal</v>
          </cell>
          <cell r="FP8" t="str">
            <v>Good Coal</v>
          </cell>
          <cell r="FR8" t="str">
            <v>Bk 01 (NB)</v>
          </cell>
          <cell r="FS8" t="str">
            <v>Bk 02 (NB)</v>
          </cell>
          <cell r="FT8" t="str">
            <v>Bk 04 (NB)</v>
          </cell>
          <cell r="FU8" t="str">
            <v>Bk 05 (NB)</v>
          </cell>
          <cell r="FV8" t="str">
            <v>Bk 06 (NB)</v>
          </cell>
          <cell r="FW8" t="str">
            <v>Bk 07 (NB)</v>
          </cell>
          <cell r="FX8" t="str">
            <v xml:space="preserve"> Bk 08(NB)</v>
          </cell>
          <cell r="FY8" t="str">
            <v xml:space="preserve"> Bk 09(NB)</v>
          </cell>
          <cell r="FZ8" t="str">
            <v>Bk 10 (NB)</v>
          </cell>
          <cell r="GA8" t="str">
            <v>Bk 11 (NB)</v>
          </cell>
          <cell r="GB8" t="str">
            <v>Bk 13 (NB)</v>
          </cell>
          <cell r="GC8" t="str">
            <v>Bk 14 (NB)</v>
          </cell>
          <cell r="GD8" t="str">
            <v>Bk 15 (NB)</v>
          </cell>
          <cell r="GE8" t="str">
            <v>Bk 16 (NB)</v>
          </cell>
          <cell r="GF8" t="str">
            <v xml:space="preserve">P4500 Bk 04(SB) </v>
          </cell>
          <cell r="GG8" t="str">
            <v xml:space="preserve">P6800,7000,4500 Bk 05(SB) </v>
          </cell>
          <cell r="GH8" t="str">
            <v>Bk 06 P4200</v>
          </cell>
          <cell r="GI8" t="str">
            <v>Bk 06 P4500</v>
          </cell>
          <cell r="GJ8" t="str">
            <v xml:space="preserve">P3000 Bk 07RML(SB) </v>
          </cell>
          <cell r="GK8" t="str">
            <v xml:space="preserve">P3000 Bk 07PAMA(SB) </v>
          </cell>
          <cell r="GL8" t="str">
            <v xml:space="preserve">P3000 Bk 07(SB) </v>
          </cell>
          <cell r="GM8" t="str">
            <v xml:space="preserve">P2600 Bk 07(SB) </v>
          </cell>
          <cell r="GN8" t="str">
            <v>Bk 11 P3000 (SB)</v>
          </cell>
          <cell r="GO8" t="str">
            <v>Bk 12 P4500 (SB)</v>
          </cell>
          <cell r="GQ8" t="str">
            <v>BK 01(NB)</v>
          </cell>
          <cell r="GR8" t="str">
            <v>Bk 02 (NB)</v>
          </cell>
          <cell r="GS8" t="str">
            <v>Bk 04 (NB)</v>
          </cell>
          <cell r="GT8" t="str">
            <v>Bk 05 (NB)</v>
          </cell>
          <cell r="GU8" t="str">
            <v>Bk 06 (NB)</v>
          </cell>
          <cell r="GV8" t="str">
            <v>Bk 07 (NB)</v>
          </cell>
          <cell r="GW8" t="str">
            <v xml:space="preserve"> Bk 08(NB)</v>
          </cell>
          <cell r="GX8" t="str">
            <v xml:space="preserve"> Bk 09(NB)</v>
          </cell>
          <cell r="GY8" t="str">
            <v>Bk 10 (NB)</v>
          </cell>
          <cell r="GZ8" t="str">
            <v>Bk 11 (NB)</v>
          </cell>
          <cell r="HA8" t="str">
            <v>Bk 13 (NB)</v>
          </cell>
          <cell r="HB8" t="str">
            <v>Bk 14 (NB)</v>
          </cell>
          <cell r="HC8" t="str">
            <v>Bk 15 (NB)</v>
          </cell>
          <cell r="HD8" t="str">
            <v>Bk 16 (NB)</v>
          </cell>
          <cell r="HE8" t="str">
            <v xml:space="preserve">P4500 Bk 04(SB) </v>
          </cell>
          <cell r="HF8" t="str">
            <v xml:space="preserve">P6800,7000 Bk 05(SB) </v>
          </cell>
          <cell r="HG8" t="str">
            <v>Bk 06 P4200</v>
          </cell>
          <cell r="HH8" t="str">
            <v>Bk 06 P4500</v>
          </cell>
          <cell r="HI8" t="str">
            <v xml:space="preserve">P3000 Bk 07RML(SB) </v>
          </cell>
          <cell r="HJ8" t="str">
            <v xml:space="preserve">P3000 Bk 07PAMA(SB) </v>
          </cell>
          <cell r="HK8" t="str">
            <v xml:space="preserve">P3000 Bk 07(SB) </v>
          </cell>
          <cell r="HL8" t="str">
            <v xml:space="preserve">P2600 Bk 07(SB) </v>
          </cell>
          <cell r="HM8" t="str">
            <v>Bk 12 P3000 (SB)</v>
          </cell>
          <cell r="HN8" t="str">
            <v>Bk 12 P4500 (SB)</v>
          </cell>
          <cell r="HP8" t="str">
            <v>Bk 01 (NB)</v>
          </cell>
          <cell r="HQ8" t="str">
            <v>Bk 02 (NB)</v>
          </cell>
          <cell r="HR8" t="str">
            <v>Bk 04 (NB)</v>
          </cell>
          <cell r="HS8" t="str">
            <v>Bk 05 (NB)</v>
          </cell>
          <cell r="HT8" t="str">
            <v>Bk 06 (NB)</v>
          </cell>
          <cell r="HU8" t="str">
            <v>Bk 07 (NB)</v>
          </cell>
          <cell r="HV8" t="str">
            <v xml:space="preserve"> Bk 08(NB)</v>
          </cell>
          <cell r="HW8" t="str">
            <v xml:space="preserve"> Bk 09(NB)</v>
          </cell>
          <cell r="HX8" t="str">
            <v>Bk 10 (NB)</v>
          </cell>
          <cell r="HY8" t="str">
            <v>Bk 11 (NB)</v>
          </cell>
          <cell r="HZ8" t="str">
            <v>Bk 13 (NB)</v>
          </cell>
          <cell r="IA8" t="str">
            <v>Bk 14 (NB)</v>
          </cell>
          <cell r="IB8" t="str">
            <v>Bk 15 (NB)</v>
          </cell>
          <cell r="IC8" t="str">
            <v>Bk 16 (NB)</v>
          </cell>
          <cell r="ID8" t="str">
            <v xml:space="preserve">P4500 Bk 04(SB) </v>
          </cell>
          <cell r="IE8" t="str">
            <v xml:space="preserve">P6800,7000 Bk 05(SB) </v>
          </cell>
          <cell r="IF8" t="str">
            <v>Bk 06 P4200</v>
          </cell>
          <cell r="IG8" t="str">
            <v>Bk 06 P4500</v>
          </cell>
          <cell r="IH8" t="str">
            <v xml:space="preserve">P3000 Bk 07RML(SB) </v>
          </cell>
          <cell r="II8" t="str">
            <v xml:space="preserve">P3000 Bk 07PAMA(SB) </v>
          </cell>
          <cell r="IJ8" t="str">
            <v xml:space="preserve">P3000 Bk 07(SB) </v>
          </cell>
          <cell r="IK8" t="str">
            <v xml:space="preserve">P2600 Bk 07(SB) </v>
          </cell>
          <cell r="IL8" t="str">
            <v>Bk 12 P3000 (SB)</v>
          </cell>
          <cell r="IM8" t="str">
            <v>Bk 12 P4500 (SB)</v>
          </cell>
          <cell r="IN8" t="str">
            <v>bcm/days</v>
          </cell>
          <cell r="JF8" t="str">
            <v>FROM MSY</v>
          </cell>
          <cell r="JG8" t="str">
            <v>FROM MSY</v>
          </cell>
          <cell r="JH8" t="str">
            <v>ROM TO CR 2</v>
          </cell>
          <cell r="JI8" t="str">
            <v>FROM MSY</v>
          </cell>
          <cell r="JJ8" t="str">
            <v>FROM MSY</v>
          </cell>
          <cell r="JK8" t="str">
            <v>ROM JUMBO TO CR 2</v>
          </cell>
          <cell r="JL8" t="str">
            <v>TEMP.ROM TO CR 2</v>
          </cell>
        </row>
        <row r="9">
          <cell r="AG9">
            <v>0</v>
          </cell>
          <cell r="EY9">
            <v>0</v>
          </cell>
          <cell r="EZ9">
            <v>0</v>
          </cell>
          <cell r="FB9" t="e">
            <v>#REF!</v>
          </cell>
          <cell r="FC9">
            <v>0</v>
          </cell>
          <cell r="FD9">
            <v>0</v>
          </cell>
          <cell r="FF9">
            <v>0</v>
          </cell>
          <cell r="FI9">
            <v>0</v>
          </cell>
          <cell r="FK9">
            <v>0</v>
          </cell>
          <cell r="FM9">
            <v>0</v>
          </cell>
          <cell r="FN9">
            <v>0</v>
          </cell>
          <cell r="FP9">
            <v>0</v>
          </cell>
          <cell r="FQ9" t="e">
            <v>#REF!</v>
          </cell>
          <cell r="HP9">
            <v>0</v>
          </cell>
          <cell r="HQ9">
            <v>0</v>
          </cell>
          <cell r="HR9">
            <v>0</v>
          </cell>
          <cell r="HS9">
            <v>0</v>
          </cell>
          <cell r="HT9">
            <v>0</v>
          </cell>
          <cell r="HU9">
            <v>0</v>
          </cell>
          <cell r="HV9">
            <v>0</v>
          </cell>
          <cell r="HW9">
            <v>0</v>
          </cell>
          <cell r="HX9">
            <v>0</v>
          </cell>
          <cell r="HY9">
            <v>0</v>
          </cell>
          <cell r="HZ9">
            <v>0</v>
          </cell>
          <cell r="IA9">
            <v>0</v>
          </cell>
          <cell r="IB9">
            <v>0</v>
          </cell>
          <cell r="IC9">
            <v>0</v>
          </cell>
          <cell r="ID9">
            <v>0</v>
          </cell>
          <cell r="IE9">
            <v>0</v>
          </cell>
          <cell r="IF9">
            <v>0</v>
          </cell>
          <cell r="IG9">
            <v>0</v>
          </cell>
          <cell r="IH9">
            <v>0</v>
          </cell>
          <cell r="II9">
            <v>0</v>
          </cell>
          <cell r="IJ9">
            <v>0</v>
          </cell>
          <cell r="IK9">
            <v>0</v>
          </cell>
          <cell r="IL9">
            <v>0</v>
          </cell>
          <cell r="IM9">
            <v>0</v>
          </cell>
          <cell r="IN9">
            <v>0</v>
          </cell>
          <cell r="IP9">
            <v>0</v>
          </cell>
          <cell r="IR9">
            <v>0</v>
          </cell>
          <cell r="IT9">
            <v>0</v>
          </cell>
          <cell r="JO9">
            <v>0</v>
          </cell>
          <cell r="JQ9">
            <v>0</v>
          </cell>
          <cell r="JT9">
            <v>0</v>
          </cell>
        </row>
        <row r="10">
          <cell r="EY10">
            <v>1877.5924287</v>
          </cell>
          <cell r="EZ10">
            <v>20544.174340199999</v>
          </cell>
          <cell r="FB10">
            <v>443.60633129999997</v>
          </cell>
          <cell r="FC10">
            <v>235.62473369999998</v>
          </cell>
          <cell r="FD10">
            <v>566.55384719999995</v>
          </cell>
          <cell r="FF10">
            <v>435.62244719999995</v>
          </cell>
          <cell r="FI10">
            <v>149846.44085370001</v>
          </cell>
          <cell r="FK10">
            <v>12758.6601051</v>
          </cell>
          <cell r="FM10">
            <v>62451.773492699998</v>
          </cell>
          <cell r="FN10">
            <v>50578.723606199994</v>
          </cell>
          <cell r="FP10">
            <v>6132.3812183999999</v>
          </cell>
          <cell r="FQ10">
            <v>305871.15340440004</v>
          </cell>
          <cell r="IN10">
            <v>0</v>
          </cell>
          <cell r="IP10">
            <v>4043.0789510999998</v>
          </cell>
          <cell r="IR10">
            <v>6988.2199364999997</v>
          </cell>
          <cell r="IT10">
            <v>11031.2988876</v>
          </cell>
          <cell r="JO10">
            <v>5917.7302450999996</v>
          </cell>
          <cell r="JQ10">
            <v>50850.235562200003</v>
          </cell>
          <cell r="JT10">
            <v>56767.965807300003</v>
          </cell>
        </row>
        <row r="11">
          <cell r="A11">
            <v>41699</v>
          </cell>
          <cell r="B11">
            <v>16632.18</v>
          </cell>
          <cell r="F11">
            <v>16632.18</v>
          </cell>
          <cell r="U11">
            <v>16632.18</v>
          </cell>
          <cell r="V11">
            <v>184.96</v>
          </cell>
          <cell r="Z11">
            <v>184.96</v>
          </cell>
          <cell r="AA11">
            <v>16817.14</v>
          </cell>
          <cell r="AB11">
            <v>233607</v>
          </cell>
          <cell r="AD11">
            <v>17096.774193548386</v>
          </cell>
          <cell r="AE11">
            <v>17366.700000000186</v>
          </cell>
          <cell r="AF11">
            <v>-734.52000000018597</v>
          </cell>
          <cell r="AG11">
            <v>1024187.7599999998</v>
          </cell>
          <cell r="AH11">
            <v>0</v>
          </cell>
          <cell r="AI11">
            <v>16632.179999999997</v>
          </cell>
          <cell r="AJ11">
            <v>22680.42</v>
          </cell>
          <cell r="AK11">
            <v>22680.42</v>
          </cell>
          <cell r="AL11">
            <v>0</v>
          </cell>
          <cell r="AM11">
            <v>4026.6200000000003</v>
          </cell>
          <cell r="AN11">
            <v>775</v>
          </cell>
          <cell r="AP11">
            <v>2668.9800000000005</v>
          </cell>
          <cell r="AR11">
            <v>582.64</v>
          </cell>
          <cell r="AT11">
            <v>18653.8</v>
          </cell>
          <cell r="AU11">
            <v>381.12</v>
          </cell>
          <cell r="AV11">
            <v>1996.4</v>
          </cell>
          <cell r="AX11">
            <v>615.88000000000011</v>
          </cell>
          <cell r="AZ11">
            <v>256.96000000000004</v>
          </cell>
          <cell r="BD11">
            <v>0</v>
          </cell>
          <cell r="BE11">
            <v>0</v>
          </cell>
          <cell r="BF11">
            <v>0</v>
          </cell>
          <cell r="BG11">
            <v>0</v>
          </cell>
          <cell r="BH11">
            <v>0</v>
          </cell>
          <cell r="BI11">
            <v>0</v>
          </cell>
          <cell r="BJ11">
            <v>0</v>
          </cell>
          <cell r="BK11">
            <v>0</v>
          </cell>
          <cell r="BL11">
            <v>0</v>
          </cell>
          <cell r="BM11">
            <v>0</v>
          </cell>
          <cell r="BN11">
            <v>0</v>
          </cell>
          <cell r="BO11">
            <v>0</v>
          </cell>
          <cell r="BP11">
            <v>0</v>
          </cell>
          <cell r="BW11">
            <v>0</v>
          </cell>
          <cell r="BY11">
            <v>0</v>
          </cell>
          <cell r="CA11">
            <v>0</v>
          </cell>
          <cell r="CB11">
            <v>0</v>
          </cell>
          <cell r="CC11">
            <v>0</v>
          </cell>
          <cell r="CE11">
            <v>473.01</v>
          </cell>
          <cell r="CI11">
            <v>430.28999999999996</v>
          </cell>
          <cell r="CS11">
            <v>1566.03</v>
          </cell>
          <cell r="CT11">
            <v>1790.14</v>
          </cell>
          <cell r="CU11">
            <v>4391.28</v>
          </cell>
          <cell r="CX11">
            <v>1586.06</v>
          </cell>
          <cell r="DA11">
            <v>1983.56</v>
          </cell>
          <cell r="DB11">
            <v>3183.0699999999997</v>
          </cell>
          <cell r="DP11">
            <v>12605.559999999998</v>
          </cell>
          <cell r="DT11">
            <v>2022.02</v>
          </cell>
          <cell r="EK11">
            <v>5462.2</v>
          </cell>
          <cell r="EL11">
            <v>1028.04</v>
          </cell>
          <cell r="EO11">
            <v>4093.2999999999997</v>
          </cell>
          <cell r="FA11">
            <v>4899.7111331999995</v>
          </cell>
          <cell r="FB11">
            <v>21898.430082800001</v>
          </cell>
          <cell r="FC11">
            <v>0</v>
          </cell>
          <cell r="FD11">
            <v>1149.9164701999998</v>
          </cell>
          <cell r="FE11">
            <v>0</v>
          </cell>
          <cell r="FF11">
            <v>256.96000000000004</v>
          </cell>
          <cell r="FG11">
            <v>0</v>
          </cell>
          <cell r="FH11">
            <v>0</v>
          </cell>
          <cell r="FI11">
            <v>0</v>
          </cell>
          <cell r="FJ11">
            <v>0</v>
          </cell>
          <cell r="FK11">
            <v>149846.44085370001</v>
          </cell>
          <cell r="FL11">
            <v>0</v>
          </cell>
          <cell r="FM11">
            <v>4484.3818850999996</v>
          </cell>
          <cell r="FN11">
            <v>0</v>
          </cell>
          <cell r="FO11">
            <v>46021.909399999997</v>
          </cell>
          <cell r="FP11">
            <v>66824.053568400006</v>
          </cell>
          <cell r="FQ11">
            <v>0</v>
          </cell>
          <cell r="FR11">
            <v>12653.216899999999</v>
          </cell>
          <cell r="FS11">
            <v>308035.02029340004</v>
          </cell>
          <cell r="FT11">
            <v>135</v>
          </cell>
          <cell r="GF11">
            <v>237.5</v>
          </cell>
          <cell r="GQ11">
            <v>0</v>
          </cell>
          <cell r="GR11">
            <v>372.5</v>
          </cell>
          <cell r="GY11">
            <v>141.6</v>
          </cell>
          <cell r="HQ11">
            <v>141.6</v>
          </cell>
          <cell r="HR11">
            <v>52934.776999999995</v>
          </cell>
          <cell r="HS11">
            <v>12629</v>
          </cell>
          <cell r="HT11">
            <v>14648</v>
          </cell>
          <cell r="HU11">
            <v>15301.43</v>
          </cell>
          <cell r="HV11">
            <v>7645</v>
          </cell>
          <cell r="HW11">
            <v>0</v>
          </cell>
          <cell r="HX11">
            <v>18604.400000000001</v>
          </cell>
          <cell r="HY11">
            <v>5351</v>
          </cell>
          <cell r="HZ11">
            <v>0</v>
          </cell>
          <cell r="IA11">
            <v>0</v>
          </cell>
          <cell r="IB11">
            <v>0</v>
          </cell>
          <cell r="IC11">
            <v>27726.42</v>
          </cell>
          <cell r="ID11">
            <v>10327.5</v>
          </cell>
          <cell r="IE11">
            <v>104215.45</v>
          </cell>
          <cell r="IF11">
            <v>10901</v>
          </cell>
          <cell r="IG11">
            <v>43817.700000000004</v>
          </cell>
          <cell r="IH11">
            <v>1386.82</v>
          </cell>
          <cell r="II11">
            <v>18824.39</v>
          </cell>
          <cell r="IJ11">
            <v>465.65</v>
          </cell>
          <cell r="IK11">
            <v>64167.47</v>
          </cell>
          <cell r="IL11">
            <v>36072.68373886343</v>
          </cell>
          <cell r="IM11">
            <v>0</v>
          </cell>
          <cell r="IN11">
            <v>19616.990000000002</v>
          </cell>
          <cell r="IO11">
            <v>253802.4</v>
          </cell>
          <cell r="IP11">
            <v>718438.08073886356</v>
          </cell>
          <cell r="IQ11">
            <v>0</v>
          </cell>
          <cell r="IR11">
            <v>41823.8232948</v>
          </cell>
          <cell r="IS11">
            <v>0</v>
          </cell>
          <cell r="IT11">
            <v>5341.4253866999998</v>
          </cell>
          <cell r="IU11">
            <v>0</v>
          </cell>
          <cell r="IV11">
            <v>47165.248681500001</v>
          </cell>
          <cell r="IW11">
            <v>14163.26</v>
          </cell>
          <cell r="JA11">
            <v>14163.26</v>
          </cell>
          <cell r="JH11">
            <v>1307.72</v>
          </cell>
          <cell r="JI11">
            <v>7199.82</v>
          </cell>
          <cell r="JK11">
            <v>2574.1800000000003</v>
          </cell>
          <cell r="JL11">
            <v>3081.54</v>
          </cell>
          <cell r="JO11">
            <v>14163.259999999998</v>
          </cell>
          <cell r="JP11">
            <v>0</v>
          </cell>
          <cell r="JQ11">
            <v>58389.234026699996</v>
          </cell>
          <cell r="JR11">
            <v>0</v>
          </cell>
          <cell r="JS11">
            <v>78535.270932300002</v>
          </cell>
          <cell r="JT11">
            <v>0</v>
          </cell>
          <cell r="JU11">
            <v>0</v>
          </cell>
          <cell r="JV11">
            <v>136924.50495899998</v>
          </cell>
          <cell r="JW11">
            <v>7414.1450000000004</v>
          </cell>
          <cell r="JY11">
            <v>7505.076</v>
          </cell>
        </row>
        <row r="12">
          <cell r="A12">
            <v>41700</v>
          </cell>
          <cell r="B12">
            <v>24661.4</v>
          </cell>
          <cell r="F12">
            <v>24661.4</v>
          </cell>
          <cell r="U12">
            <v>24661.4</v>
          </cell>
          <cell r="Z12">
            <v>0</v>
          </cell>
          <cell r="AA12">
            <v>24661.4</v>
          </cell>
          <cell r="AB12">
            <v>217362.9</v>
          </cell>
          <cell r="AD12">
            <v>17096.774193548386</v>
          </cell>
          <cell r="AE12">
            <v>25670.699999999721</v>
          </cell>
          <cell r="AF12">
            <v>-1009.2999999997191</v>
          </cell>
          <cell r="AG12">
            <v>1049858.4599999995</v>
          </cell>
          <cell r="AH12">
            <v>0</v>
          </cell>
          <cell r="AI12">
            <v>24661.4</v>
          </cell>
          <cell r="AJ12">
            <v>22500.68</v>
          </cell>
          <cell r="AK12">
            <v>22500.68</v>
          </cell>
          <cell r="AL12">
            <v>0</v>
          </cell>
          <cell r="AM12">
            <v>7011.34</v>
          </cell>
          <cell r="AN12">
            <v>1568.58</v>
          </cell>
          <cell r="AO12">
            <v>1095.18</v>
          </cell>
          <cell r="AP12">
            <v>3996.92</v>
          </cell>
          <cell r="AQ12">
            <v>27.12</v>
          </cell>
          <cell r="AR12">
            <v>323.54000000000002</v>
          </cell>
          <cell r="AT12">
            <v>15489.34</v>
          </cell>
          <cell r="AU12">
            <v>701.2</v>
          </cell>
          <cell r="AV12">
            <v>228.02</v>
          </cell>
          <cell r="AX12">
            <v>20.48</v>
          </cell>
          <cell r="BD12">
            <v>0</v>
          </cell>
          <cell r="BE12">
            <v>0</v>
          </cell>
          <cell r="BF12">
            <v>0</v>
          </cell>
          <cell r="BG12">
            <v>0</v>
          </cell>
          <cell r="BH12">
            <v>0</v>
          </cell>
          <cell r="BI12">
            <v>0</v>
          </cell>
          <cell r="BJ12">
            <v>0</v>
          </cell>
          <cell r="BK12">
            <v>0</v>
          </cell>
          <cell r="BL12">
            <v>0</v>
          </cell>
          <cell r="BM12">
            <v>0</v>
          </cell>
          <cell r="BN12">
            <v>0</v>
          </cell>
          <cell r="BO12">
            <v>0</v>
          </cell>
          <cell r="BP12">
            <v>0</v>
          </cell>
          <cell r="BW12">
            <v>0</v>
          </cell>
          <cell r="BY12">
            <v>0</v>
          </cell>
          <cell r="CA12">
            <v>0</v>
          </cell>
          <cell r="CB12">
            <v>0</v>
          </cell>
          <cell r="CC12">
            <v>0</v>
          </cell>
          <cell r="CH12">
            <v>62.21</v>
          </cell>
          <cell r="CI12">
            <v>162.72999999999999</v>
          </cell>
          <cell r="CS12">
            <v>2555.39</v>
          </cell>
          <cell r="CT12">
            <v>2093.4300000000003</v>
          </cell>
          <cell r="CU12">
            <v>4870.8100000000004</v>
          </cell>
          <cell r="CX12">
            <v>1536.34</v>
          </cell>
          <cell r="DA12">
            <v>581.16999999999996</v>
          </cell>
          <cell r="DB12">
            <v>2677.5600000000004</v>
          </cell>
          <cell r="DP12">
            <v>17650.060000000001</v>
          </cell>
          <cell r="DT12">
            <v>530</v>
          </cell>
          <cell r="DV12">
            <v>3275.86</v>
          </cell>
          <cell r="EK12">
            <v>7495.96</v>
          </cell>
          <cell r="EL12">
            <v>5793.88</v>
          </cell>
          <cell r="EO12">
            <v>554.36</v>
          </cell>
          <cell r="FA12">
            <v>5600.9111331999993</v>
          </cell>
          <cell r="FB12">
            <v>22126.450082800002</v>
          </cell>
          <cell r="FC12">
            <v>0</v>
          </cell>
          <cell r="FD12">
            <v>640.39647019999984</v>
          </cell>
          <cell r="FE12">
            <v>0</v>
          </cell>
          <cell r="FF12">
            <v>0</v>
          </cell>
          <cell r="FG12">
            <v>0</v>
          </cell>
          <cell r="FH12">
            <v>0</v>
          </cell>
          <cell r="FI12">
            <v>0</v>
          </cell>
          <cell r="FJ12">
            <v>0</v>
          </cell>
          <cell r="FK12">
            <v>149846.44085370001</v>
          </cell>
          <cell r="FL12">
            <v>0</v>
          </cell>
          <cell r="FM12">
            <v>4484.3818850999996</v>
          </cell>
          <cell r="FN12">
            <v>0</v>
          </cell>
          <cell r="FO12">
            <v>49806.859399999994</v>
          </cell>
          <cell r="FP12">
            <v>64288.903568400005</v>
          </cell>
          <cell r="FQ12">
            <v>0</v>
          </cell>
          <cell r="FR12">
            <v>12098.856899999999</v>
          </cell>
          <cell r="FS12">
            <v>308893.20029340003</v>
          </cell>
          <cell r="FT12">
            <v>0</v>
          </cell>
          <cell r="GH12">
            <v>48</v>
          </cell>
          <cell r="GQ12">
            <v>0</v>
          </cell>
          <cell r="GR12">
            <v>48</v>
          </cell>
          <cell r="HQ12">
            <v>0</v>
          </cell>
          <cell r="HR12">
            <v>52934.776999999995</v>
          </cell>
          <cell r="HS12">
            <v>12629</v>
          </cell>
          <cell r="HT12">
            <v>14648</v>
          </cell>
          <cell r="HU12">
            <v>15301.43</v>
          </cell>
          <cell r="HV12">
            <v>7645</v>
          </cell>
          <cell r="HW12">
            <v>0</v>
          </cell>
          <cell r="HX12">
            <v>18604.400000000001</v>
          </cell>
          <cell r="HY12">
            <v>5351</v>
          </cell>
          <cell r="HZ12">
            <v>0</v>
          </cell>
          <cell r="IA12">
            <v>0</v>
          </cell>
          <cell r="IB12">
            <v>0</v>
          </cell>
          <cell r="IC12">
            <v>27726.42</v>
          </cell>
          <cell r="ID12">
            <v>10327.5</v>
          </cell>
          <cell r="IE12">
            <v>104215.45</v>
          </cell>
          <cell r="IF12">
            <v>10901</v>
          </cell>
          <cell r="IG12">
            <v>43817.700000000004</v>
          </cell>
          <cell r="IH12">
            <v>1386.82</v>
          </cell>
          <cell r="II12">
            <v>18824.39</v>
          </cell>
          <cell r="IJ12">
            <v>465.65</v>
          </cell>
          <cell r="IK12">
            <v>64167.47</v>
          </cell>
          <cell r="IL12">
            <v>36072.68373886343</v>
          </cell>
          <cell r="IM12">
            <v>0</v>
          </cell>
          <cell r="IN12">
            <v>19616.990000000002</v>
          </cell>
          <cell r="IO12">
            <v>253802.4</v>
          </cell>
          <cell r="IP12">
            <v>718438.08073886356</v>
          </cell>
          <cell r="IQ12">
            <v>0</v>
          </cell>
          <cell r="IR12">
            <v>41944.063294799998</v>
          </cell>
          <cell r="IS12">
            <v>0</v>
          </cell>
          <cell r="IT12">
            <v>5341.4253866999998</v>
          </cell>
          <cell r="IU12">
            <v>0</v>
          </cell>
          <cell r="IV12">
            <v>47285.488681499999</v>
          </cell>
          <cell r="IW12">
            <v>24541.16</v>
          </cell>
          <cell r="JA12">
            <v>24541.16</v>
          </cell>
          <cell r="JH12">
            <v>2376.04</v>
          </cell>
          <cell r="JI12">
            <v>12120.32</v>
          </cell>
          <cell r="JK12">
            <v>4169.24</v>
          </cell>
          <cell r="JL12">
            <v>5875.5599999999995</v>
          </cell>
          <cell r="JO12">
            <v>24541.159999999996</v>
          </cell>
          <cell r="JP12">
            <v>0</v>
          </cell>
          <cell r="JQ12">
            <v>75607.806026699996</v>
          </cell>
          <cell r="JR12">
            <v>0</v>
          </cell>
          <cell r="JS12">
            <v>70620.682932299998</v>
          </cell>
          <cell r="JT12">
            <v>0</v>
          </cell>
          <cell r="JU12">
            <v>0</v>
          </cell>
          <cell r="JV12">
            <v>146228.48895899998</v>
          </cell>
          <cell r="JW12">
            <v>7322.5879999999997</v>
          </cell>
          <cell r="JY12">
            <v>7914.5879999999997</v>
          </cell>
        </row>
        <row r="13">
          <cell r="A13">
            <v>41701</v>
          </cell>
          <cell r="B13">
            <v>10618.92</v>
          </cell>
          <cell r="F13">
            <v>10618.92</v>
          </cell>
          <cell r="U13">
            <v>10618.92</v>
          </cell>
          <cell r="Z13">
            <v>0</v>
          </cell>
          <cell r="AA13">
            <v>10618.92</v>
          </cell>
          <cell r="AB13">
            <v>91054</v>
          </cell>
          <cell r="AD13">
            <v>17096.774193548386</v>
          </cell>
          <cell r="AE13">
            <v>11123.899999999907</v>
          </cell>
          <cell r="AF13">
            <v>-504.97999999990679</v>
          </cell>
          <cell r="AG13">
            <v>1060982.3599999994</v>
          </cell>
          <cell r="AH13">
            <v>0</v>
          </cell>
          <cell r="AI13">
            <v>10618.92</v>
          </cell>
          <cell r="AJ13">
            <v>8611.09</v>
          </cell>
          <cell r="AK13">
            <v>8611.09</v>
          </cell>
          <cell r="AL13">
            <v>0</v>
          </cell>
          <cell r="AM13">
            <v>2718.48</v>
          </cell>
          <cell r="AN13">
            <v>1272.92</v>
          </cell>
          <cell r="AP13">
            <v>1235.6599999999999</v>
          </cell>
          <cell r="AQ13">
            <v>30.32</v>
          </cell>
          <cell r="AR13">
            <v>179.58</v>
          </cell>
          <cell r="AT13">
            <v>5892.61</v>
          </cell>
          <cell r="AU13">
            <v>18.98</v>
          </cell>
          <cell r="BD13">
            <v>0</v>
          </cell>
          <cell r="BE13">
            <v>0</v>
          </cell>
          <cell r="BF13">
            <v>0</v>
          </cell>
          <cell r="BG13">
            <v>0</v>
          </cell>
          <cell r="BH13">
            <v>0</v>
          </cell>
          <cell r="BI13">
            <v>0</v>
          </cell>
          <cell r="BJ13">
            <v>0</v>
          </cell>
          <cell r="BK13">
            <v>0</v>
          </cell>
          <cell r="BL13">
            <v>0</v>
          </cell>
          <cell r="BM13">
            <v>0</v>
          </cell>
          <cell r="BN13">
            <v>0</v>
          </cell>
          <cell r="BO13">
            <v>0</v>
          </cell>
          <cell r="BP13">
            <v>0</v>
          </cell>
          <cell r="BW13">
            <v>0</v>
          </cell>
          <cell r="BY13">
            <v>0</v>
          </cell>
          <cell r="CA13">
            <v>0</v>
          </cell>
          <cell r="CB13">
            <v>0</v>
          </cell>
          <cell r="CC13">
            <v>0</v>
          </cell>
          <cell r="CS13">
            <v>878.31</v>
          </cell>
          <cell r="CT13">
            <v>537.23</v>
          </cell>
          <cell r="CU13">
            <v>3482.2</v>
          </cell>
          <cell r="CX13">
            <v>55.76</v>
          </cell>
          <cell r="DB13">
            <v>920.13</v>
          </cell>
          <cell r="DP13">
            <v>7900.4400000000005</v>
          </cell>
          <cell r="DQ13">
            <v>1128.46</v>
          </cell>
          <cell r="DR13">
            <v>603.96</v>
          </cell>
          <cell r="EK13">
            <v>3243.2799999999997</v>
          </cell>
          <cell r="EL13">
            <v>2924.7400000000002</v>
          </cell>
          <cell r="EV13">
            <v>33.04</v>
          </cell>
          <cell r="FA13">
            <v>4491.4311331999988</v>
          </cell>
          <cell r="FB13">
            <v>21522.490082800003</v>
          </cell>
          <cell r="FC13">
            <v>0</v>
          </cell>
          <cell r="FD13">
            <v>673.4364701999998</v>
          </cell>
          <cell r="FE13">
            <v>0</v>
          </cell>
          <cell r="FF13">
            <v>0</v>
          </cell>
          <cell r="FG13">
            <v>0</v>
          </cell>
          <cell r="FH13">
            <v>0</v>
          </cell>
          <cell r="FI13">
            <v>0</v>
          </cell>
          <cell r="FJ13">
            <v>0</v>
          </cell>
          <cell r="FK13">
            <v>149846.44085370001</v>
          </cell>
          <cell r="FL13">
            <v>0</v>
          </cell>
          <cell r="FM13">
            <v>4484.3818850999996</v>
          </cell>
          <cell r="FN13">
            <v>0</v>
          </cell>
          <cell r="FO13">
            <v>51484.039399999994</v>
          </cell>
          <cell r="FP13">
            <v>62284.293568400004</v>
          </cell>
          <cell r="FQ13">
            <v>0</v>
          </cell>
          <cell r="FR13">
            <v>12098.856899999999</v>
          </cell>
          <cell r="FS13">
            <v>306885.37029340008</v>
          </cell>
          <cell r="FT13">
            <v>0</v>
          </cell>
          <cell r="GH13">
            <v>0</v>
          </cell>
          <cell r="GQ13">
            <v>0</v>
          </cell>
          <cell r="GR13">
            <v>0</v>
          </cell>
          <cell r="HQ13">
            <v>0</v>
          </cell>
          <cell r="HR13">
            <v>52934.776999999995</v>
          </cell>
          <cell r="HS13">
            <v>12629</v>
          </cell>
          <cell r="HT13">
            <v>14648</v>
          </cell>
          <cell r="HU13">
            <v>15301.43</v>
          </cell>
          <cell r="HV13">
            <v>7645</v>
          </cell>
          <cell r="HW13">
            <v>0</v>
          </cell>
          <cell r="HX13">
            <v>18604.400000000001</v>
          </cell>
          <cell r="HY13">
            <v>5351</v>
          </cell>
          <cell r="HZ13">
            <v>0</v>
          </cell>
          <cell r="IA13">
            <v>0</v>
          </cell>
          <cell r="IB13">
            <v>0</v>
          </cell>
          <cell r="IC13">
            <v>27726.42</v>
          </cell>
          <cell r="ID13">
            <v>10327.5</v>
          </cell>
          <cell r="IE13">
            <v>104215.45</v>
          </cell>
          <cell r="IF13">
            <v>10901</v>
          </cell>
          <cell r="IG13">
            <v>43817.700000000004</v>
          </cell>
          <cell r="IH13">
            <v>1386.82</v>
          </cell>
          <cell r="II13">
            <v>18824.39</v>
          </cell>
          <cell r="IJ13">
            <v>465.65</v>
          </cell>
          <cell r="IK13">
            <v>64167.47</v>
          </cell>
          <cell r="IL13">
            <v>36072.68373886343</v>
          </cell>
          <cell r="IM13">
            <v>0</v>
          </cell>
          <cell r="IN13">
            <v>19616.990000000002</v>
          </cell>
          <cell r="IO13">
            <v>253802.4</v>
          </cell>
          <cell r="IP13">
            <v>718438.08073886356</v>
          </cell>
          <cell r="IQ13">
            <v>0</v>
          </cell>
          <cell r="IR13">
            <v>29415.823294799997</v>
          </cell>
          <cell r="IS13">
            <v>0</v>
          </cell>
          <cell r="IT13">
            <v>5341.4253866999998</v>
          </cell>
          <cell r="IU13">
            <v>0</v>
          </cell>
          <cell r="IV13">
            <v>34757.248681499994</v>
          </cell>
          <cell r="IW13">
            <v>23147.16</v>
          </cell>
          <cell r="JA13">
            <v>23147.16</v>
          </cell>
          <cell r="JH13">
            <v>2082.48</v>
          </cell>
          <cell r="JI13">
            <v>11646.18</v>
          </cell>
          <cell r="JK13">
            <v>3266.46</v>
          </cell>
          <cell r="JL13">
            <v>6152.04</v>
          </cell>
          <cell r="JO13">
            <v>23147.16</v>
          </cell>
          <cell r="JP13">
            <v>0</v>
          </cell>
          <cell r="JQ13">
            <v>90796.883026700001</v>
          </cell>
          <cell r="JR13">
            <v>0</v>
          </cell>
          <cell r="JS13">
            <v>54868.032932299997</v>
          </cell>
          <cell r="JT13">
            <v>0</v>
          </cell>
          <cell r="JU13">
            <v>0</v>
          </cell>
          <cell r="JV13">
            <v>145664.91595900001</v>
          </cell>
          <cell r="JW13">
            <v>7958.0829999999996</v>
          </cell>
          <cell r="JY13">
            <v>15752.65</v>
          </cell>
        </row>
        <row r="14">
          <cell r="A14">
            <v>41702</v>
          </cell>
          <cell r="B14">
            <v>11899.459999999997</v>
          </cell>
          <cell r="D14">
            <v>12175.380000000001</v>
          </cell>
          <cell r="F14">
            <v>24074.839999999997</v>
          </cell>
          <cell r="U14">
            <v>24074.839999999997</v>
          </cell>
          <cell r="X14">
            <v>464.6</v>
          </cell>
          <cell r="Z14">
            <v>464.6</v>
          </cell>
          <cell r="AA14">
            <v>24539.439999999995</v>
          </cell>
          <cell r="AB14">
            <v>246047</v>
          </cell>
          <cell r="AD14">
            <v>17096.774193548386</v>
          </cell>
          <cell r="AE14">
            <v>25181.900000000373</v>
          </cell>
          <cell r="AF14">
            <v>-1107.060000000376</v>
          </cell>
          <cell r="AG14">
            <v>1086164.2599999998</v>
          </cell>
          <cell r="AH14">
            <v>0</v>
          </cell>
          <cell r="AI14">
            <v>24074.84</v>
          </cell>
          <cell r="AJ14">
            <v>22064.3</v>
          </cell>
          <cell r="AK14">
            <v>22064.3</v>
          </cell>
          <cell r="AL14">
            <v>0</v>
          </cell>
          <cell r="AM14">
            <v>7502.7600000000011</v>
          </cell>
          <cell r="AN14">
            <v>1343.46</v>
          </cell>
          <cell r="AO14">
            <v>18.420000000000002</v>
          </cell>
          <cell r="AP14">
            <v>3853.82</v>
          </cell>
          <cell r="AQ14">
            <v>1014.18</v>
          </cell>
          <cell r="AR14">
            <v>1250.8400000000001</v>
          </cell>
          <cell r="AS14">
            <v>22.04</v>
          </cell>
          <cell r="AT14">
            <v>14561.539999999999</v>
          </cell>
          <cell r="AU14">
            <v>656.12</v>
          </cell>
          <cell r="AV14">
            <v>513.44000000000005</v>
          </cell>
          <cell r="AZ14">
            <v>207.52</v>
          </cell>
          <cell r="BD14">
            <v>0</v>
          </cell>
          <cell r="BE14">
            <v>0</v>
          </cell>
          <cell r="BF14">
            <v>0</v>
          </cell>
          <cell r="BG14">
            <v>0</v>
          </cell>
          <cell r="BH14">
            <v>0</v>
          </cell>
          <cell r="BI14">
            <v>0</v>
          </cell>
          <cell r="BJ14">
            <v>0</v>
          </cell>
          <cell r="BK14">
            <v>0</v>
          </cell>
          <cell r="BL14">
            <v>0</v>
          </cell>
          <cell r="BM14">
            <v>0</v>
          </cell>
          <cell r="BN14">
            <v>0</v>
          </cell>
          <cell r="BO14">
            <v>0</v>
          </cell>
          <cell r="BP14">
            <v>0</v>
          </cell>
          <cell r="BW14">
            <v>0</v>
          </cell>
          <cell r="BY14">
            <v>0</v>
          </cell>
          <cell r="CA14">
            <v>0</v>
          </cell>
          <cell r="CB14">
            <v>0</v>
          </cell>
          <cell r="CC14">
            <v>0</v>
          </cell>
          <cell r="CS14">
            <v>27.03</v>
          </cell>
          <cell r="CT14">
            <v>666.86</v>
          </cell>
          <cell r="CU14">
            <v>5354.16</v>
          </cell>
          <cell r="DA14">
            <v>446.32</v>
          </cell>
          <cell r="DB14">
            <v>6302.12</v>
          </cell>
          <cell r="DL14">
            <v>387.97</v>
          </cell>
          <cell r="DP14">
            <v>16572.079999999998</v>
          </cell>
          <cell r="DQ14">
            <v>3095</v>
          </cell>
          <cell r="DR14">
            <v>191.4</v>
          </cell>
          <cell r="EK14">
            <v>10650.16</v>
          </cell>
          <cell r="EL14">
            <v>2635.52</v>
          </cell>
          <cell r="FA14">
            <v>2052.5511331999987</v>
          </cell>
          <cell r="FB14">
            <v>21844.5300828</v>
          </cell>
          <cell r="FC14">
            <v>0</v>
          </cell>
          <cell r="FD14">
            <v>673.4364701999998</v>
          </cell>
          <cell r="FE14">
            <v>0</v>
          </cell>
          <cell r="FF14">
            <v>207.52</v>
          </cell>
          <cell r="FG14">
            <v>0</v>
          </cell>
          <cell r="FH14">
            <v>0</v>
          </cell>
          <cell r="FI14">
            <v>0</v>
          </cell>
          <cell r="FJ14">
            <v>0</v>
          </cell>
          <cell r="FK14">
            <v>149846.44085370001</v>
          </cell>
          <cell r="FL14">
            <v>0</v>
          </cell>
          <cell r="FM14">
            <v>4484.3818850999996</v>
          </cell>
          <cell r="FN14">
            <v>0</v>
          </cell>
          <cell r="FO14">
            <v>46881.929399999994</v>
          </cell>
          <cell r="FP14">
            <v>66397.213568399995</v>
          </cell>
          <cell r="FQ14">
            <v>0</v>
          </cell>
          <cell r="FR14">
            <v>12486.826899999998</v>
          </cell>
          <cell r="FS14">
            <v>304874.83029339998</v>
          </cell>
          <cell r="FT14">
            <v>36</v>
          </cell>
          <cell r="GH14">
            <v>0</v>
          </cell>
          <cell r="GQ14">
            <v>0</v>
          </cell>
          <cell r="GR14">
            <v>36</v>
          </cell>
          <cell r="GY14">
            <v>679.84</v>
          </cell>
          <cell r="HQ14">
            <v>679.84</v>
          </cell>
          <cell r="HR14">
            <v>52970.776999999995</v>
          </cell>
          <cell r="HS14">
            <v>12629</v>
          </cell>
          <cell r="HT14">
            <v>14648</v>
          </cell>
          <cell r="HU14">
            <v>15301.43</v>
          </cell>
          <cell r="HV14">
            <v>7645</v>
          </cell>
          <cell r="HW14">
            <v>0</v>
          </cell>
          <cell r="HX14">
            <v>17924.560000000001</v>
          </cell>
          <cell r="HY14">
            <v>5351</v>
          </cell>
          <cell r="HZ14">
            <v>0</v>
          </cell>
          <cell r="IA14">
            <v>0</v>
          </cell>
          <cell r="IB14">
            <v>0</v>
          </cell>
          <cell r="IC14">
            <v>27726.42</v>
          </cell>
          <cell r="ID14">
            <v>10327.5</v>
          </cell>
          <cell r="IE14">
            <v>104215.45</v>
          </cell>
          <cell r="IF14">
            <v>10901</v>
          </cell>
          <cell r="IG14">
            <v>43817.700000000004</v>
          </cell>
          <cell r="IH14">
            <v>1386.82</v>
          </cell>
          <cell r="II14">
            <v>18824.39</v>
          </cell>
          <cell r="IJ14">
            <v>465.65</v>
          </cell>
          <cell r="IK14">
            <v>64167.47</v>
          </cell>
          <cell r="IL14">
            <v>36072.68373886343</v>
          </cell>
          <cell r="IM14">
            <v>0</v>
          </cell>
          <cell r="IN14">
            <v>19616.990000000002</v>
          </cell>
          <cell r="IO14">
            <v>253802.4</v>
          </cell>
          <cell r="IP14">
            <v>717794.24073886347</v>
          </cell>
          <cell r="IQ14">
            <v>215.24</v>
          </cell>
          <cell r="IR14">
            <v>16847.143294799993</v>
          </cell>
          <cell r="IS14">
            <v>0</v>
          </cell>
          <cell r="IT14">
            <v>17981.4053867</v>
          </cell>
          <cell r="IU14">
            <v>0</v>
          </cell>
          <cell r="IV14">
            <v>34828.548681499989</v>
          </cell>
          <cell r="IW14">
            <v>24468.14</v>
          </cell>
          <cell r="JA14">
            <v>24468.14</v>
          </cell>
          <cell r="JH14">
            <v>2241.98</v>
          </cell>
          <cell r="JI14">
            <v>11303.52</v>
          </cell>
          <cell r="JK14">
            <v>4320.8799999999992</v>
          </cell>
          <cell r="JL14">
            <v>6601.76</v>
          </cell>
          <cell r="JO14">
            <v>24468.14</v>
          </cell>
          <cell r="JP14">
            <v>0</v>
          </cell>
          <cell r="JQ14">
            <v>100502.6450267</v>
          </cell>
          <cell r="JR14">
            <v>0</v>
          </cell>
          <cell r="JS14">
            <v>46277.4389323</v>
          </cell>
          <cell r="JT14">
            <v>0</v>
          </cell>
          <cell r="JU14">
            <v>0</v>
          </cell>
          <cell r="JV14">
            <v>146780.08395900001</v>
          </cell>
          <cell r="JW14">
            <v>14762.378000000001</v>
          </cell>
          <cell r="JY14">
            <v>8590.5939999999991</v>
          </cell>
        </row>
        <row r="15">
          <cell r="A15">
            <v>41703</v>
          </cell>
          <cell r="B15">
            <v>10279.43</v>
          </cell>
          <cell r="D15">
            <v>11634.130000000001</v>
          </cell>
          <cell r="F15">
            <v>21913.56</v>
          </cell>
          <cell r="U15">
            <v>21913.56</v>
          </cell>
          <cell r="Z15">
            <v>0</v>
          </cell>
          <cell r="AA15">
            <v>21913.56</v>
          </cell>
          <cell r="AB15">
            <v>213477</v>
          </cell>
          <cell r="AD15">
            <v>17096.774193548386</v>
          </cell>
          <cell r="AE15">
            <v>22765.899999999907</v>
          </cell>
          <cell r="AF15">
            <v>-852.33999999990556</v>
          </cell>
          <cell r="AG15">
            <v>1108930.1599999997</v>
          </cell>
          <cell r="AH15">
            <v>0</v>
          </cell>
          <cell r="AI15">
            <v>21913.559999999998</v>
          </cell>
          <cell r="AJ15">
            <v>21515.98</v>
          </cell>
          <cell r="AK15">
            <v>21515.98</v>
          </cell>
          <cell r="AL15">
            <v>0</v>
          </cell>
          <cell r="AM15">
            <v>5016.62</v>
          </cell>
          <cell r="AP15">
            <v>3320.38</v>
          </cell>
          <cell r="AQ15">
            <v>582.04</v>
          </cell>
          <cell r="AR15">
            <v>1114.1999999999998</v>
          </cell>
          <cell r="AT15">
            <v>16499.36</v>
          </cell>
          <cell r="AV15">
            <v>3167.62</v>
          </cell>
          <cell r="AX15">
            <v>26.94</v>
          </cell>
          <cell r="BD15">
            <v>0</v>
          </cell>
          <cell r="BE15">
            <v>0</v>
          </cell>
          <cell r="BF15">
            <v>0</v>
          </cell>
          <cell r="BG15">
            <v>0</v>
          </cell>
          <cell r="BH15">
            <v>0</v>
          </cell>
          <cell r="BI15">
            <v>0</v>
          </cell>
          <cell r="BJ15">
            <v>0</v>
          </cell>
          <cell r="BK15">
            <v>0</v>
          </cell>
          <cell r="BL15">
            <v>0</v>
          </cell>
          <cell r="BM15">
            <v>0</v>
          </cell>
          <cell r="BN15">
            <v>0</v>
          </cell>
          <cell r="BO15">
            <v>0</v>
          </cell>
          <cell r="BP15">
            <v>0</v>
          </cell>
          <cell r="BW15">
            <v>0</v>
          </cell>
          <cell r="BY15">
            <v>0</v>
          </cell>
          <cell r="CA15">
            <v>0</v>
          </cell>
          <cell r="CB15">
            <v>0</v>
          </cell>
          <cell r="CC15">
            <v>0</v>
          </cell>
          <cell r="CS15">
            <v>26.26</v>
          </cell>
          <cell r="CT15">
            <v>2019.34</v>
          </cell>
          <cell r="CU15">
            <v>4136.9400000000005</v>
          </cell>
          <cell r="DA15">
            <v>2791.41</v>
          </cell>
          <cell r="DB15">
            <v>4330.8500000000004</v>
          </cell>
          <cell r="DP15">
            <v>16896.939999999999</v>
          </cell>
          <cell r="DQ15">
            <v>2244.2800000000002</v>
          </cell>
          <cell r="DR15">
            <v>2148.8000000000002</v>
          </cell>
          <cell r="EK15">
            <v>9969.58</v>
          </cell>
          <cell r="EL15">
            <v>2534.2799999999997</v>
          </cell>
          <cell r="FA15">
            <v>0</v>
          </cell>
          <cell r="FB15">
            <v>22863.3500828</v>
          </cell>
          <cell r="FC15">
            <v>0</v>
          </cell>
          <cell r="FD15">
            <v>700.37647019999986</v>
          </cell>
          <cell r="FE15">
            <v>0</v>
          </cell>
          <cell r="FF15">
            <v>207.52</v>
          </cell>
          <cell r="FG15">
            <v>0</v>
          </cell>
          <cell r="FH15">
            <v>0</v>
          </cell>
          <cell r="FI15">
            <v>0</v>
          </cell>
          <cell r="FJ15">
            <v>0</v>
          </cell>
          <cell r="FK15">
            <v>149846.44085370001</v>
          </cell>
          <cell r="FL15">
            <v>0</v>
          </cell>
          <cell r="FM15">
            <v>4484.3818850999996</v>
          </cell>
          <cell r="FN15">
            <v>0</v>
          </cell>
          <cell r="FO15">
            <v>43094.889399999993</v>
          </cell>
          <cell r="FP15">
            <v>70985.193568399991</v>
          </cell>
          <cell r="FQ15">
            <v>0</v>
          </cell>
          <cell r="FR15">
            <v>12486.826899999998</v>
          </cell>
          <cell r="FS15">
            <v>304668.97916019999</v>
          </cell>
          <cell r="FT15">
            <v>54</v>
          </cell>
          <cell r="GF15">
            <v>57</v>
          </cell>
          <cell r="GH15">
            <v>128</v>
          </cell>
          <cell r="GQ15">
            <v>1392.3</v>
          </cell>
          <cell r="GR15">
            <v>1631.3</v>
          </cell>
          <cell r="HQ15">
            <v>0</v>
          </cell>
          <cell r="HR15">
            <v>53024.776999999995</v>
          </cell>
          <cell r="HS15">
            <v>12629</v>
          </cell>
          <cell r="HT15">
            <v>14648</v>
          </cell>
          <cell r="HU15">
            <v>15301.43</v>
          </cell>
          <cell r="HV15">
            <v>7645</v>
          </cell>
          <cell r="HW15">
            <v>0</v>
          </cell>
          <cell r="HX15">
            <v>17924.560000000001</v>
          </cell>
          <cell r="HY15">
            <v>5351</v>
          </cell>
          <cell r="HZ15">
            <v>0</v>
          </cell>
          <cell r="IA15">
            <v>0</v>
          </cell>
          <cell r="IB15">
            <v>0</v>
          </cell>
          <cell r="IC15">
            <v>27726.42</v>
          </cell>
          <cell r="ID15">
            <v>10384.5</v>
          </cell>
          <cell r="IE15">
            <v>104215.45</v>
          </cell>
          <cell r="IF15">
            <v>11029</v>
          </cell>
          <cell r="IG15">
            <v>43817.700000000004</v>
          </cell>
          <cell r="IH15">
            <v>1386.82</v>
          </cell>
          <cell r="II15">
            <v>18824.39</v>
          </cell>
          <cell r="IJ15">
            <v>465.65</v>
          </cell>
          <cell r="IK15">
            <v>64167.47</v>
          </cell>
          <cell r="IL15">
            <v>36072.68373886343</v>
          </cell>
          <cell r="IM15">
            <v>0</v>
          </cell>
          <cell r="IN15">
            <v>19616.990000000002</v>
          </cell>
          <cell r="IO15">
            <v>255194.69999999998</v>
          </cell>
          <cell r="IP15">
            <v>719425.5407388634</v>
          </cell>
          <cell r="IQ15">
            <v>215.24</v>
          </cell>
          <cell r="IR15">
            <v>16968.353294799992</v>
          </cell>
          <cell r="IS15">
            <v>0</v>
          </cell>
          <cell r="IT15">
            <v>18434.515386700001</v>
          </cell>
          <cell r="IU15">
            <v>0</v>
          </cell>
          <cell r="IV15">
            <v>35402.868681499996</v>
          </cell>
          <cell r="IW15">
            <v>10158.219999999999</v>
          </cell>
          <cell r="IY15">
            <v>11181.02</v>
          </cell>
          <cell r="JA15">
            <v>21339.239999999998</v>
          </cell>
          <cell r="JH15">
            <v>2816.56</v>
          </cell>
          <cell r="JI15">
            <v>10503.94</v>
          </cell>
          <cell r="JK15">
            <v>1959</v>
          </cell>
          <cell r="JL15">
            <v>6059.74</v>
          </cell>
          <cell r="JO15">
            <v>21339.239999999998</v>
          </cell>
          <cell r="JP15">
            <v>0</v>
          </cell>
          <cell r="JQ15">
            <v>103231.1710267</v>
          </cell>
          <cell r="JR15">
            <v>0</v>
          </cell>
          <cell r="JS15">
            <v>50033.271932299998</v>
          </cell>
          <cell r="JT15">
            <v>0</v>
          </cell>
          <cell r="JU15">
            <v>0</v>
          </cell>
          <cell r="JV15">
            <v>153264.44295900001</v>
          </cell>
          <cell r="JW15">
            <v>7429.6940000000004</v>
          </cell>
          <cell r="JY15">
            <v>7425.1869999999999</v>
          </cell>
        </row>
        <row r="16">
          <cell r="A16">
            <v>41704</v>
          </cell>
          <cell r="B16">
            <v>25201.84</v>
          </cell>
          <cell r="F16">
            <v>25201.84</v>
          </cell>
          <cell r="U16">
            <v>25201.84</v>
          </cell>
          <cell r="V16">
            <v>227.56</v>
          </cell>
          <cell r="Z16">
            <v>227.56</v>
          </cell>
          <cell r="AA16">
            <v>25429.4</v>
          </cell>
          <cell r="AB16">
            <v>226747</v>
          </cell>
          <cell r="AD16">
            <v>17096.774193548386</v>
          </cell>
          <cell r="AE16">
            <v>26352.5</v>
          </cell>
          <cell r="AF16">
            <v>-1150.6599999999999</v>
          </cell>
          <cell r="AG16">
            <v>1135282.6599999997</v>
          </cell>
          <cell r="AH16">
            <v>0</v>
          </cell>
          <cell r="AI16">
            <v>25201.840000000004</v>
          </cell>
          <cell r="AJ16">
            <v>23796.949999999997</v>
          </cell>
          <cell r="AK16">
            <v>23796.949999999997</v>
          </cell>
          <cell r="AL16">
            <v>0</v>
          </cell>
          <cell r="AM16">
            <v>9208.4</v>
          </cell>
          <cell r="AN16">
            <v>1369.24</v>
          </cell>
          <cell r="AO16">
            <v>1849.68</v>
          </cell>
          <cell r="AP16">
            <v>3741.9999999999995</v>
          </cell>
          <cell r="AQ16">
            <v>980.98</v>
          </cell>
          <cell r="AR16">
            <v>1266.5</v>
          </cell>
          <cell r="AT16">
            <v>14588.55</v>
          </cell>
          <cell r="AU16">
            <v>858.46</v>
          </cell>
          <cell r="AV16">
            <v>106.06</v>
          </cell>
          <cell r="AX16">
            <v>70.44</v>
          </cell>
          <cell r="AZ16">
            <v>43.9</v>
          </cell>
          <cell r="BD16">
            <v>0</v>
          </cell>
          <cell r="BE16">
            <v>0</v>
          </cell>
          <cell r="BF16">
            <v>0</v>
          </cell>
          <cell r="BG16">
            <v>0</v>
          </cell>
          <cell r="BH16">
            <v>0</v>
          </cell>
          <cell r="BI16">
            <v>0</v>
          </cell>
          <cell r="BJ16">
            <v>0</v>
          </cell>
          <cell r="BK16">
            <v>0</v>
          </cell>
          <cell r="BL16">
            <v>0</v>
          </cell>
          <cell r="BM16">
            <v>0</v>
          </cell>
          <cell r="BN16">
            <v>0</v>
          </cell>
          <cell r="BO16">
            <v>0</v>
          </cell>
          <cell r="BP16">
            <v>0</v>
          </cell>
          <cell r="BW16">
            <v>0</v>
          </cell>
          <cell r="BY16">
            <v>0</v>
          </cell>
          <cell r="CA16">
            <v>0</v>
          </cell>
          <cell r="CB16">
            <v>0</v>
          </cell>
          <cell r="CC16">
            <v>0</v>
          </cell>
          <cell r="CS16">
            <v>1121.8499999999999</v>
          </cell>
          <cell r="CT16">
            <v>2245.8999999999996</v>
          </cell>
          <cell r="CU16">
            <v>4380.7700000000004</v>
          </cell>
          <cell r="DA16">
            <v>1241.05</v>
          </cell>
          <cell r="DB16">
            <v>4520.12</v>
          </cell>
          <cell r="DP16">
            <v>15993.440000000002</v>
          </cell>
          <cell r="DR16">
            <v>3464.38</v>
          </cell>
          <cell r="EK16">
            <v>7092.68</v>
          </cell>
          <cell r="EL16">
            <v>5436.38</v>
          </cell>
          <cell r="EW16">
            <v>33.08</v>
          </cell>
          <cell r="FA16">
            <v>858.46</v>
          </cell>
          <cell r="FB16">
            <v>19505.0300828</v>
          </cell>
          <cell r="FC16">
            <v>0</v>
          </cell>
          <cell r="FD16">
            <v>770.81647019999991</v>
          </cell>
          <cell r="FE16">
            <v>33.08</v>
          </cell>
          <cell r="FF16">
            <v>251.42000000000002</v>
          </cell>
          <cell r="FG16">
            <v>0</v>
          </cell>
          <cell r="FH16">
            <v>0</v>
          </cell>
          <cell r="FI16">
            <v>0</v>
          </cell>
          <cell r="FJ16">
            <v>0</v>
          </cell>
          <cell r="FK16">
            <v>149846.44085370001</v>
          </cell>
          <cell r="FL16">
            <v>0</v>
          </cell>
          <cell r="FM16">
            <v>4484.3818850999996</v>
          </cell>
          <cell r="FN16">
            <v>0</v>
          </cell>
          <cell r="FO16">
            <v>43750.729399999989</v>
          </cell>
          <cell r="FP16">
            <v>71276.903568399983</v>
          </cell>
          <cell r="FQ16">
            <v>0</v>
          </cell>
          <cell r="FR16">
            <v>12486.826899999998</v>
          </cell>
          <cell r="FS16">
            <v>303264.08916019998</v>
          </cell>
          <cell r="FT16">
            <v>0</v>
          </cell>
          <cell r="GH16">
            <v>288</v>
          </cell>
          <cell r="GQ16">
            <v>878.89999999999986</v>
          </cell>
          <cell r="GR16">
            <v>1166.8999999999999</v>
          </cell>
          <cell r="GY16">
            <v>414.92</v>
          </cell>
          <cell r="HQ16">
            <v>414.92</v>
          </cell>
          <cell r="HR16">
            <v>53024.776999999995</v>
          </cell>
          <cell r="HS16">
            <v>12629</v>
          </cell>
          <cell r="HT16">
            <v>14648</v>
          </cell>
          <cell r="HU16">
            <v>15301.43</v>
          </cell>
          <cell r="HV16">
            <v>7645</v>
          </cell>
          <cell r="HW16">
            <v>0</v>
          </cell>
          <cell r="HX16">
            <v>17509.640000000003</v>
          </cell>
          <cell r="HY16">
            <v>5351</v>
          </cell>
          <cell r="HZ16">
            <v>0</v>
          </cell>
          <cell r="IA16">
            <v>0</v>
          </cell>
          <cell r="IB16">
            <v>0</v>
          </cell>
          <cell r="IC16">
            <v>27726.42</v>
          </cell>
          <cell r="ID16">
            <v>10384.5</v>
          </cell>
          <cell r="IE16">
            <v>104215.45</v>
          </cell>
          <cell r="IF16">
            <v>11317</v>
          </cell>
          <cell r="IG16">
            <v>43817.700000000004</v>
          </cell>
          <cell r="IH16">
            <v>1386.82</v>
          </cell>
          <cell r="II16">
            <v>18824.39</v>
          </cell>
          <cell r="IJ16">
            <v>465.65</v>
          </cell>
          <cell r="IK16">
            <v>64167.47</v>
          </cell>
          <cell r="IL16">
            <v>36072.68373886343</v>
          </cell>
          <cell r="IM16">
            <v>0</v>
          </cell>
          <cell r="IN16">
            <v>19616.990000000002</v>
          </cell>
          <cell r="IO16">
            <v>256073.59999999998</v>
          </cell>
          <cell r="IP16">
            <v>720177.5207388635</v>
          </cell>
          <cell r="IQ16">
            <v>402.60000000000008</v>
          </cell>
          <cell r="IR16">
            <v>34851.27329479999</v>
          </cell>
          <cell r="IS16">
            <v>0</v>
          </cell>
          <cell r="IT16">
            <v>6361.4153867000005</v>
          </cell>
          <cell r="IU16">
            <v>0</v>
          </cell>
          <cell r="IV16">
            <v>41212.688681499989</v>
          </cell>
          <cell r="IW16">
            <v>7546.48</v>
          </cell>
          <cell r="IY16">
            <v>12073.1</v>
          </cell>
          <cell r="JA16">
            <v>19619.580000000002</v>
          </cell>
          <cell r="JH16">
            <v>1666.42</v>
          </cell>
          <cell r="JI16">
            <v>9815.86</v>
          </cell>
          <cell r="JK16">
            <v>3451.66</v>
          </cell>
          <cell r="JL16">
            <v>4685.6400000000003</v>
          </cell>
          <cell r="JO16">
            <v>19619.580000000002</v>
          </cell>
          <cell r="JP16">
            <v>0</v>
          </cell>
          <cell r="JQ16">
            <v>85315.087026699999</v>
          </cell>
          <cell r="JR16">
            <v>0</v>
          </cell>
          <cell r="JS16">
            <v>54628.121932299997</v>
          </cell>
          <cell r="JT16">
            <v>0</v>
          </cell>
          <cell r="JU16">
            <v>0</v>
          </cell>
          <cell r="JV16">
            <v>139943.20895900001</v>
          </cell>
          <cell r="JW16">
            <v>25462.563999999998</v>
          </cell>
          <cell r="JY16">
            <v>7478.25</v>
          </cell>
        </row>
        <row r="17">
          <cell r="A17">
            <v>41705</v>
          </cell>
          <cell r="B17">
            <v>24683.019999999997</v>
          </cell>
          <cell r="F17">
            <v>24683.019999999997</v>
          </cell>
          <cell r="U17">
            <v>24683.019999999997</v>
          </cell>
          <cell r="V17">
            <v>350.74</v>
          </cell>
          <cell r="Z17">
            <v>350.74</v>
          </cell>
          <cell r="AA17">
            <v>25033.759999999998</v>
          </cell>
          <cell r="AB17">
            <v>231730.5</v>
          </cell>
          <cell r="AD17">
            <v>17096.774193548386</v>
          </cell>
          <cell r="AE17">
            <v>25765.199999999721</v>
          </cell>
          <cell r="AF17">
            <v>-1082.1799999997238</v>
          </cell>
          <cell r="AG17">
            <v>1161047.8599999994</v>
          </cell>
          <cell r="AH17">
            <v>0</v>
          </cell>
          <cell r="AI17">
            <v>24683.020000000004</v>
          </cell>
          <cell r="AJ17">
            <v>24484.120000000003</v>
          </cell>
          <cell r="AK17">
            <v>24484.120000000003</v>
          </cell>
          <cell r="AL17">
            <v>0</v>
          </cell>
          <cell r="AM17">
            <v>9838.2800000000007</v>
          </cell>
          <cell r="AN17">
            <v>2369.5200000000004</v>
          </cell>
          <cell r="AO17">
            <v>1642.6000000000001</v>
          </cell>
          <cell r="AP17">
            <v>2650.6</v>
          </cell>
          <cell r="AQ17">
            <v>1924.7199999999998</v>
          </cell>
          <cell r="AR17">
            <v>1250.8400000000001</v>
          </cell>
          <cell r="AT17">
            <v>14645.840000000002</v>
          </cell>
          <cell r="AU17">
            <v>284.3</v>
          </cell>
          <cell r="AV17">
            <v>105.69999999999999</v>
          </cell>
          <cell r="AX17">
            <v>169.17999999999998</v>
          </cell>
          <cell r="AY17">
            <v>193.56</v>
          </cell>
          <cell r="AZ17">
            <v>203.36</v>
          </cell>
          <cell r="BD17">
            <v>0</v>
          </cell>
          <cell r="BE17">
            <v>0</v>
          </cell>
          <cell r="BF17">
            <v>0</v>
          </cell>
          <cell r="BG17">
            <v>0</v>
          </cell>
          <cell r="BH17">
            <v>0</v>
          </cell>
          <cell r="BI17">
            <v>0</v>
          </cell>
          <cell r="BJ17">
            <v>0</v>
          </cell>
          <cell r="BK17">
            <v>0</v>
          </cell>
          <cell r="BL17">
            <v>0</v>
          </cell>
          <cell r="BM17">
            <v>0</v>
          </cell>
          <cell r="BN17">
            <v>0</v>
          </cell>
          <cell r="BO17">
            <v>0</v>
          </cell>
          <cell r="BP17">
            <v>0</v>
          </cell>
          <cell r="BW17">
            <v>0</v>
          </cell>
          <cell r="BY17">
            <v>0</v>
          </cell>
          <cell r="CA17">
            <v>0</v>
          </cell>
          <cell r="CB17">
            <v>0</v>
          </cell>
          <cell r="CC17">
            <v>0</v>
          </cell>
          <cell r="CS17">
            <v>6541.2000000000007</v>
          </cell>
          <cell r="CT17">
            <v>1561.96</v>
          </cell>
          <cell r="CU17">
            <v>3664.35</v>
          </cell>
          <cell r="DA17">
            <v>368.74</v>
          </cell>
          <cell r="DB17">
            <v>1553.49</v>
          </cell>
          <cell r="DP17">
            <v>14844.740000000002</v>
          </cell>
          <cell r="DR17">
            <v>3321.2799999999997</v>
          </cell>
          <cell r="DV17">
            <v>309.56</v>
          </cell>
          <cell r="EK17">
            <v>6750.42</v>
          </cell>
          <cell r="EL17">
            <v>4463.4800000000005</v>
          </cell>
          <cell r="FA17">
            <v>1142.76</v>
          </cell>
          <cell r="FB17">
            <v>16289.450082800002</v>
          </cell>
          <cell r="FC17">
            <v>0</v>
          </cell>
          <cell r="FD17">
            <v>939.99647019999986</v>
          </cell>
          <cell r="FE17">
            <v>226.64</v>
          </cell>
          <cell r="FF17">
            <v>145.22000000000003</v>
          </cell>
          <cell r="FG17">
            <v>0</v>
          </cell>
          <cell r="FH17">
            <v>0</v>
          </cell>
          <cell r="FI17">
            <v>0</v>
          </cell>
          <cell r="FJ17">
            <v>0</v>
          </cell>
          <cell r="FK17">
            <v>149846.44085370001</v>
          </cell>
          <cell r="FL17">
            <v>0</v>
          </cell>
          <cell r="FM17">
            <v>4484.3818850999996</v>
          </cell>
          <cell r="FN17">
            <v>0</v>
          </cell>
          <cell r="FO17">
            <v>48767.819399999993</v>
          </cell>
          <cell r="FP17">
            <v>68735.653568399983</v>
          </cell>
          <cell r="FQ17">
            <v>0</v>
          </cell>
          <cell r="FR17">
            <v>12486.826899999998</v>
          </cell>
          <cell r="FS17">
            <v>303065.18916019995</v>
          </cell>
          <cell r="FT17">
            <v>225</v>
          </cell>
          <cell r="GH17">
            <v>0</v>
          </cell>
          <cell r="GQ17">
            <v>785.4</v>
          </cell>
          <cell r="GR17">
            <v>1010.4</v>
          </cell>
          <cell r="GY17">
            <v>566.72</v>
          </cell>
          <cell r="HQ17">
            <v>566.72</v>
          </cell>
          <cell r="HR17">
            <v>53249.776999999995</v>
          </cell>
          <cell r="HS17">
            <v>12629</v>
          </cell>
          <cell r="HT17">
            <v>14648</v>
          </cell>
          <cell r="HU17">
            <v>15301.43</v>
          </cell>
          <cell r="HV17">
            <v>7645</v>
          </cell>
          <cell r="HW17">
            <v>0</v>
          </cell>
          <cell r="HX17">
            <v>16942.920000000002</v>
          </cell>
          <cell r="HY17">
            <v>5351</v>
          </cell>
          <cell r="HZ17">
            <v>0</v>
          </cell>
          <cell r="IA17">
            <v>0</v>
          </cell>
          <cell r="IB17">
            <v>0</v>
          </cell>
          <cell r="IC17">
            <v>27726.42</v>
          </cell>
          <cell r="ID17">
            <v>10384.5</v>
          </cell>
          <cell r="IE17">
            <v>104215.45</v>
          </cell>
          <cell r="IF17">
            <v>11317</v>
          </cell>
          <cell r="IG17">
            <v>43817.700000000004</v>
          </cell>
          <cell r="IH17">
            <v>1386.82</v>
          </cell>
          <cell r="II17">
            <v>18824.39</v>
          </cell>
          <cell r="IJ17">
            <v>465.65</v>
          </cell>
          <cell r="IK17">
            <v>64167.47</v>
          </cell>
          <cell r="IL17">
            <v>36072.68373886343</v>
          </cell>
          <cell r="IM17">
            <v>0</v>
          </cell>
          <cell r="IN17">
            <v>19616.990000000002</v>
          </cell>
          <cell r="IO17">
            <v>256858.99999999997</v>
          </cell>
          <cell r="IP17">
            <v>720621.20073886344</v>
          </cell>
          <cell r="IQ17">
            <v>618.58000000000015</v>
          </cell>
          <cell r="IR17">
            <v>45296.793294799987</v>
          </cell>
          <cell r="IS17">
            <v>0</v>
          </cell>
          <cell r="IT17">
            <v>6361.4153867000005</v>
          </cell>
          <cell r="IU17">
            <v>0</v>
          </cell>
          <cell r="IV17">
            <v>51658.208681499986</v>
          </cell>
          <cell r="IW17">
            <v>14588.24</v>
          </cell>
          <cell r="JA17">
            <v>14588.24</v>
          </cell>
          <cell r="JH17">
            <v>1334.58</v>
          </cell>
          <cell r="JI17">
            <v>8030.4</v>
          </cell>
          <cell r="JK17">
            <v>3284.12</v>
          </cell>
          <cell r="JL17">
            <v>1939.1399999999999</v>
          </cell>
          <cell r="JO17">
            <v>14588.239999999998</v>
          </cell>
          <cell r="JP17">
            <v>0</v>
          </cell>
          <cell r="JQ17">
            <v>77630.3940267</v>
          </cell>
          <cell r="JR17">
            <v>0</v>
          </cell>
          <cell r="JS17">
            <v>47051.362932299999</v>
          </cell>
          <cell r="JT17">
            <v>0</v>
          </cell>
          <cell r="JU17">
            <v>0</v>
          </cell>
          <cell r="JV17">
            <v>124681.75695899999</v>
          </cell>
          <cell r="JW17">
            <v>22272.933000000001</v>
          </cell>
          <cell r="JY17">
            <v>7576.759</v>
          </cell>
        </row>
        <row r="18">
          <cell r="A18">
            <v>41706</v>
          </cell>
          <cell r="B18">
            <v>24796.9</v>
          </cell>
          <cell r="F18">
            <v>24796.9</v>
          </cell>
          <cell r="U18">
            <v>24796.9</v>
          </cell>
          <cell r="V18">
            <v>375.48</v>
          </cell>
          <cell r="Z18">
            <v>375.48</v>
          </cell>
          <cell r="AA18">
            <v>25172.38</v>
          </cell>
          <cell r="AB18">
            <v>242344.9</v>
          </cell>
          <cell r="AD18">
            <v>17096.774193548386</v>
          </cell>
          <cell r="AE18">
            <v>25933.400000000373</v>
          </cell>
          <cell r="AF18">
            <v>-1136.5000000003711</v>
          </cell>
          <cell r="AG18">
            <v>1186981.2599999998</v>
          </cell>
          <cell r="AH18">
            <v>0</v>
          </cell>
          <cell r="AI18">
            <v>24796.9</v>
          </cell>
          <cell r="AJ18">
            <v>26104.91</v>
          </cell>
          <cell r="AK18">
            <v>26104.91</v>
          </cell>
          <cell r="AL18">
            <v>0</v>
          </cell>
          <cell r="AM18">
            <v>10724.7</v>
          </cell>
          <cell r="AN18">
            <v>2674.4</v>
          </cell>
          <cell r="AO18">
            <v>2353.3200000000002</v>
          </cell>
          <cell r="AP18">
            <v>3822.7400000000002</v>
          </cell>
          <cell r="AQ18">
            <v>1025.06</v>
          </cell>
          <cell r="AR18">
            <v>804.24</v>
          </cell>
          <cell r="AS18">
            <v>44.94</v>
          </cell>
          <cell r="AT18">
            <v>15380.21</v>
          </cell>
          <cell r="AU18">
            <v>542.84</v>
          </cell>
          <cell r="AV18">
            <v>242.44</v>
          </cell>
          <cell r="AX18">
            <v>546.54</v>
          </cell>
          <cell r="AY18">
            <v>122.86</v>
          </cell>
          <cell r="BD18">
            <v>0</v>
          </cell>
          <cell r="BE18">
            <v>0</v>
          </cell>
          <cell r="BF18">
            <v>0</v>
          </cell>
          <cell r="BG18">
            <v>0</v>
          </cell>
          <cell r="BH18">
            <v>0</v>
          </cell>
          <cell r="BI18">
            <v>0</v>
          </cell>
          <cell r="BJ18">
            <v>0</v>
          </cell>
          <cell r="BK18">
            <v>0</v>
          </cell>
          <cell r="BL18">
            <v>0</v>
          </cell>
          <cell r="BM18">
            <v>0</v>
          </cell>
          <cell r="BN18">
            <v>0</v>
          </cell>
          <cell r="BO18">
            <v>0</v>
          </cell>
          <cell r="BP18">
            <v>0</v>
          </cell>
          <cell r="BW18">
            <v>0</v>
          </cell>
          <cell r="BY18">
            <v>0</v>
          </cell>
          <cell r="CA18">
            <v>0</v>
          </cell>
          <cell r="CB18">
            <v>0</v>
          </cell>
          <cell r="CC18">
            <v>0</v>
          </cell>
          <cell r="CS18">
            <v>5498.46</v>
          </cell>
          <cell r="CT18">
            <v>331.54</v>
          </cell>
          <cell r="CU18">
            <v>4988.24</v>
          </cell>
          <cell r="DB18">
            <v>2708.5</v>
          </cell>
          <cell r="DL18">
            <v>398.79</v>
          </cell>
          <cell r="DP18">
            <v>14072.2</v>
          </cell>
          <cell r="DR18">
            <v>2754.34</v>
          </cell>
          <cell r="DT18">
            <v>305.60000000000002</v>
          </cell>
          <cell r="DU18">
            <v>213.14</v>
          </cell>
          <cell r="DV18">
            <v>166.64</v>
          </cell>
          <cell r="EK18">
            <v>6563.24</v>
          </cell>
          <cell r="EL18">
            <v>4069.2400000000007</v>
          </cell>
          <cell r="FA18">
            <v>1685.6</v>
          </cell>
          <cell r="FB18">
            <v>13777.5500828</v>
          </cell>
          <cell r="FC18">
            <v>0</v>
          </cell>
          <cell r="FD18">
            <v>1180.9364701999998</v>
          </cell>
          <cell r="FE18">
            <v>136.36000000000001</v>
          </cell>
          <cell r="FF18">
            <v>0</v>
          </cell>
          <cell r="FG18">
            <v>0</v>
          </cell>
          <cell r="FH18">
            <v>0</v>
          </cell>
          <cell r="FI18">
            <v>0</v>
          </cell>
          <cell r="FJ18">
            <v>0</v>
          </cell>
          <cell r="FK18">
            <v>149846.44085370001</v>
          </cell>
          <cell r="FL18">
            <v>0</v>
          </cell>
          <cell r="FM18">
            <v>4484.3818850999996</v>
          </cell>
          <cell r="FN18">
            <v>0</v>
          </cell>
          <cell r="FO18">
            <v>53022.819399999993</v>
          </cell>
          <cell r="FP18">
            <v>67374.913568399978</v>
          </cell>
          <cell r="FQ18">
            <v>0</v>
          </cell>
          <cell r="FR18">
            <v>12885.616899999999</v>
          </cell>
          <cell r="FS18">
            <v>304394.6191602</v>
          </cell>
          <cell r="FT18">
            <v>27</v>
          </cell>
          <cell r="GH18">
            <v>0</v>
          </cell>
          <cell r="GQ18">
            <v>214.2</v>
          </cell>
          <cell r="GR18">
            <v>241.2</v>
          </cell>
          <cell r="GY18">
            <v>599.85</v>
          </cell>
          <cell r="HQ18">
            <v>599.85</v>
          </cell>
          <cell r="HR18">
            <v>53276.776999999995</v>
          </cell>
          <cell r="HS18">
            <v>12629</v>
          </cell>
          <cell r="HT18">
            <v>14648</v>
          </cell>
          <cell r="HU18">
            <v>15301.43</v>
          </cell>
          <cell r="HV18">
            <v>7645</v>
          </cell>
          <cell r="HW18">
            <v>0</v>
          </cell>
          <cell r="HX18">
            <v>16343.070000000002</v>
          </cell>
          <cell r="HY18">
            <v>5351</v>
          </cell>
          <cell r="HZ18">
            <v>0</v>
          </cell>
          <cell r="IA18">
            <v>0</v>
          </cell>
          <cell r="IB18">
            <v>0</v>
          </cell>
          <cell r="IC18">
            <v>27726.42</v>
          </cell>
          <cell r="ID18">
            <v>10384.5</v>
          </cell>
          <cell r="IE18">
            <v>104215.45</v>
          </cell>
          <cell r="IF18">
            <v>11317</v>
          </cell>
          <cell r="IG18">
            <v>43817.700000000004</v>
          </cell>
          <cell r="IH18">
            <v>1386.82</v>
          </cell>
          <cell r="II18">
            <v>18824.39</v>
          </cell>
          <cell r="IJ18">
            <v>465.65</v>
          </cell>
          <cell r="IK18">
            <v>64167.47</v>
          </cell>
          <cell r="IL18">
            <v>36072.68373886343</v>
          </cell>
          <cell r="IM18">
            <v>0</v>
          </cell>
          <cell r="IN18">
            <v>19616.990000000002</v>
          </cell>
          <cell r="IO18">
            <v>257073.19999999998</v>
          </cell>
          <cell r="IP18">
            <v>720262.55073886341</v>
          </cell>
          <cell r="IQ18">
            <v>842.95000000000027</v>
          </cell>
          <cell r="IR18">
            <v>48307.573294799986</v>
          </cell>
          <cell r="IS18">
            <v>0</v>
          </cell>
          <cell r="IT18">
            <v>6361.4153867000005</v>
          </cell>
          <cell r="IU18">
            <v>0</v>
          </cell>
          <cell r="IV18">
            <v>54668.988681499985</v>
          </cell>
          <cell r="IW18">
            <v>22161.599999999999</v>
          </cell>
          <cell r="JA18">
            <v>22161.599999999999</v>
          </cell>
          <cell r="JH18">
            <v>1868.02</v>
          </cell>
          <cell r="JI18">
            <v>10341.94</v>
          </cell>
          <cell r="JK18">
            <v>3832.78</v>
          </cell>
          <cell r="JL18">
            <v>6118.8600000000006</v>
          </cell>
          <cell r="JO18">
            <v>22161.600000000002</v>
          </cell>
          <cell r="JP18">
            <v>0</v>
          </cell>
          <cell r="JQ18">
            <v>74077.707026700009</v>
          </cell>
          <cell r="JR18">
            <v>0</v>
          </cell>
          <cell r="JS18">
            <v>47051.362932299999</v>
          </cell>
          <cell r="JT18">
            <v>0</v>
          </cell>
          <cell r="JU18">
            <v>0</v>
          </cell>
          <cell r="JV18">
            <v>121129.06995900001</v>
          </cell>
          <cell r="JW18">
            <v>25714.286999999997</v>
          </cell>
        </row>
        <row r="19">
          <cell r="A19">
            <v>41707</v>
          </cell>
          <cell r="B19">
            <v>24431.690000000002</v>
          </cell>
          <cell r="F19">
            <v>24431.690000000002</v>
          </cell>
          <cell r="U19">
            <v>24431.690000000002</v>
          </cell>
          <cell r="V19">
            <v>248.16</v>
          </cell>
          <cell r="Z19">
            <v>248.16</v>
          </cell>
          <cell r="AA19">
            <v>24679.850000000002</v>
          </cell>
          <cell r="AB19">
            <v>200695.7</v>
          </cell>
          <cell r="AD19">
            <v>17096.774193548386</v>
          </cell>
          <cell r="AE19">
            <v>25352.299999999814</v>
          </cell>
          <cell r="AF19">
            <v>-920.60999999981141</v>
          </cell>
          <cell r="AG19">
            <v>1212333.5599999996</v>
          </cell>
          <cell r="AH19">
            <v>0</v>
          </cell>
          <cell r="AI19">
            <v>24431.690000000002</v>
          </cell>
          <cell r="AJ19">
            <v>24187.149999999998</v>
          </cell>
          <cell r="AK19">
            <v>24187.149999999998</v>
          </cell>
          <cell r="AL19">
            <v>0</v>
          </cell>
          <cell r="AM19">
            <v>10057.789999999999</v>
          </cell>
          <cell r="AN19">
            <v>2756.1400000000003</v>
          </cell>
          <cell r="AO19">
            <v>2145.6999999999998</v>
          </cell>
          <cell r="AP19">
            <v>4599.8899999999994</v>
          </cell>
          <cell r="AR19">
            <v>556.05999999999995</v>
          </cell>
          <cell r="AT19">
            <v>14129.359999999999</v>
          </cell>
          <cell r="AU19">
            <v>1684.62</v>
          </cell>
          <cell r="AV19">
            <v>497.5</v>
          </cell>
          <cell r="AX19">
            <v>335.62</v>
          </cell>
          <cell r="BD19">
            <v>0</v>
          </cell>
          <cell r="BE19">
            <v>0</v>
          </cell>
          <cell r="BF19">
            <v>0</v>
          </cell>
          <cell r="BG19">
            <v>0</v>
          </cell>
          <cell r="BH19">
            <v>0</v>
          </cell>
          <cell r="BI19">
            <v>0</v>
          </cell>
          <cell r="BJ19">
            <v>0</v>
          </cell>
          <cell r="BK19">
            <v>0</v>
          </cell>
          <cell r="BL19">
            <v>0</v>
          </cell>
          <cell r="BM19">
            <v>0</v>
          </cell>
          <cell r="BN19">
            <v>0</v>
          </cell>
          <cell r="BO19">
            <v>0</v>
          </cell>
          <cell r="BP19">
            <v>0</v>
          </cell>
          <cell r="BW19">
            <v>0</v>
          </cell>
          <cell r="BY19">
            <v>0</v>
          </cell>
          <cell r="CA19">
            <v>0</v>
          </cell>
          <cell r="CB19">
            <v>0</v>
          </cell>
          <cell r="CC19">
            <v>0</v>
          </cell>
          <cell r="CS19">
            <v>1376.0300000000002</v>
          </cell>
          <cell r="CT19">
            <v>1303.29</v>
          </cell>
          <cell r="CU19">
            <v>5535.32</v>
          </cell>
          <cell r="DB19">
            <v>2169.8999999999996</v>
          </cell>
          <cell r="DL19">
            <v>1227.08</v>
          </cell>
          <cell r="DP19">
            <v>14373.900000000001</v>
          </cell>
          <cell r="DR19">
            <v>2367.98</v>
          </cell>
          <cell r="DT19">
            <v>939.06</v>
          </cell>
          <cell r="EK19">
            <v>6526.02</v>
          </cell>
          <cell r="EL19">
            <v>4540.84</v>
          </cell>
          <cell r="FA19">
            <v>3370.22</v>
          </cell>
          <cell r="FB19">
            <v>11907.070082800001</v>
          </cell>
          <cell r="FC19">
            <v>0</v>
          </cell>
          <cell r="FD19">
            <v>577.49647019999975</v>
          </cell>
          <cell r="FE19">
            <v>136.36000000000001</v>
          </cell>
          <cell r="FF19">
            <v>0</v>
          </cell>
          <cell r="FG19">
            <v>0</v>
          </cell>
          <cell r="FH19">
            <v>0</v>
          </cell>
          <cell r="FI19">
            <v>0</v>
          </cell>
          <cell r="FJ19">
            <v>0</v>
          </cell>
          <cell r="FK19">
            <v>149846.44085370001</v>
          </cell>
          <cell r="FL19">
            <v>0</v>
          </cell>
          <cell r="FM19">
            <v>4484.3818850999996</v>
          </cell>
          <cell r="FN19">
            <v>0</v>
          </cell>
          <cell r="FO19">
            <v>54711.439399999988</v>
          </cell>
          <cell r="FP19">
            <v>65003.973568399975</v>
          </cell>
          <cell r="FQ19">
            <v>0</v>
          </cell>
          <cell r="FR19">
            <v>14112.696899999999</v>
          </cell>
          <cell r="FS19">
            <v>304150.07916019997</v>
          </cell>
          <cell r="FT19">
            <v>0</v>
          </cell>
          <cell r="FX19">
            <v>152</v>
          </cell>
          <cell r="GH19">
            <v>198</v>
          </cell>
          <cell r="GQ19">
            <v>1201.9000000000001</v>
          </cell>
          <cell r="GR19">
            <v>1551.9</v>
          </cell>
          <cell r="GY19">
            <v>432.1</v>
          </cell>
          <cell r="HQ19">
            <v>432.1</v>
          </cell>
          <cell r="HR19">
            <v>53276.776999999995</v>
          </cell>
          <cell r="HS19">
            <v>12629</v>
          </cell>
          <cell r="HT19">
            <v>14648</v>
          </cell>
          <cell r="HU19">
            <v>15301.43</v>
          </cell>
          <cell r="HV19">
            <v>7797</v>
          </cell>
          <cell r="HW19">
            <v>0</v>
          </cell>
          <cell r="HX19">
            <v>15910.970000000001</v>
          </cell>
          <cell r="HY19">
            <v>5351</v>
          </cell>
          <cell r="HZ19">
            <v>0</v>
          </cell>
          <cell r="IA19">
            <v>0</v>
          </cell>
          <cell r="IB19">
            <v>0</v>
          </cell>
          <cell r="IC19">
            <v>27726.42</v>
          </cell>
          <cell r="ID19">
            <v>10384.5</v>
          </cell>
          <cell r="IE19">
            <v>104215.45</v>
          </cell>
          <cell r="IF19">
            <v>11515</v>
          </cell>
          <cell r="IG19">
            <v>43817.700000000004</v>
          </cell>
          <cell r="IH19">
            <v>1386.82</v>
          </cell>
          <cell r="II19">
            <v>18824.39</v>
          </cell>
          <cell r="IJ19">
            <v>465.65</v>
          </cell>
          <cell r="IK19">
            <v>64167.47</v>
          </cell>
          <cell r="IL19">
            <v>36072.68373886343</v>
          </cell>
          <cell r="IM19">
            <v>0</v>
          </cell>
          <cell r="IN19">
            <v>19616.990000000002</v>
          </cell>
          <cell r="IO19">
            <v>258275.09999999998</v>
          </cell>
          <cell r="IP19">
            <v>721382.35073886346</v>
          </cell>
          <cell r="IQ19">
            <v>1026.8900000000001</v>
          </cell>
          <cell r="IR19">
            <v>51417.183294799979</v>
          </cell>
          <cell r="IS19">
            <v>0</v>
          </cell>
          <cell r="IT19">
            <v>6361.4153867000005</v>
          </cell>
          <cell r="IU19">
            <v>0</v>
          </cell>
          <cell r="IV19">
            <v>57778.598681499978</v>
          </cell>
          <cell r="IW19">
            <v>21570.240000000002</v>
          </cell>
          <cell r="JA19">
            <v>21570.240000000002</v>
          </cell>
          <cell r="JH19">
            <v>1867.74</v>
          </cell>
          <cell r="JI19">
            <v>9752.1</v>
          </cell>
          <cell r="JK19">
            <v>4746.5599999999995</v>
          </cell>
          <cell r="JL19">
            <v>5203.84</v>
          </cell>
          <cell r="JO19">
            <v>21570.239999999998</v>
          </cell>
          <cell r="JP19">
            <v>0</v>
          </cell>
          <cell r="JQ19">
            <v>54824.661026700014</v>
          </cell>
          <cell r="JR19">
            <v>0</v>
          </cell>
          <cell r="JS19">
            <v>47051.362932299999</v>
          </cell>
          <cell r="JT19">
            <v>0</v>
          </cell>
          <cell r="JU19">
            <v>0</v>
          </cell>
          <cell r="JV19">
            <v>101876.02395900001</v>
          </cell>
          <cell r="JW19">
            <v>40823.286</v>
          </cell>
        </row>
        <row r="20">
          <cell r="A20">
            <v>41708</v>
          </cell>
          <cell r="B20">
            <v>25950.379999999997</v>
          </cell>
          <cell r="F20">
            <v>25950.379999999997</v>
          </cell>
          <cell r="U20">
            <v>25950.379999999997</v>
          </cell>
          <cell r="V20">
            <v>350.16</v>
          </cell>
          <cell r="Z20">
            <v>350.16</v>
          </cell>
          <cell r="AA20">
            <v>26300.539999999997</v>
          </cell>
          <cell r="AB20">
            <v>232182.5</v>
          </cell>
          <cell r="AD20">
            <v>17096.774193548386</v>
          </cell>
          <cell r="AE20">
            <v>27135.399999999907</v>
          </cell>
          <cell r="AF20">
            <v>-1185.0199999999095</v>
          </cell>
          <cell r="AG20">
            <v>1239468.9599999995</v>
          </cell>
          <cell r="AH20">
            <v>0</v>
          </cell>
          <cell r="AI20">
            <v>25950.379999999997</v>
          </cell>
          <cell r="AJ20">
            <v>22972.22</v>
          </cell>
          <cell r="AK20">
            <v>22972.22</v>
          </cell>
          <cell r="AL20">
            <v>0</v>
          </cell>
          <cell r="AM20">
            <v>10755.3</v>
          </cell>
          <cell r="AN20">
            <v>2705</v>
          </cell>
          <cell r="AO20">
            <v>1369.6399999999999</v>
          </cell>
          <cell r="AP20">
            <v>6680.66</v>
          </cell>
          <cell r="AT20">
            <v>12216.92</v>
          </cell>
          <cell r="AU20">
            <v>810.84</v>
          </cell>
          <cell r="AV20">
            <v>21.92</v>
          </cell>
          <cell r="AX20">
            <v>19.22</v>
          </cell>
          <cell r="BD20">
            <v>0</v>
          </cell>
          <cell r="BE20">
            <v>0</v>
          </cell>
          <cell r="BF20">
            <v>0</v>
          </cell>
          <cell r="BG20">
            <v>0</v>
          </cell>
          <cell r="BH20">
            <v>0</v>
          </cell>
          <cell r="BI20">
            <v>0</v>
          </cell>
          <cell r="BJ20">
            <v>0</v>
          </cell>
          <cell r="BK20">
            <v>0</v>
          </cell>
          <cell r="BL20">
            <v>0</v>
          </cell>
          <cell r="BM20">
            <v>0</v>
          </cell>
          <cell r="BN20">
            <v>0</v>
          </cell>
          <cell r="BO20">
            <v>0</v>
          </cell>
          <cell r="BP20">
            <v>0</v>
          </cell>
          <cell r="BW20">
            <v>0</v>
          </cell>
          <cell r="BY20">
            <v>0</v>
          </cell>
          <cell r="CA20">
            <v>0</v>
          </cell>
          <cell r="CB20">
            <v>0</v>
          </cell>
          <cell r="CC20">
            <v>0</v>
          </cell>
          <cell r="CS20">
            <v>989.95</v>
          </cell>
          <cell r="CT20">
            <v>1007.91</v>
          </cell>
          <cell r="CU20">
            <v>3581.71</v>
          </cell>
          <cell r="CX20">
            <v>226.45</v>
          </cell>
          <cell r="DB20">
            <v>4944.42</v>
          </cell>
          <cell r="DL20">
            <v>614.5</v>
          </cell>
          <cell r="DP20">
            <v>15195.08</v>
          </cell>
          <cell r="DR20">
            <v>3830.48</v>
          </cell>
          <cell r="EK20">
            <v>6195.42</v>
          </cell>
          <cell r="EL20">
            <v>5169.18</v>
          </cell>
          <cell r="FA20">
            <v>4181.0599999999995</v>
          </cell>
          <cell r="FB20">
            <v>8098.5100828000013</v>
          </cell>
          <cell r="FC20">
            <v>0</v>
          </cell>
          <cell r="FD20">
            <v>596.71647019999978</v>
          </cell>
          <cell r="FE20">
            <v>136.36000000000001</v>
          </cell>
          <cell r="FF20">
            <v>0</v>
          </cell>
          <cell r="FG20">
            <v>0</v>
          </cell>
          <cell r="FH20">
            <v>0</v>
          </cell>
          <cell r="FI20">
            <v>0</v>
          </cell>
          <cell r="FJ20">
            <v>0</v>
          </cell>
          <cell r="FK20">
            <v>149846.44085370001</v>
          </cell>
          <cell r="FL20">
            <v>0</v>
          </cell>
          <cell r="FM20">
            <v>4484.3818850999996</v>
          </cell>
          <cell r="FN20">
            <v>0</v>
          </cell>
          <cell r="FO20">
            <v>54322.039399999987</v>
          </cell>
          <cell r="FP20">
            <v>64779.213568399973</v>
          </cell>
          <cell r="FQ20">
            <v>0</v>
          </cell>
          <cell r="FR20">
            <v>14727.196899999999</v>
          </cell>
          <cell r="FS20">
            <v>301171.91916019993</v>
          </cell>
          <cell r="GQ20">
            <v>1939.6999999999998</v>
          </cell>
          <cell r="GR20">
            <v>1939.6999999999998</v>
          </cell>
          <cell r="GY20">
            <v>633.25</v>
          </cell>
          <cell r="HQ20">
            <v>633.25</v>
          </cell>
          <cell r="HR20">
            <v>53276.776999999995</v>
          </cell>
          <cell r="HS20">
            <v>12629</v>
          </cell>
          <cell r="HT20">
            <v>14648</v>
          </cell>
          <cell r="HU20">
            <v>15301.43</v>
          </cell>
          <cell r="HV20">
            <v>7797</v>
          </cell>
          <cell r="HW20">
            <v>0</v>
          </cell>
          <cell r="HX20">
            <v>15277.720000000001</v>
          </cell>
          <cell r="HY20">
            <v>5351</v>
          </cell>
          <cell r="HZ20">
            <v>0</v>
          </cell>
          <cell r="IA20">
            <v>0</v>
          </cell>
          <cell r="IB20">
            <v>0</v>
          </cell>
          <cell r="IC20">
            <v>27726.42</v>
          </cell>
          <cell r="ID20">
            <v>10384.5</v>
          </cell>
          <cell r="IE20">
            <v>104215.45</v>
          </cell>
          <cell r="IF20">
            <v>11515</v>
          </cell>
          <cell r="IG20">
            <v>43817.700000000004</v>
          </cell>
          <cell r="IH20">
            <v>1386.82</v>
          </cell>
          <cell r="II20">
            <v>18824.39</v>
          </cell>
          <cell r="IJ20">
            <v>465.65</v>
          </cell>
          <cell r="IK20">
            <v>64167.47</v>
          </cell>
          <cell r="IL20">
            <v>36072.68373886343</v>
          </cell>
          <cell r="IM20">
            <v>0</v>
          </cell>
          <cell r="IN20">
            <v>19616.990000000002</v>
          </cell>
          <cell r="IO20">
            <v>260214.8</v>
          </cell>
          <cell r="IP20">
            <v>722688.80073886341</v>
          </cell>
          <cell r="IQ20">
            <v>1309.98</v>
          </cell>
          <cell r="IR20">
            <v>56077.543294799973</v>
          </cell>
          <cell r="IS20">
            <v>0</v>
          </cell>
          <cell r="IT20">
            <v>6361.4153867000005</v>
          </cell>
          <cell r="IU20">
            <v>0</v>
          </cell>
          <cell r="IV20">
            <v>62438.958681499971</v>
          </cell>
          <cell r="IW20">
            <v>21640.18</v>
          </cell>
          <cell r="JA20">
            <v>21640.18</v>
          </cell>
          <cell r="JH20">
            <v>1954.98</v>
          </cell>
          <cell r="JI20">
            <v>10058.219999999999</v>
          </cell>
          <cell r="JK20">
            <v>4181.66</v>
          </cell>
          <cell r="JL20">
            <v>5445.32</v>
          </cell>
          <cell r="JO20">
            <v>21640.18</v>
          </cell>
          <cell r="JP20">
            <v>0</v>
          </cell>
          <cell r="JQ20">
            <v>60903.163026700015</v>
          </cell>
          <cell r="JR20">
            <v>0</v>
          </cell>
          <cell r="JS20">
            <v>24813.518932300001</v>
          </cell>
          <cell r="JT20">
            <v>0</v>
          </cell>
          <cell r="JU20">
            <v>0</v>
          </cell>
          <cell r="JV20">
            <v>85716.681959000009</v>
          </cell>
          <cell r="JW20">
            <v>15561.678</v>
          </cell>
          <cell r="JY20">
            <v>22237.843999999997</v>
          </cell>
        </row>
        <row r="21">
          <cell r="A21">
            <v>41709</v>
          </cell>
          <cell r="B21">
            <v>24708.82</v>
          </cell>
          <cell r="F21">
            <v>24708.82</v>
          </cell>
          <cell r="U21">
            <v>24708.82</v>
          </cell>
          <cell r="V21">
            <v>409.12</v>
          </cell>
          <cell r="Z21">
            <v>409.12</v>
          </cell>
          <cell r="AA21">
            <v>25117.94</v>
          </cell>
          <cell r="AB21">
            <v>230334.5</v>
          </cell>
          <cell r="AD21">
            <v>17096.774193548386</v>
          </cell>
          <cell r="AE21">
            <v>26083.899999999907</v>
          </cell>
          <cell r="AF21">
            <v>-1375.0799999999072</v>
          </cell>
          <cell r="AG21">
            <v>1265552.8599999994</v>
          </cell>
          <cell r="AH21">
            <v>0</v>
          </cell>
          <cell r="AI21">
            <v>24708.82</v>
          </cell>
          <cell r="AJ21">
            <v>25415.77</v>
          </cell>
          <cell r="AK21">
            <v>25415.77</v>
          </cell>
          <cell r="AL21">
            <v>0</v>
          </cell>
          <cell r="AM21">
            <v>10223.379999999999</v>
          </cell>
          <cell r="AN21">
            <v>3337.62</v>
          </cell>
          <cell r="AO21">
            <v>611.5</v>
          </cell>
          <cell r="AP21">
            <v>3579.12</v>
          </cell>
          <cell r="AQ21">
            <v>1239.3799999999999</v>
          </cell>
          <cell r="AR21">
            <v>1455.7599999999998</v>
          </cell>
          <cell r="AT21">
            <v>15192.390000000001</v>
          </cell>
          <cell r="AU21">
            <v>130.26</v>
          </cell>
          <cell r="AX21">
            <v>23.42</v>
          </cell>
          <cell r="AZ21">
            <v>67.11999999999999</v>
          </cell>
          <cell r="BD21">
            <v>0</v>
          </cell>
          <cell r="BE21">
            <v>0</v>
          </cell>
          <cell r="BF21">
            <v>0</v>
          </cell>
          <cell r="BG21">
            <v>0</v>
          </cell>
          <cell r="BH21">
            <v>0</v>
          </cell>
          <cell r="BI21">
            <v>0</v>
          </cell>
          <cell r="BJ21">
            <v>0</v>
          </cell>
          <cell r="BK21">
            <v>0</v>
          </cell>
          <cell r="BL21">
            <v>0</v>
          </cell>
          <cell r="BM21">
            <v>0</v>
          </cell>
          <cell r="BN21">
            <v>0</v>
          </cell>
          <cell r="BO21">
            <v>0</v>
          </cell>
          <cell r="BP21">
            <v>0</v>
          </cell>
          <cell r="BW21">
            <v>0</v>
          </cell>
          <cell r="BY21">
            <v>0</v>
          </cell>
          <cell r="CA21">
            <v>0</v>
          </cell>
          <cell r="CB21">
            <v>0</v>
          </cell>
          <cell r="CC21">
            <v>0</v>
          </cell>
          <cell r="CT21">
            <v>4029.83</v>
          </cell>
          <cell r="CU21">
            <v>5233.16</v>
          </cell>
          <cell r="CX21">
            <v>408.78</v>
          </cell>
          <cell r="DB21">
            <v>4108.08</v>
          </cell>
          <cell r="DL21">
            <v>1191.74</v>
          </cell>
          <cell r="DP21">
            <v>14485.44</v>
          </cell>
          <cell r="DQ21">
            <v>536.26</v>
          </cell>
          <cell r="DR21">
            <v>2485.8000000000002</v>
          </cell>
          <cell r="EK21">
            <v>6542.2</v>
          </cell>
          <cell r="EL21">
            <v>4921.18</v>
          </cell>
          <cell r="EV21">
            <v>32.700000000000003</v>
          </cell>
          <cell r="FA21">
            <v>3775.0599999999995</v>
          </cell>
          <cell r="FB21">
            <v>5612.7100828000011</v>
          </cell>
          <cell r="FC21">
            <v>0</v>
          </cell>
          <cell r="FD21">
            <v>652.83647019999978</v>
          </cell>
          <cell r="FE21">
            <v>136.36000000000001</v>
          </cell>
          <cell r="FF21">
            <v>67.11999999999999</v>
          </cell>
          <cell r="FG21">
            <v>0</v>
          </cell>
          <cell r="FH21">
            <v>0</v>
          </cell>
          <cell r="FI21">
            <v>0</v>
          </cell>
          <cell r="FJ21">
            <v>0</v>
          </cell>
          <cell r="FK21">
            <v>149846.44085370001</v>
          </cell>
          <cell r="FL21">
            <v>0</v>
          </cell>
          <cell r="FM21">
            <v>4484.3818850999996</v>
          </cell>
          <cell r="FN21">
            <v>0</v>
          </cell>
          <cell r="FO21">
            <v>57418.90939999999</v>
          </cell>
          <cell r="FP21">
            <v>63966.113568399967</v>
          </cell>
          <cell r="FQ21">
            <v>0</v>
          </cell>
          <cell r="FR21">
            <v>15918.936899999999</v>
          </cell>
          <cell r="FS21">
            <v>301878.86916019995</v>
          </cell>
          <cell r="FT21">
            <v>108</v>
          </cell>
          <cell r="GQ21">
            <v>844.9</v>
          </cell>
          <cell r="GR21">
            <v>952.9</v>
          </cell>
          <cell r="GY21">
            <v>691.98</v>
          </cell>
          <cell r="HQ21">
            <v>691.98</v>
          </cell>
          <cell r="HR21">
            <v>53384.776999999995</v>
          </cell>
          <cell r="HS21">
            <v>12629</v>
          </cell>
          <cell r="HT21">
            <v>14648</v>
          </cell>
          <cell r="HU21">
            <v>15301.43</v>
          </cell>
          <cell r="HV21">
            <v>7797</v>
          </cell>
          <cell r="HW21">
            <v>0</v>
          </cell>
          <cell r="HX21">
            <v>14585.740000000002</v>
          </cell>
          <cell r="HY21">
            <v>5351</v>
          </cell>
          <cell r="HZ21">
            <v>0</v>
          </cell>
          <cell r="IA21">
            <v>0</v>
          </cell>
          <cell r="IB21">
            <v>0</v>
          </cell>
          <cell r="IC21">
            <v>27726.42</v>
          </cell>
          <cell r="ID21">
            <v>10384.5</v>
          </cell>
          <cell r="IE21">
            <v>104215.45</v>
          </cell>
          <cell r="IF21">
            <v>11515</v>
          </cell>
          <cell r="IG21">
            <v>43817.700000000004</v>
          </cell>
          <cell r="IH21">
            <v>1386.82</v>
          </cell>
          <cell r="II21">
            <v>18824.39</v>
          </cell>
          <cell r="IJ21">
            <v>465.65</v>
          </cell>
          <cell r="IK21">
            <v>64167.47</v>
          </cell>
          <cell r="IL21">
            <v>36072.68373886343</v>
          </cell>
          <cell r="IM21">
            <v>0</v>
          </cell>
          <cell r="IN21">
            <v>19616.990000000002</v>
          </cell>
          <cell r="IO21">
            <v>261059.69999999998</v>
          </cell>
          <cell r="IP21">
            <v>722949.72073886346</v>
          </cell>
          <cell r="IQ21">
            <v>1592.8400000000001</v>
          </cell>
          <cell r="IR21">
            <v>60458.183294799965</v>
          </cell>
          <cell r="IS21">
            <v>0</v>
          </cell>
          <cell r="IT21">
            <v>6361.4153867000005</v>
          </cell>
          <cell r="IU21">
            <v>0</v>
          </cell>
          <cell r="IV21">
            <v>66819.598681499963</v>
          </cell>
          <cell r="IW21">
            <v>20737.3</v>
          </cell>
          <cell r="JA21">
            <v>20737.3</v>
          </cell>
          <cell r="JH21">
            <v>1914.44</v>
          </cell>
          <cell r="JI21">
            <v>10736.32</v>
          </cell>
          <cell r="JK21">
            <v>2974.44</v>
          </cell>
          <cell r="JL21">
            <v>5112.1000000000004</v>
          </cell>
          <cell r="JO21">
            <v>20737.300000000003</v>
          </cell>
          <cell r="JP21">
            <v>0</v>
          </cell>
          <cell r="JQ21">
            <v>66173.356026700014</v>
          </cell>
          <cell r="JR21">
            <v>0</v>
          </cell>
          <cell r="JS21">
            <v>24813.518932300001</v>
          </cell>
          <cell r="JT21">
            <v>0</v>
          </cell>
          <cell r="JU21">
            <v>0</v>
          </cell>
          <cell r="JV21">
            <v>90986.874959000008</v>
          </cell>
          <cell r="JW21">
            <v>15467.107</v>
          </cell>
        </row>
        <row r="22">
          <cell r="A22">
            <v>41710</v>
          </cell>
          <cell r="B22">
            <v>15142.34</v>
          </cell>
          <cell r="F22">
            <v>15142.34</v>
          </cell>
          <cell r="U22">
            <v>15142.34</v>
          </cell>
          <cell r="V22">
            <v>203.38</v>
          </cell>
          <cell r="Z22">
            <v>203.38</v>
          </cell>
          <cell r="AA22">
            <v>15345.72</v>
          </cell>
          <cell r="AB22">
            <v>239451.5</v>
          </cell>
          <cell r="AD22">
            <v>17096.774193548386</v>
          </cell>
          <cell r="AE22">
            <v>15808.300000000279</v>
          </cell>
          <cell r="AF22">
            <v>-665.96000000027925</v>
          </cell>
          <cell r="AG22">
            <v>1281361.1599999997</v>
          </cell>
          <cell r="AH22">
            <v>0</v>
          </cell>
          <cell r="AI22">
            <v>15142.34</v>
          </cell>
          <cell r="AJ22">
            <v>25678.679999999997</v>
          </cell>
          <cell r="AK22">
            <v>25678.679999999997</v>
          </cell>
          <cell r="AL22">
            <v>0</v>
          </cell>
          <cell r="AM22">
            <v>7262.28</v>
          </cell>
          <cell r="AN22">
            <v>2789.7799999999997</v>
          </cell>
          <cell r="AP22">
            <v>2020.58</v>
          </cell>
          <cell r="AQ22">
            <v>784.36</v>
          </cell>
          <cell r="AR22">
            <v>1181.92</v>
          </cell>
          <cell r="AS22">
            <v>485.64</v>
          </cell>
          <cell r="AT22">
            <v>18416.399999999998</v>
          </cell>
          <cell r="AU22">
            <v>864.5</v>
          </cell>
          <cell r="AX22">
            <v>52.739999999999995</v>
          </cell>
          <cell r="AZ22">
            <v>575.64</v>
          </cell>
          <cell r="BD22">
            <v>0</v>
          </cell>
          <cell r="BE22">
            <v>0</v>
          </cell>
          <cell r="BF22">
            <v>0</v>
          </cell>
          <cell r="BG22">
            <v>0</v>
          </cell>
          <cell r="BH22">
            <v>0</v>
          </cell>
          <cell r="BI22">
            <v>0</v>
          </cell>
          <cell r="BJ22">
            <v>0</v>
          </cell>
          <cell r="BK22">
            <v>0</v>
          </cell>
          <cell r="BL22">
            <v>0</v>
          </cell>
          <cell r="BM22">
            <v>0</v>
          </cell>
          <cell r="BN22">
            <v>0</v>
          </cell>
          <cell r="BO22">
            <v>0</v>
          </cell>
          <cell r="BP22">
            <v>0</v>
          </cell>
          <cell r="BW22">
            <v>0</v>
          </cell>
          <cell r="BY22">
            <v>0</v>
          </cell>
          <cell r="CA22">
            <v>0</v>
          </cell>
          <cell r="CB22">
            <v>0</v>
          </cell>
          <cell r="CC22">
            <v>0</v>
          </cell>
          <cell r="CE22">
            <v>299.25</v>
          </cell>
          <cell r="CH22">
            <v>41.45</v>
          </cell>
          <cell r="CT22">
            <v>2369.65</v>
          </cell>
          <cell r="CU22">
            <v>4147.71</v>
          </cell>
          <cell r="CX22">
            <v>52.46</v>
          </cell>
          <cell r="DA22">
            <v>2468.0100000000002</v>
          </cell>
          <cell r="DB22">
            <v>5574.96</v>
          </cell>
          <cell r="DL22">
            <v>1220.28</v>
          </cell>
          <cell r="DO22">
            <v>749.75</v>
          </cell>
          <cell r="DP22">
            <v>7880.0599999999995</v>
          </cell>
          <cell r="EK22">
            <v>7880.0599999999995</v>
          </cell>
          <cell r="FA22">
            <v>4639.5599999999995</v>
          </cell>
          <cell r="FB22">
            <v>5612.7100828000011</v>
          </cell>
          <cell r="FC22">
            <v>0</v>
          </cell>
          <cell r="FD22">
            <v>705.57647019999979</v>
          </cell>
          <cell r="FE22">
            <v>136.36000000000001</v>
          </cell>
          <cell r="FF22">
            <v>642.76</v>
          </cell>
          <cell r="FG22">
            <v>0</v>
          </cell>
          <cell r="FH22">
            <v>0</v>
          </cell>
          <cell r="FI22">
            <v>0</v>
          </cell>
          <cell r="FJ22">
            <v>0</v>
          </cell>
          <cell r="FK22">
            <v>149846.44085370001</v>
          </cell>
          <cell r="FL22">
            <v>0</v>
          </cell>
          <cell r="FM22">
            <v>4484.3818850999996</v>
          </cell>
          <cell r="FN22">
            <v>0</v>
          </cell>
          <cell r="FO22">
            <v>56449.369399999989</v>
          </cell>
          <cell r="FP22">
            <v>72009.083568399961</v>
          </cell>
          <cell r="FQ22">
            <v>0</v>
          </cell>
          <cell r="FR22">
            <v>17888.966899999999</v>
          </cell>
          <cell r="FS22">
            <v>312415.20916019997</v>
          </cell>
          <cell r="FT22">
            <v>225</v>
          </cell>
          <cell r="FX22">
            <v>104.5</v>
          </cell>
          <cell r="GH22">
            <v>74</v>
          </cell>
          <cell r="GQ22">
            <v>904.4</v>
          </cell>
          <cell r="GR22">
            <v>1307.9000000000001</v>
          </cell>
          <cell r="GY22">
            <v>627.44000000000005</v>
          </cell>
          <cell r="HQ22">
            <v>627.44000000000005</v>
          </cell>
          <cell r="HR22">
            <v>53609.776999999995</v>
          </cell>
          <cell r="HS22">
            <v>12629</v>
          </cell>
          <cell r="HT22">
            <v>14648</v>
          </cell>
          <cell r="HU22">
            <v>15301.43</v>
          </cell>
          <cell r="HV22">
            <v>7901.5</v>
          </cell>
          <cell r="HW22">
            <v>0</v>
          </cell>
          <cell r="HX22">
            <v>13958.300000000001</v>
          </cell>
          <cell r="HY22">
            <v>5351</v>
          </cell>
          <cell r="HZ22">
            <v>0</v>
          </cell>
          <cell r="IA22">
            <v>0</v>
          </cell>
          <cell r="IB22">
            <v>0</v>
          </cell>
          <cell r="IC22">
            <v>27726.42</v>
          </cell>
          <cell r="ID22">
            <v>10384.5</v>
          </cell>
          <cell r="IE22">
            <v>104215.45</v>
          </cell>
          <cell r="IF22">
            <v>11589</v>
          </cell>
          <cell r="IG22">
            <v>43817.700000000004</v>
          </cell>
          <cell r="IH22">
            <v>1386.82</v>
          </cell>
          <cell r="II22">
            <v>18824.39</v>
          </cell>
          <cell r="IJ22">
            <v>465.65</v>
          </cell>
          <cell r="IK22">
            <v>64167.47</v>
          </cell>
          <cell r="IL22">
            <v>36072.68373886343</v>
          </cell>
          <cell r="IM22">
            <v>0</v>
          </cell>
          <cell r="IN22">
            <v>19616.990000000002</v>
          </cell>
          <cell r="IO22">
            <v>261964.09999999998</v>
          </cell>
          <cell r="IP22">
            <v>723630.18073886342</v>
          </cell>
          <cell r="IQ22">
            <v>2016.9</v>
          </cell>
          <cell r="IR22">
            <v>54745.683294799965</v>
          </cell>
          <cell r="IS22">
            <v>0</v>
          </cell>
          <cell r="IT22">
            <v>6361.4153867000005</v>
          </cell>
          <cell r="IU22">
            <v>0</v>
          </cell>
          <cell r="IV22">
            <v>61107.098681499963</v>
          </cell>
          <cell r="IW22">
            <v>21058.22</v>
          </cell>
          <cell r="JA22">
            <v>21058.22</v>
          </cell>
          <cell r="JH22">
            <v>1874.1999999999998</v>
          </cell>
          <cell r="JI22">
            <v>11290</v>
          </cell>
          <cell r="JK22">
            <v>3736.62</v>
          </cell>
          <cell r="JL22">
            <v>4157.3999999999996</v>
          </cell>
          <cell r="JO22">
            <v>21058.22</v>
          </cell>
          <cell r="JP22">
            <v>0</v>
          </cell>
          <cell r="JQ22">
            <v>72398.607026700018</v>
          </cell>
          <cell r="JR22">
            <v>0</v>
          </cell>
          <cell r="JS22">
            <v>24813.518932300001</v>
          </cell>
          <cell r="JT22">
            <v>0</v>
          </cell>
          <cell r="JU22">
            <v>0</v>
          </cell>
          <cell r="JV22">
            <v>97212.125959000026</v>
          </cell>
          <cell r="JW22">
            <v>14832.969000000001</v>
          </cell>
        </row>
        <row r="23">
          <cell r="A23">
            <v>41711</v>
          </cell>
          <cell r="B23">
            <v>19246.180000000004</v>
          </cell>
          <cell r="F23">
            <v>19246.180000000004</v>
          </cell>
          <cell r="U23">
            <v>19246.180000000004</v>
          </cell>
          <cell r="V23">
            <v>342.96</v>
          </cell>
          <cell r="Z23">
            <v>342.96</v>
          </cell>
          <cell r="AA23">
            <v>19589.140000000003</v>
          </cell>
          <cell r="AB23">
            <v>204574.3</v>
          </cell>
          <cell r="AD23">
            <v>17096.774193548386</v>
          </cell>
          <cell r="AE23">
            <v>20353.100000000093</v>
          </cell>
          <cell r="AF23">
            <v>-1106.9200000000892</v>
          </cell>
          <cell r="AG23">
            <v>1301714.2599999998</v>
          </cell>
          <cell r="AH23">
            <v>0</v>
          </cell>
          <cell r="AI23">
            <v>19246.18</v>
          </cell>
          <cell r="AJ23">
            <v>19522.32</v>
          </cell>
          <cell r="AK23">
            <v>19522.32</v>
          </cell>
          <cell r="AL23">
            <v>0</v>
          </cell>
          <cell r="AM23">
            <v>7697.6</v>
          </cell>
          <cell r="AN23">
            <v>2644.86</v>
          </cell>
          <cell r="AP23">
            <v>1585.6</v>
          </cell>
          <cell r="AR23">
            <v>1376.88</v>
          </cell>
          <cell r="AS23">
            <v>2090.2600000000002</v>
          </cell>
          <cell r="AT23">
            <v>11824.72</v>
          </cell>
          <cell r="AU23">
            <v>29.56</v>
          </cell>
          <cell r="AX23">
            <v>26.6</v>
          </cell>
          <cell r="BD23">
            <v>0</v>
          </cell>
          <cell r="BE23">
            <v>0</v>
          </cell>
          <cell r="BF23">
            <v>0</v>
          </cell>
          <cell r="BG23">
            <v>0</v>
          </cell>
          <cell r="BH23">
            <v>0</v>
          </cell>
          <cell r="BI23">
            <v>0</v>
          </cell>
          <cell r="BJ23">
            <v>0</v>
          </cell>
          <cell r="BK23">
            <v>0</v>
          </cell>
          <cell r="BL23">
            <v>0</v>
          </cell>
          <cell r="BM23">
            <v>0</v>
          </cell>
          <cell r="BN23">
            <v>0</v>
          </cell>
          <cell r="BO23">
            <v>0</v>
          </cell>
          <cell r="BP23">
            <v>0</v>
          </cell>
          <cell r="BW23">
            <v>0</v>
          </cell>
          <cell r="BY23">
            <v>0</v>
          </cell>
          <cell r="CA23">
            <v>0</v>
          </cell>
          <cell r="CB23">
            <v>0</v>
          </cell>
          <cell r="CC23">
            <v>0</v>
          </cell>
          <cell r="CT23">
            <v>1038.8</v>
          </cell>
          <cell r="CU23">
            <v>4142.7299999999996</v>
          </cell>
          <cell r="DA23">
            <v>847.51</v>
          </cell>
          <cell r="DB23">
            <v>4959.42</v>
          </cell>
          <cell r="DL23">
            <v>780.1</v>
          </cell>
          <cell r="DP23">
            <v>11548.58</v>
          </cell>
          <cell r="EK23">
            <v>11548.58</v>
          </cell>
          <cell r="EV23">
            <v>33.74</v>
          </cell>
          <cell r="FA23">
            <v>4669.12</v>
          </cell>
          <cell r="FB23">
            <v>5612.7100828000011</v>
          </cell>
          <cell r="FC23">
            <v>0</v>
          </cell>
          <cell r="FD23">
            <v>765.91647019999982</v>
          </cell>
          <cell r="FE23">
            <v>136.36000000000001</v>
          </cell>
          <cell r="FF23">
            <v>642.76</v>
          </cell>
          <cell r="FG23">
            <v>0</v>
          </cell>
          <cell r="FH23">
            <v>0</v>
          </cell>
          <cell r="FI23">
            <v>0</v>
          </cell>
          <cell r="FJ23">
            <v>0</v>
          </cell>
          <cell r="FK23">
            <v>149846.44085370001</v>
          </cell>
          <cell r="FL23">
            <v>0</v>
          </cell>
          <cell r="FM23">
            <v>4484.3818850999996</v>
          </cell>
          <cell r="FN23">
            <v>0</v>
          </cell>
          <cell r="FO23">
            <v>50048.579399999988</v>
          </cell>
          <cell r="FP23">
            <v>77816.013568399969</v>
          </cell>
          <cell r="FQ23">
            <v>0</v>
          </cell>
          <cell r="FR23">
            <v>18669.066899999998</v>
          </cell>
          <cell r="FS23">
            <v>312691.34916019998</v>
          </cell>
          <cell r="FT23">
            <v>90</v>
          </cell>
          <cell r="FX23">
            <v>85.5</v>
          </cell>
          <cell r="GH23">
            <v>0</v>
          </cell>
          <cell r="GQ23">
            <v>47.6</v>
          </cell>
          <cell r="GR23">
            <v>223.1</v>
          </cell>
          <cell r="GY23">
            <v>409.75</v>
          </cell>
          <cell r="HQ23">
            <v>409.75</v>
          </cell>
          <cell r="HR23">
            <v>53699.776999999995</v>
          </cell>
          <cell r="HS23">
            <v>12629</v>
          </cell>
          <cell r="HT23">
            <v>14648</v>
          </cell>
          <cell r="HU23">
            <v>15301.43</v>
          </cell>
          <cell r="HV23">
            <v>7987</v>
          </cell>
          <cell r="HW23">
            <v>0</v>
          </cell>
          <cell r="HX23">
            <v>13548.550000000001</v>
          </cell>
          <cell r="HY23">
            <v>5351</v>
          </cell>
          <cell r="HZ23">
            <v>0</v>
          </cell>
          <cell r="IA23">
            <v>0</v>
          </cell>
          <cell r="IB23">
            <v>0</v>
          </cell>
          <cell r="IC23">
            <v>27726.42</v>
          </cell>
          <cell r="ID23">
            <v>10384.5</v>
          </cell>
          <cell r="IE23">
            <v>104215.45</v>
          </cell>
          <cell r="IF23">
            <v>11589</v>
          </cell>
          <cell r="IG23">
            <v>43817.700000000004</v>
          </cell>
          <cell r="IH23">
            <v>1386.82</v>
          </cell>
          <cell r="II23">
            <v>18824.39</v>
          </cell>
          <cell r="IJ23">
            <v>465.65</v>
          </cell>
          <cell r="IK23">
            <v>64167.47</v>
          </cell>
          <cell r="IL23">
            <v>36072.68373886343</v>
          </cell>
          <cell r="IM23">
            <v>0</v>
          </cell>
          <cell r="IN23">
            <v>19616.990000000002</v>
          </cell>
          <cell r="IO23">
            <v>262011.69999999998</v>
          </cell>
          <cell r="IP23">
            <v>723443.5307388634</v>
          </cell>
          <cell r="IQ23">
            <v>2083.69</v>
          </cell>
          <cell r="IR23">
            <v>54876.883294799976</v>
          </cell>
          <cell r="IS23">
            <v>0</v>
          </cell>
          <cell r="IT23">
            <v>6361.4153867000005</v>
          </cell>
          <cell r="IU23">
            <v>0</v>
          </cell>
          <cell r="IV23">
            <v>61238.298681499975</v>
          </cell>
          <cell r="IW23">
            <v>19457.940000000002</v>
          </cell>
          <cell r="JA23">
            <v>19457.940000000002</v>
          </cell>
          <cell r="JH23">
            <v>1902.56</v>
          </cell>
          <cell r="JI23">
            <v>9947.0600000000013</v>
          </cell>
          <cell r="JK23">
            <v>3495.6</v>
          </cell>
          <cell r="JL23">
            <v>4112.7199999999993</v>
          </cell>
          <cell r="JO23">
            <v>19457.940000000002</v>
          </cell>
          <cell r="JP23">
            <v>0</v>
          </cell>
          <cell r="JQ23">
            <v>67766.819026700017</v>
          </cell>
          <cell r="JR23">
            <v>0</v>
          </cell>
          <cell r="JS23">
            <v>24813.518932300001</v>
          </cell>
          <cell r="JT23">
            <v>0</v>
          </cell>
          <cell r="JU23">
            <v>0</v>
          </cell>
          <cell r="JV23">
            <v>92580.337959000026</v>
          </cell>
          <cell r="JW23">
            <v>24089.727999999999</v>
          </cell>
        </row>
        <row r="24">
          <cell r="A24">
            <v>41712</v>
          </cell>
          <cell r="B24">
            <v>21797.599999999999</v>
          </cell>
          <cell r="F24">
            <v>21797.599999999999</v>
          </cell>
          <cell r="U24">
            <v>21797.599999999999</v>
          </cell>
          <cell r="V24">
            <v>307.56</v>
          </cell>
          <cell r="Z24">
            <v>307.56</v>
          </cell>
          <cell r="AA24">
            <v>22105.16</v>
          </cell>
          <cell r="AB24">
            <v>200085.5</v>
          </cell>
          <cell r="AD24">
            <v>17096.774193548386</v>
          </cell>
          <cell r="AE24">
            <v>22703.799999999814</v>
          </cell>
          <cell r="AF24">
            <v>-906.19999999981519</v>
          </cell>
          <cell r="AG24">
            <v>1324418.0599999996</v>
          </cell>
          <cell r="AH24">
            <v>0</v>
          </cell>
          <cell r="AI24">
            <v>21797.599999999999</v>
          </cell>
          <cell r="AJ24">
            <v>21467.73</v>
          </cell>
          <cell r="AK24">
            <v>21467.73</v>
          </cell>
          <cell r="AL24">
            <v>0</v>
          </cell>
          <cell r="AM24">
            <v>8757.26</v>
          </cell>
          <cell r="AN24">
            <v>1942.4</v>
          </cell>
          <cell r="AO24">
            <v>254.88</v>
          </cell>
          <cell r="AP24">
            <v>2978.7000000000003</v>
          </cell>
          <cell r="AR24">
            <v>1345.92</v>
          </cell>
          <cell r="AS24">
            <v>2235.3599999999997</v>
          </cell>
          <cell r="AT24">
            <v>12710.47</v>
          </cell>
          <cell r="AU24">
            <v>553.58000000000004</v>
          </cell>
          <cell r="AV24">
            <v>63.58</v>
          </cell>
          <cell r="AX24">
            <v>251.92</v>
          </cell>
          <cell r="AZ24">
            <v>264.42</v>
          </cell>
          <cell r="BB24">
            <v>85.5</v>
          </cell>
          <cell r="BD24">
            <v>0</v>
          </cell>
          <cell r="BE24">
            <v>0</v>
          </cell>
          <cell r="BF24">
            <v>0</v>
          </cell>
          <cell r="BG24">
            <v>0</v>
          </cell>
          <cell r="BH24">
            <v>0</v>
          </cell>
          <cell r="BI24">
            <v>0</v>
          </cell>
          <cell r="BJ24">
            <v>0</v>
          </cell>
          <cell r="BK24">
            <v>0</v>
          </cell>
          <cell r="BL24">
            <v>0</v>
          </cell>
          <cell r="BM24">
            <v>0</v>
          </cell>
          <cell r="BN24">
            <v>0</v>
          </cell>
          <cell r="BO24">
            <v>0</v>
          </cell>
          <cell r="BP24">
            <v>0</v>
          </cell>
          <cell r="BW24">
            <v>0</v>
          </cell>
          <cell r="BY24">
            <v>0</v>
          </cell>
          <cell r="CA24">
            <v>0</v>
          </cell>
          <cell r="CB24">
            <v>0</v>
          </cell>
          <cell r="CC24">
            <v>0</v>
          </cell>
          <cell r="CM24">
            <v>178.89000000000001</v>
          </cell>
          <cell r="CN24">
            <v>22.86</v>
          </cell>
          <cell r="CS24">
            <v>2036.7600000000002</v>
          </cell>
          <cell r="CT24">
            <v>54.02</v>
          </cell>
          <cell r="CU24">
            <v>5639.4</v>
          </cell>
          <cell r="DA24">
            <v>2458.3300000000004</v>
          </cell>
          <cell r="DB24">
            <v>493.88</v>
          </cell>
          <cell r="DL24">
            <v>607.33000000000004</v>
          </cell>
          <cell r="DP24">
            <v>13040.34</v>
          </cell>
          <cell r="EK24">
            <v>12356.5</v>
          </cell>
          <cell r="EL24">
            <v>683.84</v>
          </cell>
          <cell r="FA24">
            <v>5222.7</v>
          </cell>
          <cell r="FB24">
            <v>5676.2900828000011</v>
          </cell>
          <cell r="FC24">
            <v>0</v>
          </cell>
          <cell r="FD24">
            <v>1017.8364701999998</v>
          </cell>
          <cell r="FE24">
            <v>136.36000000000001</v>
          </cell>
          <cell r="FF24">
            <v>907.18000000000006</v>
          </cell>
          <cell r="FG24">
            <v>0</v>
          </cell>
          <cell r="FH24">
            <v>85.5</v>
          </cell>
          <cell r="FI24">
            <v>0</v>
          </cell>
          <cell r="FJ24">
            <v>0</v>
          </cell>
          <cell r="FK24">
            <v>149846.44085370001</v>
          </cell>
          <cell r="FL24">
            <v>0</v>
          </cell>
          <cell r="FM24">
            <v>4484.3818850999996</v>
          </cell>
          <cell r="FN24">
            <v>0</v>
          </cell>
          <cell r="FO24">
            <v>45624.009399999988</v>
          </cell>
          <cell r="FP24">
            <v>80084.383568399979</v>
          </cell>
          <cell r="FQ24">
            <v>0</v>
          </cell>
          <cell r="FR24">
            <v>19276.3969</v>
          </cell>
          <cell r="FS24">
            <v>312361.47916019999</v>
          </cell>
          <cell r="GH24">
            <v>52</v>
          </cell>
          <cell r="GQ24">
            <v>83.3</v>
          </cell>
          <cell r="GR24">
            <v>135.30000000000001</v>
          </cell>
          <cell r="GY24">
            <v>208.6</v>
          </cell>
          <cell r="HQ24">
            <v>208.6</v>
          </cell>
          <cell r="HR24">
            <v>53699.776999999995</v>
          </cell>
          <cell r="HS24">
            <v>12629</v>
          </cell>
          <cell r="HT24">
            <v>14648</v>
          </cell>
          <cell r="HU24">
            <v>15301.43</v>
          </cell>
          <cell r="HV24">
            <v>7987</v>
          </cell>
          <cell r="HW24">
            <v>0</v>
          </cell>
          <cell r="HX24">
            <v>13339.95</v>
          </cell>
          <cell r="HY24">
            <v>5351</v>
          </cell>
          <cell r="HZ24">
            <v>0</v>
          </cell>
          <cell r="IA24">
            <v>0</v>
          </cell>
          <cell r="IB24">
            <v>0</v>
          </cell>
          <cell r="IC24">
            <v>27726.42</v>
          </cell>
          <cell r="ID24">
            <v>10384.5</v>
          </cell>
          <cell r="IE24">
            <v>104215.45</v>
          </cell>
          <cell r="IF24">
            <v>11641</v>
          </cell>
          <cell r="IG24">
            <v>43817.700000000004</v>
          </cell>
          <cell r="IH24">
            <v>1386.82</v>
          </cell>
          <cell r="II24">
            <v>18824.39</v>
          </cell>
          <cell r="IJ24">
            <v>465.65</v>
          </cell>
          <cell r="IK24">
            <v>64167.47</v>
          </cell>
          <cell r="IL24">
            <v>36072.68373886343</v>
          </cell>
          <cell r="IM24">
            <v>0</v>
          </cell>
          <cell r="IN24">
            <v>19616.990000000002</v>
          </cell>
          <cell r="IO24">
            <v>262094.99999999997</v>
          </cell>
          <cell r="IP24">
            <v>723370.23073886347</v>
          </cell>
          <cell r="IQ24">
            <v>1984.73</v>
          </cell>
          <cell r="IR24">
            <v>61599.923294799977</v>
          </cell>
          <cell r="IS24">
            <v>0</v>
          </cell>
          <cell r="IT24">
            <v>6361.4153867000005</v>
          </cell>
          <cell r="IU24">
            <v>0</v>
          </cell>
          <cell r="IV24">
            <v>67961.338681499983</v>
          </cell>
          <cell r="IW24">
            <v>15382.12</v>
          </cell>
          <cell r="JA24">
            <v>15382.12</v>
          </cell>
          <cell r="JH24">
            <v>1418.8400000000001</v>
          </cell>
          <cell r="JI24">
            <v>6572.82</v>
          </cell>
          <cell r="JK24">
            <v>3813.2</v>
          </cell>
          <cell r="JL24">
            <v>3577.26</v>
          </cell>
          <cell r="JO24">
            <v>15382.12</v>
          </cell>
          <cell r="JP24">
            <v>0</v>
          </cell>
          <cell r="JQ24">
            <v>51645.288026700015</v>
          </cell>
          <cell r="JR24">
            <v>0</v>
          </cell>
          <cell r="JS24">
            <v>24813.518932300001</v>
          </cell>
          <cell r="JT24">
            <v>0</v>
          </cell>
          <cell r="JU24">
            <v>0</v>
          </cell>
          <cell r="JV24">
            <v>76458.806959000009</v>
          </cell>
          <cell r="JW24">
            <v>31503.650999999998</v>
          </cell>
        </row>
        <row r="25">
          <cell r="A25">
            <v>41713</v>
          </cell>
          <cell r="B25">
            <v>9201.3399999999983</v>
          </cell>
          <cell r="D25">
            <v>12586.3</v>
          </cell>
          <cell r="F25">
            <v>21787.64</v>
          </cell>
          <cell r="U25">
            <v>21787.64</v>
          </cell>
          <cell r="Z25">
            <v>0</v>
          </cell>
          <cell r="AA25">
            <v>21787.64</v>
          </cell>
          <cell r="AB25">
            <v>229551.5</v>
          </cell>
          <cell r="AD25">
            <v>17096.774193548386</v>
          </cell>
          <cell r="AE25">
            <v>22413.5</v>
          </cell>
          <cell r="AF25">
            <v>-625.86000000000058</v>
          </cell>
          <cell r="AG25">
            <v>1346831.5599999996</v>
          </cell>
          <cell r="AH25">
            <v>0</v>
          </cell>
          <cell r="AI25">
            <v>21787.64</v>
          </cell>
          <cell r="AJ25">
            <v>23321.93</v>
          </cell>
          <cell r="AK25">
            <v>23321.93</v>
          </cell>
          <cell r="AL25">
            <v>0</v>
          </cell>
          <cell r="AM25">
            <v>9221.2199999999993</v>
          </cell>
          <cell r="AN25">
            <v>1791.48</v>
          </cell>
          <cell r="AO25">
            <v>1265.6999999999998</v>
          </cell>
          <cell r="AP25">
            <v>6041.6799999999994</v>
          </cell>
          <cell r="AR25">
            <v>66.16</v>
          </cell>
          <cell r="AS25">
            <v>56.2</v>
          </cell>
          <cell r="AT25">
            <v>14100.71</v>
          </cell>
          <cell r="AV25">
            <v>44.56</v>
          </cell>
          <cell r="AX25">
            <v>38.06</v>
          </cell>
          <cell r="AZ25">
            <v>698.72</v>
          </cell>
          <cell r="BD25">
            <v>0</v>
          </cell>
          <cell r="BE25">
            <v>0</v>
          </cell>
          <cell r="BF25">
            <v>0</v>
          </cell>
          <cell r="BG25">
            <v>0</v>
          </cell>
          <cell r="BH25">
            <v>0</v>
          </cell>
          <cell r="BI25">
            <v>0</v>
          </cell>
          <cell r="BJ25">
            <v>0</v>
          </cell>
          <cell r="BK25">
            <v>0</v>
          </cell>
          <cell r="BL25">
            <v>0</v>
          </cell>
          <cell r="BM25">
            <v>0</v>
          </cell>
          <cell r="BN25">
            <v>0</v>
          </cell>
          <cell r="BO25">
            <v>0</v>
          </cell>
          <cell r="BP25">
            <v>0</v>
          </cell>
          <cell r="BW25">
            <v>0</v>
          </cell>
          <cell r="BY25">
            <v>0</v>
          </cell>
          <cell r="CA25">
            <v>0</v>
          </cell>
          <cell r="CB25">
            <v>0</v>
          </cell>
          <cell r="CC25">
            <v>0</v>
          </cell>
          <cell r="CS25">
            <v>3795.94</v>
          </cell>
          <cell r="CU25">
            <v>2971.59</v>
          </cell>
          <cell r="CX25">
            <v>429.32</v>
          </cell>
          <cell r="DA25">
            <v>3075.3</v>
          </cell>
          <cell r="DF25">
            <v>21.95</v>
          </cell>
          <cell r="DL25">
            <v>326.48</v>
          </cell>
          <cell r="DO25">
            <v>2698.79</v>
          </cell>
          <cell r="DP25">
            <v>12566.42</v>
          </cell>
          <cell r="DR25">
            <v>1578.02</v>
          </cell>
          <cell r="DT25">
            <v>490.94</v>
          </cell>
          <cell r="DV25">
            <v>287.36</v>
          </cell>
          <cell r="EK25">
            <v>4333.5200000000004</v>
          </cell>
          <cell r="EL25">
            <v>5876.58</v>
          </cell>
          <cell r="FA25">
            <v>5222.7</v>
          </cell>
          <cell r="FB25">
            <v>4142.830082800001</v>
          </cell>
          <cell r="FC25">
            <v>0</v>
          </cell>
          <cell r="FD25">
            <v>564.95647019999979</v>
          </cell>
          <cell r="FE25">
            <v>136.36000000000001</v>
          </cell>
          <cell r="FF25">
            <v>1318.54</v>
          </cell>
          <cell r="FG25">
            <v>0</v>
          </cell>
          <cell r="FH25">
            <v>85.5</v>
          </cell>
          <cell r="FI25">
            <v>0</v>
          </cell>
          <cell r="FJ25">
            <v>0</v>
          </cell>
          <cell r="FK25">
            <v>149846.44085370001</v>
          </cell>
          <cell r="FL25">
            <v>0</v>
          </cell>
          <cell r="FM25">
            <v>4484.3818850999996</v>
          </cell>
          <cell r="FN25">
            <v>0</v>
          </cell>
          <cell r="FO25">
            <v>48487.339399999983</v>
          </cell>
          <cell r="FP25">
            <v>77283.10356839998</v>
          </cell>
          <cell r="FQ25">
            <v>21.95</v>
          </cell>
          <cell r="FR25">
            <v>22301.6669</v>
          </cell>
          <cell r="FS25">
            <v>313895.76916019997</v>
          </cell>
          <cell r="FT25">
            <v>243</v>
          </cell>
          <cell r="GF25">
            <v>370.5</v>
          </cell>
          <cell r="GH25">
            <v>16</v>
          </cell>
          <cell r="GR25">
            <v>629.5</v>
          </cell>
          <cell r="GY25">
            <v>0</v>
          </cell>
          <cell r="HQ25">
            <v>0</v>
          </cell>
          <cell r="HR25">
            <v>53942.776999999995</v>
          </cell>
          <cell r="HS25">
            <v>12629</v>
          </cell>
          <cell r="HT25">
            <v>14648</v>
          </cell>
          <cell r="HU25">
            <v>15301.43</v>
          </cell>
          <cell r="HV25">
            <v>7987</v>
          </cell>
          <cell r="HW25">
            <v>0</v>
          </cell>
          <cell r="HX25">
            <v>13339.95</v>
          </cell>
          <cell r="HY25">
            <v>5351</v>
          </cell>
          <cell r="HZ25">
            <v>0</v>
          </cell>
          <cell r="IA25">
            <v>0</v>
          </cell>
          <cell r="IB25">
            <v>0</v>
          </cell>
          <cell r="IC25">
            <v>27726.42</v>
          </cell>
          <cell r="ID25">
            <v>10755</v>
          </cell>
          <cell r="IE25">
            <v>104215.45</v>
          </cell>
          <cell r="IF25">
            <v>11657</v>
          </cell>
          <cell r="IG25">
            <v>43817.700000000004</v>
          </cell>
          <cell r="IH25">
            <v>1386.82</v>
          </cell>
          <cell r="II25">
            <v>18824.39</v>
          </cell>
          <cell r="IJ25">
            <v>465.65</v>
          </cell>
          <cell r="IK25">
            <v>64167.47</v>
          </cell>
          <cell r="IL25">
            <v>36072.68373886343</v>
          </cell>
          <cell r="IM25">
            <v>0</v>
          </cell>
          <cell r="IN25">
            <v>19616.990000000002</v>
          </cell>
          <cell r="IO25">
            <v>262094.99999999997</v>
          </cell>
          <cell r="IP25">
            <v>723999.73073886347</v>
          </cell>
          <cell r="IQ25">
            <v>1984.73</v>
          </cell>
          <cell r="IR25">
            <v>49167.463294799978</v>
          </cell>
          <cell r="IS25">
            <v>0</v>
          </cell>
          <cell r="IT25">
            <v>18947.715386700002</v>
          </cell>
          <cell r="IU25">
            <v>0</v>
          </cell>
          <cell r="IV25">
            <v>68115.17868149998</v>
          </cell>
          <cell r="IW25">
            <v>21633.8</v>
          </cell>
          <cell r="JA25">
            <v>21633.8</v>
          </cell>
          <cell r="JH25">
            <v>1694.04</v>
          </cell>
          <cell r="JI25">
            <v>10393.14</v>
          </cell>
          <cell r="JK25">
            <v>4255.9799999999996</v>
          </cell>
          <cell r="JL25">
            <v>5290.6399999999994</v>
          </cell>
          <cell r="JO25">
            <v>21633.8</v>
          </cell>
          <cell r="JP25">
            <v>0</v>
          </cell>
          <cell r="JQ25">
            <v>39200.12402670001</v>
          </cell>
          <cell r="JR25">
            <v>0</v>
          </cell>
          <cell r="JS25">
            <v>24813.518932300001</v>
          </cell>
          <cell r="JT25">
            <v>0</v>
          </cell>
          <cell r="JU25">
            <v>0</v>
          </cell>
          <cell r="JV25">
            <v>64013.642959000012</v>
          </cell>
          <cell r="JW25">
            <v>34078.964000000007</v>
          </cell>
        </row>
        <row r="26">
          <cell r="A26">
            <v>41714</v>
          </cell>
          <cell r="B26">
            <v>25060.54</v>
          </cell>
          <cell r="F26">
            <v>25060.54</v>
          </cell>
          <cell r="U26">
            <v>25060.54</v>
          </cell>
          <cell r="Z26">
            <v>0</v>
          </cell>
          <cell r="AA26">
            <v>25060.54</v>
          </cell>
          <cell r="AB26">
            <v>205493.5</v>
          </cell>
          <cell r="AD26">
            <v>17096.774193548386</v>
          </cell>
          <cell r="AE26">
            <v>25473.399999999907</v>
          </cell>
          <cell r="AF26">
            <v>-412.85999999990599</v>
          </cell>
          <cell r="AG26">
            <v>1372304.9599999995</v>
          </cell>
          <cell r="AH26">
            <v>0</v>
          </cell>
          <cell r="AI26">
            <v>25060.539999999997</v>
          </cell>
          <cell r="AJ26">
            <v>19400.71</v>
          </cell>
          <cell r="AK26">
            <v>19400.71</v>
          </cell>
          <cell r="AL26">
            <v>0</v>
          </cell>
          <cell r="AM26">
            <v>8364.9399999999987</v>
          </cell>
          <cell r="AN26">
            <v>2413.6799999999998</v>
          </cell>
          <cell r="AO26">
            <v>847.74</v>
          </cell>
          <cell r="AP26">
            <v>3731.98</v>
          </cell>
          <cell r="AQ26">
            <v>30.48</v>
          </cell>
          <cell r="AR26">
            <v>1182.98</v>
          </cell>
          <cell r="AS26">
            <v>158.08000000000001</v>
          </cell>
          <cell r="AT26">
            <v>11035.77</v>
          </cell>
          <cell r="AU26">
            <v>281.5</v>
          </cell>
          <cell r="AV26">
            <v>66.400000000000006</v>
          </cell>
          <cell r="AX26">
            <v>258.94</v>
          </cell>
          <cell r="BD26">
            <v>0</v>
          </cell>
          <cell r="BE26">
            <v>0</v>
          </cell>
          <cell r="BF26">
            <v>0</v>
          </cell>
          <cell r="BG26">
            <v>0</v>
          </cell>
          <cell r="BH26">
            <v>0</v>
          </cell>
          <cell r="BI26">
            <v>0</v>
          </cell>
          <cell r="BJ26">
            <v>0</v>
          </cell>
          <cell r="BK26">
            <v>0</v>
          </cell>
          <cell r="BL26">
            <v>0</v>
          </cell>
          <cell r="BM26">
            <v>0</v>
          </cell>
          <cell r="BN26">
            <v>0</v>
          </cell>
          <cell r="BO26">
            <v>0</v>
          </cell>
          <cell r="BP26">
            <v>0</v>
          </cell>
          <cell r="BW26">
            <v>0</v>
          </cell>
          <cell r="BY26">
            <v>0</v>
          </cell>
          <cell r="CA26">
            <v>0</v>
          </cell>
          <cell r="CB26">
            <v>0</v>
          </cell>
          <cell r="CC26">
            <v>0</v>
          </cell>
          <cell r="CS26">
            <v>3760.1</v>
          </cell>
          <cell r="CU26">
            <v>2667.16</v>
          </cell>
          <cell r="CX26">
            <v>430.88</v>
          </cell>
          <cell r="DA26">
            <v>1136.9000000000001</v>
          </cell>
          <cell r="DB26">
            <v>116.45</v>
          </cell>
          <cell r="DO26">
            <v>2317.4399999999996</v>
          </cell>
          <cell r="DP26">
            <v>16695.599999999999</v>
          </cell>
          <cell r="DR26">
            <v>3280.54</v>
          </cell>
          <cell r="DV26">
            <v>476.9</v>
          </cell>
          <cell r="EK26">
            <v>7515.0199999999986</v>
          </cell>
          <cell r="EL26">
            <v>5423.1399999999994</v>
          </cell>
          <cell r="FA26">
            <v>5504.2</v>
          </cell>
          <cell r="FB26">
            <v>928.69008280000071</v>
          </cell>
          <cell r="FC26">
            <v>0</v>
          </cell>
          <cell r="FD26">
            <v>823.89647019999984</v>
          </cell>
          <cell r="FE26">
            <v>136.36000000000001</v>
          </cell>
          <cell r="FF26">
            <v>841.64</v>
          </cell>
          <cell r="FG26">
            <v>0</v>
          </cell>
          <cell r="FH26">
            <v>85.5</v>
          </cell>
          <cell r="FI26">
            <v>0</v>
          </cell>
          <cell r="FJ26">
            <v>0</v>
          </cell>
          <cell r="FK26">
            <v>149846.44085370001</v>
          </cell>
          <cell r="FL26">
            <v>0</v>
          </cell>
          <cell r="FM26">
            <v>4484.3818850999996</v>
          </cell>
          <cell r="FN26">
            <v>0</v>
          </cell>
          <cell r="FO26">
            <v>47830.459399999985</v>
          </cell>
          <cell r="FP26">
            <v>73113.313568399986</v>
          </cell>
          <cell r="FQ26">
            <v>21.95</v>
          </cell>
          <cell r="FR26">
            <v>24619.106899999999</v>
          </cell>
          <cell r="FS26">
            <v>308235.93916020001</v>
          </cell>
          <cell r="FT26">
            <v>153</v>
          </cell>
          <cell r="GH26">
            <v>469</v>
          </cell>
          <cell r="GR26">
            <v>622</v>
          </cell>
          <cell r="GY26">
            <v>0</v>
          </cell>
          <cell r="HQ26">
            <v>0</v>
          </cell>
          <cell r="HR26">
            <v>54095.776999999995</v>
          </cell>
          <cell r="HS26">
            <v>12629</v>
          </cell>
          <cell r="HT26">
            <v>14648</v>
          </cell>
          <cell r="HU26">
            <v>15301.43</v>
          </cell>
          <cell r="HV26">
            <v>7987</v>
          </cell>
          <cell r="HW26">
            <v>0</v>
          </cell>
          <cell r="HX26">
            <v>13339.95</v>
          </cell>
          <cell r="HY26">
            <v>5351</v>
          </cell>
          <cell r="HZ26">
            <v>0</v>
          </cell>
          <cell r="IA26">
            <v>0</v>
          </cell>
          <cell r="IB26">
            <v>0</v>
          </cell>
          <cell r="IC26">
            <v>27726.42</v>
          </cell>
          <cell r="ID26">
            <v>10755</v>
          </cell>
          <cell r="IE26">
            <v>104215.45</v>
          </cell>
          <cell r="IF26">
            <v>12126</v>
          </cell>
          <cell r="IG26">
            <v>43817.700000000004</v>
          </cell>
          <cell r="IH26">
            <v>1386.82</v>
          </cell>
          <cell r="II26">
            <v>18824.39</v>
          </cell>
          <cell r="IJ26">
            <v>465.65</v>
          </cell>
          <cell r="IK26">
            <v>64167.47</v>
          </cell>
          <cell r="IL26">
            <v>36072.68373886343</v>
          </cell>
          <cell r="IM26">
            <v>0</v>
          </cell>
          <cell r="IN26">
            <v>19616.990000000002</v>
          </cell>
          <cell r="IO26">
            <v>262094.99999999997</v>
          </cell>
          <cell r="IP26">
            <v>724621.73073886347</v>
          </cell>
          <cell r="IQ26">
            <v>1984.73</v>
          </cell>
          <cell r="IR26">
            <v>51216.263294799974</v>
          </cell>
          <cell r="IS26">
            <v>0</v>
          </cell>
          <cell r="IT26">
            <v>18947.715386700002</v>
          </cell>
          <cell r="IU26">
            <v>0</v>
          </cell>
          <cell r="IV26">
            <v>70163.978681499982</v>
          </cell>
          <cell r="IW26">
            <v>23011.739999999998</v>
          </cell>
          <cell r="JA26">
            <v>23011.739999999998</v>
          </cell>
          <cell r="JH26">
            <v>1937.38</v>
          </cell>
          <cell r="JI26">
            <v>12696.26</v>
          </cell>
          <cell r="JK26">
            <v>3958.88</v>
          </cell>
          <cell r="JL26">
            <v>4419.22</v>
          </cell>
          <cell r="JO26">
            <v>23011.74</v>
          </cell>
          <cell r="JP26">
            <v>0</v>
          </cell>
          <cell r="JQ26">
            <v>39916.450026700011</v>
          </cell>
          <cell r="JR26">
            <v>0</v>
          </cell>
          <cell r="JS26">
            <v>17125.269932300002</v>
          </cell>
          <cell r="JT26">
            <v>0</v>
          </cell>
          <cell r="JU26">
            <v>0</v>
          </cell>
          <cell r="JV26">
            <v>57041.719959000009</v>
          </cell>
          <cell r="JW26">
            <v>22295.414000000001</v>
          </cell>
          <cell r="JY26">
            <v>7688.2489999999998</v>
          </cell>
        </row>
        <row r="27">
          <cell r="A27">
            <v>41715</v>
          </cell>
          <cell r="B27">
            <v>22084.26</v>
          </cell>
          <cell r="F27">
            <v>22084.26</v>
          </cell>
          <cell r="U27">
            <v>22084.26</v>
          </cell>
          <cell r="V27">
            <v>261.7</v>
          </cell>
          <cell r="Z27">
            <v>261.7</v>
          </cell>
          <cell r="AA27">
            <v>22345.96</v>
          </cell>
          <cell r="AB27">
            <v>219881</v>
          </cell>
          <cell r="AD27">
            <v>17096.774193548386</v>
          </cell>
          <cell r="AE27">
            <v>23139.899999999907</v>
          </cell>
          <cell r="AF27">
            <v>-1055.6399999999085</v>
          </cell>
          <cell r="AG27">
            <v>1395444.8599999994</v>
          </cell>
          <cell r="AH27">
            <v>0</v>
          </cell>
          <cell r="AI27">
            <v>22084.26</v>
          </cell>
          <cell r="AJ27">
            <v>19582.02</v>
          </cell>
          <cell r="AK27">
            <v>19582.02</v>
          </cell>
          <cell r="AL27">
            <v>0</v>
          </cell>
          <cell r="AM27">
            <v>6513.5999999999995</v>
          </cell>
          <cell r="AN27">
            <v>1244.54</v>
          </cell>
          <cell r="AO27">
            <v>518.41999999999996</v>
          </cell>
          <cell r="AP27">
            <v>3991.2</v>
          </cell>
          <cell r="AQ27">
            <v>61.74</v>
          </cell>
          <cell r="AR27">
            <v>697.7</v>
          </cell>
          <cell r="AT27">
            <v>13068.42</v>
          </cell>
          <cell r="AU27">
            <v>424.82</v>
          </cell>
          <cell r="AV27">
            <v>133.02000000000001</v>
          </cell>
          <cell r="AX27">
            <v>59.46</v>
          </cell>
          <cell r="BD27">
            <v>0</v>
          </cell>
          <cell r="BE27">
            <v>0</v>
          </cell>
          <cell r="BF27">
            <v>0</v>
          </cell>
          <cell r="BG27">
            <v>0</v>
          </cell>
          <cell r="BH27">
            <v>0</v>
          </cell>
          <cell r="BI27">
            <v>0</v>
          </cell>
          <cell r="BJ27">
            <v>0</v>
          </cell>
          <cell r="BK27">
            <v>0</v>
          </cell>
          <cell r="BL27">
            <v>0</v>
          </cell>
          <cell r="BM27">
            <v>0</v>
          </cell>
          <cell r="BN27">
            <v>0</v>
          </cell>
          <cell r="BO27">
            <v>0</v>
          </cell>
          <cell r="BP27">
            <v>0</v>
          </cell>
          <cell r="BW27">
            <v>0</v>
          </cell>
          <cell r="BY27">
            <v>0</v>
          </cell>
          <cell r="CA27">
            <v>0</v>
          </cell>
          <cell r="CB27">
            <v>0</v>
          </cell>
          <cell r="CC27">
            <v>0</v>
          </cell>
          <cell r="CS27">
            <v>2930.37</v>
          </cell>
          <cell r="CU27">
            <v>3458.84</v>
          </cell>
          <cell r="CX27">
            <v>558.88</v>
          </cell>
          <cell r="DA27">
            <v>710.13000000000011</v>
          </cell>
          <cell r="DB27">
            <v>769.39</v>
          </cell>
          <cell r="DL27">
            <v>739.27</v>
          </cell>
          <cell r="DO27">
            <v>3284.24</v>
          </cell>
          <cell r="DP27">
            <v>15570.66</v>
          </cell>
          <cell r="DQ27">
            <v>2278.6400000000003</v>
          </cell>
          <cell r="DV27">
            <v>721.78</v>
          </cell>
          <cell r="DX27">
            <v>156.38</v>
          </cell>
          <cell r="EK27">
            <v>6996.34</v>
          </cell>
          <cell r="EL27">
            <v>2960.2000000000003</v>
          </cell>
          <cell r="EO27">
            <v>2457.3200000000002</v>
          </cell>
          <cell r="FA27">
            <v>3650.3799999999992</v>
          </cell>
          <cell r="FB27">
            <v>1061.7100828000007</v>
          </cell>
          <cell r="FC27">
            <v>0</v>
          </cell>
          <cell r="FD27">
            <v>883.35647019999988</v>
          </cell>
          <cell r="FE27">
            <v>136.36000000000001</v>
          </cell>
          <cell r="FF27">
            <v>119.86000000000001</v>
          </cell>
          <cell r="FG27">
            <v>0</v>
          </cell>
          <cell r="FH27">
            <v>0</v>
          </cell>
          <cell r="FI27">
            <v>0</v>
          </cell>
          <cell r="FJ27">
            <v>0</v>
          </cell>
          <cell r="FK27">
            <v>149846.44085370001</v>
          </cell>
          <cell r="FL27">
            <v>0</v>
          </cell>
          <cell r="FM27">
            <v>4484.3818850999996</v>
          </cell>
          <cell r="FN27">
            <v>0</v>
          </cell>
          <cell r="FO27">
            <v>47782.209399999992</v>
          </cell>
          <cell r="FP27">
            <v>71632.633568399993</v>
          </cell>
          <cell r="FQ27">
            <v>21.95</v>
          </cell>
          <cell r="FR27">
            <v>26185.296899999998</v>
          </cell>
          <cell r="FS27">
            <v>305804.57916020002</v>
          </cell>
          <cell r="FT27">
            <v>54</v>
          </cell>
          <cell r="FX27">
            <v>114.00000000000001</v>
          </cell>
          <cell r="GR27">
            <v>168</v>
          </cell>
          <cell r="GY27">
            <v>610.9</v>
          </cell>
          <cell r="HQ27">
            <v>610.9</v>
          </cell>
          <cell r="HR27">
            <v>54149.776999999995</v>
          </cell>
          <cell r="HS27">
            <v>12629</v>
          </cell>
          <cell r="HT27">
            <v>14648</v>
          </cell>
          <cell r="HU27">
            <v>15301.43</v>
          </cell>
          <cell r="HV27">
            <v>8101</v>
          </cell>
          <cell r="HW27">
            <v>0</v>
          </cell>
          <cell r="HX27">
            <v>12729.050000000001</v>
          </cell>
          <cell r="HY27">
            <v>5351</v>
          </cell>
          <cell r="HZ27">
            <v>0</v>
          </cell>
          <cell r="IA27">
            <v>0</v>
          </cell>
          <cell r="IB27">
            <v>0</v>
          </cell>
          <cell r="IC27">
            <v>27726.42</v>
          </cell>
          <cell r="ID27">
            <v>10755</v>
          </cell>
          <cell r="IE27">
            <v>104215.45</v>
          </cell>
          <cell r="IF27">
            <v>12126</v>
          </cell>
          <cell r="IG27">
            <v>43817.700000000004</v>
          </cell>
          <cell r="IH27">
            <v>1386.82</v>
          </cell>
          <cell r="II27">
            <v>18824.39</v>
          </cell>
          <cell r="IJ27">
            <v>465.65</v>
          </cell>
          <cell r="IK27">
            <v>64167.47</v>
          </cell>
          <cell r="IL27">
            <v>36072.68373886343</v>
          </cell>
          <cell r="IM27">
            <v>0</v>
          </cell>
          <cell r="IN27">
            <v>19616.990000000002</v>
          </cell>
          <cell r="IO27">
            <v>262094.99999999997</v>
          </cell>
          <cell r="IP27">
            <v>724178.83073886344</v>
          </cell>
          <cell r="IQ27">
            <v>2333.9300000000003</v>
          </cell>
          <cell r="IR27">
            <v>51706.703294799976</v>
          </cell>
          <cell r="IS27">
            <v>0</v>
          </cell>
          <cell r="IT27">
            <v>18947.715386700002</v>
          </cell>
          <cell r="IU27">
            <v>0</v>
          </cell>
          <cell r="IV27">
            <v>70654.418681499985</v>
          </cell>
          <cell r="IW27">
            <v>21855.519999999997</v>
          </cell>
          <cell r="JA27">
            <v>21855.519999999997</v>
          </cell>
          <cell r="JH27">
            <v>1832.46</v>
          </cell>
          <cell r="JI27">
            <v>10689.880000000001</v>
          </cell>
          <cell r="JK27">
            <v>4423.04</v>
          </cell>
          <cell r="JL27">
            <v>4910.1399999999994</v>
          </cell>
          <cell r="JO27">
            <v>21855.52</v>
          </cell>
          <cell r="JP27">
            <v>0</v>
          </cell>
          <cell r="JQ27">
            <v>37728.918026700005</v>
          </cell>
          <cell r="JR27">
            <v>0</v>
          </cell>
          <cell r="JS27">
            <v>17125.269932300002</v>
          </cell>
          <cell r="JT27">
            <v>0</v>
          </cell>
          <cell r="JU27">
            <v>0</v>
          </cell>
          <cell r="JV27">
            <v>54854.187959000003</v>
          </cell>
          <cell r="JW27">
            <v>24043.052</v>
          </cell>
        </row>
        <row r="28">
          <cell r="A28">
            <v>41716</v>
          </cell>
          <cell r="B28">
            <v>24196.052000000003</v>
          </cell>
          <cell r="F28">
            <v>24196.052000000003</v>
          </cell>
          <cell r="U28">
            <v>24196.052000000003</v>
          </cell>
          <cell r="V28">
            <v>449.06</v>
          </cell>
          <cell r="Z28">
            <v>449.06</v>
          </cell>
          <cell r="AA28">
            <v>24645.112000000005</v>
          </cell>
          <cell r="AB28">
            <v>232058.5</v>
          </cell>
          <cell r="AD28">
            <v>17096.774193548386</v>
          </cell>
          <cell r="AE28">
            <v>25250.600000000093</v>
          </cell>
          <cell r="AF28">
            <v>-1054.5480000000898</v>
          </cell>
          <cell r="AG28">
            <v>1420695.4599999995</v>
          </cell>
          <cell r="AH28">
            <v>0</v>
          </cell>
          <cell r="AI28">
            <v>24196.051999999996</v>
          </cell>
          <cell r="AJ28">
            <v>22126.081999999999</v>
          </cell>
          <cell r="AK28">
            <v>22126.081999999999</v>
          </cell>
          <cell r="AL28">
            <v>0</v>
          </cell>
          <cell r="AM28">
            <v>10305.151999999998</v>
          </cell>
          <cell r="AN28">
            <v>2623.83</v>
          </cell>
          <cell r="AO28">
            <v>962.69999999999993</v>
          </cell>
          <cell r="AP28">
            <v>5335.5</v>
          </cell>
          <cell r="AQ28">
            <v>26.66</v>
          </cell>
          <cell r="AR28">
            <v>1356.4620000000002</v>
          </cell>
          <cell r="AT28">
            <v>11820.93</v>
          </cell>
          <cell r="AU28">
            <v>387.70000000000005</v>
          </cell>
          <cell r="AV28">
            <v>190.5</v>
          </cell>
          <cell r="BD28">
            <v>0</v>
          </cell>
          <cell r="BE28">
            <v>0</v>
          </cell>
          <cell r="BF28">
            <v>0</v>
          </cell>
          <cell r="BG28">
            <v>0</v>
          </cell>
          <cell r="BH28">
            <v>0</v>
          </cell>
          <cell r="BI28">
            <v>0</v>
          </cell>
          <cell r="BJ28">
            <v>0</v>
          </cell>
          <cell r="BK28">
            <v>0</v>
          </cell>
          <cell r="BL28">
            <v>0</v>
          </cell>
          <cell r="BM28">
            <v>0</v>
          </cell>
          <cell r="BN28">
            <v>0</v>
          </cell>
          <cell r="BO28">
            <v>0</v>
          </cell>
          <cell r="BP28">
            <v>0</v>
          </cell>
          <cell r="BW28">
            <v>0</v>
          </cell>
          <cell r="BY28">
            <v>0</v>
          </cell>
          <cell r="CA28">
            <v>0</v>
          </cell>
          <cell r="CB28">
            <v>0</v>
          </cell>
          <cell r="CC28">
            <v>0</v>
          </cell>
          <cell r="CS28">
            <v>421.6</v>
          </cell>
          <cell r="CT28">
            <v>26.88</v>
          </cell>
          <cell r="CU28">
            <v>3629.78</v>
          </cell>
          <cell r="CX28">
            <v>1054.54</v>
          </cell>
          <cell r="DA28">
            <v>2538.89</v>
          </cell>
          <cell r="DB28">
            <v>107.62</v>
          </cell>
          <cell r="DL28">
            <v>87.96</v>
          </cell>
          <cell r="DO28">
            <v>3375.46</v>
          </cell>
          <cell r="DP28">
            <v>13890.9</v>
          </cell>
          <cell r="DQ28">
            <v>3516.34</v>
          </cell>
          <cell r="EK28">
            <v>5245.16</v>
          </cell>
          <cell r="EO28">
            <v>5129.3999999999996</v>
          </cell>
          <cell r="FA28">
            <v>521.73999999999887</v>
          </cell>
          <cell r="FB28">
            <v>1252.2100828000007</v>
          </cell>
          <cell r="FC28">
            <v>0</v>
          </cell>
          <cell r="FD28">
            <v>883.35647019999988</v>
          </cell>
          <cell r="FE28">
            <v>136.36000000000001</v>
          </cell>
          <cell r="FF28">
            <v>119.86000000000001</v>
          </cell>
          <cell r="FG28">
            <v>0</v>
          </cell>
          <cell r="FH28">
            <v>0</v>
          </cell>
          <cell r="FI28">
            <v>0</v>
          </cell>
          <cell r="FJ28">
            <v>0</v>
          </cell>
          <cell r="FK28">
            <v>149846.44085370001</v>
          </cell>
          <cell r="FL28">
            <v>0</v>
          </cell>
          <cell r="FM28">
            <v>4484.3818850999996</v>
          </cell>
          <cell r="FN28">
            <v>0</v>
          </cell>
          <cell r="FO28">
            <v>47669.849399999992</v>
          </cell>
          <cell r="FP28">
            <v>74279.143568399988</v>
          </cell>
          <cell r="FQ28">
            <v>21.95</v>
          </cell>
          <cell r="FR28">
            <v>24519.316899999998</v>
          </cell>
          <cell r="FS28">
            <v>303734.60916019999</v>
          </cell>
          <cell r="FT28">
            <v>72</v>
          </cell>
          <cell r="FX28">
            <v>28.5</v>
          </cell>
          <cell r="GF28">
            <v>9.5</v>
          </cell>
          <cell r="GH28">
            <v>656</v>
          </cell>
          <cell r="GR28">
            <v>766</v>
          </cell>
          <cell r="GY28">
            <v>588.54999999999995</v>
          </cell>
          <cell r="HQ28">
            <v>588.54999999999995</v>
          </cell>
          <cell r="HR28">
            <v>54221.776999999995</v>
          </cell>
          <cell r="HS28">
            <v>12629</v>
          </cell>
          <cell r="HT28">
            <v>14648</v>
          </cell>
          <cell r="HU28">
            <v>15301.43</v>
          </cell>
          <cell r="HV28">
            <v>8129.5</v>
          </cell>
          <cell r="HW28">
            <v>0</v>
          </cell>
          <cell r="HX28">
            <v>12140.500000000002</v>
          </cell>
          <cell r="HY28">
            <v>5351</v>
          </cell>
          <cell r="HZ28">
            <v>0</v>
          </cell>
          <cell r="IA28">
            <v>0</v>
          </cell>
          <cell r="IB28">
            <v>0</v>
          </cell>
          <cell r="IC28">
            <v>27726.42</v>
          </cell>
          <cell r="ID28">
            <v>10764.5</v>
          </cell>
          <cell r="IE28">
            <v>104215.45</v>
          </cell>
          <cell r="IF28">
            <v>12782</v>
          </cell>
          <cell r="IG28">
            <v>43817.700000000004</v>
          </cell>
          <cell r="IH28">
            <v>1386.82</v>
          </cell>
          <cell r="II28">
            <v>18824.39</v>
          </cell>
          <cell r="IJ28">
            <v>465.65</v>
          </cell>
          <cell r="IK28">
            <v>64167.47</v>
          </cell>
          <cell r="IL28">
            <v>36072.68373886343</v>
          </cell>
          <cell r="IM28">
            <v>0</v>
          </cell>
          <cell r="IN28">
            <v>19616.990000000002</v>
          </cell>
          <cell r="IO28">
            <v>262094.99999999997</v>
          </cell>
          <cell r="IP28">
            <v>724356.28073886351</v>
          </cell>
          <cell r="IQ28">
            <v>2473.4200000000005</v>
          </cell>
          <cell r="IR28">
            <v>54758.695294799982</v>
          </cell>
          <cell r="IS28">
            <v>0</v>
          </cell>
          <cell r="IT28">
            <v>18947.715386700002</v>
          </cell>
          <cell r="IU28">
            <v>0</v>
          </cell>
          <cell r="IV28">
            <v>73706.410681499983</v>
          </cell>
          <cell r="IW28">
            <v>21593.119999999999</v>
          </cell>
          <cell r="JA28">
            <v>21593.119999999999</v>
          </cell>
          <cell r="JH28">
            <v>2429.6800000000003</v>
          </cell>
          <cell r="JI28">
            <v>11783.699999999999</v>
          </cell>
          <cell r="JK28">
            <v>3534.3599999999997</v>
          </cell>
          <cell r="JL28">
            <v>3845.38</v>
          </cell>
          <cell r="JO28">
            <v>21593.119999999999</v>
          </cell>
          <cell r="JP28">
            <v>0</v>
          </cell>
          <cell r="JQ28">
            <v>42636.960026700006</v>
          </cell>
          <cell r="JR28">
            <v>0</v>
          </cell>
          <cell r="JS28">
            <v>17125.269932300002</v>
          </cell>
          <cell r="JT28">
            <v>0</v>
          </cell>
          <cell r="JU28">
            <v>0</v>
          </cell>
          <cell r="JV28">
            <v>59762.229959000004</v>
          </cell>
          <cell r="JW28">
            <v>9223.8209999999999</v>
          </cell>
        </row>
        <row r="29">
          <cell r="A29">
            <v>41717</v>
          </cell>
          <cell r="D29">
            <v>13688.98</v>
          </cell>
          <cell r="F29">
            <v>13688.98</v>
          </cell>
          <cell r="U29">
            <v>13688.98</v>
          </cell>
          <cell r="Z29">
            <v>0</v>
          </cell>
          <cell r="AA29">
            <v>13688.98</v>
          </cell>
          <cell r="AB29">
            <v>226190.5</v>
          </cell>
          <cell r="AD29">
            <v>17096.774193548386</v>
          </cell>
          <cell r="AE29">
            <v>13910.700000000186</v>
          </cell>
          <cell r="AF29">
            <v>-221.7200000001867</v>
          </cell>
          <cell r="AG29">
            <v>1434606.1599999997</v>
          </cell>
          <cell r="AH29">
            <v>0</v>
          </cell>
          <cell r="AI29">
            <v>13688.98</v>
          </cell>
          <cell r="AJ29">
            <v>23647.41</v>
          </cell>
          <cell r="AK29">
            <v>23647.41</v>
          </cell>
          <cell r="AL29">
            <v>0</v>
          </cell>
          <cell r="AM29">
            <v>5766.2999999999993</v>
          </cell>
          <cell r="AN29">
            <v>2055.54</v>
          </cell>
          <cell r="AO29">
            <v>822.24</v>
          </cell>
          <cell r="AP29">
            <v>2636.12</v>
          </cell>
          <cell r="AR29">
            <v>252.4</v>
          </cell>
          <cell r="AT29">
            <v>17881.11</v>
          </cell>
          <cell r="AU29">
            <v>714.12</v>
          </cell>
          <cell r="AV29">
            <v>506.28</v>
          </cell>
          <cell r="AX29">
            <v>1087.74</v>
          </cell>
          <cell r="AZ29">
            <v>340.1</v>
          </cell>
          <cell r="BD29">
            <v>0</v>
          </cell>
          <cell r="BE29">
            <v>0</v>
          </cell>
          <cell r="BF29">
            <v>0</v>
          </cell>
          <cell r="BG29">
            <v>0</v>
          </cell>
          <cell r="BH29">
            <v>0</v>
          </cell>
          <cell r="BI29">
            <v>0</v>
          </cell>
          <cell r="BJ29">
            <v>0</v>
          </cell>
          <cell r="BK29">
            <v>0</v>
          </cell>
          <cell r="BL29">
            <v>0</v>
          </cell>
          <cell r="BM29">
            <v>0</v>
          </cell>
          <cell r="BN29">
            <v>0</v>
          </cell>
          <cell r="BO29">
            <v>0</v>
          </cell>
          <cell r="BP29">
            <v>0</v>
          </cell>
          <cell r="BW29">
            <v>0</v>
          </cell>
          <cell r="BY29">
            <v>0</v>
          </cell>
          <cell r="CA29">
            <v>0</v>
          </cell>
          <cell r="CB29">
            <v>0</v>
          </cell>
          <cell r="CC29">
            <v>0</v>
          </cell>
          <cell r="CE29">
            <v>105.06</v>
          </cell>
          <cell r="CS29">
            <v>1460.61</v>
          </cell>
          <cell r="CT29">
            <v>3853.51</v>
          </cell>
          <cell r="CU29">
            <v>2506.1400000000003</v>
          </cell>
          <cell r="CX29">
            <v>1581.6</v>
          </cell>
          <cell r="DA29">
            <v>2614.21</v>
          </cell>
          <cell r="DO29">
            <v>3111.74</v>
          </cell>
          <cell r="DP29">
            <v>7922.68</v>
          </cell>
          <cell r="DQ29">
            <v>1901.12</v>
          </cell>
          <cell r="EK29">
            <v>2942.04</v>
          </cell>
          <cell r="EL29">
            <v>3079.52</v>
          </cell>
          <cell r="FA29">
            <v>0</v>
          </cell>
          <cell r="FB29">
            <v>1758.4900828000007</v>
          </cell>
          <cell r="FC29">
            <v>0</v>
          </cell>
          <cell r="FD29">
            <v>1971.0964701999999</v>
          </cell>
          <cell r="FE29">
            <v>136.36000000000001</v>
          </cell>
          <cell r="FF29">
            <v>459.96000000000004</v>
          </cell>
          <cell r="FG29">
            <v>0</v>
          </cell>
          <cell r="FH29">
            <v>0</v>
          </cell>
          <cell r="FI29">
            <v>0</v>
          </cell>
          <cell r="FJ29">
            <v>0</v>
          </cell>
          <cell r="FK29">
            <v>149846.44085370001</v>
          </cell>
          <cell r="FL29">
            <v>0</v>
          </cell>
          <cell r="FM29">
            <v>4484.3818850999996</v>
          </cell>
          <cell r="FN29">
            <v>0</v>
          </cell>
          <cell r="FO29">
            <v>54234.729399999989</v>
          </cell>
          <cell r="FP29">
            <v>73813.83356839999</v>
          </cell>
          <cell r="FQ29">
            <v>21.95</v>
          </cell>
          <cell r="FR29">
            <v>27631.056899999996</v>
          </cell>
          <cell r="FS29">
            <v>314358.29916020005</v>
          </cell>
          <cell r="GF29">
            <v>57.000000000000007</v>
          </cell>
          <cell r="GH29">
            <v>170</v>
          </cell>
          <cell r="GR29">
            <v>227</v>
          </cell>
          <cell r="GY29">
            <v>688.16</v>
          </cell>
          <cell r="HQ29">
            <v>688.16</v>
          </cell>
          <cell r="HR29">
            <v>54221.776999999995</v>
          </cell>
          <cell r="HS29">
            <v>12629</v>
          </cell>
          <cell r="HT29">
            <v>14648</v>
          </cell>
          <cell r="HU29">
            <v>15301.43</v>
          </cell>
          <cell r="HV29">
            <v>8129.5</v>
          </cell>
          <cell r="HW29">
            <v>0</v>
          </cell>
          <cell r="HX29">
            <v>11452.340000000002</v>
          </cell>
          <cell r="HY29">
            <v>5351</v>
          </cell>
          <cell r="HZ29">
            <v>0</v>
          </cell>
          <cell r="IA29">
            <v>0</v>
          </cell>
          <cell r="IB29">
            <v>0</v>
          </cell>
          <cell r="IC29">
            <v>27726.42</v>
          </cell>
          <cell r="ID29">
            <v>10821.5</v>
          </cell>
          <cell r="IE29">
            <v>104215.45</v>
          </cell>
          <cell r="IF29">
            <v>12952</v>
          </cell>
          <cell r="IG29">
            <v>43817.700000000004</v>
          </cell>
          <cell r="IH29">
            <v>1386.82</v>
          </cell>
          <cell r="II29">
            <v>18824.39</v>
          </cell>
          <cell r="IJ29">
            <v>465.65</v>
          </cell>
          <cell r="IK29">
            <v>64167.47</v>
          </cell>
          <cell r="IL29">
            <v>36072.68373886343</v>
          </cell>
          <cell r="IM29">
            <v>0</v>
          </cell>
          <cell r="IN29">
            <v>19616.990000000002</v>
          </cell>
          <cell r="IO29">
            <v>262094.99999999997</v>
          </cell>
          <cell r="IP29">
            <v>723895.12073886348</v>
          </cell>
          <cell r="IQ29">
            <v>3161.5800000000004</v>
          </cell>
          <cell r="IR29">
            <v>31756.43529479998</v>
          </cell>
          <cell r="IS29">
            <v>0</v>
          </cell>
          <cell r="IT29">
            <v>32636.695386700001</v>
          </cell>
          <cell r="IU29">
            <v>0</v>
          </cell>
          <cell r="IV29">
            <v>64393.130681499984</v>
          </cell>
          <cell r="IW29">
            <v>23002.260000000002</v>
          </cell>
          <cell r="JA29">
            <v>23002.260000000002</v>
          </cell>
          <cell r="JH29">
            <v>2200.44</v>
          </cell>
          <cell r="JI29">
            <v>11451.64</v>
          </cell>
          <cell r="JK29">
            <v>3878.2799999999997</v>
          </cell>
          <cell r="JL29">
            <v>5471.9</v>
          </cell>
          <cell r="JO29">
            <v>23002.260000000002</v>
          </cell>
          <cell r="JP29">
            <v>0</v>
          </cell>
          <cell r="JQ29">
            <v>41679.515026699999</v>
          </cell>
          <cell r="JR29">
            <v>0</v>
          </cell>
          <cell r="JS29">
            <v>17125.269932300002</v>
          </cell>
          <cell r="JT29">
            <v>0</v>
          </cell>
          <cell r="JU29">
            <v>0</v>
          </cell>
          <cell r="JV29">
            <v>58804.784958999997</v>
          </cell>
          <cell r="JW29">
            <v>23959.705000000002</v>
          </cell>
        </row>
        <row r="30">
          <cell r="A30">
            <v>41718</v>
          </cell>
          <cell r="B30">
            <v>23474.300000000007</v>
          </cell>
          <cell r="F30">
            <v>23474.300000000007</v>
          </cell>
          <cell r="U30">
            <v>23474.300000000007</v>
          </cell>
          <cell r="V30">
            <v>510.78</v>
          </cell>
          <cell r="Z30">
            <v>510.78</v>
          </cell>
          <cell r="AA30">
            <v>23985.080000000005</v>
          </cell>
          <cell r="AB30">
            <v>180518.5</v>
          </cell>
          <cell r="AD30">
            <v>17096.774193548386</v>
          </cell>
          <cell r="AE30">
            <v>24569.5</v>
          </cell>
          <cell r="AF30">
            <v>-1095.1999999999935</v>
          </cell>
          <cell r="AG30">
            <v>1459175.6599999997</v>
          </cell>
          <cell r="AH30">
            <v>0</v>
          </cell>
          <cell r="AI30">
            <v>23474.300000000003</v>
          </cell>
          <cell r="AJ30">
            <v>19964.980000000003</v>
          </cell>
          <cell r="AK30">
            <v>19964.980000000003</v>
          </cell>
          <cell r="AL30">
            <v>0</v>
          </cell>
          <cell r="AM30">
            <v>6938.7600000000011</v>
          </cell>
          <cell r="AN30">
            <v>1452.0600000000002</v>
          </cell>
          <cell r="AO30">
            <v>657.54</v>
          </cell>
          <cell r="AP30">
            <v>4151.1400000000003</v>
          </cell>
          <cell r="AR30">
            <v>678.0200000000001</v>
          </cell>
          <cell r="AT30">
            <v>13026.220000000001</v>
          </cell>
          <cell r="AU30">
            <v>422.88</v>
          </cell>
          <cell r="AV30">
            <v>141.18</v>
          </cell>
          <cell r="AX30">
            <v>159.38</v>
          </cell>
          <cell r="AZ30">
            <v>44.68</v>
          </cell>
          <cell r="BD30">
            <v>0</v>
          </cell>
          <cell r="BE30">
            <v>0</v>
          </cell>
          <cell r="BF30">
            <v>0</v>
          </cell>
          <cell r="BG30">
            <v>0</v>
          </cell>
          <cell r="BH30">
            <v>0</v>
          </cell>
          <cell r="BI30">
            <v>0</v>
          </cell>
          <cell r="BJ30">
            <v>0</v>
          </cell>
          <cell r="BK30">
            <v>0</v>
          </cell>
          <cell r="BL30">
            <v>0</v>
          </cell>
          <cell r="BM30">
            <v>0</v>
          </cell>
          <cell r="BN30">
            <v>0</v>
          </cell>
          <cell r="BO30">
            <v>0</v>
          </cell>
          <cell r="BP30">
            <v>0</v>
          </cell>
          <cell r="BW30">
            <v>0</v>
          </cell>
          <cell r="BY30">
            <v>0</v>
          </cell>
          <cell r="CA30">
            <v>0</v>
          </cell>
          <cell r="CB30">
            <v>0</v>
          </cell>
          <cell r="CC30">
            <v>0</v>
          </cell>
          <cell r="CS30">
            <v>1949.84</v>
          </cell>
          <cell r="CT30">
            <v>2959.88</v>
          </cell>
          <cell r="CU30">
            <v>2360.2600000000002</v>
          </cell>
          <cell r="CX30">
            <v>457.6</v>
          </cell>
          <cell r="DA30">
            <v>116.42</v>
          </cell>
          <cell r="DB30">
            <v>1952.42</v>
          </cell>
          <cell r="DO30">
            <v>2461.6800000000003</v>
          </cell>
          <cell r="DP30">
            <v>16535.54</v>
          </cell>
          <cell r="DR30">
            <v>1964.98</v>
          </cell>
          <cell r="DT30">
            <v>1500.4</v>
          </cell>
          <cell r="DV30">
            <v>374.16</v>
          </cell>
          <cell r="EK30">
            <v>7146.38</v>
          </cell>
          <cell r="EL30">
            <v>3203.78</v>
          </cell>
          <cell r="EO30">
            <v>2345.84</v>
          </cell>
          <cell r="EW30">
            <v>32.56</v>
          </cell>
          <cell r="FA30">
            <v>422.88</v>
          </cell>
          <cell r="FB30">
            <v>0</v>
          </cell>
          <cell r="FC30">
            <v>0</v>
          </cell>
          <cell r="FD30">
            <v>630.07647019999968</v>
          </cell>
          <cell r="FE30">
            <v>168.92000000000002</v>
          </cell>
          <cell r="FF30">
            <v>130.48000000000002</v>
          </cell>
          <cell r="FG30">
            <v>0</v>
          </cell>
          <cell r="FH30">
            <v>0</v>
          </cell>
          <cell r="FI30">
            <v>0</v>
          </cell>
          <cell r="FJ30">
            <v>0</v>
          </cell>
          <cell r="FK30">
            <v>149846.44085370001</v>
          </cell>
          <cell r="FL30">
            <v>0</v>
          </cell>
          <cell r="FM30">
            <v>4484.3818850999996</v>
          </cell>
          <cell r="FN30">
            <v>0</v>
          </cell>
          <cell r="FO30">
            <v>54815.929399999994</v>
          </cell>
          <cell r="FP30">
            <v>72646.33356839999</v>
          </cell>
          <cell r="FQ30">
            <v>21.95</v>
          </cell>
          <cell r="FR30">
            <v>27746.896899999996</v>
          </cell>
          <cell r="FS30">
            <v>310914.2890774</v>
          </cell>
          <cell r="FT30">
            <v>81</v>
          </cell>
          <cell r="FX30">
            <v>161.5</v>
          </cell>
          <cell r="GF30">
            <v>0</v>
          </cell>
          <cell r="GH30">
            <v>160</v>
          </cell>
          <cell r="GQ30">
            <v>141.94999999999999</v>
          </cell>
          <cell r="GR30">
            <v>544.45000000000005</v>
          </cell>
          <cell r="GY30">
            <v>484.25</v>
          </cell>
          <cell r="HQ30">
            <v>484.25</v>
          </cell>
          <cell r="HR30">
            <v>54302.776999999995</v>
          </cell>
          <cell r="HS30">
            <v>12629</v>
          </cell>
          <cell r="HT30">
            <v>14648</v>
          </cell>
          <cell r="HU30">
            <v>15301.43</v>
          </cell>
          <cell r="HV30">
            <v>8291</v>
          </cell>
          <cell r="HW30">
            <v>0</v>
          </cell>
          <cell r="HX30">
            <v>10968.090000000002</v>
          </cell>
          <cell r="HY30">
            <v>5351</v>
          </cell>
          <cell r="HZ30">
            <v>0</v>
          </cell>
          <cell r="IA30">
            <v>0</v>
          </cell>
          <cell r="IB30">
            <v>0</v>
          </cell>
          <cell r="IC30">
            <v>27726.42</v>
          </cell>
          <cell r="ID30">
            <v>10821.5</v>
          </cell>
          <cell r="IE30">
            <v>104215.45</v>
          </cell>
          <cell r="IF30">
            <v>13112</v>
          </cell>
          <cell r="IG30">
            <v>43817.700000000004</v>
          </cell>
          <cell r="IH30">
            <v>1386.82</v>
          </cell>
          <cell r="II30">
            <v>18824.39</v>
          </cell>
          <cell r="IJ30">
            <v>465.65</v>
          </cell>
          <cell r="IK30">
            <v>64167.47</v>
          </cell>
          <cell r="IL30">
            <v>36072.68373886343</v>
          </cell>
          <cell r="IM30">
            <v>0</v>
          </cell>
          <cell r="IN30">
            <v>19616.990000000002</v>
          </cell>
          <cell r="IO30">
            <v>262236.94999999995</v>
          </cell>
          <cell r="IP30">
            <v>723955.32073886343</v>
          </cell>
          <cell r="IQ30">
            <v>3135.05</v>
          </cell>
          <cell r="IR30">
            <v>55489.375294799989</v>
          </cell>
          <cell r="IS30">
            <v>0</v>
          </cell>
          <cell r="IT30">
            <v>16191.9953867</v>
          </cell>
          <cell r="IU30">
            <v>0</v>
          </cell>
          <cell r="IV30">
            <v>71681.37068149999</v>
          </cell>
          <cell r="IW30">
            <v>252.14</v>
          </cell>
          <cell r="IY30">
            <v>16444.7</v>
          </cell>
          <cell r="JA30">
            <v>16696.84</v>
          </cell>
          <cell r="JH30">
            <v>2190.6</v>
          </cell>
          <cell r="JI30">
            <v>7388.24</v>
          </cell>
          <cell r="JK30">
            <v>3160.2200000000003</v>
          </cell>
          <cell r="JL30">
            <v>3957.78</v>
          </cell>
          <cell r="JO30">
            <v>16696.84</v>
          </cell>
          <cell r="JP30">
            <v>0</v>
          </cell>
          <cell r="JQ30">
            <v>27101.655026699998</v>
          </cell>
          <cell r="JR30">
            <v>0</v>
          </cell>
          <cell r="JS30">
            <v>26035.611932300002</v>
          </cell>
          <cell r="JT30">
            <v>0</v>
          </cell>
          <cell r="JU30">
            <v>0</v>
          </cell>
          <cell r="JV30">
            <v>53137.266959</v>
          </cell>
          <cell r="JW30">
            <v>14830</v>
          </cell>
          <cell r="JY30">
            <v>7534.3580000000002</v>
          </cell>
        </row>
        <row r="31">
          <cell r="A31">
            <v>41719</v>
          </cell>
          <cell r="D31">
            <v>21909.319999999996</v>
          </cell>
          <cell r="F31">
            <v>21909.319999999996</v>
          </cell>
          <cell r="U31">
            <v>21909.319999999996</v>
          </cell>
          <cell r="X31">
            <v>420.64</v>
          </cell>
          <cell r="Z31">
            <v>420.64</v>
          </cell>
          <cell r="AA31">
            <v>22329.959999999995</v>
          </cell>
          <cell r="AB31">
            <v>157856</v>
          </cell>
          <cell r="AD31">
            <v>17096.774193548386</v>
          </cell>
          <cell r="AE31">
            <v>23230.899999999907</v>
          </cell>
          <cell r="AF31">
            <v>-1321.5799999999108</v>
          </cell>
          <cell r="AG31">
            <v>1482406.5599999996</v>
          </cell>
          <cell r="AH31">
            <v>0</v>
          </cell>
          <cell r="AI31">
            <v>21909.32</v>
          </cell>
          <cell r="AJ31">
            <v>17520.969999999998</v>
          </cell>
          <cell r="AK31">
            <v>17520.969999999998</v>
          </cell>
          <cell r="AL31">
            <v>0</v>
          </cell>
          <cell r="AM31">
            <v>6377.94</v>
          </cell>
          <cell r="AN31">
            <v>789.1</v>
          </cell>
          <cell r="AO31">
            <v>377.7</v>
          </cell>
          <cell r="AP31">
            <v>3637.32</v>
          </cell>
          <cell r="AQ31">
            <v>1300.5</v>
          </cell>
          <cell r="AR31">
            <v>273.32</v>
          </cell>
          <cell r="AT31">
            <v>11143.029999999999</v>
          </cell>
          <cell r="AU31">
            <v>145.16</v>
          </cell>
          <cell r="AZ31">
            <v>591.6</v>
          </cell>
          <cell r="BD31">
            <v>0</v>
          </cell>
          <cell r="BE31">
            <v>0</v>
          </cell>
          <cell r="BF31">
            <v>0</v>
          </cell>
          <cell r="BG31">
            <v>0</v>
          </cell>
          <cell r="BH31">
            <v>0</v>
          </cell>
          <cell r="BI31">
            <v>0</v>
          </cell>
          <cell r="BJ31">
            <v>0</v>
          </cell>
          <cell r="BK31">
            <v>0</v>
          </cell>
          <cell r="BL31">
            <v>0</v>
          </cell>
          <cell r="BM31">
            <v>0</v>
          </cell>
          <cell r="BN31">
            <v>0</v>
          </cell>
          <cell r="BO31">
            <v>0</v>
          </cell>
          <cell r="BP31">
            <v>0</v>
          </cell>
          <cell r="BW31">
            <v>0</v>
          </cell>
          <cell r="BY31">
            <v>0</v>
          </cell>
          <cell r="CA31">
            <v>0</v>
          </cell>
          <cell r="CB31">
            <v>0</v>
          </cell>
          <cell r="CC31">
            <v>0</v>
          </cell>
          <cell r="CS31">
            <v>2549.75</v>
          </cell>
          <cell r="CU31">
            <v>3165.98</v>
          </cell>
          <cell r="CX31">
            <v>108.88</v>
          </cell>
          <cell r="DA31">
            <v>545.78</v>
          </cell>
          <cell r="DB31">
            <v>3743.83</v>
          </cell>
          <cell r="DL31">
            <v>263.99</v>
          </cell>
          <cell r="DO31">
            <v>28.06</v>
          </cell>
          <cell r="DP31">
            <v>15531.38</v>
          </cell>
          <cell r="DQ31">
            <v>4201.88</v>
          </cell>
          <cell r="DT31">
            <v>218.44</v>
          </cell>
          <cell r="EK31">
            <v>5911.5599999999995</v>
          </cell>
          <cell r="EL31">
            <v>5199.5</v>
          </cell>
          <cell r="FA31">
            <v>0</v>
          </cell>
          <cell r="FB31">
            <v>0</v>
          </cell>
          <cell r="FC31">
            <v>0</v>
          </cell>
          <cell r="FD31">
            <v>411.63647019999968</v>
          </cell>
          <cell r="FE31">
            <v>168.92000000000002</v>
          </cell>
          <cell r="FF31">
            <v>722.08</v>
          </cell>
          <cell r="FG31">
            <v>0</v>
          </cell>
          <cell r="FH31">
            <v>0</v>
          </cell>
          <cell r="FI31">
            <v>0</v>
          </cell>
          <cell r="FJ31">
            <v>0</v>
          </cell>
          <cell r="FK31">
            <v>149846.44085370001</v>
          </cell>
          <cell r="FL31">
            <v>0</v>
          </cell>
          <cell r="FM31">
            <v>4484.3818850999996</v>
          </cell>
          <cell r="FN31">
            <v>0</v>
          </cell>
          <cell r="FO31">
            <v>54728.979399999997</v>
          </cell>
          <cell r="FP31">
            <v>71736.443568399991</v>
          </cell>
          <cell r="FQ31">
            <v>21.95</v>
          </cell>
          <cell r="FR31">
            <v>28038.946899999995</v>
          </cell>
          <cell r="FS31">
            <v>310159.77907739999</v>
          </cell>
          <cell r="GQ31">
            <v>571.20000000000005</v>
          </cell>
          <cell r="GR31">
            <v>571.20000000000005</v>
          </cell>
          <cell r="GY31">
            <v>476.8</v>
          </cell>
          <cell r="HQ31">
            <v>476.8</v>
          </cell>
          <cell r="HR31">
            <v>54302.776999999995</v>
          </cell>
          <cell r="HS31">
            <v>12629</v>
          </cell>
          <cell r="HT31">
            <v>14648</v>
          </cell>
          <cell r="HU31">
            <v>15301.43</v>
          </cell>
          <cell r="HV31">
            <v>8291</v>
          </cell>
          <cell r="HW31">
            <v>0</v>
          </cell>
          <cell r="HX31">
            <v>10491.290000000003</v>
          </cell>
          <cell r="HY31">
            <v>5351</v>
          </cell>
          <cell r="HZ31">
            <v>0</v>
          </cell>
          <cell r="IA31">
            <v>0</v>
          </cell>
          <cell r="IB31">
            <v>0</v>
          </cell>
          <cell r="IC31">
            <v>27726.42</v>
          </cell>
          <cell r="ID31">
            <v>10821.5</v>
          </cell>
          <cell r="IE31">
            <v>104215.45</v>
          </cell>
          <cell r="IF31">
            <v>13112</v>
          </cell>
          <cell r="IG31">
            <v>43817.700000000004</v>
          </cell>
          <cell r="IH31">
            <v>1386.82</v>
          </cell>
          <cell r="II31">
            <v>18824.39</v>
          </cell>
          <cell r="IJ31">
            <v>465.65</v>
          </cell>
          <cell r="IK31">
            <v>64167.47</v>
          </cell>
          <cell r="IL31">
            <v>36072.68373886343</v>
          </cell>
          <cell r="IM31">
            <v>0</v>
          </cell>
          <cell r="IN31">
            <v>19616.990000000002</v>
          </cell>
          <cell r="IO31">
            <v>262808.14999999997</v>
          </cell>
          <cell r="IP31">
            <v>724049.72073886357</v>
          </cell>
          <cell r="IQ31">
            <v>3191.2100000000005</v>
          </cell>
          <cell r="IR31">
            <v>35346.335294799988</v>
          </cell>
          <cell r="IS31">
            <v>0</v>
          </cell>
          <cell r="IT31">
            <v>37213.475386699989</v>
          </cell>
          <cell r="IU31">
            <v>0</v>
          </cell>
          <cell r="IV31">
            <v>72559.810681499977</v>
          </cell>
          <cell r="IW31">
            <v>20143.04</v>
          </cell>
          <cell r="IY31">
            <v>1308.48</v>
          </cell>
          <cell r="JA31">
            <v>21451.52</v>
          </cell>
          <cell r="JH31">
            <v>2396.14</v>
          </cell>
          <cell r="JI31">
            <v>9173.6999999999989</v>
          </cell>
          <cell r="JK31">
            <v>3465.78</v>
          </cell>
          <cell r="JL31">
            <v>6415.9</v>
          </cell>
          <cell r="JO31">
            <v>21451.519999999997</v>
          </cell>
          <cell r="JP31">
            <v>0</v>
          </cell>
          <cell r="JQ31">
            <v>39502.545026699998</v>
          </cell>
          <cell r="JR31">
            <v>0</v>
          </cell>
          <cell r="JS31">
            <v>27344.091932300002</v>
          </cell>
          <cell r="JT31">
            <v>0</v>
          </cell>
          <cell r="JU31">
            <v>0</v>
          </cell>
          <cell r="JV31">
            <v>66846.636958999996</v>
          </cell>
          <cell r="JW31">
            <v>7742.15</v>
          </cell>
        </row>
        <row r="32">
          <cell r="A32">
            <v>41720</v>
          </cell>
          <cell r="B32">
            <v>23721.98</v>
          </cell>
          <cell r="F32">
            <v>23721.98</v>
          </cell>
          <cell r="U32">
            <v>23721.98</v>
          </cell>
          <cell r="V32">
            <v>462.14</v>
          </cell>
          <cell r="Z32">
            <v>462.14</v>
          </cell>
          <cell r="AA32">
            <v>24184.12</v>
          </cell>
          <cell r="AB32">
            <v>242599</v>
          </cell>
          <cell r="AD32">
            <v>17096.774193548386</v>
          </cell>
          <cell r="AE32">
            <v>24775.5</v>
          </cell>
          <cell r="AF32">
            <v>-1053.5200000000004</v>
          </cell>
          <cell r="AG32">
            <v>1507182.0599999996</v>
          </cell>
          <cell r="AH32">
            <v>0</v>
          </cell>
          <cell r="AI32">
            <v>23721.98</v>
          </cell>
          <cell r="AJ32">
            <v>25088.699999999997</v>
          </cell>
          <cell r="AK32">
            <v>25088.699999999997</v>
          </cell>
          <cell r="AL32">
            <v>0</v>
          </cell>
          <cell r="AM32">
            <v>9160.4199999999983</v>
          </cell>
          <cell r="AN32">
            <v>2679.3999999999996</v>
          </cell>
          <cell r="AO32">
            <v>817.6</v>
          </cell>
          <cell r="AP32">
            <v>5116.78</v>
          </cell>
          <cell r="AR32">
            <v>546.64</v>
          </cell>
          <cell r="AT32">
            <v>15928.28</v>
          </cell>
          <cell r="AU32">
            <v>860.75999999999988</v>
          </cell>
          <cell r="AV32">
            <v>145.35999999999999</v>
          </cell>
          <cell r="AX32">
            <v>382.54</v>
          </cell>
          <cell r="AZ32">
            <v>67.039999999999992</v>
          </cell>
          <cell r="BD32">
            <v>0</v>
          </cell>
          <cell r="BE32">
            <v>0</v>
          </cell>
          <cell r="BF32">
            <v>0</v>
          </cell>
          <cell r="BG32">
            <v>0</v>
          </cell>
          <cell r="BH32">
            <v>0</v>
          </cell>
          <cell r="BI32">
            <v>0</v>
          </cell>
          <cell r="BJ32">
            <v>0</v>
          </cell>
          <cell r="BK32">
            <v>0</v>
          </cell>
          <cell r="BL32">
            <v>0</v>
          </cell>
          <cell r="BM32">
            <v>0</v>
          </cell>
          <cell r="BN32">
            <v>0</v>
          </cell>
          <cell r="BO32">
            <v>0</v>
          </cell>
          <cell r="BP32">
            <v>0</v>
          </cell>
          <cell r="BW32">
            <v>0</v>
          </cell>
          <cell r="BY32">
            <v>0</v>
          </cell>
          <cell r="CA32">
            <v>0</v>
          </cell>
          <cell r="CB32">
            <v>0</v>
          </cell>
          <cell r="CC32">
            <v>0</v>
          </cell>
          <cell r="CS32">
            <v>5240.18</v>
          </cell>
          <cell r="CT32">
            <v>743.08</v>
          </cell>
          <cell r="CU32">
            <v>3215.06</v>
          </cell>
          <cell r="DA32">
            <v>1891.32</v>
          </cell>
          <cell r="DB32">
            <v>2979.54</v>
          </cell>
          <cell r="DL32">
            <v>403.4</v>
          </cell>
          <cell r="DP32">
            <v>14561.560000000001</v>
          </cell>
          <cell r="DR32">
            <v>878.62</v>
          </cell>
          <cell r="DT32">
            <v>388.91999999999996</v>
          </cell>
          <cell r="DU32">
            <v>254.1</v>
          </cell>
          <cell r="DV32">
            <v>763.4</v>
          </cell>
          <cell r="EK32">
            <v>6818</v>
          </cell>
          <cell r="EL32">
            <v>3734</v>
          </cell>
          <cell r="EO32">
            <v>1724.52</v>
          </cell>
          <cell r="FA32">
            <v>860.75999999999988</v>
          </cell>
          <cell r="FB32">
            <v>0</v>
          </cell>
          <cell r="FC32">
            <v>0</v>
          </cell>
          <cell r="FD32">
            <v>405.25647019999974</v>
          </cell>
          <cell r="FE32">
            <v>0</v>
          </cell>
          <cell r="FF32">
            <v>25.720000000000027</v>
          </cell>
          <cell r="FG32">
            <v>0</v>
          </cell>
          <cell r="FH32">
            <v>0</v>
          </cell>
          <cell r="FI32">
            <v>0</v>
          </cell>
          <cell r="FJ32">
            <v>0</v>
          </cell>
          <cell r="FK32">
            <v>149846.44085370001</v>
          </cell>
          <cell r="FL32">
            <v>0</v>
          </cell>
          <cell r="FM32">
            <v>4484.3818850999996</v>
          </cell>
          <cell r="FN32">
            <v>0</v>
          </cell>
          <cell r="FO32">
            <v>57109.299399999996</v>
          </cell>
          <cell r="FP32">
            <v>72873.303568399991</v>
          </cell>
          <cell r="FQ32">
            <v>21.95</v>
          </cell>
          <cell r="FR32">
            <v>26717.826899999996</v>
          </cell>
          <cell r="FS32">
            <v>312344.93907740002</v>
          </cell>
          <cell r="GQ32">
            <v>333.2</v>
          </cell>
          <cell r="GR32">
            <v>333.2</v>
          </cell>
          <cell r="GY32">
            <v>657.8</v>
          </cell>
          <cell r="HQ32">
            <v>657.8</v>
          </cell>
          <cell r="HR32">
            <v>54302.776999999995</v>
          </cell>
          <cell r="HS32">
            <v>12629</v>
          </cell>
          <cell r="HT32">
            <v>14648</v>
          </cell>
          <cell r="HU32">
            <v>15301.43</v>
          </cell>
          <cell r="HV32">
            <v>8291</v>
          </cell>
          <cell r="HW32">
            <v>0</v>
          </cell>
          <cell r="HX32">
            <v>9833.4900000000034</v>
          </cell>
          <cell r="HY32">
            <v>5351</v>
          </cell>
          <cell r="HZ32">
            <v>0</v>
          </cell>
          <cell r="IA32">
            <v>0</v>
          </cell>
          <cell r="IB32">
            <v>0</v>
          </cell>
          <cell r="IC32">
            <v>27726.42</v>
          </cell>
          <cell r="ID32">
            <v>10821.5</v>
          </cell>
          <cell r="IE32">
            <v>104215.45</v>
          </cell>
          <cell r="IF32">
            <v>13112</v>
          </cell>
          <cell r="IG32">
            <v>43817.700000000004</v>
          </cell>
          <cell r="IH32">
            <v>1386.82</v>
          </cell>
          <cell r="II32">
            <v>18824.39</v>
          </cell>
          <cell r="IJ32">
            <v>465.65</v>
          </cell>
          <cell r="IK32">
            <v>64167.47</v>
          </cell>
          <cell r="IL32">
            <v>36072.68373886343</v>
          </cell>
          <cell r="IM32">
            <v>0</v>
          </cell>
          <cell r="IN32">
            <v>19616.990000000002</v>
          </cell>
          <cell r="IO32">
            <v>263141.34999999998</v>
          </cell>
          <cell r="IP32">
            <v>723725.12073886348</v>
          </cell>
          <cell r="IQ32">
            <v>3386.8700000000003</v>
          </cell>
          <cell r="IR32">
            <v>37543.375294799989</v>
          </cell>
          <cell r="IS32">
            <v>0</v>
          </cell>
          <cell r="IT32">
            <v>37213.475386699989</v>
          </cell>
          <cell r="IU32">
            <v>0</v>
          </cell>
          <cell r="IV32">
            <v>74756.850681499986</v>
          </cell>
          <cell r="IW32">
            <v>21987.08</v>
          </cell>
          <cell r="JA32">
            <v>21987.08</v>
          </cell>
          <cell r="JH32">
            <v>2690.12</v>
          </cell>
          <cell r="JI32">
            <v>9197.7799999999988</v>
          </cell>
          <cell r="JK32">
            <v>3854.38</v>
          </cell>
          <cell r="JL32">
            <v>6244.7999999999993</v>
          </cell>
          <cell r="JO32">
            <v>21987.079999999998</v>
          </cell>
          <cell r="JP32">
            <v>0</v>
          </cell>
          <cell r="JQ32">
            <v>46074.102026699999</v>
          </cell>
          <cell r="JR32">
            <v>0</v>
          </cell>
          <cell r="JS32">
            <v>27344.091932300002</v>
          </cell>
          <cell r="JT32">
            <v>0</v>
          </cell>
          <cell r="JU32">
            <v>0</v>
          </cell>
          <cell r="JV32">
            <v>73418.193958999997</v>
          </cell>
          <cell r="JW32">
            <v>15415.523000000001</v>
          </cell>
        </row>
        <row r="33">
          <cell r="A33">
            <v>41721</v>
          </cell>
          <cell r="B33">
            <v>23184.46</v>
          </cell>
          <cell r="F33">
            <v>23184.46</v>
          </cell>
          <cell r="U33">
            <v>23184.46</v>
          </cell>
          <cell r="V33">
            <v>443.4</v>
          </cell>
          <cell r="Z33">
            <v>443.4</v>
          </cell>
          <cell r="AA33">
            <v>23627.86</v>
          </cell>
          <cell r="AB33">
            <v>236772</v>
          </cell>
          <cell r="AD33">
            <v>17096.774193548386</v>
          </cell>
          <cell r="AE33">
            <v>24165.200000000186</v>
          </cell>
          <cell r="AF33">
            <v>-980.74000000018714</v>
          </cell>
          <cell r="AG33">
            <v>1531347.2599999998</v>
          </cell>
          <cell r="AH33">
            <v>0</v>
          </cell>
          <cell r="AI33">
            <v>23184.46</v>
          </cell>
          <cell r="AJ33">
            <v>22844.75</v>
          </cell>
          <cell r="AK33">
            <v>22844.75</v>
          </cell>
          <cell r="AL33">
            <v>0</v>
          </cell>
          <cell r="AM33">
            <v>8428.5400000000009</v>
          </cell>
          <cell r="AN33">
            <v>1188.9199999999998</v>
          </cell>
          <cell r="AP33">
            <v>3930.96</v>
          </cell>
          <cell r="AQ33">
            <v>998.88</v>
          </cell>
          <cell r="AR33">
            <v>2265.2399999999998</v>
          </cell>
          <cell r="AS33">
            <v>44.54</v>
          </cell>
          <cell r="AT33">
            <v>14416.210000000001</v>
          </cell>
          <cell r="AU33">
            <v>2073.6</v>
          </cell>
          <cell r="AX33">
            <v>43.9</v>
          </cell>
          <cell r="AZ33">
            <v>323.98</v>
          </cell>
          <cell r="BD33">
            <v>0</v>
          </cell>
          <cell r="BE33">
            <v>0</v>
          </cell>
          <cell r="BF33">
            <v>0</v>
          </cell>
          <cell r="BG33">
            <v>0</v>
          </cell>
          <cell r="BH33">
            <v>0</v>
          </cell>
          <cell r="BI33">
            <v>0</v>
          </cell>
          <cell r="BJ33">
            <v>0</v>
          </cell>
          <cell r="BK33">
            <v>0</v>
          </cell>
          <cell r="BL33">
            <v>0</v>
          </cell>
          <cell r="BM33">
            <v>0</v>
          </cell>
          <cell r="BN33">
            <v>0</v>
          </cell>
          <cell r="BO33">
            <v>0</v>
          </cell>
          <cell r="BP33">
            <v>0</v>
          </cell>
          <cell r="BW33">
            <v>0</v>
          </cell>
          <cell r="BY33">
            <v>0</v>
          </cell>
          <cell r="CA33">
            <v>0</v>
          </cell>
          <cell r="CB33">
            <v>0</v>
          </cell>
          <cell r="CC33">
            <v>0</v>
          </cell>
          <cell r="CS33">
            <v>3463.7</v>
          </cell>
          <cell r="CT33">
            <v>2288.34</v>
          </cell>
          <cell r="CU33">
            <v>2343.8599999999997</v>
          </cell>
          <cell r="DA33">
            <v>3484.44</v>
          </cell>
          <cell r="DB33">
            <v>109.8</v>
          </cell>
          <cell r="DL33">
            <v>284.58999999999997</v>
          </cell>
          <cell r="DP33">
            <v>14755.919999999998</v>
          </cell>
          <cell r="DQ33">
            <v>774.04</v>
          </cell>
          <cell r="DR33">
            <v>2545.46</v>
          </cell>
          <cell r="EK33">
            <v>7351.2199999999993</v>
          </cell>
          <cell r="EL33">
            <v>1534.8799999999999</v>
          </cell>
          <cell r="EO33">
            <v>2550.3200000000002</v>
          </cell>
          <cell r="FA33">
            <v>2160.3199999999997</v>
          </cell>
          <cell r="FB33">
            <v>0</v>
          </cell>
          <cell r="FC33">
            <v>0</v>
          </cell>
          <cell r="FD33">
            <v>449.15647019999972</v>
          </cell>
          <cell r="FE33">
            <v>0</v>
          </cell>
          <cell r="FF33">
            <v>349.70000000000005</v>
          </cell>
          <cell r="FG33">
            <v>0</v>
          </cell>
          <cell r="FH33">
            <v>0</v>
          </cell>
          <cell r="FI33">
            <v>0</v>
          </cell>
          <cell r="FJ33">
            <v>0</v>
          </cell>
          <cell r="FK33">
            <v>149846.44085370001</v>
          </cell>
          <cell r="FL33">
            <v>0</v>
          </cell>
          <cell r="FM33">
            <v>4484.3818850999996</v>
          </cell>
          <cell r="FN33">
            <v>0</v>
          </cell>
          <cell r="FO33">
            <v>57853.979399999997</v>
          </cell>
          <cell r="FP33">
            <v>74932.663568399992</v>
          </cell>
          <cell r="FQ33">
            <v>21.95</v>
          </cell>
          <cell r="FR33">
            <v>24452.096899999997</v>
          </cell>
          <cell r="FS33">
            <v>314550.68907740008</v>
          </cell>
          <cell r="FT33">
            <v>126</v>
          </cell>
          <cell r="GR33">
            <v>126</v>
          </cell>
          <cell r="HQ33">
            <v>0</v>
          </cell>
          <cell r="HR33">
            <v>54428.776999999995</v>
          </cell>
          <cell r="HS33">
            <v>12629</v>
          </cell>
          <cell r="HT33">
            <v>14648</v>
          </cell>
          <cell r="HU33">
            <v>15301.43</v>
          </cell>
          <cell r="HV33">
            <v>8291</v>
          </cell>
          <cell r="HW33">
            <v>0</v>
          </cell>
          <cell r="HX33">
            <v>9833.4900000000034</v>
          </cell>
          <cell r="HY33">
            <v>5351</v>
          </cell>
          <cell r="HZ33">
            <v>0</v>
          </cell>
          <cell r="IA33">
            <v>0</v>
          </cell>
          <cell r="IB33">
            <v>0</v>
          </cell>
          <cell r="IC33">
            <v>27726.42</v>
          </cell>
          <cell r="ID33">
            <v>10821.5</v>
          </cell>
          <cell r="IE33">
            <v>104215.45</v>
          </cell>
          <cell r="IF33">
            <v>13112</v>
          </cell>
          <cell r="IG33">
            <v>43817.700000000004</v>
          </cell>
          <cell r="IH33">
            <v>1386.82</v>
          </cell>
          <cell r="II33">
            <v>18824.39</v>
          </cell>
          <cell r="IJ33">
            <v>465.65</v>
          </cell>
          <cell r="IK33">
            <v>64167.47</v>
          </cell>
          <cell r="IL33">
            <v>36072.68373886343</v>
          </cell>
          <cell r="IM33">
            <v>0</v>
          </cell>
          <cell r="IN33">
            <v>19616.990000000002</v>
          </cell>
          <cell r="IO33">
            <v>263141.34999999998</v>
          </cell>
          <cell r="IP33">
            <v>723851.12073886348</v>
          </cell>
          <cell r="IQ33">
            <v>2943.4700000000003</v>
          </cell>
          <cell r="IR33">
            <v>39666.555294799989</v>
          </cell>
          <cell r="IS33">
            <v>0</v>
          </cell>
          <cell r="IT33">
            <v>37213.475386699989</v>
          </cell>
          <cell r="IU33">
            <v>0</v>
          </cell>
          <cell r="IV33">
            <v>76880.030681499979</v>
          </cell>
          <cell r="IW33">
            <v>21504.68</v>
          </cell>
          <cell r="JA33">
            <v>21504.68</v>
          </cell>
          <cell r="JH33">
            <v>2730.6800000000003</v>
          </cell>
          <cell r="JI33">
            <v>9803.42</v>
          </cell>
          <cell r="JK33">
            <v>3875.1400000000003</v>
          </cell>
          <cell r="JL33">
            <v>5095.4400000000005</v>
          </cell>
          <cell r="JO33">
            <v>21504.68</v>
          </cell>
          <cell r="JP33">
            <v>0</v>
          </cell>
          <cell r="JQ33">
            <v>67578.782026700006</v>
          </cell>
          <cell r="JR33">
            <v>0</v>
          </cell>
          <cell r="JS33">
            <v>19850.314932300003</v>
          </cell>
          <cell r="JT33">
            <v>0</v>
          </cell>
          <cell r="JU33">
            <v>0</v>
          </cell>
          <cell r="JV33">
            <v>87429.096959000017</v>
          </cell>
          <cell r="JY33">
            <v>7493.777</v>
          </cell>
        </row>
        <row r="34">
          <cell r="A34">
            <v>41722</v>
          </cell>
          <cell r="B34">
            <v>24874.7</v>
          </cell>
          <cell r="F34">
            <v>24874.7</v>
          </cell>
          <cell r="U34">
            <v>24874.7</v>
          </cell>
          <cell r="Z34">
            <v>0</v>
          </cell>
          <cell r="AA34">
            <v>24874.7</v>
          </cell>
          <cell r="AB34">
            <v>214673</v>
          </cell>
          <cell r="AD34">
            <v>17096.774193548386</v>
          </cell>
          <cell r="AE34">
            <v>25595.899999999907</v>
          </cell>
          <cell r="AF34">
            <v>-721.19999999990614</v>
          </cell>
          <cell r="AG34">
            <v>1556943.1599999997</v>
          </cell>
          <cell r="AH34">
            <v>0</v>
          </cell>
          <cell r="AI34">
            <v>24874.699999999997</v>
          </cell>
          <cell r="AJ34">
            <v>23498</v>
          </cell>
          <cell r="AK34">
            <v>23498</v>
          </cell>
          <cell r="AL34">
            <v>0</v>
          </cell>
          <cell r="AM34">
            <v>8533.08</v>
          </cell>
          <cell r="AN34">
            <v>2680.6600000000003</v>
          </cell>
          <cell r="AP34">
            <v>3363.26</v>
          </cell>
          <cell r="AQ34">
            <v>724.82</v>
          </cell>
          <cell r="AR34">
            <v>1764.3399999999997</v>
          </cell>
          <cell r="AT34">
            <v>14964.92</v>
          </cell>
          <cell r="AU34">
            <v>615.04</v>
          </cell>
          <cell r="AX34">
            <v>66.44</v>
          </cell>
          <cell r="AZ34">
            <v>41.260000000000005</v>
          </cell>
          <cell r="BD34">
            <v>0</v>
          </cell>
          <cell r="BE34">
            <v>0</v>
          </cell>
          <cell r="BF34">
            <v>0</v>
          </cell>
          <cell r="BG34">
            <v>0</v>
          </cell>
          <cell r="BH34">
            <v>0</v>
          </cell>
          <cell r="BI34">
            <v>0</v>
          </cell>
          <cell r="BJ34">
            <v>0</v>
          </cell>
          <cell r="BK34">
            <v>0</v>
          </cell>
          <cell r="BL34">
            <v>0</v>
          </cell>
          <cell r="BM34">
            <v>0</v>
          </cell>
          <cell r="BN34">
            <v>0</v>
          </cell>
          <cell r="BO34">
            <v>0</v>
          </cell>
          <cell r="BP34">
            <v>0</v>
          </cell>
          <cell r="BW34">
            <v>0</v>
          </cell>
          <cell r="BY34">
            <v>0</v>
          </cell>
          <cell r="CA34">
            <v>0</v>
          </cell>
          <cell r="CB34">
            <v>0</v>
          </cell>
          <cell r="CC34">
            <v>0</v>
          </cell>
          <cell r="CS34">
            <v>4965.5599999999995</v>
          </cell>
          <cell r="CT34">
            <v>3177.92</v>
          </cell>
          <cell r="CU34">
            <v>2377.58</v>
          </cell>
          <cell r="DA34">
            <v>100.6</v>
          </cell>
          <cell r="DB34">
            <v>3620.52</v>
          </cell>
          <cell r="DP34">
            <v>16341.619999999999</v>
          </cell>
          <cell r="DQ34">
            <v>2212.16</v>
          </cell>
          <cell r="DT34">
            <v>156.58000000000001</v>
          </cell>
          <cell r="DV34">
            <v>389.58</v>
          </cell>
          <cell r="EK34">
            <v>7622.58</v>
          </cell>
          <cell r="EL34">
            <v>1191</v>
          </cell>
          <cell r="EO34">
            <v>4769.7199999999993</v>
          </cell>
          <cell r="FA34">
            <v>563.19999999999982</v>
          </cell>
          <cell r="FB34">
            <v>0</v>
          </cell>
          <cell r="FC34">
            <v>0</v>
          </cell>
          <cell r="FD34">
            <v>359.01647019999962</v>
          </cell>
          <cell r="FE34">
            <v>0</v>
          </cell>
          <cell r="FF34">
            <v>1.3800000000000523</v>
          </cell>
          <cell r="FG34">
            <v>0</v>
          </cell>
          <cell r="FH34">
            <v>0</v>
          </cell>
          <cell r="FI34">
            <v>0</v>
          </cell>
          <cell r="FJ34">
            <v>0</v>
          </cell>
          <cell r="FK34">
            <v>149846.44085370001</v>
          </cell>
          <cell r="FL34">
            <v>0</v>
          </cell>
          <cell r="FM34">
            <v>4484.3818850999996</v>
          </cell>
          <cell r="FN34">
            <v>0</v>
          </cell>
          <cell r="FO34">
            <v>60752.459399999992</v>
          </cell>
          <cell r="FP34">
            <v>77462.783568399987</v>
          </cell>
          <cell r="FQ34">
            <v>21.95</v>
          </cell>
          <cell r="FR34">
            <v>19682.376899999996</v>
          </cell>
          <cell r="FS34">
            <v>313173.98907739995</v>
          </cell>
          <cell r="GR34">
            <v>0</v>
          </cell>
          <cell r="HQ34">
            <v>0</v>
          </cell>
          <cell r="HR34">
            <v>54428.776999999995</v>
          </cell>
          <cell r="HS34">
            <v>12629</v>
          </cell>
          <cell r="HT34">
            <v>14648</v>
          </cell>
          <cell r="HU34">
            <v>15301.43</v>
          </cell>
          <cell r="HV34">
            <v>8291</v>
          </cell>
          <cell r="HW34">
            <v>0</v>
          </cell>
          <cell r="HX34">
            <v>9833.4900000000034</v>
          </cell>
          <cell r="HY34">
            <v>5351</v>
          </cell>
          <cell r="HZ34">
            <v>0</v>
          </cell>
          <cell r="IA34">
            <v>0</v>
          </cell>
          <cell r="IB34">
            <v>0</v>
          </cell>
          <cell r="IC34">
            <v>27726.42</v>
          </cell>
          <cell r="ID34">
            <v>10821.5</v>
          </cell>
          <cell r="IE34">
            <v>104215.45</v>
          </cell>
          <cell r="IF34">
            <v>13112</v>
          </cell>
          <cell r="IG34">
            <v>43817.700000000004</v>
          </cell>
          <cell r="IH34">
            <v>1386.82</v>
          </cell>
          <cell r="II34">
            <v>18824.39</v>
          </cell>
          <cell r="IJ34">
            <v>465.65</v>
          </cell>
          <cell r="IK34">
            <v>64167.47</v>
          </cell>
          <cell r="IL34">
            <v>36072.68373886343</v>
          </cell>
          <cell r="IM34">
            <v>0</v>
          </cell>
          <cell r="IN34">
            <v>19616.990000000002</v>
          </cell>
          <cell r="IO34">
            <v>263141.34999999998</v>
          </cell>
          <cell r="IP34">
            <v>723851.12073886348</v>
          </cell>
          <cell r="IQ34">
            <v>2943.4700000000003</v>
          </cell>
          <cell r="IR34">
            <v>64541.255294799994</v>
          </cell>
          <cell r="IS34">
            <v>0</v>
          </cell>
          <cell r="IT34">
            <v>17136.37538669999</v>
          </cell>
          <cell r="IU34">
            <v>0</v>
          </cell>
          <cell r="IV34">
            <v>81677.630681499984</v>
          </cell>
          <cell r="IY34">
            <v>20077.099999999999</v>
          </cell>
          <cell r="JA34">
            <v>20077.099999999999</v>
          </cell>
          <cell r="JH34">
            <v>2327.2799999999997</v>
          </cell>
          <cell r="JI34">
            <v>10343.200000000001</v>
          </cell>
          <cell r="JK34">
            <v>3955.42</v>
          </cell>
          <cell r="JL34">
            <v>3451.2</v>
          </cell>
          <cell r="JO34">
            <v>20077.100000000002</v>
          </cell>
          <cell r="JP34">
            <v>0</v>
          </cell>
          <cell r="JQ34">
            <v>67578.782026700006</v>
          </cell>
          <cell r="JR34">
            <v>0</v>
          </cell>
          <cell r="JS34">
            <v>31864.183932300002</v>
          </cell>
          <cell r="JT34">
            <v>0</v>
          </cell>
          <cell r="JU34">
            <v>0</v>
          </cell>
          <cell r="JV34">
            <v>99442.965959000008</v>
          </cell>
          <cell r="JY34">
            <v>8063.2309999999998</v>
          </cell>
        </row>
      </sheetData>
      <sheetData sheetId="11">
        <row r="3">
          <cell r="B3" t="str">
            <v>DATE</v>
          </cell>
          <cell r="C3" t="str">
            <v>OB</v>
          </cell>
          <cell r="D3" t="str">
            <v>ROM prod</v>
          </cell>
          <cell r="E3" t="str">
            <v>SR</v>
          </cell>
          <cell r="F3" t="str">
            <v>ROM stock</v>
          </cell>
          <cell r="G3" t="str">
            <v>Crushed coal</v>
          </cell>
          <cell r="H3" t="str">
            <v>F/C stock</v>
          </cell>
          <cell r="I3" t="str">
            <v>Barge loading</v>
          </cell>
          <cell r="J3" t="str">
            <v>Uncovered Coal</v>
          </cell>
          <cell r="K3" t="str">
            <v>Rain fall</v>
          </cell>
          <cell r="L3" t="str">
            <v>Slippery time</v>
          </cell>
        </row>
        <row r="4">
          <cell r="C4" t="str">
            <v>BCM</v>
          </cell>
          <cell r="D4" t="str">
            <v>Tons</v>
          </cell>
          <cell r="E4" t="str">
            <v>BCM/Tons</v>
          </cell>
          <cell r="F4" t="str">
            <v>Tons</v>
          </cell>
          <cell r="G4" t="str">
            <v>Tons</v>
          </cell>
          <cell r="H4" t="str">
            <v>Tons</v>
          </cell>
          <cell r="I4" t="str">
            <v>Tons</v>
          </cell>
          <cell r="J4" t="str">
            <v>Tons</v>
          </cell>
          <cell r="K4" t="str">
            <v>mm.</v>
          </cell>
          <cell r="L4" t="str">
            <v>hr.</v>
          </cell>
        </row>
        <row r="5">
          <cell r="B5">
            <v>41699</v>
          </cell>
          <cell r="C5">
            <v>28866</v>
          </cell>
          <cell r="D5">
            <v>3833.38</v>
          </cell>
          <cell r="E5">
            <v>7.5301691979401983</v>
          </cell>
          <cell r="F5">
            <v>71321.918000000005</v>
          </cell>
          <cell r="G5">
            <v>1707.2</v>
          </cell>
          <cell r="H5">
            <v>74444.206999999995</v>
          </cell>
          <cell r="I5">
            <v>18384.264999999999</v>
          </cell>
          <cell r="J5">
            <v>3289</v>
          </cell>
        </row>
        <row r="6">
          <cell r="B6">
            <v>41700</v>
          </cell>
          <cell r="C6">
            <v>7420.5</v>
          </cell>
          <cell r="D6">
            <v>1390.36</v>
          </cell>
          <cell r="E6">
            <v>5.3371069363330363</v>
          </cell>
          <cell r="F6">
            <v>71343.247999999992</v>
          </cell>
          <cell r="G6">
            <v>1369.03</v>
          </cell>
          <cell r="H6">
            <v>75813.236999999994</v>
          </cell>
          <cell r="I6">
            <v>0</v>
          </cell>
          <cell r="J6">
            <v>1733.85897435897</v>
          </cell>
        </row>
        <row r="7">
          <cell r="B7">
            <v>41701</v>
          </cell>
          <cell r="C7">
            <v>29775.5</v>
          </cell>
          <cell r="D7">
            <v>3767.56</v>
          </cell>
          <cell r="E7">
            <v>7.9031256303814672</v>
          </cell>
          <cell r="F7">
            <v>71343.248000000007</v>
          </cell>
          <cell r="G7">
            <v>3767.5599999999995</v>
          </cell>
          <cell r="H7">
            <v>72378.361000000004</v>
          </cell>
          <cell r="I7">
            <v>7202.4359999999997</v>
          </cell>
          <cell r="J7">
            <v>4089</v>
          </cell>
        </row>
        <row r="8">
          <cell r="B8">
            <v>41702</v>
          </cell>
          <cell r="C8">
            <v>29376</v>
          </cell>
          <cell r="D8">
            <v>4759.1500000000005</v>
          </cell>
          <cell r="E8">
            <v>6.1725308090730495</v>
          </cell>
          <cell r="F8">
            <v>71363.668000000005</v>
          </cell>
          <cell r="G8">
            <v>4738.7299999999996</v>
          </cell>
          <cell r="H8">
            <v>64857.314000000013</v>
          </cell>
          <cell r="I8">
            <v>12259.78</v>
          </cell>
          <cell r="J8">
            <v>4994.6843589743603</v>
          </cell>
        </row>
        <row r="9">
          <cell r="B9">
            <v>41703</v>
          </cell>
          <cell r="C9">
            <v>30047.5</v>
          </cell>
          <cell r="D9">
            <v>3456.13</v>
          </cell>
          <cell r="E9">
            <v>8.6939727382939882</v>
          </cell>
          <cell r="F9">
            <v>71363.668000000005</v>
          </cell>
          <cell r="G9">
            <v>3456.13</v>
          </cell>
          <cell r="H9">
            <v>54167.461000000003</v>
          </cell>
          <cell r="I9">
            <v>14145.982999999998</v>
          </cell>
          <cell r="J9">
            <v>3469.8838461538498</v>
          </cell>
        </row>
        <row r="10">
          <cell r="B10">
            <v>41704</v>
          </cell>
          <cell r="C10">
            <v>29529</v>
          </cell>
          <cell r="D10">
            <v>3849.2899999999995</v>
          </cell>
          <cell r="E10">
            <v>7.6712848343460749</v>
          </cell>
          <cell r="F10">
            <v>71361.880999999994</v>
          </cell>
          <cell r="G10">
            <v>3849.2899999999995</v>
          </cell>
          <cell r="H10">
            <v>47108.303000000007</v>
          </cell>
          <cell r="I10">
            <v>11876.645</v>
          </cell>
          <cell r="J10">
            <v>3943.7751282051318</v>
          </cell>
        </row>
        <row r="11">
          <cell r="B11">
            <v>41705</v>
          </cell>
          <cell r="C11">
            <v>20383</v>
          </cell>
          <cell r="D11">
            <v>2644.7599999999998</v>
          </cell>
          <cell r="E11">
            <v>7.7069374914926128</v>
          </cell>
          <cell r="F11">
            <v>71361.880999999994</v>
          </cell>
          <cell r="G11">
            <v>2644.7599999999998</v>
          </cell>
          <cell r="H11">
            <v>36468.489000000001</v>
          </cell>
          <cell r="I11">
            <v>13284.574000000001</v>
          </cell>
          <cell r="J11">
            <v>2803.1769230769273</v>
          </cell>
        </row>
        <row r="12">
          <cell r="B12">
            <v>41706</v>
          </cell>
          <cell r="C12">
            <v>20570</v>
          </cell>
          <cell r="D12">
            <v>3686.89</v>
          </cell>
          <cell r="E12">
            <v>5.579228021448972</v>
          </cell>
          <cell r="F12">
            <v>71382.781000000003</v>
          </cell>
          <cell r="G12">
            <v>3665.99</v>
          </cell>
          <cell r="H12">
            <v>24749.848000000002</v>
          </cell>
          <cell r="I12">
            <v>15432.527000000002</v>
          </cell>
          <cell r="J12">
            <v>3809</v>
          </cell>
        </row>
        <row r="13">
          <cell r="B13">
            <v>41707</v>
          </cell>
          <cell r="C13">
            <v>20366</v>
          </cell>
          <cell r="D13">
            <v>2741.15</v>
          </cell>
          <cell r="E13">
            <v>7.4297283986647935</v>
          </cell>
          <cell r="F13">
            <v>71382.781000000003</v>
          </cell>
          <cell r="G13">
            <v>2741.15</v>
          </cell>
          <cell r="H13">
            <v>27490.997999999992</v>
          </cell>
          <cell r="I13">
            <v>0</v>
          </cell>
          <cell r="J13">
            <v>2702.4279487179524</v>
          </cell>
        </row>
        <row r="14">
          <cell r="B14">
            <v>41708</v>
          </cell>
          <cell r="C14">
            <v>18674.5</v>
          </cell>
          <cell r="D14">
            <v>2833.42</v>
          </cell>
          <cell r="E14">
            <v>6.5907983991077916</v>
          </cell>
          <cell r="F14">
            <v>71382.781000000003</v>
          </cell>
          <cell r="G14">
            <v>2810.84</v>
          </cell>
          <cell r="H14">
            <v>23036.48000000001</v>
          </cell>
          <cell r="I14">
            <v>7265.3580000000002</v>
          </cell>
          <cell r="J14">
            <v>3199.02</v>
          </cell>
        </row>
        <row r="15">
          <cell r="B15">
            <v>41709</v>
          </cell>
          <cell r="C15">
            <v>18394</v>
          </cell>
          <cell r="D15">
            <v>3285.7000000000003</v>
          </cell>
          <cell r="E15">
            <v>5.598198253035882</v>
          </cell>
          <cell r="F15">
            <v>72441.811000000002</v>
          </cell>
          <cell r="G15">
            <v>2226.67</v>
          </cell>
          <cell r="H15">
            <v>18045.472999999998</v>
          </cell>
          <cell r="I15">
            <v>7217.6769999999997</v>
          </cell>
          <cell r="J15">
            <v>3652.23692307693</v>
          </cell>
        </row>
        <row r="16">
          <cell r="B16">
            <v>41710</v>
          </cell>
          <cell r="C16">
            <v>20638</v>
          </cell>
          <cell r="D16">
            <v>4628.32</v>
          </cell>
          <cell r="E16">
            <v>4.4590693815466524</v>
          </cell>
          <cell r="F16">
            <v>72441.811000000002</v>
          </cell>
          <cell r="G16">
            <v>4628.32</v>
          </cell>
          <cell r="H16">
            <v>15420.055000000008</v>
          </cell>
          <cell r="I16">
            <v>7253.7379999999994</v>
          </cell>
          <cell r="J16">
            <v>4885.0015384615399</v>
          </cell>
        </row>
        <row r="17">
          <cell r="B17">
            <v>41711</v>
          </cell>
          <cell r="C17">
            <v>11917</v>
          </cell>
          <cell r="D17">
            <v>1227.1100000000001</v>
          </cell>
          <cell r="E17">
            <v>9.7114358126003371</v>
          </cell>
          <cell r="F17">
            <v>72441.811000000002</v>
          </cell>
          <cell r="G17">
            <v>1227.1100000000001</v>
          </cell>
          <cell r="H17">
            <v>9422.1410000000178</v>
          </cell>
          <cell r="I17">
            <v>7225.0239999999994</v>
          </cell>
          <cell r="J17">
            <v>2050.0576923076951</v>
          </cell>
        </row>
        <row r="18">
          <cell r="B18">
            <v>41712</v>
          </cell>
          <cell r="C18">
            <v>23749</v>
          </cell>
          <cell r="D18">
            <v>3718.68</v>
          </cell>
          <cell r="E18">
            <v>6.3864059289855541</v>
          </cell>
          <cell r="F18">
            <v>71955.210999999996</v>
          </cell>
          <cell r="G18">
            <v>4205.28</v>
          </cell>
          <cell r="H18">
            <v>13631.629000000001</v>
          </cell>
          <cell r="I18">
            <v>0</v>
          </cell>
          <cell r="J18">
            <v>3592.3338461538501</v>
          </cell>
        </row>
        <row r="19">
          <cell r="B19">
            <v>41713</v>
          </cell>
          <cell r="C19">
            <v>15946</v>
          </cell>
          <cell r="D19">
            <v>2320.44</v>
          </cell>
          <cell r="E19">
            <v>6.8719725569288581</v>
          </cell>
          <cell r="F19">
            <v>71259.691000000006</v>
          </cell>
          <cell r="G19">
            <v>3015.96</v>
          </cell>
          <cell r="H19">
            <v>16647.589</v>
          </cell>
          <cell r="I19">
            <v>0</v>
          </cell>
          <cell r="J19">
            <v>1990</v>
          </cell>
        </row>
        <row r="20">
          <cell r="B20">
            <v>41714</v>
          </cell>
          <cell r="C20">
            <v>24956</v>
          </cell>
          <cell r="D20">
            <v>3430.74</v>
          </cell>
          <cell r="E20">
            <v>7.2742323813521299</v>
          </cell>
          <cell r="F20">
            <v>70478.680999999997</v>
          </cell>
          <cell r="G20">
            <v>4211.75</v>
          </cell>
          <cell r="H20">
            <v>20859.339000000007</v>
          </cell>
          <cell r="I20">
            <v>0</v>
          </cell>
          <cell r="J20">
            <v>3189.7610256410303</v>
          </cell>
        </row>
        <row r="21">
          <cell r="B21">
            <v>41715</v>
          </cell>
          <cell r="C21">
            <v>26545.5</v>
          </cell>
          <cell r="D21">
            <v>4207.0200000000004</v>
          </cell>
          <cell r="E21">
            <v>6.3098107448978134</v>
          </cell>
          <cell r="F21">
            <v>69305.781000000003</v>
          </cell>
          <cell r="G21">
            <v>5402.5</v>
          </cell>
          <cell r="H21">
            <v>19018.455000000016</v>
          </cell>
          <cell r="I21">
            <v>7243.384</v>
          </cell>
          <cell r="J21">
            <v>4821.0451282051299</v>
          </cell>
        </row>
        <row r="22">
          <cell r="B22">
            <v>41716</v>
          </cell>
          <cell r="C22">
            <v>25568</v>
          </cell>
          <cell r="D22">
            <v>5326.0700000000006</v>
          </cell>
          <cell r="E22">
            <v>4.8005377323242087</v>
          </cell>
          <cell r="F22">
            <v>69474.581000000006</v>
          </cell>
          <cell r="G22">
            <v>5157.2700000000004</v>
          </cell>
          <cell r="H22">
            <v>24175.725000000006</v>
          </cell>
          <cell r="I22">
            <v>0</v>
          </cell>
          <cell r="J22">
            <v>5451.3541025641098</v>
          </cell>
        </row>
        <row r="23">
          <cell r="B23">
            <v>41717</v>
          </cell>
          <cell r="C23">
            <v>19643.5</v>
          </cell>
          <cell r="D23">
            <v>3706.71</v>
          </cell>
          <cell r="E23">
            <v>5.2994434417583252</v>
          </cell>
          <cell r="F23">
            <v>67670.821000000011</v>
          </cell>
          <cell r="G23">
            <v>5510.47</v>
          </cell>
          <cell r="H23">
            <v>29686.195000000007</v>
          </cell>
          <cell r="I23">
            <v>0</v>
          </cell>
          <cell r="J23">
            <v>3551.61153846154</v>
          </cell>
        </row>
        <row r="24">
          <cell r="B24">
            <v>41718</v>
          </cell>
          <cell r="C24">
            <v>23817</v>
          </cell>
          <cell r="D24">
            <v>4070.5600000000004</v>
          </cell>
          <cell r="E24">
            <v>5.8510376950591567</v>
          </cell>
          <cell r="F24">
            <v>65802.861000000004</v>
          </cell>
          <cell r="G24">
            <v>5938.52</v>
          </cell>
          <cell r="H24">
            <v>35576.818999999989</v>
          </cell>
          <cell r="I24">
            <v>0</v>
          </cell>
          <cell r="J24">
            <v>4257.8897435897497</v>
          </cell>
        </row>
        <row r="25">
          <cell r="B25">
            <v>41719</v>
          </cell>
          <cell r="C25">
            <v>23035</v>
          </cell>
          <cell r="D25">
            <v>3055.19</v>
          </cell>
          <cell r="E25">
            <v>7.5396292865582826</v>
          </cell>
          <cell r="F25">
            <v>64322.180999999997</v>
          </cell>
          <cell r="G25">
            <v>4535.87</v>
          </cell>
          <cell r="H25">
            <v>40112.688999999998</v>
          </cell>
          <cell r="I25">
            <v>0</v>
          </cell>
          <cell r="J25">
            <v>3072.746923076927</v>
          </cell>
        </row>
        <row r="26">
          <cell r="B26">
            <v>41720</v>
          </cell>
          <cell r="C26">
            <v>25126</v>
          </cell>
          <cell r="D26">
            <v>4057.42</v>
          </cell>
          <cell r="E26">
            <v>6.1926051530282793</v>
          </cell>
          <cell r="F26">
            <v>62208.500999999997</v>
          </cell>
          <cell r="G26">
            <v>6171.1</v>
          </cell>
          <cell r="H26">
            <v>46283.788999999997</v>
          </cell>
          <cell r="I26">
            <v>0</v>
          </cell>
          <cell r="J26">
            <v>3607</v>
          </cell>
        </row>
        <row r="27">
          <cell r="B27">
            <v>41721</v>
          </cell>
          <cell r="C27">
            <v>25100.5</v>
          </cell>
          <cell r="D27">
            <v>3629.47</v>
          </cell>
          <cell r="E27">
            <v>6.915748029326596</v>
          </cell>
          <cell r="F27">
            <v>62230.811000000002</v>
          </cell>
          <cell r="G27">
            <v>3607.16</v>
          </cell>
          <cell r="H27">
            <v>49890.949000000001</v>
          </cell>
          <cell r="I27">
            <v>0</v>
          </cell>
          <cell r="J27">
            <v>3028</v>
          </cell>
        </row>
        <row r="28">
          <cell r="B28">
            <v>41722</v>
          </cell>
          <cell r="C28">
            <v>29095.5</v>
          </cell>
          <cell r="D28">
            <v>4017.51</v>
          </cell>
          <cell r="E28">
            <v>7.2421723903611932</v>
          </cell>
          <cell r="F28">
            <v>61224.981</v>
          </cell>
          <cell r="G28">
            <v>5023.34</v>
          </cell>
          <cell r="H28">
            <v>54914.288999999997</v>
          </cell>
          <cell r="I28">
            <v>0</v>
          </cell>
          <cell r="J28">
            <v>3664</v>
          </cell>
        </row>
      </sheetData>
      <sheetData sheetId="12">
        <row r="5">
          <cell r="F5">
            <v>41670</v>
          </cell>
          <cell r="G5">
            <v>41698</v>
          </cell>
          <cell r="H5">
            <v>41729</v>
          </cell>
          <cell r="I5">
            <v>41759</v>
          </cell>
          <cell r="J5">
            <v>41790</v>
          </cell>
          <cell r="K5">
            <v>41820</v>
          </cell>
          <cell r="L5">
            <v>41851</v>
          </cell>
          <cell r="M5">
            <v>41882</v>
          </cell>
          <cell r="N5">
            <v>41912</v>
          </cell>
          <cell r="O5">
            <v>41943</v>
          </cell>
          <cell r="P5">
            <v>41973</v>
          </cell>
          <cell r="Q5">
            <v>42004</v>
          </cell>
          <cell r="R5" t="str">
            <v>Total</v>
          </cell>
          <cell r="U5">
            <v>41670</v>
          </cell>
          <cell r="V5">
            <v>41698</v>
          </cell>
          <cell r="W5">
            <v>41729</v>
          </cell>
          <cell r="X5">
            <v>41759</v>
          </cell>
          <cell r="Y5">
            <v>41790</v>
          </cell>
          <cell r="Z5">
            <v>41820</v>
          </cell>
          <cell r="AA5">
            <v>41851</v>
          </cell>
          <cell r="AB5">
            <v>41882</v>
          </cell>
          <cell r="AC5">
            <v>41912</v>
          </cell>
          <cell r="AD5">
            <v>41943</v>
          </cell>
          <cell r="AE5">
            <v>41973</v>
          </cell>
          <cell r="AF5">
            <v>42004</v>
          </cell>
          <cell r="AG5" t="str">
            <v>Total</v>
          </cell>
        </row>
        <row r="6">
          <cell r="E6" t="str">
            <v>ITMOB (kbcm)</v>
          </cell>
          <cell r="F6">
            <v>24020.022949303791</v>
          </cell>
          <cell r="G6">
            <v>22949.86327780733</v>
          </cell>
          <cell r="H6">
            <v>23910.757445885214</v>
          </cell>
          <cell r="I6">
            <v>22060.295413572901</v>
          </cell>
          <cell r="J6">
            <v>24253.462621696988</v>
          </cell>
          <cell r="K6">
            <v>24107.251072790383</v>
          </cell>
          <cell r="L6">
            <v>23245.71732865525</v>
          </cell>
          <cell r="M6">
            <v>24897.354436317186</v>
          </cell>
          <cell r="N6">
            <v>23858.696823289512</v>
          </cell>
          <cell r="O6">
            <v>24314.209111083419</v>
          </cell>
          <cell r="P6">
            <v>22433.117837326528</v>
          </cell>
          <cell r="Q6">
            <v>20664.714710439996</v>
          </cell>
          <cell r="R6">
            <v>280715.46302816854</v>
          </cell>
          <cell r="T6" t="str">
            <v>ITMOB (kbcm)</v>
          </cell>
          <cell r="U6">
            <v>24737.606413026082</v>
          </cell>
          <cell r="V6">
            <v>22932.142582180444</v>
          </cell>
          <cell r="W6">
            <v>24956.059814412554</v>
          </cell>
          <cell r="X6">
            <v>25080.790392910021</v>
          </cell>
          <cell r="Y6">
            <v>25638.027018122979</v>
          </cell>
          <cell r="Z6">
            <v>25869.656878299906</v>
          </cell>
          <cell r="AA6">
            <v>25636.95352954846</v>
          </cell>
          <cell r="AB6">
            <v>26813.273869700028</v>
          </cell>
          <cell r="AC6">
            <v>26249.465632444288</v>
          </cell>
          <cell r="AD6">
            <v>26165.383433178798</v>
          </cell>
          <cell r="AE6">
            <v>24739.268919701524</v>
          </cell>
          <cell r="AF6">
            <v>23450.034426832193</v>
          </cell>
          <cell r="AG6">
            <v>302268.66291035723</v>
          </cell>
        </row>
        <row r="7">
          <cell r="E7" t="str">
            <v>ITMROM (kton)</v>
          </cell>
          <cell r="F7">
            <v>2397.7947276020741</v>
          </cell>
          <cell r="G7">
            <v>2345.3711904974693</v>
          </cell>
          <cell r="H7">
            <v>2424.9200607480257</v>
          </cell>
          <cell r="I7">
            <v>2319.1801993078348</v>
          </cell>
          <cell r="J7">
            <v>2418.5508150922606</v>
          </cell>
          <cell r="K7">
            <v>2501.903869795045</v>
          </cell>
          <cell r="L7">
            <v>2605.1639212894311</v>
          </cell>
          <cell r="M7">
            <v>2634.4858062043245</v>
          </cell>
          <cell r="N7">
            <v>2606.871783853891</v>
          </cell>
          <cell r="O7">
            <v>2596.4386946542359</v>
          </cell>
          <cell r="P7">
            <v>2487.3186456408944</v>
          </cell>
          <cell r="Q7">
            <v>2455.2960962070929</v>
          </cell>
          <cell r="R7">
            <v>29793.295810892578</v>
          </cell>
          <cell r="T7" t="str">
            <v>ITMROM (kton)</v>
          </cell>
          <cell r="U7">
            <v>2120.4048260978511</v>
          </cell>
          <cell r="V7">
            <v>2318.7405064570403</v>
          </cell>
          <cell r="W7">
            <v>2449.5706672241263</v>
          </cell>
          <cell r="X7">
            <v>2392.2378100681431</v>
          </cell>
          <cell r="Y7">
            <v>2557.0221823427187</v>
          </cell>
          <cell r="Z7">
            <v>2647.4181619681412</v>
          </cell>
          <cell r="AA7">
            <v>2683.2002107593544</v>
          </cell>
          <cell r="AB7">
            <v>2763.7388726576314</v>
          </cell>
          <cell r="AC7">
            <v>2675.6448329452064</v>
          </cell>
          <cell r="AD7">
            <v>2607.7661598271943</v>
          </cell>
          <cell r="AE7">
            <v>2590.6402257646573</v>
          </cell>
          <cell r="AF7">
            <v>2586.7827439509042</v>
          </cell>
          <cell r="AG7">
            <v>30393.167200062973</v>
          </cell>
        </row>
        <row r="8">
          <cell r="E8" t="str">
            <v>ITMFC (kton)</v>
          </cell>
          <cell r="F8">
            <v>2387.0600098340601</v>
          </cell>
          <cell r="G8">
            <v>2346.537384570006</v>
          </cell>
          <cell r="H8">
            <v>2485.0078097846135</v>
          </cell>
          <cell r="I8">
            <v>2428.5378196271081</v>
          </cell>
          <cell r="J8">
            <v>2467.218233664496</v>
          </cell>
          <cell r="K8">
            <v>2460.8057933071441</v>
          </cell>
          <cell r="L8">
            <v>2460.1391470651361</v>
          </cell>
          <cell r="M8">
            <v>2431.1122572430822</v>
          </cell>
          <cell r="N8">
            <v>2433.4862508303163</v>
          </cell>
          <cell r="O8">
            <v>2430.1303565572343</v>
          </cell>
          <cell r="P8">
            <v>2431.3836079997764</v>
          </cell>
          <cell r="Q8">
            <v>2463.313167878548</v>
          </cell>
          <cell r="R8">
            <v>29224.731838361524</v>
          </cell>
          <cell r="T8" t="str">
            <v>ITMFC (kton)</v>
          </cell>
          <cell r="U8">
            <v>2157.9021260000004</v>
          </cell>
          <cell r="V8">
            <v>2273.0652300000002</v>
          </cell>
          <cell r="W8">
            <v>2480.1999999999998</v>
          </cell>
          <cell r="X8">
            <v>2384.7950176025788</v>
          </cell>
          <cell r="Y8">
            <v>2576.4618065631548</v>
          </cell>
          <cell r="Z8">
            <v>2552.955335528432</v>
          </cell>
          <cell r="AA8">
            <v>2576.509515367271</v>
          </cell>
          <cell r="AB8">
            <v>2559.894866270577</v>
          </cell>
          <cell r="AC8">
            <v>2532.2768486290447</v>
          </cell>
          <cell r="AD8">
            <v>2563.4496171014816</v>
          </cell>
          <cell r="AE8">
            <v>2537.2555721158778</v>
          </cell>
          <cell r="AF8">
            <v>2580.7691801393448</v>
          </cell>
          <cell r="AG8">
            <v>29775.535115317762</v>
          </cell>
        </row>
        <row r="10">
          <cell r="E10" t="str">
            <v>IMMOB (kbcm)</v>
          </cell>
          <cell r="F10">
            <v>12872.290848611006</v>
          </cell>
          <cell r="G10">
            <v>12473.781892228992</v>
          </cell>
          <cell r="H10">
            <v>12479.766860515901</v>
          </cell>
          <cell r="I10">
            <v>12462.239052420058</v>
          </cell>
          <cell r="J10">
            <v>13522.073074731303</v>
          </cell>
          <cell r="K10">
            <v>12765.116793897052</v>
          </cell>
          <cell r="L10">
            <v>12003.704434718917</v>
          </cell>
          <cell r="M10">
            <v>13500.102148724054</v>
          </cell>
          <cell r="N10">
            <v>12689.329763605765</v>
          </cell>
          <cell r="O10">
            <v>12948.594273668528</v>
          </cell>
          <cell r="P10">
            <v>11939.554850253757</v>
          </cell>
          <cell r="Q10">
            <v>10942.763214298764</v>
          </cell>
          <cell r="R10">
            <v>150599.31720767409</v>
          </cell>
          <cell r="T10" t="str">
            <v>IMMOB (kbcm)</v>
          </cell>
          <cell r="U10">
            <v>13328.344628000001</v>
          </cell>
          <cell r="V10">
            <v>10760.490553</v>
          </cell>
          <cell r="W10">
            <v>12359.829534609818</v>
          </cell>
          <cell r="X10">
            <v>15398.667763109861</v>
          </cell>
          <cell r="Y10">
            <v>14816.797149622966</v>
          </cell>
          <cell r="Z10">
            <v>14478.265132718247</v>
          </cell>
          <cell r="AA10">
            <v>14162.925581845791</v>
          </cell>
          <cell r="AB10">
            <v>15263.141042986896</v>
          </cell>
          <cell r="AC10">
            <v>15042.01985569098</v>
          </cell>
          <cell r="AD10">
            <v>15385.040012003905</v>
          </cell>
          <cell r="AE10">
            <v>14517.833853228756</v>
          </cell>
          <cell r="AF10">
            <v>13949.449739023761</v>
          </cell>
          <cell r="AG10">
            <v>169462.80484584096</v>
          </cell>
        </row>
        <row r="11">
          <cell r="E11" t="str">
            <v>IMMROM (kton)</v>
          </cell>
          <cell r="F11">
            <v>1293.5325913437493</v>
          </cell>
          <cell r="G11">
            <v>1297.2585336188677</v>
          </cell>
          <cell r="H11">
            <v>1300.3563208582318</v>
          </cell>
          <cell r="I11">
            <v>1283.6137393133281</v>
          </cell>
          <cell r="J11">
            <v>1289.7925547049963</v>
          </cell>
          <cell r="K11">
            <v>1289.8203771880833</v>
          </cell>
          <cell r="L11">
            <v>1299.8780948394933</v>
          </cell>
          <cell r="M11">
            <v>1312.3673988537562</v>
          </cell>
          <cell r="N11">
            <v>1301.9425194556991</v>
          </cell>
          <cell r="O11">
            <v>1294.1125326082631</v>
          </cell>
          <cell r="P11">
            <v>1244.99049490735</v>
          </cell>
          <cell r="Q11">
            <v>1232.3565089748483</v>
          </cell>
          <cell r="R11">
            <v>15440.021666666667</v>
          </cell>
          <cell r="T11" t="str">
            <v>IMMROM (kton)</v>
          </cell>
          <cell r="U11">
            <v>1030.2897140356713</v>
          </cell>
          <cell r="V11">
            <v>1043.5308843010193</v>
          </cell>
          <cell r="W11">
            <v>1283.2161736950404</v>
          </cell>
          <cell r="X11">
            <v>1327.8435259683572</v>
          </cell>
          <cell r="Y11">
            <v>1392.8300905208157</v>
          </cell>
          <cell r="Z11">
            <v>1426.1324745089505</v>
          </cell>
          <cell r="AA11">
            <v>1382.7532547157098</v>
          </cell>
          <cell r="AB11">
            <v>1438.4469491409041</v>
          </cell>
          <cell r="AC11">
            <v>1406.127880174854</v>
          </cell>
          <cell r="AD11">
            <v>1392.8805267628193</v>
          </cell>
          <cell r="AE11">
            <v>1376.1262653005119</v>
          </cell>
          <cell r="AF11">
            <v>1383.8286572171944</v>
          </cell>
          <cell r="AG11">
            <v>15884.006396341849</v>
          </cell>
        </row>
        <row r="12">
          <cell r="E12" t="str">
            <v>IMMFC (kton)</v>
          </cell>
          <cell r="F12">
            <v>1433.2920098340601</v>
          </cell>
          <cell r="G12">
            <v>1450.2573845700058</v>
          </cell>
          <cell r="H12">
            <v>1449.9638097846134</v>
          </cell>
          <cell r="I12">
            <v>1390.7008196271083</v>
          </cell>
          <cell r="J12">
            <v>1400.9884336644959</v>
          </cell>
          <cell r="K12">
            <v>1396.2815933071445</v>
          </cell>
          <cell r="L12">
            <v>1399.4291470651358</v>
          </cell>
          <cell r="M12">
            <v>1372.4822572430821</v>
          </cell>
          <cell r="N12">
            <v>1376.5222508303164</v>
          </cell>
          <cell r="O12">
            <v>1401.1263565572342</v>
          </cell>
          <cell r="P12">
            <v>1398.7226079997761</v>
          </cell>
          <cell r="Q12">
            <v>1399.1711678785482</v>
          </cell>
          <cell r="R12">
            <v>16868.937838361519</v>
          </cell>
          <cell r="T12" t="str">
            <v>IMMFC (kton)</v>
          </cell>
          <cell r="U12">
            <v>1405.038</v>
          </cell>
          <cell r="V12">
            <v>1411.027</v>
          </cell>
          <cell r="W12">
            <v>1510.2</v>
          </cell>
          <cell r="X12">
            <v>1448.9580176025788</v>
          </cell>
          <cell r="Y12">
            <v>1490.2320065631545</v>
          </cell>
          <cell r="Z12">
            <v>1488.4311355284322</v>
          </cell>
          <cell r="AA12">
            <v>1495.7995153672709</v>
          </cell>
          <cell r="AB12">
            <v>1491.2648662705767</v>
          </cell>
          <cell r="AC12">
            <v>1475.3128486290448</v>
          </cell>
          <cell r="AD12">
            <v>1524.4456171014815</v>
          </cell>
          <cell r="AE12">
            <v>1497.5945721158778</v>
          </cell>
          <cell r="AF12">
            <v>1521.373650139345</v>
          </cell>
          <cell r="AG12">
            <v>17759.677229317764</v>
          </cell>
        </row>
        <row r="13">
          <cell r="E13" t="str">
            <v>IMMFC IMM + TDM (kton)</v>
          </cell>
          <cell r="F13">
            <v>1513.0054333559901</v>
          </cell>
          <cell r="G13">
            <v>1546.9361828278816</v>
          </cell>
          <cell r="H13">
            <v>1546.3490332570968</v>
          </cell>
          <cell r="I13">
            <v>1427.8230529420866</v>
          </cell>
          <cell r="J13">
            <v>1448.3982810168618</v>
          </cell>
          <cell r="K13">
            <v>1438.9846003021589</v>
          </cell>
          <cell r="L13">
            <v>1445.2797078181416</v>
          </cell>
          <cell r="M13">
            <v>1391.3859281740342</v>
          </cell>
          <cell r="N13">
            <v>1399.4659153485027</v>
          </cell>
          <cell r="O13">
            <v>1448.6741268023384</v>
          </cell>
          <cell r="P13">
            <v>1443.8666296874221</v>
          </cell>
          <cell r="Q13">
            <v>1444.7637494449664</v>
          </cell>
          <cell r="R13">
            <v>17494.93264097748</v>
          </cell>
          <cell r="T13" t="str">
            <v>IMMFC IMM + TDM (kton)</v>
          </cell>
          <cell r="U13">
            <v>1603.9158299999999</v>
          </cell>
          <cell r="V13">
            <v>1573.4104600000001</v>
          </cell>
          <cell r="W13">
            <v>1696.2</v>
          </cell>
          <cell r="X13">
            <v>1598.9580176025788</v>
          </cell>
          <cell r="Y13">
            <v>1637.6418539155204</v>
          </cell>
          <cell r="Z13">
            <v>1631.1341425234466</v>
          </cell>
          <cell r="AA13">
            <v>1649.1500761202767</v>
          </cell>
          <cell r="AB13">
            <v>1639.8630054813725</v>
          </cell>
          <cell r="AC13">
            <v>1608.5559810301597</v>
          </cell>
          <cell r="AD13">
            <v>1669.7928552295143</v>
          </cell>
          <cell r="AE13">
            <v>1633.0380616864525</v>
          </cell>
          <cell r="AF13">
            <v>1671.9262317057633</v>
          </cell>
          <cell r="AG13">
            <v>19613.586515295083</v>
          </cell>
        </row>
        <row r="14">
          <cell r="T14" t="str">
            <v>IMM East (+WP) TS&lt;1.65</v>
          </cell>
          <cell r="U14">
            <v>0</v>
          </cell>
          <cell r="V14">
            <v>0</v>
          </cell>
          <cell r="W14">
            <v>0</v>
          </cell>
          <cell r="X14">
            <v>0</v>
          </cell>
          <cell r="Y14">
            <v>0</v>
          </cell>
          <cell r="Z14">
            <v>0</v>
          </cell>
          <cell r="AG14">
            <v>0</v>
          </cell>
        </row>
        <row r="15">
          <cell r="T15" t="str">
            <v>IMM East TS&gt;1.65</v>
          </cell>
          <cell r="U15">
            <v>0</v>
          </cell>
          <cell r="V15">
            <v>0</v>
          </cell>
          <cell r="W15">
            <v>0</v>
          </cell>
          <cell r="X15">
            <v>0</v>
          </cell>
          <cell r="Y15">
            <v>0</v>
          </cell>
          <cell r="Z15">
            <v>0</v>
          </cell>
          <cell r="AG15">
            <v>0</v>
          </cell>
        </row>
        <row r="16">
          <cell r="T16" t="str">
            <v>IMM West (TS&gt;0.85)</v>
          </cell>
          <cell r="U16">
            <v>0</v>
          </cell>
          <cell r="V16">
            <v>0</v>
          </cell>
          <cell r="W16">
            <v>0</v>
          </cell>
          <cell r="X16">
            <v>0</v>
          </cell>
          <cell r="Y16">
            <v>0</v>
          </cell>
          <cell r="Z16">
            <v>0</v>
          </cell>
          <cell r="AG16">
            <v>0</v>
          </cell>
        </row>
        <row r="17">
          <cell r="T17" t="str">
            <v>IMM West Lo (TS&lt;0.85)</v>
          </cell>
          <cell r="U17">
            <v>0</v>
          </cell>
          <cell r="V17">
            <v>0</v>
          </cell>
          <cell r="W17">
            <v>0</v>
          </cell>
          <cell r="X17">
            <v>0</v>
          </cell>
          <cell r="Y17">
            <v>0</v>
          </cell>
          <cell r="Z17">
            <v>0</v>
          </cell>
          <cell r="AG17">
            <v>0</v>
          </cell>
        </row>
        <row r="19">
          <cell r="E19" t="str">
            <v>TDM OB (kbcm)</v>
          </cell>
          <cell r="F19">
            <v>2386.9996148030032</v>
          </cell>
          <cell r="G19">
            <v>2480.0616900799387</v>
          </cell>
          <cell r="H19">
            <v>2629.7395326262681</v>
          </cell>
          <cell r="I19">
            <v>1652.1472643488205</v>
          </cell>
          <cell r="J19">
            <v>1821.759009047624</v>
          </cell>
          <cell r="K19">
            <v>1837.2312594670557</v>
          </cell>
          <cell r="L19">
            <v>1849.4995562393381</v>
          </cell>
          <cell r="M19">
            <v>1761.0800200298065</v>
          </cell>
          <cell r="N19">
            <v>1762.3718624237576</v>
          </cell>
          <cell r="O19">
            <v>1886.5521136540951</v>
          </cell>
          <cell r="P19">
            <v>1739.2348881252333</v>
          </cell>
          <cell r="Q19">
            <v>1746.063307003865</v>
          </cell>
          <cell r="R19">
            <v>23552.740117848807</v>
          </cell>
          <cell r="T19" t="str">
            <v>TDM OB (kbcm)</v>
          </cell>
          <cell r="U19">
            <v>2146.6934339999998</v>
          </cell>
          <cell r="V19">
            <v>2264.2196329999997</v>
          </cell>
          <cell r="W19">
            <v>2707.4324357958767</v>
          </cell>
          <cell r="X19">
            <v>1718.9477740271452</v>
          </cell>
          <cell r="Y19">
            <v>1925.6439507259547</v>
          </cell>
          <cell r="Z19">
            <v>1941.1162011453935</v>
          </cell>
          <cell r="AA19">
            <v>1953.3844979176763</v>
          </cell>
          <cell r="AB19">
            <v>1761.0800200298088</v>
          </cell>
          <cell r="AC19">
            <v>1762.3718624237604</v>
          </cell>
          <cell r="AD19">
            <v>1886.5521136541008</v>
          </cell>
          <cell r="AE19">
            <v>1739.2348881252278</v>
          </cell>
          <cell r="AF19">
            <v>1746.0633070038691</v>
          </cell>
          <cell r="AG19">
            <v>23552.740117848807</v>
          </cell>
        </row>
        <row r="20">
          <cell r="E20" t="str">
            <v>TDM ROM (kton)</v>
          </cell>
          <cell r="F20">
            <v>156.82478944541</v>
          </cell>
          <cell r="G20">
            <v>161.32566291901367</v>
          </cell>
          <cell r="H20">
            <v>167.7079154633432</v>
          </cell>
          <cell r="I20">
            <v>135.68161154580321</v>
          </cell>
          <cell r="J20">
            <v>148.12960238175467</v>
          </cell>
          <cell r="K20">
            <v>146.45848127316464</v>
          </cell>
          <cell r="L20">
            <v>159.88327568147963</v>
          </cell>
          <cell r="M20">
            <v>150.73233019207231</v>
          </cell>
          <cell r="N20">
            <v>147.88520937979621</v>
          </cell>
          <cell r="O20">
            <v>168.13020710721304</v>
          </cell>
          <cell r="P20">
            <v>153.46659600259878</v>
          </cell>
          <cell r="Q20">
            <v>151.04812252991644</v>
          </cell>
          <cell r="R20">
            <v>1847.273803921566</v>
          </cell>
          <cell r="T20" t="str">
            <v>TDM ROM (kton)</v>
          </cell>
          <cell r="U20">
            <v>166.52534206217953</v>
          </cell>
          <cell r="V20">
            <v>247.39079315602109</v>
          </cell>
          <cell r="W20">
            <v>140.85449349019152</v>
          </cell>
          <cell r="X20">
            <v>135.68161154580321</v>
          </cell>
          <cell r="Y20">
            <v>148.12960238175469</v>
          </cell>
          <cell r="Z20">
            <v>146.45848127316464</v>
          </cell>
          <cell r="AA20">
            <v>159.88327568147963</v>
          </cell>
          <cell r="AB20">
            <v>150.42679847191596</v>
          </cell>
          <cell r="AC20">
            <v>125.01629965963986</v>
          </cell>
          <cell r="AD20">
            <v>145.26129738705671</v>
          </cell>
          <cell r="AE20">
            <v>130.59768628244242</v>
          </cell>
          <cell r="AF20">
            <v>151.04812252991644</v>
          </cell>
          <cell r="AG20">
            <v>1847.2738039215656</v>
          </cell>
        </row>
        <row r="21">
          <cell r="E21" t="str">
            <v>TDM FC (kton)</v>
          </cell>
          <cell r="F21">
            <v>79.713423521930125</v>
          </cell>
          <cell r="G21">
            <v>96.678798257875698</v>
          </cell>
          <cell r="H21">
            <v>96.385223472483489</v>
          </cell>
          <cell r="I21">
            <v>37.122233314978217</v>
          </cell>
          <cell r="J21">
            <v>47.409847352365979</v>
          </cell>
          <cell r="K21">
            <v>42.703006995014469</v>
          </cell>
          <cell r="L21">
            <v>45.850560753005688</v>
          </cell>
          <cell r="M21">
            <v>18.903670930952053</v>
          </cell>
          <cell r="N21">
            <v>22.943664518186257</v>
          </cell>
          <cell r="O21">
            <v>47.547770245104211</v>
          </cell>
          <cell r="P21">
            <v>45.144021687646074</v>
          </cell>
          <cell r="Q21">
            <v>45.592581566418154</v>
          </cell>
          <cell r="R21">
            <v>625.99480261596045</v>
          </cell>
          <cell r="T21" t="str">
            <v>TDM FC (kton)</v>
          </cell>
          <cell r="U21">
            <v>198.87782999999999</v>
          </cell>
          <cell r="V21">
            <v>162.38346000000001</v>
          </cell>
          <cell r="W21">
            <v>186</v>
          </cell>
          <cell r="X21">
            <v>150</v>
          </cell>
          <cell r="Y21">
            <v>147.40984735236597</v>
          </cell>
          <cell r="Z21">
            <v>142.70300699501445</v>
          </cell>
          <cell r="AA21">
            <v>153.35056075300568</v>
          </cell>
          <cell r="AB21">
            <v>148.59813921079575</v>
          </cell>
          <cell r="AC21">
            <v>133.24313240111491</v>
          </cell>
          <cell r="AD21">
            <v>145.34723812803287</v>
          </cell>
          <cell r="AE21">
            <v>135.44348957057477</v>
          </cell>
          <cell r="AF21">
            <v>150.55258156641818</v>
          </cell>
          <cell r="AG21">
            <v>1853.9092859773227</v>
          </cell>
        </row>
        <row r="22">
          <cell r="T22" t="str">
            <v>TDM direct sales</v>
          </cell>
          <cell r="U22">
            <v>0</v>
          </cell>
          <cell r="V22">
            <v>72.2</v>
          </cell>
          <cell r="W22">
            <v>60.2</v>
          </cell>
          <cell r="X22">
            <v>30</v>
          </cell>
          <cell r="Y22">
            <v>22</v>
          </cell>
          <cell r="Z22">
            <v>23</v>
          </cell>
          <cell r="AA22">
            <v>28</v>
          </cell>
          <cell r="AB22">
            <v>24</v>
          </cell>
          <cell r="AC22">
            <v>10</v>
          </cell>
          <cell r="AD22">
            <v>20</v>
          </cell>
          <cell r="AE22">
            <v>10</v>
          </cell>
          <cell r="AF22">
            <v>13</v>
          </cell>
        </row>
        <row r="23">
          <cell r="E23" t="str">
            <v>TCMOB (kbcm)</v>
          </cell>
          <cell r="F23">
            <v>5232.739406889782</v>
          </cell>
          <cell r="G23">
            <v>4768.0139494383966</v>
          </cell>
          <cell r="H23">
            <v>5267.166352103045</v>
          </cell>
          <cell r="I23">
            <v>4531.4688344040223</v>
          </cell>
          <cell r="J23">
            <v>5335.236860958059</v>
          </cell>
          <cell r="K23">
            <v>5815.8134514262747</v>
          </cell>
          <cell r="L23">
            <v>6031.8018290969949</v>
          </cell>
          <cell r="M23">
            <v>5962.486640883325</v>
          </cell>
          <cell r="N23">
            <v>5599.4629546599917</v>
          </cell>
          <cell r="O23">
            <v>5678.8949782007949</v>
          </cell>
          <cell r="P23">
            <v>5161.2862703475394</v>
          </cell>
          <cell r="Q23">
            <v>4615.6951445373643</v>
          </cell>
          <cell r="R23">
            <v>64000.066672945592</v>
          </cell>
          <cell r="T23" t="str">
            <v>TCMOB (kbcm)</v>
          </cell>
          <cell r="U23">
            <v>5989.0910535384619</v>
          </cell>
          <cell r="V23">
            <v>6380.1788149999993</v>
          </cell>
          <cell r="W23">
            <v>6340</v>
          </cell>
          <cell r="X23">
            <v>4531.4688344040223</v>
          </cell>
          <cell r="Y23">
            <v>5335.236860958059</v>
          </cell>
          <cell r="Z23">
            <v>5815.8134514262747</v>
          </cell>
          <cell r="AA23">
            <v>6031.8018290969958</v>
          </cell>
          <cell r="AB23">
            <v>5962.4866408833241</v>
          </cell>
          <cell r="AC23">
            <v>5599.4629546599917</v>
          </cell>
          <cell r="AD23">
            <v>5178.894978200794</v>
          </cell>
          <cell r="AE23">
            <v>4941.2862703475403</v>
          </cell>
          <cell r="AF23">
            <v>4415.6951445373643</v>
          </cell>
          <cell r="AG23">
            <v>66521.416833052834</v>
          </cell>
        </row>
        <row r="24">
          <cell r="E24" t="str">
            <v>TCMROM (kton)</v>
          </cell>
          <cell r="F24">
            <v>519.61607398995761</v>
          </cell>
          <cell r="G24">
            <v>492.65122068407788</v>
          </cell>
          <cell r="H24">
            <v>539.43216844334324</v>
          </cell>
          <cell r="I24">
            <v>498.7726725212645</v>
          </cell>
          <cell r="J24">
            <v>575.45248940695342</v>
          </cell>
          <cell r="K24">
            <v>624.83720615283187</v>
          </cell>
          <cell r="L24">
            <v>683.84367918570263</v>
          </cell>
          <cell r="M24">
            <v>693.36512501951017</v>
          </cell>
          <cell r="N24">
            <v>665.70065308589176</v>
          </cell>
          <cell r="O24">
            <v>625.82433563415543</v>
          </cell>
          <cell r="P24">
            <v>606.85353415688257</v>
          </cell>
          <cell r="Q24">
            <v>589.65084171942908</v>
          </cell>
          <cell r="R24">
            <v>7116</v>
          </cell>
          <cell r="T24" t="str">
            <v>TCMROM (kton)</v>
          </cell>
          <cell r="U24">
            <v>547.16723000000002</v>
          </cell>
          <cell r="V24">
            <v>595.09120900000005</v>
          </cell>
          <cell r="W24">
            <v>594</v>
          </cell>
          <cell r="X24">
            <v>498.77267252126455</v>
          </cell>
          <cell r="Y24">
            <v>575.45248940695342</v>
          </cell>
          <cell r="Z24">
            <v>624.83720615283187</v>
          </cell>
          <cell r="AA24">
            <v>683.84367918570263</v>
          </cell>
          <cell r="AB24">
            <v>693.36512501951017</v>
          </cell>
          <cell r="AC24">
            <v>665.70065308589176</v>
          </cell>
          <cell r="AD24">
            <v>585.82433563415543</v>
          </cell>
          <cell r="AE24">
            <v>604.85353415688257</v>
          </cell>
          <cell r="AF24">
            <v>569.6508417194292</v>
          </cell>
          <cell r="AG24">
            <v>7238.5589758826209</v>
          </cell>
        </row>
        <row r="25">
          <cell r="E25" t="str">
            <v>TCMFC (kton)</v>
          </cell>
          <cell r="F25">
            <v>500</v>
          </cell>
          <cell r="G25">
            <v>480</v>
          </cell>
          <cell r="H25">
            <v>575</v>
          </cell>
          <cell r="I25">
            <v>575</v>
          </cell>
          <cell r="J25">
            <v>605</v>
          </cell>
          <cell r="K25">
            <v>620</v>
          </cell>
          <cell r="L25">
            <v>625</v>
          </cell>
          <cell r="M25">
            <v>640</v>
          </cell>
          <cell r="N25">
            <v>635</v>
          </cell>
          <cell r="O25">
            <v>570</v>
          </cell>
          <cell r="P25">
            <v>571</v>
          </cell>
          <cell r="Q25">
            <v>604</v>
          </cell>
          <cell r="R25">
            <v>7000</v>
          </cell>
          <cell r="T25" t="str">
            <v>TCMFC (kton)</v>
          </cell>
          <cell r="U25">
            <v>408.76226700000001</v>
          </cell>
          <cell r="V25">
            <v>483.85603100000003</v>
          </cell>
          <cell r="W25">
            <v>585</v>
          </cell>
          <cell r="X25">
            <v>585</v>
          </cell>
          <cell r="Y25">
            <v>615</v>
          </cell>
          <cell r="Z25">
            <v>630</v>
          </cell>
          <cell r="AA25">
            <v>635</v>
          </cell>
          <cell r="AB25">
            <v>650</v>
          </cell>
          <cell r="AC25">
            <v>645</v>
          </cell>
          <cell r="AD25">
            <v>580</v>
          </cell>
          <cell r="AE25">
            <v>578</v>
          </cell>
          <cell r="AF25">
            <v>604</v>
          </cell>
          <cell r="AG25">
            <v>6999.6182980000003</v>
          </cell>
        </row>
        <row r="26">
          <cell r="T26">
            <v>0</v>
          </cell>
          <cell r="U26">
            <v>0</v>
          </cell>
          <cell r="V26">
            <v>0</v>
          </cell>
          <cell r="W26">
            <v>0</v>
          </cell>
          <cell r="X26">
            <v>0</v>
          </cell>
          <cell r="Y26">
            <v>0</v>
          </cell>
          <cell r="Z26">
            <v>0</v>
          </cell>
          <cell r="AG26">
            <v>0</v>
          </cell>
        </row>
        <row r="27">
          <cell r="T27">
            <v>0</v>
          </cell>
          <cell r="U27">
            <v>0</v>
          </cell>
          <cell r="V27">
            <v>0</v>
          </cell>
          <cell r="W27">
            <v>0</v>
          </cell>
          <cell r="X27">
            <v>0</v>
          </cell>
          <cell r="Y27">
            <v>0</v>
          </cell>
          <cell r="Z27">
            <v>0</v>
          </cell>
          <cell r="AG27">
            <v>0</v>
          </cell>
        </row>
        <row r="28">
          <cell r="T28">
            <v>0</v>
          </cell>
          <cell r="U28">
            <v>0</v>
          </cell>
          <cell r="V28">
            <v>0</v>
          </cell>
          <cell r="W28">
            <v>0</v>
          </cell>
          <cell r="X28">
            <v>0</v>
          </cell>
          <cell r="Y28">
            <v>0</v>
          </cell>
          <cell r="Z28">
            <v>0</v>
          </cell>
          <cell r="AG28">
            <v>0</v>
          </cell>
        </row>
        <row r="29">
          <cell r="T29">
            <v>0</v>
          </cell>
          <cell r="U29">
            <v>0</v>
          </cell>
          <cell r="V29">
            <v>0</v>
          </cell>
          <cell r="W29">
            <v>0</v>
          </cell>
          <cell r="X29">
            <v>0</v>
          </cell>
          <cell r="Y29">
            <v>0</v>
          </cell>
          <cell r="Z29">
            <v>0</v>
          </cell>
          <cell r="AG29">
            <v>0</v>
          </cell>
        </row>
        <row r="31">
          <cell r="E31" t="str">
            <v>JBGOB (kbcm)</v>
          </cell>
          <cell r="F31">
            <v>658</v>
          </cell>
          <cell r="G31">
            <v>590.5</v>
          </cell>
          <cell r="H31">
            <v>624.5</v>
          </cell>
          <cell r="I31">
            <v>625</v>
          </cell>
          <cell r="J31">
            <v>605</v>
          </cell>
          <cell r="K31">
            <v>620</v>
          </cell>
          <cell r="L31">
            <v>600</v>
          </cell>
          <cell r="M31">
            <v>557</v>
          </cell>
          <cell r="N31">
            <v>670</v>
          </cell>
          <cell r="O31">
            <v>650</v>
          </cell>
          <cell r="P31">
            <v>650</v>
          </cell>
          <cell r="Q31">
            <v>600</v>
          </cell>
          <cell r="R31">
            <v>7450</v>
          </cell>
          <cell r="T31" t="str">
            <v>JBGOB (kbcm)</v>
          </cell>
          <cell r="U31">
            <v>745.14935778101153</v>
          </cell>
          <cell r="V31">
            <v>761.23900018044526</v>
          </cell>
          <cell r="W31">
            <v>690</v>
          </cell>
          <cell r="X31">
            <v>626.94064221898805</v>
          </cell>
          <cell r="Y31">
            <v>585</v>
          </cell>
          <cell r="Z31">
            <v>587</v>
          </cell>
          <cell r="AA31">
            <v>583.41</v>
          </cell>
          <cell r="AB31">
            <v>587</v>
          </cell>
          <cell r="AC31">
            <v>574.26099981955531</v>
          </cell>
          <cell r="AD31">
            <v>580</v>
          </cell>
          <cell r="AE31">
            <v>580</v>
          </cell>
          <cell r="AF31">
            <v>550</v>
          </cell>
          <cell r="AG31">
            <v>7450</v>
          </cell>
        </row>
        <row r="32">
          <cell r="E32" t="str">
            <v>JBGROM (kton)</v>
          </cell>
          <cell r="F32">
            <v>105</v>
          </cell>
          <cell r="G32">
            <v>95</v>
          </cell>
          <cell r="H32">
            <v>109</v>
          </cell>
          <cell r="I32">
            <v>112</v>
          </cell>
          <cell r="J32">
            <v>112</v>
          </cell>
          <cell r="K32">
            <v>110</v>
          </cell>
          <cell r="L32">
            <v>102</v>
          </cell>
          <cell r="M32">
            <v>110</v>
          </cell>
          <cell r="N32">
            <v>117</v>
          </cell>
          <cell r="O32">
            <v>118</v>
          </cell>
          <cell r="P32">
            <v>118</v>
          </cell>
          <cell r="Q32">
            <v>112</v>
          </cell>
          <cell r="R32">
            <v>1320</v>
          </cell>
          <cell r="T32" t="str">
            <v>JBGROM (kton)</v>
          </cell>
          <cell r="U32">
            <v>100.04608999999999</v>
          </cell>
          <cell r="V32">
            <v>103.84117000000001</v>
          </cell>
          <cell r="W32">
            <v>110.5</v>
          </cell>
          <cell r="X32">
            <v>115</v>
          </cell>
          <cell r="Y32">
            <v>115</v>
          </cell>
          <cell r="Z32">
            <v>105</v>
          </cell>
          <cell r="AA32">
            <v>105</v>
          </cell>
          <cell r="AB32">
            <v>115</v>
          </cell>
          <cell r="AC32">
            <v>110</v>
          </cell>
          <cell r="AD32">
            <v>115</v>
          </cell>
          <cell r="AE32">
            <v>110.61273999999999</v>
          </cell>
          <cell r="AF32">
            <v>115</v>
          </cell>
          <cell r="AG32">
            <v>1320</v>
          </cell>
        </row>
        <row r="33">
          <cell r="E33" t="str">
            <v>JBGFC (kton)</v>
          </cell>
          <cell r="F33">
            <v>100</v>
          </cell>
          <cell r="G33">
            <v>100</v>
          </cell>
          <cell r="H33">
            <v>110</v>
          </cell>
          <cell r="I33">
            <v>110</v>
          </cell>
          <cell r="J33">
            <v>110</v>
          </cell>
          <cell r="K33">
            <v>110</v>
          </cell>
          <cell r="L33">
            <v>100</v>
          </cell>
          <cell r="M33">
            <v>110</v>
          </cell>
          <cell r="N33">
            <v>115</v>
          </cell>
          <cell r="O33">
            <v>115</v>
          </cell>
          <cell r="P33">
            <v>110</v>
          </cell>
          <cell r="Q33">
            <v>110</v>
          </cell>
          <cell r="R33">
            <v>1300</v>
          </cell>
          <cell r="T33" t="str">
            <v>JBGFC (kton)</v>
          </cell>
          <cell r="U33">
            <v>93.678900000000013</v>
          </cell>
          <cell r="V33">
            <v>91.067570000000003</v>
          </cell>
          <cell r="W33">
            <v>130</v>
          </cell>
          <cell r="X33">
            <v>110</v>
          </cell>
          <cell r="Y33">
            <v>120</v>
          </cell>
          <cell r="Z33">
            <v>100</v>
          </cell>
          <cell r="AA33">
            <v>110</v>
          </cell>
          <cell r="AB33">
            <v>110</v>
          </cell>
          <cell r="AC33">
            <v>105</v>
          </cell>
          <cell r="AD33">
            <v>115</v>
          </cell>
          <cell r="AE33">
            <v>110</v>
          </cell>
          <cell r="AF33">
            <v>105.25353000000003</v>
          </cell>
          <cell r="AG33">
            <v>1300</v>
          </cell>
        </row>
        <row r="35">
          <cell r="E35" t="str">
            <v>EMBOB (kbcm)</v>
          </cell>
          <cell r="F35">
            <v>976.70890999999995</v>
          </cell>
          <cell r="G35">
            <v>970.19690999999989</v>
          </cell>
          <cell r="H35">
            <v>989.61782999999991</v>
          </cell>
          <cell r="I35">
            <v>967.02992999999992</v>
          </cell>
          <cell r="J35">
            <v>977.4207899999999</v>
          </cell>
          <cell r="K35">
            <v>1002.7878900000001</v>
          </cell>
          <cell r="L35">
            <v>797.7002500000001</v>
          </cell>
          <cell r="M35">
            <v>1051.4079699999998</v>
          </cell>
          <cell r="N35">
            <v>1000.20326</v>
          </cell>
          <cell r="O35">
            <v>976.81309999999996</v>
          </cell>
          <cell r="P35">
            <v>980.0305699999999</v>
          </cell>
          <cell r="Q35">
            <v>971.49950999999987</v>
          </cell>
          <cell r="R35">
            <v>11661.416919999998</v>
          </cell>
          <cell r="T35" t="str">
            <v>EMBOB (kbcm)</v>
          </cell>
          <cell r="U35">
            <v>907.44746200000009</v>
          </cell>
          <cell r="V35">
            <v>937.19909499999994</v>
          </cell>
          <cell r="W35">
            <v>970.6118300000004</v>
          </cell>
          <cell r="X35">
            <v>994.77993000000026</v>
          </cell>
          <cell r="Y35">
            <v>997.38079000000027</v>
          </cell>
          <cell r="Z35">
            <v>995.28788999999324</v>
          </cell>
          <cell r="AA35">
            <v>956.70024999999987</v>
          </cell>
          <cell r="AB35">
            <v>1189.4079700000004</v>
          </cell>
          <cell r="AC35">
            <v>1150.2032600000002</v>
          </cell>
          <cell r="AD35">
            <v>976.81309999999996</v>
          </cell>
          <cell r="AE35">
            <v>980.0305699999999</v>
          </cell>
          <cell r="AF35">
            <v>971.4995100000001</v>
          </cell>
          <cell r="AG35">
            <v>12027.361656999992</v>
          </cell>
        </row>
        <row r="36">
          <cell r="E36" t="str">
            <v>EMBROM (kton)</v>
          </cell>
          <cell r="F36">
            <v>86.3</v>
          </cell>
          <cell r="G36">
            <v>86</v>
          </cell>
          <cell r="H36">
            <v>87.8</v>
          </cell>
          <cell r="I36">
            <v>90.65</v>
          </cell>
          <cell r="J36">
            <v>89.009999999999991</v>
          </cell>
          <cell r="K36">
            <v>88.289999999999992</v>
          </cell>
          <cell r="L36">
            <v>89.5</v>
          </cell>
          <cell r="M36">
            <v>93.5</v>
          </cell>
          <cell r="N36">
            <v>91.8</v>
          </cell>
          <cell r="O36">
            <v>89.8</v>
          </cell>
          <cell r="P36">
            <v>89.45</v>
          </cell>
          <cell r="Q36">
            <v>87.9</v>
          </cell>
          <cell r="R36">
            <v>1070</v>
          </cell>
          <cell r="T36" t="str">
            <v>EMBROM (kton)</v>
          </cell>
          <cell r="U36">
            <v>93.177310000000006</v>
          </cell>
          <cell r="V36">
            <v>100.29766000000001</v>
          </cell>
          <cell r="W36">
            <v>100.00000003889406</v>
          </cell>
          <cell r="X36">
            <v>94.94000003271826</v>
          </cell>
          <cell r="Y36">
            <v>86.610000033194694</v>
          </cell>
          <cell r="Z36">
            <v>85.99000003319469</v>
          </cell>
          <cell r="AA36">
            <v>89.500001176462845</v>
          </cell>
          <cell r="AB36">
            <v>93.500000025301105</v>
          </cell>
          <cell r="AC36">
            <v>91.800000024820591</v>
          </cell>
          <cell r="AD36">
            <v>89.800000043162839</v>
          </cell>
          <cell r="AE36">
            <v>89.450000024820582</v>
          </cell>
          <cell r="AF36">
            <v>87.900000025301111</v>
          </cell>
          <cell r="AG36">
            <v>1102.9649714578709</v>
          </cell>
        </row>
        <row r="37">
          <cell r="E37" t="str">
            <v>EMBFC (kton)</v>
          </cell>
          <cell r="F37">
            <v>89.768000000000001</v>
          </cell>
          <cell r="G37">
            <v>84.28</v>
          </cell>
          <cell r="H37">
            <v>86.043999999999997</v>
          </cell>
          <cell r="I37">
            <v>88.837000000000003</v>
          </cell>
          <cell r="J37">
            <v>87.229799999999997</v>
          </cell>
          <cell r="K37">
            <v>86.524199999999993</v>
          </cell>
          <cell r="L37">
            <v>87.71</v>
          </cell>
          <cell r="M37">
            <v>91.63</v>
          </cell>
          <cell r="N37">
            <v>89.963999999999999</v>
          </cell>
          <cell r="O37">
            <v>88.004000000000005</v>
          </cell>
          <cell r="P37">
            <v>87.661000000000001</v>
          </cell>
          <cell r="Q37">
            <v>86.141999999999996</v>
          </cell>
          <cell r="R37">
            <v>1053.7940000000001</v>
          </cell>
          <cell r="T37" t="str">
            <v>EMBFC (kton)</v>
          </cell>
          <cell r="U37">
            <v>89.38172999999999</v>
          </cell>
          <cell r="V37">
            <v>95.002210000000019</v>
          </cell>
          <cell r="W37">
            <v>95</v>
          </cell>
          <cell r="X37">
            <v>88.837000000000003</v>
          </cell>
          <cell r="Y37">
            <v>87.229799999999997</v>
          </cell>
          <cell r="Z37">
            <v>86.524199999999993</v>
          </cell>
          <cell r="AA37">
            <v>87.71</v>
          </cell>
          <cell r="AB37">
            <v>91.63</v>
          </cell>
          <cell r="AC37">
            <v>89.963999999999999</v>
          </cell>
          <cell r="AD37">
            <v>88.004000000000005</v>
          </cell>
          <cell r="AE37">
            <v>87.661000000000001</v>
          </cell>
          <cell r="AF37">
            <v>86.141999999999996</v>
          </cell>
          <cell r="AG37">
            <v>1073.0859399999999</v>
          </cell>
        </row>
        <row r="39">
          <cell r="E39" t="str">
            <v>BEKOB (kbcm)</v>
          </cell>
          <cell r="F39">
            <v>1893.284169</v>
          </cell>
          <cell r="G39">
            <v>1667.30883606</v>
          </cell>
          <cell r="H39">
            <v>1919.9668706399996</v>
          </cell>
          <cell r="I39">
            <v>1822.4103324</v>
          </cell>
          <cell r="J39">
            <v>1991.9728869599994</v>
          </cell>
          <cell r="K39">
            <v>2066.3016779999998</v>
          </cell>
          <cell r="L39">
            <v>1963.0112586</v>
          </cell>
          <cell r="M39">
            <v>2065.2776566799998</v>
          </cell>
          <cell r="N39">
            <v>2137.3289826</v>
          </cell>
          <cell r="O39">
            <v>2173.3546455599994</v>
          </cell>
          <cell r="P39">
            <v>1963.0112586</v>
          </cell>
          <cell r="Q39">
            <v>1788.6935345999998</v>
          </cell>
          <cell r="R39">
            <v>23451.922109699997</v>
          </cell>
          <cell r="T39" t="str">
            <v>BEKOB (kbcm)</v>
          </cell>
          <cell r="U39">
            <v>1620.8804777066116</v>
          </cell>
          <cell r="V39">
            <v>1828.815486</v>
          </cell>
          <cell r="W39">
            <v>1888.1860140068572</v>
          </cell>
          <cell r="X39">
            <v>1809.98544915</v>
          </cell>
          <cell r="Y39">
            <v>1977.9682668159999</v>
          </cell>
          <cell r="Z39">
            <v>2052.1742030100004</v>
          </cell>
          <cell r="AA39">
            <v>1948.731370688</v>
          </cell>
          <cell r="AB39">
            <v>2050.1581957999997</v>
          </cell>
          <cell r="AC39">
            <v>2121.1466998499995</v>
          </cell>
          <cell r="AD39">
            <v>2158.0832293200001</v>
          </cell>
          <cell r="AE39">
            <v>1980.8833379999996</v>
          </cell>
          <cell r="AF39">
            <v>1817.3267262671995</v>
          </cell>
          <cell r="AG39">
            <v>23254.339456614667</v>
          </cell>
        </row>
        <row r="40">
          <cell r="E40" t="str">
            <v>BEKROM (kton)</v>
          </cell>
          <cell r="F40">
            <v>236.52127282295712</v>
          </cell>
          <cell r="G40">
            <v>213.13577327551016</v>
          </cell>
          <cell r="H40">
            <v>220.62365598310717</v>
          </cell>
          <cell r="I40">
            <v>198.46217592743926</v>
          </cell>
          <cell r="J40">
            <v>204.16616859855634</v>
          </cell>
          <cell r="K40">
            <v>242.4978051809652</v>
          </cell>
          <cell r="L40">
            <v>270.05887158275584</v>
          </cell>
          <cell r="M40">
            <v>274.52095213898576</v>
          </cell>
          <cell r="N40">
            <v>282.54340193250391</v>
          </cell>
          <cell r="O40">
            <v>300.57161930460427</v>
          </cell>
          <cell r="P40">
            <v>274.55802057406305</v>
          </cell>
          <cell r="Q40">
            <v>282.34062298289876</v>
          </cell>
          <cell r="R40">
            <v>3000.0003403043465</v>
          </cell>
          <cell r="T40" t="str">
            <v>BEKROM (kton)</v>
          </cell>
          <cell r="U40">
            <v>183.19914000000003</v>
          </cell>
          <cell r="V40">
            <v>228.58879000000002</v>
          </cell>
          <cell r="W40">
            <v>221.00000000000003</v>
          </cell>
          <cell r="X40">
            <v>220</v>
          </cell>
          <cell r="Y40">
            <v>239</v>
          </cell>
          <cell r="Z40">
            <v>259</v>
          </cell>
          <cell r="AA40">
            <v>262.22000000000003</v>
          </cell>
          <cell r="AB40">
            <v>273</v>
          </cell>
          <cell r="AC40">
            <v>277</v>
          </cell>
          <cell r="AD40">
            <v>278.99999999999994</v>
          </cell>
          <cell r="AE40">
            <v>279</v>
          </cell>
          <cell r="AF40">
            <v>279.35512245906284</v>
          </cell>
          <cell r="AG40">
            <v>3000.3630524590626</v>
          </cell>
        </row>
        <row r="41">
          <cell r="E41" t="str">
            <v>BEKFC (kton)</v>
          </cell>
          <cell r="F41">
            <v>264</v>
          </cell>
          <cell r="G41">
            <v>232</v>
          </cell>
          <cell r="H41">
            <v>264</v>
          </cell>
          <cell r="I41">
            <v>264</v>
          </cell>
          <cell r="J41">
            <v>264</v>
          </cell>
          <cell r="K41">
            <v>248</v>
          </cell>
          <cell r="L41">
            <v>248</v>
          </cell>
          <cell r="M41">
            <v>217</v>
          </cell>
          <cell r="N41">
            <v>217</v>
          </cell>
          <cell r="O41">
            <v>256</v>
          </cell>
          <cell r="P41">
            <v>264</v>
          </cell>
          <cell r="Q41">
            <v>264</v>
          </cell>
          <cell r="R41">
            <v>3002</v>
          </cell>
          <cell r="T41" t="str">
            <v>BEKFC (kton)</v>
          </cell>
          <cell r="U41">
            <v>161.04122899999999</v>
          </cell>
          <cell r="V41">
            <v>192.11241899999999</v>
          </cell>
          <cell r="W41">
            <v>160</v>
          </cell>
          <cell r="X41">
            <v>152</v>
          </cell>
          <cell r="Y41">
            <v>264</v>
          </cell>
          <cell r="Z41">
            <v>248</v>
          </cell>
          <cell r="AA41">
            <v>248</v>
          </cell>
          <cell r="AB41">
            <v>217</v>
          </cell>
          <cell r="AC41">
            <v>217</v>
          </cell>
          <cell r="AD41">
            <v>256</v>
          </cell>
          <cell r="AE41">
            <v>264</v>
          </cell>
          <cell r="AF41">
            <v>264</v>
          </cell>
          <cell r="AG41">
            <v>2643.153648</v>
          </cell>
        </row>
      </sheetData>
      <sheetData sheetId="13">
        <row r="38">
          <cell r="O38">
            <v>91.074468277466877</v>
          </cell>
        </row>
      </sheetData>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ER"/>
      <sheetName val="DCER (2)"/>
      <sheetName val="MCER"/>
      <sheetName val="Database"/>
      <sheetName val="tabel_2006_Total_R1"/>
      <sheetName val="tabel_2007_Total_plan 93jt"/>
      <sheetName val="KODE"/>
      <sheetName val=" 2017"/>
      <sheetName val="2018"/>
      <sheetName val="BEK"/>
      <sheetName val="Budget &amp; Outlook"/>
      <sheetName val="IMM"/>
      <sheetName val="JBG"/>
      <sheetName val="EMB"/>
      <sheetName val="TCM"/>
      <sheetName val="TDM"/>
      <sheetName val="WS-Daily"/>
      <sheetName val="Summary"/>
      <sheetName val="COST"/>
      <sheetName val="ACT HAUL"/>
      <sheetName val="Truck"/>
      <sheetName val="REFERENSI"/>
    </sheetNames>
    <sheetDataSet>
      <sheetData sheetId="0"/>
      <sheetData sheetId="1"/>
      <sheetData sheetId="2"/>
      <sheetData sheetId="3" refreshError="1">
        <row r="1">
          <cell r="AQ1" t="str">
            <v>machine_id</v>
          </cell>
          <cell r="AR1" t="str">
            <v>machine_type</v>
          </cell>
          <cell r="AS1" t="str">
            <v>category_id</v>
          </cell>
          <cell r="AT1" t="str">
            <v>SumOfSumOfsum_trip</v>
          </cell>
          <cell r="AU1" t="str">
            <v>SumOfSumOfsum_volume</v>
          </cell>
          <cell r="AV1" t="str">
            <v>SumOfSumOfnon_operate</v>
          </cell>
          <cell r="AW1" t="str">
            <v>SumOfSumOfmeter_run</v>
          </cell>
          <cell r="AX1" t="str">
            <v>SumOfdurasi</v>
          </cell>
          <cell r="AY1" t="str">
            <v>SumOfPM-1</v>
          </cell>
          <cell r="AZ1" t="str">
            <v>SumOfPM-2</v>
          </cell>
          <cell r="BA1" t="str">
            <v>SumOfPM-3</v>
          </cell>
          <cell r="BB1" t="str">
            <v>SumOfPM-4</v>
          </cell>
          <cell r="BC1" t="str">
            <v>SumOf2CM-1</v>
          </cell>
          <cell r="BD1" t="str">
            <v>SumOf2CM-2</v>
          </cell>
          <cell r="BE1" t="str">
            <v>SumOf2CM-3</v>
          </cell>
          <cell r="BF1" t="str">
            <v>SumOf2CM-4</v>
          </cell>
          <cell r="BG1" t="str">
            <v>SumOf2CM-5</v>
          </cell>
          <cell r="BH1" t="str">
            <v>SumOf3ID-1</v>
          </cell>
          <cell r="BI1" t="str">
            <v>SumOf3ID-2</v>
          </cell>
          <cell r="BJ1" t="str">
            <v>SumOf3ID-3</v>
          </cell>
          <cell r="BK1" t="str">
            <v>SumOf3ID-4</v>
          </cell>
          <cell r="BL1" t="str">
            <v>SumOf3ID-5</v>
          </cell>
          <cell r="BM1" t="str">
            <v>SumOf3ID-6</v>
          </cell>
          <cell r="BN1" t="str">
            <v>SumOf3ID-7</v>
          </cell>
          <cell r="BO1" t="str">
            <v>SumOf3ID-8</v>
          </cell>
          <cell r="BP1" t="str">
            <v>SumOf3ID-9</v>
          </cell>
          <cell r="BQ1" t="str">
            <v>SumOf4DL-1</v>
          </cell>
          <cell r="BR1" t="str">
            <v>SumOf4DL-2</v>
          </cell>
          <cell r="BS1" t="str">
            <v>SumOf4DL-3</v>
          </cell>
          <cell r="BT1" t="str">
            <v>SumOf4DL-4</v>
          </cell>
          <cell r="BU1" t="str">
            <v>SumOf4DL-5</v>
          </cell>
          <cell r="BV1" t="str">
            <v>SumOf4DL-6</v>
          </cell>
          <cell r="BW1" t="str">
            <v>SumOf4DL-7</v>
          </cell>
          <cell r="BX1" t="str">
            <v>SumOf4DL-8</v>
          </cell>
          <cell r="BY1" t="str">
            <v>SumOf4DL-9</v>
          </cell>
        </row>
        <row r="2">
          <cell r="AN2" t="str">
            <v>JCM-DH-500-10NON</v>
          </cell>
          <cell r="AQ2" t="str">
            <v>JCM-DH-500-10</v>
          </cell>
          <cell r="AR2" t="str">
            <v>Excavator</v>
          </cell>
          <cell r="AS2" t="str">
            <v>NON</v>
          </cell>
          <cell r="AV2">
            <v>0</v>
          </cell>
          <cell r="AW2">
            <v>0</v>
          </cell>
          <cell r="AX2">
            <v>664</v>
          </cell>
          <cell r="AY2">
            <v>0</v>
          </cell>
          <cell r="BE2">
            <v>664.000000000466</v>
          </cell>
        </row>
        <row r="3">
          <cell r="AN3" t="str">
            <v>JCM-DH-500-11NON</v>
          </cell>
          <cell r="AQ3" t="str">
            <v>JCM-DH-500-11</v>
          </cell>
          <cell r="AR3" t="str">
            <v>Excavator</v>
          </cell>
          <cell r="AS3" t="str">
            <v>NON</v>
          </cell>
          <cell r="AV3">
            <v>0</v>
          </cell>
          <cell r="AW3">
            <v>31.900390625</v>
          </cell>
          <cell r="AX3">
            <v>518</v>
          </cell>
          <cell r="AY3">
            <v>0</v>
          </cell>
          <cell r="BE3">
            <v>425.16666666726798</v>
          </cell>
          <cell r="BH3">
            <v>1.38333333295304</v>
          </cell>
          <cell r="BI3">
            <v>2.4166666665114498</v>
          </cell>
          <cell r="BJ3">
            <v>43.400000000023297</v>
          </cell>
          <cell r="BK3">
            <v>0.31666666665114501</v>
          </cell>
          <cell r="BL3">
            <v>12</v>
          </cell>
          <cell r="BM3">
            <v>0.166666666686069</v>
          </cell>
          <cell r="BO3">
            <v>0.25000000011641499</v>
          </cell>
          <cell r="BP3">
            <v>0.99999999994179201</v>
          </cell>
          <cell r="BQ3">
            <v>0.91666666720993795</v>
          </cell>
          <cell r="BR3">
            <v>9.9999999976716894E-2</v>
          </cell>
          <cell r="BW3">
            <v>0.333333333372138</v>
          </cell>
          <cell r="BY3">
            <v>3.4166666666278598</v>
          </cell>
        </row>
        <row r="4">
          <cell r="AN4" t="str">
            <v>JCM-DH-500-11OB</v>
          </cell>
          <cell r="AQ4" t="str">
            <v>JCM-DH-500-11</v>
          </cell>
          <cell r="AR4" t="str">
            <v>Excavator</v>
          </cell>
          <cell r="AS4" t="str">
            <v>OB</v>
          </cell>
          <cell r="AT4">
            <v>0</v>
          </cell>
          <cell r="AU4">
            <v>12842</v>
          </cell>
          <cell r="AV4">
            <v>0</v>
          </cell>
          <cell r="AW4">
            <v>79.99951171875</v>
          </cell>
          <cell r="AX4">
            <v>146</v>
          </cell>
          <cell r="AY4">
            <v>0</v>
          </cell>
          <cell r="BB4">
            <v>0.20000000012805699</v>
          </cell>
          <cell r="BF4">
            <v>10.466666666907299</v>
          </cell>
          <cell r="BH4">
            <v>0.916666666686069</v>
          </cell>
          <cell r="BI4">
            <v>4.7666666666627897</v>
          </cell>
          <cell r="BJ4">
            <v>39.116666666523102</v>
          </cell>
          <cell r="BK4">
            <v>8.3999999999650807</v>
          </cell>
          <cell r="BM4">
            <v>0.88333333341870501</v>
          </cell>
          <cell r="BO4">
            <v>1.25000000023283</v>
          </cell>
          <cell r="BQ4">
            <v>1.5666666670586</v>
          </cell>
          <cell r="BR4">
            <v>1.93333333282499</v>
          </cell>
          <cell r="BU4">
            <v>0.333333333372138</v>
          </cell>
          <cell r="BV4">
            <v>0.50000000005820799</v>
          </cell>
          <cell r="BW4">
            <v>0.33333333319751501</v>
          </cell>
        </row>
        <row r="5">
          <cell r="AN5" t="str">
            <v>KTD-777-01OB</v>
          </cell>
          <cell r="AQ5" t="str">
            <v>KTD-777-01</v>
          </cell>
          <cell r="AR5" t="str">
            <v>Truck</v>
          </cell>
          <cell r="AS5" t="str">
            <v>OB</v>
          </cell>
          <cell r="AT5">
            <v>858</v>
          </cell>
          <cell r="AU5">
            <v>30030</v>
          </cell>
          <cell r="AV5">
            <v>0</v>
          </cell>
          <cell r="AW5">
            <v>236.5</v>
          </cell>
          <cell r="AX5">
            <v>664</v>
          </cell>
          <cell r="AY5">
            <v>0</v>
          </cell>
          <cell r="BC5">
            <v>3.08333333360497</v>
          </cell>
          <cell r="BD5">
            <v>0.74999999982537702</v>
          </cell>
          <cell r="BE5">
            <v>168</v>
          </cell>
          <cell r="BG5">
            <v>2.04999999987194</v>
          </cell>
          <cell r="BH5">
            <v>4.6333333328948401</v>
          </cell>
          <cell r="BI5">
            <v>20.099999999860302</v>
          </cell>
          <cell r="BJ5">
            <v>175.65000000031401</v>
          </cell>
          <cell r="BK5">
            <v>38.900000000197899</v>
          </cell>
          <cell r="BL5">
            <v>0.46666666661622003</v>
          </cell>
          <cell r="BN5">
            <v>2.6166666666395</v>
          </cell>
          <cell r="BO5">
            <v>8.2500000010477397</v>
          </cell>
          <cell r="BP5">
            <v>2.99999999965075</v>
          </cell>
          <cell r="BQ5">
            <v>6.9166666682576796</v>
          </cell>
          <cell r="BS5">
            <v>3.1000000005005899</v>
          </cell>
          <cell r="BU5">
            <v>1.41666666726815</v>
          </cell>
          <cell r="BW5">
            <v>0.51666666677920103</v>
          </cell>
          <cell r="BY5">
            <v>2.5833333335467601</v>
          </cell>
        </row>
        <row r="6">
          <cell r="AN6" t="str">
            <v>KTD-777-02Coal</v>
          </cell>
          <cell r="AQ6" t="str">
            <v>KTD-777-02</v>
          </cell>
          <cell r="AR6" t="str">
            <v>Truck</v>
          </cell>
          <cell r="AS6" t="str">
            <v>Coal</v>
          </cell>
          <cell r="AV6">
            <v>0</v>
          </cell>
          <cell r="AW6">
            <v>0</v>
          </cell>
          <cell r="AX6">
            <v>0</v>
          </cell>
          <cell r="AY6">
            <v>0</v>
          </cell>
        </row>
        <row r="7">
          <cell r="AN7" t="str">
            <v>KTD-777-02OB</v>
          </cell>
          <cell r="AQ7" t="str">
            <v>KTD-777-02</v>
          </cell>
          <cell r="AR7" t="str">
            <v>Truck</v>
          </cell>
          <cell r="AS7" t="str">
            <v>OB</v>
          </cell>
          <cell r="AV7">
            <v>0</v>
          </cell>
          <cell r="AW7">
            <v>0</v>
          </cell>
          <cell r="AX7">
            <v>664</v>
          </cell>
          <cell r="AY7">
            <v>0</v>
          </cell>
          <cell r="BE7">
            <v>652.000000000466</v>
          </cell>
          <cell r="BG7">
            <v>12</v>
          </cell>
        </row>
        <row r="8">
          <cell r="AN8" t="str">
            <v>KTD-777-03OB</v>
          </cell>
          <cell r="AQ8" t="str">
            <v>KTD-777-03</v>
          </cell>
          <cell r="AR8" t="str">
            <v>Truck</v>
          </cell>
          <cell r="AS8" t="str">
            <v>OB</v>
          </cell>
          <cell r="AT8">
            <v>1304</v>
          </cell>
          <cell r="AU8">
            <v>45640</v>
          </cell>
          <cell r="AV8">
            <v>0</v>
          </cell>
          <cell r="AW8">
            <v>357.69921875</v>
          </cell>
          <cell r="AX8">
            <v>664</v>
          </cell>
          <cell r="AY8">
            <v>0.28333333338377997</v>
          </cell>
          <cell r="AZ8">
            <v>11.25</v>
          </cell>
          <cell r="BC8">
            <v>0.83333333325572301</v>
          </cell>
          <cell r="BD8">
            <v>2.6833333333488598</v>
          </cell>
          <cell r="BE8">
            <v>24</v>
          </cell>
          <cell r="BF8">
            <v>3.5833333333139299</v>
          </cell>
          <cell r="BG8">
            <v>0.166666666686069</v>
          </cell>
          <cell r="BH8">
            <v>6.2500000001164198</v>
          </cell>
          <cell r="BI8">
            <v>32.916666666220401</v>
          </cell>
          <cell r="BJ8">
            <v>146.38333333341899</v>
          </cell>
          <cell r="BK8">
            <v>57.299999999406303</v>
          </cell>
          <cell r="BL8">
            <v>0.75</v>
          </cell>
          <cell r="BN8">
            <v>2.45000000012806</v>
          </cell>
          <cell r="BO8">
            <v>11.2166666676058</v>
          </cell>
          <cell r="BP8">
            <v>6.23333333304618</v>
          </cell>
          <cell r="BQ8">
            <v>9.3333333345944993</v>
          </cell>
          <cell r="BS8">
            <v>3.35000000044238</v>
          </cell>
          <cell r="BU8">
            <v>2.28333333379123</v>
          </cell>
          <cell r="BW8">
            <v>0.93333333323244005</v>
          </cell>
          <cell r="BY8">
            <v>0.86666666704695705</v>
          </cell>
        </row>
        <row r="9">
          <cell r="AN9" t="str">
            <v>KTD-777-04OB</v>
          </cell>
          <cell r="AQ9" t="str">
            <v>KTD-777-04</v>
          </cell>
          <cell r="AR9" t="str">
            <v>Truck</v>
          </cell>
          <cell r="AS9" t="str">
            <v>OB</v>
          </cell>
          <cell r="AT9">
            <v>1346</v>
          </cell>
          <cell r="AU9">
            <v>47110</v>
          </cell>
          <cell r="AV9">
            <v>0</v>
          </cell>
          <cell r="AW9">
            <v>363.98876953125</v>
          </cell>
          <cell r="AX9">
            <v>664</v>
          </cell>
          <cell r="AY9">
            <v>4.7333333332208003</v>
          </cell>
          <cell r="BB9">
            <v>0.166666666686069</v>
          </cell>
          <cell r="BC9">
            <v>0.26666666666278599</v>
          </cell>
          <cell r="BD9">
            <v>5.0666666665929396</v>
          </cell>
          <cell r="BG9">
            <v>35.166666666744298</v>
          </cell>
          <cell r="BH9">
            <v>4.4833333324058904</v>
          </cell>
          <cell r="BI9">
            <v>33.699999999138498</v>
          </cell>
          <cell r="BJ9">
            <v>127.26666666643</v>
          </cell>
          <cell r="BK9">
            <v>56.966666666208802</v>
          </cell>
          <cell r="BN9">
            <v>3.2666666666627902</v>
          </cell>
          <cell r="BO9">
            <v>11.0500000017928</v>
          </cell>
          <cell r="BP9">
            <v>17.866666666232</v>
          </cell>
          <cell r="BQ9">
            <v>9.5833333368063904</v>
          </cell>
          <cell r="BS9">
            <v>5.0333333335001997</v>
          </cell>
          <cell r="BU9">
            <v>2.2333333332790102</v>
          </cell>
          <cell r="BW9">
            <v>1.30000000022119</v>
          </cell>
          <cell r="BY9">
            <v>1.8666666664648801</v>
          </cell>
        </row>
        <row r="10">
          <cell r="AN10" t="str">
            <v>KTD-777-05OB</v>
          </cell>
          <cell r="AQ10" t="str">
            <v>KTD-777-05</v>
          </cell>
          <cell r="AR10" t="str">
            <v>Truck</v>
          </cell>
          <cell r="AS10" t="str">
            <v>OB</v>
          </cell>
          <cell r="AT10">
            <v>1340</v>
          </cell>
          <cell r="AU10">
            <v>46900</v>
          </cell>
          <cell r="AV10">
            <v>0</v>
          </cell>
          <cell r="AW10">
            <v>375.90625</v>
          </cell>
          <cell r="AX10">
            <v>664</v>
          </cell>
          <cell r="AY10">
            <v>0.31666666647652197</v>
          </cell>
          <cell r="BC10">
            <v>2.0000000000582099</v>
          </cell>
          <cell r="BD10">
            <v>0.166666666686069</v>
          </cell>
          <cell r="BE10">
            <v>1.2666666667791999</v>
          </cell>
          <cell r="BG10">
            <v>3.6166666667559202</v>
          </cell>
          <cell r="BH10">
            <v>4.9833333321148503</v>
          </cell>
          <cell r="BI10">
            <v>34.199999999546002</v>
          </cell>
          <cell r="BJ10">
            <v>163.483333333628</v>
          </cell>
          <cell r="BK10">
            <v>50.649999999906903</v>
          </cell>
          <cell r="BL10">
            <v>1.08333333337214</v>
          </cell>
          <cell r="BN10">
            <v>3.0499999999883598</v>
          </cell>
          <cell r="BO10">
            <v>11.250000001920901</v>
          </cell>
          <cell r="BP10">
            <v>12.033333333092701</v>
          </cell>
          <cell r="BQ10">
            <v>10.366666667803701</v>
          </cell>
          <cell r="BS10">
            <v>2.18333333416376</v>
          </cell>
          <cell r="BU10">
            <v>1.8833333335351199</v>
          </cell>
          <cell r="BW10">
            <v>0.83333333325572301</v>
          </cell>
          <cell r="BY10">
            <v>1.31666666694218</v>
          </cell>
        </row>
        <row r="11">
          <cell r="AN11" t="str">
            <v>KTD-777-06OB</v>
          </cell>
          <cell r="AQ11" t="str">
            <v>KTD-777-06</v>
          </cell>
          <cell r="AR11" t="str">
            <v>Truck</v>
          </cell>
          <cell r="AS11" t="str">
            <v>OB</v>
          </cell>
          <cell r="AT11">
            <v>1284</v>
          </cell>
          <cell r="AU11">
            <v>44940</v>
          </cell>
          <cell r="AV11">
            <v>0</v>
          </cell>
          <cell r="AW11">
            <v>371.2001953125</v>
          </cell>
          <cell r="AX11">
            <v>664</v>
          </cell>
          <cell r="AY11">
            <v>0.166666666686069</v>
          </cell>
          <cell r="AZ11">
            <v>14.25</v>
          </cell>
          <cell r="BC11">
            <v>2.3166666667093501</v>
          </cell>
          <cell r="BD11">
            <v>1.1333333333605</v>
          </cell>
          <cell r="BE11">
            <v>36</v>
          </cell>
          <cell r="BG11">
            <v>18.016666666721001</v>
          </cell>
          <cell r="BH11">
            <v>5.9666666653356497</v>
          </cell>
          <cell r="BI11">
            <v>32.283333332918097</v>
          </cell>
          <cell r="BJ11">
            <v>91.983333333511794</v>
          </cell>
          <cell r="BK11">
            <v>70.750000000290996</v>
          </cell>
          <cell r="BN11">
            <v>3.0666666672332199</v>
          </cell>
          <cell r="BO11">
            <v>12.9500000011758</v>
          </cell>
          <cell r="BP11">
            <v>3.9166666663368201</v>
          </cell>
          <cell r="BQ11">
            <v>10.966666668537099</v>
          </cell>
          <cell r="BS11">
            <v>6.2666666682343903</v>
          </cell>
          <cell r="BU11">
            <v>2.1833333332906499</v>
          </cell>
          <cell r="BW11">
            <v>0.916666666686069</v>
          </cell>
          <cell r="BY11">
            <v>1.5</v>
          </cell>
        </row>
        <row r="12">
          <cell r="AN12" t="str">
            <v>KTD-777-07OB</v>
          </cell>
          <cell r="AQ12" t="str">
            <v>KTD-777-07</v>
          </cell>
          <cell r="AR12" t="str">
            <v>Truck</v>
          </cell>
          <cell r="AS12" t="str">
            <v>OB</v>
          </cell>
          <cell r="AT12">
            <v>1561</v>
          </cell>
          <cell r="AU12">
            <v>54635</v>
          </cell>
          <cell r="AV12">
            <v>0</v>
          </cell>
          <cell r="AW12">
            <v>430.80859375</v>
          </cell>
          <cell r="AX12">
            <v>664</v>
          </cell>
          <cell r="AY12">
            <v>0.166666666686069</v>
          </cell>
          <cell r="AZ12">
            <v>1.5</v>
          </cell>
          <cell r="BB12">
            <v>2.15000000002328</v>
          </cell>
          <cell r="BC12">
            <v>2.3833333334187001</v>
          </cell>
          <cell r="BD12">
            <v>0.56666666659293696</v>
          </cell>
          <cell r="BE12">
            <v>7.9999999998835802</v>
          </cell>
          <cell r="BG12">
            <v>0.96666666667442802</v>
          </cell>
          <cell r="BH12">
            <v>5.5166666654404297</v>
          </cell>
          <cell r="BI12">
            <v>34.683333332184702</v>
          </cell>
          <cell r="BJ12">
            <v>94.450000000186293</v>
          </cell>
          <cell r="BK12">
            <v>54.383333333535099</v>
          </cell>
          <cell r="BL12">
            <v>0.25000000011641499</v>
          </cell>
          <cell r="BN12">
            <v>3.4666666671400899</v>
          </cell>
          <cell r="BO12">
            <v>12.916666668606901</v>
          </cell>
          <cell r="BP12">
            <v>11.799999999522701</v>
          </cell>
          <cell r="BQ12">
            <v>11.583333335293</v>
          </cell>
          <cell r="BS12">
            <v>9.2666666677105205</v>
          </cell>
          <cell r="BU12">
            <v>2.5666666664765199</v>
          </cell>
          <cell r="BW12">
            <v>1.81666666665114</v>
          </cell>
          <cell r="BY12">
            <v>3.68333333416376</v>
          </cell>
        </row>
        <row r="13">
          <cell r="AN13" t="str">
            <v>KTD-777-08OB</v>
          </cell>
          <cell r="AQ13" t="str">
            <v>KTD-777-08</v>
          </cell>
          <cell r="AR13" t="str">
            <v>Truck</v>
          </cell>
          <cell r="AS13" t="str">
            <v>OB</v>
          </cell>
          <cell r="AT13">
            <v>1337</v>
          </cell>
          <cell r="AU13">
            <v>46795</v>
          </cell>
          <cell r="AV13">
            <v>0</v>
          </cell>
          <cell r="AW13">
            <v>377.3984375</v>
          </cell>
          <cell r="AX13">
            <v>664</v>
          </cell>
          <cell r="AY13">
            <v>1.0999999997438901</v>
          </cell>
          <cell r="AZ13">
            <v>9.5666666665929405</v>
          </cell>
          <cell r="BB13">
            <v>0.13333333341870501</v>
          </cell>
          <cell r="BD13">
            <v>0.36666666663950298</v>
          </cell>
          <cell r="BE13">
            <v>89.616666666639503</v>
          </cell>
          <cell r="BG13">
            <v>0.48333333333721401</v>
          </cell>
          <cell r="BH13">
            <v>4.4833333320566497</v>
          </cell>
          <cell r="BI13">
            <v>33.516666666429998</v>
          </cell>
          <cell r="BJ13">
            <v>54.483333333686502</v>
          </cell>
          <cell r="BK13">
            <v>72.866666666872305</v>
          </cell>
          <cell r="BN13">
            <v>2.4499999999534299</v>
          </cell>
          <cell r="BO13">
            <v>11.216666667955</v>
          </cell>
          <cell r="BP13">
            <v>6.3166666666511402</v>
          </cell>
          <cell r="BQ13">
            <v>10.3333333352348</v>
          </cell>
          <cell r="BS13">
            <v>5.1999999993131496</v>
          </cell>
          <cell r="BU13">
            <v>2.4833333332207999</v>
          </cell>
          <cell r="BW13">
            <v>0.54999999987194303</v>
          </cell>
          <cell r="BY13">
            <v>3.26666666683741</v>
          </cell>
        </row>
        <row r="14">
          <cell r="AN14" t="str">
            <v>KTD-777-09OB</v>
          </cell>
          <cell r="AQ14" t="str">
            <v>KTD-777-09</v>
          </cell>
          <cell r="AR14" t="str">
            <v>Truck</v>
          </cell>
          <cell r="AS14" t="str">
            <v>OB</v>
          </cell>
          <cell r="AT14">
            <v>959</v>
          </cell>
          <cell r="AU14">
            <v>33565</v>
          </cell>
          <cell r="AV14">
            <v>0</v>
          </cell>
          <cell r="AW14">
            <v>269.296875</v>
          </cell>
          <cell r="AX14">
            <v>664</v>
          </cell>
          <cell r="AY14">
            <v>0.25000000011641499</v>
          </cell>
          <cell r="AZ14">
            <v>0.25000000011641499</v>
          </cell>
          <cell r="BC14">
            <v>1.58333333325572</v>
          </cell>
          <cell r="BD14">
            <v>5.5833333331975199</v>
          </cell>
          <cell r="BE14">
            <v>47.666666666802499</v>
          </cell>
          <cell r="BF14">
            <v>75.666666666569697</v>
          </cell>
          <cell r="BG14">
            <v>3</v>
          </cell>
          <cell r="BH14">
            <v>4.8499999995692598</v>
          </cell>
          <cell r="BI14">
            <v>25.049999999755499</v>
          </cell>
          <cell r="BJ14">
            <v>161.183333332941</v>
          </cell>
          <cell r="BK14">
            <v>49.666666666686098</v>
          </cell>
          <cell r="BN14">
            <v>2.6166666666395</v>
          </cell>
          <cell r="BO14">
            <v>7.5666666679317096</v>
          </cell>
          <cell r="BP14">
            <v>9.7666666665463708</v>
          </cell>
          <cell r="BQ14">
            <v>8.7166666671400908</v>
          </cell>
          <cell r="BS14">
            <v>4.3500000007334201</v>
          </cell>
          <cell r="BU14">
            <v>1.5166666672448601</v>
          </cell>
          <cell r="BW14">
            <v>0.94999999960418802</v>
          </cell>
          <cell r="BY14">
            <v>3.0666666670586</v>
          </cell>
        </row>
        <row r="15">
          <cell r="AN15" t="str">
            <v>KTD-777-10NON</v>
          </cell>
          <cell r="AQ15" t="str">
            <v>KTD-777-10</v>
          </cell>
          <cell r="AR15" t="str">
            <v>Truck</v>
          </cell>
          <cell r="AS15" t="str">
            <v>NON</v>
          </cell>
          <cell r="AV15">
            <v>0</v>
          </cell>
          <cell r="AW15">
            <v>4</v>
          </cell>
          <cell r="AX15">
            <v>6</v>
          </cell>
          <cell r="AY15">
            <v>0</v>
          </cell>
          <cell r="BI15">
            <v>0.50000000005820799</v>
          </cell>
          <cell r="BK15">
            <v>1.2500000000582101</v>
          </cell>
          <cell r="BO15">
            <v>0.24999999994179201</v>
          </cell>
          <cell r="BQ15">
            <v>8.3333333255723105E-2</v>
          </cell>
          <cell r="BY15">
            <v>4.9999999988358503E-2</v>
          </cell>
        </row>
        <row r="16">
          <cell r="AN16" t="str">
            <v>KTD-777-10OB</v>
          </cell>
          <cell r="AQ16" t="str">
            <v>KTD-777-10</v>
          </cell>
          <cell r="AR16" t="str">
            <v>Truck</v>
          </cell>
          <cell r="AS16" t="str">
            <v>OB</v>
          </cell>
          <cell r="AT16">
            <v>1356</v>
          </cell>
          <cell r="AU16">
            <v>47460</v>
          </cell>
          <cell r="AV16">
            <v>0</v>
          </cell>
          <cell r="AW16">
            <v>371.7109375</v>
          </cell>
          <cell r="AX16">
            <v>658</v>
          </cell>
          <cell r="AY16">
            <v>2.4499999999534299</v>
          </cell>
          <cell r="AZ16">
            <v>0.50000000005820799</v>
          </cell>
          <cell r="BB16">
            <v>0.76666666654637095</v>
          </cell>
          <cell r="BC16">
            <v>3.0000000001746199</v>
          </cell>
          <cell r="BD16">
            <v>2.5666666666511402</v>
          </cell>
          <cell r="BF16">
            <v>11.1666666667443</v>
          </cell>
          <cell r="BH16">
            <v>6.16666666598758</v>
          </cell>
          <cell r="BI16">
            <v>32.833333331916897</v>
          </cell>
          <cell r="BJ16">
            <v>141.93333333323201</v>
          </cell>
          <cell r="BK16">
            <v>60.383333333011301</v>
          </cell>
          <cell r="BN16">
            <v>2.4666666668490498</v>
          </cell>
          <cell r="BO16">
            <v>10.2500000016298</v>
          </cell>
          <cell r="BP16">
            <v>11.8166666665929</v>
          </cell>
          <cell r="BQ16">
            <v>10.5000000026193</v>
          </cell>
          <cell r="BS16">
            <v>5.60000000044238</v>
          </cell>
          <cell r="BU16">
            <v>2.3833333328948401</v>
          </cell>
          <cell r="BW16">
            <v>0.80000000033760399</v>
          </cell>
          <cell r="BY16">
            <v>5.0333333343733102</v>
          </cell>
        </row>
        <row r="17">
          <cell r="AN17" t="str">
            <v>KTD-777-11NON</v>
          </cell>
          <cell r="AQ17" t="str">
            <v>KTD-777-11</v>
          </cell>
          <cell r="AR17" t="str">
            <v>Truck</v>
          </cell>
          <cell r="AS17" t="str">
            <v>NON</v>
          </cell>
          <cell r="AV17">
            <v>0</v>
          </cell>
          <cell r="AW17">
            <v>0</v>
          </cell>
          <cell r="AX17">
            <v>0</v>
          </cell>
          <cell r="AY17">
            <v>0</v>
          </cell>
        </row>
        <row r="18">
          <cell r="AN18" t="str">
            <v>KTD-777-11OB</v>
          </cell>
          <cell r="AQ18" t="str">
            <v>KTD-777-11</v>
          </cell>
          <cell r="AR18" t="str">
            <v>Truck</v>
          </cell>
          <cell r="AS18" t="str">
            <v>OB</v>
          </cell>
          <cell r="AT18">
            <v>1186</v>
          </cell>
          <cell r="AU18">
            <v>41510</v>
          </cell>
          <cell r="AV18">
            <v>0</v>
          </cell>
          <cell r="AW18">
            <v>338.50048828125</v>
          </cell>
          <cell r="AX18">
            <v>664</v>
          </cell>
          <cell r="AY18">
            <v>0</v>
          </cell>
          <cell r="AZ18">
            <v>15.999999999941799</v>
          </cell>
          <cell r="BC18">
            <v>1.4166666665696499</v>
          </cell>
          <cell r="BD18">
            <v>4.3833333336515397</v>
          </cell>
          <cell r="BF18">
            <v>4.2500000000582103</v>
          </cell>
          <cell r="BG18">
            <v>46.033333333558403</v>
          </cell>
          <cell r="BH18">
            <v>5.44999999977881</v>
          </cell>
          <cell r="BI18">
            <v>29.399999999441199</v>
          </cell>
          <cell r="BJ18">
            <v>141.20000000030299</v>
          </cell>
          <cell r="BK18">
            <v>43.783333333558403</v>
          </cell>
          <cell r="BL18">
            <v>4.9166666668024801</v>
          </cell>
          <cell r="BN18">
            <v>3.7166666669072601</v>
          </cell>
          <cell r="BO18">
            <v>9.8333333346527105</v>
          </cell>
          <cell r="BP18">
            <v>15.1166666665231</v>
          </cell>
          <cell r="BQ18">
            <v>9.7666666654986294</v>
          </cell>
          <cell r="BS18">
            <v>9.9499999999534303</v>
          </cell>
          <cell r="BU18">
            <v>2.0166666667792001</v>
          </cell>
          <cell r="BW18">
            <v>2.1166666665812999</v>
          </cell>
          <cell r="BY18">
            <v>3.03333333414048</v>
          </cell>
        </row>
        <row r="19">
          <cell r="AN19" t="str">
            <v>KTD-777-12OB</v>
          </cell>
          <cell r="AQ19" t="str">
            <v>KTD-777-12</v>
          </cell>
          <cell r="AR19" t="str">
            <v>Truck</v>
          </cell>
          <cell r="AS19" t="str">
            <v>OB</v>
          </cell>
          <cell r="AT19">
            <v>1276</v>
          </cell>
          <cell r="AU19">
            <v>44660</v>
          </cell>
          <cell r="AV19">
            <v>0</v>
          </cell>
          <cell r="AW19">
            <v>347.6875</v>
          </cell>
          <cell r="AX19">
            <v>664</v>
          </cell>
          <cell r="AY19">
            <v>0.233333333395422</v>
          </cell>
          <cell r="AZ19">
            <v>5.6999999998952298</v>
          </cell>
          <cell r="BB19">
            <v>0.53333333332557198</v>
          </cell>
          <cell r="BC19">
            <v>1.8499999999185099</v>
          </cell>
          <cell r="BD19">
            <v>2.2499999998253801</v>
          </cell>
          <cell r="BG19">
            <v>5.0500000000465697</v>
          </cell>
          <cell r="BH19">
            <v>5.7666666660807104</v>
          </cell>
          <cell r="BI19">
            <v>34.216666665568503</v>
          </cell>
          <cell r="BJ19">
            <v>166.30000000039601</v>
          </cell>
          <cell r="BK19">
            <v>61.716666666325203</v>
          </cell>
          <cell r="BL19">
            <v>8.0000000000582094</v>
          </cell>
          <cell r="BN19">
            <v>2.8166666669421798</v>
          </cell>
          <cell r="BO19">
            <v>10.2166666680132</v>
          </cell>
          <cell r="BP19">
            <v>11.6500000000815</v>
          </cell>
          <cell r="BQ19">
            <v>9.7500000019208493</v>
          </cell>
          <cell r="BS19">
            <v>4.2666666667791997</v>
          </cell>
          <cell r="BU19">
            <v>1.91666666697711</v>
          </cell>
          <cell r="BW19">
            <v>1.05000000010477</v>
          </cell>
          <cell r="BY19">
            <v>3.9500000008265501</v>
          </cell>
        </row>
        <row r="20">
          <cell r="AN20" t="str">
            <v>KTD-777-13OB</v>
          </cell>
          <cell r="AQ20" t="str">
            <v>KTD-777-13</v>
          </cell>
          <cell r="AR20" t="str">
            <v>Truck</v>
          </cell>
          <cell r="AS20" t="str">
            <v>OB</v>
          </cell>
          <cell r="AT20">
            <v>1118</v>
          </cell>
          <cell r="AU20">
            <v>39130</v>
          </cell>
          <cell r="AV20">
            <v>0</v>
          </cell>
          <cell r="AW20">
            <v>292.09765625</v>
          </cell>
          <cell r="AX20">
            <v>664</v>
          </cell>
          <cell r="AY20">
            <v>1.0499999999301499</v>
          </cell>
          <cell r="AZ20">
            <v>0.166666666686069</v>
          </cell>
          <cell r="BC20">
            <v>3.0000000001746199</v>
          </cell>
          <cell r="BD20">
            <v>3.1000000001513399</v>
          </cell>
          <cell r="BE20">
            <v>42.7000000001863</v>
          </cell>
          <cell r="BF20">
            <v>10.333333333313901</v>
          </cell>
          <cell r="BG20">
            <v>2.0333333333255701</v>
          </cell>
          <cell r="BH20">
            <v>4.4166666662204097</v>
          </cell>
          <cell r="BI20">
            <v>25.0166666657897</v>
          </cell>
          <cell r="BJ20">
            <v>195.11666666599899</v>
          </cell>
          <cell r="BK20">
            <v>40.699999999953398</v>
          </cell>
          <cell r="BN20">
            <v>3.4000000002561102</v>
          </cell>
          <cell r="BO20">
            <v>9.1166666682693194</v>
          </cell>
          <cell r="BP20">
            <v>31.7499999995925</v>
          </cell>
          <cell r="BQ20">
            <v>8.6666666683740896</v>
          </cell>
          <cell r="BS20">
            <v>5.2666666660225001</v>
          </cell>
          <cell r="BU20">
            <v>1.4500000001862601</v>
          </cell>
          <cell r="BW20">
            <v>0.49999999988358501</v>
          </cell>
          <cell r="BY20">
            <v>1.9833333326387199</v>
          </cell>
        </row>
        <row r="21">
          <cell r="AN21" t="str">
            <v>KTD-777-14OB</v>
          </cell>
          <cell r="AQ21" t="str">
            <v>KTD-777-14</v>
          </cell>
          <cell r="AR21" t="str">
            <v>Truck</v>
          </cell>
          <cell r="AS21" t="str">
            <v>OB</v>
          </cell>
          <cell r="AT21">
            <v>1104</v>
          </cell>
          <cell r="AU21">
            <v>38640</v>
          </cell>
          <cell r="AV21">
            <v>0</v>
          </cell>
          <cell r="AW21">
            <v>335.296875</v>
          </cell>
          <cell r="AX21">
            <v>664</v>
          </cell>
          <cell r="AY21">
            <v>0.349999999918509</v>
          </cell>
          <cell r="BB21">
            <v>0.333333333372138</v>
          </cell>
          <cell r="BC21">
            <v>2.83333333313931</v>
          </cell>
          <cell r="BD21">
            <v>3.6166666667559202</v>
          </cell>
          <cell r="BE21">
            <v>12</v>
          </cell>
          <cell r="BF21">
            <v>15.9999999997672</v>
          </cell>
          <cell r="BG21">
            <v>76.916666666802499</v>
          </cell>
          <cell r="BH21">
            <v>4.9166666661039899</v>
          </cell>
          <cell r="BI21">
            <v>28.749999999417899</v>
          </cell>
          <cell r="BJ21">
            <v>115.04999999992999</v>
          </cell>
          <cell r="BK21">
            <v>40.6833333327086</v>
          </cell>
          <cell r="BN21">
            <v>5.05000000022119</v>
          </cell>
          <cell r="BO21">
            <v>9.3166666682227497</v>
          </cell>
          <cell r="BP21">
            <v>12.883333333069499</v>
          </cell>
          <cell r="BQ21">
            <v>10.450000001059401</v>
          </cell>
          <cell r="BS21">
            <v>5.7833333331509502</v>
          </cell>
          <cell r="BU21">
            <v>1.7999999999301499</v>
          </cell>
          <cell r="BW21">
            <v>0.81666666636010599</v>
          </cell>
          <cell r="BY21">
            <v>1.5000000001746201</v>
          </cell>
        </row>
        <row r="22">
          <cell r="AN22" t="str">
            <v>KTD-777-15OB</v>
          </cell>
          <cell r="AQ22" t="str">
            <v>KTD-777-15</v>
          </cell>
          <cell r="AR22" t="str">
            <v>Truck</v>
          </cell>
          <cell r="AS22" t="str">
            <v>OB</v>
          </cell>
          <cell r="AT22">
            <v>455</v>
          </cell>
          <cell r="AU22">
            <v>15925</v>
          </cell>
          <cell r="AV22">
            <v>0</v>
          </cell>
          <cell r="AW22">
            <v>123.796875</v>
          </cell>
          <cell r="AX22">
            <v>664</v>
          </cell>
          <cell r="AY22">
            <v>8.3333333430346102E-2</v>
          </cell>
          <cell r="AZ22">
            <v>12</v>
          </cell>
          <cell r="BA22">
            <v>380.000000000233</v>
          </cell>
          <cell r="BC22">
            <v>1.06666666665114</v>
          </cell>
          <cell r="BD22">
            <v>2.13333333347691</v>
          </cell>
          <cell r="BE22">
            <v>1.1666666668024801</v>
          </cell>
          <cell r="BF22">
            <v>19.416666666744302</v>
          </cell>
          <cell r="BG22">
            <v>0.99999999994179201</v>
          </cell>
          <cell r="BH22">
            <v>2.15000000019791</v>
          </cell>
          <cell r="BI22">
            <v>12.4833333331626</v>
          </cell>
          <cell r="BJ22">
            <v>71.799999999697306</v>
          </cell>
          <cell r="BK22">
            <v>25.483333333104401</v>
          </cell>
          <cell r="BN22">
            <v>1.21666666661622</v>
          </cell>
          <cell r="BO22">
            <v>4.1666666669771102</v>
          </cell>
          <cell r="BP22">
            <v>6.0333333332673602</v>
          </cell>
          <cell r="BQ22">
            <v>3.8833333332440798</v>
          </cell>
          <cell r="BS22">
            <v>1.6500000001396999</v>
          </cell>
          <cell r="BU22">
            <v>0.64999999949941401</v>
          </cell>
          <cell r="BW22">
            <v>0.433333333174232</v>
          </cell>
          <cell r="BY22">
            <v>2.5166666664881601</v>
          </cell>
        </row>
        <row r="23">
          <cell r="AN23" t="str">
            <v>KTD-777-16OB</v>
          </cell>
          <cell r="AQ23" t="str">
            <v>KTD-777-16</v>
          </cell>
          <cell r="AR23" t="str">
            <v>Truck</v>
          </cell>
          <cell r="AS23" t="str">
            <v>OB</v>
          </cell>
          <cell r="AT23">
            <v>1326</v>
          </cell>
          <cell r="AU23">
            <v>46410</v>
          </cell>
          <cell r="AV23">
            <v>0</v>
          </cell>
          <cell r="AW23">
            <v>391.203125</v>
          </cell>
          <cell r="AX23">
            <v>664</v>
          </cell>
          <cell r="AY23">
            <v>0.38333333336049702</v>
          </cell>
          <cell r="AZ23">
            <v>1.5666666667093501</v>
          </cell>
          <cell r="BB23">
            <v>0.31666666665114501</v>
          </cell>
          <cell r="BC23">
            <v>1.9166666668024801</v>
          </cell>
          <cell r="BD23">
            <v>2.3666666666977099</v>
          </cell>
          <cell r="BE23">
            <v>3.9166666666860701</v>
          </cell>
          <cell r="BF23">
            <v>34.500000000174602</v>
          </cell>
          <cell r="BG23">
            <v>2.2333333334536301</v>
          </cell>
          <cell r="BH23">
            <v>6.2999999987077899</v>
          </cell>
          <cell r="BI23">
            <v>32.716666666092401</v>
          </cell>
          <cell r="BJ23">
            <v>91.149999999382999</v>
          </cell>
          <cell r="BK23">
            <v>62.850000000558801</v>
          </cell>
          <cell r="BN23">
            <v>5.8833333334769096</v>
          </cell>
          <cell r="BO23">
            <v>12.116666667745401</v>
          </cell>
          <cell r="BP23">
            <v>14.499999999941799</v>
          </cell>
          <cell r="BQ23">
            <v>11.4500000025728</v>
          </cell>
          <cell r="BS23">
            <v>13.0666666663019</v>
          </cell>
          <cell r="BU23">
            <v>2.5666666666511402</v>
          </cell>
          <cell r="BW23">
            <v>0.81666666688397505</v>
          </cell>
          <cell r="BY23">
            <v>3.1500000017113101</v>
          </cell>
        </row>
        <row r="24">
          <cell r="AN24" t="str">
            <v>KTD-777-17OB</v>
          </cell>
          <cell r="AQ24" t="str">
            <v>KTD-777-17</v>
          </cell>
          <cell r="AR24" t="str">
            <v>Truck</v>
          </cell>
          <cell r="AS24" t="str">
            <v>OB</v>
          </cell>
          <cell r="AV24">
            <v>0</v>
          </cell>
          <cell r="AW24">
            <v>0</v>
          </cell>
          <cell r="AX24">
            <v>664</v>
          </cell>
          <cell r="AY24">
            <v>0</v>
          </cell>
          <cell r="BA24">
            <v>664.000000000466</v>
          </cell>
        </row>
        <row r="25">
          <cell r="AN25" t="str">
            <v>KTD-777-18OB</v>
          </cell>
          <cell r="AQ25" t="str">
            <v>KTD-777-18</v>
          </cell>
          <cell r="AR25" t="str">
            <v>Truck</v>
          </cell>
          <cell r="AS25" t="str">
            <v>OB</v>
          </cell>
          <cell r="AT25">
            <v>1162</v>
          </cell>
          <cell r="AU25">
            <v>40670</v>
          </cell>
          <cell r="AV25">
            <v>0</v>
          </cell>
          <cell r="AW25">
            <v>334.8984375</v>
          </cell>
          <cell r="AX25">
            <v>664</v>
          </cell>
          <cell r="AY25">
            <v>0.25000000011641499</v>
          </cell>
          <cell r="AZ25">
            <v>8.3333333332557196</v>
          </cell>
          <cell r="BB25">
            <v>1.9500000000698501</v>
          </cell>
          <cell r="BC25">
            <v>2.8999999998486601</v>
          </cell>
          <cell r="BD25">
            <v>4.7666666670120303</v>
          </cell>
          <cell r="BE25">
            <v>7.9999999998835802</v>
          </cell>
          <cell r="BG25">
            <v>45.250000000116401</v>
          </cell>
          <cell r="BH25">
            <v>5.8999999989755496</v>
          </cell>
          <cell r="BI25">
            <v>26.516666666488199</v>
          </cell>
          <cell r="BJ25">
            <v>133.183333332476</v>
          </cell>
          <cell r="BK25">
            <v>69.733333333802904</v>
          </cell>
          <cell r="BN25">
            <v>2.1333333336515401</v>
          </cell>
          <cell r="BO25">
            <v>9.0666666675824708</v>
          </cell>
          <cell r="BP25">
            <v>11.116666666755901</v>
          </cell>
          <cell r="BQ25">
            <v>10.1166666690842</v>
          </cell>
          <cell r="BS25">
            <v>2.01666666695382</v>
          </cell>
          <cell r="BU25">
            <v>1.8500000009662501</v>
          </cell>
          <cell r="BW25">
            <v>0.316666666825768</v>
          </cell>
          <cell r="BY25">
            <v>1.1666666664532399</v>
          </cell>
        </row>
        <row r="26">
          <cell r="AN26" t="str">
            <v>KTD-777-19OB</v>
          </cell>
          <cell r="AQ26" t="str">
            <v>KTD-777-19</v>
          </cell>
          <cell r="AR26" t="str">
            <v>Truck</v>
          </cell>
          <cell r="AS26" t="str">
            <v>OB</v>
          </cell>
          <cell r="AT26">
            <v>1280</v>
          </cell>
          <cell r="AU26">
            <v>44800</v>
          </cell>
          <cell r="AV26">
            <v>0</v>
          </cell>
          <cell r="AW26">
            <v>346.19921875</v>
          </cell>
          <cell r="AX26">
            <v>664</v>
          </cell>
          <cell r="AY26">
            <v>0.21666666667442799</v>
          </cell>
          <cell r="AZ26">
            <v>10.7333333333954</v>
          </cell>
          <cell r="BB26">
            <v>0.55000000004656602</v>
          </cell>
          <cell r="BC26">
            <v>2.1499999998486601</v>
          </cell>
          <cell r="BD26">
            <v>3.28333333338378</v>
          </cell>
          <cell r="BE26">
            <v>8.0000000000582094</v>
          </cell>
          <cell r="BF26">
            <v>3.09999999997672</v>
          </cell>
          <cell r="BG26">
            <v>1.23333333316259</v>
          </cell>
          <cell r="BH26">
            <v>4.9999999993597202</v>
          </cell>
          <cell r="BI26">
            <v>29.6333333328366</v>
          </cell>
          <cell r="BJ26">
            <v>181.483333333454</v>
          </cell>
          <cell r="BK26">
            <v>53.166666666220401</v>
          </cell>
          <cell r="BN26">
            <v>3.65000000002328</v>
          </cell>
          <cell r="BO26">
            <v>8.6166666671633703</v>
          </cell>
          <cell r="BP26">
            <v>6.9833333333954197</v>
          </cell>
          <cell r="BQ26">
            <v>10.4833333357237</v>
          </cell>
          <cell r="BS26">
            <v>4.3666666669305396</v>
          </cell>
          <cell r="BU26">
            <v>2.1666666662204102</v>
          </cell>
          <cell r="BW26">
            <v>0.84999999997671705</v>
          </cell>
          <cell r="BY26">
            <v>4.5000000005238698</v>
          </cell>
        </row>
        <row r="27">
          <cell r="AN27" t="str">
            <v>KTD-777-20OB</v>
          </cell>
          <cell r="AQ27" t="str">
            <v>KTD-777-20</v>
          </cell>
          <cell r="AR27" t="str">
            <v>Truck</v>
          </cell>
          <cell r="AS27" t="str">
            <v>OB</v>
          </cell>
          <cell r="AT27">
            <v>1512</v>
          </cell>
          <cell r="AU27">
            <v>52920</v>
          </cell>
          <cell r="AV27">
            <v>0</v>
          </cell>
          <cell r="AW27">
            <v>385.09765625</v>
          </cell>
          <cell r="AX27">
            <v>664</v>
          </cell>
          <cell r="AY27">
            <v>0.60000000020954802</v>
          </cell>
          <cell r="AZ27">
            <v>3.5000000000582099</v>
          </cell>
          <cell r="BB27">
            <v>0.26666666666278599</v>
          </cell>
          <cell r="BC27">
            <v>0.99999999994179201</v>
          </cell>
          <cell r="BD27">
            <v>2.9333333336398901</v>
          </cell>
          <cell r="BE27">
            <v>31.666666666686101</v>
          </cell>
          <cell r="BG27">
            <v>1.80000000010477</v>
          </cell>
          <cell r="BH27">
            <v>6.4833333333372103</v>
          </cell>
          <cell r="BI27">
            <v>31.299999999522701</v>
          </cell>
          <cell r="BJ27">
            <v>116.266666666023</v>
          </cell>
          <cell r="BK27">
            <v>56.799999999697299</v>
          </cell>
          <cell r="BN27">
            <v>3.83333333325572</v>
          </cell>
          <cell r="BO27">
            <v>11.2666666688165</v>
          </cell>
          <cell r="BP27">
            <v>11.183333333116</v>
          </cell>
          <cell r="BQ27">
            <v>11.2833333332674</v>
          </cell>
          <cell r="BS27">
            <v>11.7000000005937</v>
          </cell>
          <cell r="BU27">
            <v>2.44999999977881</v>
          </cell>
          <cell r="BW27">
            <v>0.41666666680248499</v>
          </cell>
          <cell r="BY27">
            <v>3.9500000008265501</v>
          </cell>
        </row>
        <row r="28">
          <cell r="AN28" t="str">
            <v>KTD-785-21OB</v>
          </cell>
          <cell r="AQ28" t="str">
            <v>KTD-785-21</v>
          </cell>
          <cell r="AR28" t="str">
            <v>Truck</v>
          </cell>
          <cell r="AS28" t="str">
            <v>OB</v>
          </cell>
          <cell r="AT28">
            <v>1499</v>
          </cell>
          <cell r="AU28">
            <v>56512.3003425598</v>
          </cell>
          <cell r="AV28">
            <v>0</v>
          </cell>
          <cell r="AW28">
            <v>416</v>
          </cell>
          <cell r="AX28">
            <v>664</v>
          </cell>
          <cell r="AY28">
            <v>0.41666666680248499</v>
          </cell>
          <cell r="AZ28">
            <v>0.75</v>
          </cell>
          <cell r="BB28">
            <v>3.5833333333139299</v>
          </cell>
          <cell r="BC28">
            <v>3.1666666666860701</v>
          </cell>
          <cell r="BD28">
            <v>8.5833333333721402</v>
          </cell>
          <cell r="BE28">
            <v>38.000000000058201</v>
          </cell>
          <cell r="BF28">
            <v>13.333333333313901</v>
          </cell>
          <cell r="BG28">
            <v>48.916666666511396</v>
          </cell>
          <cell r="BH28">
            <v>6.5333333321032097</v>
          </cell>
          <cell r="BI28">
            <v>30.883333332720198</v>
          </cell>
          <cell r="BJ28">
            <v>11.8333333336632</v>
          </cell>
          <cell r="BK28">
            <v>56.000000000582098</v>
          </cell>
          <cell r="BN28">
            <v>3.3666666666395</v>
          </cell>
          <cell r="BO28">
            <v>12.2166666687699</v>
          </cell>
          <cell r="BP28">
            <v>10.4999999996508</v>
          </cell>
          <cell r="BQ28">
            <v>10.166666669072599</v>
          </cell>
          <cell r="BS28">
            <v>4.1333333333604996</v>
          </cell>
          <cell r="BU28">
            <v>1.9166666668024801</v>
          </cell>
          <cell r="BW28">
            <v>0.116666666697711</v>
          </cell>
          <cell r="BY28">
            <v>8.0000000002328306</v>
          </cell>
        </row>
        <row r="29">
          <cell r="AN29" t="str">
            <v>KTD-785-22OB</v>
          </cell>
          <cell r="AQ29" t="str">
            <v>KTD-785-22</v>
          </cell>
          <cell r="AR29" t="str">
            <v>Truck</v>
          </cell>
          <cell r="AS29" t="str">
            <v>OB</v>
          </cell>
          <cell r="AT29">
            <v>1607</v>
          </cell>
          <cell r="AU29">
            <v>60583.900371551499</v>
          </cell>
          <cell r="AV29">
            <v>0</v>
          </cell>
          <cell r="AW29">
            <v>437</v>
          </cell>
          <cell r="AX29">
            <v>664</v>
          </cell>
          <cell r="AY29">
            <v>3.48333333316259</v>
          </cell>
          <cell r="BB29">
            <v>0.333333333372138</v>
          </cell>
          <cell r="BC29">
            <v>2.3666666666977099</v>
          </cell>
          <cell r="BD29">
            <v>2.1666666665696499</v>
          </cell>
          <cell r="BE29">
            <v>86.833333333488596</v>
          </cell>
          <cell r="BG29">
            <v>0.31666666665114501</v>
          </cell>
          <cell r="BH29">
            <v>6.6999999987892798</v>
          </cell>
          <cell r="BI29">
            <v>33.066666666709402</v>
          </cell>
          <cell r="BJ29">
            <v>12.2666666668374</v>
          </cell>
          <cell r="BK29">
            <v>57.250000000291003</v>
          </cell>
          <cell r="BN29">
            <v>5.0000000000582103</v>
          </cell>
          <cell r="BO29">
            <v>13.216666668537099</v>
          </cell>
          <cell r="BP29">
            <v>3.9999999995925499</v>
          </cell>
          <cell r="BQ29">
            <v>11.6666666685487</v>
          </cell>
          <cell r="BS29">
            <v>7.4833333332790097</v>
          </cell>
          <cell r="BU29">
            <v>2.5833333330228898</v>
          </cell>
          <cell r="BW29">
            <v>4.9999999988358503E-2</v>
          </cell>
          <cell r="BY29">
            <v>4.8833333335351199</v>
          </cell>
        </row>
        <row r="30">
          <cell r="AN30" t="str">
            <v>KTD-785-23OB</v>
          </cell>
          <cell r="AQ30" t="str">
            <v>KTD-785-23</v>
          </cell>
          <cell r="AR30" t="str">
            <v>Truck</v>
          </cell>
          <cell r="AS30" t="str">
            <v>OB</v>
          </cell>
          <cell r="AT30">
            <v>1701</v>
          </cell>
          <cell r="AU30">
            <v>64127.700290679903</v>
          </cell>
          <cell r="AV30">
            <v>0</v>
          </cell>
          <cell r="AW30">
            <v>448</v>
          </cell>
          <cell r="AX30">
            <v>664</v>
          </cell>
          <cell r="AY30">
            <v>4.8500000000931296</v>
          </cell>
          <cell r="AZ30">
            <v>19.083333333372099</v>
          </cell>
          <cell r="BB30">
            <v>0.333333333372138</v>
          </cell>
          <cell r="BC30">
            <v>0.61666666675591797</v>
          </cell>
          <cell r="BD30">
            <v>0.60000000003492504</v>
          </cell>
          <cell r="BG30">
            <v>49.583333333255702</v>
          </cell>
          <cell r="BH30">
            <v>5.8833333320799301</v>
          </cell>
          <cell r="BI30">
            <v>33.916666666860699</v>
          </cell>
          <cell r="BJ30">
            <v>12.100000000151301</v>
          </cell>
          <cell r="BK30">
            <v>58.650000000488902</v>
          </cell>
          <cell r="BL30">
            <v>0.416666666627862</v>
          </cell>
          <cell r="BN30">
            <v>4.5999999999767196</v>
          </cell>
          <cell r="BO30">
            <v>14.3000000024331</v>
          </cell>
          <cell r="BP30">
            <v>11.0666666665929</v>
          </cell>
          <cell r="BQ30">
            <v>11.3333333343035</v>
          </cell>
          <cell r="BS30">
            <v>6.6166666678036599</v>
          </cell>
          <cell r="BU30">
            <v>2.3833333334187001</v>
          </cell>
          <cell r="BW30">
            <v>0.93333333305781696</v>
          </cell>
          <cell r="BY30">
            <v>4.0333333339076498</v>
          </cell>
        </row>
        <row r="31">
          <cell r="AN31" t="str">
            <v>KTD-785-24OB</v>
          </cell>
          <cell r="AQ31" t="str">
            <v>KTD-785-24</v>
          </cell>
          <cell r="AR31" t="str">
            <v>Truck</v>
          </cell>
          <cell r="AS31" t="str">
            <v>OB</v>
          </cell>
          <cell r="AT31">
            <v>1785</v>
          </cell>
          <cell r="AU31">
            <v>67294.500003814697</v>
          </cell>
          <cell r="AV31">
            <v>0</v>
          </cell>
          <cell r="AW31">
            <v>495</v>
          </cell>
          <cell r="AX31">
            <v>664</v>
          </cell>
          <cell r="AY31">
            <v>2.25</v>
          </cell>
          <cell r="BB31">
            <v>0.66666666656965401</v>
          </cell>
          <cell r="BC31">
            <v>8.3333333255723105E-2</v>
          </cell>
          <cell r="BF31">
            <v>3.9999999999417901</v>
          </cell>
          <cell r="BG31">
            <v>3.08333333325572</v>
          </cell>
          <cell r="BH31">
            <v>7.0499999985331696</v>
          </cell>
          <cell r="BI31">
            <v>38.833333332964699</v>
          </cell>
          <cell r="BJ31">
            <v>10.200000000069799</v>
          </cell>
          <cell r="BK31">
            <v>69.849999999802094</v>
          </cell>
          <cell r="BN31">
            <v>5.7500000002328298</v>
          </cell>
          <cell r="BO31">
            <v>15.3166666692705</v>
          </cell>
          <cell r="BP31">
            <v>11.9166666665697</v>
          </cell>
          <cell r="BQ31">
            <v>13.416666670062099</v>
          </cell>
          <cell r="BS31">
            <v>9.4666666671400908</v>
          </cell>
          <cell r="BU31">
            <v>2.45000000012806</v>
          </cell>
          <cell r="BW31">
            <v>8.3333333255723105E-2</v>
          </cell>
          <cell r="BY31">
            <v>1.5000000001746201</v>
          </cell>
        </row>
        <row r="32">
          <cell r="AN32" t="str">
            <v>KTD-785-25OB</v>
          </cell>
          <cell r="AQ32" t="str">
            <v>KTD-785-25</v>
          </cell>
          <cell r="AR32" t="str">
            <v>Truck</v>
          </cell>
          <cell r="AS32" t="str">
            <v>OB</v>
          </cell>
          <cell r="AT32">
            <v>1386</v>
          </cell>
          <cell r="AU32">
            <v>52252.200069427498</v>
          </cell>
          <cell r="AV32">
            <v>0</v>
          </cell>
          <cell r="AW32">
            <v>438</v>
          </cell>
          <cell r="AX32">
            <v>664</v>
          </cell>
          <cell r="AY32">
            <v>0.91666666686069198</v>
          </cell>
          <cell r="AZ32">
            <v>0.24999999994179201</v>
          </cell>
          <cell r="BB32">
            <v>1.00000000011642</v>
          </cell>
          <cell r="BE32">
            <v>12</v>
          </cell>
          <cell r="BF32">
            <v>1.16666666662786</v>
          </cell>
          <cell r="BG32">
            <v>67.433333333465299</v>
          </cell>
          <cell r="BH32">
            <v>6.4999999990104698</v>
          </cell>
          <cell r="BI32">
            <v>34.716666666150601</v>
          </cell>
          <cell r="BJ32">
            <v>14.5166666664882</v>
          </cell>
          <cell r="BK32">
            <v>62.083333333488604</v>
          </cell>
          <cell r="BN32">
            <v>4.7500000002910401</v>
          </cell>
          <cell r="BO32">
            <v>12.250000001513399</v>
          </cell>
          <cell r="BP32">
            <v>8.4166666665114498</v>
          </cell>
          <cell r="BQ32">
            <v>11.0000000018044</v>
          </cell>
          <cell r="BS32">
            <v>7.9333333336980996</v>
          </cell>
          <cell r="BU32">
            <v>3.03333333379123</v>
          </cell>
          <cell r="BW32">
            <v>9.9999999976716894E-2</v>
          </cell>
          <cell r="BY32">
            <v>7.1500000013038498</v>
          </cell>
        </row>
        <row r="33">
          <cell r="AN33" t="str">
            <v>KTD-785-26OB</v>
          </cell>
          <cell r="AQ33" t="str">
            <v>KTD-785-26</v>
          </cell>
          <cell r="AR33" t="str">
            <v>Truck</v>
          </cell>
          <cell r="AS33" t="str">
            <v>OB</v>
          </cell>
          <cell r="AT33">
            <v>1633</v>
          </cell>
          <cell r="AU33">
            <v>61564.100196838401</v>
          </cell>
          <cell r="AV33">
            <v>0</v>
          </cell>
          <cell r="AW33">
            <v>448</v>
          </cell>
          <cell r="AX33">
            <v>664</v>
          </cell>
          <cell r="AY33">
            <v>0.38333333318587398</v>
          </cell>
          <cell r="BB33">
            <v>2.5833333333721402</v>
          </cell>
          <cell r="BC33">
            <v>1.58333333325572</v>
          </cell>
          <cell r="BD33">
            <v>1.1166666668141301</v>
          </cell>
          <cell r="BE33">
            <v>3</v>
          </cell>
          <cell r="BG33">
            <v>49.666666666686098</v>
          </cell>
          <cell r="BH33">
            <v>7.58333333238261</v>
          </cell>
          <cell r="BI33">
            <v>36.416666666278601</v>
          </cell>
          <cell r="BJ33">
            <v>23.783333333674801</v>
          </cell>
          <cell r="BK33">
            <v>60.6666666669189</v>
          </cell>
          <cell r="BN33">
            <v>4.2999999998719396</v>
          </cell>
          <cell r="BO33">
            <v>12.7000000021071</v>
          </cell>
          <cell r="BP33">
            <v>12.216666666325199</v>
          </cell>
          <cell r="BQ33">
            <v>12.716666667431101</v>
          </cell>
          <cell r="BS33">
            <v>4.5833333325572303</v>
          </cell>
          <cell r="BU33">
            <v>3.0333333332673602</v>
          </cell>
          <cell r="BW33">
            <v>0.28333333338377997</v>
          </cell>
          <cell r="BY33">
            <v>3.1833333341055599</v>
          </cell>
        </row>
        <row r="34">
          <cell r="AN34" t="str">
            <v>KTD-785-27OB</v>
          </cell>
          <cell r="AQ34" t="str">
            <v>KTD-785-27</v>
          </cell>
          <cell r="AR34" t="str">
            <v>Truck</v>
          </cell>
          <cell r="AS34" t="str">
            <v>OB</v>
          </cell>
          <cell r="AT34">
            <v>1609</v>
          </cell>
          <cell r="AU34">
            <v>60659.300098419197</v>
          </cell>
          <cell r="AV34">
            <v>0</v>
          </cell>
          <cell r="AW34">
            <v>427</v>
          </cell>
          <cell r="AX34">
            <v>664</v>
          </cell>
          <cell r="AY34">
            <v>0.949999999778811</v>
          </cell>
          <cell r="BB34">
            <v>3.6666666665696499</v>
          </cell>
          <cell r="BC34">
            <v>6.3833333333604996</v>
          </cell>
          <cell r="BD34">
            <v>3.28333333338378</v>
          </cell>
          <cell r="BE34">
            <v>43.999999999883599</v>
          </cell>
          <cell r="BG34">
            <v>58.000000000116401</v>
          </cell>
          <cell r="BH34">
            <v>6.1499999985680898</v>
          </cell>
          <cell r="BI34">
            <v>31.833333332848301</v>
          </cell>
          <cell r="BJ34">
            <v>10.0500000002794</v>
          </cell>
          <cell r="BK34">
            <v>44.666666667500998</v>
          </cell>
          <cell r="BN34">
            <v>6.7166666670818804</v>
          </cell>
          <cell r="BO34">
            <v>12.383333335630599</v>
          </cell>
          <cell r="BP34">
            <v>8.9166666665696503</v>
          </cell>
          <cell r="BQ34">
            <v>11.0000000007567</v>
          </cell>
          <cell r="BS34">
            <v>8.3666666679200699</v>
          </cell>
          <cell r="BU34">
            <v>2.4833333337446701</v>
          </cell>
          <cell r="BW34">
            <v>0.66666666674427699</v>
          </cell>
          <cell r="BY34">
            <v>0.74999999982537702</v>
          </cell>
        </row>
        <row r="35">
          <cell r="AN35" t="str">
            <v>KTD-785-28OB</v>
          </cell>
          <cell r="AQ35" t="str">
            <v>KTD-785-28</v>
          </cell>
          <cell r="AR35" t="str">
            <v>Truck</v>
          </cell>
          <cell r="AS35" t="str">
            <v>OB</v>
          </cell>
          <cell r="AT35">
            <v>1714</v>
          </cell>
          <cell r="AU35">
            <v>64617.799938201897</v>
          </cell>
          <cell r="AV35">
            <v>0</v>
          </cell>
          <cell r="AW35">
            <v>467</v>
          </cell>
          <cell r="AX35">
            <v>664</v>
          </cell>
          <cell r="AY35">
            <v>0.26666666683740903</v>
          </cell>
          <cell r="BB35">
            <v>0.66666666674427699</v>
          </cell>
          <cell r="BD35">
            <v>4.9166666666278598</v>
          </cell>
          <cell r="BG35">
            <v>35.0166666666046</v>
          </cell>
          <cell r="BH35">
            <v>7.0666666649049104</v>
          </cell>
          <cell r="BI35">
            <v>38.416666666686098</v>
          </cell>
          <cell r="BJ35">
            <v>21.133333333418701</v>
          </cell>
          <cell r="BK35">
            <v>47.583333333546797</v>
          </cell>
          <cell r="BN35">
            <v>5.8000000000465697</v>
          </cell>
          <cell r="BO35">
            <v>18.883333336038</v>
          </cell>
          <cell r="BP35">
            <v>17.2499999996508</v>
          </cell>
          <cell r="BQ35">
            <v>11.9666666681296</v>
          </cell>
          <cell r="BS35">
            <v>5.7500000004074501</v>
          </cell>
          <cell r="BU35">
            <v>2.66666666627862</v>
          </cell>
          <cell r="BW35">
            <v>0.21666666667442799</v>
          </cell>
          <cell r="BY35">
            <v>5.5500000008032702</v>
          </cell>
        </row>
        <row r="36">
          <cell r="AN36" t="str">
            <v>KTD-785-29OB</v>
          </cell>
          <cell r="AQ36" t="str">
            <v>KTD-785-29</v>
          </cell>
          <cell r="AR36" t="str">
            <v>Truck</v>
          </cell>
          <cell r="AS36" t="str">
            <v>OB</v>
          </cell>
          <cell r="AT36">
            <v>1686</v>
          </cell>
          <cell r="AU36">
            <v>63562.200046539299</v>
          </cell>
          <cell r="AV36">
            <v>0</v>
          </cell>
          <cell r="AW36">
            <v>483</v>
          </cell>
          <cell r="AX36">
            <v>664</v>
          </cell>
          <cell r="AY36">
            <v>2.4499999999534299</v>
          </cell>
          <cell r="AZ36">
            <v>6.9166666666860701</v>
          </cell>
          <cell r="BB36">
            <v>1.1666666668024801</v>
          </cell>
          <cell r="BD36">
            <v>1.3333333333139299</v>
          </cell>
          <cell r="BG36">
            <v>4.1999999998952298</v>
          </cell>
          <cell r="BH36">
            <v>6.81666666461388</v>
          </cell>
          <cell r="BI36">
            <v>36.099999999802101</v>
          </cell>
          <cell r="BJ36">
            <v>14.316666666884</v>
          </cell>
          <cell r="BK36">
            <v>73.066666666825796</v>
          </cell>
          <cell r="BL36">
            <v>7.9999999998835802</v>
          </cell>
          <cell r="BM36">
            <v>8.3333333430346102E-2</v>
          </cell>
          <cell r="BN36">
            <v>4.7833333332091597</v>
          </cell>
          <cell r="BO36">
            <v>14.7666666692239</v>
          </cell>
          <cell r="BP36">
            <v>6.9999999997671702</v>
          </cell>
          <cell r="BQ36">
            <v>12.333333335991499</v>
          </cell>
          <cell r="BS36">
            <v>8.1500000015948899</v>
          </cell>
          <cell r="BU36">
            <v>2.7333333335118399</v>
          </cell>
          <cell r="BW36">
            <v>0.73333333310438298</v>
          </cell>
          <cell r="BY36">
            <v>1.3666666669305401</v>
          </cell>
        </row>
        <row r="37">
          <cell r="AN37" t="str">
            <v>KTD-785-30OB</v>
          </cell>
          <cell r="AQ37" t="str">
            <v>KTD-785-30</v>
          </cell>
          <cell r="AR37" t="str">
            <v>Truck</v>
          </cell>
          <cell r="AS37" t="str">
            <v>OB</v>
          </cell>
          <cell r="AT37">
            <v>1565</v>
          </cell>
          <cell r="AU37">
            <v>59000.499916076697</v>
          </cell>
          <cell r="AV37">
            <v>0</v>
          </cell>
          <cell r="AW37">
            <v>475</v>
          </cell>
          <cell r="AX37">
            <v>664</v>
          </cell>
          <cell r="AY37">
            <v>0.56666666659293696</v>
          </cell>
          <cell r="AZ37">
            <v>7.9166666666278598</v>
          </cell>
          <cell r="BB37">
            <v>1.1666666668024801</v>
          </cell>
          <cell r="BD37">
            <v>2.16666666674428</v>
          </cell>
          <cell r="BE37">
            <v>8.6666666666278598</v>
          </cell>
          <cell r="BG37">
            <v>0.58333333348855398</v>
          </cell>
          <cell r="BH37">
            <v>7.7499999985448103</v>
          </cell>
          <cell r="BI37">
            <v>42.483333332638701</v>
          </cell>
          <cell r="BJ37">
            <v>13.3166666665929</v>
          </cell>
          <cell r="BK37">
            <v>73.800000000454006</v>
          </cell>
          <cell r="BM37">
            <v>0.333333333372138</v>
          </cell>
          <cell r="BN37">
            <v>4.6500000001397002</v>
          </cell>
          <cell r="BO37">
            <v>16.766666669107501</v>
          </cell>
          <cell r="BP37">
            <v>8.8333333333139308</v>
          </cell>
          <cell r="BQ37">
            <v>13.0000000020373</v>
          </cell>
          <cell r="BS37">
            <v>4.1000000007916197</v>
          </cell>
          <cell r="BU37">
            <v>2.8499999998602998</v>
          </cell>
          <cell r="BW37">
            <v>0.21666666667442799</v>
          </cell>
          <cell r="BY37">
            <v>2.5000000001164202</v>
          </cell>
        </row>
        <row r="38">
          <cell r="AN38" t="str">
            <v>KTD-785-31OB</v>
          </cell>
          <cell r="AQ38" t="str">
            <v>KTD-785-31</v>
          </cell>
          <cell r="AR38" t="str">
            <v>Truck</v>
          </cell>
          <cell r="AS38" t="str">
            <v>OB</v>
          </cell>
          <cell r="AT38">
            <v>1560</v>
          </cell>
          <cell r="AU38">
            <v>58812.000267028801</v>
          </cell>
          <cell r="AV38">
            <v>0</v>
          </cell>
          <cell r="AW38">
            <v>451</v>
          </cell>
          <cell r="AX38">
            <v>664</v>
          </cell>
          <cell r="AY38">
            <v>0.31666666665114501</v>
          </cell>
          <cell r="AZ38">
            <v>6.9166666666860701</v>
          </cell>
          <cell r="BB38">
            <v>0.333333333372138</v>
          </cell>
          <cell r="BC38">
            <v>1.3333333333139299</v>
          </cell>
          <cell r="BD38">
            <v>1.99999999988358</v>
          </cell>
          <cell r="BE38">
            <v>4.5</v>
          </cell>
          <cell r="BF38">
            <v>15.999999999941799</v>
          </cell>
          <cell r="BH38">
            <v>7.7666666650911802</v>
          </cell>
          <cell r="BI38">
            <v>33.383333333535099</v>
          </cell>
          <cell r="BJ38">
            <v>37.166666666453203</v>
          </cell>
          <cell r="BK38">
            <v>66.950000000477303</v>
          </cell>
          <cell r="BN38">
            <v>6.8333333332557196</v>
          </cell>
          <cell r="BO38">
            <v>14.100000002305</v>
          </cell>
          <cell r="BP38">
            <v>15.3999999997322</v>
          </cell>
          <cell r="BQ38">
            <v>12.1500000015367</v>
          </cell>
          <cell r="BS38">
            <v>4.5833333343034601</v>
          </cell>
          <cell r="BU38">
            <v>2.3000000001629801</v>
          </cell>
          <cell r="BW38">
            <v>0.416666666627862</v>
          </cell>
          <cell r="BY38">
            <v>5.7666666671284501</v>
          </cell>
        </row>
        <row r="39">
          <cell r="AN39" t="str">
            <v>KTD-785-32OB</v>
          </cell>
          <cell r="AQ39" t="str">
            <v>KTD-785-32</v>
          </cell>
          <cell r="AR39" t="str">
            <v>Truck</v>
          </cell>
          <cell r="AS39" t="str">
            <v>OB</v>
          </cell>
          <cell r="AT39">
            <v>1618</v>
          </cell>
          <cell r="AU39">
            <v>60998.600227356001</v>
          </cell>
          <cell r="AV39">
            <v>0</v>
          </cell>
          <cell r="AW39">
            <v>443</v>
          </cell>
          <cell r="AX39">
            <v>664</v>
          </cell>
          <cell r="AY39">
            <v>2.2333333334536301</v>
          </cell>
          <cell r="AZ39">
            <v>4.9166666664532404</v>
          </cell>
          <cell r="BB39">
            <v>7.3166666665929396</v>
          </cell>
          <cell r="BD39">
            <v>0.93333333323244005</v>
          </cell>
          <cell r="BG39">
            <v>64.000000000116401</v>
          </cell>
          <cell r="BH39">
            <v>6.7499999980791499</v>
          </cell>
          <cell r="BI39">
            <v>33.000000000698499</v>
          </cell>
          <cell r="BJ39">
            <v>10.449999999837001</v>
          </cell>
          <cell r="BK39">
            <v>59.666666667151702</v>
          </cell>
          <cell r="BN39">
            <v>4.2500000000582103</v>
          </cell>
          <cell r="BO39">
            <v>14.5666666690959</v>
          </cell>
          <cell r="BP39">
            <v>12.9166666661622</v>
          </cell>
          <cell r="BQ39">
            <v>11.166666668839801</v>
          </cell>
          <cell r="BS39">
            <v>7.08333333372138</v>
          </cell>
          <cell r="BU39">
            <v>2.8999999998486601</v>
          </cell>
          <cell r="BW39">
            <v>0.65000000002328295</v>
          </cell>
          <cell r="BY39">
            <v>3.46666666696547</v>
          </cell>
        </row>
        <row r="40">
          <cell r="AN40" t="str">
            <v>KTD-785-33OB</v>
          </cell>
          <cell r="AQ40" t="str">
            <v>KTD-785-33</v>
          </cell>
          <cell r="AR40" t="str">
            <v>Truck</v>
          </cell>
          <cell r="AS40" t="str">
            <v>OB</v>
          </cell>
          <cell r="AV40">
            <v>0</v>
          </cell>
          <cell r="AW40">
            <v>0</v>
          </cell>
          <cell r="AX40">
            <v>664</v>
          </cell>
          <cell r="AY40">
            <v>0</v>
          </cell>
          <cell r="BE40">
            <v>664.000000000466</v>
          </cell>
        </row>
        <row r="41">
          <cell r="AN41" t="str">
            <v>KTD-785-34OB</v>
          </cell>
          <cell r="AQ41" t="str">
            <v>KTD-785-34</v>
          </cell>
          <cell r="AR41" t="str">
            <v>Truck</v>
          </cell>
          <cell r="AS41" t="str">
            <v>OB</v>
          </cell>
          <cell r="AT41">
            <v>1654</v>
          </cell>
          <cell r="AU41">
            <v>62355.800167083697</v>
          </cell>
          <cell r="AV41">
            <v>0</v>
          </cell>
          <cell r="AW41">
            <v>452</v>
          </cell>
          <cell r="AX41">
            <v>664</v>
          </cell>
          <cell r="AY41">
            <v>1.0333333332091601</v>
          </cell>
          <cell r="AZ41">
            <v>3.75</v>
          </cell>
          <cell r="BB41">
            <v>0.41666666680248499</v>
          </cell>
          <cell r="BC41">
            <v>6.6666666709352299E-2</v>
          </cell>
          <cell r="BD41">
            <v>0.416666666627862</v>
          </cell>
          <cell r="BG41">
            <v>68.749999999709004</v>
          </cell>
          <cell r="BH41">
            <v>6.48333333194023</v>
          </cell>
          <cell r="BI41">
            <v>33.083333333779599</v>
          </cell>
          <cell r="BJ41">
            <v>1.24999999988358</v>
          </cell>
          <cell r="BK41">
            <v>59.183333334163798</v>
          </cell>
          <cell r="BN41">
            <v>5.1166666669305396</v>
          </cell>
          <cell r="BO41">
            <v>13.5333333351882</v>
          </cell>
          <cell r="BP41">
            <v>18.9166666661622</v>
          </cell>
          <cell r="BQ41">
            <v>11.666666667501</v>
          </cell>
          <cell r="BS41">
            <v>11.5166666680598</v>
          </cell>
          <cell r="BU41">
            <v>2.68333333282499</v>
          </cell>
          <cell r="BW41">
            <v>0.400000000081491</v>
          </cell>
          <cell r="BY41">
            <v>2.96666666585952</v>
          </cell>
        </row>
        <row r="42">
          <cell r="AN42" t="str">
            <v>KTD-785-35OB</v>
          </cell>
          <cell r="AQ42" t="str">
            <v>KTD-785-35</v>
          </cell>
          <cell r="AR42" t="str">
            <v>Truck</v>
          </cell>
          <cell r="AS42" t="str">
            <v>OB</v>
          </cell>
          <cell r="AT42">
            <v>1684</v>
          </cell>
          <cell r="AU42">
            <v>63486.799983978301</v>
          </cell>
          <cell r="AV42">
            <v>0</v>
          </cell>
          <cell r="AW42">
            <v>486</v>
          </cell>
          <cell r="AX42">
            <v>664</v>
          </cell>
          <cell r="AY42">
            <v>1.51666666672099</v>
          </cell>
          <cell r="AZ42">
            <v>1.24999999988358</v>
          </cell>
          <cell r="BB42">
            <v>5.3333333334303497</v>
          </cell>
          <cell r="BD42">
            <v>0.416666666627862</v>
          </cell>
          <cell r="BG42">
            <v>13.833333333372099</v>
          </cell>
          <cell r="BH42">
            <v>7.3166666648467098</v>
          </cell>
          <cell r="BI42">
            <v>36.366666666639503</v>
          </cell>
          <cell r="BJ42">
            <v>11.583333333546801</v>
          </cell>
          <cell r="BK42">
            <v>69</v>
          </cell>
          <cell r="BN42">
            <v>6.2500000002910401</v>
          </cell>
          <cell r="BO42">
            <v>14.633333335979801</v>
          </cell>
          <cell r="BP42">
            <v>10.4999999998254</v>
          </cell>
          <cell r="BQ42">
            <v>13.0833333365154</v>
          </cell>
          <cell r="BS42">
            <v>9.9000000008381903</v>
          </cell>
          <cell r="BU42">
            <v>3.39999999990687</v>
          </cell>
          <cell r="BW42">
            <v>1.16666666662786</v>
          </cell>
          <cell r="BY42">
            <v>4.9833333338610801</v>
          </cell>
        </row>
        <row r="43">
          <cell r="AN43" t="str">
            <v>KTD-785-36OB</v>
          </cell>
          <cell r="AQ43" t="str">
            <v>KTD-785-36</v>
          </cell>
          <cell r="AR43" t="str">
            <v>Truck</v>
          </cell>
          <cell r="AS43" t="str">
            <v>OB</v>
          </cell>
          <cell r="AT43">
            <v>1542</v>
          </cell>
          <cell r="AU43">
            <v>58133.399974822998</v>
          </cell>
          <cell r="AV43">
            <v>0</v>
          </cell>
          <cell r="AW43">
            <v>435</v>
          </cell>
          <cell r="AX43">
            <v>664</v>
          </cell>
          <cell r="AY43">
            <v>0.400000000081491</v>
          </cell>
          <cell r="AZ43">
            <v>21</v>
          </cell>
          <cell r="BB43">
            <v>0.75000000017462298</v>
          </cell>
          <cell r="BC43">
            <v>2.1166666665812999</v>
          </cell>
          <cell r="BD43">
            <v>1.05000000010477</v>
          </cell>
          <cell r="BG43">
            <v>48.4833333333372</v>
          </cell>
          <cell r="BH43">
            <v>6.1166666647768597</v>
          </cell>
          <cell r="BI43">
            <v>33.249999999592497</v>
          </cell>
          <cell r="BJ43">
            <v>18.849999999976699</v>
          </cell>
          <cell r="BK43">
            <v>65.833333334187003</v>
          </cell>
          <cell r="BN43">
            <v>4.3333333336631803</v>
          </cell>
          <cell r="BO43">
            <v>14.3500000024214</v>
          </cell>
          <cell r="BP43">
            <v>12.466666666267001</v>
          </cell>
          <cell r="BQ43">
            <v>11.683333335619</v>
          </cell>
          <cell r="BS43">
            <v>5.1666666662204097</v>
          </cell>
          <cell r="BU43">
            <v>2.4333333337563099</v>
          </cell>
          <cell r="BW43">
            <v>0.38333333336049702</v>
          </cell>
          <cell r="BY43">
            <v>5.2000000010593803</v>
          </cell>
        </row>
        <row r="44">
          <cell r="AN44" t="str">
            <v>KTD-785-37OB</v>
          </cell>
          <cell r="AQ44" t="str">
            <v>KTD-785-37</v>
          </cell>
          <cell r="AR44" t="str">
            <v>Truck</v>
          </cell>
          <cell r="AS44" t="str">
            <v>OB</v>
          </cell>
          <cell r="AT44">
            <v>1845</v>
          </cell>
          <cell r="AU44">
            <v>69556.500522613496</v>
          </cell>
          <cell r="AV44">
            <v>0</v>
          </cell>
          <cell r="AW44">
            <v>484</v>
          </cell>
          <cell r="AX44">
            <v>664</v>
          </cell>
          <cell r="AY44">
            <v>9.8166666667093505</v>
          </cell>
          <cell r="BC44">
            <v>1.16666666662786</v>
          </cell>
          <cell r="BD44">
            <v>0.533333333150949</v>
          </cell>
          <cell r="BG44">
            <v>4.1000000000931296</v>
          </cell>
          <cell r="BH44">
            <v>7.2333333317656097</v>
          </cell>
          <cell r="BI44">
            <v>37.450000000011599</v>
          </cell>
          <cell r="BJ44">
            <v>16.666666666686101</v>
          </cell>
          <cell r="BK44">
            <v>63.9833333333954</v>
          </cell>
          <cell r="BN44">
            <v>5.7500000002328298</v>
          </cell>
          <cell r="BO44">
            <v>15.133333336038</v>
          </cell>
          <cell r="BP44">
            <v>18.166666666686101</v>
          </cell>
          <cell r="BQ44">
            <v>12.750000001397</v>
          </cell>
          <cell r="BS44">
            <v>3.84999999980209</v>
          </cell>
          <cell r="BU44">
            <v>3.2833333337330299</v>
          </cell>
          <cell r="BW44">
            <v>0.349999999918509</v>
          </cell>
          <cell r="BY44">
            <v>4.5000000005238698</v>
          </cell>
        </row>
        <row r="45">
          <cell r="AN45" t="str">
            <v>KTD-785-38OB</v>
          </cell>
          <cell r="AQ45" t="str">
            <v>KTD-785-38</v>
          </cell>
          <cell r="AR45" t="str">
            <v>Truck</v>
          </cell>
          <cell r="AS45" t="str">
            <v>OB</v>
          </cell>
          <cell r="AT45">
            <v>1685</v>
          </cell>
          <cell r="AU45">
            <v>63524.500221252398</v>
          </cell>
          <cell r="AV45">
            <v>0</v>
          </cell>
          <cell r="AW45">
            <v>495</v>
          </cell>
          <cell r="AX45">
            <v>664</v>
          </cell>
          <cell r="AY45">
            <v>2.1833333332906499</v>
          </cell>
          <cell r="BC45">
            <v>0.166666666686069</v>
          </cell>
          <cell r="BD45">
            <v>3.3333333441987599E-2</v>
          </cell>
          <cell r="BG45">
            <v>4.3333333333139299</v>
          </cell>
          <cell r="BH45">
            <v>7.6333333318471004</v>
          </cell>
          <cell r="BI45">
            <v>39.216666666499798</v>
          </cell>
          <cell r="BJ45">
            <v>13.666666666686099</v>
          </cell>
          <cell r="BK45">
            <v>67.566666666884004</v>
          </cell>
          <cell r="BN45">
            <v>4.9166666666278598</v>
          </cell>
          <cell r="BO45">
            <v>16.033333335479298</v>
          </cell>
          <cell r="BP45">
            <v>13.250000000058201</v>
          </cell>
          <cell r="BQ45">
            <v>13.0833333356422</v>
          </cell>
          <cell r="BS45">
            <v>9.9000000008381903</v>
          </cell>
          <cell r="BU45">
            <v>2.7666666662553299</v>
          </cell>
          <cell r="BW45">
            <v>0.23333333322079899</v>
          </cell>
          <cell r="BY45">
            <v>4.7333333332208003</v>
          </cell>
        </row>
        <row r="46">
          <cell r="AN46" t="str">
            <v>KTD-785-39OB</v>
          </cell>
          <cell r="AQ46" t="str">
            <v>KTD-785-39</v>
          </cell>
          <cell r="AR46" t="str">
            <v>Truck</v>
          </cell>
          <cell r="AS46" t="str">
            <v>OB</v>
          </cell>
          <cell r="AT46">
            <v>1627</v>
          </cell>
          <cell r="AU46">
            <v>61337.899948120103</v>
          </cell>
          <cell r="AV46">
            <v>0</v>
          </cell>
          <cell r="AW46">
            <v>467</v>
          </cell>
          <cell r="AX46">
            <v>664</v>
          </cell>
          <cell r="AY46">
            <v>1.2333333333372101</v>
          </cell>
          <cell r="BC46">
            <v>1.45000000001164</v>
          </cell>
          <cell r="BD46">
            <v>2.25</v>
          </cell>
          <cell r="BG46">
            <v>51.900000000139698</v>
          </cell>
          <cell r="BH46">
            <v>7.0999999986961502</v>
          </cell>
          <cell r="BI46">
            <v>34.9166666669771</v>
          </cell>
          <cell r="BJ46">
            <v>12.3499999999185</v>
          </cell>
          <cell r="BK46">
            <v>58.833333333721399</v>
          </cell>
          <cell r="BM46">
            <v>0.50000000005820799</v>
          </cell>
          <cell r="BN46">
            <v>3.5166666667792001</v>
          </cell>
          <cell r="BO46">
            <v>14.483333335141699</v>
          </cell>
          <cell r="BP46">
            <v>8.1333333329530397</v>
          </cell>
          <cell r="BQ46">
            <v>12.4000000009546</v>
          </cell>
          <cell r="BS46">
            <v>11.350000001199099</v>
          </cell>
          <cell r="BU46">
            <v>1.7666666661389201</v>
          </cell>
          <cell r="BX46">
            <v>8.3333333430346102E-2</v>
          </cell>
          <cell r="BY46">
            <v>6.0333333336166097</v>
          </cell>
        </row>
        <row r="47">
          <cell r="AN47" t="str">
            <v>KTD-785-40OB</v>
          </cell>
          <cell r="AQ47" t="str">
            <v>KTD-785-40</v>
          </cell>
          <cell r="AR47" t="str">
            <v>Truck</v>
          </cell>
          <cell r="AS47" t="str">
            <v>OB</v>
          </cell>
          <cell r="AT47">
            <v>1446</v>
          </cell>
          <cell r="AU47">
            <v>54514.199970245398</v>
          </cell>
          <cell r="AV47">
            <v>0</v>
          </cell>
          <cell r="AW47">
            <v>421</v>
          </cell>
          <cell r="AX47">
            <v>664</v>
          </cell>
          <cell r="AY47">
            <v>0.61666666658129499</v>
          </cell>
          <cell r="AZ47">
            <v>12.916666666686099</v>
          </cell>
          <cell r="BB47">
            <v>0.416666666627862</v>
          </cell>
          <cell r="BC47">
            <v>0.916666666686069</v>
          </cell>
          <cell r="BD47">
            <v>1.18333333334886</v>
          </cell>
          <cell r="BE47">
            <v>62.000000000058201</v>
          </cell>
          <cell r="BH47">
            <v>5.6833333317772503</v>
          </cell>
          <cell r="BI47">
            <v>32.866666666581303</v>
          </cell>
          <cell r="BJ47">
            <v>26.5166666666628</v>
          </cell>
          <cell r="BK47">
            <v>67.400000000721803</v>
          </cell>
          <cell r="BM47">
            <v>0.333333333372138</v>
          </cell>
          <cell r="BN47">
            <v>3.0000000001746199</v>
          </cell>
          <cell r="BO47">
            <v>14.6333333352813</v>
          </cell>
          <cell r="BP47">
            <v>15.5166666666046</v>
          </cell>
          <cell r="BQ47">
            <v>12.233333334967</v>
          </cell>
          <cell r="BS47">
            <v>11.1333333333023</v>
          </cell>
          <cell r="BU47">
            <v>2.6833333338727199</v>
          </cell>
          <cell r="BW47">
            <v>0.166666666686069</v>
          </cell>
          <cell r="BY47">
            <v>5.2333333325805098</v>
          </cell>
        </row>
        <row r="48">
          <cell r="AN48" t="str">
            <v>KTD-EX2500-01NON</v>
          </cell>
          <cell r="AQ48" t="str">
            <v>KTD-EX2500-01</v>
          </cell>
          <cell r="AR48" t="str">
            <v>Excavator</v>
          </cell>
          <cell r="AS48" t="str">
            <v>NON</v>
          </cell>
          <cell r="AV48">
            <v>0</v>
          </cell>
          <cell r="AW48">
            <v>0</v>
          </cell>
          <cell r="AX48">
            <v>48</v>
          </cell>
          <cell r="AY48">
            <v>0</v>
          </cell>
          <cell r="BA48">
            <v>31.999999999709001</v>
          </cell>
          <cell r="BG48">
            <v>16.000000000116401</v>
          </cell>
        </row>
        <row r="49">
          <cell r="AN49" t="str">
            <v>KTD-EX2500-01OB</v>
          </cell>
          <cell r="AQ49" t="str">
            <v>KTD-EX2500-01</v>
          </cell>
          <cell r="AR49" t="str">
            <v>Excavator</v>
          </cell>
          <cell r="AS49" t="str">
            <v>OB</v>
          </cell>
          <cell r="AT49">
            <v>0</v>
          </cell>
          <cell r="AU49">
            <v>407222.00075912499</v>
          </cell>
          <cell r="AV49">
            <v>0</v>
          </cell>
          <cell r="AW49">
            <v>462.1962890625</v>
          </cell>
          <cell r="AX49">
            <v>616</v>
          </cell>
          <cell r="AY49">
            <v>2.1166666667559202</v>
          </cell>
          <cell r="AZ49">
            <v>5.0000000000582103</v>
          </cell>
          <cell r="BA49">
            <v>24.000000000174602</v>
          </cell>
          <cell r="BB49">
            <v>1.19999999989523</v>
          </cell>
          <cell r="BC49">
            <v>2.53333333338378</v>
          </cell>
          <cell r="BD49">
            <v>2.7499999998835798</v>
          </cell>
          <cell r="BE49">
            <v>5.2666666667209903</v>
          </cell>
          <cell r="BF49">
            <v>4.0833333331975199</v>
          </cell>
          <cell r="BG49">
            <v>5.3833333332440798</v>
          </cell>
          <cell r="BH49">
            <v>5.0166666655568397</v>
          </cell>
          <cell r="BI49">
            <v>27.183333333232401</v>
          </cell>
          <cell r="BJ49">
            <v>1.81666666682577</v>
          </cell>
          <cell r="BK49">
            <v>49.749999999767198</v>
          </cell>
          <cell r="BM49">
            <v>3.0166666658478798</v>
          </cell>
          <cell r="BN49">
            <v>0.26666666666278599</v>
          </cell>
          <cell r="BO49">
            <v>11.7833333350718</v>
          </cell>
          <cell r="BP49">
            <v>2.6333333330112501</v>
          </cell>
          <cell r="BQ49">
            <v>10.483333334676001</v>
          </cell>
          <cell r="BR49">
            <v>26.0166666666046</v>
          </cell>
          <cell r="BU49">
            <v>0.54999999987194303</v>
          </cell>
          <cell r="BV49">
            <v>4.01666666683741</v>
          </cell>
          <cell r="BW49">
            <v>4.5499999998137399</v>
          </cell>
          <cell r="BY49">
            <v>6.8333333330811001</v>
          </cell>
        </row>
        <row r="50">
          <cell r="AN50" t="str">
            <v>KTD-EX2500-02OB</v>
          </cell>
          <cell r="AQ50" t="str">
            <v>KTD-EX2500-02</v>
          </cell>
          <cell r="AR50" t="str">
            <v>Excavator</v>
          </cell>
          <cell r="AS50" t="str">
            <v>OB</v>
          </cell>
          <cell r="AT50">
            <v>0</v>
          </cell>
          <cell r="AU50">
            <v>420380.30131530802</v>
          </cell>
          <cell r="AV50">
            <v>0</v>
          </cell>
          <cell r="AW50">
            <v>499.4970703125</v>
          </cell>
          <cell r="AX50">
            <v>664</v>
          </cell>
          <cell r="AY50">
            <v>2.33333333325572</v>
          </cell>
          <cell r="AZ50">
            <v>16.666666666686101</v>
          </cell>
          <cell r="BB50">
            <v>0.233333333395422</v>
          </cell>
          <cell r="BC50">
            <v>3.4499999998952302</v>
          </cell>
          <cell r="BD50">
            <v>0.51666666677920103</v>
          </cell>
          <cell r="BE50">
            <v>16.666666666686101</v>
          </cell>
          <cell r="BH50">
            <v>5.4666666649281996</v>
          </cell>
          <cell r="BI50">
            <v>30.300000000104799</v>
          </cell>
          <cell r="BJ50">
            <v>1.0833333331975199</v>
          </cell>
          <cell r="BK50">
            <v>68.833333332615396</v>
          </cell>
          <cell r="BL50">
            <v>8.3333333255723105E-2</v>
          </cell>
          <cell r="BM50">
            <v>2.4500000003026798</v>
          </cell>
          <cell r="BN50">
            <v>0.416666666627862</v>
          </cell>
          <cell r="BO50">
            <v>14.0833333359333</v>
          </cell>
          <cell r="BP50">
            <v>1.9166666664532399</v>
          </cell>
          <cell r="BQ50">
            <v>11.7833333352464</v>
          </cell>
          <cell r="BR50">
            <v>14.4166666679084</v>
          </cell>
          <cell r="BU50">
            <v>0.166666666686069</v>
          </cell>
          <cell r="BV50">
            <v>4.7499999995925499</v>
          </cell>
          <cell r="BW50">
            <v>7.7166666664998003</v>
          </cell>
          <cell r="BY50">
            <v>4.1499999999068704</v>
          </cell>
        </row>
        <row r="51">
          <cell r="AN51" t="str">
            <v>KTD-EX2500-03NON</v>
          </cell>
          <cell r="AQ51" t="str">
            <v>KTD-EX2500-03</v>
          </cell>
          <cell r="AR51" t="str">
            <v>Excavator</v>
          </cell>
          <cell r="AS51" t="str">
            <v>NON</v>
          </cell>
          <cell r="AV51">
            <v>0</v>
          </cell>
          <cell r="AW51">
            <v>0</v>
          </cell>
          <cell r="AX51">
            <v>0</v>
          </cell>
          <cell r="AY51">
            <v>0</v>
          </cell>
        </row>
        <row r="52">
          <cell r="AN52" t="str">
            <v>KTD-EX2500-03OB</v>
          </cell>
          <cell r="AQ52" t="str">
            <v>KTD-EX2500-03</v>
          </cell>
          <cell r="AR52" t="str">
            <v>Excavator</v>
          </cell>
          <cell r="AS52" t="str">
            <v>OB</v>
          </cell>
          <cell r="AT52">
            <v>0</v>
          </cell>
          <cell r="AU52">
            <v>455297.00011062599</v>
          </cell>
          <cell r="AV52">
            <v>0</v>
          </cell>
          <cell r="AW52">
            <v>515.6005859375</v>
          </cell>
          <cell r="AX52">
            <v>664</v>
          </cell>
          <cell r="AY52">
            <v>0.83333333308110003</v>
          </cell>
          <cell r="AZ52">
            <v>9.8333333332557196</v>
          </cell>
          <cell r="BC52">
            <v>0.10000000015134</v>
          </cell>
          <cell r="BD52">
            <v>0.16666666686069201</v>
          </cell>
          <cell r="BG52">
            <v>2.0333333333255701</v>
          </cell>
          <cell r="BH52">
            <v>5.6833333323011201</v>
          </cell>
          <cell r="BI52">
            <v>31.883333333011301</v>
          </cell>
          <cell r="BK52">
            <v>77.266666666197096</v>
          </cell>
          <cell r="BM52">
            <v>3.7999999996391098</v>
          </cell>
          <cell r="BN52">
            <v>0.583333333313931</v>
          </cell>
          <cell r="BO52">
            <v>13.8000000020256</v>
          </cell>
          <cell r="BP52">
            <v>2.4166666661621998</v>
          </cell>
          <cell r="BQ52">
            <v>11.450000002048901</v>
          </cell>
          <cell r="BR52">
            <v>24.783333335712101</v>
          </cell>
          <cell r="BU52">
            <v>0.41666666680248499</v>
          </cell>
          <cell r="BV52">
            <v>4.7166666668490498</v>
          </cell>
          <cell r="BW52">
            <v>8.9666666667326407</v>
          </cell>
          <cell r="BY52">
            <v>4.9500000002444704</v>
          </cell>
        </row>
        <row r="53">
          <cell r="AN53" t="str">
            <v>KTD-H185S#1NON</v>
          </cell>
          <cell r="AQ53" t="str">
            <v>KTD-H185S#1</v>
          </cell>
          <cell r="AR53" t="str">
            <v>Excavator</v>
          </cell>
          <cell r="AS53" t="str">
            <v>NON</v>
          </cell>
          <cell r="AV53">
            <v>0</v>
          </cell>
          <cell r="AW53">
            <v>0</v>
          </cell>
          <cell r="AX53">
            <v>20</v>
          </cell>
          <cell r="AY53">
            <v>0</v>
          </cell>
          <cell r="AZ53">
            <v>19.999999999883599</v>
          </cell>
        </row>
        <row r="54">
          <cell r="AN54" t="str">
            <v>KTD-H185S#1OB</v>
          </cell>
          <cell r="AQ54" t="str">
            <v>KTD-H185S#1</v>
          </cell>
          <cell r="AR54" t="str">
            <v>Excavator</v>
          </cell>
          <cell r="AS54" t="str">
            <v>OB</v>
          </cell>
          <cell r="AT54">
            <v>0</v>
          </cell>
          <cell r="AU54">
            <v>360202.90024948103</v>
          </cell>
          <cell r="AV54">
            <v>0</v>
          </cell>
          <cell r="AW54">
            <v>482.5</v>
          </cell>
          <cell r="AX54">
            <v>644</v>
          </cell>
          <cell r="AY54">
            <v>3.2666666664881601</v>
          </cell>
          <cell r="AZ54">
            <v>4.4500000000116398</v>
          </cell>
          <cell r="BB54">
            <v>2.1000000000349202</v>
          </cell>
          <cell r="BC54">
            <v>7.2333333335118404</v>
          </cell>
          <cell r="BD54">
            <v>11.616666666988699</v>
          </cell>
          <cell r="BE54">
            <v>5.9833333334536301</v>
          </cell>
          <cell r="BG54">
            <v>6.2666666664881596</v>
          </cell>
          <cell r="BH54">
            <v>6.3333333318005298</v>
          </cell>
          <cell r="BI54">
            <v>30.3833333333605</v>
          </cell>
          <cell r="BJ54">
            <v>1.48333333327901</v>
          </cell>
          <cell r="BK54">
            <v>63.016666667070197</v>
          </cell>
          <cell r="BM54">
            <v>2.1499999993247898</v>
          </cell>
          <cell r="BN54">
            <v>0.50000000005820799</v>
          </cell>
          <cell r="BO54">
            <v>14.000000002328299</v>
          </cell>
          <cell r="BP54">
            <v>2.7166666664416002</v>
          </cell>
          <cell r="BQ54">
            <v>11.9166666672681</v>
          </cell>
          <cell r="BR54">
            <v>12.7999999996391</v>
          </cell>
          <cell r="BV54">
            <v>5.8500000000349202</v>
          </cell>
          <cell r="BW54">
            <v>3.3166666663019</v>
          </cell>
          <cell r="BY54">
            <v>5.8666666674544103</v>
          </cell>
        </row>
        <row r="55">
          <cell r="AN55" t="str">
            <v>KTD-PC-300-01NON</v>
          </cell>
          <cell r="AQ55" t="str">
            <v>KTD-PC-300-01</v>
          </cell>
          <cell r="AR55" t="str">
            <v>Excavator</v>
          </cell>
          <cell r="AS55" t="str">
            <v>NON</v>
          </cell>
          <cell r="AV55">
            <v>0</v>
          </cell>
          <cell r="AW55">
            <v>484.8994140625</v>
          </cell>
          <cell r="AX55">
            <v>620</v>
          </cell>
          <cell r="AY55">
            <v>4.7166666664998003</v>
          </cell>
          <cell r="AZ55">
            <v>20.083333333313899</v>
          </cell>
          <cell r="BB55">
            <v>2.8000000000465701</v>
          </cell>
          <cell r="BC55">
            <v>6.5333333333255696</v>
          </cell>
          <cell r="BD55">
            <v>5.4833333332208003</v>
          </cell>
          <cell r="BF55">
            <v>11.6166666664649</v>
          </cell>
          <cell r="BH55">
            <v>6.1499999985680898</v>
          </cell>
          <cell r="BI55">
            <v>30.5500000002212</v>
          </cell>
          <cell r="BJ55">
            <v>9.4833333335118404</v>
          </cell>
          <cell r="BK55">
            <v>16.283333333500199</v>
          </cell>
          <cell r="BM55">
            <v>2.39999999944121</v>
          </cell>
          <cell r="BO55">
            <v>13.9666666694102</v>
          </cell>
          <cell r="BP55">
            <v>5.0333333329763299</v>
          </cell>
          <cell r="BQ55">
            <v>10.5666666684556</v>
          </cell>
          <cell r="BU55">
            <v>1.34999999933643</v>
          </cell>
          <cell r="BW55">
            <v>1.7666666666627899</v>
          </cell>
          <cell r="BY55">
            <v>35.833333332964699</v>
          </cell>
        </row>
        <row r="56">
          <cell r="AN56" t="str">
            <v>KTD-PC-300-01OB</v>
          </cell>
          <cell r="AQ56" t="str">
            <v>KTD-PC-300-01</v>
          </cell>
          <cell r="AR56" t="str">
            <v>Excavator</v>
          </cell>
          <cell r="AS56" t="str">
            <v>OB</v>
          </cell>
          <cell r="AT56">
            <v>0</v>
          </cell>
          <cell r="AU56">
            <v>2969</v>
          </cell>
          <cell r="AV56">
            <v>0</v>
          </cell>
          <cell r="AW56">
            <v>39.5</v>
          </cell>
          <cell r="AX56">
            <v>44</v>
          </cell>
          <cell r="AY56">
            <v>0</v>
          </cell>
          <cell r="BH56">
            <v>0.316666666825768</v>
          </cell>
          <cell r="BI56">
            <v>1.70000000012806</v>
          </cell>
          <cell r="BJ56">
            <v>0.75</v>
          </cell>
          <cell r="BK56">
            <v>0.53333333332557198</v>
          </cell>
          <cell r="BO56">
            <v>0.86666666687233396</v>
          </cell>
          <cell r="BP56">
            <v>0.33333333319751501</v>
          </cell>
          <cell r="BQ56">
            <v>0.64999999984865997</v>
          </cell>
          <cell r="BR56">
            <v>0.35000000026775502</v>
          </cell>
          <cell r="BU56">
            <v>0.18333333340706301</v>
          </cell>
        </row>
        <row r="57">
          <cell r="AN57" t="str">
            <v>KTD-PC-400-6-01NON</v>
          </cell>
          <cell r="AQ57" t="str">
            <v>KTD-PC-400-6-01</v>
          </cell>
          <cell r="AR57" t="str">
            <v>Excavator</v>
          </cell>
          <cell r="AS57" t="str">
            <v>NON</v>
          </cell>
          <cell r="AV57">
            <v>0</v>
          </cell>
          <cell r="AW57">
            <v>421.09375</v>
          </cell>
          <cell r="AX57">
            <v>656</v>
          </cell>
          <cell r="AY57">
            <v>5.7000000000698501</v>
          </cell>
          <cell r="AZ57">
            <v>3.4999999998835798</v>
          </cell>
          <cell r="BB57">
            <v>1.56666666653473</v>
          </cell>
          <cell r="BC57">
            <v>0.71666666673263502</v>
          </cell>
          <cell r="BD57">
            <v>9.9333333335816896</v>
          </cell>
          <cell r="BE57">
            <v>16.3833333333023</v>
          </cell>
          <cell r="BF57">
            <v>23.700000000069799</v>
          </cell>
          <cell r="BG57">
            <v>6.9666666666744304</v>
          </cell>
          <cell r="BH57">
            <v>6.1333333323709702</v>
          </cell>
          <cell r="BI57">
            <v>40.083333332324401</v>
          </cell>
          <cell r="BJ57">
            <v>33.9666666668491</v>
          </cell>
          <cell r="BK57">
            <v>18.5833333334886</v>
          </cell>
          <cell r="BL57">
            <v>48.083333333779599</v>
          </cell>
          <cell r="BM57">
            <v>0.81666666688397505</v>
          </cell>
          <cell r="BN57">
            <v>0.81666666653472897</v>
          </cell>
          <cell r="BO57">
            <v>13.083333334943701</v>
          </cell>
          <cell r="BP57">
            <v>4.8666666662902598</v>
          </cell>
          <cell r="BQ57">
            <v>10.750000001513399</v>
          </cell>
          <cell r="BU57">
            <v>2.44999999977881</v>
          </cell>
          <cell r="BV57">
            <v>6.6666666534729302E-2</v>
          </cell>
          <cell r="BW57">
            <v>4.3333333334885502</v>
          </cell>
          <cell r="BY57">
            <v>47.949999999662403</v>
          </cell>
        </row>
        <row r="58">
          <cell r="AN58" t="str">
            <v>KTD-PC-400-6-01OB</v>
          </cell>
          <cell r="AQ58" t="str">
            <v>KTD-PC-400-6-01</v>
          </cell>
          <cell r="AR58" t="str">
            <v>Excavator</v>
          </cell>
          <cell r="AS58" t="str">
            <v>OB</v>
          </cell>
          <cell r="AT58">
            <v>0</v>
          </cell>
          <cell r="AU58">
            <v>374</v>
          </cell>
          <cell r="AV58">
            <v>0</v>
          </cell>
          <cell r="AW58">
            <v>6.798828125</v>
          </cell>
          <cell r="AX58">
            <v>8</v>
          </cell>
          <cell r="AY58">
            <v>0</v>
          </cell>
          <cell r="BH58">
            <v>8.3333333255723105E-2</v>
          </cell>
          <cell r="BI58">
            <v>0.66666666674427699</v>
          </cell>
          <cell r="BM58">
            <v>0.133333333244082</v>
          </cell>
          <cell r="BO58">
            <v>0.31666666665114501</v>
          </cell>
          <cell r="BQ58">
            <v>0.150000000139698</v>
          </cell>
          <cell r="BR58">
            <v>0.116666666872334</v>
          </cell>
          <cell r="BW58">
            <v>0.99999999994179201</v>
          </cell>
        </row>
        <row r="59">
          <cell r="AN59" t="str">
            <v>KWB-EX 330-76Coal</v>
          </cell>
          <cell r="AQ59" t="str">
            <v>KWB-EX 330-76</v>
          </cell>
          <cell r="AR59" t="str">
            <v>Excavator</v>
          </cell>
          <cell r="AS59" t="str">
            <v>Coal</v>
          </cell>
          <cell r="AT59">
            <v>0</v>
          </cell>
          <cell r="AU59">
            <v>37918.610055923498</v>
          </cell>
          <cell r="AV59">
            <v>0</v>
          </cell>
          <cell r="AW59">
            <v>277.999755859375</v>
          </cell>
          <cell r="AX59">
            <v>398</v>
          </cell>
          <cell r="AY59">
            <v>0</v>
          </cell>
          <cell r="BB59">
            <v>1.2666666667791999</v>
          </cell>
          <cell r="BH59">
            <v>3.16666666598758</v>
          </cell>
          <cell r="BI59">
            <v>19.9999999995343</v>
          </cell>
          <cell r="BJ59">
            <v>42.5833333338378</v>
          </cell>
          <cell r="BK59">
            <v>38.599999999918502</v>
          </cell>
          <cell r="BM59">
            <v>1.23333333316259</v>
          </cell>
          <cell r="BN59">
            <v>1.3333333333139299</v>
          </cell>
          <cell r="BO59">
            <v>7.23333333438495</v>
          </cell>
          <cell r="BQ59">
            <v>5.2666666675941096</v>
          </cell>
          <cell r="BR59">
            <v>6.0333333334419903</v>
          </cell>
          <cell r="BU59">
            <v>0.966666666849051</v>
          </cell>
          <cell r="BV59">
            <v>0.50000000005820799</v>
          </cell>
          <cell r="BW59">
            <v>0.89999999996507496</v>
          </cell>
        </row>
        <row r="60">
          <cell r="AN60" t="str">
            <v>KWB-EX 330-76NON</v>
          </cell>
          <cell r="AQ60" t="str">
            <v>KWB-EX 330-76</v>
          </cell>
          <cell r="AR60" t="str">
            <v>Excavator</v>
          </cell>
          <cell r="AS60" t="str">
            <v>NON</v>
          </cell>
          <cell r="AV60">
            <v>0</v>
          </cell>
          <cell r="AW60">
            <v>26.7001953125</v>
          </cell>
          <cell r="AX60">
            <v>164</v>
          </cell>
          <cell r="AY60">
            <v>0</v>
          </cell>
          <cell r="BH60">
            <v>0.18333333323244</v>
          </cell>
          <cell r="BI60">
            <v>0.50000000005820799</v>
          </cell>
          <cell r="BJ60">
            <v>135.60000000055899</v>
          </cell>
          <cell r="BM60">
            <v>6.6666666534729302E-2</v>
          </cell>
          <cell r="BO60">
            <v>0.94999999995343398</v>
          </cell>
          <cell r="BQ60">
            <v>0.333333333372138</v>
          </cell>
          <cell r="BW60">
            <v>0.91666666651144602</v>
          </cell>
          <cell r="BY60">
            <v>2.3333333334303501</v>
          </cell>
        </row>
        <row r="61">
          <cell r="AN61" t="str">
            <v>KWB-EX 330-76OB</v>
          </cell>
          <cell r="AQ61" t="str">
            <v>KWB-EX 330-76</v>
          </cell>
          <cell r="AR61" t="str">
            <v>Excavator</v>
          </cell>
          <cell r="AS61" t="str">
            <v>OB</v>
          </cell>
          <cell r="AT61">
            <v>0</v>
          </cell>
          <cell r="AU61">
            <v>15810</v>
          </cell>
          <cell r="AV61">
            <v>0</v>
          </cell>
          <cell r="AW61">
            <v>93.400390625</v>
          </cell>
          <cell r="AX61">
            <v>102</v>
          </cell>
          <cell r="AY61">
            <v>0</v>
          </cell>
          <cell r="BH61">
            <v>0.73333333345362905</v>
          </cell>
          <cell r="BI61">
            <v>1.91666666662786</v>
          </cell>
          <cell r="BJ61">
            <v>2.6666666668024801</v>
          </cell>
          <cell r="BK61">
            <v>1.91666666662786</v>
          </cell>
          <cell r="BM61">
            <v>0.28333333320915699</v>
          </cell>
          <cell r="BO61">
            <v>1.08333333337214</v>
          </cell>
          <cell r="BQ61">
            <v>1.13333333370974</v>
          </cell>
          <cell r="BR61">
            <v>1.5833333330810999</v>
          </cell>
          <cell r="BU61">
            <v>0.316666666825768</v>
          </cell>
        </row>
        <row r="62">
          <cell r="AN62" t="str">
            <v>KWB-EX-200-20NON</v>
          </cell>
          <cell r="AQ62" t="str">
            <v>KWB-EX-200-20</v>
          </cell>
          <cell r="AR62" t="str">
            <v>Excavator</v>
          </cell>
          <cell r="AS62" t="str">
            <v>NON</v>
          </cell>
          <cell r="AV62">
            <v>0</v>
          </cell>
          <cell r="AW62">
            <v>78.2001953125</v>
          </cell>
          <cell r="AX62">
            <v>664</v>
          </cell>
          <cell r="AY62">
            <v>0</v>
          </cell>
          <cell r="BH62">
            <v>1.6833333334070599</v>
          </cell>
          <cell r="BI62">
            <v>2.1000000002095498</v>
          </cell>
          <cell r="BJ62">
            <v>578.78333333402395</v>
          </cell>
          <cell r="BK62">
            <v>1.7499999999417899</v>
          </cell>
          <cell r="BM62">
            <v>0.33333333319751501</v>
          </cell>
          <cell r="BO62">
            <v>1.1500000000814901</v>
          </cell>
          <cell r="BQ62">
            <v>4.1833333331742297</v>
          </cell>
          <cell r="BU62">
            <v>0.133333333244082</v>
          </cell>
          <cell r="BW62">
            <v>0.75000000017462298</v>
          </cell>
          <cell r="BY62">
            <v>2.25</v>
          </cell>
        </row>
        <row r="63">
          <cell r="AN63" t="str">
            <v>KWB-EX-200-21Coal</v>
          </cell>
          <cell r="AQ63" t="str">
            <v>KWB-EX-200-21</v>
          </cell>
          <cell r="AR63" t="str">
            <v>Excavator</v>
          </cell>
          <cell r="AS63" t="str">
            <v>Coal</v>
          </cell>
          <cell r="AT63">
            <v>0</v>
          </cell>
          <cell r="AU63">
            <v>691.83999252319302</v>
          </cell>
          <cell r="AV63">
            <v>0</v>
          </cell>
          <cell r="AW63">
            <v>3</v>
          </cell>
          <cell r="AX63">
            <v>20</v>
          </cell>
          <cell r="AY63">
            <v>0</v>
          </cell>
          <cell r="BE63">
            <v>5.9166666667442804</v>
          </cell>
          <cell r="BH63">
            <v>0.16666666651144599</v>
          </cell>
          <cell r="BJ63">
            <v>10.916666666802501</v>
          </cell>
          <cell r="BQ63">
            <v>0.150000000139698</v>
          </cell>
          <cell r="BR63">
            <v>4.9999999988358503E-2</v>
          </cell>
        </row>
        <row r="64">
          <cell r="AN64" t="str">
            <v>KWB-EX-200-21NON</v>
          </cell>
          <cell r="AQ64" t="str">
            <v>KWB-EX-200-21</v>
          </cell>
          <cell r="AR64" t="str">
            <v>Excavator</v>
          </cell>
          <cell r="AS64" t="str">
            <v>NON</v>
          </cell>
          <cell r="AV64">
            <v>0</v>
          </cell>
          <cell r="AW64">
            <v>370.29931640625</v>
          </cell>
          <cell r="AX64">
            <v>644</v>
          </cell>
          <cell r="AY64">
            <v>0</v>
          </cell>
          <cell r="BE64">
            <v>20.000000000058201</v>
          </cell>
          <cell r="BH64">
            <v>4.3499999988125602</v>
          </cell>
          <cell r="BI64">
            <v>22.166666666453199</v>
          </cell>
          <cell r="BJ64">
            <v>196.23333333368601</v>
          </cell>
          <cell r="BK64">
            <v>16.583333333255698</v>
          </cell>
          <cell r="BM64">
            <v>2.68333333247574</v>
          </cell>
          <cell r="BN64">
            <v>1.75000000011642</v>
          </cell>
          <cell r="BO64">
            <v>8.6833333347458392</v>
          </cell>
          <cell r="BP64">
            <v>1.24999999988358</v>
          </cell>
          <cell r="BQ64">
            <v>6.7333333351998599</v>
          </cell>
          <cell r="BR64">
            <v>0.249999999767169</v>
          </cell>
          <cell r="BU64">
            <v>0.98333333374466703</v>
          </cell>
          <cell r="BW64">
            <v>2.1833333332906499</v>
          </cell>
          <cell r="BY64">
            <v>76.900000000081505</v>
          </cell>
        </row>
        <row r="65">
          <cell r="AN65" t="str">
            <v>KWB-EX330-77Coal</v>
          </cell>
          <cell r="AQ65" t="str">
            <v>KWB-EX330-77</v>
          </cell>
          <cell r="AR65" t="str">
            <v>Excavator</v>
          </cell>
          <cell r="AS65" t="str">
            <v>Coal</v>
          </cell>
          <cell r="AT65">
            <v>0</v>
          </cell>
          <cell r="AU65">
            <v>63034.920034408598</v>
          </cell>
          <cell r="AV65">
            <v>0</v>
          </cell>
          <cell r="AW65">
            <v>419.99985361099198</v>
          </cell>
          <cell r="AX65">
            <v>581.5</v>
          </cell>
          <cell r="AY65">
            <v>0</v>
          </cell>
          <cell r="BB65">
            <v>1.0666666664765201</v>
          </cell>
          <cell r="BE65">
            <v>4.2999999998719396</v>
          </cell>
          <cell r="BH65">
            <v>4.4666666651610303</v>
          </cell>
          <cell r="BI65">
            <v>26.999999999825398</v>
          </cell>
          <cell r="BJ65">
            <v>63.916666666686098</v>
          </cell>
          <cell r="BK65">
            <v>44.7333333333372</v>
          </cell>
          <cell r="BM65">
            <v>2.3499999994528502</v>
          </cell>
          <cell r="BN65">
            <v>2.16666666674428</v>
          </cell>
          <cell r="BO65">
            <v>10.2500000018044</v>
          </cell>
          <cell r="BP65">
            <v>1.24999999988358</v>
          </cell>
          <cell r="BQ65">
            <v>8.6666666678502207</v>
          </cell>
          <cell r="BR65">
            <v>10.016666668758299</v>
          </cell>
          <cell r="BU65">
            <v>1.08333333372138</v>
          </cell>
          <cell r="BV65">
            <v>0.83333333343034599</v>
          </cell>
          <cell r="BW65">
            <v>2.5999999999185102</v>
          </cell>
        </row>
        <row r="66">
          <cell r="AN66" t="str">
            <v>KWB-EX330-77NON</v>
          </cell>
          <cell r="AQ66" t="str">
            <v>KWB-EX330-77</v>
          </cell>
          <cell r="AR66" t="str">
            <v>Excavator</v>
          </cell>
          <cell r="AS66" t="str">
            <v>NON</v>
          </cell>
          <cell r="AV66">
            <v>0</v>
          </cell>
          <cell r="AW66">
            <v>31.4002928733826</v>
          </cell>
          <cell r="AX66">
            <v>70.5</v>
          </cell>
          <cell r="AY66">
            <v>0</v>
          </cell>
          <cell r="BH66">
            <v>0.31666666665114501</v>
          </cell>
          <cell r="BJ66">
            <v>32.150000000372501</v>
          </cell>
          <cell r="BK66">
            <v>6.0833333334303497</v>
          </cell>
          <cell r="BO66">
            <v>0.55000000004656602</v>
          </cell>
          <cell r="BQ66">
            <v>0.166666666686069</v>
          </cell>
          <cell r="BW66">
            <v>1.1333333330112501</v>
          </cell>
        </row>
        <row r="67">
          <cell r="AN67" t="str">
            <v>KWB-EX330-77OB</v>
          </cell>
          <cell r="AQ67" t="str">
            <v>KWB-EX330-77</v>
          </cell>
          <cell r="AR67" t="str">
            <v>Excavator</v>
          </cell>
          <cell r="AS67" t="str">
            <v>OB</v>
          </cell>
          <cell r="AT67">
            <v>0</v>
          </cell>
          <cell r="AU67">
            <v>900</v>
          </cell>
          <cell r="AV67">
            <v>0</v>
          </cell>
          <cell r="AW67">
            <v>7.199951171875</v>
          </cell>
          <cell r="AX67">
            <v>12</v>
          </cell>
          <cell r="AY67">
            <v>0</v>
          </cell>
          <cell r="BH67">
            <v>8.3333333255723105E-2</v>
          </cell>
          <cell r="BI67">
            <v>0.99999999994179201</v>
          </cell>
          <cell r="BK67">
            <v>3.3833333333605</v>
          </cell>
          <cell r="BM67">
            <v>8.3333333255723105E-2</v>
          </cell>
          <cell r="BO67">
            <v>0.25000000011641499</v>
          </cell>
          <cell r="BQ67">
            <v>0.16666666686069201</v>
          </cell>
          <cell r="BR67">
            <v>0.150000000139698</v>
          </cell>
        </row>
        <row r="68">
          <cell r="AN68" t="str">
            <v>KWB-KW38Coal</v>
          </cell>
          <cell r="AQ68" t="str">
            <v>KWB-KW38</v>
          </cell>
          <cell r="AR68" t="str">
            <v>Truck</v>
          </cell>
          <cell r="AS68" t="str">
            <v>Coal</v>
          </cell>
          <cell r="AT68">
            <v>243</v>
          </cell>
          <cell r="AU68">
            <v>5215.5299930572501</v>
          </cell>
          <cell r="AV68">
            <v>0</v>
          </cell>
          <cell r="AW68">
            <v>0</v>
          </cell>
          <cell r="AX68">
            <v>486</v>
          </cell>
          <cell r="AY68">
            <v>0</v>
          </cell>
        </row>
        <row r="69">
          <cell r="AN69" t="str">
            <v>KWB-KW39Coal</v>
          </cell>
          <cell r="AQ69" t="str">
            <v>KWB-KW39</v>
          </cell>
          <cell r="AR69" t="str">
            <v>Truck</v>
          </cell>
          <cell r="AS69" t="str">
            <v>Coal</v>
          </cell>
          <cell r="AT69">
            <v>190</v>
          </cell>
          <cell r="AU69">
            <v>4069.23997879028</v>
          </cell>
          <cell r="AV69">
            <v>0</v>
          </cell>
          <cell r="AW69">
            <v>0</v>
          </cell>
          <cell r="AX69">
            <v>426</v>
          </cell>
          <cell r="AY69">
            <v>0</v>
          </cell>
        </row>
        <row r="70">
          <cell r="AN70" t="str">
            <v>KWB-KW40Coal</v>
          </cell>
          <cell r="AQ70" t="str">
            <v>KWB-KW40</v>
          </cell>
          <cell r="AR70" t="str">
            <v>Truck</v>
          </cell>
          <cell r="AS70" t="str">
            <v>Coal</v>
          </cell>
          <cell r="AT70">
            <v>211</v>
          </cell>
          <cell r="AU70">
            <v>4270.1000041961697</v>
          </cell>
          <cell r="AV70">
            <v>0</v>
          </cell>
          <cell r="AW70">
            <v>0</v>
          </cell>
          <cell r="AX70">
            <v>482</v>
          </cell>
          <cell r="AY70">
            <v>0</v>
          </cell>
        </row>
        <row r="71">
          <cell r="AN71" t="str">
            <v>KWB-KW41Coal</v>
          </cell>
          <cell r="AQ71" t="str">
            <v>KWB-KW41</v>
          </cell>
          <cell r="AR71" t="str">
            <v>Truck</v>
          </cell>
          <cell r="AS71" t="str">
            <v>Coal</v>
          </cell>
          <cell r="AT71">
            <v>193</v>
          </cell>
          <cell r="AU71">
            <v>4119.05003547668</v>
          </cell>
          <cell r="AV71">
            <v>0</v>
          </cell>
          <cell r="AW71">
            <v>0</v>
          </cell>
          <cell r="AX71">
            <v>420</v>
          </cell>
          <cell r="AY71">
            <v>0</v>
          </cell>
        </row>
        <row r="72">
          <cell r="AN72" t="str">
            <v>KWB-KW42Coal</v>
          </cell>
          <cell r="AQ72" t="str">
            <v>KWB-KW42</v>
          </cell>
          <cell r="AR72" t="str">
            <v>Truck</v>
          </cell>
          <cell r="AS72" t="str">
            <v>Coal</v>
          </cell>
          <cell r="AT72">
            <v>210</v>
          </cell>
          <cell r="AU72">
            <v>4264.3800067901602</v>
          </cell>
          <cell r="AV72">
            <v>0</v>
          </cell>
          <cell r="AW72">
            <v>0</v>
          </cell>
          <cell r="AX72">
            <v>450</v>
          </cell>
          <cell r="AY72">
            <v>0</v>
          </cell>
        </row>
        <row r="73">
          <cell r="AN73" t="str">
            <v>KWB-KW43Coal</v>
          </cell>
          <cell r="AQ73" t="str">
            <v>KWB-KW43</v>
          </cell>
          <cell r="AR73" t="str">
            <v>Truck</v>
          </cell>
          <cell r="AS73" t="str">
            <v>Coal</v>
          </cell>
          <cell r="AT73">
            <v>173</v>
          </cell>
          <cell r="AU73">
            <v>3677.8099994659401</v>
          </cell>
          <cell r="AV73">
            <v>0</v>
          </cell>
          <cell r="AW73">
            <v>0</v>
          </cell>
          <cell r="AX73">
            <v>444</v>
          </cell>
          <cell r="AY73">
            <v>0</v>
          </cell>
        </row>
        <row r="74">
          <cell r="AN74" t="str">
            <v>KWB-KW44Coal</v>
          </cell>
          <cell r="AQ74" t="str">
            <v>KWB-KW44</v>
          </cell>
          <cell r="AR74" t="str">
            <v>Truck</v>
          </cell>
          <cell r="AS74" t="str">
            <v>Coal</v>
          </cell>
          <cell r="AT74">
            <v>202</v>
          </cell>
          <cell r="AU74">
            <v>4259.5299911498996</v>
          </cell>
          <cell r="AV74">
            <v>0</v>
          </cell>
          <cell r="AW74">
            <v>0</v>
          </cell>
          <cell r="AX74">
            <v>434</v>
          </cell>
          <cell r="AY74">
            <v>0</v>
          </cell>
        </row>
        <row r="75">
          <cell r="AN75" t="str">
            <v>KWB-KW45Coal</v>
          </cell>
          <cell r="AQ75" t="str">
            <v>KWB-KW45</v>
          </cell>
          <cell r="AR75" t="str">
            <v>Truck</v>
          </cell>
          <cell r="AS75" t="str">
            <v>Coal</v>
          </cell>
          <cell r="AT75">
            <v>199</v>
          </cell>
          <cell r="AU75">
            <v>4285.6299953460702</v>
          </cell>
          <cell r="AV75">
            <v>0</v>
          </cell>
          <cell r="AW75">
            <v>0</v>
          </cell>
          <cell r="AX75">
            <v>444</v>
          </cell>
          <cell r="AY75">
            <v>0</v>
          </cell>
        </row>
        <row r="76">
          <cell r="AN76" t="str">
            <v>KWB-KW47Coal</v>
          </cell>
          <cell r="AQ76" t="str">
            <v>KWB-KW47</v>
          </cell>
          <cell r="AR76" t="str">
            <v>Truck</v>
          </cell>
          <cell r="AS76" t="str">
            <v>Coal</v>
          </cell>
          <cell r="AT76">
            <v>214</v>
          </cell>
          <cell r="AU76">
            <v>4587.8500041961697</v>
          </cell>
          <cell r="AV76">
            <v>0</v>
          </cell>
          <cell r="AW76">
            <v>0</v>
          </cell>
          <cell r="AX76">
            <v>528</v>
          </cell>
          <cell r="AY76">
            <v>0</v>
          </cell>
        </row>
        <row r="77">
          <cell r="AN77" t="str">
            <v>KWB-KW48Coal</v>
          </cell>
          <cell r="AQ77" t="str">
            <v>KWB-KW48</v>
          </cell>
          <cell r="AR77" t="str">
            <v>Truck</v>
          </cell>
          <cell r="AS77" t="str">
            <v>Coal</v>
          </cell>
          <cell r="AT77">
            <v>205</v>
          </cell>
          <cell r="AU77">
            <v>4482.5699844360397</v>
          </cell>
          <cell r="AV77">
            <v>0</v>
          </cell>
          <cell r="AW77">
            <v>0</v>
          </cell>
          <cell r="AX77">
            <v>436</v>
          </cell>
          <cell r="AY77">
            <v>0</v>
          </cell>
        </row>
        <row r="78">
          <cell r="AN78" t="str">
            <v>KWB-KW49Coal</v>
          </cell>
          <cell r="AQ78" t="str">
            <v>KWB-KW49</v>
          </cell>
          <cell r="AR78" t="str">
            <v>Truck</v>
          </cell>
          <cell r="AS78" t="str">
            <v>Coal</v>
          </cell>
          <cell r="AT78">
            <v>109</v>
          </cell>
          <cell r="AU78">
            <v>2413.3999977111798</v>
          </cell>
          <cell r="AV78">
            <v>0</v>
          </cell>
          <cell r="AW78">
            <v>0</v>
          </cell>
          <cell r="AX78">
            <v>318</v>
          </cell>
          <cell r="AY78">
            <v>0</v>
          </cell>
        </row>
        <row r="79">
          <cell r="AN79" t="str">
            <v>KWB-KW50Coal</v>
          </cell>
          <cell r="AQ79" t="str">
            <v>KWB-KW50</v>
          </cell>
          <cell r="AR79" t="str">
            <v>Truck</v>
          </cell>
          <cell r="AS79" t="str">
            <v>Coal</v>
          </cell>
          <cell r="AT79">
            <v>195</v>
          </cell>
          <cell r="AU79">
            <v>4248.0799942016602</v>
          </cell>
          <cell r="AV79">
            <v>0</v>
          </cell>
          <cell r="AW79">
            <v>0</v>
          </cell>
          <cell r="AX79">
            <v>490</v>
          </cell>
          <cell r="AY79">
            <v>0</v>
          </cell>
        </row>
        <row r="80">
          <cell r="AN80" t="str">
            <v>KWB-KW52Coal</v>
          </cell>
          <cell r="AQ80" t="str">
            <v>KWB-KW52</v>
          </cell>
          <cell r="AR80" t="str">
            <v>Truck</v>
          </cell>
          <cell r="AS80" t="str">
            <v>Coal</v>
          </cell>
          <cell r="AT80">
            <v>226</v>
          </cell>
          <cell r="AU80">
            <v>4899.8299884796097</v>
          </cell>
          <cell r="AV80">
            <v>0</v>
          </cell>
          <cell r="AW80">
            <v>0</v>
          </cell>
          <cell r="AX80">
            <v>470</v>
          </cell>
          <cell r="AY80">
            <v>0</v>
          </cell>
        </row>
        <row r="81">
          <cell r="AN81" t="str">
            <v>KWB-KW53Coal</v>
          </cell>
          <cell r="AQ81" t="str">
            <v>KWB-KW53</v>
          </cell>
          <cell r="AR81" t="str">
            <v>Truck</v>
          </cell>
          <cell r="AS81" t="str">
            <v>Coal</v>
          </cell>
          <cell r="AT81">
            <v>227</v>
          </cell>
          <cell r="AU81">
            <v>4413.9699935913104</v>
          </cell>
          <cell r="AV81">
            <v>0</v>
          </cell>
          <cell r="AW81">
            <v>0</v>
          </cell>
          <cell r="AX81">
            <v>500</v>
          </cell>
          <cell r="AY81">
            <v>0</v>
          </cell>
        </row>
        <row r="82">
          <cell r="AN82" t="str">
            <v>KWB-KW54Coal</v>
          </cell>
          <cell r="AQ82" t="str">
            <v>KWB-KW54</v>
          </cell>
          <cell r="AR82" t="str">
            <v>Truck</v>
          </cell>
          <cell r="AS82" t="str">
            <v>Coal</v>
          </cell>
          <cell r="AT82">
            <v>266</v>
          </cell>
          <cell r="AU82">
            <v>5711.95998382568</v>
          </cell>
          <cell r="AV82">
            <v>0</v>
          </cell>
          <cell r="AW82">
            <v>0</v>
          </cell>
          <cell r="AX82">
            <v>534</v>
          </cell>
          <cell r="AY82">
            <v>0</v>
          </cell>
        </row>
        <row r="83">
          <cell r="AN83" t="str">
            <v>KWB-KW55Coal</v>
          </cell>
          <cell r="AQ83" t="str">
            <v>KWB-KW55</v>
          </cell>
          <cell r="AR83" t="str">
            <v>Truck</v>
          </cell>
          <cell r="AS83" t="str">
            <v>Coal</v>
          </cell>
          <cell r="AT83">
            <v>252</v>
          </cell>
          <cell r="AU83">
            <v>5448.76000404358</v>
          </cell>
          <cell r="AV83">
            <v>0</v>
          </cell>
          <cell r="AW83">
            <v>0</v>
          </cell>
          <cell r="AX83">
            <v>514</v>
          </cell>
          <cell r="AY83">
            <v>0</v>
          </cell>
        </row>
        <row r="84">
          <cell r="AN84" t="str">
            <v>KWB-KW56Coal</v>
          </cell>
          <cell r="AQ84" t="str">
            <v>KWB-KW56</v>
          </cell>
          <cell r="AR84" t="str">
            <v>Truck</v>
          </cell>
          <cell r="AS84" t="str">
            <v>Coal</v>
          </cell>
          <cell r="AT84">
            <v>243</v>
          </cell>
          <cell r="AU84">
            <v>5262.2800216674796</v>
          </cell>
          <cell r="AV84">
            <v>0</v>
          </cell>
          <cell r="AW84">
            <v>0</v>
          </cell>
          <cell r="AX84">
            <v>526</v>
          </cell>
          <cell r="AY84">
            <v>0</v>
          </cell>
        </row>
        <row r="85">
          <cell r="AN85" t="str">
            <v>KWB-KW57Coal</v>
          </cell>
          <cell r="AQ85" t="str">
            <v>KWB-KW57</v>
          </cell>
          <cell r="AR85" t="str">
            <v>Truck</v>
          </cell>
          <cell r="AS85" t="str">
            <v>Coal</v>
          </cell>
          <cell r="AT85">
            <v>256</v>
          </cell>
          <cell r="AU85">
            <v>5665.2500553131104</v>
          </cell>
          <cell r="AV85">
            <v>0</v>
          </cell>
          <cell r="AW85">
            <v>0</v>
          </cell>
          <cell r="AX85">
            <v>550</v>
          </cell>
          <cell r="AY85">
            <v>0</v>
          </cell>
        </row>
        <row r="86">
          <cell r="AN86" t="str">
            <v>KWB-KW58Coal</v>
          </cell>
          <cell r="AQ86" t="str">
            <v>KWB-KW58</v>
          </cell>
          <cell r="AR86" t="str">
            <v>Truck</v>
          </cell>
          <cell r="AS86" t="str">
            <v>Coal</v>
          </cell>
          <cell r="AT86">
            <v>235</v>
          </cell>
          <cell r="AU86">
            <v>5071.9499912261999</v>
          </cell>
          <cell r="AV86">
            <v>0</v>
          </cell>
          <cell r="AW86">
            <v>0</v>
          </cell>
          <cell r="AX86">
            <v>498</v>
          </cell>
          <cell r="AY86">
            <v>0</v>
          </cell>
        </row>
        <row r="87">
          <cell r="AN87" t="str">
            <v>KWB-KW59Coal</v>
          </cell>
          <cell r="AQ87" t="str">
            <v>KWB-KW59</v>
          </cell>
          <cell r="AR87" t="str">
            <v>Truck</v>
          </cell>
          <cell r="AS87" t="str">
            <v>Coal</v>
          </cell>
          <cell r="AT87">
            <v>235</v>
          </cell>
          <cell r="AU87">
            <v>5106.0299816131601</v>
          </cell>
          <cell r="AV87">
            <v>0</v>
          </cell>
          <cell r="AW87">
            <v>0</v>
          </cell>
          <cell r="AX87">
            <v>540</v>
          </cell>
          <cell r="AY87">
            <v>0</v>
          </cell>
        </row>
        <row r="88">
          <cell r="AN88" t="str">
            <v>KWB-KW60Coal</v>
          </cell>
          <cell r="AQ88" t="str">
            <v>KWB-KW60</v>
          </cell>
          <cell r="AR88" t="str">
            <v>Truck</v>
          </cell>
          <cell r="AS88" t="str">
            <v>Coal</v>
          </cell>
          <cell r="AT88">
            <v>230</v>
          </cell>
          <cell r="AU88">
            <v>5040.2599868774396</v>
          </cell>
          <cell r="AV88">
            <v>0</v>
          </cell>
          <cell r="AW88">
            <v>0</v>
          </cell>
          <cell r="AX88">
            <v>544</v>
          </cell>
          <cell r="AY88">
            <v>0</v>
          </cell>
        </row>
        <row r="89">
          <cell r="AN89" t="str">
            <v>KWB-KW60OB</v>
          </cell>
          <cell r="AQ89" t="str">
            <v>KWB-KW60</v>
          </cell>
          <cell r="AR89" t="str">
            <v>Truck</v>
          </cell>
          <cell r="AS89" t="str">
            <v>OB</v>
          </cell>
          <cell r="AV89">
            <v>0</v>
          </cell>
          <cell r="AW89">
            <v>0</v>
          </cell>
          <cell r="AX89">
            <v>12</v>
          </cell>
          <cell r="AY89">
            <v>0</v>
          </cell>
        </row>
        <row r="90">
          <cell r="AN90" t="str">
            <v>KWB-KW61Coal</v>
          </cell>
          <cell r="AQ90" t="str">
            <v>KWB-KW61</v>
          </cell>
          <cell r="AR90" t="str">
            <v>Truck</v>
          </cell>
          <cell r="AS90" t="str">
            <v>Coal</v>
          </cell>
          <cell r="AT90">
            <v>253</v>
          </cell>
          <cell r="AU90">
            <v>5479.5900325775101</v>
          </cell>
          <cell r="AV90">
            <v>0</v>
          </cell>
          <cell r="AW90">
            <v>0</v>
          </cell>
          <cell r="AX90">
            <v>540</v>
          </cell>
          <cell r="AY90">
            <v>0</v>
          </cell>
        </row>
        <row r="91">
          <cell r="AN91" t="str">
            <v>KWB-KW62Coal</v>
          </cell>
          <cell r="AQ91" t="str">
            <v>KWB-KW62</v>
          </cell>
          <cell r="AR91" t="str">
            <v>Truck</v>
          </cell>
          <cell r="AS91" t="str">
            <v>Coal</v>
          </cell>
          <cell r="AT91">
            <v>215</v>
          </cell>
          <cell r="AU91">
            <v>4730.9800262451199</v>
          </cell>
          <cell r="AV91">
            <v>0</v>
          </cell>
          <cell r="AW91">
            <v>0</v>
          </cell>
          <cell r="AX91">
            <v>458</v>
          </cell>
          <cell r="AY91">
            <v>0</v>
          </cell>
        </row>
        <row r="92">
          <cell r="AN92" t="str">
            <v>KWB-PC-200Coal</v>
          </cell>
          <cell r="AQ92" t="str">
            <v>KWB-PC-200</v>
          </cell>
          <cell r="AR92" t="str">
            <v>Excavator</v>
          </cell>
          <cell r="AS92" t="str">
            <v>Coal</v>
          </cell>
          <cell r="AV92">
            <v>0</v>
          </cell>
          <cell r="AW92">
            <v>0</v>
          </cell>
          <cell r="AX92">
            <v>0</v>
          </cell>
          <cell r="AY92">
            <v>0</v>
          </cell>
        </row>
        <row r="93">
          <cell r="AN93" t="str">
            <v>KWB-PC-200NON</v>
          </cell>
          <cell r="AQ93" t="str">
            <v>KWB-PC-200</v>
          </cell>
          <cell r="AR93" t="str">
            <v>Excavator</v>
          </cell>
          <cell r="AS93" t="str">
            <v>NON</v>
          </cell>
          <cell r="AV93">
            <v>0</v>
          </cell>
          <cell r="AW93">
            <v>376.7998046875</v>
          </cell>
          <cell r="AX93">
            <v>664</v>
          </cell>
          <cell r="AY93">
            <v>0</v>
          </cell>
          <cell r="BE93">
            <v>80.000000000058193</v>
          </cell>
          <cell r="BH93">
            <v>4.8166666657780297</v>
          </cell>
          <cell r="BI93">
            <v>26.033333332976301</v>
          </cell>
          <cell r="BJ93">
            <v>124.899999999732</v>
          </cell>
          <cell r="BK93">
            <v>19.999999999709001</v>
          </cell>
          <cell r="BL93">
            <v>16.000000000116401</v>
          </cell>
          <cell r="BM93">
            <v>2.5333333332091601</v>
          </cell>
          <cell r="BN93">
            <v>2.0833333334885502</v>
          </cell>
          <cell r="BO93">
            <v>9.5833333345362899</v>
          </cell>
          <cell r="BP93">
            <v>1.24999999988358</v>
          </cell>
          <cell r="BQ93">
            <v>6.9833333347924098</v>
          </cell>
          <cell r="BR93">
            <v>0.133333333244082</v>
          </cell>
          <cell r="BU93">
            <v>1.03333333338378</v>
          </cell>
          <cell r="BV93">
            <v>0.166666666686069</v>
          </cell>
          <cell r="BW93">
            <v>4.3333333331393096</v>
          </cell>
          <cell r="BY93">
            <v>62.950000000710098</v>
          </cell>
        </row>
        <row r="94">
          <cell r="AN94" t="str">
            <v>KWB-PC-200-KP-01NON</v>
          </cell>
          <cell r="AQ94" t="str">
            <v>KWB-PC-200-KP-01</v>
          </cell>
          <cell r="AR94" t="str">
            <v>Excavator</v>
          </cell>
          <cell r="AS94" t="str">
            <v>NON</v>
          </cell>
          <cell r="AV94">
            <v>0</v>
          </cell>
          <cell r="AW94">
            <v>0</v>
          </cell>
          <cell r="AX94">
            <v>664</v>
          </cell>
          <cell r="AY94">
            <v>0</v>
          </cell>
          <cell r="BJ94">
            <v>664.000000000466</v>
          </cell>
        </row>
        <row r="95">
          <cell r="AN95" t="str">
            <v>KWB-PC-200-KP-07NON</v>
          </cell>
          <cell r="AQ95" t="str">
            <v>KWB-PC-200-KP-07</v>
          </cell>
          <cell r="AR95" t="str">
            <v>Excavator</v>
          </cell>
          <cell r="AS95" t="str">
            <v>NON</v>
          </cell>
          <cell r="AV95">
            <v>0</v>
          </cell>
          <cell r="AW95">
            <v>0</v>
          </cell>
          <cell r="AX95">
            <v>664</v>
          </cell>
          <cell r="AY95">
            <v>0</v>
          </cell>
          <cell r="BJ95">
            <v>652.000000000466</v>
          </cell>
          <cell r="BM95">
            <v>12</v>
          </cell>
        </row>
        <row r="96">
          <cell r="AN96" t="str">
            <v>KWB-PC-300NON</v>
          </cell>
          <cell r="AQ96" t="str">
            <v>KWB-PC-300</v>
          </cell>
          <cell r="AR96" t="str">
            <v>Excavator</v>
          </cell>
          <cell r="AS96" t="str">
            <v>NON</v>
          </cell>
          <cell r="AV96">
            <v>0</v>
          </cell>
          <cell r="AW96">
            <v>0</v>
          </cell>
          <cell r="AX96">
            <v>656</v>
          </cell>
          <cell r="AY96">
            <v>0</v>
          </cell>
          <cell r="BE96">
            <v>656.00000000058196</v>
          </cell>
        </row>
        <row r="97">
          <cell r="AN97" t="str">
            <v>KWB-PC-EX330Coal</v>
          </cell>
          <cell r="AQ97" t="str">
            <v>KWB-PC-EX330</v>
          </cell>
          <cell r="AR97" t="str">
            <v>Excavator</v>
          </cell>
          <cell r="AS97" t="str">
            <v>Coal</v>
          </cell>
          <cell r="AT97">
            <v>0</v>
          </cell>
          <cell r="AU97">
            <v>6634.3199634552002</v>
          </cell>
          <cell r="AV97">
            <v>0</v>
          </cell>
          <cell r="AW97">
            <v>51.2998046875</v>
          </cell>
          <cell r="AX97">
            <v>70</v>
          </cell>
          <cell r="AY97">
            <v>0</v>
          </cell>
          <cell r="BH97">
            <v>0.53333333297632601</v>
          </cell>
          <cell r="BI97">
            <v>4.9166666666278598</v>
          </cell>
          <cell r="BJ97">
            <v>7.5833333332557196</v>
          </cell>
          <cell r="BK97">
            <v>3.4166666666278598</v>
          </cell>
          <cell r="BM97">
            <v>0.49999999988358501</v>
          </cell>
          <cell r="BN97">
            <v>0.75</v>
          </cell>
          <cell r="BO97">
            <v>1.00000000011642</v>
          </cell>
          <cell r="BQ97">
            <v>1.24999999988358</v>
          </cell>
          <cell r="BR97">
            <v>0.94999999995343398</v>
          </cell>
          <cell r="BU97">
            <v>0.116666666697711</v>
          </cell>
          <cell r="BW97">
            <v>0.50000000005820799</v>
          </cell>
        </row>
        <row r="98">
          <cell r="AN98" t="str">
            <v>KWB-PC-EX330NON</v>
          </cell>
          <cell r="AQ98" t="str">
            <v>KWB-PC-EX330</v>
          </cell>
          <cell r="AR98" t="str">
            <v>Excavator</v>
          </cell>
          <cell r="AS98" t="str">
            <v>NON</v>
          </cell>
          <cell r="AV98">
            <v>0</v>
          </cell>
          <cell r="AW98">
            <v>32.6005859375</v>
          </cell>
          <cell r="AX98">
            <v>390</v>
          </cell>
          <cell r="AY98">
            <v>0</v>
          </cell>
          <cell r="BE98">
            <v>234.00000000034899</v>
          </cell>
          <cell r="BH98">
            <v>0.48333333368645998</v>
          </cell>
          <cell r="BI98">
            <v>0.50000000005820799</v>
          </cell>
          <cell r="BJ98">
            <v>119.500000000291</v>
          </cell>
          <cell r="BK98">
            <v>2.33333333325572</v>
          </cell>
          <cell r="BO98">
            <v>0.583333333313931</v>
          </cell>
          <cell r="BQ98">
            <v>0.58333333313930802</v>
          </cell>
          <cell r="BU98">
            <v>3.33333332673647E-2</v>
          </cell>
          <cell r="BW98">
            <v>0.18333333340706301</v>
          </cell>
          <cell r="BY98">
            <v>5.1666666667442804</v>
          </cell>
        </row>
        <row r="99">
          <cell r="AN99" t="str">
            <v>KWB-PC-EX330OB</v>
          </cell>
          <cell r="AQ99" t="str">
            <v>KWB-PC-EX330</v>
          </cell>
          <cell r="AR99" t="str">
            <v>Excavator</v>
          </cell>
          <cell r="AS99" t="str">
            <v>OB</v>
          </cell>
          <cell r="AT99">
            <v>0</v>
          </cell>
          <cell r="AU99">
            <v>20925</v>
          </cell>
          <cell r="AV99">
            <v>0</v>
          </cell>
          <cell r="AW99">
            <v>153.80078125</v>
          </cell>
          <cell r="AX99">
            <v>204</v>
          </cell>
          <cell r="AY99">
            <v>0</v>
          </cell>
          <cell r="BH99">
            <v>1.3833333326038</v>
          </cell>
          <cell r="BI99">
            <v>8.2833333334419894</v>
          </cell>
          <cell r="BJ99">
            <v>29.183333333290602</v>
          </cell>
          <cell r="BK99">
            <v>5.6166666668141296</v>
          </cell>
          <cell r="BM99">
            <v>0.89999999996507496</v>
          </cell>
          <cell r="BO99">
            <v>4.83333333372138</v>
          </cell>
          <cell r="BQ99">
            <v>2.6333333340589902</v>
          </cell>
          <cell r="BR99">
            <v>3.5833333338378002</v>
          </cell>
          <cell r="BU99">
            <v>0.19999999995343401</v>
          </cell>
          <cell r="BV99">
            <v>0.333333333372138</v>
          </cell>
          <cell r="BW99">
            <v>0.41666666680248499</v>
          </cell>
          <cell r="BY99">
            <v>8.3333333430346102E-2</v>
          </cell>
        </row>
        <row r="100">
          <cell r="AN100" t="str">
            <v>KWB-VOLVO-78NON</v>
          </cell>
          <cell r="AQ100" t="str">
            <v>KWB-VOLVO-78</v>
          </cell>
          <cell r="AR100" t="str">
            <v>Truck</v>
          </cell>
          <cell r="AS100" t="str">
            <v>NON</v>
          </cell>
          <cell r="AV100">
            <v>0</v>
          </cell>
          <cell r="AW100">
            <v>23</v>
          </cell>
          <cell r="AX100">
            <v>48</v>
          </cell>
          <cell r="AY100">
            <v>0</v>
          </cell>
          <cell r="BJ100">
            <v>10.000000000116399</v>
          </cell>
        </row>
        <row r="101">
          <cell r="AN101" t="str">
            <v>KWB-VOLVO-78OB</v>
          </cell>
          <cell r="AQ101" t="str">
            <v>KWB-VOLVO-78</v>
          </cell>
          <cell r="AR101" t="str">
            <v>Truck</v>
          </cell>
          <cell r="AS101" t="str">
            <v>OB</v>
          </cell>
          <cell r="AT101">
            <v>726</v>
          </cell>
          <cell r="AU101">
            <v>10890</v>
          </cell>
          <cell r="AV101">
            <v>0</v>
          </cell>
          <cell r="AW101">
            <v>222</v>
          </cell>
          <cell r="AX101">
            <v>608</v>
          </cell>
          <cell r="AY101">
            <v>0</v>
          </cell>
          <cell r="BJ101">
            <v>256.000000000466</v>
          </cell>
        </row>
        <row r="102">
          <cell r="AN102" t="str">
            <v>KWB-VOLVO-79NON</v>
          </cell>
          <cell r="AQ102" t="str">
            <v>KWB-VOLVO-79</v>
          </cell>
          <cell r="AR102" t="str">
            <v>Truck</v>
          </cell>
          <cell r="AS102" t="str">
            <v>NON</v>
          </cell>
          <cell r="AV102">
            <v>0</v>
          </cell>
          <cell r="AW102">
            <v>13</v>
          </cell>
          <cell r="AX102">
            <v>27</v>
          </cell>
          <cell r="AY102">
            <v>0</v>
          </cell>
        </row>
        <row r="103">
          <cell r="AN103" t="str">
            <v>KWB-VOLVO-79OB</v>
          </cell>
          <cell r="AQ103" t="str">
            <v>KWB-VOLVO-79</v>
          </cell>
          <cell r="AR103" t="str">
            <v>Truck</v>
          </cell>
          <cell r="AS103" t="str">
            <v>OB</v>
          </cell>
          <cell r="AT103">
            <v>1036</v>
          </cell>
          <cell r="AU103">
            <v>15540</v>
          </cell>
          <cell r="AV103">
            <v>0</v>
          </cell>
          <cell r="AW103">
            <v>305</v>
          </cell>
          <cell r="AX103">
            <v>629</v>
          </cell>
          <cell r="AY103">
            <v>0</v>
          </cell>
          <cell r="BJ103">
            <v>192.00000000052401</v>
          </cell>
        </row>
        <row r="104">
          <cell r="AN104" t="str">
            <v>KWB-VOLVO-80NON</v>
          </cell>
          <cell r="AQ104" t="str">
            <v>KWB-VOLVO-80</v>
          </cell>
          <cell r="AR104" t="str">
            <v>Truck</v>
          </cell>
          <cell r="AS104" t="str">
            <v>NON</v>
          </cell>
          <cell r="AV104">
            <v>0</v>
          </cell>
          <cell r="AW104">
            <v>23</v>
          </cell>
          <cell r="AX104">
            <v>48</v>
          </cell>
          <cell r="AY104">
            <v>0</v>
          </cell>
        </row>
        <row r="105">
          <cell r="AN105" t="str">
            <v>KWB-VOLVO-80OB</v>
          </cell>
          <cell r="AQ105" t="str">
            <v>KWB-VOLVO-80</v>
          </cell>
          <cell r="AR105" t="str">
            <v>Truck</v>
          </cell>
          <cell r="AS105" t="str">
            <v>OB</v>
          </cell>
          <cell r="AT105">
            <v>873</v>
          </cell>
          <cell r="AU105">
            <v>13095</v>
          </cell>
          <cell r="AV105">
            <v>0</v>
          </cell>
          <cell r="AW105">
            <v>254</v>
          </cell>
          <cell r="AX105">
            <v>608</v>
          </cell>
          <cell r="AY105">
            <v>0</v>
          </cell>
          <cell r="BJ105">
            <v>200.00000000058199</v>
          </cell>
        </row>
        <row r="106">
          <cell r="AN106" t="str">
            <v>KWB-VOLVO-81NON</v>
          </cell>
          <cell r="AQ106" t="str">
            <v>KWB-VOLVO-81</v>
          </cell>
          <cell r="AR106" t="str">
            <v>Truck</v>
          </cell>
          <cell r="AS106" t="str">
            <v>NON</v>
          </cell>
          <cell r="AV106">
            <v>0</v>
          </cell>
          <cell r="AW106">
            <v>0</v>
          </cell>
          <cell r="AX106">
            <v>18</v>
          </cell>
          <cell r="AY106">
            <v>0</v>
          </cell>
          <cell r="BJ106">
            <v>18</v>
          </cell>
        </row>
        <row r="107">
          <cell r="AN107" t="str">
            <v>KWB-VOLVO-81OB</v>
          </cell>
          <cell r="AQ107" t="str">
            <v>KWB-VOLVO-81</v>
          </cell>
          <cell r="AR107" t="str">
            <v>Truck</v>
          </cell>
          <cell r="AS107" t="str">
            <v>OB</v>
          </cell>
          <cell r="AV107">
            <v>0</v>
          </cell>
          <cell r="AW107">
            <v>0</v>
          </cell>
          <cell r="AX107">
            <v>638</v>
          </cell>
          <cell r="AY107">
            <v>0</v>
          </cell>
          <cell r="BJ107">
            <v>618.00000000052398</v>
          </cell>
        </row>
        <row r="108">
          <cell r="AN108" t="str">
            <v>KWB-VOLVO-82NON</v>
          </cell>
          <cell r="AQ108" t="str">
            <v>KWB-VOLVO-82</v>
          </cell>
          <cell r="AR108" t="str">
            <v>Truck</v>
          </cell>
          <cell r="AS108" t="str">
            <v>NON</v>
          </cell>
          <cell r="AV108">
            <v>0</v>
          </cell>
          <cell r="AW108">
            <v>0</v>
          </cell>
          <cell r="AX108">
            <v>18</v>
          </cell>
          <cell r="AY108">
            <v>0</v>
          </cell>
          <cell r="BJ108">
            <v>18</v>
          </cell>
        </row>
        <row r="109">
          <cell r="AN109" t="str">
            <v>KWB-VOLVO-82OB</v>
          </cell>
          <cell r="AQ109" t="str">
            <v>KWB-VOLVO-82</v>
          </cell>
          <cell r="AR109" t="str">
            <v>Truck</v>
          </cell>
          <cell r="AS109" t="str">
            <v>OB</v>
          </cell>
          <cell r="AV109">
            <v>0</v>
          </cell>
          <cell r="AW109">
            <v>0</v>
          </cell>
          <cell r="AX109">
            <v>638</v>
          </cell>
          <cell r="AY109">
            <v>0</v>
          </cell>
          <cell r="BJ109">
            <v>626.00000000058196</v>
          </cell>
        </row>
        <row r="110">
          <cell r="AN110" t="str">
            <v>KWB-VOLVO-83NON</v>
          </cell>
          <cell r="AQ110" t="str">
            <v>KWB-VOLVO-83</v>
          </cell>
          <cell r="AR110" t="str">
            <v>Truck</v>
          </cell>
          <cell r="AS110" t="str">
            <v>NON</v>
          </cell>
          <cell r="AV110">
            <v>0</v>
          </cell>
          <cell r="AW110">
            <v>0</v>
          </cell>
          <cell r="AX110">
            <v>18</v>
          </cell>
          <cell r="AY110">
            <v>0</v>
          </cell>
          <cell r="BJ110">
            <v>18</v>
          </cell>
        </row>
        <row r="111">
          <cell r="AN111" t="str">
            <v>KWB-VOLVO-83OB</v>
          </cell>
          <cell r="AQ111" t="str">
            <v>KWB-VOLVO-83</v>
          </cell>
          <cell r="AR111" t="str">
            <v>Truck</v>
          </cell>
          <cell r="AS111" t="str">
            <v>OB</v>
          </cell>
          <cell r="AV111">
            <v>0</v>
          </cell>
          <cell r="AW111">
            <v>0</v>
          </cell>
          <cell r="AX111">
            <v>638</v>
          </cell>
          <cell r="AY111">
            <v>0</v>
          </cell>
          <cell r="BJ111">
            <v>626.00000000058196</v>
          </cell>
        </row>
        <row r="112">
          <cell r="AN112" t="str">
            <v>KWB-VOLVO-84NON</v>
          </cell>
          <cell r="AQ112" t="str">
            <v>KWB-VOLVO-84</v>
          </cell>
          <cell r="AR112" t="str">
            <v>Truck</v>
          </cell>
          <cell r="AS112" t="str">
            <v>NON</v>
          </cell>
          <cell r="AV112">
            <v>0</v>
          </cell>
          <cell r="AW112">
            <v>24</v>
          </cell>
          <cell r="AX112">
            <v>55</v>
          </cell>
          <cell r="AY112">
            <v>0</v>
          </cell>
          <cell r="BH112">
            <v>0.16666666686069201</v>
          </cell>
          <cell r="BI112">
            <v>0.66666666656965401</v>
          </cell>
          <cell r="BJ112">
            <v>13.8333333330229</v>
          </cell>
          <cell r="BO112">
            <v>0.33333333319751501</v>
          </cell>
          <cell r="BQ112">
            <v>0.333333333372138</v>
          </cell>
        </row>
        <row r="113">
          <cell r="AN113" t="str">
            <v>KWB-VOLVO-84OB</v>
          </cell>
          <cell r="AQ113" t="str">
            <v>KWB-VOLVO-84</v>
          </cell>
          <cell r="AR113" t="str">
            <v>Truck</v>
          </cell>
          <cell r="AS113" t="str">
            <v>OB</v>
          </cell>
          <cell r="AT113">
            <v>817</v>
          </cell>
          <cell r="AU113">
            <v>12255</v>
          </cell>
          <cell r="AV113">
            <v>0</v>
          </cell>
          <cell r="AW113">
            <v>249</v>
          </cell>
          <cell r="AX113">
            <v>601</v>
          </cell>
          <cell r="AY113">
            <v>0</v>
          </cell>
          <cell r="BJ113">
            <v>236.00000000075701</v>
          </cell>
        </row>
        <row r="114">
          <cell r="AN114" t="str">
            <v>NR-C700-D-01NON</v>
          </cell>
          <cell r="AQ114" t="str">
            <v>NR-C700-D-01</v>
          </cell>
          <cell r="AR114" t="str">
            <v>Drilling</v>
          </cell>
          <cell r="AS114" t="str">
            <v>NON</v>
          </cell>
          <cell r="AT114">
            <v>0</v>
          </cell>
          <cell r="AU114">
            <v>13932.100021362299</v>
          </cell>
          <cell r="AV114">
            <v>0</v>
          </cell>
          <cell r="AW114">
            <v>193.39990234375</v>
          </cell>
          <cell r="AX114">
            <v>664</v>
          </cell>
          <cell r="AY114">
            <v>4.0333333330345296</v>
          </cell>
          <cell r="BC114">
            <v>5.3666666665230904</v>
          </cell>
          <cell r="BD114">
            <v>0.46666666661622003</v>
          </cell>
          <cell r="BE114">
            <v>112.483333333454</v>
          </cell>
          <cell r="BF114">
            <v>11.2500000001746</v>
          </cell>
          <cell r="BG114">
            <v>53.083333333663198</v>
          </cell>
          <cell r="BH114">
            <v>1.0666666656034101</v>
          </cell>
          <cell r="BI114">
            <v>9.8166666665347293</v>
          </cell>
          <cell r="BJ114">
            <v>260.48333333391901</v>
          </cell>
          <cell r="BK114">
            <v>1.3500000000349199</v>
          </cell>
          <cell r="BM114">
            <v>1.0666666664765201</v>
          </cell>
          <cell r="BN114">
            <v>0.73333333345362905</v>
          </cell>
          <cell r="BO114">
            <v>3.15000000031432</v>
          </cell>
          <cell r="BP114">
            <v>2.2499999998253801</v>
          </cell>
          <cell r="BQ114">
            <v>3.6666666677920099</v>
          </cell>
          <cell r="BV114">
            <v>3.5833333334885502</v>
          </cell>
          <cell r="BW114">
            <v>6.0499999998137399</v>
          </cell>
        </row>
        <row r="115">
          <cell r="AN115" t="str">
            <v>NR-C700-D-02NON</v>
          </cell>
          <cell r="AQ115" t="str">
            <v>NR-C700-D-02</v>
          </cell>
          <cell r="AR115" t="str">
            <v>Drilling</v>
          </cell>
          <cell r="AS115" t="str">
            <v>NON</v>
          </cell>
          <cell r="AT115">
            <v>0</v>
          </cell>
          <cell r="AU115">
            <v>22330.799987793001</v>
          </cell>
          <cell r="AV115">
            <v>0</v>
          </cell>
          <cell r="AW115">
            <v>284.5</v>
          </cell>
          <cell r="AX115">
            <v>664</v>
          </cell>
          <cell r="AY115">
            <v>10.266666666255301</v>
          </cell>
          <cell r="BB115">
            <v>0.21666666667442799</v>
          </cell>
          <cell r="BC115">
            <v>2.4999999999417901</v>
          </cell>
          <cell r="BG115">
            <v>54.75</v>
          </cell>
          <cell r="BH115">
            <v>2.6499999992083798</v>
          </cell>
          <cell r="BI115">
            <v>8.5166666664881596</v>
          </cell>
          <cell r="BJ115">
            <v>289.38333333487401</v>
          </cell>
          <cell r="BM115">
            <v>1.18333333334886</v>
          </cell>
          <cell r="BN115">
            <v>3</v>
          </cell>
          <cell r="BO115">
            <v>5.8666666676290298</v>
          </cell>
          <cell r="BP115">
            <v>1.1666666668024801</v>
          </cell>
          <cell r="BQ115">
            <v>4.5333333329181196</v>
          </cell>
          <cell r="BU115">
            <v>0.28333333338377997</v>
          </cell>
          <cell r="BV115">
            <v>6.6499999998486601</v>
          </cell>
          <cell r="BW115">
            <v>11.4999999997672</v>
          </cell>
        </row>
        <row r="116">
          <cell r="AN116" t="str">
            <v>PSR-EX-1200NON</v>
          </cell>
          <cell r="AQ116" t="str">
            <v>PSR-EX-1200</v>
          </cell>
          <cell r="AR116" t="str">
            <v>Excavator</v>
          </cell>
          <cell r="AS116" t="str">
            <v>NON</v>
          </cell>
          <cell r="AV116">
            <v>0</v>
          </cell>
          <cell r="AW116">
            <v>18.2001953125</v>
          </cell>
          <cell r="AX116">
            <v>80</v>
          </cell>
          <cell r="AY116">
            <v>0</v>
          </cell>
          <cell r="BE116">
            <v>40.000000000116401</v>
          </cell>
          <cell r="BH116">
            <v>0.333333333372138</v>
          </cell>
          <cell r="BI116">
            <v>1.33333333313931</v>
          </cell>
          <cell r="BJ116">
            <v>19.549999999988401</v>
          </cell>
          <cell r="BM116">
            <v>0.166666666686069</v>
          </cell>
          <cell r="BO116">
            <v>0.416666666627862</v>
          </cell>
          <cell r="BQ116">
            <v>0.33333333354676098</v>
          </cell>
          <cell r="BU116">
            <v>8.3333333255723105E-2</v>
          </cell>
          <cell r="BW116">
            <v>0.83333333325572301</v>
          </cell>
          <cell r="BY116">
            <v>1.83333333337214</v>
          </cell>
        </row>
        <row r="117">
          <cell r="AN117" t="str">
            <v>PSR-EX-1200OB</v>
          </cell>
          <cell r="AQ117" t="str">
            <v>PSR-EX-1200</v>
          </cell>
          <cell r="AR117" t="str">
            <v>Excavator</v>
          </cell>
          <cell r="AS117" t="str">
            <v>OB</v>
          </cell>
          <cell r="AT117">
            <v>0</v>
          </cell>
          <cell r="AU117">
            <v>83682.2999649048</v>
          </cell>
          <cell r="AV117">
            <v>0</v>
          </cell>
          <cell r="AW117">
            <v>242.9990234375</v>
          </cell>
          <cell r="AX117">
            <v>512</v>
          </cell>
          <cell r="AY117">
            <v>0</v>
          </cell>
          <cell r="BD117">
            <v>1.6666666666860701</v>
          </cell>
          <cell r="BE117">
            <v>82.216666666616206</v>
          </cell>
          <cell r="BF117">
            <v>8.9166666667442804</v>
          </cell>
          <cell r="BG117">
            <v>1.91666666662786</v>
          </cell>
          <cell r="BH117">
            <v>3.6333333320799301</v>
          </cell>
          <cell r="BI117">
            <v>24.349999999743901</v>
          </cell>
          <cell r="BJ117">
            <v>83.149999999673994</v>
          </cell>
          <cell r="BK117">
            <v>35.833333333313902</v>
          </cell>
          <cell r="BL117">
            <v>12</v>
          </cell>
          <cell r="BM117">
            <v>1.06666666665114</v>
          </cell>
          <cell r="BO117">
            <v>7.0000000009895302</v>
          </cell>
          <cell r="BP117">
            <v>7.2500000000582103</v>
          </cell>
          <cell r="BQ117">
            <v>6.1333333356887998</v>
          </cell>
          <cell r="BR117">
            <v>4.9166666652308804</v>
          </cell>
          <cell r="BU117">
            <v>0.51666666695382402</v>
          </cell>
          <cell r="BV117">
            <v>1.16666666662786</v>
          </cell>
          <cell r="BW117">
            <v>1.21666666661622</v>
          </cell>
          <cell r="BY117">
            <v>8.3333333255723105E-2</v>
          </cell>
        </row>
        <row r="118">
          <cell r="AN118" t="str">
            <v>PSR-PC-1800NON</v>
          </cell>
          <cell r="AQ118" t="str">
            <v>PSR-PC-1800</v>
          </cell>
          <cell r="AR118" t="str">
            <v>Excavator</v>
          </cell>
          <cell r="AS118" t="str">
            <v>NON</v>
          </cell>
          <cell r="AV118">
            <v>0</v>
          </cell>
          <cell r="AW118">
            <v>0</v>
          </cell>
          <cell r="AX118">
            <v>92</v>
          </cell>
          <cell r="AY118">
            <v>0</v>
          </cell>
          <cell r="BE118">
            <v>84</v>
          </cell>
          <cell r="BF118">
            <v>7.9999999998835802</v>
          </cell>
        </row>
        <row r="119">
          <cell r="AN119" t="str">
            <v>PSR-PC-1800OB</v>
          </cell>
          <cell r="AQ119" t="str">
            <v>PSR-PC-1800</v>
          </cell>
          <cell r="AR119" t="str">
            <v>Excavator</v>
          </cell>
          <cell r="AS119" t="str">
            <v>OB</v>
          </cell>
          <cell r="AT119">
            <v>0</v>
          </cell>
          <cell r="AU119">
            <v>209991.70015716599</v>
          </cell>
          <cell r="AV119">
            <v>0</v>
          </cell>
          <cell r="AW119">
            <v>384.80029296875</v>
          </cell>
          <cell r="AX119">
            <v>572</v>
          </cell>
          <cell r="AY119">
            <v>0</v>
          </cell>
          <cell r="AZ119">
            <v>4.2500000000582103</v>
          </cell>
          <cell r="BE119">
            <v>71.550000000104802</v>
          </cell>
          <cell r="BF119">
            <v>2.8333333333139299</v>
          </cell>
          <cell r="BH119">
            <v>3.51666666485835</v>
          </cell>
          <cell r="BI119">
            <v>30.700000000360902</v>
          </cell>
          <cell r="BJ119">
            <v>15.3500000002678</v>
          </cell>
          <cell r="BK119">
            <v>38.199999999836997</v>
          </cell>
          <cell r="BL119">
            <v>9.3333333333721402</v>
          </cell>
          <cell r="BM119">
            <v>2.3999999999650798</v>
          </cell>
          <cell r="BO119">
            <v>9.0666666682809591</v>
          </cell>
          <cell r="BQ119">
            <v>7.5833333351765804</v>
          </cell>
          <cell r="BR119">
            <v>7.7999999992316598</v>
          </cell>
          <cell r="BU119">
            <v>0.83333333395421505</v>
          </cell>
          <cell r="BV119">
            <v>0.88333333306945905</v>
          </cell>
          <cell r="BW119">
            <v>1.3333333329646799</v>
          </cell>
          <cell r="BY119">
            <v>0.116666666697711</v>
          </cell>
        </row>
        <row r="120">
          <cell r="AN120" t="str">
            <v>PSR-U/C-05NON</v>
          </cell>
          <cell r="AQ120" t="str">
            <v>PSR-U/C-05</v>
          </cell>
          <cell r="AR120" t="str">
            <v>Truck</v>
          </cell>
          <cell r="AS120" t="str">
            <v>NON</v>
          </cell>
          <cell r="AV120">
            <v>0</v>
          </cell>
          <cell r="AW120">
            <v>16</v>
          </cell>
          <cell r="AX120">
            <v>28.3333333333333</v>
          </cell>
          <cell r="AY120">
            <v>0</v>
          </cell>
          <cell r="BH120">
            <v>0.416666666627862</v>
          </cell>
          <cell r="BI120">
            <v>0.66666666674427699</v>
          </cell>
          <cell r="BJ120">
            <v>7.0833333333721402</v>
          </cell>
          <cell r="BL120">
            <v>3.75</v>
          </cell>
          <cell r="BO120">
            <v>0.41666666680248499</v>
          </cell>
          <cell r="BQ120">
            <v>0.41666666680248499</v>
          </cell>
          <cell r="BU120">
            <v>4.9999999988358503E-2</v>
          </cell>
          <cell r="BW120">
            <v>0.14999999996507499</v>
          </cell>
        </row>
        <row r="121">
          <cell r="AN121" t="str">
            <v>PSR-U/C-05OB</v>
          </cell>
          <cell r="AQ121" t="str">
            <v>PSR-U/C-05</v>
          </cell>
          <cell r="AR121" t="str">
            <v>Truck</v>
          </cell>
          <cell r="AS121" t="str">
            <v>OB</v>
          </cell>
          <cell r="AT121">
            <v>372</v>
          </cell>
          <cell r="AU121">
            <v>8184</v>
          </cell>
          <cell r="AV121">
            <v>0</v>
          </cell>
          <cell r="AW121">
            <v>159</v>
          </cell>
          <cell r="AX121">
            <v>591.66666666666697</v>
          </cell>
          <cell r="AY121">
            <v>0</v>
          </cell>
          <cell r="AZ121">
            <v>24</v>
          </cell>
          <cell r="BD121">
            <v>1.9000000000814901</v>
          </cell>
          <cell r="BH121">
            <v>3.4166666661039899</v>
          </cell>
          <cell r="BI121">
            <v>11.583333333197499</v>
          </cell>
          <cell r="BJ121">
            <v>377.66666666697699</v>
          </cell>
          <cell r="BK121">
            <v>2.7499999998835798</v>
          </cell>
          <cell r="BL121">
            <v>7.9999999998835802</v>
          </cell>
          <cell r="BO121">
            <v>2.43333333358169</v>
          </cell>
          <cell r="BQ121">
            <v>3.5000000009313199</v>
          </cell>
          <cell r="BS121">
            <v>0.81666666688397505</v>
          </cell>
          <cell r="BU121">
            <v>0.66666666709352296</v>
          </cell>
          <cell r="BW121">
            <v>0.14999999996507499</v>
          </cell>
        </row>
        <row r="122">
          <cell r="AN122" t="str">
            <v>PSR-U/C-06NON</v>
          </cell>
          <cell r="AQ122" t="str">
            <v>PSR-U/C-06</v>
          </cell>
          <cell r="AR122" t="str">
            <v>Truck</v>
          </cell>
          <cell r="AS122" t="str">
            <v>NON</v>
          </cell>
          <cell r="AV122">
            <v>0</v>
          </cell>
          <cell r="AW122">
            <v>3</v>
          </cell>
          <cell r="AX122">
            <v>4</v>
          </cell>
          <cell r="AY122">
            <v>0</v>
          </cell>
          <cell r="BJ122">
            <v>1.00000000011642</v>
          </cell>
          <cell r="BS122">
            <v>3.33333332673647E-2</v>
          </cell>
          <cell r="BW122">
            <v>0.150000000139698</v>
          </cell>
        </row>
        <row r="123">
          <cell r="AN123" t="str">
            <v>PSR-U/C-06OB</v>
          </cell>
          <cell r="AQ123" t="str">
            <v>PSR-U/C-06</v>
          </cell>
          <cell r="AR123" t="str">
            <v>Truck</v>
          </cell>
          <cell r="AS123" t="str">
            <v>OB</v>
          </cell>
          <cell r="AT123">
            <v>187</v>
          </cell>
          <cell r="AU123">
            <v>4114</v>
          </cell>
          <cell r="AV123">
            <v>0</v>
          </cell>
          <cell r="AW123">
            <v>71</v>
          </cell>
          <cell r="AX123">
            <v>616</v>
          </cell>
          <cell r="AY123">
            <v>0</v>
          </cell>
          <cell r="BE123">
            <v>7.9999999998835802</v>
          </cell>
          <cell r="BG123">
            <v>300.00000000034902</v>
          </cell>
          <cell r="BH123">
            <v>1.41666666639503</v>
          </cell>
          <cell r="BI123">
            <v>8.9166666667442804</v>
          </cell>
          <cell r="BJ123">
            <v>216.41666666645301</v>
          </cell>
          <cell r="BK123">
            <v>8.25</v>
          </cell>
          <cell r="BO123">
            <v>2.0000000005820802</v>
          </cell>
          <cell r="BQ123">
            <v>1.75000000046566</v>
          </cell>
          <cell r="BS123">
            <v>0.63333333365153499</v>
          </cell>
          <cell r="BU123">
            <v>0.56666666676755995</v>
          </cell>
        </row>
        <row r="124">
          <cell r="AN124" t="str">
            <v>PSR-U/C-08NON</v>
          </cell>
          <cell r="AQ124" t="str">
            <v>PSR-U/C-08</v>
          </cell>
          <cell r="AR124" t="str">
            <v>Truck</v>
          </cell>
          <cell r="AS124" t="str">
            <v>NON</v>
          </cell>
          <cell r="AV124">
            <v>0</v>
          </cell>
          <cell r="AW124">
            <v>0</v>
          </cell>
          <cell r="AX124">
            <v>0</v>
          </cell>
          <cell r="AY124">
            <v>0</v>
          </cell>
        </row>
        <row r="125">
          <cell r="AN125" t="str">
            <v>PSR-U/C-08OB</v>
          </cell>
          <cell r="AQ125" t="str">
            <v>PSR-U/C-08</v>
          </cell>
          <cell r="AR125" t="str">
            <v>Truck</v>
          </cell>
          <cell r="AS125" t="str">
            <v>OB</v>
          </cell>
          <cell r="AT125">
            <v>224</v>
          </cell>
          <cell r="AU125">
            <v>4928</v>
          </cell>
          <cell r="AV125">
            <v>0</v>
          </cell>
          <cell r="AW125">
            <v>87</v>
          </cell>
          <cell r="AX125">
            <v>620</v>
          </cell>
          <cell r="AY125">
            <v>0</v>
          </cell>
          <cell r="BE125">
            <v>418.91666666680197</v>
          </cell>
          <cell r="BH125">
            <v>1.58333333360497</v>
          </cell>
          <cell r="BI125">
            <v>6</v>
          </cell>
          <cell r="BJ125">
            <v>104.000000000233</v>
          </cell>
          <cell r="BO125">
            <v>2.5000000001164202</v>
          </cell>
          <cell r="BQ125">
            <v>2.25</v>
          </cell>
          <cell r="BS125">
            <v>0.70000000001164198</v>
          </cell>
          <cell r="BU125">
            <v>0.38333333336049702</v>
          </cell>
        </row>
        <row r="126">
          <cell r="AN126" t="str">
            <v>PSR-U/C-09NON</v>
          </cell>
          <cell r="AQ126" t="str">
            <v>PSR-U/C-09</v>
          </cell>
          <cell r="AR126" t="str">
            <v>Truck</v>
          </cell>
          <cell r="AS126" t="str">
            <v>NON</v>
          </cell>
          <cell r="AV126">
            <v>0</v>
          </cell>
          <cell r="AW126">
            <v>0</v>
          </cell>
          <cell r="AX126">
            <v>0</v>
          </cell>
          <cell r="AY126">
            <v>0</v>
          </cell>
        </row>
        <row r="127">
          <cell r="AN127" t="str">
            <v>PSR-U/C-09OB</v>
          </cell>
          <cell r="AQ127" t="str">
            <v>PSR-U/C-09</v>
          </cell>
          <cell r="AR127" t="str">
            <v>Truck</v>
          </cell>
          <cell r="AS127" t="str">
            <v>OB</v>
          </cell>
          <cell r="AT127">
            <v>334</v>
          </cell>
          <cell r="AU127">
            <v>7348</v>
          </cell>
          <cell r="AV127">
            <v>0</v>
          </cell>
          <cell r="AW127">
            <v>136</v>
          </cell>
          <cell r="AX127">
            <v>620</v>
          </cell>
          <cell r="AY127">
            <v>0</v>
          </cell>
          <cell r="BE127">
            <v>16.000000000116401</v>
          </cell>
          <cell r="BF127">
            <v>49.666666667035301</v>
          </cell>
          <cell r="BG127">
            <v>263.91666666674399</v>
          </cell>
          <cell r="BH127">
            <v>2.9166666665696499</v>
          </cell>
          <cell r="BI127">
            <v>9.9999999999417906</v>
          </cell>
          <cell r="BJ127">
            <v>138.16666666721</v>
          </cell>
          <cell r="BO127">
            <v>3.2500000001164202</v>
          </cell>
          <cell r="BQ127">
            <v>3.66666666674428</v>
          </cell>
          <cell r="BS127">
            <v>1.21666666696547</v>
          </cell>
          <cell r="BU127">
            <v>0.68333333329064805</v>
          </cell>
        </row>
        <row r="128">
          <cell r="AN128" t="str">
            <v>PSR-U/C-10NON</v>
          </cell>
          <cell r="AQ128" t="str">
            <v>PSR-U/C-10</v>
          </cell>
          <cell r="AR128" t="str">
            <v>Truck</v>
          </cell>
          <cell r="AS128" t="str">
            <v>NON</v>
          </cell>
          <cell r="AV128">
            <v>0</v>
          </cell>
          <cell r="AW128">
            <v>2</v>
          </cell>
          <cell r="AX128">
            <v>16</v>
          </cell>
          <cell r="AY128">
            <v>0</v>
          </cell>
          <cell r="BF128">
            <v>6.9166666666860701</v>
          </cell>
          <cell r="BH128">
            <v>0.24999999994179201</v>
          </cell>
          <cell r="BJ128">
            <v>6.5833333333139299</v>
          </cell>
          <cell r="BO128">
            <v>0.24999999994179201</v>
          </cell>
          <cell r="BQ128">
            <v>0.16666666686069201</v>
          </cell>
        </row>
        <row r="129">
          <cell r="AN129" t="str">
            <v>PSR-U/C-10OB</v>
          </cell>
          <cell r="AQ129" t="str">
            <v>PSR-U/C-10</v>
          </cell>
          <cell r="AR129" t="str">
            <v>Truck</v>
          </cell>
          <cell r="AS129" t="str">
            <v>OB</v>
          </cell>
          <cell r="AT129">
            <v>461</v>
          </cell>
          <cell r="AU129">
            <v>10142</v>
          </cell>
          <cell r="AV129">
            <v>0</v>
          </cell>
          <cell r="AW129">
            <v>184</v>
          </cell>
          <cell r="AX129">
            <v>604</v>
          </cell>
          <cell r="AY129">
            <v>0</v>
          </cell>
          <cell r="BE129">
            <v>26.000000000232799</v>
          </cell>
          <cell r="BH129">
            <v>3.8333333329064798</v>
          </cell>
          <cell r="BI129">
            <v>15.8333333334303</v>
          </cell>
          <cell r="BJ129">
            <v>351.83333333325601</v>
          </cell>
          <cell r="BK129">
            <v>11.3333333334303</v>
          </cell>
          <cell r="BO129">
            <v>3.5833333334885502</v>
          </cell>
          <cell r="BP129">
            <v>7.5833333334303497</v>
          </cell>
          <cell r="BQ129">
            <v>4.4166666679666404</v>
          </cell>
          <cell r="BS129">
            <v>1.53333333361661</v>
          </cell>
          <cell r="BU129">
            <v>1.2000000000698501</v>
          </cell>
        </row>
        <row r="130">
          <cell r="AN130" t="str">
            <v>PTP-D40KS-01NON</v>
          </cell>
          <cell r="AQ130" t="str">
            <v>PTP-D40KS-01</v>
          </cell>
          <cell r="AR130" t="str">
            <v>Drilling</v>
          </cell>
          <cell r="AS130" t="str">
            <v>NON</v>
          </cell>
          <cell r="AT130">
            <v>0</v>
          </cell>
          <cell r="AU130">
            <v>6686.9000015258798</v>
          </cell>
          <cell r="AV130">
            <v>0</v>
          </cell>
          <cell r="AW130">
            <v>164.40234375</v>
          </cell>
          <cell r="AX130">
            <v>664</v>
          </cell>
          <cell r="AY130">
            <v>0</v>
          </cell>
          <cell r="BE130">
            <v>142.00000000011599</v>
          </cell>
          <cell r="BF130">
            <v>48</v>
          </cell>
          <cell r="BH130">
            <v>0.58333333279006205</v>
          </cell>
          <cell r="BI130">
            <v>2.6333333333605</v>
          </cell>
          <cell r="BJ130">
            <v>301.35000000090798</v>
          </cell>
          <cell r="BK130">
            <v>0.35000000009313198</v>
          </cell>
          <cell r="BM130">
            <v>0.96666666667442802</v>
          </cell>
          <cell r="BN130">
            <v>1.7666666664881601</v>
          </cell>
          <cell r="BO130">
            <v>1.9500000004191</v>
          </cell>
          <cell r="BQ130">
            <v>3.0166666658478798</v>
          </cell>
          <cell r="BU130">
            <v>0.25000000011641499</v>
          </cell>
          <cell r="BV130">
            <v>1.99999999988358</v>
          </cell>
          <cell r="BW130">
            <v>4.9166666666278598</v>
          </cell>
        </row>
        <row r="131">
          <cell r="AN131" t="str">
            <v>RA-PC-300Coal</v>
          </cell>
          <cell r="AQ131" t="str">
            <v>RA-PC-300</v>
          </cell>
          <cell r="AR131" t="str">
            <v>Excavator</v>
          </cell>
          <cell r="AS131" t="str">
            <v>Coal</v>
          </cell>
          <cell r="AT131">
            <v>0</v>
          </cell>
          <cell r="AU131">
            <v>11113.779991149901</v>
          </cell>
          <cell r="AV131">
            <v>0</v>
          </cell>
          <cell r="AW131">
            <v>92.699999690055805</v>
          </cell>
          <cell r="AX131">
            <v>153</v>
          </cell>
          <cell r="AY131">
            <v>0</v>
          </cell>
          <cell r="BB131">
            <v>0.50000000005820799</v>
          </cell>
          <cell r="BH131">
            <v>0.94999999995343398</v>
          </cell>
          <cell r="BI131">
            <v>5.3333333330811001</v>
          </cell>
          <cell r="BJ131">
            <v>41.066666666243698</v>
          </cell>
          <cell r="BK131">
            <v>7.9999999998835802</v>
          </cell>
          <cell r="BM131">
            <v>0.75</v>
          </cell>
          <cell r="BN131">
            <v>1.2500000000582101</v>
          </cell>
          <cell r="BO131">
            <v>2.4500000003026798</v>
          </cell>
          <cell r="BQ131">
            <v>1.85000000044238</v>
          </cell>
          <cell r="BR131">
            <v>1.75000000011642</v>
          </cell>
          <cell r="BU131">
            <v>6.6666666709352299E-2</v>
          </cell>
          <cell r="BW131">
            <v>0.19999999995343401</v>
          </cell>
        </row>
        <row r="132">
          <cell r="AN132" t="str">
            <v>RA-PC-300NON</v>
          </cell>
          <cell r="AQ132" t="str">
            <v>RA-PC-300</v>
          </cell>
          <cell r="AR132" t="str">
            <v>Excavator</v>
          </cell>
          <cell r="AS132" t="str">
            <v>NON</v>
          </cell>
          <cell r="AV132">
            <v>0</v>
          </cell>
          <cell r="AW132">
            <v>187.90000009536701</v>
          </cell>
          <cell r="AX132">
            <v>511</v>
          </cell>
          <cell r="AY132">
            <v>0</v>
          </cell>
          <cell r="BE132">
            <v>27.999999999941799</v>
          </cell>
          <cell r="BH132">
            <v>2.3666666666977099</v>
          </cell>
          <cell r="BI132">
            <v>10.6666666663368</v>
          </cell>
          <cell r="BJ132">
            <v>261.06666666670901</v>
          </cell>
          <cell r="BK132">
            <v>18.249999999941799</v>
          </cell>
          <cell r="BM132">
            <v>0.416666666627862</v>
          </cell>
          <cell r="BN132">
            <v>0.50000000005820799</v>
          </cell>
          <cell r="BO132">
            <v>1.83333333302289</v>
          </cell>
          <cell r="BQ132">
            <v>3.2833333339076498</v>
          </cell>
          <cell r="BR132">
            <v>0.29999999993015097</v>
          </cell>
          <cell r="BU132">
            <v>0.78333333344198797</v>
          </cell>
          <cell r="BV132">
            <v>0.50000000005820799</v>
          </cell>
          <cell r="BW132">
            <v>2.6666666666278598</v>
          </cell>
          <cell r="BY132">
            <v>20.1666666665697</v>
          </cell>
        </row>
        <row r="133">
          <cell r="AN133" t="str">
            <v>RA-PC-350Coal</v>
          </cell>
          <cell r="AQ133" t="str">
            <v>RA-PC-350</v>
          </cell>
          <cell r="AR133" t="str">
            <v>Excavator</v>
          </cell>
          <cell r="AS133" t="str">
            <v>Coal</v>
          </cell>
          <cell r="AT133">
            <v>0</v>
          </cell>
          <cell r="AU133">
            <v>13163.7700061798</v>
          </cell>
          <cell r="AV133">
            <v>0</v>
          </cell>
          <cell r="AW133">
            <v>116.599999621511</v>
          </cell>
          <cell r="AX133">
            <v>199</v>
          </cell>
          <cell r="AY133">
            <v>0</v>
          </cell>
          <cell r="BH133">
            <v>1.3499999998603001</v>
          </cell>
          <cell r="BI133">
            <v>7.4999999996507496</v>
          </cell>
          <cell r="BJ133">
            <v>46.666666667035301</v>
          </cell>
          <cell r="BK133">
            <v>22.1333333333605</v>
          </cell>
          <cell r="BM133">
            <v>0.58333333313930802</v>
          </cell>
          <cell r="BN133">
            <v>0.50000000005820799</v>
          </cell>
          <cell r="BO133">
            <v>3.6666666665696499</v>
          </cell>
          <cell r="BQ133">
            <v>2.40000000066357</v>
          </cell>
          <cell r="BR133">
            <v>2.7333333326387201</v>
          </cell>
          <cell r="BU133">
            <v>0.31666666647652197</v>
          </cell>
          <cell r="BV133">
            <v>0.333333333372138</v>
          </cell>
          <cell r="BW133">
            <v>0.583333333313931</v>
          </cell>
        </row>
        <row r="134">
          <cell r="AN134" t="str">
            <v>RA-PC-350NON</v>
          </cell>
          <cell r="AQ134" t="str">
            <v>RA-PC-350</v>
          </cell>
          <cell r="AR134" t="str">
            <v>Excavator</v>
          </cell>
          <cell r="AS134" t="str">
            <v>NON</v>
          </cell>
          <cell r="AV134">
            <v>0</v>
          </cell>
          <cell r="AW134">
            <v>48.800000190734899</v>
          </cell>
          <cell r="AX134">
            <v>465</v>
          </cell>
          <cell r="AY134">
            <v>0</v>
          </cell>
          <cell r="BE134">
            <v>318.00000000034902</v>
          </cell>
          <cell r="BF134">
            <v>12</v>
          </cell>
          <cell r="BH134">
            <v>0.74999999982537702</v>
          </cell>
          <cell r="BI134">
            <v>2.0000000000582099</v>
          </cell>
          <cell r="BJ134">
            <v>77.200000000011599</v>
          </cell>
          <cell r="BK134">
            <v>5.3333333332557196</v>
          </cell>
          <cell r="BM134">
            <v>0.166666666686069</v>
          </cell>
          <cell r="BO134">
            <v>0.75</v>
          </cell>
          <cell r="BQ134">
            <v>0.83333333343034599</v>
          </cell>
          <cell r="BR134">
            <v>0.24999999994179201</v>
          </cell>
          <cell r="BU134">
            <v>9.9999999976716894E-2</v>
          </cell>
          <cell r="BW134">
            <v>0.53333333350019496</v>
          </cell>
          <cell r="BY134">
            <v>8.5000000001164207</v>
          </cell>
        </row>
        <row r="135">
          <cell r="AN135" t="str">
            <v>RA-RA01Coal</v>
          </cell>
          <cell r="AQ135" t="str">
            <v>RA-RA01</v>
          </cell>
          <cell r="AR135" t="str">
            <v>Truck</v>
          </cell>
          <cell r="AS135" t="str">
            <v>Coal</v>
          </cell>
          <cell r="AT135">
            <v>103</v>
          </cell>
          <cell r="AU135">
            <v>2284.8900146484398</v>
          </cell>
          <cell r="AV135">
            <v>0</v>
          </cell>
          <cell r="AW135">
            <v>0</v>
          </cell>
          <cell r="AX135">
            <v>304</v>
          </cell>
          <cell r="AY135">
            <v>0</v>
          </cell>
        </row>
        <row r="136">
          <cell r="AN136" t="str">
            <v>RA-RA02Coal</v>
          </cell>
          <cell r="AQ136" t="str">
            <v>RA-RA02</v>
          </cell>
          <cell r="AR136" t="str">
            <v>Truck</v>
          </cell>
          <cell r="AS136" t="str">
            <v>Coal</v>
          </cell>
          <cell r="AT136">
            <v>106</v>
          </cell>
          <cell r="AU136">
            <v>2358.1899967193599</v>
          </cell>
          <cell r="AV136">
            <v>0</v>
          </cell>
          <cell r="AW136">
            <v>0</v>
          </cell>
          <cell r="AX136">
            <v>336</v>
          </cell>
          <cell r="AY136">
            <v>0</v>
          </cell>
        </row>
        <row r="137">
          <cell r="AN137" t="str">
            <v>RA-RA04Coal</v>
          </cell>
          <cell r="AQ137" t="str">
            <v>RA-RA04</v>
          </cell>
          <cell r="AR137" t="str">
            <v>Truck</v>
          </cell>
          <cell r="AS137" t="str">
            <v>Coal</v>
          </cell>
          <cell r="AT137">
            <v>105</v>
          </cell>
          <cell r="AU137">
            <v>2325.3899898529098</v>
          </cell>
          <cell r="AV137">
            <v>0</v>
          </cell>
          <cell r="AW137">
            <v>0</v>
          </cell>
          <cell r="AX137">
            <v>320</v>
          </cell>
          <cell r="AY137">
            <v>0</v>
          </cell>
        </row>
        <row r="138">
          <cell r="AN138" t="str">
            <v>RA-RA05Coal</v>
          </cell>
          <cell r="AQ138" t="str">
            <v>RA-RA05</v>
          </cell>
          <cell r="AR138" t="str">
            <v>Truck</v>
          </cell>
          <cell r="AS138" t="str">
            <v>Coal</v>
          </cell>
          <cell r="AT138">
            <v>112</v>
          </cell>
          <cell r="AU138">
            <v>2371.0999927520802</v>
          </cell>
          <cell r="AV138">
            <v>0</v>
          </cell>
          <cell r="AW138">
            <v>0</v>
          </cell>
          <cell r="AX138">
            <v>320</v>
          </cell>
          <cell r="AY138">
            <v>0</v>
          </cell>
        </row>
        <row r="139">
          <cell r="AN139" t="str">
            <v>RA-RA06Coal</v>
          </cell>
          <cell r="AQ139" t="str">
            <v>RA-RA06</v>
          </cell>
          <cell r="AR139" t="str">
            <v>Truck</v>
          </cell>
          <cell r="AS139" t="str">
            <v>Coal</v>
          </cell>
          <cell r="AT139">
            <v>125</v>
          </cell>
          <cell r="AU139">
            <v>2762.9099826812699</v>
          </cell>
          <cell r="AV139">
            <v>0</v>
          </cell>
          <cell r="AW139">
            <v>0</v>
          </cell>
          <cell r="AX139">
            <v>352</v>
          </cell>
          <cell r="AY139">
            <v>0</v>
          </cell>
        </row>
        <row r="140">
          <cell r="AN140" t="str">
            <v>RA-RA07Coal</v>
          </cell>
          <cell r="AQ140" t="str">
            <v>RA-RA07</v>
          </cell>
          <cell r="AR140" t="str">
            <v>Truck</v>
          </cell>
          <cell r="AS140" t="str">
            <v>Coal</v>
          </cell>
          <cell r="AT140">
            <v>80</v>
          </cell>
          <cell r="AU140">
            <v>1720.4500102996799</v>
          </cell>
          <cell r="AV140">
            <v>0</v>
          </cell>
          <cell r="AW140">
            <v>0</v>
          </cell>
          <cell r="AX140">
            <v>282</v>
          </cell>
          <cell r="AY140">
            <v>0</v>
          </cell>
        </row>
        <row r="141">
          <cell r="AN141" t="str">
            <v>RA-RA08Coal</v>
          </cell>
          <cell r="AQ141" t="str">
            <v>RA-RA08</v>
          </cell>
          <cell r="AR141" t="str">
            <v>Truck</v>
          </cell>
          <cell r="AS141" t="str">
            <v>Coal</v>
          </cell>
          <cell r="AT141">
            <v>46</v>
          </cell>
          <cell r="AU141">
            <v>1003.21000099182</v>
          </cell>
          <cell r="AV141">
            <v>0</v>
          </cell>
          <cell r="AW141">
            <v>0</v>
          </cell>
          <cell r="AX141">
            <v>142</v>
          </cell>
          <cell r="AY141">
            <v>0</v>
          </cell>
        </row>
        <row r="142">
          <cell r="AN142" t="str">
            <v>RA-RA09Coal</v>
          </cell>
          <cell r="AQ142" t="str">
            <v>RA-RA09</v>
          </cell>
          <cell r="AR142" t="str">
            <v>Truck</v>
          </cell>
          <cell r="AS142" t="str">
            <v>Coal</v>
          </cell>
          <cell r="AT142">
            <v>80</v>
          </cell>
          <cell r="AU142">
            <v>1760.7100162506099</v>
          </cell>
          <cell r="AV142">
            <v>0</v>
          </cell>
          <cell r="AW142">
            <v>0</v>
          </cell>
          <cell r="AX142">
            <v>288</v>
          </cell>
          <cell r="AY142">
            <v>0</v>
          </cell>
        </row>
        <row r="143">
          <cell r="AN143" t="str">
            <v>RA-RA10Coal</v>
          </cell>
          <cell r="AQ143" t="str">
            <v>RA-RA10</v>
          </cell>
          <cell r="AR143" t="str">
            <v>Truck</v>
          </cell>
          <cell r="AS143" t="str">
            <v>Coal</v>
          </cell>
          <cell r="AT143">
            <v>63</v>
          </cell>
          <cell r="AU143">
            <v>1181.4400062561001</v>
          </cell>
          <cell r="AV143">
            <v>0</v>
          </cell>
          <cell r="AW143">
            <v>0</v>
          </cell>
          <cell r="AX143">
            <v>220</v>
          </cell>
          <cell r="AY143">
            <v>0</v>
          </cell>
        </row>
        <row r="144">
          <cell r="AN144" t="str">
            <v>RA-RA11Coal</v>
          </cell>
          <cell r="AQ144" t="str">
            <v>RA-RA11</v>
          </cell>
          <cell r="AR144" t="str">
            <v>Truck</v>
          </cell>
          <cell r="AS144" t="str">
            <v>Coal</v>
          </cell>
          <cell r="AT144">
            <v>68</v>
          </cell>
          <cell r="AU144">
            <v>1496.4700012206999</v>
          </cell>
          <cell r="AV144">
            <v>0</v>
          </cell>
          <cell r="AW144">
            <v>0</v>
          </cell>
          <cell r="AX144">
            <v>210</v>
          </cell>
          <cell r="AY144">
            <v>0</v>
          </cell>
        </row>
        <row r="145">
          <cell r="AN145" t="str">
            <v>RA-RA12Coal</v>
          </cell>
          <cell r="AQ145" t="str">
            <v>RA-RA12</v>
          </cell>
          <cell r="AR145" t="str">
            <v>Truck</v>
          </cell>
          <cell r="AS145" t="str">
            <v>Coal</v>
          </cell>
          <cell r="AT145">
            <v>91</v>
          </cell>
          <cell r="AU145">
            <v>1702.75999069214</v>
          </cell>
          <cell r="AV145">
            <v>0</v>
          </cell>
          <cell r="AW145">
            <v>0</v>
          </cell>
          <cell r="AX145">
            <v>266</v>
          </cell>
          <cell r="AY145">
            <v>0</v>
          </cell>
        </row>
        <row r="146">
          <cell r="AN146" t="str">
            <v>RA-RA14Coal</v>
          </cell>
          <cell r="AQ146" t="str">
            <v>RA-RA14</v>
          </cell>
          <cell r="AR146" t="str">
            <v>Truck</v>
          </cell>
          <cell r="AS146" t="str">
            <v>Coal</v>
          </cell>
          <cell r="AT146">
            <v>86</v>
          </cell>
          <cell r="AU146">
            <v>1623.98000144958</v>
          </cell>
          <cell r="AV146">
            <v>0</v>
          </cell>
          <cell r="AW146">
            <v>0</v>
          </cell>
          <cell r="AX146">
            <v>250</v>
          </cell>
          <cell r="AY146">
            <v>0</v>
          </cell>
        </row>
        <row r="147">
          <cell r="AN147" t="str">
            <v>RA-RA15Coal</v>
          </cell>
          <cell r="AQ147" t="str">
            <v>RA-RA15</v>
          </cell>
          <cell r="AR147" t="str">
            <v>Truck</v>
          </cell>
          <cell r="AS147" t="str">
            <v>Coal</v>
          </cell>
          <cell r="AT147">
            <v>69</v>
          </cell>
          <cell r="AU147">
            <v>1524.9199924469001</v>
          </cell>
          <cell r="AV147">
            <v>0</v>
          </cell>
          <cell r="AW147">
            <v>0</v>
          </cell>
          <cell r="AX147">
            <v>234</v>
          </cell>
          <cell r="AY147">
            <v>0</v>
          </cell>
        </row>
        <row r="148">
          <cell r="AN148" t="str">
            <v>RA-RA16Coal</v>
          </cell>
          <cell r="AQ148" t="str">
            <v>RA-RA16</v>
          </cell>
          <cell r="AR148" t="str">
            <v>Truck</v>
          </cell>
          <cell r="AS148" t="str">
            <v>Coal</v>
          </cell>
          <cell r="AT148">
            <v>80</v>
          </cell>
          <cell r="AU148">
            <v>1716.7899971008301</v>
          </cell>
          <cell r="AV148">
            <v>0</v>
          </cell>
          <cell r="AW148">
            <v>0</v>
          </cell>
          <cell r="AX148">
            <v>264</v>
          </cell>
          <cell r="AY148">
            <v>0</v>
          </cell>
        </row>
        <row r="149">
          <cell r="AN149" t="str">
            <v>RNT-EX-VOLVO-460NON</v>
          </cell>
          <cell r="AQ149" t="str">
            <v>RNT-EX-VOLVO-460</v>
          </cell>
          <cell r="AR149" t="str">
            <v>Excavator</v>
          </cell>
          <cell r="AS149" t="str">
            <v>NON</v>
          </cell>
          <cell r="AV149">
            <v>0</v>
          </cell>
          <cell r="AW149">
            <v>114.89990234375</v>
          </cell>
          <cell r="AX149">
            <v>472</v>
          </cell>
          <cell r="AY149">
            <v>0</v>
          </cell>
          <cell r="BD149">
            <v>0.39999999990686802</v>
          </cell>
          <cell r="BE149">
            <v>29.816666666767599</v>
          </cell>
          <cell r="BF149">
            <v>166.00000000011599</v>
          </cell>
          <cell r="BH149">
            <v>1.3166666662436901</v>
          </cell>
          <cell r="BI149">
            <v>5.8333333333139299</v>
          </cell>
          <cell r="BJ149">
            <v>90.683333333115996</v>
          </cell>
          <cell r="BL149">
            <v>28.000000000116401</v>
          </cell>
          <cell r="BM149">
            <v>0.68333333294140197</v>
          </cell>
          <cell r="BN149">
            <v>0.25000000011641499</v>
          </cell>
          <cell r="BO149">
            <v>2.5333333339076498</v>
          </cell>
          <cell r="BP149">
            <v>31.583333333255698</v>
          </cell>
          <cell r="BQ149">
            <v>2.5500000008032702</v>
          </cell>
          <cell r="BU149">
            <v>0.28333333338377997</v>
          </cell>
          <cell r="BW149">
            <v>0.88333333324408203</v>
          </cell>
          <cell r="BY149">
            <v>22.416666666394999</v>
          </cell>
        </row>
        <row r="150">
          <cell r="AN150" t="str">
            <v>RNT-EX-VOLVO-460OB</v>
          </cell>
          <cell r="AQ150" t="str">
            <v>RNT-EX-VOLVO-460</v>
          </cell>
          <cell r="AR150" t="str">
            <v>Excavator</v>
          </cell>
          <cell r="AS150" t="str">
            <v>OB</v>
          </cell>
          <cell r="AT150">
            <v>0</v>
          </cell>
          <cell r="AU150">
            <v>20534</v>
          </cell>
          <cell r="AV150">
            <v>0</v>
          </cell>
          <cell r="AW150">
            <v>131.699951171875</v>
          </cell>
          <cell r="AX150">
            <v>192</v>
          </cell>
          <cell r="AY150">
            <v>0</v>
          </cell>
          <cell r="BC150">
            <v>0.416666666627862</v>
          </cell>
          <cell r="BH150">
            <v>1.66666666651145</v>
          </cell>
          <cell r="BI150">
            <v>11.049999999871901</v>
          </cell>
          <cell r="BJ150">
            <v>26.299999999988401</v>
          </cell>
          <cell r="BK150">
            <v>8.1500000001979096</v>
          </cell>
          <cell r="BL150">
            <v>5.8000000000465697</v>
          </cell>
          <cell r="BM150">
            <v>0.90000000031432104</v>
          </cell>
          <cell r="BN150">
            <v>0.333333333372138</v>
          </cell>
          <cell r="BO150">
            <v>5.6833333338727199</v>
          </cell>
          <cell r="BQ150">
            <v>2.7666666667792001</v>
          </cell>
          <cell r="BR150">
            <v>2.0666666669421798</v>
          </cell>
          <cell r="BU150">
            <v>0.31666666665114501</v>
          </cell>
          <cell r="BV150">
            <v>0.166666666686069</v>
          </cell>
          <cell r="BW150">
            <v>0.66666666674427699</v>
          </cell>
        </row>
        <row r="151">
          <cell r="AN151" t="str">
            <v>RNT-EX-VOLVO460-C14NON</v>
          </cell>
          <cell r="AQ151" t="str">
            <v>RNT-EX-VOLVO460-C14</v>
          </cell>
          <cell r="AR151" t="str">
            <v>Excavator</v>
          </cell>
          <cell r="AS151" t="str">
            <v>NON</v>
          </cell>
          <cell r="AV151">
            <v>0</v>
          </cell>
          <cell r="AW151">
            <v>0</v>
          </cell>
          <cell r="AX151">
            <v>182</v>
          </cell>
          <cell r="AY151">
            <v>0</v>
          </cell>
          <cell r="BE151">
            <v>174.00000000017499</v>
          </cell>
          <cell r="BF151">
            <v>7.9999999998835802</v>
          </cell>
        </row>
        <row r="152">
          <cell r="AN152">
            <v>0</v>
          </cell>
        </row>
        <row r="153">
          <cell r="AN153">
            <v>0</v>
          </cell>
        </row>
        <row r="154">
          <cell r="AN154">
            <v>0</v>
          </cell>
        </row>
        <row r="155">
          <cell r="AN155">
            <v>0</v>
          </cell>
        </row>
        <row r="156">
          <cell r="AN156">
            <v>0</v>
          </cell>
        </row>
        <row r="157">
          <cell r="AN157">
            <v>0</v>
          </cell>
        </row>
        <row r="158">
          <cell r="AN158">
            <v>0</v>
          </cell>
        </row>
        <row r="159">
          <cell r="AN159">
            <v>0</v>
          </cell>
        </row>
        <row r="160">
          <cell r="AN160">
            <v>0</v>
          </cell>
        </row>
        <row r="161">
          <cell r="AN161">
            <v>0</v>
          </cell>
        </row>
        <row r="162">
          <cell r="AN162">
            <v>0</v>
          </cell>
        </row>
        <row r="163">
          <cell r="AN163">
            <v>0</v>
          </cell>
        </row>
        <row r="164">
          <cell r="AN164">
            <v>0</v>
          </cell>
        </row>
        <row r="165">
          <cell r="AN165">
            <v>0</v>
          </cell>
        </row>
        <row r="166">
          <cell r="AN166">
            <v>0</v>
          </cell>
        </row>
        <row r="167">
          <cell r="AN167">
            <v>0</v>
          </cell>
        </row>
        <row r="168">
          <cell r="AN168">
            <v>0</v>
          </cell>
        </row>
        <row r="169">
          <cell r="AN169">
            <v>0</v>
          </cell>
        </row>
        <row r="170">
          <cell r="AN170">
            <v>0</v>
          </cell>
        </row>
        <row r="171">
          <cell r="AN171">
            <v>0</v>
          </cell>
        </row>
        <row r="172">
          <cell r="AN172">
            <v>0</v>
          </cell>
        </row>
        <row r="173">
          <cell r="AN173">
            <v>0</v>
          </cell>
        </row>
        <row r="174">
          <cell r="AN174">
            <v>0</v>
          </cell>
        </row>
        <row r="175">
          <cell r="AN175">
            <v>0</v>
          </cell>
        </row>
        <row r="176">
          <cell r="AN176">
            <v>0</v>
          </cell>
        </row>
        <row r="177">
          <cell r="AN177">
            <v>0</v>
          </cell>
        </row>
        <row r="178">
          <cell r="AN178">
            <v>0</v>
          </cell>
        </row>
        <row r="179">
          <cell r="AN179">
            <v>0</v>
          </cell>
        </row>
        <row r="180">
          <cell r="AN180">
            <v>0</v>
          </cell>
        </row>
        <row r="181">
          <cell r="AN181">
            <v>0</v>
          </cell>
        </row>
        <row r="182">
          <cell r="AN182">
            <v>0</v>
          </cell>
        </row>
        <row r="183">
          <cell r="AN183">
            <v>0</v>
          </cell>
        </row>
        <row r="184">
          <cell r="AN184">
            <v>0</v>
          </cell>
        </row>
        <row r="185">
          <cell r="AN185">
            <v>0</v>
          </cell>
        </row>
        <row r="186">
          <cell r="AN186">
            <v>0</v>
          </cell>
        </row>
        <row r="187">
          <cell r="AN187">
            <v>0</v>
          </cell>
        </row>
        <row r="188">
          <cell r="AN188">
            <v>0</v>
          </cell>
        </row>
        <row r="189">
          <cell r="AN189">
            <v>0</v>
          </cell>
        </row>
        <row r="190">
          <cell r="AN190">
            <v>0</v>
          </cell>
        </row>
        <row r="191">
          <cell r="AN191">
            <v>0</v>
          </cell>
        </row>
        <row r="192">
          <cell r="AN192">
            <v>0</v>
          </cell>
        </row>
        <row r="193">
          <cell r="AN193">
            <v>0</v>
          </cell>
        </row>
        <row r="194">
          <cell r="AN194">
            <v>0</v>
          </cell>
        </row>
        <row r="195">
          <cell r="AN195">
            <v>0</v>
          </cell>
        </row>
        <row r="196">
          <cell r="AN196">
            <v>0</v>
          </cell>
        </row>
        <row r="197">
          <cell r="AN197">
            <v>0</v>
          </cell>
        </row>
        <row r="198">
          <cell r="AN198">
            <v>0</v>
          </cell>
        </row>
        <row r="199">
          <cell r="AN199">
            <v>0</v>
          </cell>
        </row>
        <row r="200">
          <cell r="AN200">
            <v>0</v>
          </cell>
        </row>
        <row r="201">
          <cell r="AN201">
            <v>0</v>
          </cell>
        </row>
        <row r="202">
          <cell r="AN202">
            <v>0</v>
          </cell>
        </row>
        <row r="203">
          <cell r="AN203">
            <v>0</v>
          </cell>
        </row>
        <row r="204">
          <cell r="AN204">
            <v>0</v>
          </cell>
        </row>
        <row r="205">
          <cell r="AN205">
            <v>0</v>
          </cell>
        </row>
        <row r="206">
          <cell r="AN206">
            <v>0</v>
          </cell>
        </row>
        <row r="207">
          <cell r="AN207">
            <v>0</v>
          </cell>
        </row>
        <row r="208">
          <cell r="AN208">
            <v>0</v>
          </cell>
        </row>
        <row r="209">
          <cell r="AN209">
            <v>0</v>
          </cell>
        </row>
        <row r="210">
          <cell r="AN210">
            <v>0</v>
          </cell>
        </row>
        <row r="211">
          <cell r="AN211">
            <v>0</v>
          </cell>
        </row>
        <row r="212">
          <cell r="AN212">
            <v>0</v>
          </cell>
        </row>
        <row r="213">
          <cell r="AN213">
            <v>0</v>
          </cell>
        </row>
        <row r="214">
          <cell r="AN214">
            <v>0</v>
          </cell>
        </row>
        <row r="215">
          <cell r="AN215">
            <v>0</v>
          </cell>
        </row>
        <row r="216">
          <cell r="AN216">
            <v>0</v>
          </cell>
        </row>
        <row r="217">
          <cell r="AN217">
            <v>0</v>
          </cell>
        </row>
        <row r="218">
          <cell r="AN218">
            <v>0</v>
          </cell>
        </row>
        <row r="219">
          <cell r="AN219">
            <v>0</v>
          </cell>
        </row>
        <row r="220">
          <cell r="AN220">
            <v>0</v>
          </cell>
        </row>
        <row r="221">
          <cell r="AN221">
            <v>0</v>
          </cell>
        </row>
        <row r="222">
          <cell r="AN222">
            <v>0</v>
          </cell>
        </row>
        <row r="223">
          <cell r="AN223">
            <v>0</v>
          </cell>
        </row>
        <row r="224">
          <cell r="AN224">
            <v>0</v>
          </cell>
        </row>
        <row r="225">
          <cell r="AN225">
            <v>0</v>
          </cell>
        </row>
        <row r="226">
          <cell r="AN226">
            <v>0</v>
          </cell>
        </row>
        <row r="227">
          <cell r="AN227">
            <v>0</v>
          </cell>
        </row>
        <row r="228">
          <cell r="AN228">
            <v>0</v>
          </cell>
        </row>
        <row r="229">
          <cell r="AN229">
            <v>0</v>
          </cell>
        </row>
        <row r="230">
          <cell r="AN230">
            <v>0</v>
          </cell>
        </row>
        <row r="231">
          <cell r="AN231">
            <v>0</v>
          </cell>
        </row>
        <row r="232">
          <cell r="AN232">
            <v>0</v>
          </cell>
        </row>
        <row r="233">
          <cell r="AN233">
            <v>0</v>
          </cell>
        </row>
        <row r="234">
          <cell r="AN234">
            <v>0</v>
          </cell>
        </row>
        <row r="235">
          <cell r="AN235">
            <v>0</v>
          </cell>
        </row>
        <row r="236">
          <cell r="AN236">
            <v>0</v>
          </cell>
        </row>
        <row r="237">
          <cell r="AN237">
            <v>0</v>
          </cell>
        </row>
        <row r="238">
          <cell r="AN238">
            <v>0</v>
          </cell>
        </row>
        <row r="239">
          <cell r="AN239">
            <v>0</v>
          </cell>
        </row>
        <row r="240">
          <cell r="AN240">
            <v>0</v>
          </cell>
        </row>
        <row r="241">
          <cell r="AN241">
            <v>0</v>
          </cell>
        </row>
        <row r="242">
          <cell r="AN242">
            <v>0</v>
          </cell>
        </row>
        <row r="243">
          <cell r="AN243">
            <v>0</v>
          </cell>
        </row>
        <row r="244">
          <cell r="AN244">
            <v>0</v>
          </cell>
        </row>
        <row r="245">
          <cell r="AN245">
            <v>0</v>
          </cell>
        </row>
        <row r="246">
          <cell r="AN246">
            <v>0</v>
          </cell>
        </row>
        <row r="247">
          <cell r="AN247">
            <v>0</v>
          </cell>
        </row>
        <row r="248">
          <cell r="AN248">
            <v>0</v>
          </cell>
        </row>
        <row r="249">
          <cell r="AN249">
            <v>0</v>
          </cell>
        </row>
        <row r="250">
          <cell r="AN250">
            <v>0</v>
          </cell>
        </row>
        <row r="251">
          <cell r="AN251">
            <v>0</v>
          </cell>
        </row>
        <row r="252">
          <cell r="AN252">
            <v>0</v>
          </cell>
        </row>
        <row r="253">
          <cell r="AN253">
            <v>0</v>
          </cell>
        </row>
        <row r="254">
          <cell r="AN254">
            <v>0</v>
          </cell>
        </row>
        <row r="255">
          <cell r="AN255">
            <v>0</v>
          </cell>
        </row>
        <row r="256">
          <cell r="AN256">
            <v>0</v>
          </cell>
        </row>
        <row r="257">
          <cell r="AN257">
            <v>0</v>
          </cell>
        </row>
        <row r="258">
          <cell r="AN258">
            <v>0</v>
          </cell>
        </row>
        <row r="259">
          <cell r="AN259">
            <v>0</v>
          </cell>
        </row>
        <row r="260">
          <cell r="AN260">
            <v>0</v>
          </cell>
        </row>
        <row r="261">
          <cell r="AN261">
            <v>0</v>
          </cell>
        </row>
        <row r="262">
          <cell r="AN262">
            <v>0</v>
          </cell>
        </row>
        <row r="263">
          <cell r="AN263">
            <v>0</v>
          </cell>
        </row>
        <row r="264">
          <cell r="AN264">
            <v>0</v>
          </cell>
        </row>
        <row r="265">
          <cell r="AN265">
            <v>0</v>
          </cell>
        </row>
        <row r="266">
          <cell r="AN266">
            <v>0</v>
          </cell>
        </row>
        <row r="267">
          <cell r="AN267">
            <v>0</v>
          </cell>
        </row>
        <row r="268">
          <cell r="AN268">
            <v>0</v>
          </cell>
        </row>
        <row r="269">
          <cell r="AN269">
            <v>0</v>
          </cell>
        </row>
        <row r="270">
          <cell r="AN270">
            <v>0</v>
          </cell>
        </row>
        <row r="271">
          <cell r="AN271">
            <v>0</v>
          </cell>
        </row>
        <row r="272">
          <cell r="AN272">
            <v>0</v>
          </cell>
        </row>
        <row r="273">
          <cell r="AN273">
            <v>0</v>
          </cell>
        </row>
        <row r="274">
          <cell r="AN274">
            <v>0</v>
          </cell>
        </row>
        <row r="275">
          <cell r="AN275">
            <v>0</v>
          </cell>
        </row>
        <row r="276">
          <cell r="AN276">
            <v>0</v>
          </cell>
        </row>
        <row r="277">
          <cell r="AN277">
            <v>0</v>
          </cell>
        </row>
        <row r="278">
          <cell r="AN278">
            <v>0</v>
          </cell>
        </row>
        <row r="279">
          <cell r="AN279">
            <v>0</v>
          </cell>
        </row>
        <row r="280">
          <cell r="AN280">
            <v>0</v>
          </cell>
        </row>
        <row r="281">
          <cell r="AN281">
            <v>0</v>
          </cell>
        </row>
        <row r="282">
          <cell r="AN282">
            <v>0</v>
          </cell>
        </row>
        <row r="283">
          <cell r="AN283">
            <v>0</v>
          </cell>
        </row>
        <row r="284">
          <cell r="AN284">
            <v>0</v>
          </cell>
        </row>
        <row r="285">
          <cell r="AN285">
            <v>0</v>
          </cell>
        </row>
        <row r="286">
          <cell r="AN286">
            <v>0</v>
          </cell>
        </row>
        <row r="287">
          <cell r="AN287">
            <v>0</v>
          </cell>
        </row>
        <row r="289">
          <cell r="AN289">
            <v>0</v>
          </cell>
        </row>
        <row r="290">
          <cell r="AN290">
            <v>0</v>
          </cell>
        </row>
        <row r="291">
          <cell r="AN291">
            <v>0</v>
          </cell>
        </row>
        <row r="292">
          <cell r="AN292">
            <v>0</v>
          </cell>
        </row>
        <row r="293">
          <cell r="AN293">
            <v>0</v>
          </cell>
        </row>
        <row r="294">
          <cell r="AN294">
            <v>0</v>
          </cell>
        </row>
        <row r="295">
          <cell r="AN295">
            <v>0</v>
          </cell>
        </row>
        <row r="296">
          <cell r="AN296">
            <v>0</v>
          </cell>
        </row>
        <row r="297">
          <cell r="AN297">
            <v>0</v>
          </cell>
        </row>
        <row r="298">
          <cell r="AN298">
            <v>0</v>
          </cell>
        </row>
        <row r="299">
          <cell r="AN299">
            <v>0</v>
          </cell>
        </row>
        <row r="300">
          <cell r="AN300">
            <v>0</v>
          </cell>
        </row>
        <row r="301">
          <cell r="AN301">
            <v>0</v>
          </cell>
        </row>
        <row r="302">
          <cell r="AN302">
            <v>0</v>
          </cell>
        </row>
        <row r="303">
          <cell r="AN303">
            <v>0</v>
          </cell>
        </row>
        <row r="304">
          <cell r="AN304">
            <v>0</v>
          </cell>
        </row>
        <row r="305">
          <cell r="AN305">
            <v>0</v>
          </cell>
        </row>
        <row r="306">
          <cell r="AN306">
            <v>0</v>
          </cell>
        </row>
        <row r="307">
          <cell r="AN307">
            <v>0</v>
          </cell>
        </row>
        <row r="308">
          <cell r="AN308">
            <v>0</v>
          </cell>
        </row>
        <row r="309">
          <cell r="AN309">
            <v>0</v>
          </cell>
        </row>
        <row r="310">
          <cell r="AN310">
            <v>0</v>
          </cell>
        </row>
        <row r="311">
          <cell r="AN311">
            <v>0</v>
          </cell>
        </row>
        <row r="312">
          <cell r="AN312">
            <v>0</v>
          </cell>
        </row>
        <row r="313">
          <cell r="AN313">
            <v>0</v>
          </cell>
        </row>
        <row r="314">
          <cell r="AN314">
            <v>0</v>
          </cell>
        </row>
        <row r="315">
          <cell r="AN315">
            <v>0</v>
          </cell>
        </row>
        <row r="316">
          <cell r="AN316">
            <v>0</v>
          </cell>
        </row>
        <row r="317">
          <cell r="AN317">
            <v>0</v>
          </cell>
        </row>
        <row r="318">
          <cell r="AN318">
            <v>0</v>
          </cell>
        </row>
        <row r="319">
          <cell r="AN319">
            <v>0</v>
          </cell>
        </row>
        <row r="320">
          <cell r="AN320">
            <v>0</v>
          </cell>
        </row>
        <row r="321">
          <cell r="AN321">
            <v>0</v>
          </cell>
        </row>
        <row r="322">
          <cell r="AN322">
            <v>0</v>
          </cell>
        </row>
        <row r="323">
          <cell r="AN323">
            <v>0</v>
          </cell>
        </row>
        <row r="324">
          <cell r="AN324">
            <v>0</v>
          </cell>
        </row>
        <row r="325">
          <cell r="AN325">
            <v>0</v>
          </cell>
        </row>
        <row r="326">
          <cell r="AN326">
            <v>0</v>
          </cell>
        </row>
        <row r="327">
          <cell r="AN327">
            <v>0</v>
          </cell>
        </row>
        <row r="328">
          <cell r="AN328">
            <v>0</v>
          </cell>
        </row>
        <row r="329">
          <cell r="AN329">
            <v>0</v>
          </cell>
        </row>
        <row r="330">
          <cell r="AN330">
            <v>0</v>
          </cell>
        </row>
        <row r="331">
          <cell r="AN331">
            <v>0</v>
          </cell>
        </row>
        <row r="332">
          <cell r="AN332">
            <v>0</v>
          </cell>
        </row>
        <row r="333">
          <cell r="AN333">
            <v>0</v>
          </cell>
        </row>
        <row r="334">
          <cell r="AN334">
            <v>0</v>
          </cell>
        </row>
        <row r="335">
          <cell r="AN335">
            <v>0</v>
          </cell>
        </row>
        <row r="336">
          <cell r="AN336">
            <v>0</v>
          </cell>
        </row>
        <row r="337">
          <cell r="AN337">
            <v>0</v>
          </cell>
        </row>
        <row r="338">
          <cell r="AN338">
            <v>0</v>
          </cell>
        </row>
        <row r="339">
          <cell r="AN339">
            <v>0</v>
          </cell>
        </row>
        <row r="340">
          <cell r="AN340">
            <v>0</v>
          </cell>
        </row>
        <row r="341">
          <cell r="AN341">
            <v>0</v>
          </cell>
        </row>
        <row r="342">
          <cell r="AN342">
            <v>0</v>
          </cell>
        </row>
        <row r="343">
          <cell r="AN343">
            <v>0</v>
          </cell>
        </row>
        <row r="344">
          <cell r="AN344">
            <v>0</v>
          </cell>
        </row>
        <row r="345">
          <cell r="AN345">
            <v>0</v>
          </cell>
        </row>
        <row r="346">
          <cell r="AN346">
            <v>0</v>
          </cell>
        </row>
        <row r="347">
          <cell r="AN347">
            <v>0</v>
          </cell>
        </row>
        <row r="348">
          <cell r="AN348">
            <v>0</v>
          </cell>
        </row>
        <row r="349">
          <cell r="AN349">
            <v>0</v>
          </cell>
        </row>
        <row r="350">
          <cell r="AN350">
            <v>0</v>
          </cell>
        </row>
        <row r="351">
          <cell r="AN351">
            <v>0</v>
          </cell>
        </row>
        <row r="352">
          <cell r="AN352">
            <v>0</v>
          </cell>
        </row>
        <row r="353">
          <cell r="AN353">
            <v>0</v>
          </cell>
        </row>
        <row r="354">
          <cell r="AN354">
            <v>0</v>
          </cell>
        </row>
        <row r="355">
          <cell r="AN355">
            <v>0</v>
          </cell>
        </row>
        <row r="356">
          <cell r="AN356">
            <v>0</v>
          </cell>
        </row>
        <row r="357">
          <cell r="AN357">
            <v>0</v>
          </cell>
        </row>
        <row r="358">
          <cell r="AN358">
            <v>0</v>
          </cell>
        </row>
        <row r="359">
          <cell r="AN359">
            <v>0</v>
          </cell>
        </row>
        <row r="360">
          <cell r="AN360">
            <v>0</v>
          </cell>
        </row>
        <row r="361">
          <cell r="AN361">
            <v>0</v>
          </cell>
        </row>
        <row r="362">
          <cell r="AN362">
            <v>0</v>
          </cell>
        </row>
        <row r="363">
          <cell r="AN363">
            <v>0</v>
          </cell>
        </row>
        <row r="364">
          <cell r="AN364">
            <v>0</v>
          </cell>
        </row>
        <row r="365">
          <cell r="AN365">
            <v>0</v>
          </cell>
        </row>
        <row r="366">
          <cell r="AN366">
            <v>0</v>
          </cell>
        </row>
        <row r="367">
          <cell r="AN367">
            <v>0</v>
          </cell>
        </row>
        <row r="368">
          <cell r="AN368">
            <v>0</v>
          </cell>
        </row>
        <row r="369">
          <cell r="AN369">
            <v>0</v>
          </cell>
        </row>
        <row r="370">
          <cell r="AN370">
            <v>0</v>
          </cell>
        </row>
        <row r="371">
          <cell r="AN371">
            <v>0</v>
          </cell>
        </row>
        <row r="372">
          <cell r="AN372">
            <v>0</v>
          </cell>
        </row>
        <row r="373">
          <cell r="AN373">
            <v>0</v>
          </cell>
        </row>
        <row r="374">
          <cell r="AN374">
            <v>0</v>
          </cell>
        </row>
        <row r="375">
          <cell r="AN375">
            <v>0</v>
          </cell>
        </row>
        <row r="376">
          <cell r="AN376">
            <v>0</v>
          </cell>
        </row>
        <row r="377">
          <cell r="AN377">
            <v>0</v>
          </cell>
        </row>
        <row r="378">
          <cell r="AN378">
            <v>0</v>
          </cell>
        </row>
        <row r="379">
          <cell r="AN379">
            <v>0</v>
          </cell>
        </row>
        <row r="380">
          <cell r="AN380">
            <v>0</v>
          </cell>
        </row>
        <row r="381">
          <cell r="AN381">
            <v>0</v>
          </cell>
        </row>
        <row r="382">
          <cell r="AN382">
            <v>0</v>
          </cell>
        </row>
        <row r="383">
          <cell r="AN383">
            <v>0</v>
          </cell>
        </row>
        <row r="384">
          <cell r="AN384">
            <v>0</v>
          </cell>
        </row>
        <row r="385">
          <cell r="AN385">
            <v>0</v>
          </cell>
        </row>
        <row r="386">
          <cell r="AN386">
            <v>0</v>
          </cell>
        </row>
        <row r="387">
          <cell r="AN387">
            <v>0</v>
          </cell>
        </row>
        <row r="388">
          <cell r="AN388">
            <v>0</v>
          </cell>
        </row>
        <row r="389">
          <cell r="AN389">
            <v>0</v>
          </cell>
        </row>
        <row r="390">
          <cell r="AN390">
            <v>0</v>
          </cell>
        </row>
        <row r="391">
          <cell r="AN391">
            <v>0</v>
          </cell>
        </row>
        <row r="392">
          <cell r="AN392">
            <v>0</v>
          </cell>
        </row>
        <row r="393">
          <cell r="AN393">
            <v>0</v>
          </cell>
        </row>
        <row r="394">
          <cell r="AN394">
            <v>0</v>
          </cell>
        </row>
        <row r="395">
          <cell r="AN395">
            <v>0</v>
          </cell>
        </row>
        <row r="396">
          <cell r="AN396">
            <v>0</v>
          </cell>
        </row>
        <row r="397">
          <cell r="AN397">
            <v>0</v>
          </cell>
        </row>
        <row r="398">
          <cell r="AN398">
            <v>0</v>
          </cell>
        </row>
        <row r="399">
          <cell r="AN399">
            <v>0</v>
          </cell>
        </row>
        <row r="400">
          <cell r="AN400">
            <v>0</v>
          </cell>
        </row>
        <row r="401">
          <cell r="AN401">
            <v>0</v>
          </cell>
        </row>
        <row r="402">
          <cell r="AN402">
            <v>0</v>
          </cell>
        </row>
        <row r="403">
          <cell r="AN403">
            <v>0</v>
          </cell>
        </row>
        <row r="404">
          <cell r="AN404">
            <v>0</v>
          </cell>
        </row>
        <row r="405">
          <cell r="AN405">
            <v>0</v>
          </cell>
        </row>
        <row r="406">
          <cell r="AN406">
            <v>0</v>
          </cell>
        </row>
        <row r="407">
          <cell r="AN407">
            <v>0</v>
          </cell>
        </row>
        <row r="408">
          <cell r="AN408">
            <v>0</v>
          </cell>
        </row>
        <row r="409">
          <cell r="AN409">
            <v>0</v>
          </cell>
        </row>
        <row r="410">
          <cell r="AN410">
            <v>0</v>
          </cell>
        </row>
        <row r="411">
          <cell r="AN411">
            <v>0</v>
          </cell>
        </row>
        <row r="412">
          <cell r="AN412">
            <v>0</v>
          </cell>
        </row>
        <row r="413">
          <cell r="AN413">
            <v>0</v>
          </cell>
        </row>
        <row r="414">
          <cell r="AN414">
            <v>0</v>
          </cell>
        </row>
        <row r="415">
          <cell r="AN415">
            <v>0</v>
          </cell>
        </row>
        <row r="416">
          <cell r="AN416">
            <v>0</v>
          </cell>
        </row>
        <row r="417">
          <cell r="AN417">
            <v>0</v>
          </cell>
        </row>
        <row r="418">
          <cell r="AN418">
            <v>0</v>
          </cell>
        </row>
        <row r="419">
          <cell r="AN419">
            <v>0</v>
          </cell>
        </row>
        <row r="420">
          <cell r="AN420">
            <v>0</v>
          </cell>
        </row>
        <row r="421">
          <cell r="AN421">
            <v>0</v>
          </cell>
        </row>
        <row r="422">
          <cell r="AN422">
            <v>0</v>
          </cell>
        </row>
        <row r="423">
          <cell r="AN423">
            <v>0</v>
          </cell>
        </row>
        <row r="424">
          <cell r="AN424">
            <v>0</v>
          </cell>
        </row>
        <row r="425">
          <cell r="AN425">
            <v>0</v>
          </cell>
        </row>
        <row r="426">
          <cell r="AN426">
            <v>0</v>
          </cell>
        </row>
        <row r="427">
          <cell r="AN427">
            <v>0</v>
          </cell>
        </row>
        <row r="428">
          <cell r="AN428">
            <v>0</v>
          </cell>
        </row>
        <row r="429">
          <cell r="AN429">
            <v>0</v>
          </cell>
        </row>
        <row r="430">
          <cell r="AN430">
            <v>0</v>
          </cell>
        </row>
        <row r="431">
          <cell r="AN431">
            <v>0</v>
          </cell>
        </row>
        <row r="432">
          <cell r="AN432">
            <v>0</v>
          </cell>
        </row>
        <row r="433">
          <cell r="AN433">
            <v>0</v>
          </cell>
        </row>
        <row r="434">
          <cell r="AN434">
            <v>0</v>
          </cell>
        </row>
        <row r="435">
          <cell r="AN435">
            <v>0</v>
          </cell>
        </row>
        <row r="436">
          <cell r="AN436">
            <v>0</v>
          </cell>
        </row>
        <row r="437">
          <cell r="AN437">
            <v>0</v>
          </cell>
        </row>
        <row r="438">
          <cell r="AN438">
            <v>0</v>
          </cell>
        </row>
        <row r="439">
          <cell r="AN439">
            <v>0</v>
          </cell>
        </row>
        <row r="440">
          <cell r="AN440">
            <v>0</v>
          </cell>
        </row>
        <row r="441">
          <cell r="AN441">
            <v>0</v>
          </cell>
        </row>
        <row r="442">
          <cell r="AN442">
            <v>0</v>
          </cell>
        </row>
        <row r="443">
          <cell r="AN443">
            <v>0</v>
          </cell>
        </row>
        <row r="444">
          <cell r="AN444">
            <v>0</v>
          </cell>
        </row>
        <row r="445">
          <cell r="AN445">
            <v>0</v>
          </cell>
        </row>
        <row r="446">
          <cell r="AN446">
            <v>0</v>
          </cell>
        </row>
        <row r="447">
          <cell r="AN447">
            <v>0</v>
          </cell>
        </row>
        <row r="448">
          <cell r="AN448">
            <v>0</v>
          </cell>
        </row>
        <row r="449">
          <cell r="AN449">
            <v>0</v>
          </cell>
        </row>
        <row r="450">
          <cell r="AN450">
            <v>0</v>
          </cell>
        </row>
        <row r="451">
          <cell r="AN451">
            <v>0</v>
          </cell>
        </row>
        <row r="452">
          <cell r="AN452">
            <v>0</v>
          </cell>
        </row>
        <row r="453">
          <cell r="AN453">
            <v>0</v>
          </cell>
        </row>
        <row r="454">
          <cell r="AN454">
            <v>0</v>
          </cell>
        </row>
        <row r="455">
          <cell r="AN455">
            <v>0</v>
          </cell>
        </row>
        <row r="456">
          <cell r="AN456">
            <v>0</v>
          </cell>
        </row>
        <row r="457">
          <cell r="AN457">
            <v>0</v>
          </cell>
        </row>
        <row r="458">
          <cell r="AN458">
            <v>0</v>
          </cell>
        </row>
        <row r="459">
          <cell r="AN459">
            <v>0</v>
          </cell>
        </row>
        <row r="460">
          <cell r="AN460">
            <v>0</v>
          </cell>
        </row>
        <row r="461">
          <cell r="AN461">
            <v>0</v>
          </cell>
        </row>
        <row r="462">
          <cell r="AN462">
            <v>0</v>
          </cell>
        </row>
        <row r="463">
          <cell r="AN463">
            <v>0</v>
          </cell>
        </row>
        <row r="464">
          <cell r="AN464">
            <v>0</v>
          </cell>
        </row>
        <row r="465">
          <cell r="AN465">
            <v>0</v>
          </cell>
        </row>
        <row r="466">
          <cell r="AN466">
            <v>0</v>
          </cell>
        </row>
        <row r="467">
          <cell r="AN467">
            <v>0</v>
          </cell>
        </row>
        <row r="468">
          <cell r="AN468">
            <v>0</v>
          </cell>
        </row>
        <row r="469">
          <cell r="AN469">
            <v>0</v>
          </cell>
        </row>
        <row r="470">
          <cell r="AN470">
            <v>0</v>
          </cell>
        </row>
        <row r="471">
          <cell r="AN471">
            <v>0</v>
          </cell>
        </row>
        <row r="472">
          <cell r="AN472">
            <v>0</v>
          </cell>
        </row>
        <row r="473">
          <cell r="AN473">
            <v>0</v>
          </cell>
        </row>
      </sheetData>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Social security fund"/>
      <sheetName val="Provident fund"/>
      <sheetName val="Other welfare"/>
      <sheetName val="In-house Training"/>
      <sheetName val="Bank Charge"/>
      <sheetName val="Depreciation"/>
      <sheetName val="Production Volumn"/>
      <sheetName val="Production"/>
      <sheetName val="Macro"/>
      <sheetName val="#REF"/>
      <sheetName val="tabel_2007_Total_plan 93jt"/>
    </sheetNames>
    <definedNames>
      <definedName name="Business_Unit" refersTo="='Business Unit'!$A$3:$A$9"/>
      <definedName name="Company" refersTo="='Company'!$A$3:$A$33"/>
      <definedName name="Cost_Center" refersTo="='Cost Center'!$A$3:$A$339"/>
      <definedName name="Exchange_Code" refersTo="='Exchange Rate'!$B$2:$B$6"/>
    </definedNames>
    <sheetDataSet>
      <sheetData sheetId="0" refreshError="1"/>
      <sheetData sheetId="1" refreshError="1"/>
      <sheetData sheetId="2" refreshError="1">
        <row r="2">
          <cell r="B2" t="str">
            <v>Protection Level</v>
          </cell>
        </row>
      </sheetData>
      <sheetData sheetId="3" refreshError="1">
        <row r="2">
          <cell r="B2" t="str">
            <v>Baht</v>
          </cell>
        </row>
        <row r="3">
          <cell r="A3" t="str">
            <v>Indonesia</v>
          </cell>
          <cell r="B3" t="str">
            <v>RP</v>
          </cell>
        </row>
        <row r="4">
          <cell r="A4" t="str">
            <v>Singapore</v>
          </cell>
          <cell r="B4" t="str">
            <v>SGD</v>
          </cell>
        </row>
        <row r="5">
          <cell r="A5" t="str">
            <v>America</v>
          </cell>
          <cell r="B5" t="str">
            <v>USD</v>
          </cell>
        </row>
        <row r="6">
          <cell r="A6" t="str">
            <v>Vietnam</v>
          </cell>
          <cell r="B6" t="str">
            <v>VND</v>
          </cell>
        </row>
      </sheetData>
      <sheetData sheetId="4" refreshError="1">
        <row r="2">
          <cell r="B2" t="str">
            <v>Description</v>
          </cell>
        </row>
        <row r="3">
          <cell r="A3" t="str">
            <v>01</v>
          </cell>
          <cell r="B3" t="str">
            <v>Banpu Public Company  Limted</v>
          </cell>
        </row>
        <row r="4">
          <cell r="A4" t="str">
            <v>02</v>
          </cell>
          <cell r="B4" t="str">
            <v>Banpu Minerals Company  Limted</v>
          </cell>
        </row>
        <row r="5">
          <cell r="A5" t="str">
            <v>05</v>
          </cell>
          <cell r="B5" t="str">
            <v>Promsin Company Limited</v>
          </cell>
        </row>
        <row r="6">
          <cell r="A6" t="str">
            <v>07</v>
          </cell>
          <cell r="B6" t="str">
            <v>Banpu International Limted</v>
          </cell>
        </row>
        <row r="7">
          <cell r="A7" t="str">
            <v>08</v>
          </cell>
        </row>
        <row r="8">
          <cell r="A8" t="str">
            <v>10</v>
          </cell>
        </row>
        <row r="9">
          <cell r="A9" t="str">
            <v>11</v>
          </cell>
        </row>
        <row r="10">
          <cell r="A10" t="str">
            <v>12</v>
          </cell>
        </row>
        <row r="11">
          <cell r="A11" t="str">
            <v>13</v>
          </cell>
        </row>
        <row r="12">
          <cell r="A12" t="str">
            <v>14</v>
          </cell>
        </row>
        <row r="13">
          <cell r="A13" t="str">
            <v>15</v>
          </cell>
        </row>
        <row r="14">
          <cell r="A14" t="str">
            <v>16</v>
          </cell>
        </row>
        <row r="15">
          <cell r="A15" t="str">
            <v>17</v>
          </cell>
        </row>
        <row r="16">
          <cell r="A16" t="str">
            <v>18</v>
          </cell>
        </row>
        <row r="17">
          <cell r="A17" t="str">
            <v>20</v>
          </cell>
        </row>
        <row r="18">
          <cell r="A18" t="str">
            <v>21</v>
          </cell>
        </row>
        <row r="19">
          <cell r="A19" t="str">
            <v>22</v>
          </cell>
        </row>
        <row r="20">
          <cell r="A20" t="str">
            <v>23</v>
          </cell>
        </row>
        <row r="21">
          <cell r="A21" t="str">
            <v>24</v>
          </cell>
        </row>
        <row r="22">
          <cell r="A22" t="str">
            <v>25</v>
          </cell>
        </row>
        <row r="23">
          <cell r="A23" t="str">
            <v>26</v>
          </cell>
        </row>
        <row r="24">
          <cell r="A24" t="str">
            <v>27</v>
          </cell>
        </row>
        <row r="25">
          <cell r="A25" t="str">
            <v>28</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sheetData>
      <sheetData sheetId="5" refreshError="1">
        <row r="2">
          <cell r="B2" t="str">
            <v>Description</v>
          </cell>
        </row>
        <row r="3">
          <cell r="A3" t="str">
            <v>01</v>
          </cell>
          <cell r="B3" t="str">
            <v>Corporate</v>
          </cell>
        </row>
        <row r="4">
          <cell r="A4" t="str">
            <v>02</v>
          </cell>
          <cell r="B4" t="str">
            <v>Coal Thailand Business</v>
          </cell>
        </row>
        <row r="5">
          <cell r="A5" t="str">
            <v>03</v>
          </cell>
          <cell r="B5" t="str">
            <v>Minerals Business</v>
          </cell>
        </row>
        <row r="6">
          <cell r="A6" t="str">
            <v>04</v>
          </cell>
          <cell r="B6" t="str">
            <v>Engineering Service Business</v>
          </cell>
        </row>
        <row r="7">
          <cell r="A7" t="str">
            <v>05</v>
          </cell>
        </row>
        <row r="8">
          <cell r="A8" t="str">
            <v>07</v>
          </cell>
        </row>
        <row r="9">
          <cell r="A9" t="str">
            <v>08</v>
          </cell>
        </row>
      </sheetData>
      <sheetData sheetId="6" refreshError="1">
        <row r="2">
          <cell r="B2" t="str">
            <v>Description</v>
          </cell>
        </row>
        <row r="3">
          <cell r="A3" t="str">
            <v>00000</v>
          </cell>
          <cell r="B3" t="str">
            <v>Administration</v>
          </cell>
        </row>
        <row r="4">
          <cell r="A4" t="str">
            <v>01100</v>
          </cell>
          <cell r="B4" t="str">
            <v>Office of CEO</v>
          </cell>
        </row>
        <row r="5">
          <cell r="A5" t="str">
            <v>01200</v>
          </cell>
          <cell r="B5" t="str">
            <v>Government Relations</v>
          </cell>
        </row>
        <row r="6">
          <cell r="A6" t="str">
            <v>01300</v>
          </cell>
          <cell r="B6" t="str">
            <v>Corporate Communications</v>
          </cell>
        </row>
        <row r="7">
          <cell r="A7" t="str">
            <v>01400</v>
          </cell>
        </row>
        <row r="8">
          <cell r="A8" t="str">
            <v>01500</v>
          </cell>
        </row>
        <row r="9">
          <cell r="A9" t="str">
            <v>03100</v>
          </cell>
        </row>
        <row r="10">
          <cell r="A10" t="str">
            <v>03200</v>
          </cell>
        </row>
        <row r="11">
          <cell r="A11" t="str">
            <v>04100</v>
          </cell>
        </row>
        <row r="12">
          <cell r="A12" t="str">
            <v>05100</v>
          </cell>
        </row>
        <row r="13">
          <cell r="A13" t="str">
            <v>05200</v>
          </cell>
        </row>
        <row r="14">
          <cell r="A14" t="str">
            <v>05400</v>
          </cell>
        </row>
        <row r="15">
          <cell r="A15" t="str">
            <v>05500</v>
          </cell>
        </row>
        <row r="16">
          <cell r="A16" t="str">
            <v>05700</v>
          </cell>
        </row>
        <row r="17">
          <cell r="A17" t="str">
            <v>05800</v>
          </cell>
        </row>
        <row r="18">
          <cell r="A18" t="str">
            <v>06200</v>
          </cell>
        </row>
        <row r="19">
          <cell r="A19" t="str">
            <v>07200</v>
          </cell>
        </row>
        <row r="20">
          <cell r="A20" t="str">
            <v>08100</v>
          </cell>
        </row>
        <row r="21">
          <cell r="A21" t="str">
            <v>11100</v>
          </cell>
        </row>
        <row r="22">
          <cell r="A22" t="str">
            <v>11210</v>
          </cell>
        </row>
        <row r="23">
          <cell r="A23" t="str">
            <v>11220</v>
          </cell>
        </row>
        <row r="24">
          <cell r="A24" t="str">
            <v>11310</v>
          </cell>
        </row>
        <row r="25">
          <cell r="A25" t="str">
            <v>11320</v>
          </cell>
        </row>
        <row r="26">
          <cell r="A26" t="str">
            <v>11330</v>
          </cell>
        </row>
        <row r="27">
          <cell r="A27" t="str">
            <v>11340</v>
          </cell>
        </row>
        <row r="28">
          <cell r="A28" t="str">
            <v>11410</v>
          </cell>
        </row>
        <row r="29">
          <cell r="A29" t="str">
            <v>11510</v>
          </cell>
        </row>
        <row r="30">
          <cell r="A30" t="str">
            <v>11520</v>
          </cell>
        </row>
        <row r="31">
          <cell r="A31" t="str">
            <v>11530</v>
          </cell>
        </row>
        <row r="32">
          <cell r="A32" t="str">
            <v>11540</v>
          </cell>
        </row>
        <row r="33">
          <cell r="A33" t="str">
            <v>11610</v>
          </cell>
        </row>
        <row r="34">
          <cell r="A34" t="str">
            <v>11620</v>
          </cell>
        </row>
        <row r="35">
          <cell r="A35" t="str">
            <v>11630</v>
          </cell>
        </row>
        <row r="36">
          <cell r="A36" t="str">
            <v>28100</v>
          </cell>
        </row>
        <row r="37">
          <cell r="A37" t="str">
            <v>28200</v>
          </cell>
        </row>
        <row r="38">
          <cell r="A38" t="str">
            <v>28300</v>
          </cell>
        </row>
        <row r="39">
          <cell r="A39" t="str">
            <v>28400</v>
          </cell>
        </row>
        <row r="40">
          <cell r="A40" t="str">
            <v>28500</v>
          </cell>
        </row>
        <row r="41">
          <cell r="A41" t="str">
            <v>28600</v>
          </cell>
        </row>
        <row r="42">
          <cell r="A42" t="str">
            <v>28900</v>
          </cell>
        </row>
        <row r="43">
          <cell r="A43" t="str">
            <v>28910</v>
          </cell>
        </row>
        <row r="44">
          <cell r="A44" t="str">
            <v>28920</v>
          </cell>
        </row>
        <row r="45">
          <cell r="A45" t="str">
            <v>41100</v>
          </cell>
        </row>
        <row r="46">
          <cell r="A46" t="str">
            <v>41200</v>
          </cell>
        </row>
        <row r="47">
          <cell r="A47" t="str">
            <v>41300</v>
          </cell>
        </row>
        <row r="48">
          <cell r="A48" t="str">
            <v>41400</v>
          </cell>
        </row>
        <row r="49">
          <cell r="A49" t="str">
            <v>42100</v>
          </cell>
        </row>
        <row r="50">
          <cell r="A50" t="str">
            <v>42200</v>
          </cell>
        </row>
        <row r="51">
          <cell r="A51" t="str">
            <v>42300</v>
          </cell>
        </row>
        <row r="52">
          <cell r="A52" t="str">
            <v>43100</v>
          </cell>
        </row>
        <row r="53">
          <cell r="A53" t="str">
            <v>43200</v>
          </cell>
        </row>
        <row r="54">
          <cell r="A54" t="str">
            <v>43300</v>
          </cell>
        </row>
        <row r="55">
          <cell r="A55" t="str">
            <v>43400</v>
          </cell>
        </row>
        <row r="56">
          <cell r="A56" t="str">
            <v>44000</v>
          </cell>
        </row>
        <row r="57">
          <cell r="A57" t="str">
            <v>45100</v>
          </cell>
        </row>
        <row r="58">
          <cell r="A58" t="str">
            <v>45200</v>
          </cell>
        </row>
        <row r="59">
          <cell r="A59" t="str">
            <v>51100</v>
          </cell>
        </row>
        <row r="60">
          <cell r="A60" t="str">
            <v>52111</v>
          </cell>
        </row>
        <row r="61">
          <cell r="A61" t="str">
            <v>52121</v>
          </cell>
        </row>
        <row r="62">
          <cell r="A62" t="str">
            <v>52131</v>
          </cell>
        </row>
        <row r="63">
          <cell r="A63" t="str">
            <v>52132</v>
          </cell>
        </row>
        <row r="64">
          <cell r="A64" t="str">
            <v>52151</v>
          </cell>
        </row>
        <row r="65">
          <cell r="A65" t="str">
            <v>52152</v>
          </cell>
        </row>
        <row r="66">
          <cell r="A66" t="str">
            <v>52153</v>
          </cell>
        </row>
        <row r="67">
          <cell r="A67" t="str">
            <v>52171</v>
          </cell>
        </row>
        <row r="68">
          <cell r="A68" t="str">
            <v>52172</v>
          </cell>
        </row>
        <row r="69">
          <cell r="A69" t="str">
            <v>52211</v>
          </cell>
        </row>
        <row r="70">
          <cell r="A70" t="str">
            <v>52221</v>
          </cell>
        </row>
        <row r="71">
          <cell r="A71" t="str">
            <v>52231</v>
          </cell>
        </row>
        <row r="72">
          <cell r="A72" t="str">
            <v>52232</v>
          </cell>
        </row>
        <row r="73">
          <cell r="A73" t="str">
            <v>52233</v>
          </cell>
        </row>
        <row r="74">
          <cell r="A74" t="str">
            <v>52241</v>
          </cell>
        </row>
        <row r="75">
          <cell r="A75" t="str">
            <v>52242</v>
          </cell>
        </row>
        <row r="76">
          <cell r="A76" t="str">
            <v>52243</v>
          </cell>
        </row>
        <row r="77">
          <cell r="A77" t="str">
            <v>52251</v>
          </cell>
        </row>
        <row r="78">
          <cell r="A78" t="str">
            <v>52252</v>
          </cell>
        </row>
        <row r="79">
          <cell r="A79" t="str">
            <v>52256</v>
          </cell>
        </row>
        <row r="80">
          <cell r="A80" t="str">
            <v>52261</v>
          </cell>
        </row>
        <row r="81">
          <cell r="A81" t="str">
            <v>52262</v>
          </cell>
        </row>
        <row r="82">
          <cell r="A82" t="str">
            <v>52264</v>
          </cell>
        </row>
        <row r="83">
          <cell r="A83" t="str">
            <v>52271</v>
          </cell>
        </row>
        <row r="84">
          <cell r="A84" t="str">
            <v>52299</v>
          </cell>
        </row>
        <row r="85">
          <cell r="A85" t="str">
            <v>52311</v>
          </cell>
        </row>
        <row r="86">
          <cell r="A86" t="str">
            <v>52321</v>
          </cell>
        </row>
        <row r="87">
          <cell r="A87" t="str">
            <v>52322</v>
          </cell>
        </row>
        <row r="88">
          <cell r="A88" t="str">
            <v>52323</v>
          </cell>
        </row>
        <row r="89">
          <cell r="A89" t="str">
            <v>52324</v>
          </cell>
        </row>
        <row r="90">
          <cell r="A90" t="str">
            <v>52325</v>
          </cell>
        </row>
        <row r="91">
          <cell r="A91" t="str">
            <v>52326</v>
          </cell>
        </row>
        <row r="92">
          <cell r="A92" t="str">
            <v>52331</v>
          </cell>
        </row>
        <row r="93">
          <cell r="A93" t="str">
            <v>52332</v>
          </cell>
        </row>
        <row r="94">
          <cell r="A94" t="str">
            <v>52333</v>
          </cell>
        </row>
        <row r="95">
          <cell r="A95" t="str">
            <v>52334</v>
          </cell>
        </row>
        <row r="96">
          <cell r="A96" t="str">
            <v>52341</v>
          </cell>
        </row>
        <row r="97">
          <cell r="A97" t="str">
            <v>52351</v>
          </cell>
        </row>
        <row r="98">
          <cell r="A98" t="str">
            <v>52352</v>
          </cell>
        </row>
        <row r="99">
          <cell r="A99" t="str">
            <v>52371</v>
          </cell>
        </row>
        <row r="100">
          <cell r="A100" t="str">
            <v>53100</v>
          </cell>
        </row>
        <row r="101">
          <cell r="A101" t="str">
            <v>53200</v>
          </cell>
        </row>
        <row r="102">
          <cell r="A102" t="str">
            <v>53300</v>
          </cell>
        </row>
        <row r="103">
          <cell r="A103" t="str">
            <v>53400</v>
          </cell>
        </row>
        <row r="104">
          <cell r="A104" t="str">
            <v>53600</v>
          </cell>
        </row>
        <row r="105">
          <cell r="A105" t="str">
            <v>53700</v>
          </cell>
        </row>
        <row r="106">
          <cell r="A106" t="str">
            <v>57110</v>
          </cell>
        </row>
        <row r="107">
          <cell r="A107" t="str">
            <v>57120</v>
          </cell>
        </row>
        <row r="108">
          <cell r="A108" t="str">
            <v>57130</v>
          </cell>
        </row>
        <row r="109">
          <cell r="A109" t="str">
            <v>57140</v>
          </cell>
        </row>
        <row r="110">
          <cell r="A110" t="str">
            <v>57210</v>
          </cell>
        </row>
        <row r="111">
          <cell r="A111" t="str">
            <v>57310</v>
          </cell>
        </row>
        <row r="112">
          <cell r="A112" t="str">
            <v>57320</v>
          </cell>
        </row>
        <row r="113">
          <cell r="A113" t="str">
            <v>57330</v>
          </cell>
        </row>
        <row r="114">
          <cell r="A114" t="str">
            <v>57410</v>
          </cell>
        </row>
        <row r="115">
          <cell r="A115" t="str">
            <v>57421</v>
          </cell>
        </row>
        <row r="116">
          <cell r="A116" t="str">
            <v>57422</v>
          </cell>
        </row>
        <row r="117">
          <cell r="A117" t="str">
            <v>57423</v>
          </cell>
        </row>
        <row r="118">
          <cell r="A118" t="str">
            <v>57430</v>
          </cell>
        </row>
        <row r="119">
          <cell r="A119" t="str">
            <v>57440</v>
          </cell>
        </row>
        <row r="120">
          <cell r="A120" t="str">
            <v>65251</v>
          </cell>
        </row>
        <row r="121">
          <cell r="A121" t="str">
            <v>69100</v>
          </cell>
        </row>
        <row r="122">
          <cell r="A122" t="str">
            <v>69200</v>
          </cell>
        </row>
        <row r="123">
          <cell r="A123" t="str">
            <v>69300</v>
          </cell>
        </row>
        <row r="124">
          <cell r="A124" t="str">
            <v>69400</v>
          </cell>
        </row>
        <row r="125">
          <cell r="A125" t="str">
            <v>69500</v>
          </cell>
        </row>
        <row r="126">
          <cell r="A126" t="str">
            <v>69600</v>
          </cell>
        </row>
        <row r="127">
          <cell r="A127" t="str">
            <v>69701</v>
          </cell>
        </row>
        <row r="128">
          <cell r="A128" t="str">
            <v>69810</v>
          </cell>
        </row>
        <row r="129">
          <cell r="A129" t="str">
            <v>71011</v>
          </cell>
        </row>
        <row r="130">
          <cell r="A130" t="str">
            <v>71021</v>
          </cell>
        </row>
        <row r="131">
          <cell r="A131" t="str">
            <v>72200</v>
          </cell>
        </row>
        <row r="132">
          <cell r="A132" t="str">
            <v>72400</v>
          </cell>
        </row>
        <row r="133">
          <cell r="A133" t="str">
            <v>78321</v>
          </cell>
        </row>
        <row r="134">
          <cell r="A134" t="str">
            <v>81100</v>
          </cell>
        </row>
        <row r="135">
          <cell r="A135" t="str">
            <v>81210</v>
          </cell>
        </row>
        <row r="136">
          <cell r="A136" t="str">
            <v>81220</v>
          </cell>
        </row>
        <row r="137">
          <cell r="A137" t="str">
            <v>81230</v>
          </cell>
        </row>
        <row r="138">
          <cell r="A138" t="str">
            <v>81310</v>
          </cell>
        </row>
        <row r="139">
          <cell r="A139" t="str">
            <v>81320</v>
          </cell>
        </row>
        <row r="140">
          <cell r="A140" t="str">
            <v>81330</v>
          </cell>
        </row>
        <row r="141">
          <cell r="A141" t="str">
            <v>81340</v>
          </cell>
        </row>
        <row r="142">
          <cell r="A142" t="str">
            <v>81350</v>
          </cell>
        </row>
        <row r="143">
          <cell r="A143" t="str">
            <v>81360</v>
          </cell>
        </row>
        <row r="144">
          <cell r="A144" t="str">
            <v>81410</v>
          </cell>
        </row>
        <row r="145">
          <cell r="A145" t="str">
            <v>81420</v>
          </cell>
        </row>
        <row r="146">
          <cell r="A146" t="str">
            <v>81430</v>
          </cell>
        </row>
        <row r="147">
          <cell r="A147" t="str">
            <v>81440</v>
          </cell>
        </row>
        <row r="148">
          <cell r="A148" t="str">
            <v>81441</v>
          </cell>
        </row>
        <row r="149">
          <cell r="A149" t="str">
            <v>81442</v>
          </cell>
        </row>
        <row r="150">
          <cell r="A150" t="str">
            <v>81443</v>
          </cell>
        </row>
        <row r="151">
          <cell r="A151" t="str">
            <v>81444</v>
          </cell>
        </row>
        <row r="152">
          <cell r="A152" t="str">
            <v>81445</v>
          </cell>
        </row>
        <row r="153">
          <cell r="A153" t="str">
            <v>81510</v>
          </cell>
        </row>
        <row r="154">
          <cell r="A154" t="str">
            <v>81520</v>
          </cell>
        </row>
        <row r="155">
          <cell r="A155" t="str">
            <v>81530</v>
          </cell>
        </row>
        <row r="156">
          <cell r="A156" t="str">
            <v>81610</v>
          </cell>
        </row>
        <row r="157">
          <cell r="A157" t="str">
            <v>81620</v>
          </cell>
        </row>
        <row r="158">
          <cell r="A158" t="str">
            <v>81700</v>
          </cell>
        </row>
        <row r="159">
          <cell r="A159" t="str">
            <v>81800</v>
          </cell>
        </row>
        <row r="160">
          <cell r="A160" t="str">
            <v>81810</v>
          </cell>
        </row>
        <row r="161">
          <cell r="A161" t="str">
            <v>81820</v>
          </cell>
        </row>
        <row r="162">
          <cell r="A162" t="str">
            <v>81830</v>
          </cell>
        </row>
        <row r="163">
          <cell r="A163" t="str">
            <v>81840</v>
          </cell>
        </row>
        <row r="164">
          <cell r="A164" t="str">
            <v>81910</v>
          </cell>
        </row>
        <row r="165">
          <cell r="A165" t="str">
            <v>81920</v>
          </cell>
        </row>
        <row r="166">
          <cell r="A166" t="str">
            <v>81930</v>
          </cell>
        </row>
        <row r="167">
          <cell r="A167" t="str">
            <v>82010</v>
          </cell>
        </row>
        <row r="168">
          <cell r="A168" t="str">
            <v>82110</v>
          </cell>
        </row>
        <row r="169">
          <cell r="A169" t="str">
            <v>82111</v>
          </cell>
        </row>
        <row r="170">
          <cell r="A170" t="str">
            <v>82112</v>
          </cell>
        </row>
        <row r="171">
          <cell r="A171" t="str">
            <v>82120</v>
          </cell>
        </row>
        <row r="172">
          <cell r="A172" t="str">
            <v>82121</v>
          </cell>
        </row>
        <row r="173">
          <cell r="A173" t="str">
            <v>82130</v>
          </cell>
        </row>
        <row r="174">
          <cell r="A174" t="str">
            <v>82150</v>
          </cell>
        </row>
        <row r="175">
          <cell r="A175" t="str">
            <v>82160</v>
          </cell>
        </row>
        <row r="176">
          <cell r="A176" t="str">
            <v>82170</v>
          </cell>
        </row>
        <row r="177">
          <cell r="A177" t="str">
            <v>82180</v>
          </cell>
        </row>
        <row r="178">
          <cell r="A178" t="str">
            <v>82210</v>
          </cell>
        </row>
        <row r="179">
          <cell r="A179" t="str">
            <v>82220</v>
          </cell>
        </row>
        <row r="180">
          <cell r="A180" t="str">
            <v>82230</v>
          </cell>
        </row>
        <row r="181">
          <cell r="A181" t="str">
            <v>82310</v>
          </cell>
        </row>
        <row r="182">
          <cell r="A182" t="str">
            <v>82311</v>
          </cell>
        </row>
        <row r="183">
          <cell r="A183" t="str">
            <v>82312</v>
          </cell>
        </row>
        <row r="184">
          <cell r="A184" t="str">
            <v>82313</v>
          </cell>
        </row>
        <row r="185">
          <cell r="A185" t="str">
            <v>82320</v>
          </cell>
        </row>
        <row r="186">
          <cell r="A186" t="str">
            <v>82321</v>
          </cell>
        </row>
        <row r="187">
          <cell r="A187" t="str">
            <v>82322</v>
          </cell>
        </row>
        <row r="188">
          <cell r="A188" t="str">
            <v>82323</v>
          </cell>
        </row>
        <row r="189">
          <cell r="A189" t="str">
            <v>82324</v>
          </cell>
        </row>
        <row r="190">
          <cell r="A190" t="str">
            <v>82330</v>
          </cell>
        </row>
        <row r="191">
          <cell r="A191" t="str">
            <v>82340</v>
          </cell>
        </row>
        <row r="192">
          <cell r="A192" t="str">
            <v>82350</v>
          </cell>
        </row>
        <row r="193">
          <cell r="A193" t="str">
            <v>82400</v>
          </cell>
        </row>
        <row r="194">
          <cell r="A194" t="str">
            <v>82401</v>
          </cell>
        </row>
        <row r="195">
          <cell r="A195" t="str">
            <v>82402</v>
          </cell>
        </row>
        <row r="196">
          <cell r="A196" t="str">
            <v>82403</v>
          </cell>
        </row>
        <row r="197">
          <cell r="A197" t="str">
            <v>82404</v>
          </cell>
        </row>
        <row r="198">
          <cell r="A198" t="str">
            <v>82410</v>
          </cell>
        </row>
        <row r="199">
          <cell r="A199" t="str">
            <v>82510</v>
          </cell>
        </row>
        <row r="200">
          <cell r="A200" t="str">
            <v>82520</v>
          </cell>
        </row>
        <row r="201">
          <cell r="A201" t="str">
            <v>82530</v>
          </cell>
        </row>
        <row r="202">
          <cell r="A202" t="str">
            <v>82610</v>
          </cell>
        </row>
        <row r="203">
          <cell r="A203" t="str">
            <v>82611</v>
          </cell>
        </row>
        <row r="204">
          <cell r="A204" t="str">
            <v>82612</v>
          </cell>
        </row>
        <row r="205">
          <cell r="A205" t="str">
            <v>82613</v>
          </cell>
        </row>
        <row r="206">
          <cell r="A206" t="str">
            <v>82620</v>
          </cell>
        </row>
        <row r="207">
          <cell r="A207" t="str">
            <v>83100</v>
          </cell>
        </row>
        <row r="208">
          <cell r="A208" t="str">
            <v>83101</v>
          </cell>
        </row>
        <row r="209">
          <cell r="A209" t="str">
            <v>83102</v>
          </cell>
        </row>
        <row r="210">
          <cell r="A210" t="str">
            <v>83110</v>
          </cell>
        </row>
        <row r="211">
          <cell r="A211" t="str">
            <v>83111</v>
          </cell>
        </row>
        <row r="212">
          <cell r="A212" t="str">
            <v>83112</v>
          </cell>
        </row>
        <row r="213">
          <cell r="A213" t="str">
            <v>83113</v>
          </cell>
        </row>
        <row r="214">
          <cell r="A214" t="str">
            <v>83114</v>
          </cell>
        </row>
        <row r="215">
          <cell r="A215" t="str">
            <v>83115</v>
          </cell>
        </row>
        <row r="216">
          <cell r="A216" t="str">
            <v>83120</v>
          </cell>
        </row>
        <row r="217">
          <cell r="A217" t="str">
            <v>83121</v>
          </cell>
        </row>
        <row r="218">
          <cell r="A218" t="str">
            <v>83122</v>
          </cell>
        </row>
        <row r="219">
          <cell r="A219" t="str">
            <v>83123</v>
          </cell>
        </row>
        <row r="220">
          <cell r="A220" t="str">
            <v>83124</v>
          </cell>
        </row>
        <row r="221">
          <cell r="A221" t="str">
            <v>83130</v>
          </cell>
        </row>
        <row r="222">
          <cell r="A222" t="str">
            <v>83131</v>
          </cell>
        </row>
        <row r="223">
          <cell r="A223" t="str">
            <v>83132</v>
          </cell>
        </row>
        <row r="224">
          <cell r="A224" t="str">
            <v>83133</v>
          </cell>
        </row>
        <row r="225">
          <cell r="A225" t="str">
            <v>83134</v>
          </cell>
        </row>
        <row r="226">
          <cell r="A226" t="str">
            <v>83140</v>
          </cell>
        </row>
        <row r="227">
          <cell r="A227" t="str">
            <v>83141</v>
          </cell>
        </row>
        <row r="228">
          <cell r="A228" t="str">
            <v>83142</v>
          </cell>
        </row>
        <row r="229">
          <cell r="A229" t="str">
            <v>83143</v>
          </cell>
        </row>
        <row r="230">
          <cell r="A230" t="str">
            <v>83144</v>
          </cell>
        </row>
        <row r="231">
          <cell r="A231" t="str">
            <v>83145</v>
          </cell>
        </row>
        <row r="232">
          <cell r="A232" t="str">
            <v>83146</v>
          </cell>
        </row>
        <row r="233">
          <cell r="A233" t="str">
            <v>83150</v>
          </cell>
        </row>
        <row r="234">
          <cell r="A234" t="str">
            <v>83151</v>
          </cell>
        </row>
        <row r="235">
          <cell r="A235" t="str">
            <v>83152</v>
          </cell>
        </row>
        <row r="236">
          <cell r="A236" t="str">
            <v>83153</v>
          </cell>
        </row>
        <row r="237">
          <cell r="A237" t="str">
            <v>83161</v>
          </cell>
        </row>
        <row r="238">
          <cell r="A238" t="str">
            <v>83200</v>
          </cell>
        </row>
        <row r="239">
          <cell r="A239" t="str">
            <v>83201</v>
          </cell>
        </row>
        <row r="240">
          <cell r="A240" t="str">
            <v>83210</v>
          </cell>
        </row>
        <row r="241">
          <cell r="A241" t="str">
            <v>83211</v>
          </cell>
        </row>
        <row r="242">
          <cell r="A242" t="str">
            <v>83212</v>
          </cell>
        </row>
        <row r="243">
          <cell r="A243" t="str">
            <v>83220</v>
          </cell>
        </row>
        <row r="244">
          <cell r="A244" t="str">
            <v>83221</v>
          </cell>
        </row>
        <row r="245">
          <cell r="A245" t="str">
            <v>83222</v>
          </cell>
        </row>
        <row r="246">
          <cell r="A246" t="str">
            <v>83223</v>
          </cell>
        </row>
        <row r="247">
          <cell r="A247" t="str">
            <v>83224</v>
          </cell>
        </row>
        <row r="248">
          <cell r="A248" t="str">
            <v>83225</v>
          </cell>
        </row>
        <row r="249">
          <cell r="A249" t="str">
            <v>83226</v>
          </cell>
        </row>
        <row r="250">
          <cell r="A250" t="str">
            <v>83230</v>
          </cell>
        </row>
        <row r="251">
          <cell r="A251" t="str">
            <v>83232</v>
          </cell>
        </row>
        <row r="252">
          <cell r="A252" t="str">
            <v>83240</v>
          </cell>
        </row>
        <row r="253">
          <cell r="A253" t="str">
            <v>83250</v>
          </cell>
        </row>
        <row r="254">
          <cell r="A254" t="str">
            <v>84000</v>
          </cell>
        </row>
        <row r="255">
          <cell r="A255" t="str">
            <v>84100</v>
          </cell>
        </row>
        <row r="256">
          <cell r="A256" t="str">
            <v>84110</v>
          </cell>
        </row>
        <row r="257">
          <cell r="A257" t="str">
            <v>84111</v>
          </cell>
        </row>
        <row r="258">
          <cell r="A258" t="str">
            <v>84112</v>
          </cell>
        </row>
        <row r="259">
          <cell r="A259" t="str">
            <v>84120</v>
          </cell>
        </row>
        <row r="260">
          <cell r="A260" t="str">
            <v>84121</v>
          </cell>
        </row>
        <row r="261">
          <cell r="A261" t="str">
            <v>84122</v>
          </cell>
        </row>
        <row r="262">
          <cell r="A262" t="str">
            <v>84130</v>
          </cell>
        </row>
        <row r="263">
          <cell r="A263" t="str">
            <v>84131</v>
          </cell>
        </row>
        <row r="264">
          <cell r="A264" t="str">
            <v>84140</v>
          </cell>
        </row>
        <row r="265">
          <cell r="A265" t="str">
            <v>84141</v>
          </cell>
        </row>
        <row r="266">
          <cell r="A266" t="str">
            <v>84150</v>
          </cell>
        </row>
        <row r="267">
          <cell r="A267" t="str">
            <v>84151</v>
          </cell>
        </row>
        <row r="268">
          <cell r="A268" t="str">
            <v>84200</v>
          </cell>
        </row>
        <row r="269">
          <cell r="A269" t="str">
            <v>84210</v>
          </cell>
        </row>
        <row r="270">
          <cell r="A270" t="str">
            <v>84220</v>
          </cell>
        </row>
        <row r="271">
          <cell r="A271" t="str">
            <v>84230</v>
          </cell>
        </row>
        <row r="272">
          <cell r="A272" t="str">
            <v>84240</v>
          </cell>
        </row>
        <row r="273">
          <cell r="A273" t="str">
            <v>84300</v>
          </cell>
        </row>
        <row r="274">
          <cell r="A274" t="str">
            <v>84311</v>
          </cell>
        </row>
        <row r="275">
          <cell r="A275" t="str">
            <v>84312</v>
          </cell>
        </row>
        <row r="276">
          <cell r="A276" t="str">
            <v>84321</v>
          </cell>
        </row>
        <row r="277">
          <cell r="A277" t="str">
            <v>84322</v>
          </cell>
        </row>
        <row r="278">
          <cell r="A278" t="str">
            <v>84330</v>
          </cell>
        </row>
        <row r="279">
          <cell r="A279" t="str">
            <v>84340</v>
          </cell>
        </row>
        <row r="280">
          <cell r="A280" t="str">
            <v>84400</v>
          </cell>
        </row>
        <row r="281">
          <cell r="A281" t="str">
            <v>84410</v>
          </cell>
        </row>
        <row r="282">
          <cell r="A282" t="str">
            <v>84411</v>
          </cell>
        </row>
        <row r="283">
          <cell r="A283" t="str">
            <v>84412</v>
          </cell>
        </row>
        <row r="284">
          <cell r="A284" t="str">
            <v>84420</v>
          </cell>
        </row>
        <row r="285">
          <cell r="A285" t="str">
            <v>84430</v>
          </cell>
        </row>
        <row r="286">
          <cell r="A286" t="str">
            <v>84440</v>
          </cell>
        </row>
        <row r="287">
          <cell r="A287" t="str">
            <v>84450</v>
          </cell>
        </row>
        <row r="288">
          <cell r="A288" t="str">
            <v>84451</v>
          </cell>
        </row>
        <row r="289">
          <cell r="A289" t="str">
            <v>84452</v>
          </cell>
        </row>
        <row r="290">
          <cell r="A290" t="str">
            <v>84453</v>
          </cell>
        </row>
        <row r="291">
          <cell r="A291" t="str">
            <v>84454</v>
          </cell>
        </row>
        <row r="292">
          <cell r="A292" t="str">
            <v>84460</v>
          </cell>
        </row>
        <row r="293">
          <cell r="A293" t="str">
            <v>84461</v>
          </cell>
        </row>
        <row r="294">
          <cell r="A294" t="str">
            <v>84462</v>
          </cell>
        </row>
        <row r="295">
          <cell r="A295" t="str">
            <v>84463</v>
          </cell>
        </row>
        <row r="296">
          <cell r="A296" t="str">
            <v>84464</v>
          </cell>
        </row>
        <row r="297">
          <cell r="A297" t="str">
            <v>84990</v>
          </cell>
        </row>
        <row r="298">
          <cell r="A298" t="str">
            <v>84991</v>
          </cell>
        </row>
        <row r="299">
          <cell r="A299" t="str">
            <v>84992</v>
          </cell>
        </row>
        <row r="300">
          <cell r="A300" t="str">
            <v>84993</v>
          </cell>
        </row>
        <row r="301">
          <cell r="A301" t="str">
            <v>84994</v>
          </cell>
        </row>
        <row r="302">
          <cell r="A302" t="str">
            <v>84995</v>
          </cell>
        </row>
        <row r="303">
          <cell r="A303" t="str">
            <v>84996</v>
          </cell>
        </row>
        <row r="304">
          <cell r="A304" t="str">
            <v>84997</v>
          </cell>
        </row>
        <row r="305">
          <cell r="A305" t="str">
            <v>84998</v>
          </cell>
        </row>
        <row r="306">
          <cell r="A306" t="str">
            <v>84999</v>
          </cell>
        </row>
        <row r="307">
          <cell r="A307" t="str">
            <v>85000</v>
          </cell>
        </row>
        <row r="308">
          <cell r="A308" t="str">
            <v>85100</v>
          </cell>
        </row>
        <row r="309">
          <cell r="A309" t="str">
            <v>85110</v>
          </cell>
        </row>
        <row r="310">
          <cell r="A310" t="str">
            <v>85111</v>
          </cell>
        </row>
        <row r="311">
          <cell r="A311" t="str">
            <v>85112</v>
          </cell>
        </row>
        <row r="312">
          <cell r="A312" t="str">
            <v>85113</v>
          </cell>
        </row>
        <row r="313">
          <cell r="A313" t="str">
            <v>85114</v>
          </cell>
        </row>
        <row r="314">
          <cell r="A314" t="str">
            <v>85115</v>
          </cell>
        </row>
        <row r="315">
          <cell r="A315" t="str">
            <v>85116</v>
          </cell>
        </row>
        <row r="316">
          <cell r="A316" t="str">
            <v>85120</v>
          </cell>
        </row>
        <row r="317">
          <cell r="A317" t="str">
            <v>85121</v>
          </cell>
        </row>
        <row r="318">
          <cell r="A318" t="str">
            <v>85122</v>
          </cell>
        </row>
        <row r="319">
          <cell r="A319" t="str">
            <v>85130</v>
          </cell>
        </row>
        <row r="320">
          <cell r="A320" t="str">
            <v>85131</v>
          </cell>
        </row>
        <row r="321">
          <cell r="A321" t="str">
            <v>85132</v>
          </cell>
        </row>
        <row r="322">
          <cell r="A322" t="str">
            <v>85133</v>
          </cell>
        </row>
        <row r="323">
          <cell r="A323" t="str">
            <v>85140</v>
          </cell>
        </row>
        <row r="324">
          <cell r="A324" t="str">
            <v>85141</v>
          </cell>
        </row>
        <row r="325">
          <cell r="A325" t="str">
            <v>85150</v>
          </cell>
        </row>
        <row r="326">
          <cell r="A326" t="str">
            <v>85151</v>
          </cell>
        </row>
        <row r="327">
          <cell r="A327" t="str">
            <v>85152</v>
          </cell>
        </row>
        <row r="328">
          <cell r="A328" t="str">
            <v>85160</v>
          </cell>
        </row>
        <row r="329">
          <cell r="A329" t="str">
            <v>85161</v>
          </cell>
        </row>
        <row r="330">
          <cell r="A330" t="str">
            <v>85162</v>
          </cell>
        </row>
        <row r="331">
          <cell r="A331" t="str">
            <v>85163</v>
          </cell>
        </row>
        <row r="332">
          <cell r="A332" t="str">
            <v>85164</v>
          </cell>
        </row>
        <row r="333">
          <cell r="A333" t="str">
            <v>85165</v>
          </cell>
        </row>
        <row r="334">
          <cell r="A334" t="str">
            <v>85166</v>
          </cell>
        </row>
        <row r="335">
          <cell r="A335" t="str">
            <v>85170</v>
          </cell>
        </row>
        <row r="336">
          <cell r="A336" t="str">
            <v>85171</v>
          </cell>
        </row>
        <row r="337">
          <cell r="A337" t="str">
            <v>85172</v>
          </cell>
        </row>
        <row r="338">
          <cell r="A338" t="str">
            <v>85180</v>
          </cell>
        </row>
        <row r="339">
          <cell r="A339" t="str">
            <v>85181</v>
          </cell>
        </row>
      </sheetData>
      <sheetData sheetId="7" refreshError="1">
        <row r="2">
          <cell r="B2" t="str">
            <v>Description</v>
          </cell>
        </row>
        <row r="3">
          <cell r="A3" t="str">
            <v>000</v>
          </cell>
          <cell r="B3" t="str">
            <v>Routine</v>
          </cell>
        </row>
        <row r="4">
          <cell r="A4" t="str">
            <v>001</v>
          </cell>
          <cell r="B4" t="str">
            <v>Increase domestic coal sales valume in cement industy</v>
          </cell>
        </row>
        <row r="5">
          <cell r="A5" t="str">
            <v>002</v>
          </cell>
          <cell r="B5" t="str">
            <v>Sell Coal to EGAT</v>
          </cell>
        </row>
        <row r="6">
          <cell r="A6" t="str">
            <v>003</v>
          </cell>
          <cell r="B6" t="str">
            <v>Routine-Sales-Coal Thailand</v>
          </cell>
        </row>
        <row r="7">
          <cell r="A7" t="str">
            <v>004</v>
          </cell>
        </row>
        <row r="8">
          <cell r="A8" t="str">
            <v>005</v>
          </cell>
        </row>
        <row r="9">
          <cell r="A9" t="str">
            <v>007</v>
          </cell>
        </row>
        <row r="10">
          <cell r="A10" t="str">
            <v>008</v>
          </cell>
        </row>
        <row r="11">
          <cell r="A11" t="str">
            <v>021</v>
          </cell>
        </row>
        <row r="12">
          <cell r="A12" t="str">
            <v>026</v>
          </cell>
        </row>
        <row r="13">
          <cell r="A13" t="str">
            <v>027</v>
          </cell>
        </row>
        <row r="14">
          <cell r="A14" t="str">
            <v>036</v>
          </cell>
        </row>
        <row r="15">
          <cell r="A15" t="str">
            <v>037</v>
          </cell>
        </row>
        <row r="16">
          <cell r="A16" t="str">
            <v>061</v>
          </cell>
        </row>
        <row r="17">
          <cell r="A17" t="str">
            <v>062</v>
          </cell>
        </row>
        <row r="18">
          <cell r="A18" t="str">
            <v>063</v>
          </cell>
        </row>
        <row r="19">
          <cell r="A19" t="str">
            <v>064</v>
          </cell>
        </row>
        <row r="20">
          <cell r="A20" t="str">
            <v>065</v>
          </cell>
        </row>
        <row r="21">
          <cell r="A21" t="str">
            <v>074</v>
          </cell>
        </row>
        <row r="22">
          <cell r="A22" t="str">
            <v>081</v>
          </cell>
        </row>
        <row r="23">
          <cell r="A23" t="str">
            <v>082</v>
          </cell>
        </row>
        <row r="24">
          <cell r="A24" t="str">
            <v>083</v>
          </cell>
        </row>
        <row r="25">
          <cell r="A25" t="str">
            <v>091</v>
          </cell>
        </row>
        <row r="26">
          <cell r="A26" t="str">
            <v>092</v>
          </cell>
        </row>
        <row r="27">
          <cell r="A27" t="str">
            <v>093</v>
          </cell>
        </row>
        <row r="28">
          <cell r="A28" t="str">
            <v>094</v>
          </cell>
        </row>
        <row r="29">
          <cell r="A29" t="str">
            <v>095</v>
          </cell>
        </row>
        <row r="30">
          <cell r="A30" t="str">
            <v>096</v>
          </cell>
        </row>
        <row r="31">
          <cell r="A31" t="str">
            <v>101</v>
          </cell>
        </row>
        <row r="32">
          <cell r="A32" t="str">
            <v>102</v>
          </cell>
        </row>
        <row r="33">
          <cell r="A33" t="str">
            <v>103</v>
          </cell>
        </row>
        <row r="34">
          <cell r="A34" t="str">
            <v>104</v>
          </cell>
        </row>
        <row r="35">
          <cell r="A35" t="str">
            <v>105</v>
          </cell>
        </row>
        <row r="36">
          <cell r="A36" t="str">
            <v>110</v>
          </cell>
        </row>
        <row r="37">
          <cell r="A37" t="str">
            <v>111</v>
          </cell>
        </row>
        <row r="38">
          <cell r="A38" t="str">
            <v>113</v>
          </cell>
        </row>
        <row r="39">
          <cell r="A39" t="str">
            <v>114</v>
          </cell>
        </row>
        <row r="40">
          <cell r="A40" t="str">
            <v>115</v>
          </cell>
        </row>
        <row r="41">
          <cell r="A41" t="str">
            <v>116</v>
          </cell>
        </row>
        <row r="42">
          <cell r="A42" t="str">
            <v>117</v>
          </cell>
        </row>
        <row r="43">
          <cell r="A43" t="str">
            <v>118</v>
          </cell>
        </row>
        <row r="44">
          <cell r="A44" t="str">
            <v>119</v>
          </cell>
        </row>
        <row r="45">
          <cell r="A45" t="str">
            <v>141</v>
          </cell>
        </row>
        <row r="46">
          <cell r="A46" t="str">
            <v>142</v>
          </cell>
        </row>
        <row r="47">
          <cell r="A47" t="str">
            <v>143</v>
          </cell>
        </row>
        <row r="48">
          <cell r="A48" t="str">
            <v>144</v>
          </cell>
        </row>
        <row r="49">
          <cell r="A49" t="str">
            <v>145</v>
          </cell>
        </row>
        <row r="50">
          <cell r="A50" t="str">
            <v>191</v>
          </cell>
        </row>
        <row r="51">
          <cell r="A51" t="str">
            <v>210</v>
          </cell>
        </row>
        <row r="52">
          <cell r="A52" t="str">
            <v>211</v>
          </cell>
        </row>
        <row r="53">
          <cell r="A53" t="str">
            <v>211</v>
          </cell>
        </row>
        <row r="54">
          <cell r="A54" t="str">
            <v>212</v>
          </cell>
        </row>
        <row r="55">
          <cell r="A55" t="str">
            <v>213</v>
          </cell>
        </row>
        <row r="56">
          <cell r="A56" t="str">
            <v>214</v>
          </cell>
        </row>
        <row r="57">
          <cell r="A57" t="str">
            <v>215</v>
          </cell>
        </row>
        <row r="58">
          <cell r="A58" t="str">
            <v>231</v>
          </cell>
        </row>
        <row r="59">
          <cell r="A59" t="str">
            <v>281</v>
          </cell>
        </row>
        <row r="60">
          <cell r="A60" t="str">
            <v>282</v>
          </cell>
        </row>
        <row r="61">
          <cell r="A61" t="str">
            <v>283</v>
          </cell>
        </row>
        <row r="62">
          <cell r="A62" t="str">
            <v>284</v>
          </cell>
        </row>
        <row r="63">
          <cell r="A63" t="str">
            <v>285</v>
          </cell>
        </row>
        <row r="64">
          <cell r="A64" t="str">
            <v>286</v>
          </cell>
        </row>
        <row r="65">
          <cell r="A65" t="str">
            <v>287</v>
          </cell>
        </row>
        <row r="66">
          <cell r="A66" t="str">
            <v>288</v>
          </cell>
        </row>
        <row r="67">
          <cell r="A67" t="str">
            <v>289</v>
          </cell>
        </row>
        <row r="68">
          <cell r="A68" t="str">
            <v>290</v>
          </cell>
        </row>
        <row r="69">
          <cell r="A69" t="str">
            <v>291</v>
          </cell>
        </row>
        <row r="70">
          <cell r="A70" t="str">
            <v>292</v>
          </cell>
        </row>
        <row r="71">
          <cell r="A71" t="str">
            <v>293</v>
          </cell>
        </row>
        <row r="72">
          <cell r="A72" t="str">
            <v>294</v>
          </cell>
        </row>
        <row r="73">
          <cell r="A73" t="str">
            <v>295</v>
          </cell>
        </row>
        <row r="74">
          <cell r="A74" t="str">
            <v>296</v>
          </cell>
        </row>
        <row r="75">
          <cell r="A75" t="str">
            <v>297</v>
          </cell>
        </row>
        <row r="76">
          <cell r="A76" t="str">
            <v>298</v>
          </cell>
        </row>
        <row r="77">
          <cell r="A77" t="str">
            <v>299</v>
          </cell>
        </row>
        <row r="78">
          <cell r="A78" t="str">
            <v>300</v>
          </cell>
        </row>
        <row r="79">
          <cell r="A79" t="str">
            <v>301</v>
          </cell>
        </row>
        <row r="80">
          <cell r="A80" t="str">
            <v>302</v>
          </cell>
        </row>
        <row r="81">
          <cell r="A81" t="str">
            <v>303</v>
          </cell>
        </row>
        <row r="82">
          <cell r="A82" t="str">
            <v>304</v>
          </cell>
        </row>
        <row r="83">
          <cell r="A83" t="str">
            <v>305</v>
          </cell>
        </row>
        <row r="84">
          <cell r="A84" t="str">
            <v>312</v>
          </cell>
        </row>
        <row r="85">
          <cell r="A85" t="str">
            <v>313</v>
          </cell>
        </row>
        <row r="86">
          <cell r="A86" t="str">
            <v>314</v>
          </cell>
        </row>
        <row r="87">
          <cell r="A87" t="str">
            <v>315</v>
          </cell>
        </row>
        <row r="88">
          <cell r="A88" t="str">
            <v>321</v>
          </cell>
        </row>
        <row r="89">
          <cell r="A89" t="str">
            <v>322</v>
          </cell>
        </row>
        <row r="90">
          <cell r="A90" t="str">
            <v>323</v>
          </cell>
        </row>
        <row r="91">
          <cell r="A91" t="str">
            <v>324</v>
          </cell>
        </row>
        <row r="92">
          <cell r="A92" t="str">
            <v>325</v>
          </cell>
        </row>
        <row r="93">
          <cell r="A93" t="str">
            <v>326</v>
          </cell>
        </row>
        <row r="94">
          <cell r="A94" t="str">
            <v>327</v>
          </cell>
        </row>
        <row r="95">
          <cell r="A95" t="str">
            <v>328</v>
          </cell>
        </row>
        <row r="96">
          <cell r="A96" t="str">
            <v>329</v>
          </cell>
        </row>
        <row r="97">
          <cell r="A97" t="str">
            <v>330</v>
          </cell>
        </row>
        <row r="98">
          <cell r="A98" t="str">
            <v>331</v>
          </cell>
        </row>
        <row r="99">
          <cell r="A99" t="str">
            <v>332</v>
          </cell>
        </row>
        <row r="100">
          <cell r="A100" t="str">
            <v>333</v>
          </cell>
        </row>
        <row r="101">
          <cell r="A101" t="str">
            <v>334</v>
          </cell>
        </row>
        <row r="102">
          <cell r="A102" t="str">
            <v>335</v>
          </cell>
        </row>
        <row r="103">
          <cell r="A103" t="str">
            <v>336</v>
          </cell>
        </row>
        <row r="104">
          <cell r="A104" t="str">
            <v>337</v>
          </cell>
        </row>
        <row r="105">
          <cell r="A105" t="str">
            <v>338</v>
          </cell>
        </row>
        <row r="106">
          <cell r="A106" t="str">
            <v>339</v>
          </cell>
        </row>
        <row r="107">
          <cell r="A107" t="str">
            <v>340</v>
          </cell>
        </row>
        <row r="108">
          <cell r="A108" t="str">
            <v>341</v>
          </cell>
        </row>
        <row r="109">
          <cell r="A109" t="str">
            <v>342</v>
          </cell>
        </row>
        <row r="110">
          <cell r="A110" t="str">
            <v>343</v>
          </cell>
        </row>
        <row r="111">
          <cell r="A111" t="str">
            <v>344</v>
          </cell>
        </row>
        <row r="112">
          <cell r="A112" t="str">
            <v>345</v>
          </cell>
        </row>
        <row r="113">
          <cell r="A113" t="str">
            <v>346</v>
          </cell>
        </row>
        <row r="114">
          <cell r="A114" t="str">
            <v>347</v>
          </cell>
        </row>
        <row r="115">
          <cell r="A115" t="str">
            <v>348</v>
          </cell>
        </row>
        <row r="116">
          <cell r="A116" t="str">
            <v>349</v>
          </cell>
        </row>
        <row r="117">
          <cell r="A117" t="str">
            <v>350</v>
          </cell>
        </row>
        <row r="118">
          <cell r="A118" t="str">
            <v>351</v>
          </cell>
        </row>
        <row r="119">
          <cell r="A119" t="str">
            <v>352</v>
          </cell>
        </row>
        <row r="120">
          <cell r="A120" t="str">
            <v>353</v>
          </cell>
        </row>
        <row r="121">
          <cell r="A121" t="str">
            <v>354</v>
          </cell>
        </row>
        <row r="122">
          <cell r="A122" t="str">
            <v>355</v>
          </cell>
        </row>
        <row r="123">
          <cell r="A123" t="str">
            <v>356</v>
          </cell>
        </row>
        <row r="124">
          <cell r="A124" t="str">
            <v>357</v>
          </cell>
        </row>
        <row r="125">
          <cell r="A125" t="str">
            <v>358</v>
          </cell>
        </row>
        <row r="126">
          <cell r="A126" t="str">
            <v>359</v>
          </cell>
        </row>
        <row r="127">
          <cell r="A127" t="str">
            <v>360</v>
          </cell>
        </row>
        <row r="128">
          <cell r="A128" t="str">
            <v>361</v>
          </cell>
        </row>
        <row r="129">
          <cell r="A129" t="str">
            <v>362</v>
          </cell>
        </row>
        <row r="130">
          <cell r="A130" t="str">
            <v>363</v>
          </cell>
        </row>
        <row r="131">
          <cell r="A131" t="str">
            <v>364</v>
          </cell>
        </row>
        <row r="132">
          <cell r="A132" t="str">
            <v>365</v>
          </cell>
        </row>
        <row r="133">
          <cell r="A133" t="str">
            <v>366</v>
          </cell>
        </row>
        <row r="134">
          <cell r="A134" t="str">
            <v>367</v>
          </cell>
        </row>
        <row r="135">
          <cell r="A135" t="str">
            <v>368</v>
          </cell>
        </row>
        <row r="136">
          <cell r="A136" t="str">
            <v>369</v>
          </cell>
        </row>
        <row r="137">
          <cell r="A137" t="str">
            <v>370</v>
          </cell>
        </row>
        <row r="138">
          <cell r="A138" t="str">
            <v>381</v>
          </cell>
        </row>
        <row r="139">
          <cell r="A139" t="str">
            <v>382</v>
          </cell>
        </row>
        <row r="140">
          <cell r="A140" t="str">
            <v>383</v>
          </cell>
        </row>
        <row r="141">
          <cell r="A141" t="str">
            <v>384</v>
          </cell>
        </row>
        <row r="142">
          <cell r="A142" t="str">
            <v>385</v>
          </cell>
        </row>
        <row r="143">
          <cell r="A143" t="str">
            <v>386</v>
          </cell>
        </row>
        <row r="144">
          <cell r="A144" t="str">
            <v>387</v>
          </cell>
        </row>
        <row r="145">
          <cell r="A145" t="str">
            <v>388</v>
          </cell>
        </row>
        <row r="146">
          <cell r="A146" t="str">
            <v>389</v>
          </cell>
        </row>
        <row r="147">
          <cell r="A147" t="str">
            <v>390</v>
          </cell>
        </row>
        <row r="148">
          <cell r="A148" t="str">
            <v>391</v>
          </cell>
        </row>
        <row r="149">
          <cell r="A149" t="str">
            <v>392</v>
          </cell>
        </row>
        <row r="150">
          <cell r="A150" t="str">
            <v>393</v>
          </cell>
        </row>
        <row r="151">
          <cell r="A151" t="str">
            <v>394</v>
          </cell>
        </row>
        <row r="152">
          <cell r="A152" t="str">
            <v>395</v>
          </cell>
        </row>
        <row r="153">
          <cell r="A153" t="str">
            <v>396</v>
          </cell>
        </row>
        <row r="154">
          <cell r="A154" t="str">
            <v>397</v>
          </cell>
        </row>
        <row r="155">
          <cell r="A155" t="str">
            <v>398</v>
          </cell>
        </row>
        <row r="156">
          <cell r="A156" t="str">
            <v>399</v>
          </cell>
        </row>
        <row r="157">
          <cell r="A157" t="str">
            <v>400</v>
          </cell>
        </row>
        <row r="158">
          <cell r="A158" t="str">
            <v>401</v>
          </cell>
        </row>
        <row r="159">
          <cell r="A159" t="str">
            <v>402</v>
          </cell>
        </row>
        <row r="160">
          <cell r="A160" t="str">
            <v>403</v>
          </cell>
        </row>
        <row r="161">
          <cell r="A161" t="str">
            <v>404</v>
          </cell>
        </row>
        <row r="162">
          <cell r="A162" t="str">
            <v>405</v>
          </cell>
        </row>
        <row r="163">
          <cell r="A163" t="str">
            <v>406</v>
          </cell>
        </row>
        <row r="164">
          <cell r="A164" t="str">
            <v>407</v>
          </cell>
        </row>
        <row r="165">
          <cell r="A165" t="str">
            <v>408</v>
          </cell>
        </row>
        <row r="166">
          <cell r="A166" t="str">
            <v>409</v>
          </cell>
        </row>
        <row r="167">
          <cell r="A167" t="str">
            <v>410</v>
          </cell>
        </row>
        <row r="168">
          <cell r="A168" t="str">
            <v>411</v>
          </cell>
        </row>
        <row r="169">
          <cell r="A169" t="str">
            <v>412</v>
          </cell>
        </row>
        <row r="170">
          <cell r="A170" t="str">
            <v>413</v>
          </cell>
        </row>
        <row r="171">
          <cell r="A171" t="str">
            <v>414</v>
          </cell>
        </row>
        <row r="172">
          <cell r="A172" t="str">
            <v>415</v>
          </cell>
        </row>
        <row r="173">
          <cell r="A173" t="str">
            <v>416</v>
          </cell>
        </row>
        <row r="174">
          <cell r="A174" t="str">
            <v>417</v>
          </cell>
        </row>
        <row r="175">
          <cell r="A175" t="str">
            <v>418</v>
          </cell>
        </row>
        <row r="176">
          <cell r="A176" t="str">
            <v>419</v>
          </cell>
        </row>
        <row r="177">
          <cell r="A177" t="str">
            <v>420</v>
          </cell>
        </row>
        <row r="178">
          <cell r="A178" t="str">
            <v>421</v>
          </cell>
        </row>
        <row r="179">
          <cell r="A179" t="str">
            <v>422</v>
          </cell>
        </row>
        <row r="180">
          <cell r="A180" t="str">
            <v>423</v>
          </cell>
        </row>
        <row r="181">
          <cell r="A181" t="str">
            <v>424</v>
          </cell>
        </row>
        <row r="182">
          <cell r="A182" t="str">
            <v>425</v>
          </cell>
        </row>
        <row r="183">
          <cell r="A183" t="str">
            <v>426</v>
          </cell>
        </row>
        <row r="184">
          <cell r="A184" t="str">
            <v>427</v>
          </cell>
        </row>
        <row r="185">
          <cell r="A185" t="str">
            <v>428</v>
          </cell>
        </row>
        <row r="186">
          <cell r="A186" t="str">
            <v>429</v>
          </cell>
        </row>
        <row r="187">
          <cell r="A187" t="str">
            <v>430</v>
          </cell>
        </row>
        <row r="188">
          <cell r="A188" t="str">
            <v>431</v>
          </cell>
        </row>
        <row r="189">
          <cell r="A189" t="str">
            <v>432</v>
          </cell>
        </row>
        <row r="190">
          <cell r="A190" t="str">
            <v>433</v>
          </cell>
        </row>
        <row r="191">
          <cell r="A191" t="str">
            <v>434</v>
          </cell>
        </row>
        <row r="192">
          <cell r="A192" t="str">
            <v>435</v>
          </cell>
        </row>
        <row r="193">
          <cell r="A193" t="str">
            <v>436</v>
          </cell>
        </row>
        <row r="194">
          <cell r="A194" t="str">
            <v>437</v>
          </cell>
        </row>
        <row r="195">
          <cell r="A195" t="str">
            <v>438</v>
          </cell>
        </row>
        <row r="196">
          <cell r="A196" t="str">
            <v>439</v>
          </cell>
        </row>
        <row r="197">
          <cell r="A197" t="str">
            <v>440</v>
          </cell>
        </row>
        <row r="198">
          <cell r="A198" t="str">
            <v>441</v>
          </cell>
        </row>
        <row r="199">
          <cell r="A199" t="str">
            <v>442</v>
          </cell>
        </row>
        <row r="200">
          <cell r="A200" t="str">
            <v>443</v>
          </cell>
        </row>
        <row r="201">
          <cell r="A201" t="str">
            <v>444</v>
          </cell>
        </row>
        <row r="202">
          <cell r="A202" t="str">
            <v>445</v>
          </cell>
        </row>
        <row r="203">
          <cell r="A203" t="str">
            <v>446</v>
          </cell>
        </row>
        <row r="204">
          <cell r="A204" t="str">
            <v>447</v>
          </cell>
        </row>
        <row r="205">
          <cell r="A205" t="str">
            <v>448</v>
          </cell>
        </row>
        <row r="206">
          <cell r="A206" t="str">
            <v>449</v>
          </cell>
        </row>
        <row r="207">
          <cell r="A207" t="str">
            <v>450</v>
          </cell>
        </row>
        <row r="208">
          <cell r="A208" t="str">
            <v>450</v>
          </cell>
        </row>
        <row r="209">
          <cell r="A209" t="str">
            <v>451</v>
          </cell>
        </row>
        <row r="210">
          <cell r="A210" t="str">
            <v>452</v>
          </cell>
        </row>
        <row r="211">
          <cell r="A211" t="str">
            <v>453</v>
          </cell>
        </row>
        <row r="212">
          <cell r="A212" t="str">
            <v>454</v>
          </cell>
        </row>
        <row r="213">
          <cell r="A213" t="str">
            <v>455</v>
          </cell>
        </row>
        <row r="214">
          <cell r="A214" t="str">
            <v>456</v>
          </cell>
        </row>
        <row r="215">
          <cell r="A215" t="str">
            <v>457</v>
          </cell>
        </row>
        <row r="216">
          <cell r="A216" t="str">
            <v>458</v>
          </cell>
        </row>
        <row r="217">
          <cell r="A217" t="str">
            <v>459</v>
          </cell>
        </row>
        <row r="218">
          <cell r="A218" t="str">
            <v>460</v>
          </cell>
        </row>
        <row r="219">
          <cell r="A219" t="str">
            <v>461</v>
          </cell>
        </row>
        <row r="220">
          <cell r="A220" t="str">
            <v>462</v>
          </cell>
        </row>
        <row r="221">
          <cell r="A221" t="str">
            <v>463</v>
          </cell>
        </row>
        <row r="222">
          <cell r="A222" t="str">
            <v>464</v>
          </cell>
        </row>
        <row r="223">
          <cell r="A223" t="str">
            <v>465</v>
          </cell>
        </row>
        <row r="224">
          <cell r="A224" t="str">
            <v>466</v>
          </cell>
        </row>
        <row r="225">
          <cell r="A225" t="str">
            <v>467</v>
          </cell>
        </row>
        <row r="226">
          <cell r="A226" t="str">
            <v>468</v>
          </cell>
        </row>
        <row r="227">
          <cell r="A227" t="str">
            <v>469</v>
          </cell>
        </row>
        <row r="228">
          <cell r="A228" t="str">
            <v>470</v>
          </cell>
        </row>
        <row r="229">
          <cell r="A229" t="str">
            <v>481</v>
          </cell>
        </row>
        <row r="230">
          <cell r="A230" t="str">
            <v>482</v>
          </cell>
        </row>
        <row r="231">
          <cell r="A231" t="str">
            <v>483</v>
          </cell>
        </row>
        <row r="232">
          <cell r="A232" t="str">
            <v>485</v>
          </cell>
        </row>
        <row r="233">
          <cell r="A233" t="str">
            <v>486</v>
          </cell>
        </row>
        <row r="234">
          <cell r="A234" t="str">
            <v>488</v>
          </cell>
        </row>
        <row r="235">
          <cell r="A235" t="str">
            <v>490</v>
          </cell>
        </row>
        <row r="236">
          <cell r="A236" t="str">
            <v>491</v>
          </cell>
        </row>
        <row r="237">
          <cell r="A237" t="str">
            <v>492</v>
          </cell>
        </row>
        <row r="238">
          <cell r="A238" t="str">
            <v>496</v>
          </cell>
        </row>
        <row r="239">
          <cell r="A239" t="str">
            <v>501</v>
          </cell>
        </row>
        <row r="240">
          <cell r="A240" t="str">
            <v>502</v>
          </cell>
        </row>
        <row r="241">
          <cell r="A241" t="str">
            <v>503</v>
          </cell>
        </row>
        <row r="242">
          <cell r="A242" t="str">
            <v>504</v>
          </cell>
        </row>
        <row r="243">
          <cell r="A243" t="str">
            <v>505</v>
          </cell>
        </row>
        <row r="244">
          <cell r="A244" t="str">
            <v>506</v>
          </cell>
        </row>
        <row r="245">
          <cell r="A245" t="str">
            <v>507</v>
          </cell>
        </row>
        <row r="246">
          <cell r="A246" t="str">
            <v>508</v>
          </cell>
        </row>
        <row r="247">
          <cell r="A247" t="str">
            <v>509</v>
          </cell>
        </row>
        <row r="248">
          <cell r="A248" t="str">
            <v>510</v>
          </cell>
        </row>
        <row r="249">
          <cell r="A249" t="str">
            <v>511</v>
          </cell>
        </row>
        <row r="250">
          <cell r="A250" t="str">
            <v>512</v>
          </cell>
        </row>
        <row r="251">
          <cell r="A251" t="str">
            <v>513</v>
          </cell>
        </row>
        <row r="252">
          <cell r="A252" t="str">
            <v>514</v>
          </cell>
        </row>
        <row r="253">
          <cell r="A253" t="str">
            <v>515</v>
          </cell>
        </row>
        <row r="254">
          <cell r="A254" t="str">
            <v>516</v>
          </cell>
        </row>
        <row r="255">
          <cell r="A255" t="str">
            <v>517</v>
          </cell>
        </row>
        <row r="256">
          <cell r="A256" t="str">
            <v>518</v>
          </cell>
        </row>
        <row r="257">
          <cell r="A257" t="str">
            <v>519</v>
          </cell>
        </row>
        <row r="258">
          <cell r="A258" t="str">
            <v>520</v>
          </cell>
        </row>
        <row r="259">
          <cell r="A259" t="str">
            <v>566</v>
          </cell>
        </row>
        <row r="260">
          <cell r="A260" t="str">
            <v>581</v>
          </cell>
        </row>
        <row r="261">
          <cell r="A261" t="str">
            <v>601</v>
          </cell>
        </row>
        <row r="262">
          <cell r="A262" t="str">
            <v>602</v>
          </cell>
        </row>
        <row r="263">
          <cell r="A263" t="str">
            <v>603</v>
          </cell>
        </row>
        <row r="264">
          <cell r="A264" t="str">
            <v>604</v>
          </cell>
        </row>
        <row r="265">
          <cell r="A265" t="str">
            <v>605</v>
          </cell>
        </row>
        <row r="266">
          <cell r="A266" t="str">
            <v>606</v>
          </cell>
        </row>
        <row r="267">
          <cell r="A267" t="str">
            <v>607</v>
          </cell>
        </row>
        <row r="268">
          <cell r="A268" t="str">
            <v>608</v>
          </cell>
        </row>
        <row r="269">
          <cell r="A269" t="str">
            <v>609</v>
          </cell>
        </row>
        <row r="270">
          <cell r="A270" t="str">
            <v>610</v>
          </cell>
        </row>
        <row r="271">
          <cell r="A271" t="str">
            <v>611</v>
          </cell>
        </row>
        <row r="272">
          <cell r="A272" t="str">
            <v>612</v>
          </cell>
        </row>
        <row r="273">
          <cell r="A273" t="str">
            <v>613</v>
          </cell>
        </row>
        <row r="274">
          <cell r="A274" t="str">
            <v>614</v>
          </cell>
        </row>
        <row r="275">
          <cell r="A275" t="str">
            <v>615</v>
          </cell>
        </row>
        <row r="276">
          <cell r="A276" t="str">
            <v>616</v>
          </cell>
        </row>
        <row r="277">
          <cell r="A277" t="str">
            <v>617</v>
          </cell>
        </row>
        <row r="278">
          <cell r="A278" t="str">
            <v>618</v>
          </cell>
        </row>
        <row r="279">
          <cell r="A279" t="str">
            <v>619</v>
          </cell>
        </row>
        <row r="280">
          <cell r="A280" t="str">
            <v>620</v>
          </cell>
        </row>
        <row r="281">
          <cell r="A281" t="str">
            <v>621</v>
          </cell>
        </row>
        <row r="282">
          <cell r="A282" t="str">
            <v>622</v>
          </cell>
        </row>
        <row r="283">
          <cell r="A283" t="str">
            <v>623</v>
          </cell>
        </row>
        <row r="284">
          <cell r="A284" t="str">
            <v>624</v>
          </cell>
        </row>
        <row r="285">
          <cell r="A285" t="str">
            <v>625</v>
          </cell>
        </row>
        <row r="286">
          <cell r="A286" t="str">
            <v>626</v>
          </cell>
        </row>
        <row r="287">
          <cell r="A287" t="str">
            <v>627</v>
          </cell>
        </row>
        <row r="288">
          <cell r="A288" t="str">
            <v>628</v>
          </cell>
        </row>
        <row r="289">
          <cell r="A289" t="str">
            <v>629</v>
          </cell>
        </row>
        <row r="290">
          <cell r="A290" t="str">
            <v>630</v>
          </cell>
        </row>
        <row r="291">
          <cell r="A291" t="str">
            <v>631</v>
          </cell>
        </row>
        <row r="292">
          <cell r="A292" t="str">
            <v>632</v>
          </cell>
        </row>
        <row r="293">
          <cell r="A293" t="str">
            <v>633</v>
          </cell>
        </row>
        <row r="294">
          <cell r="A294" t="str">
            <v>634</v>
          </cell>
        </row>
        <row r="295">
          <cell r="A295" t="str">
            <v>635</v>
          </cell>
        </row>
        <row r="296">
          <cell r="A296" t="str">
            <v>636</v>
          </cell>
        </row>
        <row r="297">
          <cell r="A297" t="str">
            <v>637</v>
          </cell>
        </row>
        <row r="298">
          <cell r="A298" t="str">
            <v>638</v>
          </cell>
        </row>
        <row r="299">
          <cell r="A299" t="str">
            <v>639</v>
          </cell>
        </row>
        <row r="300">
          <cell r="A300" t="str">
            <v>640</v>
          </cell>
        </row>
        <row r="301">
          <cell r="A301" t="str">
            <v>641</v>
          </cell>
        </row>
        <row r="302">
          <cell r="A302" t="str">
            <v>642</v>
          </cell>
        </row>
        <row r="303">
          <cell r="A303" t="str">
            <v>643</v>
          </cell>
        </row>
        <row r="304">
          <cell r="A304" t="str">
            <v>644</v>
          </cell>
        </row>
        <row r="305">
          <cell r="A305" t="str">
            <v>645</v>
          </cell>
        </row>
        <row r="306">
          <cell r="A306" t="str">
            <v>646</v>
          </cell>
        </row>
        <row r="307">
          <cell r="A307" t="str">
            <v>647</v>
          </cell>
        </row>
        <row r="308">
          <cell r="A308" t="str">
            <v>648</v>
          </cell>
        </row>
        <row r="309">
          <cell r="A309" t="str">
            <v>649</v>
          </cell>
        </row>
        <row r="310">
          <cell r="A310" t="str">
            <v>650</v>
          </cell>
        </row>
        <row r="311">
          <cell r="A311" t="str">
            <v>651</v>
          </cell>
        </row>
        <row r="312">
          <cell r="A312" t="str">
            <v>652</v>
          </cell>
        </row>
        <row r="313">
          <cell r="A313" t="str">
            <v>653</v>
          </cell>
        </row>
        <row r="314">
          <cell r="A314" t="str">
            <v>654</v>
          </cell>
        </row>
        <row r="315">
          <cell r="A315" t="str">
            <v>655</v>
          </cell>
        </row>
        <row r="316">
          <cell r="A316" t="str">
            <v>656</v>
          </cell>
        </row>
        <row r="317">
          <cell r="A317" t="str">
            <v>657</v>
          </cell>
        </row>
        <row r="318">
          <cell r="A318" t="str">
            <v>658</v>
          </cell>
        </row>
        <row r="319">
          <cell r="A319" t="str">
            <v>659</v>
          </cell>
        </row>
        <row r="320">
          <cell r="A320" t="str">
            <v>660</v>
          </cell>
        </row>
        <row r="321">
          <cell r="A321" t="str">
            <v>661</v>
          </cell>
        </row>
        <row r="322">
          <cell r="A322" t="str">
            <v>662</v>
          </cell>
        </row>
        <row r="323">
          <cell r="A323" t="str">
            <v>663</v>
          </cell>
        </row>
        <row r="324">
          <cell r="A324" t="str">
            <v>664</v>
          </cell>
        </row>
        <row r="325">
          <cell r="A325" t="str">
            <v>665</v>
          </cell>
        </row>
        <row r="326">
          <cell r="A326" t="str">
            <v>666</v>
          </cell>
        </row>
        <row r="327">
          <cell r="A327" t="str">
            <v>667</v>
          </cell>
        </row>
        <row r="328">
          <cell r="A328" t="str">
            <v>668</v>
          </cell>
        </row>
        <row r="329">
          <cell r="A329" t="str">
            <v>669</v>
          </cell>
        </row>
        <row r="330">
          <cell r="A330" t="str">
            <v>670</v>
          </cell>
        </row>
        <row r="331">
          <cell r="A331" t="str">
            <v>671</v>
          </cell>
        </row>
        <row r="332">
          <cell r="A332" t="str">
            <v>672</v>
          </cell>
        </row>
        <row r="333">
          <cell r="A333" t="str">
            <v>673</v>
          </cell>
        </row>
        <row r="334">
          <cell r="A334" t="str">
            <v>674</v>
          </cell>
        </row>
        <row r="335">
          <cell r="A335" t="str">
            <v>675</v>
          </cell>
        </row>
        <row r="336">
          <cell r="A336" t="str">
            <v>676</v>
          </cell>
        </row>
        <row r="337">
          <cell r="A337" t="str">
            <v>677</v>
          </cell>
        </row>
        <row r="338">
          <cell r="A338" t="str">
            <v>678</v>
          </cell>
        </row>
        <row r="339">
          <cell r="A339" t="str">
            <v>679</v>
          </cell>
        </row>
      </sheetData>
      <sheetData sheetId="8" refreshError="1">
        <row r="2">
          <cell r="B2" t="str">
            <v>Description</v>
          </cell>
        </row>
        <row r="3">
          <cell r="A3" t="str">
            <v>14101</v>
          </cell>
          <cell r="B3" t="str">
            <v>Land</v>
          </cell>
        </row>
        <row r="4">
          <cell r="A4" t="str">
            <v>14111</v>
          </cell>
          <cell r="B4" t="str">
            <v>Land Improvement</v>
          </cell>
        </row>
        <row r="5">
          <cell r="A5" t="str">
            <v>14201</v>
          </cell>
          <cell r="B5" t="str">
            <v>Building</v>
          </cell>
        </row>
        <row r="6">
          <cell r="A6" t="str">
            <v>14211</v>
          </cell>
          <cell r="B6" t="str">
            <v>Structures</v>
          </cell>
        </row>
        <row r="7">
          <cell r="A7" t="str">
            <v>14221</v>
          </cell>
        </row>
        <row r="8">
          <cell r="A8" t="str">
            <v>14301</v>
          </cell>
        </row>
        <row r="9">
          <cell r="A9" t="str">
            <v>14401</v>
          </cell>
        </row>
        <row r="10">
          <cell r="A10" t="str">
            <v>14501</v>
          </cell>
        </row>
        <row r="11">
          <cell r="A11" t="str">
            <v>14601</v>
          </cell>
        </row>
        <row r="12">
          <cell r="A12" t="str">
            <v>14801</v>
          </cell>
        </row>
        <row r="13">
          <cell r="A13" t="str">
            <v>16801</v>
          </cell>
        </row>
        <row r="14">
          <cell r="A14" t="str">
            <v>21798</v>
          </cell>
        </row>
        <row r="15">
          <cell r="A15" t="str">
            <v>53000</v>
          </cell>
        </row>
        <row r="16">
          <cell r="A16" t="str">
            <v>53010</v>
          </cell>
        </row>
        <row r="17">
          <cell r="A17" t="str">
            <v>53015</v>
          </cell>
        </row>
        <row r="18">
          <cell r="A18" t="str">
            <v>53020</v>
          </cell>
        </row>
        <row r="19">
          <cell r="A19" t="str">
            <v>53025</v>
          </cell>
        </row>
        <row r="20">
          <cell r="A20" t="str">
            <v>53030</v>
          </cell>
        </row>
        <row r="21">
          <cell r="A21" t="str">
            <v>53035</v>
          </cell>
        </row>
        <row r="22">
          <cell r="A22" t="str">
            <v>53040</v>
          </cell>
        </row>
        <row r="23">
          <cell r="A23" t="str">
            <v>53045</v>
          </cell>
        </row>
        <row r="24">
          <cell r="A24" t="str">
            <v>53050</v>
          </cell>
        </row>
        <row r="25">
          <cell r="A25" t="str">
            <v>53055</v>
          </cell>
        </row>
        <row r="26">
          <cell r="A26" t="str">
            <v>54000</v>
          </cell>
        </row>
        <row r="27">
          <cell r="A27" t="str">
            <v>55000</v>
          </cell>
        </row>
      </sheetData>
      <sheetData sheetId="9" refreshError="1">
        <row r="2">
          <cell r="B2" t="str">
            <v>Description</v>
          </cell>
        </row>
        <row r="3">
          <cell r="A3">
            <v>50000007</v>
          </cell>
          <cell r="B3" t="str">
            <v>SETTING POND</v>
          </cell>
        </row>
        <row r="4">
          <cell r="A4">
            <v>50000009</v>
          </cell>
          <cell r="B4" t="str">
            <v>CONTROLL WATER TANK</v>
          </cell>
        </row>
        <row r="5">
          <cell r="A5">
            <v>50000015</v>
          </cell>
          <cell r="B5" t="str">
            <v>DOCUMENT ROOM</v>
          </cell>
        </row>
        <row r="6">
          <cell r="A6">
            <v>50000022</v>
          </cell>
          <cell r="B6" t="str">
            <v>SPREADER &amp; TRIPPER CAR IN PROGRESS</v>
          </cell>
        </row>
        <row r="7">
          <cell r="A7">
            <v>50000029</v>
          </cell>
        </row>
        <row r="8">
          <cell r="A8">
            <v>50000030</v>
          </cell>
        </row>
        <row r="9">
          <cell r="A9">
            <v>50000031</v>
          </cell>
        </row>
        <row r="10">
          <cell r="A10">
            <v>50000032</v>
          </cell>
        </row>
        <row r="11">
          <cell r="A11">
            <v>50000035</v>
          </cell>
        </row>
        <row r="12">
          <cell r="A12">
            <v>50000036</v>
          </cell>
        </row>
        <row r="13">
          <cell r="A13">
            <v>50000039</v>
          </cell>
        </row>
        <row r="14">
          <cell r="A14">
            <v>50000043</v>
          </cell>
        </row>
        <row r="15">
          <cell r="A15">
            <v>50000046</v>
          </cell>
        </row>
        <row r="16">
          <cell r="A16">
            <v>50000047</v>
          </cell>
        </row>
        <row r="17">
          <cell r="A17">
            <v>50000064</v>
          </cell>
        </row>
        <row r="18">
          <cell r="A18">
            <v>50000068</v>
          </cell>
        </row>
        <row r="19">
          <cell r="A19">
            <v>50000069</v>
          </cell>
        </row>
        <row r="20">
          <cell r="A20">
            <v>50000070</v>
          </cell>
        </row>
        <row r="21">
          <cell r="A21">
            <v>50000073</v>
          </cell>
        </row>
        <row r="22">
          <cell r="A22">
            <v>50000074</v>
          </cell>
        </row>
        <row r="23">
          <cell r="A23">
            <v>50000075</v>
          </cell>
        </row>
        <row r="24">
          <cell r="A24">
            <v>50000076</v>
          </cell>
        </row>
        <row r="25">
          <cell r="A25">
            <v>50000077</v>
          </cell>
        </row>
        <row r="26">
          <cell r="A26">
            <v>50000081</v>
          </cell>
        </row>
        <row r="27">
          <cell r="A27">
            <v>50000110</v>
          </cell>
        </row>
        <row r="28">
          <cell r="A28">
            <v>50000112</v>
          </cell>
        </row>
        <row r="29">
          <cell r="A29">
            <v>50000113</v>
          </cell>
        </row>
        <row r="30">
          <cell r="A30">
            <v>50000114</v>
          </cell>
        </row>
        <row r="31">
          <cell r="A31">
            <v>50000115</v>
          </cell>
        </row>
        <row r="32">
          <cell r="A32">
            <v>50000116</v>
          </cell>
        </row>
        <row r="33">
          <cell r="A33">
            <v>50000117</v>
          </cell>
        </row>
        <row r="34">
          <cell r="A34">
            <v>50000137</v>
          </cell>
        </row>
        <row r="35">
          <cell r="A35">
            <v>50000175</v>
          </cell>
        </row>
        <row r="36">
          <cell r="A36">
            <v>50000176</v>
          </cell>
        </row>
        <row r="37">
          <cell r="A37">
            <v>50000177</v>
          </cell>
        </row>
        <row r="38">
          <cell r="A38">
            <v>50000178</v>
          </cell>
        </row>
        <row r="39">
          <cell r="A39">
            <v>50000179</v>
          </cell>
        </row>
        <row r="40">
          <cell r="A40">
            <v>50000180</v>
          </cell>
        </row>
        <row r="41">
          <cell r="A41">
            <v>50000181</v>
          </cell>
        </row>
        <row r="42">
          <cell r="A42">
            <v>50000182</v>
          </cell>
        </row>
        <row r="43">
          <cell r="A43">
            <v>50000183</v>
          </cell>
        </row>
        <row r="44">
          <cell r="A44">
            <v>50000184</v>
          </cell>
        </row>
        <row r="45">
          <cell r="A45">
            <v>50000185</v>
          </cell>
        </row>
        <row r="46">
          <cell r="A46">
            <v>50000186</v>
          </cell>
        </row>
        <row r="47">
          <cell r="A47">
            <v>50000187</v>
          </cell>
        </row>
        <row r="48">
          <cell r="A48">
            <v>50000190</v>
          </cell>
        </row>
        <row r="49">
          <cell r="A49">
            <v>50000191</v>
          </cell>
        </row>
        <row r="50">
          <cell r="A50">
            <v>50000192</v>
          </cell>
        </row>
        <row r="51">
          <cell r="A51">
            <v>50000193</v>
          </cell>
        </row>
        <row r="52">
          <cell r="A52">
            <v>50000194</v>
          </cell>
        </row>
        <row r="53">
          <cell r="A53">
            <v>50000195</v>
          </cell>
        </row>
        <row r="54">
          <cell r="A54">
            <v>50000259</v>
          </cell>
        </row>
        <row r="55">
          <cell r="A55">
            <v>50000260</v>
          </cell>
        </row>
        <row r="56">
          <cell r="A56">
            <v>50000261</v>
          </cell>
        </row>
        <row r="57">
          <cell r="A57">
            <v>50000262</v>
          </cell>
        </row>
        <row r="58">
          <cell r="A58">
            <v>50000263</v>
          </cell>
        </row>
        <row r="59">
          <cell r="A59">
            <v>50000264</v>
          </cell>
        </row>
        <row r="60">
          <cell r="A60">
            <v>50000265</v>
          </cell>
        </row>
        <row r="61">
          <cell r="A61">
            <v>50000266</v>
          </cell>
        </row>
        <row r="62">
          <cell r="A62">
            <v>50000267</v>
          </cell>
        </row>
        <row r="63">
          <cell r="A63">
            <v>50000268</v>
          </cell>
        </row>
        <row r="64">
          <cell r="A64">
            <v>50000269</v>
          </cell>
        </row>
        <row r="65">
          <cell r="A65">
            <v>50001001</v>
          </cell>
        </row>
        <row r="66">
          <cell r="A66">
            <v>50001002</v>
          </cell>
        </row>
        <row r="67">
          <cell r="A67">
            <v>50001003</v>
          </cell>
        </row>
        <row r="68">
          <cell r="A68">
            <v>50001004</v>
          </cell>
        </row>
        <row r="69">
          <cell r="A69">
            <v>50001005</v>
          </cell>
        </row>
        <row r="70">
          <cell r="A70">
            <v>50001006</v>
          </cell>
        </row>
        <row r="71">
          <cell r="A71">
            <v>50001007</v>
          </cell>
        </row>
        <row r="72">
          <cell r="A72">
            <v>50001008</v>
          </cell>
        </row>
        <row r="73">
          <cell r="A73">
            <v>50001009</v>
          </cell>
        </row>
        <row r="74">
          <cell r="A74">
            <v>50001010</v>
          </cell>
        </row>
        <row r="75">
          <cell r="A75">
            <v>50001011</v>
          </cell>
        </row>
        <row r="76">
          <cell r="A76">
            <v>50001012</v>
          </cell>
        </row>
        <row r="77">
          <cell r="A77">
            <v>50001013</v>
          </cell>
        </row>
        <row r="78">
          <cell r="A78">
            <v>50001014</v>
          </cell>
        </row>
        <row r="79">
          <cell r="A79">
            <v>50001015</v>
          </cell>
        </row>
        <row r="80">
          <cell r="A80">
            <v>50001016</v>
          </cell>
        </row>
        <row r="81">
          <cell r="A81">
            <v>50001017</v>
          </cell>
        </row>
        <row r="82">
          <cell r="A82">
            <v>50001018</v>
          </cell>
        </row>
        <row r="83">
          <cell r="A83">
            <v>50001019</v>
          </cell>
        </row>
        <row r="84">
          <cell r="A84">
            <v>50001020</v>
          </cell>
        </row>
        <row r="85">
          <cell r="A85">
            <v>50001021</v>
          </cell>
        </row>
        <row r="86">
          <cell r="A86">
            <v>50001022</v>
          </cell>
        </row>
        <row r="87">
          <cell r="A87">
            <v>50001023</v>
          </cell>
        </row>
        <row r="88">
          <cell r="A88">
            <v>50001024</v>
          </cell>
        </row>
        <row r="89">
          <cell r="A89">
            <v>50001025</v>
          </cell>
        </row>
        <row r="90">
          <cell r="A90">
            <v>50001026</v>
          </cell>
        </row>
        <row r="91">
          <cell r="A91">
            <v>50001027</v>
          </cell>
        </row>
        <row r="92">
          <cell r="A92">
            <v>50001028</v>
          </cell>
        </row>
        <row r="93">
          <cell r="A93">
            <v>50001029</v>
          </cell>
        </row>
        <row r="94">
          <cell r="A94">
            <v>50001030</v>
          </cell>
        </row>
        <row r="95">
          <cell r="A95">
            <v>50001031</v>
          </cell>
        </row>
        <row r="96">
          <cell r="A96">
            <v>50001032</v>
          </cell>
        </row>
        <row r="97">
          <cell r="A97">
            <v>50001033</v>
          </cell>
        </row>
        <row r="98">
          <cell r="A98">
            <v>50001034</v>
          </cell>
        </row>
        <row r="99">
          <cell r="A99">
            <v>50001036</v>
          </cell>
        </row>
        <row r="100">
          <cell r="A100">
            <v>50001037</v>
          </cell>
        </row>
        <row r="101">
          <cell r="A101">
            <v>50001038</v>
          </cell>
        </row>
        <row r="102">
          <cell r="A102">
            <v>50001039</v>
          </cell>
        </row>
        <row r="103">
          <cell r="A103">
            <v>50001040</v>
          </cell>
        </row>
        <row r="104">
          <cell r="A104">
            <v>50001041</v>
          </cell>
        </row>
        <row r="105">
          <cell r="A105">
            <v>50001042</v>
          </cell>
        </row>
        <row r="106">
          <cell r="A106">
            <v>50001043</v>
          </cell>
        </row>
        <row r="107">
          <cell r="A107">
            <v>50001044</v>
          </cell>
        </row>
        <row r="108">
          <cell r="A108">
            <v>50001045</v>
          </cell>
        </row>
        <row r="109">
          <cell r="A109">
            <v>50001046</v>
          </cell>
        </row>
        <row r="110">
          <cell r="A110">
            <v>50001047</v>
          </cell>
        </row>
        <row r="111">
          <cell r="A111">
            <v>50001048</v>
          </cell>
        </row>
        <row r="112">
          <cell r="A112">
            <v>50001049</v>
          </cell>
        </row>
        <row r="113">
          <cell r="A113">
            <v>50001050</v>
          </cell>
        </row>
        <row r="114">
          <cell r="A114">
            <v>50001051</v>
          </cell>
        </row>
        <row r="115">
          <cell r="A115">
            <v>50001052</v>
          </cell>
        </row>
        <row r="116">
          <cell r="A116">
            <v>50001053</v>
          </cell>
        </row>
        <row r="117">
          <cell r="A117">
            <v>50001054</v>
          </cell>
        </row>
        <row r="118">
          <cell r="A118">
            <v>50001055</v>
          </cell>
        </row>
        <row r="119">
          <cell r="A119">
            <v>50001056</v>
          </cell>
        </row>
        <row r="120">
          <cell r="A120">
            <v>50001057</v>
          </cell>
        </row>
        <row r="121">
          <cell r="A121">
            <v>50001058</v>
          </cell>
        </row>
        <row r="122">
          <cell r="A122">
            <v>50001059</v>
          </cell>
        </row>
        <row r="123">
          <cell r="A123">
            <v>50001060</v>
          </cell>
        </row>
        <row r="124">
          <cell r="A124">
            <v>50001061</v>
          </cell>
        </row>
        <row r="125">
          <cell r="A125">
            <v>50001062</v>
          </cell>
        </row>
        <row r="126">
          <cell r="A126">
            <v>50001066</v>
          </cell>
        </row>
        <row r="127">
          <cell r="A127">
            <v>50001067</v>
          </cell>
        </row>
        <row r="128">
          <cell r="A128">
            <v>50001068</v>
          </cell>
        </row>
        <row r="129">
          <cell r="A129">
            <v>50001069</v>
          </cell>
        </row>
        <row r="130">
          <cell r="A130">
            <v>50001070</v>
          </cell>
        </row>
        <row r="131">
          <cell r="A131">
            <v>50001071</v>
          </cell>
        </row>
        <row r="132">
          <cell r="A132">
            <v>50001072</v>
          </cell>
        </row>
        <row r="133">
          <cell r="A133">
            <v>50001073</v>
          </cell>
        </row>
        <row r="134">
          <cell r="A134">
            <v>50001074</v>
          </cell>
        </row>
        <row r="135">
          <cell r="A135">
            <v>50001075</v>
          </cell>
        </row>
        <row r="136">
          <cell r="A136">
            <v>50001076</v>
          </cell>
        </row>
        <row r="137">
          <cell r="A137">
            <v>50001077</v>
          </cell>
        </row>
        <row r="138">
          <cell r="A138">
            <v>50001078</v>
          </cell>
        </row>
        <row r="139">
          <cell r="A139">
            <v>50001079</v>
          </cell>
        </row>
        <row r="140">
          <cell r="A140">
            <v>50001080</v>
          </cell>
        </row>
        <row r="141">
          <cell r="A141">
            <v>50001081</v>
          </cell>
        </row>
        <row r="142">
          <cell r="A142">
            <v>50001082</v>
          </cell>
        </row>
        <row r="143">
          <cell r="A143">
            <v>50001083</v>
          </cell>
        </row>
        <row r="144">
          <cell r="A144">
            <v>50001084</v>
          </cell>
        </row>
        <row r="145">
          <cell r="A145">
            <v>50001085</v>
          </cell>
        </row>
        <row r="146">
          <cell r="A146">
            <v>50001086</v>
          </cell>
        </row>
        <row r="147">
          <cell r="A147">
            <v>50001087</v>
          </cell>
        </row>
        <row r="148">
          <cell r="A148">
            <v>50001088</v>
          </cell>
        </row>
        <row r="149">
          <cell r="A149">
            <v>50001089</v>
          </cell>
        </row>
        <row r="150">
          <cell r="A150">
            <v>50001090</v>
          </cell>
        </row>
        <row r="151">
          <cell r="A151">
            <v>50001091</v>
          </cell>
        </row>
        <row r="152">
          <cell r="A152">
            <v>50001092</v>
          </cell>
        </row>
        <row r="153">
          <cell r="A153">
            <v>50001093</v>
          </cell>
        </row>
        <row r="154">
          <cell r="A154">
            <v>50001094</v>
          </cell>
        </row>
        <row r="155">
          <cell r="A155">
            <v>50001095</v>
          </cell>
        </row>
        <row r="156">
          <cell r="A156">
            <v>50001096</v>
          </cell>
        </row>
        <row r="157">
          <cell r="A157">
            <v>50001097</v>
          </cell>
        </row>
        <row r="158">
          <cell r="A158">
            <v>50001098</v>
          </cell>
        </row>
        <row r="159">
          <cell r="A159">
            <v>50001099</v>
          </cell>
        </row>
        <row r="160">
          <cell r="A160">
            <v>50001100</v>
          </cell>
        </row>
        <row r="161">
          <cell r="A161">
            <v>50001101</v>
          </cell>
        </row>
        <row r="162">
          <cell r="A162">
            <v>50001102</v>
          </cell>
        </row>
        <row r="163">
          <cell r="A163">
            <v>50001103</v>
          </cell>
        </row>
        <row r="164">
          <cell r="A164">
            <v>50001104</v>
          </cell>
        </row>
        <row r="165">
          <cell r="A165">
            <v>50001105</v>
          </cell>
        </row>
        <row r="166">
          <cell r="A166">
            <v>50001106</v>
          </cell>
        </row>
        <row r="167">
          <cell r="A167">
            <v>50001107</v>
          </cell>
        </row>
        <row r="168">
          <cell r="A168">
            <v>50001108</v>
          </cell>
        </row>
        <row r="169">
          <cell r="A169">
            <v>50001109</v>
          </cell>
        </row>
        <row r="170">
          <cell r="A170">
            <v>50001110</v>
          </cell>
        </row>
        <row r="171">
          <cell r="A171">
            <v>50001111</v>
          </cell>
        </row>
        <row r="172">
          <cell r="A172">
            <v>50001112</v>
          </cell>
        </row>
        <row r="173">
          <cell r="A173">
            <v>50001113</v>
          </cell>
        </row>
        <row r="174">
          <cell r="A174">
            <v>50001114</v>
          </cell>
        </row>
        <row r="175">
          <cell r="A175">
            <v>50001115</v>
          </cell>
        </row>
        <row r="176">
          <cell r="A176">
            <v>50001116</v>
          </cell>
        </row>
        <row r="177">
          <cell r="A177">
            <v>50001117</v>
          </cell>
        </row>
        <row r="178">
          <cell r="A178">
            <v>50001118</v>
          </cell>
        </row>
        <row r="179">
          <cell r="A179">
            <v>50001119</v>
          </cell>
        </row>
        <row r="180">
          <cell r="A180">
            <v>50001120</v>
          </cell>
        </row>
        <row r="181">
          <cell r="A181">
            <v>50001121</v>
          </cell>
        </row>
        <row r="182">
          <cell r="A182">
            <v>50001122</v>
          </cell>
        </row>
        <row r="183">
          <cell r="A183">
            <v>50001123</v>
          </cell>
        </row>
        <row r="184">
          <cell r="A184">
            <v>50001124</v>
          </cell>
        </row>
        <row r="185">
          <cell r="A185">
            <v>50001125</v>
          </cell>
        </row>
        <row r="186">
          <cell r="A186">
            <v>50001126</v>
          </cell>
        </row>
        <row r="187">
          <cell r="A187">
            <v>50001127</v>
          </cell>
        </row>
        <row r="188">
          <cell r="A188">
            <v>50001133</v>
          </cell>
        </row>
        <row r="189">
          <cell r="A189">
            <v>50001134</v>
          </cell>
        </row>
        <row r="190">
          <cell r="A190">
            <v>50001135</v>
          </cell>
        </row>
        <row r="191">
          <cell r="A191">
            <v>50001136</v>
          </cell>
        </row>
        <row r="192">
          <cell r="A192">
            <v>50001137</v>
          </cell>
        </row>
        <row r="193">
          <cell r="A193">
            <v>50001138</v>
          </cell>
        </row>
        <row r="194">
          <cell r="A194">
            <v>50001141</v>
          </cell>
        </row>
        <row r="195">
          <cell r="A195">
            <v>50001142</v>
          </cell>
        </row>
        <row r="196">
          <cell r="A196">
            <v>50001143</v>
          </cell>
        </row>
        <row r="197">
          <cell r="A197">
            <v>50001144</v>
          </cell>
        </row>
        <row r="198">
          <cell r="A198">
            <v>50001145</v>
          </cell>
        </row>
        <row r="199">
          <cell r="A199">
            <v>50001146</v>
          </cell>
        </row>
        <row r="200">
          <cell r="A200">
            <v>50001147</v>
          </cell>
        </row>
        <row r="201">
          <cell r="A201">
            <v>50001148</v>
          </cell>
        </row>
        <row r="202">
          <cell r="A202">
            <v>50001149</v>
          </cell>
        </row>
        <row r="203">
          <cell r="A203">
            <v>50001150</v>
          </cell>
        </row>
        <row r="204">
          <cell r="A204">
            <v>50001151</v>
          </cell>
        </row>
        <row r="205">
          <cell r="A205">
            <v>50001152</v>
          </cell>
        </row>
        <row r="206">
          <cell r="A206">
            <v>50001153</v>
          </cell>
        </row>
        <row r="207">
          <cell r="A207">
            <v>50001154</v>
          </cell>
        </row>
        <row r="208">
          <cell r="A208">
            <v>50001155</v>
          </cell>
        </row>
        <row r="209">
          <cell r="A209">
            <v>50001156</v>
          </cell>
        </row>
        <row r="210">
          <cell r="A210">
            <v>50001157</v>
          </cell>
        </row>
        <row r="211">
          <cell r="A211">
            <v>50001158</v>
          </cell>
        </row>
        <row r="212">
          <cell r="A212">
            <v>50001159</v>
          </cell>
        </row>
        <row r="213">
          <cell r="A213">
            <v>50001160</v>
          </cell>
        </row>
        <row r="214">
          <cell r="A214">
            <v>50001161</v>
          </cell>
        </row>
        <row r="215">
          <cell r="A215">
            <v>50001162</v>
          </cell>
        </row>
        <row r="216">
          <cell r="A216">
            <v>50001163</v>
          </cell>
        </row>
        <row r="217">
          <cell r="A217">
            <v>50001164</v>
          </cell>
        </row>
        <row r="218">
          <cell r="A218">
            <v>50001165</v>
          </cell>
        </row>
        <row r="219">
          <cell r="A219">
            <v>50001166</v>
          </cell>
        </row>
        <row r="220">
          <cell r="A220">
            <v>50001167</v>
          </cell>
        </row>
        <row r="221">
          <cell r="A221">
            <v>50001171</v>
          </cell>
        </row>
        <row r="222">
          <cell r="A222">
            <v>50001172</v>
          </cell>
        </row>
        <row r="223">
          <cell r="A223">
            <v>50001173</v>
          </cell>
        </row>
        <row r="224">
          <cell r="A224">
            <v>50001174</v>
          </cell>
        </row>
        <row r="225">
          <cell r="A225">
            <v>50001175</v>
          </cell>
        </row>
        <row r="226">
          <cell r="A226">
            <v>50001176</v>
          </cell>
        </row>
        <row r="227">
          <cell r="A227">
            <v>50001177</v>
          </cell>
        </row>
        <row r="228">
          <cell r="A228">
            <v>50001178</v>
          </cell>
        </row>
        <row r="229">
          <cell r="A229">
            <v>50001179</v>
          </cell>
        </row>
        <row r="230">
          <cell r="A230">
            <v>50001180</v>
          </cell>
        </row>
        <row r="231">
          <cell r="A231">
            <v>50001181</v>
          </cell>
        </row>
        <row r="232">
          <cell r="A232">
            <v>50001182</v>
          </cell>
        </row>
        <row r="233">
          <cell r="A233">
            <v>50001183</v>
          </cell>
        </row>
        <row r="234">
          <cell r="A234">
            <v>50001184</v>
          </cell>
        </row>
        <row r="235">
          <cell r="A235">
            <v>50001185</v>
          </cell>
        </row>
        <row r="236">
          <cell r="A236">
            <v>50001186</v>
          </cell>
        </row>
        <row r="237">
          <cell r="A237">
            <v>50001187</v>
          </cell>
        </row>
        <row r="238">
          <cell r="A238">
            <v>50001188</v>
          </cell>
        </row>
        <row r="239">
          <cell r="A239">
            <v>50001189</v>
          </cell>
        </row>
        <row r="240">
          <cell r="A240">
            <v>50001190</v>
          </cell>
        </row>
        <row r="241">
          <cell r="A241">
            <v>50001191</v>
          </cell>
        </row>
        <row r="242">
          <cell r="A242">
            <v>50001192</v>
          </cell>
        </row>
        <row r="243">
          <cell r="A243">
            <v>50001193</v>
          </cell>
        </row>
        <row r="244">
          <cell r="A244">
            <v>50001194</v>
          </cell>
        </row>
        <row r="245">
          <cell r="A245">
            <v>50001195</v>
          </cell>
        </row>
        <row r="246">
          <cell r="A246">
            <v>50001196</v>
          </cell>
        </row>
        <row r="247">
          <cell r="A247">
            <v>50001197</v>
          </cell>
        </row>
        <row r="248">
          <cell r="A248">
            <v>50001198</v>
          </cell>
        </row>
        <row r="249">
          <cell r="A249">
            <v>50001199</v>
          </cell>
        </row>
        <row r="250">
          <cell r="A250">
            <v>50001200</v>
          </cell>
        </row>
        <row r="251">
          <cell r="A251">
            <v>50001201</v>
          </cell>
        </row>
        <row r="252">
          <cell r="A252">
            <v>50001202</v>
          </cell>
        </row>
        <row r="253">
          <cell r="A253">
            <v>50001203</v>
          </cell>
        </row>
        <row r="254">
          <cell r="A254">
            <v>50001204</v>
          </cell>
        </row>
        <row r="255">
          <cell r="A255">
            <v>50001205</v>
          </cell>
        </row>
        <row r="256">
          <cell r="A256">
            <v>50001206</v>
          </cell>
        </row>
        <row r="257">
          <cell r="A257">
            <v>50001207</v>
          </cell>
        </row>
        <row r="258">
          <cell r="A258">
            <v>50001208</v>
          </cell>
        </row>
        <row r="259">
          <cell r="A259">
            <v>50001209</v>
          </cell>
        </row>
        <row r="260">
          <cell r="A260">
            <v>50001210</v>
          </cell>
        </row>
        <row r="261">
          <cell r="A261">
            <v>50001211</v>
          </cell>
        </row>
        <row r="262">
          <cell r="A262">
            <v>50001212</v>
          </cell>
        </row>
        <row r="263">
          <cell r="A263">
            <v>50001213</v>
          </cell>
        </row>
        <row r="264">
          <cell r="A264">
            <v>50001214</v>
          </cell>
        </row>
        <row r="265">
          <cell r="A265">
            <v>50001215</v>
          </cell>
        </row>
        <row r="266">
          <cell r="A266">
            <v>50001216</v>
          </cell>
        </row>
        <row r="267">
          <cell r="A267">
            <v>50001217</v>
          </cell>
        </row>
        <row r="268">
          <cell r="A268">
            <v>50001218</v>
          </cell>
        </row>
        <row r="269">
          <cell r="A269">
            <v>50001219</v>
          </cell>
        </row>
        <row r="270">
          <cell r="A270">
            <v>50001220</v>
          </cell>
        </row>
        <row r="271">
          <cell r="A271">
            <v>50001221</v>
          </cell>
        </row>
        <row r="272">
          <cell r="A272">
            <v>50001222</v>
          </cell>
        </row>
        <row r="273">
          <cell r="A273">
            <v>50001223</v>
          </cell>
        </row>
        <row r="274">
          <cell r="A274">
            <v>50001224</v>
          </cell>
        </row>
        <row r="275">
          <cell r="A275">
            <v>50001225</v>
          </cell>
        </row>
        <row r="276">
          <cell r="A276">
            <v>50001226</v>
          </cell>
        </row>
        <row r="277">
          <cell r="A277">
            <v>50001227</v>
          </cell>
        </row>
        <row r="278">
          <cell r="A278">
            <v>50001228</v>
          </cell>
        </row>
        <row r="279">
          <cell r="A279">
            <v>50001229</v>
          </cell>
        </row>
        <row r="280">
          <cell r="A280">
            <v>50001230</v>
          </cell>
        </row>
        <row r="281">
          <cell r="A281">
            <v>50001231</v>
          </cell>
        </row>
        <row r="282">
          <cell r="A282">
            <v>50001232</v>
          </cell>
        </row>
        <row r="283">
          <cell r="A283">
            <v>50001233</v>
          </cell>
        </row>
        <row r="284">
          <cell r="A284">
            <v>50001234</v>
          </cell>
        </row>
        <row r="285">
          <cell r="A285">
            <v>50001235</v>
          </cell>
        </row>
        <row r="286">
          <cell r="A286">
            <v>50001236</v>
          </cell>
        </row>
        <row r="287">
          <cell r="A287">
            <v>50001237</v>
          </cell>
        </row>
        <row r="288">
          <cell r="A288">
            <v>50001238</v>
          </cell>
        </row>
        <row r="289">
          <cell r="A289">
            <v>50001239</v>
          </cell>
        </row>
        <row r="290">
          <cell r="A290">
            <v>50001240</v>
          </cell>
        </row>
        <row r="291">
          <cell r="A291">
            <v>50001241</v>
          </cell>
        </row>
        <row r="292">
          <cell r="A292">
            <v>50001242</v>
          </cell>
        </row>
        <row r="293">
          <cell r="A293">
            <v>50001243</v>
          </cell>
        </row>
        <row r="294">
          <cell r="A294">
            <v>50001244</v>
          </cell>
        </row>
        <row r="295">
          <cell r="A295">
            <v>50001245</v>
          </cell>
        </row>
        <row r="296">
          <cell r="A296">
            <v>50001246</v>
          </cell>
        </row>
        <row r="297">
          <cell r="A297">
            <v>50001247</v>
          </cell>
        </row>
        <row r="298">
          <cell r="A298">
            <v>50001248</v>
          </cell>
        </row>
        <row r="299">
          <cell r="A299">
            <v>50001249</v>
          </cell>
        </row>
        <row r="300">
          <cell r="A300">
            <v>50001250</v>
          </cell>
        </row>
        <row r="301">
          <cell r="A301">
            <v>50001251</v>
          </cell>
        </row>
        <row r="302">
          <cell r="A302">
            <v>50001252</v>
          </cell>
        </row>
        <row r="303">
          <cell r="A303">
            <v>50001253</v>
          </cell>
        </row>
        <row r="304">
          <cell r="A304">
            <v>50001254</v>
          </cell>
        </row>
        <row r="305">
          <cell r="A305">
            <v>50001255</v>
          </cell>
        </row>
        <row r="306">
          <cell r="A306">
            <v>50001256</v>
          </cell>
        </row>
        <row r="307">
          <cell r="A307">
            <v>50001257</v>
          </cell>
        </row>
        <row r="308">
          <cell r="A308">
            <v>50001258</v>
          </cell>
        </row>
        <row r="309">
          <cell r="A309">
            <v>50001259</v>
          </cell>
        </row>
        <row r="310">
          <cell r="A310">
            <v>50001260</v>
          </cell>
        </row>
        <row r="311">
          <cell r="A311">
            <v>50001261</v>
          </cell>
        </row>
        <row r="312">
          <cell r="A312">
            <v>50001262</v>
          </cell>
        </row>
        <row r="313">
          <cell r="A313">
            <v>50100001</v>
          </cell>
        </row>
        <row r="314">
          <cell r="A314">
            <v>50100002</v>
          </cell>
        </row>
        <row r="315">
          <cell r="A315">
            <v>50100003</v>
          </cell>
        </row>
        <row r="316">
          <cell r="A316">
            <v>50100004</v>
          </cell>
        </row>
        <row r="317">
          <cell r="A317">
            <v>50100005</v>
          </cell>
        </row>
        <row r="318">
          <cell r="A318">
            <v>50100006</v>
          </cell>
        </row>
        <row r="319">
          <cell r="A319">
            <v>50100007</v>
          </cell>
        </row>
        <row r="320">
          <cell r="A320">
            <v>50200001</v>
          </cell>
        </row>
        <row r="321">
          <cell r="A321">
            <v>50200002</v>
          </cell>
        </row>
        <row r="322">
          <cell r="A322">
            <v>50200003</v>
          </cell>
        </row>
        <row r="323">
          <cell r="A323">
            <v>50200004</v>
          </cell>
        </row>
        <row r="324">
          <cell r="A324">
            <v>50200005</v>
          </cell>
        </row>
        <row r="325">
          <cell r="A325">
            <v>50200006</v>
          </cell>
        </row>
        <row r="326">
          <cell r="A326">
            <v>50200007</v>
          </cell>
        </row>
        <row r="327">
          <cell r="A327">
            <v>50200008</v>
          </cell>
        </row>
        <row r="328">
          <cell r="A328">
            <v>50200009</v>
          </cell>
        </row>
        <row r="329">
          <cell r="A329">
            <v>50200010</v>
          </cell>
        </row>
        <row r="330">
          <cell r="A330">
            <v>50200011</v>
          </cell>
        </row>
        <row r="331">
          <cell r="A331">
            <v>50200012</v>
          </cell>
        </row>
        <row r="332">
          <cell r="A332">
            <v>50200013</v>
          </cell>
        </row>
        <row r="333">
          <cell r="A333">
            <v>50200014</v>
          </cell>
        </row>
        <row r="334">
          <cell r="A334">
            <v>50200015</v>
          </cell>
        </row>
        <row r="335">
          <cell r="A335">
            <v>50200016</v>
          </cell>
        </row>
        <row r="336">
          <cell r="A336">
            <v>50200017</v>
          </cell>
        </row>
        <row r="337">
          <cell r="A337">
            <v>50200018</v>
          </cell>
        </row>
        <row r="338">
          <cell r="A338">
            <v>50200051</v>
          </cell>
        </row>
        <row r="339">
          <cell r="A339">
            <v>50200052</v>
          </cell>
        </row>
      </sheetData>
      <sheetData sheetId="10" refreshError="1">
        <row r="2">
          <cell r="B2" t="str">
            <v>Description</v>
          </cell>
        </row>
        <row r="3">
          <cell r="A3" t="str">
            <v>0000</v>
          </cell>
          <cell r="B3" t="str">
            <v>Unspecified</v>
          </cell>
        </row>
        <row r="4">
          <cell r="A4" t="str">
            <v>0103</v>
          </cell>
          <cell r="B4" t="str">
            <v>LP-2 Project</v>
          </cell>
        </row>
        <row r="5">
          <cell r="A5" t="str">
            <v>0104</v>
          </cell>
          <cell r="B5" t="str">
            <v>Lampang 3 Project</v>
          </cell>
        </row>
        <row r="6">
          <cell r="A6" t="str">
            <v>0108</v>
          </cell>
          <cell r="B6" t="str">
            <v>LP-2 Project (Coordination)</v>
          </cell>
        </row>
        <row r="7">
          <cell r="A7" t="str">
            <v>0110</v>
          </cell>
        </row>
        <row r="8">
          <cell r="A8" t="str">
            <v>0203</v>
          </cell>
        </row>
        <row r="9">
          <cell r="A9" t="str">
            <v>0208</v>
          </cell>
        </row>
        <row r="11">
          <cell r="A11" t="str">
            <v>0241</v>
          </cell>
        </row>
        <row r="12">
          <cell r="A12" t="str">
            <v>0253</v>
          </cell>
        </row>
        <row r="13">
          <cell r="A13" t="str">
            <v>0254</v>
          </cell>
        </row>
        <row r="14">
          <cell r="A14" t="str">
            <v>0255</v>
          </cell>
        </row>
        <row r="15">
          <cell r="A15" t="str">
            <v>0256</v>
          </cell>
        </row>
        <row r="16">
          <cell r="A16" t="str">
            <v>0257</v>
          </cell>
        </row>
        <row r="17">
          <cell r="A17" t="str">
            <v>0258</v>
          </cell>
        </row>
        <row r="18">
          <cell r="A18" t="str">
            <v>0317</v>
          </cell>
        </row>
        <row r="19">
          <cell r="A19" t="str">
            <v>0330</v>
          </cell>
        </row>
        <row r="20">
          <cell r="A20" t="str">
            <v>0818</v>
          </cell>
        </row>
        <row r="21">
          <cell r="A21" t="str">
            <v>0819</v>
          </cell>
        </row>
        <row r="22">
          <cell r="A22" t="str">
            <v>0820</v>
          </cell>
        </row>
        <row r="23">
          <cell r="A23" t="str">
            <v>0821</v>
          </cell>
        </row>
        <row r="24">
          <cell r="A24" t="str">
            <v>0822</v>
          </cell>
        </row>
        <row r="25">
          <cell r="A25" t="str">
            <v>0823</v>
          </cell>
        </row>
        <row r="26">
          <cell r="A26" t="str">
            <v>0824</v>
          </cell>
        </row>
        <row r="27">
          <cell r="A27" t="str">
            <v>0825</v>
          </cell>
        </row>
        <row r="28">
          <cell r="A28" t="str">
            <v>0826</v>
          </cell>
        </row>
        <row r="29">
          <cell r="A29" t="str">
            <v>0827</v>
          </cell>
        </row>
        <row r="30">
          <cell r="A30" t="str">
            <v>0912</v>
          </cell>
        </row>
        <row r="31">
          <cell r="A31" t="str">
            <v>1201</v>
          </cell>
        </row>
        <row r="32">
          <cell r="A32" t="str">
            <v>1202</v>
          </cell>
        </row>
        <row r="33">
          <cell r="A33" t="str">
            <v>AD01</v>
          </cell>
        </row>
        <row r="34">
          <cell r="A34" t="str">
            <v>BC01</v>
          </cell>
        </row>
        <row r="35">
          <cell r="A35" t="str">
            <v>BC02</v>
          </cell>
        </row>
        <row r="36">
          <cell r="A36" t="str">
            <v>BC03</v>
          </cell>
        </row>
        <row r="37">
          <cell r="A37" t="str">
            <v>BD01</v>
          </cell>
        </row>
        <row r="38">
          <cell r="A38" t="str">
            <v>BD02</v>
          </cell>
        </row>
        <row r="39">
          <cell r="A39" t="str">
            <v>BH02</v>
          </cell>
        </row>
        <row r="40">
          <cell r="A40" t="str">
            <v>BH03</v>
          </cell>
        </row>
        <row r="41">
          <cell r="A41" t="str">
            <v>BH04</v>
          </cell>
        </row>
        <row r="42">
          <cell r="A42" t="str">
            <v>BU01</v>
          </cell>
        </row>
        <row r="43">
          <cell r="A43" t="str">
            <v>BU02</v>
          </cell>
        </row>
        <row r="44">
          <cell r="A44" t="str">
            <v>BW01</v>
          </cell>
        </row>
        <row r="45">
          <cell r="A45" t="str">
            <v>BW02</v>
          </cell>
        </row>
        <row r="46">
          <cell r="A46" t="str">
            <v>CF01</v>
          </cell>
        </row>
        <row r="47">
          <cell r="A47" t="str">
            <v>CF02</v>
          </cell>
        </row>
        <row r="48">
          <cell r="A48" t="str">
            <v>CF03</v>
          </cell>
        </row>
        <row r="49">
          <cell r="A49" t="str">
            <v>CF04</v>
          </cell>
        </row>
        <row r="50">
          <cell r="A50" t="str">
            <v>CF05</v>
          </cell>
        </row>
        <row r="51">
          <cell r="A51" t="str">
            <v>CF06</v>
          </cell>
        </row>
        <row r="52">
          <cell r="A52" t="str">
            <v>CF07</v>
          </cell>
        </row>
        <row r="53">
          <cell r="A53" t="str">
            <v>CN01</v>
          </cell>
        </row>
        <row r="54">
          <cell r="A54" t="str">
            <v>CN02</v>
          </cell>
        </row>
        <row r="55">
          <cell r="A55" t="str">
            <v>CN03</v>
          </cell>
        </row>
        <row r="56">
          <cell r="A56" t="str">
            <v>CS20</v>
          </cell>
        </row>
        <row r="57">
          <cell r="A57" t="str">
            <v>CS21</v>
          </cell>
        </row>
        <row r="58">
          <cell r="A58" t="str">
            <v>CS30</v>
          </cell>
        </row>
        <row r="59">
          <cell r="A59" t="str">
            <v>CT01</v>
          </cell>
        </row>
        <row r="60">
          <cell r="A60" t="str">
            <v>CU01</v>
          </cell>
        </row>
        <row r="61">
          <cell r="A61" t="str">
            <v>CU02</v>
          </cell>
        </row>
        <row r="62">
          <cell r="A62" t="str">
            <v>CU04</v>
          </cell>
        </row>
        <row r="63">
          <cell r="A63" t="str">
            <v>CU05</v>
          </cell>
        </row>
        <row r="64">
          <cell r="A64" t="str">
            <v>E301</v>
          </cell>
        </row>
        <row r="65">
          <cell r="A65" t="str">
            <v>E303</v>
          </cell>
        </row>
        <row r="66">
          <cell r="A66" t="str">
            <v>FT01</v>
          </cell>
        </row>
        <row r="67">
          <cell r="A67" t="str">
            <v>FT02</v>
          </cell>
        </row>
        <row r="68">
          <cell r="A68" t="str">
            <v>GD01</v>
          </cell>
        </row>
        <row r="69">
          <cell r="A69" t="str">
            <v>GD02</v>
          </cell>
        </row>
        <row r="70">
          <cell r="A70" t="str">
            <v>GD03</v>
          </cell>
        </row>
        <row r="71">
          <cell r="A71" t="str">
            <v>GN01</v>
          </cell>
        </row>
        <row r="72">
          <cell r="A72" t="str">
            <v>GN06</v>
          </cell>
        </row>
        <row r="73">
          <cell r="A73" t="str">
            <v>HC01</v>
          </cell>
        </row>
        <row r="74">
          <cell r="A74" t="str">
            <v>HC02</v>
          </cell>
        </row>
        <row r="75">
          <cell r="A75" t="str">
            <v>IT01</v>
          </cell>
        </row>
        <row r="76">
          <cell r="A76" t="str">
            <v>MD01</v>
          </cell>
        </row>
        <row r="77">
          <cell r="A77" t="str">
            <v>MG01</v>
          </cell>
        </row>
        <row r="78">
          <cell r="A78" t="str">
            <v>MG03</v>
          </cell>
        </row>
        <row r="79">
          <cell r="A79" t="str">
            <v>MG05</v>
          </cell>
        </row>
        <row r="80">
          <cell r="A80" t="str">
            <v>MG07</v>
          </cell>
        </row>
        <row r="81">
          <cell r="A81" t="str">
            <v>MG08</v>
          </cell>
        </row>
        <row r="82">
          <cell r="A82" t="str">
            <v>MG09</v>
          </cell>
        </row>
        <row r="83">
          <cell r="A83" t="str">
            <v>MM01</v>
          </cell>
        </row>
        <row r="84">
          <cell r="A84" t="str">
            <v>MM02</v>
          </cell>
        </row>
        <row r="85">
          <cell r="A85" t="str">
            <v>MM03</v>
          </cell>
        </row>
        <row r="86">
          <cell r="A86" t="str">
            <v>MP01</v>
          </cell>
        </row>
        <row r="87">
          <cell r="A87" t="str">
            <v>MP05</v>
          </cell>
        </row>
        <row r="88">
          <cell r="A88" t="str">
            <v>MR01</v>
          </cell>
        </row>
        <row r="89">
          <cell r="A89" t="str">
            <v>MS01</v>
          </cell>
        </row>
        <row r="90">
          <cell r="A90" t="str">
            <v>MU02</v>
          </cell>
        </row>
        <row r="91">
          <cell r="A91" t="str">
            <v>MU03</v>
          </cell>
        </row>
        <row r="92">
          <cell r="A92" t="str">
            <v>MU04</v>
          </cell>
        </row>
        <row r="93">
          <cell r="A93" t="str">
            <v>MU05</v>
          </cell>
        </row>
        <row r="94">
          <cell r="A94" t="str">
            <v>OL01</v>
          </cell>
        </row>
        <row r="95">
          <cell r="A95" t="str">
            <v>OL03</v>
          </cell>
        </row>
        <row r="96">
          <cell r="A96" t="str">
            <v>PL01</v>
          </cell>
        </row>
        <row r="97">
          <cell r="A97" t="str">
            <v>PL02</v>
          </cell>
        </row>
        <row r="98">
          <cell r="A98" t="str">
            <v>SC03</v>
          </cell>
        </row>
        <row r="99">
          <cell r="A99" t="str">
            <v>SC08</v>
          </cell>
        </row>
        <row r="100">
          <cell r="A100" t="str">
            <v>SC11</v>
          </cell>
        </row>
        <row r="101">
          <cell r="A101" t="str">
            <v>SC13</v>
          </cell>
        </row>
        <row r="102">
          <cell r="A102" t="str">
            <v>SH01</v>
          </cell>
        </row>
        <row r="103">
          <cell r="A103" t="str">
            <v>SH02</v>
          </cell>
        </row>
        <row r="104">
          <cell r="A104" t="str">
            <v>SH03</v>
          </cell>
        </row>
        <row r="105">
          <cell r="A105" t="str">
            <v>SH04</v>
          </cell>
        </row>
        <row r="106">
          <cell r="A106" t="str">
            <v>SH05</v>
          </cell>
        </row>
        <row r="107">
          <cell r="A107" t="str">
            <v>SH06</v>
          </cell>
        </row>
        <row r="108">
          <cell r="A108" t="str">
            <v>SH07</v>
          </cell>
        </row>
        <row r="109">
          <cell r="A109" t="str">
            <v>ST01</v>
          </cell>
        </row>
        <row r="110">
          <cell r="A110" t="str">
            <v>TL01</v>
          </cell>
        </row>
        <row r="111">
          <cell r="A111" t="str">
            <v>TO01</v>
          </cell>
        </row>
        <row r="112">
          <cell r="A112" t="str">
            <v>TO02</v>
          </cell>
        </row>
        <row r="113">
          <cell r="A113" t="str">
            <v>TR01</v>
          </cell>
        </row>
        <row r="114">
          <cell r="A114" t="str">
            <v>TR02</v>
          </cell>
        </row>
        <row r="115">
          <cell r="A115" t="str">
            <v>TR03</v>
          </cell>
        </row>
        <row r="116">
          <cell r="A116" t="str">
            <v>TR04</v>
          </cell>
        </row>
        <row r="117">
          <cell r="A117" t="str">
            <v>TR05</v>
          </cell>
        </row>
        <row r="118">
          <cell r="A118" t="str">
            <v>TR06</v>
          </cell>
        </row>
        <row r="119">
          <cell r="A119" t="str">
            <v>TR07</v>
          </cell>
        </row>
        <row r="120">
          <cell r="A120" t="str">
            <v>TR08</v>
          </cell>
        </row>
        <row r="121">
          <cell r="A121" t="str">
            <v>TR09</v>
          </cell>
        </row>
        <row r="122">
          <cell r="A122" t="str">
            <v>TR10</v>
          </cell>
        </row>
        <row r="123">
          <cell r="A123" t="str">
            <v>TR11</v>
          </cell>
        </row>
        <row r="124">
          <cell r="A124" t="str">
            <v>TR12</v>
          </cell>
        </row>
        <row r="125">
          <cell r="A125" t="str">
            <v>TR13</v>
          </cell>
        </row>
        <row r="126">
          <cell r="A126" t="str">
            <v>TR14</v>
          </cell>
        </row>
        <row r="127">
          <cell r="A127" t="str">
            <v>TR15</v>
          </cell>
        </row>
        <row r="128">
          <cell r="A128" t="str">
            <v>TR16</v>
          </cell>
        </row>
        <row r="129">
          <cell r="A129" t="str">
            <v>TR17</v>
          </cell>
        </row>
        <row r="130">
          <cell r="A130" t="str">
            <v>TR18</v>
          </cell>
        </row>
        <row r="131">
          <cell r="A131" t="str">
            <v>TR19</v>
          </cell>
        </row>
        <row r="132">
          <cell r="A132" t="str">
            <v>TR20</v>
          </cell>
        </row>
        <row r="133">
          <cell r="A133" t="str">
            <v>TR21</v>
          </cell>
        </row>
        <row r="134">
          <cell r="A134" t="str">
            <v>TT01</v>
          </cell>
        </row>
        <row r="135">
          <cell r="A135" t="str">
            <v>WD01</v>
          </cell>
        </row>
        <row r="136">
          <cell r="A136" t="str">
            <v>WD02</v>
          </cell>
        </row>
        <row r="137">
          <cell r="A137" t="str">
            <v>WD03</v>
          </cell>
        </row>
        <row r="138">
          <cell r="A138" t="str">
            <v>WD03</v>
          </cell>
        </row>
        <row r="139">
          <cell r="A139" t="str">
            <v>WD04</v>
          </cell>
        </row>
        <row r="140">
          <cell r="A140" t="str">
            <v>WD04</v>
          </cell>
        </row>
        <row r="141">
          <cell r="A141" t="str">
            <v>WD05</v>
          </cell>
        </row>
        <row r="142">
          <cell r="A142" t="str">
            <v>WD06</v>
          </cell>
        </row>
        <row r="143">
          <cell r="A143" t="str">
            <v>WD07</v>
          </cell>
        </row>
        <row r="144">
          <cell r="A144" t="str">
            <v>WD08</v>
          </cell>
        </row>
        <row r="145">
          <cell r="A145" t="str">
            <v>WD08</v>
          </cell>
        </row>
        <row r="146">
          <cell r="A146" t="str">
            <v>WD09</v>
          </cell>
        </row>
        <row r="147">
          <cell r="A147" t="str">
            <v>WD09</v>
          </cell>
        </row>
        <row r="148">
          <cell r="A148" t="str">
            <v>WD10</v>
          </cell>
        </row>
        <row r="149">
          <cell r="A149" t="str">
            <v>WD10</v>
          </cell>
        </row>
        <row r="150">
          <cell r="A150" t="str">
            <v>WD11</v>
          </cell>
        </row>
        <row r="151">
          <cell r="A151" t="str">
            <v>WD11</v>
          </cell>
        </row>
        <row r="152">
          <cell r="A152" t="str">
            <v>WD12</v>
          </cell>
        </row>
        <row r="153">
          <cell r="A153" t="str">
            <v>WL01</v>
          </cell>
        </row>
        <row r="154">
          <cell r="A154" t="str">
            <v>WL01</v>
          </cell>
        </row>
        <row r="155">
          <cell r="A155" t="str">
            <v>WM02</v>
          </cell>
        </row>
        <row r="156">
          <cell r="A156" t="str">
            <v>WM05</v>
          </cell>
        </row>
        <row r="157">
          <cell r="A157" t="str">
            <v>WT01</v>
          </cell>
        </row>
        <row r="158">
          <cell r="A158" t="str">
            <v>WT02</v>
          </cell>
        </row>
        <row r="159">
          <cell r="A159" t="str">
            <v>WT02</v>
          </cell>
        </row>
        <row r="160">
          <cell r="A160" t="str">
            <v>WT03</v>
          </cell>
        </row>
        <row r="161">
          <cell r="A161" t="str">
            <v>WT04</v>
          </cell>
        </row>
        <row r="162">
          <cell r="A162" t="str">
            <v>WT04</v>
          </cell>
        </row>
        <row r="163">
          <cell r="A163" t="str">
            <v>WT06</v>
          </cell>
        </row>
        <row r="164">
          <cell r="A164" t="str">
            <v>WT08</v>
          </cell>
        </row>
      </sheetData>
      <sheetData sheetId="11" refreshError="1">
        <row r="2">
          <cell r="B2" t="str">
            <v>BU.</v>
          </cell>
        </row>
        <row r="3">
          <cell r="A3" t="str">
            <v>33</v>
          </cell>
          <cell r="B3" t="str">
            <v>08</v>
          </cell>
        </row>
        <row r="4">
          <cell r="A4" t="str">
            <v>33</v>
          </cell>
          <cell r="B4" t="str">
            <v>08</v>
          </cell>
        </row>
        <row r="5">
          <cell r="A5" t="str">
            <v>33</v>
          </cell>
          <cell r="B5" t="str">
            <v>08</v>
          </cell>
        </row>
      </sheetData>
      <sheetData sheetId="12" refreshError="1">
        <row r="2">
          <cell r="B2" t="str">
            <v>BU.</v>
          </cell>
        </row>
        <row r="3">
          <cell r="A3" t="str">
            <v>33</v>
          </cell>
          <cell r="B3" t="str">
            <v>08</v>
          </cell>
        </row>
        <row r="4">
          <cell r="A4" t="str">
            <v>33</v>
          </cell>
          <cell r="B4" t="str">
            <v>08</v>
          </cell>
        </row>
        <row r="5">
          <cell r="A5" t="str">
            <v>33</v>
          </cell>
          <cell r="B5" t="str">
            <v>08</v>
          </cell>
        </row>
      </sheetData>
      <sheetData sheetId="13" refreshError="1">
        <row r="2">
          <cell r="B2" t="str">
            <v>BU.</v>
          </cell>
        </row>
        <row r="3">
          <cell r="A3" t="str">
            <v>33</v>
          </cell>
          <cell r="B3" t="str">
            <v>08</v>
          </cell>
        </row>
      </sheetData>
      <sheetData sheetId="14" refreshError="1">
        <row r="2">
          <cell r="B2" t="str">
            <v>BU.</v>
          </cell>
        </row>
        <row r="3">
          <cell r="A3" t="str">
            <v>33</v>
          </cell>
          <cell r="B3" t="str">
            <v>08</v>
          </cell>
        </row>
      </sheetData>
      <sheetData sheetId="15" refreshError="1">
        <row r="2">
          <cell r="B2" t="str">
            <v>BU.</v>
          </cell>
        </row>
        <row r="3">
          <cell r="A3" t="str">
            <v>33</v>
          </cell>
          <cell r="B3" t="str">
            <v>08</v>
          </cell>
        </row>
        <row r="4">
          <cell r="A4" t="str">
            <v>33</v>
          </cell>
          <cell r="B4" t="str">
            <v>08</v>
          </cell>
        </row>
      </sheetData>
      <sheetData sheetId="16" refreshError="1">
        <row r="2">
          <cell r="B2" t="str">
            <v>BU.</v>
          </cell>
        </row>
        <row r="3">
          <cell r="B3" t="str">
            <v>01</v>
          </cell>
        </row>
        <row r="4">
          <cell r="B4" t="str">
            <v>01</v>
          </cell>
        </row>
        <row r="5">
          <cell r="B5" t="str">
            <v>01</v>
          </cell>
        </row>
        <row r="6">
          <cell r="B6" t="str">
            <v>01</v>
          </cell>
        </row>
      </sheetData>
      <sheetData sheetId="17" refreshError="1">
        <row r="2">
          <cell r="B2" t="str">
            <v>BU.</v>
          </cell>
        </row>
      </sheetData>
      <sheetData sheetId="18" refreshError="1">
        <row r="2">
          <cell r="B2" t="str">
            <v>BU.</v>
          </cell>
        </row>
      </sheetData>
      <sheetData sheetId="19" refreshError="1">
        <row r="2">
          <cell r="B2" t="str">
            <v>BU.</v>
          </cell>
        </row>
      </sheetData>
      <sheetData sheetId="20" refreshError="1">
        <row r="2">
          <cell r="B2" t="str">
            <v>BU.</v>
          </cell>
        </row>
        <row r="3">
          <cell r="A3" t="str">
            <v>33</v>
          </cell>
          <cell r="B3" t="str">
            <v>08</v>
          </cell>
        </row>
        <row r="4">
          <cell r="A4" t="str">
            <v>33</v>
          </cell>
          <cell r="B4" t="str">
            <v>08</v>
          </cell>
        </row>
        <row r="5">
          <cell r="A5" t="str">
            <v>33</v>
          </cell>
          <cell r="B5" t="str">
            <v>08</v>
          </cell>
        </row>
        <row r="6">
          <cell r="A6" t="str">
            <v>33</v>
          </cell>
          <cell r="B6" t="str">
            <v>08</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sheetData>
      <sheetData sheetId="21" refreshError="1">
        <row r="2">
          <cell r="B2" t="str">
            <v>Description</v>
          </cell>
        </row>
        <row r="4">
          <cell r="A4" t="str">
            <v>01011716999</v>
          </cell>
          <cell r="B4" t="str">
            <v>IMM-Mine Stock Yard</v>
          </cell>
        </row>
      </sheetData>
      <sheetData sheetId="22" refreshError="1">
        <row r="2">
          <cell r="B2" t="str">
            <v>Description</v>
          </cell>
        </row>
        <row r="4">
          <cell r="B4" t="e">
            <v>#N/A</v>
          </cell>
        </row>
        <row r="5">
          <cell r="B5" t="e">
            <v>#N/A</v>
          </cell>
        </row>
        <row r="6">
          <cell r="B6" t="e">
            <v>#N/A</v>
          </cell>
        </row>
      </sheetData>
      <sheetData sheetId="23" refreshError="1"/>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Social security fund"/>
      <sheetName val="Provident fund"/>
      <sheetName val="Other welfare"/>
      <sheetName val="In-house Training"/>
      <sheetName val="Bank Charge"/>
      <sheetName val="Depreciation"/>
      <sheetName val="Production Volumn"/>
      <sheetName val="Production"/>
      <sheetName val="Macro"/>
      <sheetName val="#REF"/>
      <sheetName val="tabel_2007_Total_plan 93jt"/>
      <sheetName val="Macro.xls"/>
      <sheetName val="OB_89"/>
      <sheetName val="sum_MSY"/>
      <sheetName val="Exchange"/>
      <sheetName val="LIST"/>
      <sheetName val="NOMOR REKENING"/>
    </sheetNames>
    <definedNames>
      <definedName name="Business_Unit" refersTo="='Business Unit'!$A$3:$A$9"/>
      <definedName name="Company" refersTo="='Company'!$A$3:$A$33"/>
      <definedName name="Cost_Center" refersTo="='Cost Center'!$A$3:$A$339"/>
      <definedName name="Exchange_Code" refersTo="='Exchange Rate'!$B$2:$B$6"/>
    </definedNames>
    <sheetDataSet>
      <sheetData sheetId="0" refreshError="1"/>
      <sheetData sheetId="1" refreshError="1"/>
      <sheetData sheetId="2" refreshError="1">
        <row r="2">
          <cell r="B2" t="str">
            <v>Protection Level</v>
          </cell>
        </row>
      </sheetData>
      <sheetData sheetId="3" refreshError="1">
        <row r="2">
          <cell r="B2" t="str">
            <v>Baht</v>
          </cell>
        </row>
        <row r="3">
          <cell r="A3" t="str">
            <v>Indonesia</v>
          </cell>
          <cell r="B3" t="str">
            <v>RP</v>
          </cell>
        </row>
        <row r="4">
          <cell r="A4" t="str">
            <v>Singapore</v>
          </cell>
          <cell r="B4" t="str">
            <v>SGD</v>
          </cell>
        </row>
        <row r="5">
          <cell r="A5" t="str">
            <v>America</v>
          </cell>
          <cell r="B5" t="str">
            <v>USD</v>
          </cell>
        </row>
        <row r="6">
          <cell r="A6" t="str">
            <v>Vietnam</v>
          </cell>
          <cell r="B6" t="str">
            <v>VND</v>
          </cell>
        </row>
      </sheetData>
      <sheetData sheetId="4" refreshError="1">
        <row r="2">
          <cell r="B2" t="str">
            <v>Description</v>
          </cell>
        </row>
        <row r="3">
          <cell r="A3" t="str">
            <v>01</v>
          </cell>
          <cell r="B3" t="str">
            <v>Banpu Public Company  Limted</v>
          </cell>
        </row>
        <row r="4">
          <cell r="A4" t="str">
            <v>02</v>
          </cell>
          <cell r="B4" t="str">
            <v>Banpu Minerals Company  Limted</v>
          </cell>
        </row>
        <row r="5">
          <cell r="A5" t="str">
            <v>05</v>
          </cell>
          <cell r="B5" t="str">
            <v>Promsin Company Limited</v>
          </cell>
        </row>
        <row r="6">
          <cell r="A6" t="str">
            <v>07</v>
          </cell>
          <cell r="B6" t="str">
            <v>Banpu International Limted</v>
          </cell>
        </row>
        <row r="7">
          <cell r="A7" t="str">
            <v>08</v>
          </cell>
        </row>
        <row r="8">
          <cell r="A8" t="str">
            <v>10</v>
          </cell>
        </row>
        <row r="9">
          <cell r="A9" t="str">
            <v>11</v>
          </cell>
        </row>
        <row r="10">
          <cell r="A10" t="str">
            <v>12</v>
          </cell>
        </row>
        <row r="11">
          <cell r="A11" t="str">
            <v>13</v>
          </cell>
        </row>
        <row r="12">
          <cell r="A12" t="str">
            <v>14</v>
          </cell>
        </row>
        <row r="13">
          <cell r="A13" t="str">
            <v>15</v>
          </cell>
        </row>
        <row r="14">
          <cell r="A14" t="str">
            <v>16</v>
          </cell>
        </row>
        <row r="15">
          <cell r="A15" t="str">
            <v>17</v>
          </cell>
        </row>
        <row r="16">
          <cell r="A16" t="str">
            <v>18</v>
          </cell>
        </row>
        <row r="17">
          <cell r="A17" t="str">
            <v>20</v>
          </cell>
        </row>
        <row r="18">
          <cell r="A18" t="str">
            <v>21</v>
          </cell>
        </row>
        <row r="19">
          <cell r="A19" t="str">
            <v>22</v>
          </cell>
        </row>
        <row r="20">
          <cell r="A20" t="str">
            <v>23</v>
          </cell>
        </row>
        <row r="21">
          <cell r="A21" t="str">
            <v>24</v>
          </cell>
        </row>
        <row r="22">
          <cell r="A22" t="str">
            <v>25</v>
          </cell>
        </row>
        <row r="23">
          <cell r="A23" t="str">
            <v>26</v>
          </cell>
        </row>
        <row r="24">
          <cell r="A24" t="str">
            <v>27</v>
          </cell>
        </row>
        <row r="25">
          <cell r="A25" t="str">
            <v>28</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sheetData>
      <sheetData sheetId="5" refreshError="1">
        <row r="2">
          <cell r="B2" t="str">
            <v>Description</v>
          </cell>
        </row>
        <row r="3">
          <cell r="A3" t="str">
            <v>01</v>
          </cell>
          <cell r="B3" t="str">
            <v>Corporate</v>
          </cell>
        </row>
        <row r="4">
          <cell r="A4" t="str">
            <v>02</v>
          </cell>
          <cell r="B4" t="str">
            <v>Coal Thailand Business</v>
          </cell>
        </row>
        <row r="5">
          <cell r="A5" t="str">
            <v>03</v>
          </cell>
          <cell r="B5" t="str">
            <v>Minerals Business</v>
          </cell>
        </row>
        <row r="6">
          <cell r="A6" t="str">
            <v>04</v>
          </cell>
          <cell r="B6" t="str">
            <v>Engineering Service Business</v>
          </cell>
        </row>
        <row r="7">
          <cell r="A7" t="str">
            <v>05</v>
          </cell>
        </row>
        <row r="8">
          <cell r="A8" t="str">
            <v>07</v>
          </cell>
        </row>
        <row r="9">
          <cell r="A9" t="str">
            <v>08</v>
          </cell>
        </row>
      </sheetData>
      <sheetData sheetId="6" refreshError="1">
        <row r="2">
          <cell r="B2" t="str">
            <v>Description</v>
          </cell>
        </row>
        <row r="3">
          <cell r="A3" t="str">
            <v>00000</v>
          </cell>
          <cell r="B3" t="str">
            <v>Administration</v>
          </cell>
        </row>
        <row r="4">
          <cell r="A4" t="str">
            <v>01100</v>
          </cell>
          <cell r="B4" t="str">
            <v>Office of CEO</v>
          </cell>
        </row>
        <row r="5">
          <cell r="A5" t="str">
            <v>01200</v>
          </cell>
          <cell r="B5" t="str">
            <v>Government Relations</v>
          </cell>
        </row>
        <row r="6">
          <cell r="A6" t="str">
            <v>01300</v>
          </cell>
          <cell r="B6" t="str">
            <v>Corporate Communications</v>
          </cell>
        </row>
        <row r="7">
          <cell r="A7" t="str">
            <v>01400</v>
          </cell>
        </row>
        <row r="8">
          <cell r="A8" t="str">
            <v>01500</v>
          </cell>
        </row>
        <row r="9">
          <cell r="A9" t="str">
            <v>03100</v>
          </cell>
        </row>
        <row r="10">
          <cell r="A10" t="str">
            <v>03200</v>
          </cell>
        </row>
        <row r="11">
          <cell r="A11" t="str">
            <v>04100</v>
          </cell>
        </row>
        <row r="12">
          <cell r="A12" t="str">
            <v>05100</v>
          </cell>
        </row>
        <row r="13">
          <cell r="A13" t="str">
            <v>05200</v>
          </cell>
        </row>
        <row r="14">
          <cell r="A14" t="str">
            <v>05400</v>
          </cell>
        </row>
        <row r="15">
          <cell r="A15" t="str">
            <v>05500</v>
          </cell>
        </row>
        <row r="16">
          <cell r="A16" t="str">
            <v>05700</v>
          </cell>
        </row>
        <row r="17">
          <cell r="A17" t="str">
            <v>05800</v>
          </cell>
        </row>
        <row r="18">
          <cell r="A18" t="str">
            <v>06200</v>
          </cell>
        </row>
        <row r="19">
          <cell r="A19" t="str">
            <v>07200</v>
          </cell>
        </row>
        <row r="20">
          <cell r="A20" t="str">
            <v>08100</v>
          </cell>
        </row>
        <row r="21">
          <cell r="A21" t="str">
            <v>11100</v>
          </cell>
        </row>
        <row r="22">
          <cell r="A22" t="str">
            <v>11210</v>
          </cell>
        </row>
        <row r="23">
          <cell r="A23" t="str">
            <v>11220</v>
          </cell>
        </row>
        <row r="24">
          <cell r="A24" t="str">
            <v>11310</v>
          </cell>
        </row>
        <row r="25">
          <cell r="A25" t="str">
            <v>11320</v>
          </cell>
        </row>
        <row r="26">
          <cell r="A26" t="str">
            <v>11330</v>
          </cell>
        </row>
        <row r="27">
          <cell r="A27" t="str">
            <v>11340</v>
          </cell>
        </row>
        <row r="28">
          <cell r="A28" t="str">
            <v>11410</v>
          </cell>
        </row>
        <row r="29">
          <cell r="A29" t="str">
            <v>11510</v>
          </cell>
        </row>
        <row r="30">
          <cell r="A30" t="str">
            <v>11520</v>
          </cell>
        </row>
        <row r="31">
          <cell r="A31" t="str">
            <v>11530</v>
          </cell>
        </row>
        <row r="32">
          <cell r="A32" t="str">
            <v>11540</v>
          </cell>
        </row>
        <row r="33">
          <cell r="A33" t="str">
            <v>11610</v>
          </cell>
        </row>
        <row r="34">
          <cell r="A34" t="str">
            <v>11620</v>
          </cell>
        </row>
        <row r="35">
          <cell r="A35" t="str">
            <v>11630</v>
          </cell>
        </row>
        <row r="36">
          <cell r="A36" t="str">
            <v>28100</v>
          </cell>
        </row>
        <row r="37">
          <cell r="A37" t="str">
            <v>28200</v>
          </cell>
        </row>
        <row r="38">
          <cell r="A38" t="str">
            <v>28300</v>
          </cell>
        </row>
        <row r="39">
          <cell r="A39" t="str">
            <v>28400</v>
          </cell>
        </row>
        <row r="40">
          <cell r="A40" t="str">
            <v>28500</v>
          </cell>
        </row>
        <row r="41">
          <cell r="A41" t="str">
            <v>28600</v>
          </cell>
        </row>
        <row r="42">
          <cell r="A42" t="str">
            <v>28900</v>
          </cell>
        </row>
        <row r="43">
          <cell r="A43" t="str">
            <v>28910</v>
          </cell>
        </row>
        <row r="44">
          <cell r="A44" t="str">
            <v>28920</v>
          </cell>
        </row>
        <row r="45">
          <cell r="A45" t="str">
            <v>41100</v>
          </cell>
        </row>
        <row r="46">
          <cell r="A46" t="str">
            <v>41200</v>
          </cell>
        </row>
        <row r="47">
          <cell r="A47" t="str">
            <v>41300</v>
          </cell>
        </row>
        <row r="48">
          <cell r="A48" t="str">
            <v>41400</v>
          </cell>
        </row>
        <row r="49">
          <cell r="A49" t="str">
            <v>42100</v>
          </cell>
        </row>
        <row r="50">
          <cell r="A50" t="str">
            <v>42200</v>
          </cell>
        </row>
        <row r="51">
          <cell r="A51" t="str">
            <v>42300</v>
          </cell>
        </row>
        <row r="52">
          <cell r="A52" t="str">
            <v>43100</v>
          </cell>
        </row>
        <row r="53">
          <cell r="A53" t="str">
            <v>43200</v>
          </cell>
        </row>
        <row r="54">
          <cell r="A54" t="str">
            <v>43300</v>
          </cell>
        </row>
        <row r="55">
          <cell r="A55" t="str">
            <v>43400</v>
          </cell>
        </row>
        <row r="56">
          <cell r="A56" t="str">
            <v>44000</v>
          </cell>
        </row>
        <row r="57">
          <cell r="A57" t="str">
            <v>45100</v>
          </cell>
        </row>
        <row r="58">
          <cell r="A58" t="str">
            <v>45200</v>
          </cell>
        </row>
        <row r="59">
          <cell r="A59" t="str">
            <v>51100</v>
          </cell>
        </row>
        <row r="60">
          <cell r="A60" t="str">
            <v>52111</v>
          </cell>
        </row>
        <row r="61">
          <cell r="A61" t="str">
            <v>52121</v>
          </cell>
        </row>
        <row r="62">
          <cell r="A62" t="str">
            <v>52131</v>
          </cell>
        </row>
        <row r="63">
          <cell r="A63" t="str">
            <v>52132</v>
          </cell>
        </row>
        <row r="64">
          <cell r="A64" t="str">
            <v>52151</v>
          </cell>
        </row>
        <row r="65">
          <cell r="A65" t="str">
            <v>52152</v>
          </cell>
        </row>
        <row r="66">
          <cell r="A66" t="str">
            <v>52153</v>
          </cell>
        </row>
        <row r="67">
          <cell r="A67" t="str">
            <v>52171</v>
          </cell>
        </row>
        <row r="68">
          <cell r="A68" t="str">
            <v>52172</v>
          </cell>
        </row>
        <row r="69">
          <cell r="A69" t="str">
            <v>52211</v>
          </cell>
        </row>
        <row r="70">
          <cell r="A70" t="str">
            <v>52221</v>
          </cell>
        </row>
        <row r="71">
          <cell r="A71" t="str">
            <v>52231</v>
          </cell>
        </row>
        <row r="72">
          <cell r="A72" t="str">
            <v>52232</v>
          </cell>
        </row>
        <row r="73">
          <cell r="A73" t="str">
            <v>52233</v>
          </cell>
        </row>
        <row r="74">
          <cell r="A74" t="str">
            <v>52241</v>
          </cell>
        </row>
        <row r="75">
          <cell r="A75" t="str">
            <v>52242</v>
          </cell>
        </row>
        <row r="76">
          <cell r="A76" t="str">
            <v>52243</v>
          </cell>
        </row>
        <row r="77">
          <cell r="A77" t="str">
            <v>52251</v>
          </cell>
        </row>
        <row r="78">
          <cell r="A78" t="str">
            <v>52252</v>
          </cell>
        </row>
        <row r="79">
          <cell r="A79" t="str">
            <v>52256</v>
          </cell>
        </row>
        <row r="80">
          <cell r="A80" t="str">
            <v>52261</v>
          </cell>
        </row>
        <row r="81">
          <cell r="A81" t="str">
            <v>52262</v>
          </cell>
        </row>
        <row r="82">
          <cell r="A82" t="str">
            <v>52264</v>
          </cell>
        </row>
        <row r="83">
          <cell r="A83" t="str">
            <v>52271</v>
          </cell>
        </row>
        <row r="84">
          <cell r="A84" t="str">
            <v>52299</v>
          </cell>
        </row>
        <row r="85">
          <cell r="A85" t="str">
            <v>52311</v>
          </cell>
        </row>
        <row r="86">
          <cell r="A86" t="str">
            <v>52321</v>
          </cell>
        </row>
        <row r="87">
          <cell r="A87" t="str">
            <v>52322</v>
          </cell>
        </row>
        <row r="88">
          <cell r="A88" t="str">
            <v>52323</v>
          </cell>
        </row>
        <row r="89">
          <cell r="A89" t="str">
            <v>52324</v>
          </cell>
        </row>
        <row r="90">
          <cell r="A90" t="str">
            <v>52325</v>
          </cell>
        </row>
        <row r="91">
          <cell r="A91" t="str">
            <v>52326</v>
          </cell>
        </row>
        <row r="92">
          <cell r="A92" t="str">
            <v>52331</v>
          </cell>
        </row>
        <row r="93">
          <cell r="A93" t="str">
            <v>52332</v>
          </cell>
        </row>
        <row r="94">
          <cell r="A94" t="str">
            <v>52333</v>
          </cell>
        </row>
        <row r="95">
          <cell r="A95" t="str">
            <v>52334</v>
          </cell>
        </row>
        <row r="96">
          <cell r="A96" t="str">
            <v>52341</v>
          </cell>
        </row>
        <row r="97">
          <cell r="A97" t="str">
            <v>52351</v>
          </cell>
        </row>
        <row r="98">
          <cell r="A98" t="str">
            <v>52352</v>
          </cell>
        </row>
        <row r="99">
          <cell r="A99" t="str">
            <v>52371</v>
          </cell>
        </row>
        <row r="100">
          <cell r="A100" t="str">
            <v>53100</v>
          </cell>
        </row>
        <row r="101">
          <cell r="A101" t="str">
            <v>53200</v>
          </cell>
        </row>
        <row r="102">
          <cell r="A102" t="str">
            <v>53300</v>
          </cell>
        </row>
        <row r="103">
          <cell r="A103" t="str">
            <v>53400</v>
          </cell>
        </row>
        <row r="104">
          <cell r="A104" t="str">
            <v>53600</v>
          </cell>
        </row>
        <row r="105">
          <cell r="A105" t="str">
            <v>53700</v>
          </cell>
        </row>
        <row r="106">
          <cell r="A106" t="str">
            <v>57110</v>
          </cell>
        </row>
        <row r="107">
          <cell r="A107" t="str">
            <v>57120</v>
          </cell>
        </row>
        <row r="108">
          <cell r="A108" t="str">
            <v>57130</v>
          </cell>
        </row>
        <row r="109">
          <cell r="A109" t="str">
            <v>57140</v>
          </cell>
        </row>
        <row r="110">
          <cell r="A110" t="str">
            <v>57210</v>
          </cell>
        </row>
        <row r="111">
          <cell r="A111" t="str">
            <v>57310</v>
          </cell>
        </row>
        <row r="112">
          <cell r="A112" t="str">
            <v>57320</v>
          </cell>
        </row>
        <row r="113">
          <cell r="A113" t="str">
            <v>57330</v>
          </cell>
        </row>
        <row r="114">
          <cell r="A114" t="str">
            <v>57410</v>
          </cell>
        </row>
        <row r="115">
          <cell r="A115" t="str">
            <v>57421</v>
          </cell>
        </row>
        <row r="116">
          <cell r="A116" t="str">
            <v>57422</v>
          </cell>
        </row>
        <row r="117">
          <cell r="A117" t="str">
            <v>57423</v>
          </cell>
        </row>
        <row r="118">
          <cell r="A118" t="str">
            <v>57430</v>
          </cell>
        </row>
        <row r="119">
          <cell r="A119" t="str">
            <v>57440</v>
          </cell>
        </row>
        <row r="120">
          <cell r="A120" t="str">
            <v>65251</v>
          </cell>
        </row>
        <row r="121">
          <cell r="A121" t="str">
            <v>69100</v>
          </cell>
        </row>
        <row r="122">
          <cell r="A122" t="str">
            <v>69200</v>
          </cell>
        </row>
        <row r="123">
          <cell r="A123" t="str">
            <v>69300</v>
          </cell>
        </row>
        <row r="124">
          <cell r="A124" t="str">
            <v>69400</v>
          </cell>
        </row>
        <row r="125">
          <cell r="A125" t="str">
            <v>69500</v>
          </cell>
        </row>
        <row r="126">
          <cell r="A126" t="str">
            <v>69600</v>
          </cell>
        </row>
        <row r="127">
          <cell r="A127" t="str">
            <v>69701</v>
          </cell>
        </row>
        <row r="128">
          <cell r="A128" t="str">
            <v>69810</v>
          </cell>
        </row>
        <row r="129">
          <cell r="A129" t="str">
            <v>71011</v>
          </cell>
        </row>
        <row r="130">
          <cell r="A130" t="str">
            <v>71021</v>
          </cell>
        </row>
        <row r="131">
          <cell r="A131" t="str">
            <v>72200</v>
          </cell>
        </row>
        <row r="132">
          <cell r="A132" t="str">
            <v>72400</v>
          </cell>
        </row>
        <row r="133">
          <cell r="A133" t="str">
            <v>78321</v>
          </cell>
        </row>
        <row r="134">
          <cell r="A134" t="str">
            <v>81100</v>
          </cell>
        </row>
        <row r="135">
          <cell r="A135" t="str">
            <v>81210</v>
          </cell>
        </row>
        <row r="136">
          <cell r="A136" t="str">
            <v>81220</v>
          </cell>
        </row>
        <row r="137">
          <cell r="A137" t="str">
            <v>81230</v>
          </cell>
        </row>
        <row r="138">
          <cell r="A138" t="str">
            <v>81310</v>
          </cell>
        </row>
        <row r="139">
          <cell r="A139" t="str">
            <v>81320</v>
          </cell>
        </row>
        <row r="140">
          <cell r="A140" t="str">
            <v>81330</v>
          </cell>
        </row>
        <row r="141">
          <cell r="A141" t="str">
            <v>81340</v>
          </cell>
        </row>
        <row r="142">
          <cell r="A142" t="str">
            <v>81350</v>
          </cell>
        </row>
        <row r="143">
          <cell r="A143" t="str">
            <v>81360</v>
          </cell>
        </row>
        <row r="144">
          <cell r="A144" t="str">
            <v>81410</v>
          </cell>
        </row>
        <row r="145">
          <cell r="A145" t="str">
            <v>81420</v>
          </cell>
        </row>
        <row r="146">
          <cell r="A146" t="str">
            <v>81430</v>
          </cell>
        </row>
        <row r="147">
          <cell r="A147" t="str">
            <v>81440</v>
          </cell>
        </row>
        <row r="148">
          <cell r="A148" t="str">
            <v>81441</v>
          </cell>
        </row>
        <row r="149">
          <cell r="A149" t="str">
            <v>81442</v>
          </cell>
        </row>
        <row r="150">
          <cell r="A150" t="str">
            <v>81443</v>
          </cell>
        </row>
        <row r="151">
          <cell r="A151" t="str">
            <v>81444</v>
          </cell>
        </row>
        <row r="152">
          <cell r="A152" t="str">
            <v>81445</v>
          </cell>
        </row>
        <row r="153">
          <cell r="A153" t="str">
            <v>81510</v>
          </cell>
        </row>
        <row r="154">
          <cell r="A154" t="str">
            <v>81520</v>
          </cell>
        </row>
        <row r="155">
          <cell r="A155" t="str">
            <v>81530</v>
          </cell>
        </row>
        <row r="156">
          <cell r="A156" t="str">
            <v>81610</v>
          </cell>
        </row>
        <row r="157">
          <cell r="A157" t="str">
            <v>81620</v>
          </cell>
        </row>
        <row r="158">
          <cell r="A158" t="str">
            <v>81700</v>
          </cell>
        </row>
        <row r="159">
          <cell r="A159" t="str">
            <v>81800</v>
          </cell>
        </row>
        <row r="160">
          <cell r="A160" t="str">
            <v>81810</v>
          </cell>
        </row>
        <row r="161">
          <cell r="A161" t="str">
            <v>81820</v>
          </cell>
        </row>
        <row r="162">
          <cell r="A162" t="str">
            <v>81830</v>
          </cell>
        </row>
        <row r="163">
          <cell r="A163" t="str">
            <v>81840</v>
          </cell>
        </row>
        <row r="164">
          <cell r="A164" t="str">
            <v>81910</v>
          </cell>
        </row>
        <row r="165">
          <cell r="A165" t="str">
            <v>81920</v>
          </cell>
        </row>
        <row r="166">
          <cell r="A166" t="str">
            <v>81930</v>
          </cell>
        </row>
        <row r="167">
          <cell r="A167" t="str">
            <v>82010</v>
          </cell>
        </row>
        <row r="168">
          <cell r="A168" t="str">
            <v>82110</v>
          </cell>
        </row>
        <row r="169">
          <cell r="A169" t="str">
            <v>82111</v>
          </cell>
        </row>
        <row r="170">
          <cell r="A170" t="str">
            <v>82112</v>
          </cell>
        </row>
        <row r="171">
          <cell r="A171" t="str">
            <v>82120</v>
          </cell>
        </row>
        <row r="172">
          <cell r="A172" t="str">
            <v>82121</v>
          </cell>
        </row>
        <row r="173">
          <cell r="A173" t="str">
            <v>82130</v>
          </cell>
        </row>
        <row r="174">
          <cell r="A174" t="str">
            <v>82150</v>
          </cell>
        </row>
        <row r="175">
          <cell r="A175" t="str">
            <v>82160</v>
          </cell>
        </row>
        <row r="176">
          <cell r="A176" t="str">
            <v>82170</v>
          </cell>
        </row>
        <row r="177">
          <cell r="A177" t="str">
            <v>82180</v>
          </cell>
        </row>
        <row r="178">
          <cell r="A178" t="str">
            <v>82210</v>
          </cell>
        </row>
        <row r="179">
          <cell r="A179" t="str">
            <v>82220</v>
          </cell>
        </row>
        <row r="180">
          <cell r="A180" t="str">
            <v>82230</v>
          </cell>
        </row>
        <row r="181">
          <cell r="A181" t="str">
            <v>82310</v>
          </cell>
        </row>
        <row r="182">
          <cell r="A182" t="str">
            <v>82311</v>
          </cell>
        </row>
        <row r="183">
          <cell r="A183" t="str">
            <v>82312</v>
          </cell>
        </row>
        <row r="184">
          <cell r="A184" t="str">
            <v>82313</v>
          </cell>
        </row>
        <row r="185">
          <cell r="A185" t="str">
            <v>82320</v>
          </cell>
        </row>
        <row r="186">
          <cell r="A186" t="str">
            <v>82321</v>
          </cell>
        </row>
        <row r="187">
          <cell r="A187" t="str">
            <v>82322</v>
          </cell>
        </row>
        <row r="188">
          <cell r="A188" t="str">
            <v>82323</v>
          </cell>
        </row>
        <row r="189">
          <cell r="A189" t="str">
            <v>82324</v>
          </cell>
        </row>
        <row r="190">
          <cell r="A190" t="str">
            <v>82330</v>
          </cell>
        </row>
        <row r="191">
          <cell r="A191" t="str">
            <v>82340</v>
          </cell>
        </row>
        <row r="192">
          <cell r="A192" t="str">
            <v>82350</v>
          </cell>
        </row>
        <row r="193">
          <cell r="A193" t="str">
            <v>82400</v>
          </cell>
        </row>
        <row r="194">
          <cell r="A194" t="str">
            <v>82401</v>
          </cell>
        </row>
        <row r="195">
          <cell r="A195" t="str">
            <v>82402</v>
          </cell>
        </row>
        <row r="196">
          <cell r="A196" t="str">
            <v>82403</v>
          </cell>
        </row>
        <row r="197">
          <cell r="A197" t="str">
            <v>82404</v>
          </cell>
        </row>
        <row r="198">
          <cell r="A198" t="str">
            <v>82410</v>
          </cell>
        </row>
        <row r="199">
          <cell r="A199" t="str">
            <v>82510</v>
          </cell>
        </row>
        <row r="200">
          <cell r="A200" t="str">
            <v>82520</v>
          </cell>
        </row>
        <row r="201">
          <cell r="A201" t="str">
            <v>82530</v>
          </cell>
        </row>
        <row r="202">
          <cell r="A202" t="str">
            <v>82610</v>
          </cell>
        </row>
        <row r="203">
          <cell r="A203" t="str">
            <v>82611</v>
          </cell>
        </row>
        <row r="204">
          <cell r="A204" t="str">
            <v>82612</v>
          </cell>
        </row>
        <row r="205">
          <cell r="A205" t="str">
            <v>82613</v>
          </cell>
        </row>
        <row r="206">
          <cell r="A206" t="str">
            <v>82620</v>
          </cell>
        </row>
        <row r="207">
          <cell r="A207" t="str">
            <v>83100</v>
          </cell>
        </row>
        <row r="208">
          <cell r="A208" t="str">
            <v>83101</v>
          </cell>
        </row>
        <row r="209">
          <cell r="A209" t="str">
            <v>83102</v>
          </cell>
        </row>
        <row r="210">
          <cell r="A210" t="str">
            <v>83110</v>
          </cell>
        </row>
        <row r="211">
          <cell r="A211" t="str">
            <v>83111</v>
          </cell>
        </row>
        <row r="212">
          <cell r="A212" t="str">
            <v>83112</v>
          </cell>
        </row>
        <row r="213">
          <cell r="A213" t="str">
            <v>83113</v>
          </cell>
        </row>
        <row r="214">
          <cell r="A214" t="str">
            <v>83114</v>
          </cell>
        </row>
        <row r="215">
          <cell r="A215" t="str">
            <v>83115</v>
          </cell>
        </row>
        <row r="216">
          <cell r="A216" t="str">
            <v>83120</v>
          </cell>
        </row>
        <row r="217">
          <cell r="A217" t="str">
            <v>83121</v>
          </cell>
        </row>
        <row r="218">
          <cell r="A218" t="str">
            <v>83122</v>
          </cell>
        </row>
        <row r="219">
          <cell r="A219" t="str">
            <v>83123</v>
          </cell>
        </row>
        <row r="220">
          <cell r="A220" t="str">
            <v>83124</v>
          </cell>
        </row>
        <row r="221">
          <cell r="A221" t="str">
            <v>83130</v>
          </cell>
        </row>
        <row r="222">
          <cell r="A222" t="str">
            <v>83131</v>
          </cell>
        </row>
        <row r="223">
          <cell r="A223" t="str">
            <v>83132</v>
          </cell>
        </row>
        <row r="224">
          <cell r="A224" t="str">
            <v>83133</v>
          </cell>
        </row>
        <row r="225">
          <cell r="A225" t="str">
            <v>83134</v>
          </cell>
        </row>
        <row r="226">
          <cell r="A226" t="str">
            <v>83140</v>
          </cell>
        </row>
        <row r="227">
          <cell r="A227" t="str">
            <v>83141</v>
          </cell>
        </row>
        <row r="228">
          <cell r="A228" t="str">
            <v>83142</v>
          </cell>
        </row>
        <row r="229">
          <cell r="A229" t="str">
            <v>83143</v>
          </cell>
        </row>
        <row r="230">
          <cell r="A230" t="str">
            <v>83144</v>
          </cell>
        </row>
        <row r="231">
          <cell r="A231" t="str">
            <v>83145</v>
          </cell>
        </row>
        <row r="232">
          <cell r="A232" t="str">
            <v>83146</v>
          </cell>
        </row>
        <row r="233">
          <cell r="A233" t="str">
            <v>83150</v>
          </cell>
        </row>
        <row r="234">
          <cell r="A234" t="str">
            <v>83151</v>
          </cell>
        </row>
        <row r="235">
          <cell r="A235" t="str">
            <v>83152</v>
          </cell>
        </row>
        <row r="236">
          <cell r="A236" t="str">
            <v>83153</v>
          </cell>
        </row>
        <row r="237">
          <cell r="A237" t="str">
            <v>83161</v>
          </cell>
        </row>
        <row r="238">
          <cell r="A238" t="str">
            <v>83200</v>
          </cell>
        </row>
        <row r="239">
          <cell r="A239" t="str">
            <v>83201</v>
          </cell>
        </row>
        <row r="240">
          <cell r="A240" t="str">
            <v>83210</v>
          </cell>
        </row>
        <row r="241">
          <cell r="A241" t="str">
            <v>83211</v>
          </cell>
        </row>
        <row r="242">
          <cell r="A242" t="str">
            <v>83212</v>
          </cell>
        </row>
        <row r="243">
          <cell r="A243" t="str">
            <v>83220</v>
          </cell>
        </row>
        <row r="244">
          <cell r="A244" t="str">
            <v>83221</v>
          </cell>
        </row>
        <row r="245">
          <cell r="A245" t="str">
            <v>83222</v>
          </cell>
        </row>
        <row r="246">
          <cell r="A246" t="str">
            <v>83223</v>
          </cell>
        </row>
        <row r="247">
          <cell r="A247" t="str">
            <v>83224</v>
          </cell>
        </row>
        <row r="248">
          <cell r="A248" t="str">
            <v>83225</v>
          </cell>
        </row>
        <row r="249">
          <cell r="A249" t="str">
            <v>83226</v>
          </cell>
        </row>
        <row r="250">
          <cell r="A250" t="str">
            <v>83230</v>
          </cell>
        </row>
        <row r="251">
          <cell r="A251" t="str">
            <v>83232</v>
          </cell>
        </row>
        <row r="252">
          <cell r="A252" t="str">
            <v>83240</v>
          </cell>
        </row>
        <row r="253">
          <cell r="A253" t="str">
            <v>83250</v>
          </cell>
        </row>
        <row r="254">
          <cell r="A254" t="str">
            <v>84000</v>
          </cell>
        </row>
        <row r="255">
          <cell r="A255" t="str">
            <v>84100</v>
          </cell>
        </row>
        <row r="256">
          <cell r="A256" t="str">
            <v>84110</v>
          </cell>
        </row>
        <row r="257">
          <cell r="A257" t="str">
            <v>84111</v>
          </cell>
        </row>
        <row r="258">
          <cell r="A258" t="str">
            <v>84112</v>
          </cell>
        </row>
        <row r="259">
          <cell r="A259" t="str">
            <v>84120</v>
          </cell>
        </row>
        <row r="260">
          <cell r="A260" t="str">
            <v>84121</v>
          </cell>
        </row>
        <row r="261">
          <cell r="A261" t="str">
            <v>84122</v>
          </cell>
        </row>
        <row r="262">
          <cell r="A262" t="str">
            <v>84130</v>
          </cell>
        </row>
        <row r="263">
          <cell r="A263" t="str">
            <v>84131</v>
          </cell>
        </row>
        <row r="264">
          <cell r="A264" t="str">
            <v>84140</v>
          </cell>
        </row>
        <row r="265">
          <cell r="A265" t="str">
            <v>84141</v>
          </cell>
        </row>
        <row r="266">
          <cell r="A266" t="str">
            <v>84150</v>
          </cell>
        </row>
        <row r="267">
          <cell r="A267" t="str">
            <v>84151</v>
          </cell>
        </row>
        <row r="268">
          <cell r="A268" t="str">
            <v>84200</v>
          </cell>
        </row>
        <row r="269">
          <cell r="A269" t="str">
            <v>84210</v>
          </cell>
        </row>
        <row r="270">
          <cell r="A270" t="str">
            <v>84220</v>
          </cell>
        </row>
        <row r="271">
          <cell r="A271" t="str">
            <v>84230</v>
          </cell>
        </row>
        <row r="272">
          <cell r="A272" t="str">
            <v>84240</v>
          </cell>
        </row>
        <row r="273">
          <cell r="A273" t="str">
            <v>84300</v>
          </cell>
        </row>
        <row r="274">
          <cell r="A274" t="str">
            <v>84311</v>
          </cell>
        </row>
        <row r="275">
          <cell r="A275" t="str">
            <v>84312</v>
          </cell>
        </row>
        <row r="276">
          <cell r="A276" t="str">
            <v>84321</v>
          </cell>
        </row>
        <row r="277">
          <cell r="A277" t="str">
            <v>84322</v>
          </cell>
        </row>
        <row r="278">
          <cell r="A278" t="str">
            <v>84330</v>
          </cell>
        </row>
        <row r="279">
          <cell r="A279" t="str">
            <v>84340</v>
          </cell>
        </row>
        <row r="280">
          <cell r="A280" t="str">
            <v>84400</v>
          </cell>
        </row>
        <row r="281">
          <cell r="A281" t="str">
            <v>84410</v>
          </cell>
        </row>
        <row r="282">
          <cell r="A282" t="str">
            <v>84411</v>
          </cell>
        </row>
        <row r="283">
          <cell r="A283" t="str">
            <v>84412</v>
          </cell>
        </row>
        <row r="284">
          <cell r="A284" t="str">
            <v>84420</v>
          </cell>
        </row>
        <row r="285">
          <cell r="A285" t="str">
            <v>84430</v>
          </cell>
        </row>
        <row r="286">
          <cell r="A286" t="str">
            <v>84440</v>
          </cell>
        </row>
        <row r="287">
          <cell r="A287" t="str">
            <v>84450</v>
          </cell>
        </row>
        <row r="288">
          <cell r="A288" t="str">
            <v>84451</v>
          </cell>
        </row>
        <row r="289">
          <cell r="A289" t="str">
            <v>84452</v>
          </cell>
        </row>
        <row r="290">
          <cell r="A290" t="str">
            <v>84453</v>
          </cell>
        </row>
        <row r="291">
          <cell r="A291" t="str">
            <v>84454</v>
          </cell>
        </row>
        <row r="292">
          <cell r="A292" t="str">
            <v>84460</v>
          </cell>
        </row>
        <row r="293">
          <cell r="A293" t="str">
            <v>84461</v>
          </cell>
        </row>
        <row r="294">
          <cell r="A294" t="str">
            <v>84462</v>
          </cell>
        </row>
        <row r="295">
          <cell r="A295" t="str">
            <v>84463</v>
          </cell>
        </row>
        <row r="296">
          <cell r="A296" t="str">
            <v>84464</v>
          </cell>
        </row>
        <row r="297">
          <cell r="A297" t="str">
            <v>84990</v>
          </cell>
        </row>
        <row r="298">
          <cell r="A298" t="str">
            <v>84991</v>
          </cell>
        </row>
        <row r="299">
          <cell r="A299" t="str">
            <v>84992</v>
          </cell>
        </row>
        <row r="300">
          <cell r="A300" t="str">
            <v>84993</v>
          </cell>
        </row>
        <row r="301">
          <cell r="A301" t="str">
            <v>84994</v>
          </cell>
        </row>
        <row r="302">
          <cell r="A302" t="str">
            <v>84995</v>
          </cell>
        </row>
        <row r="303">
          <cell r="A303" t="str">
            <v>84996</v>
          </cell>
        </row>
        <row r="304">
          <cell r="A304" t="str">
            <v>84997</v>
          </cell>
        </row>
        <row r="305">
          <cell r="A305" t="str">
            <v>84998</v>
          </cell>
        </row>
        <row r="306">
          <cell r="A306" t="str">
            <v>84999</v>
          </cell>
        </row>
        <row r="307">
          <cell r="A307" t="str">
            <v>85000</v>
          </cell>
        </row>
        <row r="308">
          <cell r="A308" t="str">
            <v>85100</v>
          </cell>
        </row>
        <row r="309">
          <cell r="A309" t="str">
            <v>85110</v>
          </cell>
        </row>
        <row r="310">
          <cell r="A310" t="str">
            <v>85111</v>
          </cell>
        </row>
        <row r="311">
          <cell r="A311" t="str">
            <v>85112</v>
          </cell>
        </row>
        <row r="312">
          <cell r="A312" t="str">
            <v>85113</v>
          </cell>
        </row>
        <row r="313">
          <cell r="A313" t="str">
            <v>85114</v>
          </cell>
        </row>
        <row r="314">
          <cell r="A314" t="str">
            <v>85115</v>
          </cell>
        </row>
        <row r="315">
          <cell r="A315" t="str">
            <v>85116</v>
          </cell>
        </row>
        <row r="316">
          <cell r="A316" t="str">
            <v>85120</v>
          </cell>
        </row>
        <row r="317">
          <cell r="A317" t="str">
            <v>85121</v>
          </cell>
        </row>
        <row r="318">
          <cell r="A318" t="str">
            <v>85122</v>
          </cell>
        </row>
        <row r="319">
          <cell r="A319" t="str">
            <v>85130</v>
          </cell>
        </row>
        <row r="320">
          <cell r="A320" t="str">
            <v>85131</v>
          </cell>
        </row>
        <row r="321">
          <cell r="A321" t="str">
            <v>85132</v>
          </cell>
        </row>
        <row r="322">
          <cell r="A322" t="str">
            <v>85133</v>
          </cell>
        </row>
        <row r="323">
          <cell r="A323" t="str">
            <v>85140</v>
          </cell>
        </row>
        <row r="324">
          <cell r="A324" t="str">
            <v>85141</v>
          </cell>
        </row>
        <row r="325">
          <cell r="A325" t="str">
            <v>85150</v>
          </cell>
        </row>
        <row r="326">
          <cell r="A326" t="str">
            <v>85151</v>
          </cell>
        </row>
        <row r="327">
          <cell r="A327" t="str">
            <v>85152</v>
          </cell>
        </row>
        <row r="328">
          <cell r="A328" t="str">
            <v>85160</v>
          </cell>
        </row>
        <row r="329">
          <cell r="A329" t="str">
            <v>85161</v>
          </cell>
        </row>
        <row r="330">
          <cell r="A330" t="str">
            <v>85162</v>
          </cell>
        </row>
        <row r="331">
          <cell r="A331" t="str">
            <v>85163</v>
          </cell>
        </row>
        <row r="332">
          <cell r="A332" t="str">
            <v>85164</v>
          </cell>
        </row>
        <row r="333">
          <cell r="A333" t="str">
            <v>85165</v>
          </cell>
        </row>
        <row r="334">
          <cell r="A334" t="str">
            <v>85166</v>
          </cell>
        </row>
        <row r="335">
          <cell r="A335" t="str">
            <v>85170</v>
          </cell>
        </row>
        <row r="336">
          <cell r="A336" t="str">
            <v>85171</v>
          </cell>
        </row>
        <row r="337">
          <cell r="A337" t="str">
            <v>85172</v>
          </cell>
        </row>
        <row r="338">
          <cell r="A338" t="str">
            <v>85180</v>
          </cell>
        </row>
        <row r="339">
          <cell r="A339" t="str">
            <v>85181</v>
          </cell>
        </row>
      </sheetData>
      <sheetData sheetId="7" refreshError="1">
        <row r="2">
          <cell r="B2" t="str">
            <v>Description</v>
          </cell>
        </row>
        <row r="3">
          <cell r="A3" t="str">
            <v>000</v>
          </cell>
          <cell r="B3" t="str">
            <v>Routine</v>
          </cell>
        </row>
        <row r="4">
          <cell r="A4" t="str">
            <v>001</v>
          </cell>
          <cell r="B4" t="str">
            <v>Increase domestic coal sales valume in cement industy</v>
          </cell>
        </row>
        <row r="5">
          <cell r="A5" t="str">
            <v>002</v>
          </cell>
          <cell r="B5" t="str">
            <v>Sell Coal to EGAT</v>
          </cell>
        </row>
        <row r="6">
          <cell r="A6" t="str">
            <v>003</v>
          </cell>
          <cell r="B6" t="str">
            <v>Routine-Sales-Coal Thailand</v>
          </cell>
        </row>
        <row r="7">
          <cell r="A7" t="str">
            <v>004</v>
          </cell>
        </row>
        <row r="8">
          <cell r="A8" t="str">
            <v>005</v>
          </cell>
        </row>
        <row r="9">
          <cell r="A9" t="str">
            <v>007</v>
          </cell>
        </row>
        <row r="10">
          <cell r="A10" t="str">
            <v>008</v>
          </cell>
        </row>
        <row r="11">
          <cell r="A11" t="str">
            <v>021</v>
          </cell>
        </row>
        <row r="12">
          <cell r="A12" t="str">
            <v>026</v>
          </cell>
        </row>
        <row r="13">
          <cell r="A13" t="str">
            <v>027</v>
          </cell>
        </row>
        <row r="14">
          <cell r="A14" t="str">
            <v>036</v>
          </cell>
        </row>
        <row r="15">
          <cell r="A15" t="str">
            <v>037</v>
          </cell>
        </row>
        <row r="16">
          <cell r="A16" t="str">
            <v>061</v>
          </cell>
        </row>
        <row r="17">
          <cell r="A17" t="str">
            <v>062</v>
          </cell>
        </row>
        <row r="18">
          <cell r="A18" t="str">
            <v>063</v>
          </cell>
        </row>
        <row r="19">
          <cell r="A19" t="str">
            <v>064</v>
          </cell>
        </row>
        <row r="20">
          <cell r="A20" t="str">
            <v>065</v>
          </cell>
        </row>
        <row r="21">
          <cell r="A21" t="str">
            <v>074</v>
          </cell>
        </row>
        <row r="22">
          <cell r="A22" t="str">
            <v>081</v>
          </cell>
        </row>
        <row r="23">
          <cell r="A23" t="str">
            <v>082</v>
          </cell>
        </row>
        <row r="24">
          <cell r="A24" t="str">
            <v>083</v>
          </cell>
        </row>
        <row r="25">
          <cell r="A25" t="str">
            <v>091</v>
          </cell>
        </row>
        <row r="26">
          <cell r="A26" t="str">
            <v>092</v>
          </cell>
        </row>
        <row r="27">
          <cell r="A27" t="str">
            <v>093</v>
          </cell>
        </row>
        <row r="28">
          <cell r="A28" t="str">
            <v>094</v>
          </cell>
        </row>
        <row r="29">
          <cell r="A29" t="str">
            <v>095</v>
          </cell>
        </row>
        <row r="30">
          <cell r="A30" t="str">
            <v>096</v>
          </cell>
        </row>
        <row r="31">
          <cell r="A31" t="str">
            <v>101</v>
          </cell>
        </row>
        <row r="32">
          <cell r="A32" t="str">
            <v>102</v>
          </cell>
        </row>
        <row r="33">
          <cell r="A33" t="str">
            <v>103</v>
          </cell>
        </row>
        <row r="34">
          <cell r="A34" t="str">
            <v>104</v>
          </cell>
        </row>
        <row r="35">
          <cell r="A35" t="str">
            <v>105</v>
          </cell>
        </row>
        <row r="36">
          <cell r="A36" t="str">
            <v>110</v>
          </cell>
        </row>
        <row r="37">
          <cell r="A37" t="str">
            <v>111</v>
          </cell>
        </row>
        <row r="38">
          <cell r="A38" t="str">
            <v>113</v>
          </cell>
        </row>
        <row r="39">
          <cell r="A39" t="str">
            <v>114</v>
          </cell>
        </row>
        <row r="40">
          <cell r="A40" t="str">
            <v>115</v>
          </cell>
        </row>
        <row r="41">
          <cell r="A41" t="str">
            <v>116</v>
          </cell>
        </row>
        <row r="42">
          <cell r="A42" t="str">
            <v>117</v>
          </cell>
        </row>
        <row r="43">
          <cell r="A43" t="str">
            <v>118</v>
          </cell>
        </row>
        <row r="44">
          <cell r="A44" t="str">
            <v>119</v>
          </cell>
        </row>
        <row r="45">
          <cell r="A45" t="str">
            <v>141</v>
          </cell>
        </row>
        <row r="46">
          <cell r="A46" t="str">
            <v>142</v>
          </cell>
        </row>
        <row r="47">
          <cell r="A47" t="str">
            <v>143</v>
          </cell>
        </row>
        <row r="48">
          <cell r="A48" t="str">
            <v>144</v>
          </cell>
        </row>
        <row r="49">
          <cell r="A49" t="str">
            <v>145</v>
          </cell>
        </row>
        <row r="50">
          <cell r="A50" t="str">
            <v>191</v>
          </cell>
        </row>
        <row r="51">
          <cell r="A51" t="str">
            <v>210</v>
          </cell>
        </row>
        <row r="52">
          <cell r="A52" t="str">
            <v>211</v>
          </cell>
        </row>
        <row r="53">
          <cell r="A53" t="str">
            <v>211</v>
          </cell>
        </row>
        <row r="54">
          <cell r="A54" t="str">
            <v>212</v>
          </cell>
        </row>
        <row r="55">
          <cell r="A55" t="str">
            <v>213</v>
          </cell>
        </row>
        <row r="56">
          <cell r="A56" t="str">
            <v>214</v>
          </cell>
        </row>
        <row r="57">
          <cell r="A57" t="str">
            <v>215</v>
          </cell>
        </row>
        <row r="58">
          <cell r="A58" t="str">
            <v>231</v>
          </cell>
        </row>
        <row r="59">
          <cell r="A59" t="str">
            <v>281</v>
          </cell>
        </row>
        <row r="60">
          <cell r="A60" t="str">
            <v>282</v>
          </cell>
        </row>
        <row r="61">
          <cell r="A61" t="str">
            <v>283</v>
          </cell>
        </row>
        <row r="62">
          <cell r="A62" t="str">
            <v>284</v>
          </cell>
        </row>
        <row r="63">
          <cell r="A63" t="str">
            <v>285</v>
          </cell>
        </row>
        <row r="64">
          <cell r="A64" t="str">
            <v>286</v>
          </cell>
        </row>
        <row r="65">
          <cell r="A65" t="str">
            <v>287</v>
          </cell>
        </row>
        <row r="66">
          <cell r="A66" t="str">
            <v>288</v>
          </cell>
        </row>
        <row r="67">
          <cell r="A67" t="str">
            <v>289</v>
          </cell>
        </row>
        <row r="68">
          <cell r="A68" t="str">
            <v>290</v>
          </cell>
        </row>
        <row r="69">
          <cell r="A69" t="str">
            <v>291</v>
          </cell>
        </row>
        <row r="70">
          <cell r="A70" t="str">
            <v>292</v>
          </cell>
        </row>
        <row r="71">
          <cell r="A71" t="str">
            <v>293</v>
          </cell>
        </row>
        <row r="72">
          <cell r="A72" t="str">
            <v>294</v>
          </cell>
        </row>
        <row r="73">
          <cell r="A73" t="str">
            <v>295</v>
          </cell>
        </row>
        <row r="74">
          <cell r="A74" t="str">
            <v>296</v>
          </cell>
        </row>
        <row r="75">
          <cell r="A75" t="str">
            <v>297</v>
          </cell>
        </row>
        <row r="76">
          <cell r="A76" t="str">
            <v>298</v>
          </cell>
        </row>
        <row r="77">
          <cell r="A77" t="str">
            <v>299</v>
          </cell>
        </row>
        <row r="78">
          <cell r="A78" t="str">
            <v>300</v>
          </cell>
        </row>
        <row r="79">
          <cell r="A79" t="str">
            <v>301</v>
          </cell>
        </row>
        <row r="80">
          <cell r="A80" t="str">
            <v>302</v>
          </cell>
        </row>
        <row r="81">
          <cell r="A81" t="str">
            <v>303</v>
          </cell>
        </row>
        <row r="82">
          <cell r="A82" t="str">
            <v>304</v>
          </cell>
        </row>
        <row r="83">
          <cell r="A83" t="str">
            <v>305</v>
          </cell>
        </row>
        <row r="84">
          <cell r="A84" t="str">
            <v>312</v>
          </cell>
        </row>
        <row r="85">
          <cell r="A85" t="str">
            <v>313</v>
          </cell>
        </row>
        <row r="86">
          <cell r="A86" t="str">
            <v>314</v>
          </cell>
        </row>
        <row r="87">
          <cell r="A87" t="str">
            <v>315</v>
          </cell>
        </row>
        <row r="88">
          <cell r="A88" t="str">
            <v>321</v>
          </cell>
        </row>
        <row r="89">
          <cell r="A89" t="str">
            <v>322</v>
          </cell>
        </row>
        <row r="90">
          <cell r="A90" t="str">
            <v>323</v>
          </cell>
        </row>
        <row r="91">
          <cell r="A91" t="str">
            <v>324</v>
          </cell>
        </row>
        <row r="92">
          <cell r="A92" t="str">
            <v>325</v>
          </cell>
        </row>
        <row r="93">
          <cell r="A93" t="str">
            <v>326</v>
          </cell>
        </row>
        <row r="94">
          <cell r="A94" t="str">
            <v>327</v>
          </cell>
        </row>
        <row r="95">
          <cell r="A95" t="str">
            <v>328</v>
          </cell>
        </row>
        <row r="96">
          <cell r="A96" t="str">
            <v>329</v>
          </cell>
        </row>
        <row r="97">
          <cell r="A97" t="str">
            <v>330</v>
          </cell>
        </row>
        <row r="98">
          <cell r="A98" t="str">
            <v>331</v>
          </cell>
        </row>
        <row r="99">
          <cell r="A99" t="str">
            <v>332</v>
          </cell>
        </row>
        <row r="100">
          <cell r="A100" t="str">
            <v>333</v>
          </cell>
        </row>
        <row r="101">
          <cell r="A101" t="str">
            <v>334</v>
          </cell>
        </row>
        <row r="102">
          <cell r="A102" t="str">
            <v>335</v>
          </cell>
        </row>
        <row r="103">
          <cell r="A103" t="str">
            <v>336</v>
          </cell>
        </row>
        <row r="104">
          <cell r="A104" t="str">
            <v>337</v>
          </cell>
        </row>
        <row r="105">
          <cell r="A105" t="str">
            <v>338</v>
          </cell>
        </row>
        <row r="106">
          <cell r="A106" t="str">
            <v>339</v>
          </cell>
        </row>
        <row r="107">
          <cell r="A107" t="str">
            <v>340</v>
          </cell>
        </row>
        <row r="108">
          <cell r="A108" t="str">
            <v>341</v>
          </cell>
        </row>
        <row r="109">
          <cell r="A109" t="str">
            <v>342</v>
          </cell>
        </row>
        <row r="110">
          <cell r="A110" t="str">
            <v>343</v>
          </cell>
        </row>
        <row r="111">
          <cell r="A111" t="str">
            <v>344</v>
          </cell>
        </row>
        <row r="112">
          <cell r="A112" t="str">
            <v>345</v>
          </cell>
        </row>
        <row r="113">
          <cell r="A113" t="str">
            <v>346</v>
          </cell>
        </row>
        <row r="114">
          <cell r="A114" t="str">
            <v>347</v>
          </cell>
        </row>
        <row r="115">
          <cell r="A115" t="str">
            <v>348</v>
          </cell>
        </row>
        <row r="116">
          <cell r="A116" t="str">
            <v>349</v>
          </cell>
        </row>
        <row r="117">
          <cell r="A117" t="str">
            <v>350</v>
          </cell>
        </row>
        <row r="118">
          <cell r="A118" t="str">
            <v>351</v>
          </cell>
        </row>
        <row r="119">
          <cell r="A119" t="str">
            <v>352</v>
          </cell>
        </row>
        <row r="120">
          <cell r="A120" t="str">
            <v>353</v>
          </cell>
        </row>
        <row r="121">
          <cell r="A121" t="str">
            <v>354</v>
          </cell>
        </row>
        <row r="122">
          <cell r="A122" t="str">
            <v>355</v>
          </cell>
        </row>
        <row r="123">
          <cell r="A123" t="str">
            <v>356</v>
          </cell>
        </row>
        <row r="124">
          <cell r="A124" t="str">
            <v>357</v>
          </cell>
        </row>
        <row r="125">
          <cell r="A125" t="str">
            <v>358</v>
          </cell>
        </row>
        <row r="126">
          <cell r="A126" t="str">
            <v>359</v>
          </cell>
        </row>
        <row r="127">
          <cell r="A127" t="str">
            <v>360</v>
          </cell>
        </row>
        <row r="128">
          <cell r="A128" t="str">
            <v>361</v>
          </cell>
        </row>
        <row r="129">
          <cell r="A129" t="str">
            <v>362</v>
          </cell>
        </row>
        <row r="130">
          <cell r="A130" t="str">
            <v>363</v>
          </cell>
        </row>
        <row r="131">
          <cell r="A131" t="str">
            <v>364</v>
          </cell>
        </row>
        <row r="132">
          <cell r="A132" t="str">
            <v>365</v>
          </cell>
        </row>
        <row r="133">
          <cell r="A133" t="str">
            <v>366</v>
          </cell>
        </row>
        <row r="134">
          <cell r="A134" t="str">
            <v>367</v>
          </cell>
        </row>
        <row r="135">
          <cell r="A135" t="str">
            <v>368</v>
          </cell>
        </row>
        <row r="136">
          <cell r="A136" t="str">
            <v>369</v>
          </cell>
        </row>
        <row r="137">
          <cell r="A137" t="str">
            <v>370</v>
          </cell>
        </row>
        <row r="138">
          <cell r="A138" t="str">
            <v>381</v>
          </cell>
        </row>
        <row r="139">
          <cell r="A139" t="str">
            <v>382</v>
          </cell>
        </row>
        <row r="140">
          <cell r="A140" t="str">
            <v>383</v>
          </cell>
        </row>
        <row r="141">
          <cell r="A141" t="str">
            <v>384</v>
          </cell>
        </row>
        <row r="142">
          <cell r="A142" t="str">
            <v>385</v>
          </cell>
        </row>
        <row r="143">
          <cell r="A143" t="str">
            <v>386</v>
          </cell>
        </row>
        <row r="144">
          <cell r="A144" t="str">
            <v>387</v>
          </cell>
        </row>
        <row r="145">
          <cell r="A145" t="str">
            <v>388</v>
          </cell>
        </row>
        <row r="146">
          <cell r="A146" t="str">
            <v>389</v>
          </cell>
        </row>
        <row r="147">
          <cell r="A147" t="str">
            <v>390</v>
          </cell>
        </row>
        <row r="148">
          <cell r="A148" t="str">
            <v>391</v>
          </cell>
        </row>
        <row r="149">
          <cell r="A149" t="str">
            <v>392</v>
          </cell>
        </row>
        <row r="150">
          <cell r="A150" t="str">
            <v>393</v>
          </cell>
        </row>
        <row r="151">
          <cell r="A151" t="str">
            <v>394</v>
          </cell>
        </row>
        <row r="152">
          <cell r="A152" t="str">
            <v>395</v>
          </cell>
        </row>
        <row r="153">
          <cell r="A153" t="str">
            <v>396</v>
          </cell>
        </row>
        <row r="154">
          <cell r="A154" t="str">
            <v>397</v>
          </cell>
        </row>
        <row r="155">
          <cell r="A155" t="str">
            <v>398</v>
          </cell>
        </row>
        <row r="156">
          <cell r="A156" t="str">
            <v>399</v>
          </cell>
        </row>
        <row r="157">
          <cell r="A157" t="str">
            <v>400</v>
          </cell>
        </row>
        <row r="158">
          <cell r="A158" t="str">
            <v>401</v>
          </cell>
        </row>
        <row r="159">
          <cell r="A159" t="str">
            <v>402</v>
          </cell>
        </row>
        <row r="160">
          <cell r="A160" t="str">
            <v>403</v>
          </cell>
        </row>
        <row r="161">
          <cell r="A161" t="str">
            <v>404</v>
          </cell>
        </row>
        <row r="162">
          <cell r="A162" t="str">
            <v>405</v>
          </cell>
        </row>
        <row r="163">
          <cell r="A163" t="str">
            <v>406</v>
          </cell>
        </row>
        <row r="164">
          <cell r="A164" t="str">
            <v>407</v>
          </cell>
        </row>
        <row r="165">
          <cell r="A165" t="str">
            <v>408</v>
          </cell>
        </row>
        <row r="166">
          <cell r="A166" t="str">
            <v>409</v>
          </cell>
        </row>
        <row r="167">
          <cell r="A167" t="str">
            <v>410</v>
          </cell>
        </row>
        <row r="168">
          <cell r="A168" t="str">
            <v>411</v>
          </cell>
        </row>
        <row r="169">
          <cell r="A169" t="str">
            <v>412</v>
          </cell>
        </row>
        <row r="170">
          <cell r="A170" t="str">
            <v>413</v>
          </cell>
        </row>
        <row r="171">
          <cell r="A171" t="str">
            <v>414</v>
          </cell>
        </row>
        <row r="172">
          <cell r="A172" t="str">
            <v>415</v>
          </cell>
        </row>
        <row r="173">
          <cell r="A173" t="str">
            <v>416</v>
          </cell>
        </row>
        <row r="174">
          <cell r="A174" t="str">
            <v>417</v>
          </cell>
        </row>
        <row r="175">
          <cell r="A175" t="str">
            <v>418</v>
          </cell>
        </row>
        <row r="176">
          <cell r="A176" t="str">
            <v>419</v>
          </cell>
        </row>
        <row r="177">
          <cell r="A177" t="str">
            <v>420</v>
          </cell>
        </row>
        <row r="178">
          <cell r="A178" t="str">
            <v>421</v>
          </cell>
        </row>
        <row r="179">
          <cell r="A179" t="str">
            <v>422</v>
          </cell>
        </row>
        <row r="180">
          <cell r="A180" t="str">
            <v>423</v>
          </cell>
        </row>
        <row r="181">
          <cell r="A181" t="str">
            <v>424</v>
          </cell>
        </row>
        <row r="182">
          <cell r="A182" t="str">
            <v>425</v>
          </cell>
        </row>
        <row r="183">
          <cell r="A183" t="str">
            <v>426</v>
          </cell>
        </row>
        <row r="184">
          <cell r="A184" t="str">
            <v>427</v>
          </cell>
        </row>
        <row r="185">
          <cell r="A185" t="str">
            <v>428</v>
          </cell>
        </row>
        <row r="186">
          <cell r="A186" t="str">
            <v>429</v>
          </cell>
        </row>
        <row r="187">
          <cell r="A187" t="str">
            <v>430</v>
          </cell>
        </row>
        <row r="188">
          <cell r="A188" t="str">
            <v>431</v>
          </cell>
        </row>
        <row r="189">
          <cell r="A189" t="str">
            <v>432</v>
          </cell>
        </row>
        <row r="190">
          <cell r="A190" t="str">
            <v>433</v>
          </cell>
        </row>
        <row r="191">
          <cell r="A191" t="str">
            <v>434</v>
          </cell>
        </row>
        <row r="192">
          <cell r="A192" t="str">
            <v>435</v>
          </cell>
        </row>
        <row r="193">
          <cell r="A193" t="str">
            <v>436</v>
          </cell>
        </row>
        <row r="194">
          <cell r="A194" t="str">
            <v>437</v>
          </cell>
        </row>
        <row r="195">
          <cell r="A195" t="str">
            <v>438</v>
          </cell>
        </row>
        <row r="196">
          <cell r="A196" t="str">
            <v>439</v>
          </cell>
        </row>
        <row r="197">
          <cell r="A197" t="str">
            <v>440</v>
          </cell>
        </row>
        <row r="198">
          <cell r="A198" t="str">
            <v>441</v>
          </cell>
        </row>
        <row r="199">
          <cell r="A199" t="str">
            <v>442</v>
          </cell>
        </row>
        <row r="200">
          <cell r="A200" t="str">
            <v>443</v>
          </cell>
        </row>
        <row r="201">
          <cell r="A201" t="str">
            <v>444</v>
          </cell>
        </row>
        <row r="202">
          <cell r="A202" t="str">
            <v>445</v>
          </cell>
        </row>
        <row r="203">
          <cell r="A203" t="str">
            <v>446</v>
          </cell>
        </row>
        <row r="204">
          <cell r="A204" t="str">
            <v>447</v>
          </cell>
        </row>
        <row r="205">
          <cell r="A205" t="str">
            <v>448</v>
          </cell>
        </row>
        <row r="206">
          <cell r="A206" t="str">
            <v>449</v>
          </cell>
        </row>
        <row r="207">
          <cell r="A207" t="str">
            <v>450</v>
          </cell>
        </row>
        <row r="208">
          <cell r="A208" t="str">
            <v>450</v>
          </cell>
        </row>
        <row r="209">
          <cell r="A209" t="str">
            <v>451</v>
          </cell>
        </row>
        <row r="210">
          <cell r="A210" t="str">
            <v>452</v>
          </cell>
        </row>
        <row r="211">
          <cell r="A211" t="str">
            <v>453</v>
          </cell>
        </row>
        <row r="212">
          <cell r="A212" t="str">
            <v>454</v>
          </cell>
        </row>
        <row r="213">
          <cell r="A213" t="str">
            <v>455</v>
          </cell>
        </row>
        <row r="214">
          <cell r="A214" t="str">
            <v>456</v>
          </cell>
        </row>
        <row r="215">
          <cell r="A215" t="str">
            <v>457</v>
          </cell>
        </row>
        <row r="216">
          <cell r="A216" t="str">
            <v>458</v>
          </cell>
        </row>
        <row r="217">
          <cell r="A217" t="str">
            <v>459</v>
          </cell>
        </row>
        <row r="218">
          <cell r="A218" t="str">
            <v>460</v>
          </cell>
        </row>
        <row r="219">
          <cell r="A219" t="str">
            <v>461</v>
          </cell>
        </row>
        <row r="220">
          <cell r="A220" t="str">
            <v>462</v>
          </cell>
        </row>
        <row r="221">
          <cell r="A221" t="str">
            <v>463</v>
          </cell>
        </row>
        <row r="222">
          <cell r="A222" t="str">
            <v>464</v>
          </cell>
        </row>
        <row r="223">
          <cell r="A223" t="str">
            <v>465</v>
          </cell>
        </row>
        <row r="224">
          <cell r="A224" t="str">
            <v>466</v>
          </cell>
        </row>
        <row r="225">
          <cell r="A225" t="str">
            <v>467</v>
          </cell>
        </row>
        <row r="226">
          <cell r="A226" t="str">
            <v>468</v>
          </cell>
        </row>
        <row r="227">
          <cell r="A227" t="str">
            <v>469</v>
          </cell>
        </row>
        <row r="228">
          <cell r="A228" t="str">
            <v>470</v>
          </cell>
        </row>
        <row r="229">
          <cell r="A229" t="str">
            <v>481</v>
          </cell>
        </row>
        <row r="230">
          <cell r="A230" t="str">
            <v>482</v>
          </cell>
        </row>
        <row r="231">
          <cell r="A231" t="str">
            <v>483</v>
          </cell>
        </row>
        <row r="232">
          <cell r="A232" t="str">
            <v>485</v>
          </cell>
        </row>
        <row r="233">
          <cell r="A233" t="str">
            <v>486</v>
          </cell>
        </row>
        <row r="234">
          <cell r="A234" t="str">
            <v>488</v>
          </cell>
        </row>
        <row r="235">
          <cell r="A235" t="str">
            <v>490</v>
          </cell>
        </row>
        <row r="236">
          <cell r="A236" t="str">
            <v>491</v>
          </cell>
        </row>
        <row r="237">
          <cell r="A237" t="str">
            <v>492</v>
          </cell>
        </row>
        <row r="238">
          <cell r="A238" t="str">
            <v>496</v>
          </cell>
        </row>
        <row r="239">
          <cell r="A239" t="str">
            <v>501</v>
          </cell>
        </row>
        <row r="240">
          <cell r="A240" t="str">
            <v>502</v>
          </cell>
        </row>
        <row r="241">
          <cell r="A241" t="str">
            <v>503</v>
          </cell>
        </row>
        <row r="242">
          <cell r="A242" t="str">
            <v>504</v>
          </cell>
        </row>
        <row r="243">
          <cell r="A243" t="str">
            <v>505</v>
          </cell>
        </row>
        <row r="244">
          <cell r="A244" t="str">
            <v>506</v>
          </cell>
        </row>
        <row r="245">
          <cell r="A245" t="str">
            <v>507</v>
          </cell>
        </row>
        <row r="246">
          <cell r="A246" t="str">
            <v>508</v>
          </cell>
        </row>
        <row r="247">
          <cell r="A247" t="str">
            <v>509</v>
          </cell>
        </row>
        <row r="248">
          <cell r="A248" t="str">
            <v>510</v>
          </cell>
        </row>
        <row r="249">
          <cell r="A249" t="str">
            <v>511</v>
          </cell>
        </row>
        <row r="250">
          <cell r="A250" t="str">
            <v>512</v>
          </cell>
        </row>
        <row r="251">
          <cell r="A251" t="str">
            <v>513</v>
          </cell>
        </row>
        <row r="252">
          <cell r="A252" t="str">
            <v>514</v>
          </cell>
        </row>
        <row r="253">
          <cell r="A253" t="str">
            <v>515</v>
          </cell>
        </row>
        <row r="254">
          <cell r="A254" t="str">
            <v>516</v>
          </cell>
        </row>
        <row r="255">
          <cell r="A255" t="str">
            <v>517</v>
          </cell>
        </row>
        <row r="256">
          <cell r="A256" t="str">
            <v>518</v>
          </cell>
        </row>
        <row r="257">
          <cell r="A257" t="str">
            <v>519</v>
          </cell>
        </row>
        <row r="258">
          <cell r="A258" t="str">
            <v>520</v>
          </cell>
        </row>
        <row r="259">
          <cell r="A259" t="str">
            <v>566</v>
          </cell>
        </row>
        <row r="260">
          <cell r="A260" t="str">
            <v>581</v>
          </cell>
        </row>
        <row r="261">
          <cell r="A261" t="str">
            <v>601</v>
          </cell>
        </row>
        <row r="262">
          <cell r="A262" t="str">
            <v>602</v>
          </cell>
        </row>
        <row r="263">
          <cell r="A263" t="str">
            <v>603</v>
          </cell>
        </row>
        <row r="264">
          <cell r="A264" t="str">
            <v>604</v>
          </cell>
        </row>
        <row r="265">
          <cell r="A265" t="str">
            <v>605</v>
          </cell>
        </row>
        <row r="266">
          <cell r="A266" t="str">
            <v>606</v>
          </cell>
        </row>
        <row r="267">
          <cell r="A267" t="str">
            <v>607</v>
          </cell>
        </row>
        <row r="268">
          <cell r="A268" t="str">
            <v>608</v>
          </cell>
        </row>
        <row r="269">
          <cell r="A269" t="str">
            <v>609</v>
          </cell>
        </row>
        <row r="270">
          <cell r="A270" t="str">
            <v>610</v>
          </cell>
        </row>
        <row r="271">
          <cell r="A271" t="str">
            <v>611</v>
          </cell>
        </row>
        <row r="272">
          <cell r="A272" t="str">
            <v>612</v>
          </cell>
        </row>
        <row r="273">
          <cell r="A273" t="str">
            <v>613</v>
          </cell>
        </row>
        <row r="274">
          <cell r="A274" t="str">
            <v>614</v>
          </cell>
        </row>
        <row r="275">
          <cell r="A275" t="str">
            <v>615</v>
          </cell>
        </row>
        <row r="276">
          <cell r="A276" t="str">
            <v>616</v>
          </cell>
        </row>
        <row r="277">
          <cell r="A277" t="str">
            <v>617</v>
          </cell>
        </row>
        <row r="278">
          <cell r="A278" t="str">
            <v>618</v>
          </cell>
        </row>
        <row r="279">
          <cell r="A279" t="str">
            <v>619</v>
          </cell>
        </row>
        <row r="280">
          <cell r="A280" t="str">
            <v>620</v>
          </cell>
        </row>
        <row r="281">
          <cell r="A281" t="str">
            <v>621</v>
          </cell>
        </row>
        <row r="282">
          <cell r="A282" t="str">
            <v>622</v>
          </cell>
        </row>
        <row r="283">
          <cell r="A283" t="str">
            <v>623</v>
          </cell>
        </row>
        <row r="284">
          <cell r="A284" t="str">
            <v>624</v>
          </cell>
        </row>
        <row r="285">
          <cell r="A285" t="str">
            <v>625</v>
          </cell>
        </row>
        <row r="286">
          <cell r="A286" t="str">
            <v>626</v>
          </cell>
        </row>
        <row r="287">
          <cell r="A287" t="str">
            <v>627</v>
          </cell>
        </row>
        <row r="288">
          <cell r="A288" t="str">
            <v>628</v>
          </cell>
        </row>
        <row r="289">
          <cell r="A289" t="str">
            <v>629</v>
          </cell>
        </row>
        <row r="290">
          <cell r="A290" t="str">
            <v>630</v>
          </cell>
        </row>
        <row r="291">
          <cell r="A291" t="str">
            <v>631</v>
          </cell>
        </row>
        <row r="292">
          <cell r="A292" t="str">
            <v>632</v>
          </cell>
        </row>
        <row r="293">
          <cell r="A293" t="str">
            <v>633</v>
          </cell>
        </row>
        <row r="294">
          <cell r="A294" t="str">
            <v>634</v>
          </cell>
        </row>
        <row r="295">
          <cell r="A295" t="str">
            <v>635</v>
          </cell>
        </row>
        <row r="296">
          <cell r="A296" t="str">
            <v>636</v>
          </cell>
        </row>
        <row r="297">
          <cell r="A297" t="str">
            <v>637</v>
          </cell>
        </row>
        <row r="298">
          <cell r="A298" t="str">
            <v>638</v>
          </cell>
        </row>
        <row r="299">
          <cell r="A299" t="str">
            <v>639</v>
          </cell>
        </row>
        <row r="300">
          <cell r="A300" t="str">
            <v>640</v>
          </cell>
        </row>
        <row r="301">
          <cell r="A301" t="str">
            <v>641</v>
          </cell>
        </row>
        <row r="302">
          <cell r="A302" t="str">
            <v>642</v>
          </cell>
        </row>
        <row r="303">
          <cell r="A303" t="str">
            <v>643</v>
          </cell>
        </row>
        <row r="304">
          <cell r="A304" t="str">
            <v>644</v>
          </cell>
        </row>
        <row r="305">
          <cell r="A305" t="str">
            <v>645</v>
          </cell>
        </row>
        <row r="306">
          <cell r="A306" t="str">
            <v>646</v>
          </cell>
        </row>
        <row r="307">
          <cell r="A307" t="str">
            <v>647</v>
          </cell>
        </row>
        <row r="308">
          <cell r="A308" t="str">
            <v>648</v>
          </cell>
        </row>
        <row r="309">
          <cell r="A309" t="str">
            <v>649</v>
          </cell>
        </row>
        <row r="310">
          <cell r="A310" t="str">
            <v>650</v>
          </cell>
        </row>
        <row r="311">
          <cell r="A311" t="str">
            <v>651</v>
          </cell>
        </row>
        <row r="312">
          <cell r="A312" t="str">
            <v>652</v>
          </cell>
        </row>
        <row r="313">
          <cell r="A313" t="str">
            <v>653</v>
          </cell>
        </row>
        <row r="314">
          <cell r="A314" t="str">
            <v>654</v>
          </cell>
        </row>
        <row r="315">
          <cell r="A315" t="str">
            <v>655</v>
          </cell>
        </row>
        <row r="316">
          <cell r="A316" t="str">
            <v>656</v>
          </cell>
        </row>
        <row r="317">
          <cell r="A317" t="str">
            <v>657</v>
          </cell>
        </row>
        <row r="318">
          <cell r="A318" t="str">
            <v>658</v>
          </cell>
        </row>
        <row r="319">
          <cell r="A319" t="str">
            <v>659</v>
          </cell>
        </row>
        <row r="320">
          <cell r="A320" t="str">
            <v>660</v>
          </cell>
        </row>
        <row r="321">
          <cell r="A321" t="str">
            <v>661</v>
          </cell>
        </row>
        <row r="322">
          <cell r="A322" t="str">
            <v>662</v>
          </cell>
        </row>
        <row r="323">
          <cell r="A323" t="str">
            <v>663</v>
          </cell>
        </row>
        <row r="324">
          <cell r="A324" t="str">
            <v>664</v>
          </cell>
        </row>
        <row r="325">
          <cell r="A325" t="str">
            <v>665</v>
          </cell>
        </row>
        <row r="326">
          <cell r="A326" t="str">
            <v>666</v>
          </cell>
        </row>
        <row r="327">
          <cell r="A327" t="str">
            <v>667</v>
          </cell>
        </row>
        <row r="328">
          <cell r="A328" t="str">
            <v>668</v>
          </cell>
        </row>
        <row r="329">
          <cell r="A329" t="str">
            <v>669</v>
          </cell>
        </row>
        <row r="330">
          <cell r="A330" t="str">
            <v>670</v>
          </cell>
        </row>
        <row r="331">
          <cell r="A331" t="str">
            <v>671</v>
          </cell>
        </row>
        <row r="332">
          <cell r="A332" t="str">
            <v>672</v>
          </cell>
        </row>
        <row r="333">
          <cell r="A333" t="str">
            <v>673</v>
          </cell>
        </row>
        <row r="334">
          <cell r="A334" t="str">
            <v>674</v>
          </cell>
        </row>
        <row r="335">
          <cell r="A335" t="str">
            <v>675</v>
          </cell>
        </row>
        <row r="336">
          <cell r="A336" t="str">
            <v>676</v>
          </cell>
        </row>
        <row r="337">
          <cell r="A337" t="str">
            <v>677</v>
          </cell>
        </row>
        <row r="338">
          <cell r="A338" t="str">
            <v>678</v>
          </cell>
        </row>
        <row r="339">
          <cell r="A339" t="str">
            <v>679</v>
          </cell>
        </row>
      </sheetData>
      <sheetData sheetId="8" refreshError="1">
        <row r="2">
          <cell r="B2" t="str">
            <v>Description</v>
          </cell>
        </row>
        <row r="3">
          <cell r="A3" t="str">
            <v>14101</v>
          </cell>
          <cell r="B3" t="str">
            <v>Land</v>
          </cell>
        </row>
        <row r="4">
          <cell r="A4" t="str">
            <v>14111</v>
          </cell>
          <cell r="B4" t="str">
            <v>Land Improvement</v>
          </cell>
        </row>
        <row r="5">
          <cell r="A5" t="str">
            <v>14201</v>
          </cell>
          <cell r="B5" t="str">
            <v>Building</v>
          </cell>
        </row>
        <row r="6">
          <cell r="A6" t="str">
            <v>14211</v>
          </cell>
          <cell r="B6" t="str">
            <v>Structures</v>
          </cell>
        </row>
        <row r="7">
          <cell r="A7" t="str">
            <v>14221</v>
          </cell>
        </row>
        <row r="8">
          <cell r="A8" t="str">
            <v>14301</v>
          </cell>
        </row>
        <row r="9">
          <cell r="A9" t="str">
            <v>14401</v>
          </cell>
        </row>
        <row r="10">
          <cell r="A10" t="str">
            <v>14501</v>
          </cell>
        </row>
        <row r="11">
          <cell r="A11" t="str">
            <v>14601</v>
          </cell>
        </row>
        <row r="12">
          <cell r="A12" t="str">
            <v>14801</v>
          </cell>
        </row>
        <row r="13">
          <cell r="A13" t="str">
            <v>16801</v>
          </cell>
        </row>
        <row r="14">
          <cell r="A14" t="str">
            <v>21798</v>
          </cell>
        </row>
        <row r="15">
          <cell r="A15" t="str">
            <v>53000</v>
          </cell>
        </row>
        <row r="16">
          <cell r="A16" t="str">
            <v>53010</v>
          </cell>
        </row>
        <row r="17">
          <cell r="A17" t="str">
            <v>53015</v>
          </cell>
        </row>
        <row r="18">
          <cell r="A18" t="str">
            <v>53020</v>
          </cell>
        </row>
        <row r="19">
          <cell r="A19" t="str">
            <v>53025</v>
          </cell>
        </row>
        <row r="20">
          <cell r="A20" t="str">
            <v>53030</v>
          </cell>
        </row>
        <row r="21">
          <cell r="A21" t="str">
            <v>53035</v>
          </cell>
        </row>
        <row r="22">
          <cell r="A22" t="str">
            <v>53040</v>
          </cell>
        </row>
        <row r="23">
          <cell r="A23" t="str">
            <v>53045</v>
          </cell>
        </row>
        <row r="24">
          <cell r="A24" t="str">
            <v>53050</v>
          </cell>
        </row>
        <row r="25">
          <cell r="A25" t="str">
            <v>53055</v>
          </cell>
        </row>
        <row r="26">
          <cell r="A26" t="str">
            <v>54000</v>
          </cell>
        </row>
        <row r="27">
          <cell r="A27" t="str">
            <v>55000</v>
          </cell>
        </row>
      </sheetData>
      <sheetData sheetId="9" refreshError="1">
        <row r="2">
          <cell r="B2" t="str">
            <v>Description</v>
          </cell>
        </row>
        <row r="3">
          <cell r="A3">
            <v>50000007</v>
          </cell>
          <cell r="B3" t="str">
            <v>SETTING POND</v>
          </cell>
        </row>
        <row r="4">
          <cell r="A4">
            <v>50000009</v>
          </cell>
          <cell r="B4" t="str">
            <v>CONTROLL WATER TANK</v>
          </cell>
        </row>
        <row r="5">
          <cell r="A5">
            <v>50000015</v>
          </cell>
          <cell r="B5" t="str">
            <v>DOCUMENT ROOM</v>
          </cell>
        </row>
        <row r="6">
          <cell r="A6">
            <v>50000022</v>
          </cell>
          <cell r="B6" t="str">
            <v>SPREADER &amp; TRIPPER CAR IN PROGRESS</v>
          </cell>
        </row>
        <row r="7">
          <cell r="A7">
            <v>50000029</v>
          </cell>
        </row>
        <row r="8">
          <cell r="A8">
            <v>50000030</v>
          </cell>
        </row>
        <row r="9">
          <cell r="A9">
            <v>50000031</v>
          </cell>
        </row>
        <row r="10">
          <cell r="A10">
            <v>50000032</v>
          </cell>
        </row>
        <row r="11">
          <cell r="A11">
            <v>50000035</v>
          </cell>
        </row>
        <row r="12">
          <cell r="A12">
            <v>50000036</v>
          </cell>
        </row>
        <row r="13">
          <cell r="A13">
            <v>50000039</v>
          </cell>
        </row>
        <row r="14">
          <cell r="A14">
            <v>50000043</v>
          </cell>
        </row>
        <row r="15">
          <cell r="A15">
            <v>50000046</v>
          </cell>
        </row>
        <row r="16">
          <cell r="A16">
            <v>50000047</v>
          </cell>
        </row>
        <row r="17">
          <cell r="A17">
            <v>50000064</v>
          </cell>
        </row>
        <row r="18">
          <cell r="A18">
            <v>50000068</v>
          </cell>
        </row>
        <row r="19">
          <cell r="A19">
            <v>50000069</v>
          </cell>
        </row>
        <row r="20">
          <cell r="A20">
            <v>50000070</v>
          </cell>
        </row>
        <row r="21">
          <cell r="A21">
            <v>50000073</v>
          </cell>
        </row>
        <row r="22">
          <cell r="A22">
            <v>50000074</v>
          </cell>
        </row>
        <row r="23">
          <cell r="A23">
            <v>50000075</v>
          </cell>
        </row>
        <row r="24">
          <cell r="A24">
            <v>50000076</v>
          </cell>
        </row>
        <row r="25">
          <cell r="A25">
            <v>50000077</v>
          </cell>
        </row>
        <row r="26">
          <cell r="A26">
            <v>50000081</v>
          </cell>
        </row>
        <row r="27">
          <cell r="A27">
            <v>50000110</v>
          </cell>
        </row>
        <row r="28">
          <cell r="A28">
            <v>50000112</v>
          </cell>
        </row>
        <row r="29">
          <cell r="A29">
            <v>50000113</v>
          </cell>
        </row>
        <row r="30">
          <cell r="A30">
            <v>50000114</v>
          </cell>
        </row>
        <row r="31">
          <cell r="A31">
            <v>50000115</v>
          </cell>
        </row>
        <row r="32">
          <cell r="A32">
            <v>50000116</v>
          </cell>
        </row>
        <row r="33">
          <cell r="A33">
            <v>50000117</v>
          </cell>
        </row>
        <row r="34">
          <cell r="A34">
            <v>50000137</v>
          </cell>
        </row>
        <row r="35">
          <cell r="A35">
            <v>50000175</v>
          </cell>
        </row>
        <row r="36">
          <cell r="A36">
            <v>50000176</v>
          </cell>
        </row>
        <row r="37">
          <cell r="A37">
            <v>50000177</v>
          </cell>
        </row>
        <row r="38">
          <cell r="A38">
            <v>50000178</v>
          </cell>
        </row>
        <row r="39">
          <cell r="A39">
            <v>50000179</v>
          </cell>
        </row>
        <row r="40">
          <cell r="A40">
            <v>50000180</v>
          </cell>
        </row>
        <row r="41">
          <cell r="A41">
            <v>50000181</v>
          </cell>
        </row>
        <row r="42">
          <cell r="A42">
            <v>50000182</v>
          </cell>
        </row>
        <row r="43">
          <cell r="A43">
            <v>50000183</v>
          </cell>
        </row>
        <row r="44">
          <cell r="A44">
            <v>50000184</v>
          </cell>
        </row>
        <row r="45">
          <cell r="A45">
            <v>50000185</v>
          </cell>
        </row>
        <row r="46">
          <cell r="A46">
            <v>50000186</v>
          </cell>
        </row>
        <row r="47">
          <cell r="A47">
            <v>50000187</v>
          </cell>
        </row>
        <row r="48">
          <cell r="A48">
            <v>50000190</v>
          </cell>
        </row>
        <row r="49">
          <cell r="A49">
            <v>50000191</v>
          </cell>
        </row>
        <row r="50">
          <cell r="A50">
            <v>50000192</v>
          </cell>
        </row>
        <row r="51">
          <cell r="A51">
            <v>50000193</v>
          </cell>
        </row>
        <row r="52">
          <cell r="A52">
            <v>50000194</v>
          </cell>
        </row>
        <row r="53">
          <cell r="A53">
            <v>50000195</v>
          </cell>
        </row>
        <row r="54">
          <cell r="A54">
            <v>50000259</v>
          </cell>
        </row>
        <row r="55">
          <cell r="A55">
            <v>50000260</v>
          </cell>
        </row>
        <row r="56">
          <cell r="A56">
            <v>50000261</v>
          </cell>
        </row>
        <row r="57">
          <cell r="A57">
            <v>50000262</v>
          </cell>
        </row>
        <row r="58">
          <cell r="A58">
            <v>50000263</v>
          </cell>
        </row>
        <row r="59">
          <cell r="A59">
            <v>50000264</v>
          </cell>
        </row>
        <row r="60">
          <cell r="A60">
            <v>50000265</v>
          </cell>
        </row>
        <row r="61">
          <cell r="A61">
            <v>50000266</v>
          </cell>
        </row>
        <row r="62">
          <cell r="A62">
            <v>50000267</v>
          </cell>
        </row>
        <row r="63">
          <cell r="A63">
            <v>50000268</v>
          </cell>
        </row>
        <row r="64">
          <cell r="A64">
            <v>50000269</v>
          </cell>
        </row>
        <row r="65">
          <cell r="A65">
            <v>50001001</v>
          </cell>
        </row>
        <row r="66">
          <cell r="A66">
            <v>50001002</v>
          </cell>
        </row>
        <row r="67">
          <cell r="A67">
            <v>50001003</v>
          </cell>
        </row>
        <row r="68">
          <cell r="A68">
            <v>50001004</v>
          </cell>
        </row>
        <row r="69">
          <cell r="A69">
            <v>50001005</v>
          </cell>
        </row>
        <row r="70">
          <cell r="A70">
            <v>50001006</v>
          </cell>
        </row>
        <row r="71">
          <cell r="A71">
            <v>50001007</v>
          </cell>
        </row>
        <row r="72">
          <cell r="A72">
            <v>50001008</v>
          </cell>
        </row>
        <row r="73">
          <cell r="A73">
            <v>50001009</v>
          </cell>
        </row>
        <row r="74">
          <cell r="A74">
            <v>50001010</v>
          </cell>
        </row>
        <row r="75">
          <cell r="A75">
            <v>50001011</v>
          </cell>
        </row>
        <row r="76">
          <cell r="A76">
            <v>50001012</v>
          </cell>
        </row>
        <row r="77">
          <cell r="A77">
            <v>50001013</v>
          </cell>
        </row>
        <row r="78">
          <cell r="A78">
            <v>50001014</v>
          </cell>
        </row>
        <row r="79">
          <cell r="A79">
            <v>50001015</v>
          </cell>
        </row>
        <row r="80">
          <cell r="A80">
            <v>50001016</v>
          </cell>
        </row>
        <row r="81">
          <cell r="A81">
            <v>50001017</v>
          </cell>
        </row>
        <row r="82">
          <cell r="A82">
            <v>50001018</v>
          </cell>
        </row>
        <row r="83">
          <cell r="A83">
            <v>50001019</v>
          </cell>
        </row>
        <row r="84">
          <cell r="A84">
            <v>50001020</v>
          </cell>
        </row>
        <row r="85">
          <cell r="A85">
            <v>50001021</v>
          </cell>
        </row>
        <row r="86">
          <cell r="A86">
            <v>50001022</v>
          </cell>
        </row>
        <row r="87">
          <cell r="A87">
            <v>50001023</v>
          </cell>
        </row>
        <row r="88">
          <cell r="A88">
            <v>50001024</v>
          </cell>
        </row>
        <row r="89">
          <cell r="A89">
            <v>50001025</v>
          </cell>
        </row>
        <row r="90">
          <cell r="A90">
            <v>50001026</v>
          </cell>
        </row>
        <row r="91">
          <cell r="A91">
            <v>50001027</v>
          </cell>
        </row>
        <row r="92">
          <cell r="A92">
            <v>50001028</v>
          </cell>
        </row>
        <row r="93">
          <cell r="A93">
            <v>50001029</v>
          </cell>
        </row>
        <row r="94">
          <cell r="A94">
            <v>50001030</v>
          </cell>
        </row>
        <row r="95">
          <cell r="A95">
            <v>50001031</v>
          </cell>
        </row>
        <row r="96">
          <cell r="A96">
            <v>50001032</v>
          </cell>
        </row>
        <row r="97">
          <cell r="A97">
            <v>50001033</v>
          </cell>
        </row>
        <row r="98">
          <cell r="A98">
            <v>50001034</v>
          </cell>
        </row>
        <row r="99">
          <cell r="A99">
            <v>50001036</v>
          </cell>
        </row>
        <row r="100">
          <cell r="A100">
            <v>50001037</v>
          </cell>
        </row>
        <row r="101">
          <cell r="A101">
            <v>50001038</v>
          </cell>
        </row>
        <row r="102">
          <cell r="A102">
            <v>50001039</v>
          </cell>
        </row>
        <row r="103">
          <cell r="A103">
            <v>50001040</v>
          </cell>
        </row>
        <row r="104">
          <cell r="A104">
            <v>50001041</v>
          </cell>
        </row>
        <row r="105">
          <cell r="A105">
            <v>50001042</v>
          </cell>
        </row>
        <row r="106">
          <cell r="A106">
            <v>50001043</v>
          </cell>
        </row>
        <row r="107">
          <cell r="A107">
            <v>50001044</v>
          </cell>
        </row>
        <row r="108">
          <cell r="A108">
            <v>50001045</v>
          </cell>
        </row>
        <row r="109">
          <cell r="A109">
            <v>50001046</v>
          </cell>
        </row>
        <row r="110">
          <cell r="A110">
            <v>50001047</v>
          </cell>
        </row>
        <row r="111">
          <cell r="A111">
            <v>50001048</v>
          </cell>
        </row>
        <row r="112">
          <cell r="A112">
            <v>50001049</v>
          </cell>
        </row>
        <row r="113">
          <cell r="A113">
            <v>50001050</v>
          </cell>
        </row>
        <row r="114">
          <cell r="A114">
            <v>50001051</v>
          </cell>
        </row>
        <row r="115">
          <cell r="A115">
            <v>50001052</v>
          </cell>
        </row>
        <row r="116">
          <cell r="A116">
            <v>50001053</v>
          </cell>
        </row>
        <row r="117">
          <cell r="A117">
            <v>50001054</v>
          </cell>
        </row>
        <row r="118">
          <cell r="A118">
            <v>50001055</v>
          </cell>
        </row>
        <row r="119">
          <cell r="A119">
            <v>50001056</v>
          </cell>
        </row>
        <row r="120">
          <cell r="A120">
            <v>50001057</v>
          </cell>
        </row>
        <row r="121">
          <cell r="A121">
            <v>50001058</v>
          </cell>
        </row>
        <row r="122">
          <cell r="A122">
            <v>50001059</v>
          </cell>
        </row>
        <row r="123">
          <cell r="A123">
            <v>50001060</v>
          </cell>
        </row>
        <row r="124">
          <cell r="A124">
            <v>50001061</v>
          </cell>
        </row>
        <row r="125">
          <cell r="A125">
            <v>50001062</v>
          </cell>
        </row>
        <row r="126">
          <cell r="A126">
            <v>50001066</v>
          </cell>
        </row>
        <row r="127">
          <cell r="A127">
            <v>50001067</v>
          </cell>
        </row>
        <row r="128">
          <cell r="A128">
            <v>50001068</v>
          </cell>
        </row>
        <row r="129">
          <cell r="A129">
            <v>50001069</v>
          </cell>
        </row>
        <row r="130">
          <cell r="A130">
            <v>50001070</v>
          </cell>
        </row>
        <row r="131">
          <cell r="A131">
            <v>50001071</v>
          </cell>
        </row>
        <row r="132">
          <cell r="A132">
            <v>50001072</v>
          </cell>
        </row>
        <row r="133">
          <cell r="A133">
            <v>50001073</v>
          </cell>
        </row>
        <row r="134">
          <cell r="A134">
            <v>50001074</v>
          </cell>
        </row>
        <row r="135">
          <cell r="A135">
            <v>50001075</v>
          </cell>
        </row>
        <row r="136">
          <cell r="A136">
            <v>50001076</v>
          </cell>
        </row>
        <row r="137">
          <cell r="A137">
            <v>50001077</v>
          </cell>
        </row>
        <row r="138">
          <cell r="A138">
            <v>50001078</v>
          </cell>
        </row>
        <row r="139">
          <cell r="A139">
            <v>50001079</v>
          </cell>
        </row>
        <row r="140">
          <cell r="A140">
            <v>50001080</v>
          </cell>
        </row>
        <row r="141">
          <cell r="A141">
            <v>50001081</v>
          </cell>
        </row>
        <row r="142">
          <cell r="A142">
            <v>50001082</v>
          </cell>
        </row>
        <row r="143">
          <cell r="A143">
            <v>50001083</v>
          </cell>
        </row>
        <row r="144">
          <cell r="A144">
            <v>50001084</v>
          </cell>
        </row>
        <row r="145">
          <cell r="A145">
            <v>50001085</v>
          </cell>
        </row>
        <row r="146">
          <cell r="A146">
            <v>50001086</v>
          </cell>
        </row>
        <row r="147">
          <cell r="A147">
            <v>50001087</v>
          </cell>
        </row>
        <row r="148">
          <cell r="A148">
            <v>50001088</v>
          </cell>
        </row>
        <row r="149">
          <cell r="A149">
            <v>50001089</v>
          </cell>
        </row>
        <row r="150">
          <cell r="A150">
            <v>50001090</v>
          </cell>
        </row>
        <row r="151">
          <cell r="A151">
            <v>50001091</v>
          </cell>
        </row>
        <row r="152">
          <cell r="A152">
            <v>50001092</v>
          </cell>
        </row>
        <row r="153">
          <cell r="A153">
            <v>50001093</v>
          </cell>
        </row>
        <row r="154">
          <cell r="A154">
            <v>50001094</v>
          </cell>
        </row>
        <row r="155">
          <cell r="A155">
            <v>50001095</v>
          </cell>
        </row>
        <row r="156">
          <cell r="A156">
            <v>50001096</v>
          </cell>
        </row>
        <row r="157">
          <cell r="A157">
            <v>50001097</v>
          </cell>
        </row>
        <row r="158">
          <cell r="A158">
            <v>50001098</v>
          </cell>
        </row>
        <row r="159">
          <cell r="A159">
            <v>50001099</v>
          </cell>
        </row>
        <row r="160">
          <cell r="A160">
            <v>50001100</v>
          </cell>
        </row>
        <row r="161">
          <cell r="A161">
            <v>50001101</v>
          </cell>
        </row>
        <row r="162">
          <cell r="A162">
            <v>50001102</v>
          </cell>
        </row>
        <row r="163">
          <cell r="A163">
            <v>50001103</v>
          </cell>
        </row>
        <row r="164">
          <cell r="A164">
            <v>50001104</v>
          </cell>
        </row>
        <row r="165">
          <cell r="A165">
            <v>50001105</v>
          </cell>
        </row>
        <row r="166">
          <cell r="A166">
            <v>50001106</v>
          </cell>
        </row>
        <row r="167">
          <cell r="A167">
            <v>50001107</v>
          </cell>
        </row>
        <row r="168">
          <cell r="A168">
            <v>50001108</v>
          </cell>
        </row>
        <row r="169">
          <cell r="A169">
            <v>50001109</v>
          </cell>
        </row>
        <row r="170">
          <cell r="A170">
            <v>50001110</v>
          </cell>
        </row>
        <row r="171">
          <cell r="A171">
            <v>50001111</v>
          </cell>
        </row>
        <row r="172">
          <cell r="A172">
            <v>50001112</v>
          </cell>
        </row>
        <row r="173">
          <cell r="A173">
            <v>50001113</v>
          </cell>
        </row>
        <row r="174">
          <cell r="A174">
            <v>50001114</v>
          </cell>
        </row>
        <row r="175">
          <cell r="A175">
            <v>50001115</v>
          </cell>
        </row>
        <row r="176">
          <cell r="A176">
            <v>50001116</v>
          </cell>
        </row>
        <row r="177">
          <cell r="A177">
            <v>50001117</v>
          </cell>
        </row>
        <row r="178">
          <cell r="A178">
            <v>50001118</v>
          </cell>
        </row>
        <row r="179">
          <cell r="A179">
            <v>50001119</v>
          </cell>
        </row>
        <row r="180">
          <cell r="A180">
            <v>50001120</v>
          </cell>
        </row>
        <row r="181">
          <cell r="A181">
            <v>50001121</v>
          </cell>
        </row>
        <row r="182">
          <cell r="A182">
            <v>50001122</v>
          </cell>
        </row>
        <row r="183">
          <cell r="A183">
            <v>50001123</v>
          </cell>
        </row>
        <row r="184">
          <cell r="A184">
            <v>50001124</v>
          </cell>
        </row>
        <row r="185">
          <cell r="A185">
            <v>50001125</v>
          </cell>
        </row>
        <row r="186">
          <cell r="A186">
            <v>50001126</v>
          </cell>
        </row>
        <row r="187">
          <cell r="A187">
            <v>50001127</v>
          </cell>
        </row>
        <row r="188">
          <cell r="A188">
            <v>50001133</v>
          </cell>
        </row>
        <row r="189">
          <cell r="A189">
            <v>50001134</v>
          </cell>
        </row>
        <row r="190">
          <cell r="A190">
            <v>50001135</v>
          </cell>
        </row>
        <row r="191">
          <cell r="A191">
            <v>50001136</v>
          </cell>
        </row>
        <row r="192">
          <cell r="A192">
            <v>50001137</v>
          </cell>
        </row>
        <row r="193">
          <cell r="A193">
            <v>50001138</v>
          </cell>
        </row>
        <row r="194">
          <cell r="A194">
            <v>50001141</v>
          </cell>
        </row>
        <row r="195">
          <cell r="A195">
            <v>50001142</v>
          </cell>
        </row>
        <row r="196">
          <cell r="A196">
            <v>50001143</v>
          </cell>
        </row>
        <row r="197">
          <cell r="A197">
            <v>50001144</v>
          </cell>
        </row>
        <row r="198">
          <cell r="A198">
            <v>50001145</v>
          </cell>
        </row>
        <row r="199">
          <cell r="A199">
            <v>50001146</v>
          </cell>
        </row>
        <row r="200">
          <cell r="A200">
            <v>50001147</v>
          </cell>
        </row>
        <row r="201">
          <cell r="A201">
            <v>50001148</v>
          </cell>
        </row>
        <row r="202">
          <cell r="A202">
            <v>50001149</v>
          </cell>
        </row>
        <row r="203">
          <cell r="A203">
            <v>50001150</v>
          </cell>
        </row>
        <row r="204">
          <cell r="A204">
            <v>50001151</v>
          </cell>
        </row>
        <row r="205">
          <cell r="A205">
            <v>50001152</v>
          </cell>
        </row>
        <row r="206">
          <cell r="A206">
            <v>50001153</v>
          </cell>
        </row>
        <row r="207">
          <cell r="A207">
            <v>50001154</v>
          </cell>
        </row>
        <row r="208">
          <cell r="A208">
            <v>50001155</v>
          </cell>
        </row>
        <row r="209">
          <cell r="A209">
            <v>50001156</v>
          </cell>
        </row>
        <row r="210">
          <cell r="A210">
            <v>50001157</v>
          </cell>
        </row>
        <row r="211">
          <cell r="A211">
            <v>50001158</v>
          </cell>
        </row>
        <row r="212">
          <cell r="A212">
            <v>50001159</v>
          </cell>
        </row>
        <row r="213">
          <cell r="A213">
            <v>50001160</v>
          </cell>
        </row>
        <row r="214">
          <cell r="A214">
            <v>50001161</v>
          </cell>
        </row>
        <row r="215">
          <cell r="A215">
            <v>50001162</v>
          </cell>
        </row>
        <row r="216">
          <cell r="A216">
            <v>50001163</v>
          </cell>
        </row>
        <row r="217">
          <cell r="A217">
            <v>50001164</v>
          </cell>
        </row>
        <row r="218">
          <cell r="A218">
            <v>50001165</v>
          </cell>
        </row>
        <row r="219">
          <cell r="A219">
            <v>50001166</v>
          </cell>
        </row>
        <row r="220">
          <cell r="A220">
            <v>50001167</v>
          </cell>
        </row>
        <row r="221">
          <cell r="A221">
            <v>50001171</v>
          </cell>
        </row>
        <row r="222">
          <cell r="A222">
            <v>50001172</v>
          </cell>
        </row>
        <row r="223">
          <cell r="A223">
            <v>50001173</v>
          </cell>
        </row>
        <row r="224">
          <cell r="A224">
            <v>50001174</v>
          </cell>
        </row>
        <row r="225">
          <cell r="A225">
            <v>50001175</v>
          </cell>
        </row>
        <row r="226">
          <cell r="A226">
            <v>50001176</v>
          </cell>
        </row>
        <row r="227">
          <cell r="A227">
            <v>50001177</v>
          </cell>
        </row>
        <row r="228">
          <cell r="A228">
            <v>50001178</v>
          </cell>
        </row>
        <row r="229">
          <cell r="A229">
            <v>50001179</v>
          </cell>
        </row>
        <row r="230">
          <cell r="A230">
            <v>50001180</v>
          </cell>
        </row>
        <row r="231">
          <cell r="A231">
            <v>50001181</v>
          </cell>
        </row>
        <row r="232">
          <cell r="A232">
            <v>50001182</v>
          </cell>
        </row>
        <row r="233">
          <cell r="A233">
            <v>50001183</v>
          </cell>
        </row>
        <row r="234">
          <cell r="A234">
            <v>50001184</v>
          </cell>
        </row>
        <row r="235">
          <cell r="A235">
            <v>50001185</v>
          </cell>
        </row>
        <row r="236">
          <cell r="A236">
            <v>50001186</v>
          </cell>
        </row>
        <row r="237">
          <cell r="A237">
            <v>50001187</v>
          </cell>
        </row>
        <row r="238">
          <cell r="A238">
            <v>50001188</v>
          </cell>
        </row>
        <row r="239">
          <cell r="A239">
            <v>50001189</v>
          </cell>
        </row>
        <row r="240">
          <cell r="A240">
            <v>50001190</v>
          </cell>
        </row>
        <row r="241">
          <cell r="A241">
            <v>50001191</v>
          </cell>
        </row>
        <row r="242">
          <cell r="A242">
            <v>50001192</v>
          </cell>
        </row>
        <row r="243">
          <cell r="A243">
            <v>50001193</v>
          </cell>
        </row>
        <row r="244">
          <cell r="A244">
            <v>50001194</v>
          </cell>
        </row>
        <row r="245">
          <cell r="A245">
            <v>50001195</v>
          </cell>
        </row>
        <row r="246">
          <cell r="A246">
            <v>50001196</v>
          </cell>
        </row>
        <row r="247">
          <cell r="A247">
            <v>50001197</v>
          </cell>
        </row>
        <row r="248">
          <cell r="A248">
            <v>50001198</v>
          </cell>
        </row>
        <row r="249">
          <cell r="A249">
            <v>50001199</v>
          </cell>
        </row>
        <row r="250">
          <cell r="A250">
            <v>50001200</v>
          </cell>
        </row>
        <row r="251">
          <cell r="A251">
            <v>50001201</v>
          </cell>
        </row>
        <row r="252">
          <cell r="A252">
            <v>50001202</v>
          </cell>
        </row>
        <row r="253">
          <cell r="A253">
            <v>50001203</v>
          </cell>
        </row>
        <row r="254">
          <cell r="A254">
            <v>50001204</v>
          </cell>
        </row>
        <row r="255">
          <cell r="A255">
            <v>50001205</v>
          </cell>
        </row>
        <row r="256">
          <cell r="A256">
            <v>50001206</v>
          </cell>
        </row>
        <row r="257">
          <cell r="A257">
            <v>50001207</v>
          </cell>
        </row>
        <row r="258">
          <cell r="A258">
            <v>50001208</v>
          </cell>
        </row>
        <row r="259">
          <cell r="A259">
            <v>50001209</v>
          </cell>
        </row>
        <row r="260">
          <cell r="A260">
            <v>50001210</v>
          </cell>
        </row>
        <row r="261">
          <cell r="A261">
            <v>50001211</v>
          </cell>
        </row>
        <row r="262">
          <cell r="A262">
            <v>50001212</v>
          </cell>
        </row>
        <row r="263">
          <cell r="A263">
            <v>50001213</v>
          </cell>
        </row>
        <row r="264">
          <cell r="A264">
            <v>50001214</v>
          </cell>
        </row>
        <row r="265">
          <cell r="A265">
            <v>50001215</v>
          </cell>
        </row>
        <row r="266">
          <cell r="A266">
            <v>50001216</v>
          </cell>
        </row>
        <row r="267">
          <cell r="A267">
            <v>50001217</v>
          </cell>
        </row>
        <row r="268">
          <cell r="A268">
            <v>50001218</v>
          </cell>
        </row>
        <row r="269">
          <cell r="A269">
            <v>50001219</v>
          </cell>
        </row>
        <row r="270">
          <cell r="A270">
            <v>50001220</v>
          </cell>
        </row>
        <row r="271">
          <cell r="A271">
            <v>50001221</v>
          </cell>
        </row>
        <row r="272">
          <cell r="A272">
            <v>50001222</v>
          </cell>
        </row>
        <row r="273">
          <cell r="A273">
            <v>50001223</v>
          </cell>
        </row>
        <row r="274">
          <cell r="A274">
            <v>50001224</v>
          </cell>
        </row>
        <row r="275">
          <cell r="A275">
            <v>50001225</v>
          </cell>
        </row>
        <row r="276">
          <cell r="A276">
            <v>50001226</v>
          </cell>
        </row>
        <row r="277">
          <cell r="A277">
            <v>50001227</v>
          </cell>
        </row>
        <row r="278">
          <cell r="A278">
            <v>50001228</v>
          </cell>
        </row>
        <row r="279">
          <cell r="A279">
            <v>50001229</v>
          </cell>
        </row>
        <row r="280">
          <cell r="A280">
            <v>50001230</v>
          </cell>
        </row>
        <row r="281">
          <cell r="A281">
            <v>50001231</v>
          </cell>
        </row>
        <row r="282">
          <cell r="A282">
            <v>50001232</v>
          </cell>
        </row>
        <row r="283">
          <cell r="A283">
            <v>50001233</v>
          </cell>
        </row>
        <row r="284">
          <cell r="A284">
            <v>50001234</v>
          </cell>
        </row>
        <row r="285">
          <cell r="A285">
            <v>50001235</v>
          </cell>
        </row>
        <row r="286">
          <cell r="A286">
            <v>50001236</v>
          </cell>
        </row>
        <row r="287">
          <cell r="A287">
            <v>50001237</v>
          </cell>
        </row>
        <row r="288">
          <cell r="A288">
            <v>50001238</v>
          </cell>
        </row>
        <row r="289">
          <cell r="A289">
            <v>50001239</v>
          </cell>
        </row>
        <row r="290">
          <cell r="A290">
            <v>50001240</v>
          </cell>
        </row>
        <row r="291">
          <cell r="A291">
            <v>50001241</v>
          </cell>
        </row>
        <row r="292">
          <cell r="A292">
            <v>50001242</v>
          </cell>
        </row>
        <row r="293">
          <cell r="A293">
            <v>50001243</v>
          </cell>
        </row>
        <row r="294">
          <cell r="A294">
            <v>50001244</v>
          </cell>
        </row>
        <row r="295">
          <cell r="A295">
            <v>50001245</v>
          </cell>
        </row>
        <row r="296">
          <cell r="A296">
            <v>50001246</v>
          </cell>
        </row>
        <row r="297">
          <cell r="A297">
            <v>50001247</v>
          </cell>
        </row>
        <row r="298">
          <cell r="A298">
            <v>50001248</v>
          </cell>
        </row>
        <row r="299">
          <cell r="A299">
            <v>50001249</v>
          </cell>
        </row>
        <row r="300">
          <cell r="A300">
            <v>50001250</v>
          </cell>
        </row>
        <row r="301">
          <cell r="A301">
            <v>50001251</v>
          </cell>
        </row>
        <row r="302">
          <cell r="A302">
            <v>50001252</v>
          </cell>
        </row>
        <row r="303">
          <cell r="A303">
            <v>50001253</v>
          </cell>
        </row>
        <row r="304">
          <cell r="A304">
            <v>50001254</v>
          </cell>
        </row>
        <row r="305">
          <cell r="A305">
            <v>50001255</v>
          </cell>
        </row>
        <row r="306">
          <cell r="A306">
            <v>50001256</v>
          </cell>
        </row>
        <row r="307">
          <cell r="A307">
            <v>50001257</v>
          </cell>
        </row>
        <row r="308">
          <cell r="A308">
            <v>50001258</v>
          </cell>
        </row>
        <row r="309">
          <cell r="A309">
            <v>50001259</v>
          </cell>
        </row>
        <row r="310">
          <cell r="A310">
            <v>50001260</v>
          </cell>
        </row>
        <row r="311">
          <cell r="A311">
            <v>50001261</v>
          </cell>
        </row>
        <row r="312">
          <cell r="A312">
            <v>50001262</v>
          </cell>
        </row>
        <row r="313">
          <cell r="A313">
            <v>50100001</v>
          </cell>
        </row>
        <row r="314">
          <cell r="A314">
            <v>50100002</v>
          </cell>
        </row>
        <row r="315">
          <cell r="A315">
            <v>50100003</v>
          </cell>
        </row>
        <row r="316">
          <cell r="A316">
            <v>50100004</v>
          </cell>
        </row>
        <row r="317">
          <cell r="A317">
            <v>50100005</v>
          </cell>
        </row>
        <row r="318">
          <cell r="A318">
            <v>50100006</v>
          </cell>
        </row>
        <row r="319">
          <cell r="A319">
            <v>50100007</v>
          </cell>
        </row>
        <row r="320">
          <cell r="A320">
            <v>50200001</v>
          </cell>
        </row>
        <row r="321">
          <cell r="A321">
            <v>50200002</v>
          </cell>
        </row>
        <row r="322">
          <cell r="A322">
            <v>50200003</v>
          </cell>
        </row>
        <row r="323">
          <cell r="A323">
            <v>50200004</v>
          </cell>
        </row>
        <row r="324">
          <cell r="A324">
            <v>50200005</v>
          </cell>
        </row>
        <row r="325">
          <cell r="A325">
            <v>50200006</v>
          </cell>
        </row>
        <row r="326">
          <cell r="A326">
            <v>50200007</v>
          </cell>
        </row>
        <row r="327">
          <cell r="A327">
            <v>50200008</v>
          </cell>
        </row>
        <row r="328">
          <cell r="A328">
            <v>50200009</v>
          </cell>
        </row>
        <row r="329">
          <cell r="A329">
            <v>50200010</v>
          </cell>
        </row>
        <row r="330">
          <cell r="A330">
            <v>50200011</v>
          </cell>
        </row>
        <row r="331">
          <cell r="A331">
            <v>50200012</v>
          </cell>
        </row>
        <row r="332">
          <cell r="A332">
            <v>50200013</v>
          </cell>
        </row>
        <row r="333">
          <cell r="A333">
            <v>50200014</v>
          </cell>
        </row>
        <row r="334">
          <cell r="A334">
            <v>50200015</v>
          </cell>
        </row>
        <row r="335">
          <cell r="A335">
            <v>50200016</v>
          </cell>
        </row>
        <row r="336">
          <cell r="A336">
            <v>50200017</v>
          </cell>
        </row>
        <row r="337">
          <cell r="A337">
            <v>50200018</v>
          </cell>
        </row>
        <row r="338">
          <cell r="A338">
            <v>50200051</v>
          </cell>
        </row>
        <row r="339">
          <cell r="A339">
            <v>50200052</v>
          </cell>
        </row>
      </sheetData>
      <sheetData sheetId="10" refreshError="1">
        <row r="2">
          <cell r="B2" t="str">
            <v>Description</v>
          </cell>
        </row>
        <row r="3">
          <cell r="A3" t="str">
            <v>0000</v>
          </cell>
          <cell r="B3" t="str">
            <v>Unspecified</v>
          </cell>
        </row>
        <row r="4">
          <cell r="A4" t="str">
            <v>0103</v>
          </cell>
          <cell r="B4" t="str">
            <v>LP-2 Project</v>
          </cell>
        </row>
        <row r="5">
          <cell r="A5" t="str">
            <v>0104</v>
          </cell>
          <cell r="B5" t="str">
            <v>Lampang 3 Project</v>
          </cell>
        </row>
        <row r="6">
          <cell r="A6" t="str">
            <v>0108</v>
          </cell>
          <cell r="B6" t="str">
            <v>LP-2 Project (Coordination)</v>
          </cell>
        </row>
        <row r="7">
          <cell r="A7" t="str">
            <v>0110</v>
          </cell>
        </row>
        <row r="8">
          <cell r="A8" t="str">
            <v>0203</v>
          </cell>
        </row>
        <row r="9">
          <cell r="A9" t="str">
            <v>0208</v>
          </cell>
        </row>
        <row r="11">
          <cell r="A11" t="str">
            <v>0241</v>
          </cell>
        </row>
        <row r="12">
          <cell r="A12" t="str">
            <v>0253</v>
          </cell>
        </row>
        <row r="13">
          <cell r="A13" t="str">
            <v>0254</v>
          </cell>
        </row>
        <row r="14">
          <cell r="A14" t="str">
            <v>0255</v>
          </cell>
        </row>
        <row r="15">
          <cell r="A15" t="str">
            <v>0256</v>
          </cell>
        </row>
        <row r="16">
          <cell r="A16" t="str">
            <v>0257</v>
          </cell>
        </row>
        <row r="17">
          <cell r="A17" t="str">
            <v>0258</v>
          </cell>
        </row>
        <row r="18">
          <cell r="A18" t="str">
            <v>0317</v>
          </cell>
        </row>
        <row r="19">
          <cell r="A19" t="str">
            <v>0330</v>
          </cell>
        </row>
        <row r="20">
          <cell r="A20" t="str">
            <v>0818</v>
          </cell>
        </row>
        <row r="21">
          <cell r="A21" t="str">
            <v>0819</v>
          </cell>
        </row>
        <row r="22">
          <cell r="A22" t="str">
            <v>0820</v>
          </cell>
        </row>
        <row r="23">
          <cell r="A23" t="str">
            <v>0821</v>
          </cell>
        </row>
        <row r="24">
          <cell r="A24" t="str">
            <v>0822</v>
          </cell>
        </row>
        <row r="25">
          <cell r="A25" t="str">
            <v>0823</v>
          </cell>
        </row>
        <row r="26">
          <cell r="A26" t="str">
            <v>0824</v>
          </cell>
        </row>
        <row r="27">
          <cell r="A27" t="str">
            <v>0825</v>
          </cell>
        </row>
        <row r="28">
          <cell r="A28" t="str">
            <v>0826</v>
          </cell>
        </row>
        <row r="29">
          <cell r="A29" t="str">
            <v>0827</v>
          </cell>
        </row>
        <row r="30">
          <cell r="A30" t="str">
            <v>0912</v>
          </cell>
        </row>
        <row r="31">
          <cell r="A31" t="str">
            <v>1201</v>
          </cell>
        </row>
        <row r="32">
          <cell r="A32" t="str">
            <v>1202</v>
          </cell>
        </row>
        <row r="33">
          <cell r="A33" t="str">
            <v>AD01</v>
          </cell>
        </row>
        <row r="34">
          <cell r="A34" t="str">
            <v>BC01</v>
          </cell>
        </row>
        <row r="35">
          <cell r="A35" t="str">
            <v>BC02</v>
          </cell>
        </row>
        <row r="36">
          <cell r="A36" t="str">
            <v>BC03</v>
          </cell>
        </row>
        <row r="37">
          <cell r="A37" t="str">
            <v>BD01</v>
          </cell>
        </row>
        <row r="38">
          <cell r="A38" t="str">
            <v>BD02</v>
          </cell>
        </row>
        <row r="39">
          <cell r="A39" t="str">
            <v>BH02</v>
          </cell>
        </row>
        <row r="40">
          <cell r="A40" t="str">
            <v>BH03</v>
          </cell>
        </row>
        <row r="41">
          <cell r="A41" t="str">
            <v>BH04</v>
          </cell>
        </row>
        <row r="42">
          <cell r="A42" t="str">
            <v>BU01</v>
          </cell>
        </row>
        <row r="43">
          <cell r="A43" t="str">
            <v>BU02</v>
          </cell>
        </row>
        <row r="44">
          <cell r="A44" t="str">
            <v>BW01</v>
          </cell>
        </row>
        <row r="45">
          <cell r="A45" t="str">
            <v>BW02</v>
          </cell>
        </row>
        <row r="46">
          <cell r="A46" t="str">
            <v>CF01</v>
          </cell>
        </row>
        <row r="47">
          <cell r="A47" t="str">
            <v>CF02</v>
          </cell>
        </row>
        <row r="48">
          <cell r="A48" t="str">
            <v>CF03</v>
          </cell>
        </row>
        <row r="49">
          <cell r="A49" t="str">
            <v>CF04</v>
          </cell>
        </row>
        <row r="50">
          <cell r="A50" t="str">
            <v>CF05</v>
          </cell>
        </row>
        <row r="51">
          <cell r="A51" t="str">
            <v>CF06</v>
          </cell>
        </row>
        <row r="52">
          <cell r="A52" t="str">
            <v>CF07</v>
          </cell>
        </row>
        <row r="53">
          <cell r="A53" t="str">
            <v>CN01</v>
          </cell>
        </row>
        <row r="54">
          <cell r="A54" t="str">
            <v>CN02</v>
          </cell>
        </row>
        <row r="55">
          <cell r="A55" t="str">
            <v>CN03</v>
          </cell>
        </row>
        <row r="56">
          <cell r="A56" t="str">
            <v>CS20</v>
          </cell>
        </row>
        <row r="57">
          <cell r="A57" t="str">
            <v>CS21</v>
          </cell>
        </row>
        <row r="58">
          <cell r="A58" t="str">
            <v>CS30</v>
          </cell>
        </row>
        <row r="59">
          <cell r="A59" t="str">
            <v>CT01</v>
          </cell>
        </row>
        <row r="60">
          <cell r="A60" t="str">
            <v>CU01</v>
          </cell>
        </row>
        <row r="61">
          <cell r="A61" t="str">
            <v>CU02</v>
          </cell>
        </row>
        <row r="62">
          <cell r="A62" t="str">
            <v>CU04</v>
          </cell>
        </row>
        <row r="63">
          <cell r="A63" t="str">
            <v>CU05</v>
          </cell>
        </row>
        <row r="64">
          <cell r="A64" t="str">
            <v>E301</v>
          </cell>
        </row>
        <row r="65">
          <cell r="A65" t="str">
            <v>E303</v>
          </cell>
        </row>
        <row r="66">
          <cell r="A66" t="str">
            <v>FT01</v>
          </cell>
        </row>
        <row r="67">
          <cell r="A67" t="str">
            <v>FT02</v>
          </cell>
        </row>
        <row r="68">
          <cell r="A68" t="str">
            <v>GD01</v>
          </cell>
        </row>
        <row r="69">
          <cell r="A69" t="str">
            <v>GD02</v>
          </cell>
        </row>
        <row r="70">
          <cell r="A70" t="str">
            <v>GD03</v>
          </cell>
        </row>
        <row r="71">
          <cell r="A71" t="str">
            <v>GN01</v>
          </cell>
        </row>
        <row r="72">
          <cell r="A72" t="str">
            <v>GN06</v>
          </cell>
        </row>
        <row r="73">
          <cell r="A73" t="str">
            <v>HC01</v>
          </cell>
        </row>
        <row r="74">
          <cell r="A74" t="str">
            <v>HC02</v>
          </cell>
        </row>
        <row r="75">
          <cell r="A75" t="str">
            <v>IT01</v>
          </cell>
        </row>
        <row r="76">
          <cell r="A76" t="str">
            <v>MD01</v>
          </cell>
        </row>
        <row r="77">
          <cell r="A77" t="str">
            <v>MG01</v>
          </cell>
        </row>
        <row r="78">
          <cell r="A78" t="str">
            <v>MG03</v>
          </cell>
        </row>
        <row r="79">
          <cell r="A79" t="str">
            <v>MG05</v>
          </cell>
        </row>
        <row r="80">
          <cell r="A80" t="str">
            <v>MG07</v>
          </cell>
        </row>
        <row r="81">
          <cell r="A81" t="str">
            <v>MG08</v>
          </cell>
        </row>
        <row r="82">
          <cell r="A82" t="str">
            <v>MG09</v>
          </cell>
        </row>
        <row r="83">
          <cell r="A83" t="str">
            <v>MM01</v>
          </cell>
        </row>
        <row r="84">
          <cell r="A84" t="str">
            <v>MM02</v>
          </cell>
        </row>
        <row r="85">
          <cell r="A85" t="str">
            <v>MM03</v>
          </cell>
        </row>
        <row r="86">
          <cell r="A86" t="str">
            <v>MP01</v>
          </cell>
        </row>
        <row r="87">
          <cell r="A87" t="str">
            <v>MP05</v>
          </cell>
        </row>
        <row r="88">
          <cell r="A88" t="str">
            <v>MR01</v>
          </cell>
        </row>
        <row r="89">
          <cell r="A89" t="str">
            <v>MS01</v>
          </cell>
        </row>
        <row r="90">
          <cell r="A90" t="str">
            <v>MU02</v>
          </cell>
        </row>
        <row r="91">
          <cell r="A91" t="str">
            <v>MU03</v>
          </cell>
        </row>
        <row r="92">
          <cell r="A92" t="str">
            <v>MU04</v>
          </cell>
        </row>
        <row r="93">
          <cell r="A93" t="str">
            <v>MU05</v>
          </cell>
        </row>
        <row r="94">
          <cell r="A94" t="str">
            <v>OL01</v>
          </cell>
        </row>
        <row r="95">
          <cell r="A95" t="str">
            <v>OL03</v>
          </cell>
        </row>
        <row r="96">
          <cell r="A96" t="str">
            <v>PL01</v>
          </cell>
        </row>
        <row r="97">
          <cell r="A97" t="str">
            <v>PL02</v>
          </cell>
        </row>
        <row r="98">
          <cell r="A98" t="str">
            <v>SC03</v>
          </cell>
        </row>
        <row r="99">
          <cell r="A99" t="str">
            <v>SC08</v>
          </cell>
        </row>
        <row r="100">
          <cell r="A100" t="str">
            <v>SC11</v>
          </cell>
        </row>
        <row r="101">
          <cell r="A101" t="str">
            <v>SC13</v>
          </cell>
        </row>
        <row r="102">
          <cell r="A102" t="str">
            <v>SH01</v>
          </cell>
        </row>
        <row r="103">
          <cell r="A103" t="str">
            <v>SH02</v>
          </cell>
        </row>
        <row r="104">
          <cell r="A104" t="str">
            <v>SH03</v>
          </cell>
        </row>
        <row r="105">
          <cell r="A105" t="str">
            <v>SH04</v>
          </cell>
        </row>
        <row r="106">
          <cell r="A106" t="str">
            <v>SH05</v>
          </cell>
        </row>
        <row r="107">
          <cell r="A107" t="str">
            <v>SH06</v>
          </cell>
        </row>
        <row r="108">
          <cell r="A108" t="str">
            <v>SH07</v>
          </cell>
        </row>
        <row r="109">
          <cell r="A109" t="str">
            <v>ST01</v>
          </cell>
        </row>
        <row r="110">
          <cell r="A110" t="str">
            <v>TL01</v>
          </cell>
        </row>
        <row r="111">
          <cell r="A111" t="str">
            <v>TO01</v>
          </cell>
        </row>
        <row r="112">
          <cell r="A112" t="str">
            <v>TO02</v>
          </cell>
        </row>
        <row r="113">
          <cell r="A113" t="str">
            <v>TR01</v>
          </cell>
        </row>
        <row r="114">
          <cell r="A114" t="str">
            <v>TR02</v>
          </cell>
        </row>
        <row r="115">
          <cell r="A115" t="str">
            <v>TR03</v>
          </cell>
        </row>
        <row r="116">
          <cell r="A116" t="str">
            <v>TR04</v>
          </cell>
        </row>
        <row r="117">
          <cell r="A117" t="str">
            <v>TR05</v>
          </cell>
        </row>
        <row r="118">
          <cell r="A118" t="str">
            <v>TR06</v>
          </cell>
        </row>
        <row r="119">
          <cell r="A119" t="str">
            <v>TR07</v>
          </cell>
        </row>
        <row r="120">
          <cell r="A120" t="str">
            <v>TR08</v>
          </cell>
        </row>
        <row r="121">
          <cell r="A121" t="str">
            <v>TR09</v>
          </cell>
        </row>
        <row r="122">
          <cell r="A122" t="str">
            <v>TR10</v>
          </cell>
        </row>
        <row r="123">
          <cell r="A123" t="str">
            <v>TR11</v>
          </cell>
        </row>
        <row r="124">
          <cell r="A124" t="str">
            <v>TR12</v>
          </cell>
        </row>
        <row r="125">
          <cell r="A125" t="str">
            <v>TR13</v>
          </cell>
        </row>
        <row r="126">
          <cell r="A126" t="str">
            <v>TR14</v>
          </cell>
        </row>
        <row r="127">
          <cell r="A127" t="str">
            <v>TR15</v>
          </cell>
        </row>
        <row r="128">
          <cell r="A128" t="str">
            <v>TR16</v>
          </cell>
        </row>
        <row r="129">
          <cell r="A129" t="str">
            <v>TR17</v>
          </cell>
        </row>
        <row r="130">
          <cell r="A130" t="str">
            <v>TR18</v>
          </cell>
        </row>
        <row r="131">
          <cell r="A131" t="str">
            <v>TR19</v>
          </cell>
        </row>
        <row r="132">
          <cell r="A132" t="str">
            <v>TR20</v>
          </cell>
        </row>
        <row r="133">
          <cell r="A133" t="str">
            <v>TR21</v>
          </cell>
        </row>
        <row r="134">
          <cell r="A134" t="str">
            <v>TT01</v>
          </cell>
        </row>
        <row r="135">
          <cell r="A135" t="str">
            <v>WD01</v>
          </cell>
        </row>
        <row r="136">
          <cell r="A136" t="str">
            <v>WD02</v>
          </cell>
        </row>
        <row r="137">
          <cell r="A137" t="str">
            <v>WD03</v>
          </cell>
        </row>
        <row r="138">
          <cell r="A138" t="str">
            <v>WD03</v>
          </cell>
        </row>
        <row r="139">
          <cell r="A139" t="str">
            <v>WD04</v>
          </cell>
        </row>
        <row r="140">
          <cell r="A140" t="str">
            <v>WD04</v>
          </cell>
        </row>
        <row r="141">
          <cell r="A141" t="str">
            <v>WD05</v>
          </cell>
        </row>
        <row r="142">
          <cell r="A142" t="str">
            <v>WD06</v>
          </cell>
        </row>
        <row r="143">
          <cell r="A143" t="str">
            <v>WD07</v>
          </cell>
        </row>
        <row r="144">
          <cell r="A144" t="str">
            <v>WD08</v>
          </cell>
        </row>
        <row r="145">
          <cell r="A145" t="str">
            <v>WD08</v>
          </cell>
        </row>
        <row r="146">
          <cell r="A146" t="str">
            <v>WD09</v>
          </cell>
        </row>
        <row r="147">
          <cell r="A147" t="str">
            <v>WD09</v>
          </cell>
        </row>
        <row r="148">
          <cell r="A148" t="str">
            <v>WD10</v>
          </cell>
        </row>
        <row r="149">
          <cell r="A149" t="str">
            <v>WD10</v>
          </cell>
        </row>
        <row r="150">
          <cell r="A150" t="str">
            <v>WD11</v>
          </cell>
        </row>
        <row r="151">
          <cell r="A151" t="str">
            <v>WD11</v>
          </cell>
        </row>
        <row r="152">
          <cell r="A152" t="str">
            <v>WD12</v>
          </cell>
        </row>
        <row r="153">
          <cell r="A153" t="str">
            <v>WL01</v>
          </cell>
        </row>
        <row r="154">
          <cell r="A154" t="str">
            <v>WL01</v>
          </cell>
        </row>
        <row r="155">
          <cell r="A155" t="str">
            <v>WM02</v>
          </cell>
        </row>
        <row r="156">
          <cell r="A156" t="str">
            <v>WM05</v>
          </cell>
        </row>
        <row r="157">
          <cell r="A157" t="str">
            <v>WT01</v>
          </cell>
        </row>
        <row r="158">
          <cell r="A158" t="str">
            <v>WT02</v>
          </cell>
        </row>
        <row r="159">
          <cell r="A159" t="str">
            <v>WT02</v>
          </cell>
        </row>
        <row r="160">
          <cell r="A160" t="str">
            <v>WT03</v>
          </cell>
        </row>
        <row r="161">
          <cell r="A161" t="str">
            <v>WT04</v>
          </cell>
        </row>
        <row r="162">
          <cell r="A162" t="str">
            <v>WT04</v>
          </cell>
        </row>
        <row r="163">
          <cell r="A163" t="str">
            <v>WT06</v>
          </cell>
        </row>
        <row r="164">
          <cell r="A164" t="str">
            <v>WT08</v>
          </cell>
        </row>
      </sheetData>
      <sheetData sheetId="11" refreshError="1">
        <row r="2">
          <cell r="B2" t="str">
            <v>BU.</v>
          </cell>
        </row>
        <row r="3">
          <cell r="A3" t="str">
            <v>33</v>
          </cell>
          <cell r="B3" t="str">
            <v>08</v>
          </cell>
        </row>
        <row r="4">
          <cell r="A4" t="str">
            <v>33</v>
          </cell>
          <cell r="B4" t="str">
            <v>08</v>
          </cell>
        </row>
        <row r="5">
          <cell r="A5" t="str">
            <v>33</v>
          </cell>
          <cell r="B5" t="str">
            <v>08</v>
          </cell>
        </row>
      </sheetData>
      <sheetData sheetId="12" refreshError="1">
        <row r="2">
          <cell r="B2" t="str">
            <v>BU.</v>
          </cell>
        </row>
        <row r="3">
          <cell r="A3" t="str">
            <v>33</v>
          </cell>
          <cell r="B3" t="str">
            <v>08</v>
          </cell>
        </row>
        <row r="4">
          <cell r="A4" t="str">
            <v>33</v>
          </cell>
          <cell r="B4" t="str">
            <v>08</v>
          </cell>
        </row>
        <row r="5">
          <cell r="A5" t="str">
            <v>33</v>
          </cell>
          <cell r="B5" t="str">
            <v>08</v>
          </cell>
        </row>
      </sheetData>
      <sheetData sheetId="13" refreshError="1">
        <row r="2">
          <cell r="B2" t="str">
            <v>BU.</v>
          </cell>
        </row>
        <row r="3">
          <cell r="A3" t="str">
            <v>33</v>
          </cell>
          <cell r="B3" t="str">
            <v>08</v>
          </cell>
        </row>
      </sheetData>
      <sheetData sheetId="14" refreshError="1">
        <row r="2">
          <cell r="B2" t="str">
            <v>BU.</v>
          </cell>
        </row>
        <row r="3">
          <cell r="A3" t="str">
            <v>33</v>
          </cell>
          <cell r="B3" t="str">
            <v>08</v>
          </cell>
        </row>
      </sheetData>
      <sheetData sheetId="15" refreshError="1">
        <row r="2">
          <cell r="B2" t="str">
            <v>BU.</v>
          </cell>
        </row>
        <row r="3">
          <cell r="A3" t="str">
            <v>33</v>
          </cell>
          <cell r="B3" t="str">
            <v>08</v>
          </cell>
        </row>
        <row r="4">
          <cell r="A4" t="str">
            <v>33</v>
          </cell>
          <cell r="B4" t="str">
            <v>08</v>
          </cell>
        </row>
      </sheetData>
      <sheetData sheetId="16" refreshError="1">
        <row r="2">
          <cell r="B2" t="str">
            <v>BU.</v>
          </cell>
        </row>
        <row r="3">
          <cell r="B3" t="str">
            <v>01</v>
          </cell>
        </row>
        <row r="4">
          <cell r="B4" t="str">
            <v>01</v>
          </cell>
        </row>
        <row r="5">
          <cell r="B5" t="str">
            <v>01</v>
          </cell>
        </row>
        <row r="6">
          <cell r="B6" t="str">
            <v>01</v>
          </cell>
        </row>
      </sheetData>
      <sheetData sheetId="17" refreshError="1">
        <row r="2">
          <cell r="B2" t="str">
            <v>BU.</v>
          </cell>
        </row>
      </sheetData>
      <sheetData sheetId="18" refreshError="1">
        <row r="2">
          <cell r="B2" t="str">
            <v>BU.</v>
          </cell>
        </row>
      </sheetData>
      <sheetData sheetId="19" refreshError="1">
        <row r="2">
          <cell r="B2" t="str">
            <v>BU.</v>
          </cell>
        </row>
      </sheetData>
      <sheetData sheetId="20" refreshError="1">
        <row r="2">
          <cell r="B2" t="str">
            <v>BU.</v>
          </cell>
        </row>
        <row r="3">
          <cell r="A3" t="str">
            <v>33</v>
          </cell>
          <cell r="B3" t="str">
            <v>08</v>
          </cell>
        </row>
        <row r="4">
          <cell r="A4" t="str">
            <v>33</v>
          </cell>
          <cell r="B4" t="str">
            <v>08</v>
          </cell>
        </row>
        <row r="5">
          <cell r="A5" t="str">
            <v>33</v>
          </cell>
          <cell r="B5" t="str">
            <v>08</v>
          </cell>
        </row>
        <row r="6">
          <cell r="A6" t="str">
            <v>33</v>
          </cell>
          <cell r="B6" t="str">
            <v>08</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sheetData>
      <sheetData sheetId="21" refreshError="1">
        <row r="2">
          <cell r="B2" t="str">
            <v>Description</v>
          </cell>
        </row>
        <row r="4">
          <cell r="A4" t="str">
            <v>01011716999</v>
          </cell>
          <cell r="B4" t="str">
            <v>IMM-Mine Stock Yard</v>
          </cell>
        </row>
      </sheetData>
      <sheetData sheetId="22" refreshError="1">
        <row r="2">
          <cell r="B2" t="str">
            <v>Description</v>
          </cell>
        </row>
        <row r="4">
          <cell r="B4" t="e">
            <v>#N/A</v>
          </cell>
        </row>
        <row r="5">
          <cell r="B5" t="e">
            <v>#N/A</v>
          </cell>
        </row>
        <row r="6">
          <cell r="B6" t="e">
            <v>#N/A</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Social security fund"/>
      <sheetName val="Provident fund"/>
      <sheetName val="Other welfare"/>
      <sheetName val="In-house Training"/>
      <sheetName val="Bank Charge"/>
      <sheetName val="Depreciation"/>
      <sheetName val="Production Volumn"/>
      <sheetName val="Production"/>
      <sheetName val="Macro"/>
      <sheetName val="#REF"/>
      <sheetName val="tabel_2007_Total_plan 93jt"/>
      <sheetName val="Macro.xls"/>
      <sheetName val="OB_89"/>
      <sheetName val="sum_MSY"/>
      <sheetName val="Exchange"/>
      <sheetName val="LIST"/>
      <sheetName val="NOMOR REKENING"/>
    </sheetNames>
    <definedNames>
      <definedName name="Business_Unit" refersTo="='Business Unit'!$A$3:$A$9"/>
      <definedName name="Company" refersTo="='Company'!$A$3:$A$33"/>
      <definedName name="Cost_Center" refersTo="='Cost Center'!$A$3:$A$339"/>
      <definedName name="Exchange_Code" refersTo="='Exchange Rate'!$B$2:$B$6"/>
    </definedNames>
    <sheetDataSet>
      <sheetData sheetId="0" refreshError="1"/>
      <sheetData sheetId="1" refreshError="1"/>
      <sheetData sheetId="2" refreshError="1">
        <row r="2">
          <cell r="B2" t="str">
            <v>Protection Level</v>
          </cell>
        </row>
      </sheetData>
      <sheetData sheetId="3" refreshError="1">
        <row r="2">
          <cell r="B2" t="str">
            <v>Baht</v>
          </cell>
        </row>
        <row r="3">
          <cell r="A3" t="str">
            <v>Indonesia</v>
          </cell>
          <cell r="B3" t="str">
            <v>RP</v>
          </cell>
        </row>
        <row r="4">
          <cell r="A4" t="str">
            <v>Singapore</v>
          </cell>
          <cell r="B4" t="str">
            <v>SGD</v>
          </cell>
        </row>
        <row r="5">
          <cell r="A5" t="str">
            <v>America</v>
          </cell>
          <cell r="B5" t="str">
            <v>USD</v>
          </cell>
        </row>
        <row r="6">
          <cell r="A6" t="str">
            <v>Vietnam</v>
          </cell>
          <cell r="B6" t="str">
            <v>VND</v>
          </cell>
        </row>
      </sheetData>
      <sheetData sheetId="4" refreshError="1">
        <row r="2">
          <cell r="B2" t="str">
            <v>Description</v>
          </cell>
        </row>
        <row r="3">
          <cell r="A3" t="str">
            <v>01</v>
          </cell>
          <cell r="B3" t="str">
            <v>Banpu Public Company  Limted</v>
          </cell>
        </row>
        <row r="4">
          <cell r="A4" t="str">
            <v>02</v>
          </cell>
          <cell r="B4" t="str">
            <v>Banpu Minerals Company  Limted</v>
          </cell>
        </row>
        <row r="5">
          <cell r="A5" t="str">
            <v>05</v>
          </cell>
          <cell r="B5" t="str">
            <v>Promsin Company Limited</v>
          </cell>
        </row>
        <row r="6">
          <cell r="A6" t="str">
            <v>07</v>
          </cell>
          <cell r="B6" t="str">
            <v>Banpu International Limted</v>
          </cell>
        </row>
        <row r="7">
          <cell r="A7" t="str">
            <v>08</v>
          </cell>
        </row>
        <row r="8">
          <cell r="A8" t="str">
            <v>10</v>
          </cell>
        </row>
        <row r="9">
          <cell r="A9" t="str">
            <v>11</v>
          </cell>
        </row>
        <row r="10">
          <cell r="A10" t="str">
            <v>12</v>
          </cell>
        </row>
        <row r="11">
          <cell r="A11" t="str">
            <v>13</v>
          </cell>
        </row>
        <row r="12">
          <cell r="A12" t="str">
            <v>14</v>
          </cell>
        </row>
        <row r="13">
          <cell r="A13" t="str">
            <v>15</v>
          </cell>
        </row>
        <row r="14">
          <cell r="A14" t="str">
            <v>16</v>
          </cell>
        </row>
        <row r="15">
          <cell r="A15" t="str">
            <v>17</v>
          </cell>
        </row>
        <row r="16">
          <cell r="A16" t="str">
            <v>18</v>
          </cell>
        </row>
        <row r="17">
          <cell r="A17" t="str">
            <v>20</v>
          </cell>
        </row>
        <row r="18">
          <cell r="A18" t="str">
            <v>21</v>
          </cell>
        </row>
        <row r="19">
          <cell r="A19" t="str">
            <v>22</v>
          </cell>
        </row>
        <row r="20">
          <cell r="A20" t="str">
            <v>23</v>
          </cell>
        </row>
        <row r="21">
          <cell r="A21" t="str">
            <v>24</v>
          </cell>
        </row>
        <row r="22">
          <cell r="A22" t="str">
            <v>25</v>
          </cell>
        </row>
        <row r="23">
          <cell r="A23" t="str">
            <v>26</v>
          </cell>
        </row>
        <row r="24">
          <cell r="A24" t="str">
            <v>27</v>
          </cell>
        </row>
        <row r="25">
          <cell r="A25" t="str">
            <v>28</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sheetData>
      <sheetData sheetId="5" refreshError="1">
        <row r="2">
          <cell r="B2" t="str">
            <v>Description</v>
          </cell>
        </row>
        <row r="3">
          <cell r="A3" t="str">
            <v>01</v>
          </cell>
          <cell r="B3" t="str">
            <v>Corporate</v>
          </cell>
        </row>
        <row r="4">
          <cell r="A4" t="str">
            <v>02</v>
          </cell>
          <cell r="B4" t="str">
            <v>Coal Thailand Business</v>
          </cell>
        </row>
        <row r="5">
          <cell r="A5" t="str">
            <v>03</v>
          </cell>
          <cell r="B5" t="str">
            <v>Minerals Business</v>
          </cell>
        </row>
        <row r="6">
          <cell r="A6" t="str">
            <v>04</v>
          </cell>
          <cell r="B6" t="str">
            <v>Engineering Service Business</v>
          </cell>
        </row>
        <row r="7">
          <cell r="A7" t="str">
            <v>05</v>
          </cell>
        </row>
        <row r="8">
          <cell r="A8" t="str">
            <v>07</v>
          </cell>
        </row>
        <row r="9">
          <cell r="A9" t="str">
            <v>08</v>
          </cell>
        </row>
      </sheetData>
      <sheetData sheetId="6" refreshError="1">
        <row r="2">
          <cell r="B2" t="str">
            <v>Description</v>
          </cell>
        </row>
        <row r="3">
          <cell r="A3" t="str">
            <v>00000</v>
          </cell>
          <cell r="B3" t="str">
            <v>Administration</v>
          </cell>
        </row>
        <row r="4">
          <cell r="A4" t="str">
            <v>01100</v>
          </cell>
          <cell r="B4" t="str">
            <v>Office of CEO</v>
          </cell>
        </row>
        <row r="5">
          <cell r="A5" t="str">
            <v>01200</v>
          </cell>
          <cell r="B5" t="str">
            <v>Government Relations</v>
          </cell>
        </row>
        <row r="6">
          <cell r="A6" t="str">
            <v>01300</v>
          </cell>
          <cell r="B6" t="str">
            <v>Corporate Communications</v>
          </cell>
        </row>
        <row r="7">
          <cell r="A7" t="str">
            <v>01400</v>
          </cell>
        </row>
        <row r="8">
          <cell r="A8" t="str">
            <v>01500</v>
          </cell>
        </row>
        <row r="9">
          <cell r="A9" t="str">
            <v>03100</v>
          </cell>
        </row>
        <row r="10">
          <cell r="A10" t="str">
            <v>03200</v>
          </cell>
        </row>
        <row r="11">
          <cell r="A11" t="str">
            <v>04100</v>
          </cell>
        </row>
        <row r="12">
          <cell r="A12" t="str">
            <v>05100</v>
          </cell>
        </row>
        <row r="13">
          <cell r="A13" t="str">
            <v>05200</v>
          </cell>
        </row>
        <row r="14">
          <cell r="A14" t="str">
            <v>05400</v>
          </cell>
        </row>
        <row r="15">
          <cell r="A15" t="str">
            <v>05500</v>
          </cell>
        </row>
        <row r="16">
          <cell r="A16" t="str">
            <v>05700</v>
          </cell>
        </row>
        <row r="17">
          <cell r="A17" t="str">
            <v>05800</v>
          </cell>
        </row>
        <row r="18">
          <cell r="A18" t="str">
            <v>06200</v>
          </cell>
        </row>
        <row r="19">
          <cell r="A19" t="str">
            <v>07200</v>
          </cell>
        </row>
        <row r="20">
          <cell r="A20" t="str">
            <v>08100</v>
          </cell>
        </row>
        <row r="21">
          <cell r="A21" t="str">
            <v>11100</v>
          </cell>
        </row>
        <row r="22">
          <cell r="A22" t="str">
            <v>11210</v>
          </cell>
        </row>
        <row r="23">
          <cell r="A23" t="str">
            <v>11220</v>
          </cell>
        </row>
        <row r="24">
          <cell r="A24" t="str">
            <v>11310</v>
          </cell>
        </row>
        <row r="25">
          <cell r="A25" t="str">
            <v>11320</v>
          </cell>
        </row>
        <row r="26">
          <cell r="A26" t="str">
            <v>11330</v>
          </cell>
        </row>
        <row r="27">
          <cell r="A27" t="str">
            <v>11340</v>
          </cell>
        </row>
        <row r="28">
          <cell r="A28" t="str">
            <v>11410</v>
          </cell>
        </row>
        <row r="29">
          <cell r="A29" t="str">
            <v>11510</v>
          </cell>
        </row>
        <row r="30">
          <cell r="A30" t="str">
            <v>11520</v>
          </cell>
        </row>
        <row r="31">
          <cell r="A31" t="str">
            <v>11530</v>
          </cell>
        </row>
        <row r="32">
          <cell r="A32" t="str">
            <v>11540</v>
          </cell>
        </row>
        <row r="33">
          <cell r="A33" t="str">
            <v>11610</v>
          </cell>
        </row>
        <row r="34">
          <cell r="A34" t="str">
            <v>11620</v>
          </cell>
        </row>
        <row r="35">
          <cell r="A35" t="str">
            <v>11630</v>
          </cell>
        </row>
        <row r="36">
          <cell r="A36" t="str">
            <v>28100</v>
          </cell>
        </row>
        <row r="37">
          <cell r="A37" t="str">
            <v>28200</v>
          </cell>
        </row>
        <row r="38">
          <cell r="A38" t="str">
            <v>28300</v>
          </cell>
        </row>
        <row r="39">
          <cell r="A39" t="str">
            <v>28400</v>
          </cell>
        </row>
        <row r="40">
          <cell r="A40" t="str">
            <v>28500</v>
          </cell>
        </row>
        <row r="41">
          <cell r="A41" t="str">
            <v>28600</v>
          </cell>
        </row>
        <row r="42">
          <cell r="A42" t="str">
            <v>28900</v>
          </cell>
        </row>
        <row r="43">
          <cell r="A43" t="str">
            <v>28910</v>
          </cell>
        </row>
        <row r="44">
          <cell r="A44" t="str">
            <v>28920</v>
          </cell>
        </row>
        <row r="45">
          <cell r="A45" t="str">
            <v>41100</v>
          </cell>
        </row>
        <row r="46">
          <cell r="A46" t="str">
            <v>41200</v>
          </cell>
        </row>
        <row r="47">
          <cell r="A47" t="str">
            <v>41300</v>
          </cell>
        </row>
        <row r="48">
          <cell r="A48" t="str">
            <v>41400</v>
          </cell>
        </row>
        <row r="49">
          <cell r="A49" t="str">
            <v>42100</v>
          </cell>
        </row>
        <row r="50">
          <cell r="A50" t="str">
            <v>42200</v>
          </cell>
        </row>
        <row r="51">
          <cell r="A51" t="str">
            <v>42300</v>
          </cell>
        </row>
        <row r="52">
          <cell r="A52" t="str">
            <v>43100</v>
          </cell>
        </row>
        <row r="53">
          <cell r="A53" t="str">
            <v>43200</v>
          </cell>
        </row>
        <row r="54">
          <cell r="A54" t="str">
            <v>43300</v>
          </cell>
        </row>
        <row r="55">
          <cell r="A55" t="str">
            <v>43400</v>
          </cell>
        </row>
        <row r="56">
          <cell r="A56" t="str">
            <v>44000</v>
          </cell>
        </row>
        <row r="57">
          <cell r="A57" t="str">
            <v>45100</v>
          </cell>
        </row>
        <row r="58">
          <cell r="A58" t="str">
            <v>45200</v>
          </cell>
        </row>
        <row r="59">
          <cell r="A59" t="str">
            <v>51100</v>
          </cell>
        </row>
        <row r="60">
          <cell r="A60" t="str">
            <v>52111</v>
          </cell>
        </row>
        <row r="61">
          <cell r="A61" t="str">
            <v>52121</v>
          </cell>
        </row>
        <row r="62">
          <cell r="A62" t="str">
            <v>52131</v>
          </cell>
        </row>
        <row r="63">
          <cell r="A63" t="str">
            <v>52132</v>
          </cell>
        </row>
        <row r="64">
          <cell r="A64" t="str">
            <v>52151</v>
          </cell>
        </row>
        <row r="65">
          <cell r="A65" t="str">
            <v>52152</v>
          </cell>
        </row>
        <row r="66">
          <cell r="A66" t="str">
            <v>52153</v>
          </cell>
        </row>
        <row r="67">
          <cell r="A67" t="str">
            <v>52171</v>
          </cell>
        </row>
        <row r="68">
          <cell r="A68" t="str">
            <v>52172</v>
          </cell>
        </row>
        <row r="69">
          <cell r="A69" t="str">
            <v>52211</v>
          </cell>
        </row>
        <row r="70">
          <cell r="A70" t="str">
            <v>52221</v>
          </cell>
        </row>
        <row r="71">
          <cell r="A71" t="str">
            <v>52231</v>
          </cell>
        </row>
        <row r="72">
          <cell r="A72" t="str">
            <v>52232</v>
          </cell>
        </row>
        <row r="73">
          <cell r="A73" t="str">
            <v>52233</v>
          </cell>
        </row>
        <row r="74">
          <cell r="A74" t="str">
            <v>52241</v>
          </cell>
        </row>
        <row r="75">
          <cell r="A75" t="str">
            <v>52242</v>
          </cell>
        </row>
        <row r="76">
          <cell r="A76" t="str">
            <v>52243</v>
          </cell>
        </row>
        <row r="77">
          <cell r="A77" t="str">
            <v>52251</v>
          </cell>
        </row>
        <row r="78">
          <cell r="A78" t="str">
            <v>52252</v>
          </cell>
        </row>
        <row r="79">
          <cell r="A79" t="str">
            <v>52256</v>
          </cell>
        </row>
        <row r="80">
          <cell r="A80" t="str">
            <v>52261</v>
          </cell>
        </row>
        <row r="81">
          <cell r="A81" t="str">
            <v>52262</v>
          </cell>
        </row>
        <row r="82">
          <cell r="A82" t="str">
            <v>52264</v>
          </cell>
        </row>
        <row r="83">
          <cell r="A83" t="str">
            <v>52271</v>
          </cell>
        </row>
        <row r="84">
          <cell r="A84" t="str">
            <v>52299</v>
          </cell>
        </row>
        <row r="85">
          <cell r="A85" t="str">
            <v>52311</v>
          </cell>
        </row>
        <row r="86">
          <cell r="A86" t="str">
            <v>52321</v>
          </cell>
        </row>
        <row r="87">
          <cell r="A87" t="str">
            <v>52322</v>
          </cell>
        </row>
        <row r="88">
          <cell r="A88" t="str">
            <v>52323</v>
          </cell>
        </row>
        <row r="89">
          <cell r="A89" t="str">
            <v>52324</v>
          </cell>
        </row>
        <row r="90">
          <cell r="A90" t="str">
            <v>52325</v>
          </cell>
        </row>
        <row r="91">
          <cell r="A91" t="str">
            <v>52326</v>
          </cell>
        </row>
        <row r="92">
          <cell r="A92" t="str">
            <v>52331</v>
          </cell>
        </row>
        <row r="93">
          <cell r="A93" t="str">
            <v>52332</v>
          </cell>
        </row>
        <row r="94">
          <cell r="A94" t="str">
            <v>52333</v>
          </cell>
        </row>
        <row r="95">
          <cell r="A95" t="str">
            <v>52334</v>
          </cell>
        </row>
        <row r="96">
          <cell r="A96" t="str">
            <v>52341</v>
          </cell>
        </row>
        <row r="97">
          <cell r="A97" t="str">
            <v>52351</v>
          </cell>
        </row>
        <row r="98">
          <cell r="A98" t="str">
            <v>52352</v>
          </cell>
        </row>
        <row r="99">
          <cell r="A99" t="str">
            <v>52371</v>
          </cell>
        </row>
        <row r="100">
          <cell r="A100" t="str">
            <v>53100</v>
          </cell>
        </row>
        <row r="101">
          <cell r="A101" t="str">
            <v>53200</v>
          </cell>
        </row>
        <row r="102">
          <cell r="A102" t="str">
            <v>53300</v>
          </cell>
        </row>
        <row r="103">
          <cell r="A103" t="str">
            <v>53400</v>
          </cell>
        </row>
        <row r="104">
          <cell r="A104" t="str">
            <v>53600</v>
          </cell>
        </row>
        <row r="105">
          <cell r="A105" t="str">
            <v>53700</v>
          </cell>
        </row>
        <row r="106">
          <cell r="A106" t="str">
            <v>57110</v>
          </cell>
        </row>
        <row r="107">
          <cell r="A107" t="str">
            <v>57120</v>
          </cell>
        </row>
        <row r="108">
          <cell r="A108" t="str">
            <v>57130</v>
          </cell>
        </row>
        <row r="109">
          <cell r="A109" t="str">
            <v>57140</v>
          </cell>
        </row>
        <row r="110">
          <cell r="A110" t="str">
            <v>57210</v>
          </cell>
        </row>
        <row r="111">
          <cell r="A111" t="str">
            <v>57310</v>
          </cell>
        </row>
        <row r="112">
          <cell r="A112" t="str">
            <v>57320</v>
          </cell>
        </row>
        <row r="113">
          <cell r="A113" t="str">
            <v>57330</v>
          </cell>
        </row>
        <row r="114">
          <cell r="A114" t="str">
            <v>57410</v>
          </cell>
        </row>
        <row r="115">
          <cell r="A115" t="str">
            <v>57421</v>
          </cell>
        </row>
        <row r="116">
          <cell r="A116" t="str">
            <v>57422</v>
          </cell>
        </row>
        <row r="117">
          <cell r="A117" t="str">
            <v>57423</v>
          </cell>
        </row>
        <row r="118">
          <cell r="A118" t="str">
            <v>57430</v>
          </cell>
        </row>
        <row r="119">
          <cell r="A119" t="str">
            <v>57440</v>
          </cell>
        </row>
        <row r="120">
          <cell r="A120" t="str">
            <v>65251</v>
          </cell>
        </row>
        <row r="121">
          <cell r="A121" t="str">
            <v>69100</v>
          </cell>
        </row>
        <row r="122">
          <cell r="A122" t="str">
            <v>69200</v>
          </cell>
        </row>
        <row r="123">
          <cell r="A123" t="str">
            <v>69300</v>
          </cell>
        </row>
        <row r="124">
          <cell r="A124" t="str">
            <v>69400</v>
          </cell>
        </row>
        <row r="125">
          <cell r="A125" t="str">
            <v>69500</v>
          </cell>
        </row>
        <row r="126">
          <cell r="A126" t="str">
            <v>69600</v>
          </cell>
        </row>
        <row r="127">
          <cell r="A127" t="str">
            <v>69701</v>
          </cell>
        </row>
        <row r="128">
          <cell r="A128" t="str">
            <v>69810</v>
          </cell>
        </row>
        <row r="129">
          <cell r="A129" t="str">
            <v>71011</v>
          </cell>
        </row>
        <row r="130">
          <cell r="A130" t="str">
            <v>71021</v>
          </cell>
        </row>
        <row r="131">
          <cell r="A131" t="str">
            <v>72200</v>
          </cell>
        </row>
        <row r="132">
          <cell r="A132" t="str">
            <v>72400</v>
          </cell>
        </row>
        <row r="133">
          <cell r="A133" t="str">
            <v>78321</v>
          </cell>
        </row>
        <row r="134">
          <cell r="A134" t="str">
            <v>81100</v>
          </cell>
        </row>
        <row r="135">
          <cell r="A135" t="str">
            <v>81210</v>
          </cell>
        </row>
        <row r="136">
          <cell r="A136" t="str">
            <v>81220</v>
          </cell>
        </row>
        <row r="137">
          <cell r="A137" t="str">
            <v>81230</v>
          </cell>
        </row>
        <row r="138">
          <cell r="A138" t="str">
            <v>81310</v>
          </cell>
        </row>
        <row r="139">
          <cell r="A139" t="str">
            <v>81320</v>
          </cell>
        </row>
        <row r="140">
          <cell r="A140" t="str">
            <v>81330</v>
          </cell>
        </row>
        <row r="141">
          <cell r="A141" t="str">
            <v>81340</v>
          </cell>
        </row>
        <row r="142">
          <cell r="A142" t="str">
            <v>81350</v>
          </cell>
        </row>
        <row r="143">
          <cell r="A143" t="str">
            <v>81360</v>
          </cell>
        </row>
        <row r="144">
          <cell r="A144" t="str">
            <v>81410</v>
          </cell>
        </row>
        <row r="145">
          <cell r="A145" t="str">
            <v>81420</v>
          </cell>
        </row>
        <row r="146">
          <cell r="A146" t="str">
            <v>81430</v>
          </cell>
        </row>
        <row r="147">
          <cell r="A147" t="str">
            <v>81440</v>
          </cell>
        </row>
        <row r="148">
          <cell r="A148" t="str">
            <v>81441</v>
          </cell>
        </row>
        <row r="149">
          <cell r="A149" t="str">
            <v>81442</v>
          </cell>
        </row>
        <row r="150">
          <cell r="A150" t="str">
            <v>81443</v>
          </cell>
        </row>
        <row r="151">
          <cell r="A151" t="str">
            <v>81444</v>
          </cell>
        </row>
        <row r="152">
          <cell r="A152" t="str">
            <v>81445</v>
          </cell>
        </row>
        <row r="153">
          <cell r="A153" t="str">
            <v>81510</v>
          </cell>
        </row>
        <row r="154">
          <cell r="A154" t="str">
            <v>81520</v>
          </cell>
        </row>
        <row r="155">
          <cell r="A155" t="str">
            <v>81530</v>
          </cell>
        </row>
        <row r="156">
          <cell r="A156" t="str">
            <v>81610</v>
          </cell>
        </row>
        <row r="157">
          <cell r="A157" t="str">
            <v>81620</v>
          </cell>
        </row>
        <row r="158">
          <cell r="A158" t="str">
            <v>81700</v>
          </cell>
        </row>
        <row r="159">
          <cell r="A159" t="str">
            <v>81800</v>
          </cell>
        </row>
        <row r="160">
          <cell r="A160" t="str">
            <v>81810</v>
          </cell>
        </row>
        <row r="161">
          <cell r="A161" t="str">
            <v>81820</v>
          </cell>
        </row>
        <row r="162">
          <cell r="A162" t="str">
            <v>81830</v>
          </cell>
        </row>
        <row r="163">
          <cell r="A163" t="str">
            <v>81840</v>
          </cell>
        </row>
        <row r="164">
          <cell r="A164" t="str">
            <v>81910</v>
          </cell>
        </row>
        <row r="165">
          <cell r="A165" t="str">
            <v>81920</v>
          </cell>
        </row>
        <row r="166">
          <cell r="A166" t="str">
            <v>81930</v>
          </cell>
        </row>
        <row r="167">
          <cell r="A167" t="str">
            <v>82010</v>
          </cell>
        </row>
        <row r="168">
          <cell r="A168" t="str">
            <v>82110</v>
          </cell>
        </row>
        <row r="169">
          <cell r="A169" t="str">
            <v>82111</v>
          </cell>
        </row>
        <row r="170">
          <cell r="A170" t="str">
            <v>82112</v>
          </cell>
        </row>
        <row r="171">
          <cell r="A171" t="str">
            <v>82120</v>
          </cell>
        </row>
        <row r="172">
          <cell r="A172" t="str">
            <v>82121</v>
          </cell>
        </row>
        <row r="173">
          <cell r="A173" t="str">
            <v>82130</v>
          </cell>
        </row>
        <row r="174">
          <cell r="A174" t="str">
            <v>82150</v>
          </cell>
        </row>
        <row r="175">
          <cell r="A175" t="str">
            <v>82160</v>
          </cell>
        </row>
        <row r="176">
          <cell r="A176" t="str">
            <v>82170</v>
          </cell>
        </row>
        <row r="177">
          <cell r="A177" t="str">
            <v>82180</v>
          </cell>
        </row>
        <row r="178">
          <cell r="A178" t="str">
            <v>82210</v>
          </cell>
        </row>
        <row r="179">
          <cell r="A179" t="str">
            <v>82220</v>
          </cell>
        </row>
        <row r="180">
          <cell r="A180" t="str">
            <v>82230</v>
          </cell>
        </row>
        <row r="181">
          <cell r="A181" t="str">
            <v>82310</v>
          </cell>
        </row>
        <row r="182">
          <cell r="A182" t="str">
            <v>82311</v>
          </cell>
        </row>
        <row r="183">
          <cell r="A183" t="str">
            <v>82312</v>
          </cell>
        </row>
        <row r="184">
          <cell r="A184" t="str">
            <v>82313</v>
          </cell>
        </row>
        <row r="185">
          <cell r="A185" t="str">
            <v>82320</v>
          </cell>
        </row>
        <row r="186">
          <cell r="A186" t="str">
            <v>82321</v>
          </cell>
        </row>
        <row r="187">
          <cell r="A187" t="str">
            <v>82322</v>
          </cell>
        </row>
        <row r="188">
          <cell r="A188" t="str">
            <v>82323</v>
          </cell>
        </row>
        <row r="189">
          <cell r="A189" t="str">
            <v>82324</v>
          </cell>
        </row>
        <row r="190">
          <cell r="A190" t="str">
            <v>82330</v>
          </cell>
        </row>
        <row r="191">
          <cell r="A191" t="str">
            <v>82340</v>
          </cell>
        </row>
        <row r="192">
          <cell r="A192" t="str">
            <v>82350</v>
          </cell>
        </row>
        <row r="193">
          <cell r="A193" t="str">
            <v>82400</v>
          </cell>
        </row>
        <row r="194">
          <cell r="A194" t="str">
            <v>82401</v>
          </cell>
        </row>
        <row r="195">
          <cell r="A195" t="str">
            <v>82402</v>
          </cell>
        </row>
        <row r="196">
          <cell r="A196" t="str">
            <v>82403</v>
          </cell>
        </row>
        <row r="197">
          <cell r="A197" t="str">
            <v>82404</v>
          </cell>
        </row>
        <row r="198">
          <cell r="A198" t="str">
            <v>82410</v>
          </cell>
        </row>
        <row r="199">
          <cell r="A199" t="str">
            <v>82510</v>
          </cell>
        </row>
        <row r="200">
          <cell r="A200" t="str">
            <v>82520</v>
          </cell>
        </row>
        <row r="201">
          <cell r="A201" t="str">
            <v>82530</v>
          </cell>
        </row>
        <row r="202">
          <cell r="A202" t="str">
            <v>82610</v>
          </cell>
        </row>
        <row r="203">
          <cell r="A203" t="str">
            <v>82611</v>
          </cell>
        </row>
        <row r="204">
          <cell r="A204" t="str">
            <v>82612</v>
          </cell>
        </row>
        <row r="205">
          <cell r="A205" t="str">
            <v>82613</v>
          </cell>
        </row>
        <row r="206">
          <cell r="A206" t="str">
            <v>82620</v>
          </cell>
        </row>
        <row r="207">
          <cell r="A207" t="str">
            <v>83100</v>
          </cell>
        </row>
        <row r="208">
          <cell r="A208" t="str">
            <v>83101</v>
          </cell>
        </row>
        <row r="209">
          <cell r="A209" t="str">
            <v>83102</v>
          </cell>
        </row>
        <row r="210">
          <cell r="A210" t="str">
            <v>83110</v>
          </cell>
        </row>
        <row r="211">
          <cell r="A211" t="str">
            <v>83111</v>
          </cell>
        </row>
        <row r="212">
          <cell r="A212" t="str">
            <v>83112</v>
          </cell>
        </row>
        <row r="213">
          <cell r="A213" t="str">
            <v>83113</v>
          </cell>
        </row>
        <row r="214">
          <cell r="A214" t="str">
            <v>83114</v>
          </cell>
        </row>
        <row r="215">
          <cell r="A215" t="str">
            <v>83115</v>
          </cell>
        </row>
        <row r="216">
          <cell r="A216" t="str">
            <v>83120</v>
          </cell>
        </row>
        <row r="217">
          <cell r="A217" t="str">
            <v>83121</v>
          </cell>
        </row>
        <row r="218">
          <cell r="A218" t="str">
            <v>83122</v>
          </cell>
        </row>
        <row r="219">
          <cell r="A219" t="str">
            <v>83123</v>
          </cell>
        </row>
        <row r="220">
          <cell r="A220" t="str">
            <v>83124</v>
          </cell>
        </row>
        <row r="221">
          <cell r="A221" t="str">
            <v>83130</v>
          </cell>
        </row>
        <row r="222">
          <cell r="A222" t="str">
            <v>83131</v>
          </cell>
        </row>
        <row r="223">
          <cell r="A223" t="str">
            <v>83132</v>
          </cell>
        </row>
        <row r="224">
          <cell r="A224" t="str">
            <v>83133</v>
          </cell>
        </row>
        <row r="225">
          <cell r="A225" t="str">
            <v>83134</v>
          </cell>
        </row>
        <row r="226">
          <cell r="A226" t="str">
            <v>83140</v>
          </cell>
        </row>
        <row r="227">
          <cell r="A227" t="str">
            <v>83141</v>
          </cell>
        </row>
        <row r="228">
          <cell r="A228" t="str">
            <v>83142</v>
          </cell>
        </row>
        <row r="229">
          <cell r="A229" t="str">
            <v>83143</v>
          </cell>
        </row>
        <row r="230">
          <cell r="A230" t="str">
            <v>83144</v>
          </cell>
        </row>
        <row r="231">
          <cell r="A231" t="str">
            <v>83145</v>
          </cell>
        </row>
        <row r="232">
          <cell r="A232" t="str">
            <v>83146</v>
          </cell>
        </row>
        <row r="233">
          <cell r="A233" t="str">
            <v>83150</v>
          </cell>
        </row>
        <row r="234">
          <cell r="A234" t="str">
            <v>83151</v>
          </cell>
        </row>
        <row r="235">
          <cell r="A235" t="str">
            <v>83152</v>
          </cell>
        </row>
        <row r="236">
          <cell r="A236" t="str">
            <v>83153</v>
          </cell>
        </row>
        <row r="237">
          <cell r="A237" t="str">
            <v>83161</v>
          </cell>
        </row>
        <row r="238">
          <cell r="A238" t="str">
            <v>83200</v>
          </cell>
        </row>
        <row r="239">
          <cell r="A239" t="str">
            <v>83201</v>
          </cell>
        </row>
        <row r="240">
          <cell r="A240" t="str">
            <v>83210</v>
          </cell>
        </row>
        <row r="241">
          <cell r="A241" t="str">
            <v>83211</v>
          </cell>
        </row>
        <row r="242">
          <cell r="A242" t="str">
            <v>83212</v>
          </cell>
        </row>
        <row r="243">
          <cell r="A243" t="str">
            <v>83220</v>
          </cell>
        </row>
        <row r="244">
          <cell r="A244" t="str">
            <v>83221</v>
          </cell>
        </row>
        <row r="245">
          <cell r="A245" t="str">
            <v>83222</v>
          </cell>
        </row>
        <row r="246">
          <cell r="A246" t="str">
            <v>83223</v>
          </cell>
        </row>
        <row r="247">
          <cell r="A247" t="str">
            <v>83224</v>
          </cell>
        </row>
        <row r="248">
          <cell r="A248" t="str">
            <v>83225</v>
          </cell>
        </row>
        <row r="249">
          <cell r="A249" t="str">
            <v>83226</v>
          </cell>
        </row>
        <row r="250">
          <cell r="A250" t="str">
            <v>83230</v>
          </cell>
        </row>
        <row r="251">
          <cell r="A251" t="str">
            <v>83232</v>
          </cell>
        </row>
        <row r="252">
          <cell r="A252" t="str">
            <v>83240</v>
          </cell>
        </row>
        <row r="253">
          <cell r="A253" t="str">
            <v>83250</v>
          </cell>
        </row>
        <row r="254">
          <cell r="A254" t="str">
            <v>84000</v>
          </cell>
        </row>
        <row r="255">
          <cell r="A255" t="str">
            <v>84100</v>
          </cell>
        </row>
        <row r="256">
          <cell r="A256" t="str">
            <v>84110</v>
          </cell>
        </row>
        <row r="257">
          <cell r="A257" t="str">
            <v>84111</v>
          </cell>
        </row>
        <row r="258">
          <cell r="A258" t="str">
            <v>84112</v>
          </cell>
        </row>
        <row r="259">
          <cell r="A259" t="str">
            <v>84120</v>
          </cell>
        </row>
        <row r="260">
          <cell r="A260" t="str">
            <v>84121</v>
          </cell>
        </row>
        <row r="261">
          <cell r="A261" t="str">
            <v>84122</v>
          </cell>
        </row>
        <row r="262">
          <cell r="A262" t="str">
            <v>84130</v>
          </cell>
        </row>
        <row r="263">
          <cell r="A263" t="str">
            <v>84131</v>
          </cell>
        </row>
        <row r="264">
          <cell r="A264" t="str">
            <v>84140</v>
          </cell>
        </row>
        <row r="265">
          <cell r="A265" t="str">
            <v>84141</v>
          </cell>
        </row>
        <row r="266">
          <cell r="A266" t="str">
            <v>84150</v>
          </cell>
        </row>
        <row r="267">
          <cell r="A267" t="str">
            <v>84151</v>
          </cell>
        </row>
        <row r="268">
          <cell r="A268" t="str">
            <v>84200</v>
          </cell>
        </row>
        <row r="269">
          <cell r="A269" t="str">
            <v>84210</v>
          </cell>
        </row>
        <row r="270">
          <cell r="A270" t="str">
            <v>84220</v>
          </cell>
        </row>
        <row r="271">
          <cell r="A271" t="str">
            <v>84230</v>
          </cell>
        </row>
        <row r="272">
          <cell r="A272" t="str">
            <v>84240</v>
          </cell>
        </row>
        <row r="273">
          <cell r="A273" t="str">
            <v>84300</v>
          </cell>
        </row>
        <row r="274">
          <cell r="A274" t="str">
            <v>84311</v>
          </cell>
        </row>
        <row r="275">
          <cell r="A275" t="str">
            <v>84312</v>
          </cell>
        </row>
        <row r="276">
          <cell r="A276" t="str">
            <v>84321</v>
          </cell>
        </row>
        <row r="277">
          <cell r="A277" t="str">
            <v>84322</v>
          </cell>
        </row>
        <row r="278">
          <cell r="A278" t="str">
            <v>84330</v>
          </cell>
        </row>
        <row r="279">
          <cell r="A279" t="str">
            <v>84340</v>
          </cell>
        </row>
        <row r="280">
          <cell r="A280" t="str">
            <v>84400</v>
          </cell>
        </row>
        <row r="281">
          <cell r="A281" t="str">
            <v>84410</v>
          </cell>
        </row>
        <row r="282">
          <cell r="A282" t="str">
            <v>84411</v>
          </cell>
        </row>
        <row r="283">
          <cell r="A283" t="str">
            <v>84412</v>
          </cell>
        </row>
        <row r="284">
          <cell r="A284" t="str">
            <v>84420</v>
          </cell>
        </row>
        <row r="285">
          <cell r="A285" t="str">
            <v>84430</v>
          </cell>
        </row>
        <row r="286">
          <cell r="A286" t="str">
            <v>84440</v>
          </cell>
        </row>
        <row r="287">
          <cell r="A287" t="str">
            <v>84450</v>
          </cell>
        </row>
        <row r="288">
          <cell r="A288" t="str">
            <v>84451</v>
          </cell>
        </row>
        <row r="289">
          <cell r="A289" t="str">
            <v>84452</v>
          </cell>
        </row>
        <row r="290">
          <cell r="A290" t="str">
            <v>84453</v>
          </cell>
        </row>
        <row r="291">
          <cell r="A291" t="str">
            <v>84454</v>
          </cell>
        </row>
        <row r="292">
          <cell r="A292" t="str">
            <v>84460</v>
          </cell>
        </row>
        <row r="293">
          <cell r="A293" t="str">
            <v>84461</v>
          </cell>
        </row>
        <row r="294">
          <cell r="A294" t="str">
            <v>84462</v>
          </cell>
        </row>
        <row r="295">
          <cell r="A295" t="str">
            <v>84463</v>
          </cell>
        </row>
        <row r="296">
          <cell r="A296" t="str">
            <v>84464</v>
          </cell>
        </row>
        <row r="297">
          <cell r="A297" t="str">
            <v>84990</v>
          </cell>
        </row>
        <row r="298">
          <cell r="A298" t="str">
            <v>84991</v>
          </cell>
        </row>
        <row r="299">
          <cell r="A299" t="str">
            <v>84992</v>
          </cell>
        </row>
        <row r="300">
          <cell r="A300" t="str">
            <v>84993</v>
          </cell>
        </row>
        <row r="301">
          <cell r="A301" t="str">
            <v>84994</v>
          </cell>
        </row>
        <row r="302">
          <cell r="A302" t="str">
            <v>84995</v>
          </cell>
        </row>
        <row r="303">
          <cell r="A303" t="str">
            <v>84996</v>
          </cell>
        </row>
        <row r="304">
          <cell r="A304" t="str">
            <v>84997</v>
          </cell>
        </row>
        <row r="305">
          <cell r="A305" t="str">
            <v>84998</v>
          </cell>
        </row>
        <row r="306">
          <cell r="A306" t="str">
            <v>84999</v>
          </cell>
        </row>
        <row r="307">
          <cell r="A307" t="str">
            <v>85000</v>
          </cell>
        </row>
        <row r="308">
          <cell r="A308" t="str">
            <v>85100</v>
          </cell>
        </row>
        <row r="309">
          <cell r="A309" t="str">
            <v>85110</v>
          </cell>
        </row>
        <row r="310">
          <cell r="A310" t="str">
            <v>85111</v>
          </cell>
        </row>
        <row r="311">
          <cell r="A311" t="str">
            <v>85112</v>
          </cell>
        </row>
        <row r="312">
          <cell r="A312" t="str">
            <v>85113</v>
          </cell>
        </row>
        <row r="313">
          <cell r="A313" t="str">
            <v>85114</v>
          </cell>
        </row>
        <row r="314">
          <cell r="A314" t="str">
            <v>85115</v>
          </cell>
        </row>
        <row r="315">
          <cell r="A315" t="str">
            <v>85116</v>
          </cell>
        </row>
        <row r="316">
          <cell r="A316" t="str">
            <v>85120</v>
          </cell>
        </row>
        <row r="317">
          <cell r="A317" t="str">
            <v>85121</v>
          </cell>
        </row>
        <row r="318">
          <cell r="A318" t="str">
            <v>85122</v>
          </cell>
        </row>
        <row r="319">
          <cell r="A319" t="str">
            <v>85130</v>
          </cell>
        </row>
        <row r="320">
          <cell r="A320" t="str">
            <v>85131</v>
          </cell>
        </row>
        <row r="321">
          <cell r="A321" t="str">
            <v>85132</v>
          </cell>
        </row>
        <row r="322">
          <cell r="A322" t="str">
            <v>85133</v>
          </cell>
        </row>
        <row r="323">
          <cell r="A323" t="str">
            <v>85140</v>
          </cell>
        </row>
        <row r="324">
          <cell r="A324" t="str">
            <v>85141</v>
          </cell>
        </row>
        <row r="325">
          <cell r="A325" t="str">
            <v>85150</v>
          </cell>
        </row>
        <row r="326">
          <cell r="A326" t="str">
            <v>85151</v>
          </cell>
        </row>
        <row r="327">
          <cell r="A327" t="str">
            <v>85152</v>
          </cell>
        </row>
        <row r="328">
          <cell r="A328" t="str">
            <v>85160</v>
          </cell>
        </row>
        <row r="329">
          <cell r="A329" t="str">
            <v>85161</v>
          </cell>
        </row>
        <row r="330">
          <cell r="A330" t="str">
            <v>85162</v>
          </cell>
        </row>
        <row r="331">
          <cell r="A331" t="str">
            <v>85163</v>
          </cell>
        </row>
        <row r="332">
          <cell r="A332" t="str">
            <v>85164</v>
          </cell>
        </row>
        <row r="333">
          <cell r="A333" t="str">
            <v>85165</v>
          </cell>
        </row>
        <row r="334">
          <cell r="A334" t="str">
            <v>85166</v>
          </cell>
        </row>
        <row r="335">
          <cell r="A335" t="str">
            <v>85170</v>
          </cell>
        </row>
        <row r="336">
          <cell r="A336" t="str">
            <v>85171</v>
          </cell>
        </row>
        <row r="337">
          <cell r="A337" t="str">
            <v>85172</v>
          </cell>
        </row>
        <row r="338">
          <cell r="A338" t="str">
            <v>85180</v>
          </cell>
        </row>
        <row r="339">
          <cell r="A339" t="str">
            <v>85181</v>
          </cell>
        </row>
      </sheetData>
      <sheetData sheetId="7" refreshError="1">
        <row r="2">
          <cell r="B2" t="str">
            <v>Description</v>
          </cell>
        </row>
        <row r="3">
          <cell r="A3" t="str">
            <v>000</v>
          </cell>
          <cell r="B3" t="str">
            <v>Routine</v>
          </cell>
        </row>
        <row r="4">
          <cell r="A4" t="str">
            <v>001</v>
          </cell>
          <cell r="B4" t="str">
            <v>Increase domestic coal sales valume in cement industy</v>
          </cell>
        </row>
        <row r="5">
          <cell r="A5" t="str">
            <v>002</v>
          </cell>
          <cell r="B5" t="str">
            <v>Sell Coal to EGAT</v>
          </cell>
        </row>
        <row r="6">
          <cell r="A6" t="str">
            <v>003</v>
          </cell>
          <cell r="B6" t="str">
            <v>Routine-Sales-Coal Thailand</v>
          </cell>
        </row>
        <row r="7">
          <cell r="A7" t="str">
            <v>004</v>
          </cell>
        </row>
        <row r="8">
          <cell r="A8" t="str">
            <v>005</v>
          </cell>
        </row>
        <row r="9">
          <cell r="A9" t="str">
            <v>007</v>
          </cell>
        </row>
        <row r="10">
          <cell r="A10" t="str">
            <v>008</v>
          </cell>
        </row>
        <row r="11">
          <cell r="A11" t="str">
            <v>021</v>
          </cell>
        </row>
        <row r="12">
          <cell r="A12" t="str">
            <v>026</v>
          </cell>
        </row>
        <row r="13">
          <cell r="A13" t="str">
            <v>027</v>
          </cell>
        </row>
        <row r="14">
          <cell r="A14" t="str">
            <v>036</v>
          </cell>
        </row>
        <row r="15">
          <cell r="A15" t="str">
            <v>037</v>
          </cell>
        </row>
        <row r="16">
          <cell r="A16" t="str">
            <v>061</v>
          </cell>
        </row>
        <row r="17">
          <cell r="A17" t="str">
            <v>062</v>
          </cell>
        </row>
        <row r="18">
          <cell r="A18" t="str">
            <v>063</v>
          </cell>
        </row>
        <row r="19">
          <cell r="A19" t="str">
            <v>064</v>
          </cell>
        </row>
        <row r="20">
          <cell r="A20" t="str">
            <v>065</v>
          </cell>
        </row>
        <row r="21">
          <cell r="A21" t="str">
            <v>074</v>
          </cell>
        </row>
        <row r="22">
          <cell r="A22" t="str">
            <v>081</v>
          </cell>
        </row>
        <row r="23">
          <cell r="A23" t="str">
            <v>082</v>
          </cell>
        </row>
        <row r="24">
          <cell r="A24" t="str">
            <v>083</v>
          </cell>
        </row>
        <row r="25">
          <cell r="A25" t="str">
            <v>091</v>
          </cell>
        </row>
        <row r="26">
          <cell r="A26" t="str">
            <v>092</v>
          </cell>
        </row>
        <row r="27">
          <cell r="A27" t="str">
            <v>093</v>
          </cell>
        </row>
        <row r="28">
          <cell r="A28" t="str">
            <v>094</v>
          </cell>
        </row>
        <row r="29">
          <cell r="A29" t="str">
            <v>095</v>
          </cell>
        </row>
        <row r="30">
          <cell r="A30" t="str">
            <v>096</v>
          </cell>
        </row>
        <row r="31">
          <cell r="A31" t="str">
            <v>101</v>
          </cell>
        </row>
        <row r="32">
          <cell r="A32" t="str">
            <v>102</v>
          </cell>
        </row>
        <row r="33">
          <cell r="A33" t="str">
            <v>103</v>
          </cell>
        </row>
        <row r="34">
          <cell r="A34" t="str">
            <v>104</v>
          </cell>
        </row>
        <row r="35">
          <cell r="A35" t="str">
            <v>105</v>
          </cell>
        </row>
        <row r="36">
          <cell r="A36" t="str">
            <v>110</v>
          </cell>
        </row>
        <row r="37">
          <cell r="A37" t="str">
            <v>111</v>
          </cell>
        </row>
        <row r="38">
          <cell r="A38" t="str">
            <v>113</v>
          </cell>
        </row>
        <row r="39">
          <cell r="A39" t="str">
            <v>114</v>
          </cell>
        </row>
        <row r="40">
          <cell r="A40" t="str">
            <v>115</v>
          </cell>
        </row>
        <row r="41">
          <cell r="A41" t="str">
            <v>116</v>
          </cell>
        </row>
        <row r="42">
          <cell r="A42" t="str">
            <v>117</v>
          </cell>
        </row>
        <row r="43">
          <cell r="A43" t="str">
            <v>118</v>
          </cell>
        </row>
        <row r="44">
          <cell r="A44" t="str">
            <v>119</v>
          </cell>
        </row>
        <row r="45">
          <cell r="A45" t="str">
            <v>141</v>
          </cell>
        </row>
        <row r="46">
          <cell r="A46" t="str">
            <v>142</v>
          </cell>
        </row>
        <row r="47">
          <cell r="A47" t="str">
            <v>143</v>
          </cell>
        </row>
        <row r="48">
          <cell r="A48" t="str">
            <v>144</v>
          </cell>
        </row>
        <row r="49">
          <cell r="A49" t="str">
            <v>145</v>
          </cell>
        </row>
        <row r="50">
          <cell r="A50" t="str">
            <v>191</v>
          </cell>
        </row>
        <row r="51">
          <cell r="A51" t="str">
            <v>210</v>
          </cell>
        </row>
        <row r="52">
          <cell r="A52" t="str">
            <v>211</v>
          </cell>
        </row>
        <row r="53">
          <cell r="A53" t="str">
            <v>211</v>
          </cell>
        </row>
        <row r="54">
          <cell r="A54" t="str">
            <v>212</v>
          </cell>
        </row>
        <row r="55">
          <cell r="A55" t="str">
            <v>213</v>
          </cell>
        </row>
        <row r="56">
          <cell r="A56" t="str">
            <v>214</v>
          </cell>
        </row>
        <row r="57">
          <cell r="A57" t="str">
            <v>215</v>
          </cell>
        </row>
        <row r="58">
          <cell r="A58" t="str">
            <v>231</v>
          </cell>
        </row>
        <row r="59">
          <cell r="A59" t="str">
            <v>281</v>
          </cell>
        </row>
        <row r="60">
          <cell r="A60" t="str">
            <v>282</v>
          </cell>
        </row>
        <row r="61">
          <cell r="A61" t="str">
            <v>283</v>
          </cell>
        </row>
        <row r="62">
          <cell r="A62" t="str">
            <v>284</v>
          </cell>
        </row>
        <row r="63">
          <cell r="A63" t="str">
            <v>285</v>
          </cell>
        </row>
        <row r="64">
          <cell r="A64" t="str">
            <v>286</v>
          </cell>
        </row>
        <row r="65">
          <cell r="A65" t="str">
            <v>287</v>
          </cell>
        </row>
        <row r="66">
          <cell r="A66" t="str">
            <v>288</v>
          </cell>
        </row>
        <row r="67">
          <cell r="A67" t="str">
            <v>289</v>
          </cell>
        </row>
        <row r="68">
          <cell r="A68" t="str">
            <v>290</v>
          </cell>
        </row>
        <row r="69">
          <cell r="A69" t="str">
            <v>291</v>
          </cell>
        </row>
        <row r="70">
          <cell r="A70" t="str">
            <v>292</v>
          </cell>
        </row>
        <row r="71">
          <cell r="A71" t="str">
            <v>293</v>
          </cell>
        </row>
        <row r="72">
          <cell r="A72" t="str">
            <v>294</v>
          </cell>
        </row>
        <row r="73">
          <cell r="A73" t="str">
            <v>295</v>
          </cell>
        </row>
        <row r="74">
          <cell r="A74" t="str">
            <v>296</v>
          </cell>
        </row>
        <row r="75">
          <cell r="A75" t="str">
            <v>297</v>
          </cell>
        </row>
        <row r="76">
          <cell r="A76" t="str">
            <v>298</v>
          </cell>
        </row>
        <row r="77">
          <cell r="A77" t="str">
            <v>299</v>
          </cell>
        </row>
        <row r="78">
          <cell r="A78" t="str">
            <v>300</v>
          </cell>
        </row>
        <row r="79">
          <cell r="A79" t="str">
            <v>301</v>
          </cell>
        </row>
        <row r="80">
          <cell r="A80" t="str">
            <v>302</v>
          </cell>
        </row>
        <row r="81">
          <cell r="A81" t="str">
            <v>303</v>
          </cell>
        </row>
        <row r="82">
          <cell r="A82" t="str">
            <v>304</v>
          </cell>
        </row>
        <row r="83">
          <cell r="A83" t="str">
            <v>305</v>
          </cell>
        </row>
        <row r="84">
          <cell r="A84" t="str">
            <v>312</v>
          </cell>
        </row>
        <row r="85">
          <cell r="A85" t="str">
            <v>313</v>
          </cell>
        </row>
        <row r="86">
          <cell r="A86" t="str">
            <v>314</v>
          </cell>
        </row>
        <row r="87">
          <cell r="A87" t="str">
            <v>315</v>
          </cell>
        </row>
        <row r="88">
          <cell r="A88" t="str">
            <v>321</v>
          </cell>
        </row>
        <row r="89">
          <cell r="A89" t="str">
            <v>322</v>
          </cell>
        </row>
        <row r="90">
          <cell r="A90" t="str">
            <v>323</v>
          </cell>
        </row>
        <row r="91">
          <cell r="A91" t="str">
            <v>324</v>
          </cell>
        </row>
        <row r="92">
          <cell r="A92" t="str">
            <v>325</v>
          </cell>
        </row>
        <row r="93">
          <cell r="A93" t="str">
            <v>326</v>
          </cell>
        </row>
        <row r="94">
          <cell r="A94" t="str">
            <v>327</v>
          </cell>
        </row>
        <row r="95">
          <cell r="A95" t="str">
            <v>328</v>
          </cell>
        </row>
        <row r="96">
          <cell r="A96" t="str">
            <v>329</v>
          </cell>
        </row>
        <row r="97">
          <cell r="A97" t="str">
            <v>330</v>
          </cell>
        </row>
        <row r="98">
          <cell r="A98" t="str">
            <v>331</v>
          </cell>
        </row>
        <row r="99">
          <cell r="A99" t="str">
            <v>332</v>
          </cell>
        </row>
        <row r="100">
          <cell r="A100" t="str">
            <v>333</v>
          </cell>
        </row>
        <row r="101">
          <cell r="A101" t="str">
            <v>334</v>
          </cell>
        </row>
        <row r="102">
          <cell r="A102" t="str">
            <v>335</v>
          </cell>
        </row>
        <row r="103">
          <cell r="A103" t="str">
            <v>336</v>
          </cell>
        </row>
        <row r="104">
          <cell r="A104" t="str">
            <v>337</v>
          </cell>
        </row>
        <row r="105">
          <cell r="A105" t="str">
            <v>338</v>
          </cell>
        </row>
        <row r="106">
          <cell r="A106" t="str">
            <v>339</v>
          </cell>
        </row>
        <row r="107">
          <cell r="A107" t="str">
            <v>340</v>
          </cell>
        </row>
        <row r="108">
          <cell r="A108" t="str">
            <v>341</v>
          </cell>
        </row>
        <row r="109">
          <cell r="A109" t="str">
            <v>342</v>
          </cell>
        </row>
        <row r="110">
          <cell r="A110" t="str">
            <v>343</v>
          </cell>
        </row>
        <row r="111">
          <cell r="A111" t="str">
            <v>344</v>
          </cell>
        </row>
        <row r="112">
          <cell r="A112" t="str">
            <v>345</v>
          </cell>
        </row>
        <row r="113">
          <cell r="A113" t="str">
            <v>346</v>
          </cell>
        </row>
        <row r="114">
          <cell r="A114" t="str">
            <v>347</v>
          </cell>
        </row>
        <row r="115">
          <cell r="A115" t="str">
            <v>348</v>
          </cell>
        </row>
        <row r="116">
          <cell r="A116" t="str">
            <v>349</v>
          </cell>
        </row>
        <row r="117">
          <cell r="A117" t="str">
            <v>350</v>
          </cell>
        </row>
        <row r="118">
          <cell r="A118" t="str">
            <v>351</v>
          </cell>
        </row>
        <row r="119">
          <cell r="A119" t="str">
            <v>352</v>
          </cell>
        </row>
        <row r="120">
          <cell r="A120" t="str">
            <v>353</v>
          </cell>
        </row>
        <row r="121">
          <cell r="A121" t="str">
            <v>354</v>
          </cell>
        </row>
        <row r="122">
          <cell r="A122" t="str">
            <v>355</v>
          </cell>
        </row>
        <row r="123">
          <cell r="A123" t="str">
            <v>356</v>
          </cell>
        </row>
        <row r="124">
          <cell r="A124" t="str">
            <v>357</v>
          </cell>
        </row>
        <row r="125">
          <cell r="A125" t="str">
            <v>358</v>
          </cell>
        </row>
        <row r="126">
          <cell r="A126" t="str">
            <v>359</v>
          </cell>
        </row>
        <row r="127">
          <cell r="A127" t="str">
            <v>360</v>
          </cell>
        </row>
        <row r="128">
          <cell r="A128" t="str">
            <v>361</v>
          </cell>
        </row>
        <row r="129">
          <cell r="A129" t="str">
            <v>362</v>
          </cell>
        </row>
        <row r="130">
          <cell r="A130" t="str">
            <v>363</v>
          </cell>
        </row>
        <row r="131">
          <cell r="A131" t="str">
            <v>364</v>
          </cell>
        </row>
        <row r="132">
          <cell r="A132" t="str">
            <v>365</v>
          </cell>
        </row>
        <row r="133">
          <cell r="A133" t="str">
            <v>366</v>
          </cell>
        </row>
        <row r="134">
          <cell r="A134" t="str">
            <v>367</v>
          </cell>
        </row>
        <row r="135">
          <cell r="A135" t="str">
            <v>368</v>
          </cell>
        </row>
        <row r="136">
          <cell r="A136" t="str">
            <v>369</v>
          </cell>
        </row>
        <row r="137">
          <cell r="A137" t="str">
            <v>370</v>
          </cell>
        </row>
        <row r="138">
          <cell r="A138" t="str">
            <v>381</v>
          </cell>
        </row>
        <row r="139">
          <cell r="A139" t="str">
            <v>382</v>
          </cell>
        </row>
        <row r="140">
          <cell r="A140" t="str">
            <v>383</v>
          </cell>
        </row>
        <row r="141">
          <cell r="A141" t="str">
            <v>384</v>
          </cell>
        </row>
        <row r="142">
          <cell r="A142" t="str">
            <v>385</v>
          </cell>
        </row>
        <row r="143">
          <cell r="A143" t="str">
            <v>386</v>
          </cell>
        </row>
        <row r="144">
          <cell r="A144" t="str">
            <v>387</v>
          </cell>
        </row>
        <row r="145">
          <cell r="A145" t="str">
            <v>388</v>
          </cell>
        </row>
        <row r="146">
          <cell r="A146" t="str">
            <v>389</v>
          </cell>
        </row>
        <row r="147">
          <cell r="A147" t="str">
            <v>390</v>
          </cell>
        </row>
        <row r="148">
          <cell r="A148" t="str">
            <v>391</v>
          </cell>
        </row>
        <row r="149">
          <cell r="A149" t="str">
            <v>392</v>
          </cell>
        </row>
        <row r="150">
          <cell r="A150" t="str">
            <v>393</v>
          </cell>
        </row>
        <row r="151">
          <cell r="A151" t="str">
            <v>394</v>
          </cell>
        </row>
        <row r="152">
          <cell r="A152" t="str">
            <v>395</v>
          </cell>
        </row>
        <row r="153">
          <cell r="A153" t="str">
            <v>396</v>
          </cell>
        </row>
        <row r="154">
          <cell r="A154" t="str">
            <v>397</v>
          </cell>
        </row>
        <row r="155">
          <cell r="A155" t="str">
            <v>398</v>
          </cell>
        </row>
        <row r="156">
          <cell r="A156" t="str">
            <v>399</v>
          </cell>
        </row>
        <row r="157">
          <cell r="A157" t="str">
            <v>400</v>
          </cell>
        </row>
        <row r="158">
          <cell r="A158" t="str">
            <v>401</v>
          </cell>
        </row>
        <row r="159">
          <cell r="A159" t="str">
            <v>402</v>
          </cell>
        </row>
        <row r="160">
          <cell r="A160" t="str">
            <v>403</v>
          </cell>
        </row>
        <row r="161">
          <cell r="A161" t="str">
            <v>404</v>
          </cell>
        </row>
        <row r="162">
          <cell r="A162" t="str">
            <v>405</v>
          </cell>
        </row>
        <row r="163">
          <cell r="A163" t="str">
            <v>406</v>
          </cell>
        </row>
        <row r="164">
          <cell r="A164" t="str">
            <v>407</v>
          </cell>
        </row>
        <row r="165">
          <cell r="A165" t="str">
            <v>408</v>
          </cell>
        </row>
        <row r="166">
          <cell r="A166" t="str">
            <v>409</v>
          </cell>
        </row>
        <row r="167">
          <cell r="A167" t="str">
            <v>410</v>
          </cell>
        </row>
        <row r="168">
          <cell r="A168" t="str">
            <v>411</v>
          </cell>
        </row>
        <row r="169">
          <cell r="A169" t="str">
            <v>412</v>
          </cell>
        </row>
        <row r="170">
          <cell r="A170" t="str">
            <v>413</v>
          </cell>
        </row>
        <row r="171">
          <cell r="A171" t="str">
            <v>414</v>
          </cell>
        </row>
        <row r="172">
          <cell r="A172" t="str">
            <v>415</v>
          </cell>
        </row>
        <row r="173">
          <cell r="A173" t="str">
            <v>416</v>
          </cell>
        </row>
        <row r="174">
          <cell r="A174" t="str">
            <v>417</v>
          </cell>
        </row>
        <row r="175">
          <cell r="A175" t="str">
            <v>418</v>
          </cell>
        </row>
        <row r="176">
          <cell r="A176" t="str">
            <v>419</v>
          </cell>
        </row>
        <row r="177">
          <cell r="A177" t="str">
            <v>420</v>
          </cell>
        </row>
        <row r="178">
          <cell r="A178" t="str">
            <v>421</v>
          </cell>
        </row>
        <row r="179">
          <cell r="A179" t="str">
            <v>422</v>
          </cell>
        </row>
        <row r="180">
          <cell r="A180" t="str">
            <v>423</v>
          </cell>
        </row>
        <row r="181">
          <cell r="A181" t="str">
            <v>424</v>
          </cell>
        </row>
        <row r="182">
          <cell r="A182" t="str">
            <v>425</v>
          </cell>
        </row>
        <row r="183">
          <cell r="A183" t="str">
            <v>426</v>
          </cell>
        </row>
        <row r="184">
          <cell r="A184" t="str">
            <v>427</v>
          </cell>
        </row>
        <row r="185">
          <cell r="A185" t="str">
            <v>428</v>
          </cell>
        </row>
        <row r="186">
          <cell r="A186" t="str">
            <v>429</v>
          </cell>
        </row>
        <row r="187">
          <cell r="A187" t="str">
            <v>430</v>
          </cell>
        </row>
        <row r="188">
          <cell r="A188" t="str">
            <v>431</v>
          </cell>
        </row>
        <row r="189">
          <cell r="A189" t="str">
            <v>432</v>
          </cell>
        </row>
        <row r="190">
          <cell r="A190" t="str">
            <v>433</v>
          </cell>
        </row>
        <row r="191">
          <cell r="A191" t="str">
            <v>434</v>
          </cell>
        </row>
        <row r="192">
          <cell r="A192" t="str">
            <v>435</v>
          </cell>
        </row>
        <row r="193">
          <cell r="A193" t="str">
            <v>436</v>
          </cell>
        </row>
        <row r="194">
          <cell r="A194" t="str">
            <v>437</v>
          </cell>
        </row>
        <row r="195">
          <cell r="A195" t="str">
            <v>438</v>
          </cell>
        </row>
        <row r="196">
          <cell r="A196" t="str">
            <v>439</v>
          </cell>
        </row>
        <row r="197">
          <cell r="A197" t="str">
            <v>440</v>
          </cell>
        </row>
        <row r="198">
          <cell r="A198" t="str">
            <v>441</v>
          </cell>
        </row>
        <row r="199">
          <cell r="A199" t="str">
            <v>442</v>
          </cell>
        </row>
        <row r="200">
          <cell r="A200" t="str">
            <v>443</v>
          </cell>
        </row>
        <row r="201">
          <cell r="A201" t="str">
            <v>444</v>
          </cell>
        </row>
        <row r="202">
          <cell r="A202" t="str">
            <v>445</v>
          </cell>
        </row>
        <row r="203">
          <cell r="A203" t="str">
            <v>446</v>
          </cell>
        </row>
        <row r="204">
          <cell r="A204" t="str">
            <v>447</v>
          </cell>
        </row>
        <row r="205">
          <cell r="A205" t="str">
            <v>448</v>
          </cell>
        </row>
        <row r="206">
          <cell r="A206" t="str">
            <v>449</v>
          </cell>
        </row>
        <row r="207">
          <cell r="A207" t="str">
            <v>450</v>
          </cell>
        </row>
        <row r="208">
          <cell r="A208" t="str">
            <v>450</v>
          </cell>
        </row>
        <row r="209">
          <cell r="A209" t="str">
            <v>451</v>
          </cell>
        </row>
        <row r="210">
          <cell r="A210" t="str">
            <v>452</v>
          </cell>
        </row>
        <row r="211">
          <cell r="A211" t="str">
            <v>453</v>
          </cell>
        </row>
        <row r="212">
          <cell r="A212" t="str">
            <v>454</v>
          </cell>
        </row>
        <row r="213">
          <cell r="A213" t="str">
            <v>455</v>
          </cell>
        </row>
        <row r="214">
          <cell r="A214" t="str">
            <v>456</v>
          </cell>
        </row>
        <row r="215">
          <cell r="A215" t="str">
            <v>457</v>
          </cell>
        </row>
        <row r="216">
          <cell r="A216" t="str">
            <v>458</v>
          </cell>
        </row>
        <row r="217">
          <cell r="A217" t="str">
            <v>459</v>
          </cell>
        </row>
        <row r="218">
          <cell r="A218" t="str">
            <v>460</v>
          </cell>
        </row>
        <row r="219">
          <cell r="A219" t="str">
            <v>461</v>
          </cell>
        </row>
        <row r="220">
          <cell r="A220" t="str">
            <v>462</v>
          </cell>
        </row>
        <row r="221">
          <cell r="A221" t="str">
            <v>463</v>
          </cell>
        </row>
        <row r="222">
          <cell r="A222" t="str">
            <v>464</v>
          </cell>
        </row>
        <row r="223">
          <cell r="A223" t="str">
            <v>465</v>
          </cell>
        </row>
        <row r="224">
          <cell r="A224" t="str">
            <v>466</v>
          </cell>
        </row>
        <row r="225">
          <cell r="A225" t="str">
            <v>467</v>
          </cell>
        </row>
        <row r="226">
          <cell r="A226" t="str">
            <v>468</v>
          </cell>
        </row>
        <row r="227">
          <cell r="A227" t="str">
            <v>469</v>
          </cell>
        </row>
        <row r="228">
          <cell r="A228" t="str">
            <v>470</v>
          </cell>
        </row>
        <row r="229">
          <cell r="A229" t="str">
            <v>481</v>
          </cell>
        </row>
        <row r="230">
          <cell r="A230" t="str">
            <v>482</v>
          </cell>
        </row>
        <row r="231">
          <cell r="A231" t="str">
            <v>483</v>
          </cell>
        </row>
        <row r="232">
          <cell r="A232" t="str">
            <v>485</v>
          </cell>
        </row>
        <row r="233">
          <cell r="A233" t="str">
            <v>486</v>
          </cell>
        </row>
        <row r="234">
          <cell r="A234" t="str">
            <v>488</v>
          </cell>
        </row>
        <row r="235">
          <cell r="A235" t="str">
            <v>490</v>
          </cell>
        </row>
        <row r="236">
          <cell r="A236" t="str">
            <v>491</v>
          </cell>
        </row>
        <row r="237">
          <cell r="A237" t="str">
            <v>492</v>
          </cell>
        </row>
        <row r="238">
          <cell r="A238" t="str">
            <v>496</v>
          </cell>
        </row>
        <row r="239">
          <cell r="A239" t="str">
            <v>501</v>
          </cell>
        </row>
        <row r="240">
          <cell r="A240" t="str">
            <v>502</v>
          </cell>
        </row>
        <row r="241">
          <cell r="A241" t="str">
            <v>503</v>
          </cell>
        </row>
        <row r="242">
          <cell r="A242" t="str">
            <v>504</v>
          </cell>
        </row>
        <row r="243">
          <cell r="A243" t="str">
            <v>505</v>
          </cell>
        </row>
        <row r="244">
          <cell r="A244" t="str">
            <v>506</v>
          </cell>
        </row>
        <row r="245">
          <cell r="A245" t="str">
            <v>507</v>
          </cell>
        </row>
        <row r="246">
          <cell r="A246" t="str">
            <v>508</v>
          </cell>
        </row>
        <row r="247">
          <cell r="A247" t="str">
            <v>509</v>
          </cell>
        </row>
        <row r="248">
          <cell r="A248" t="str">
            <v>510</v>
          </cell>
        </row>
        <row r="249">
          <cell r="A249" t="str">
            <v>511</v>
          </cell>
        </row>
        <row r="250">
          <cell r="A250" t="str">
            <v>512</v>
          </cell>
        </row>
        <row r="251">
          <cell r="A251" t="str">
            <v>513</v>
          </cell>
        </row>
        <row r="252">
          <cell r="A252" t="str">
            <v>514</v>
          </cell>
        </row>
        <row r="253">
          <cell r="A253" t="str">
            <v>515</v>
          </cell>
        </row>
        <row r="254">
          <cell r="A254" t="str">
            <v>516</v>
          </cell>
        </row>
        <row r="255">
          <cell r="A255" t="str">
            <v>517</v>
          </cell>
        </row>
        <row r="256">
          <cell r="A256" t="str">
            <v>518</v>
          </cell>
        </row>
        <row r="257">
          <cell r="A257" t="str">
            <v>519</v>
          </cell>
        </row>
        <row r="258">
          <cell r="A258" t="str">
            <v>520</v>
          </cell>
        </row>
        <row r="259">
          <cell r="A259" t="str">
            <v>566</v>
          </cell>
        </row>
        <row r="260">
          <cell r="A260" t="str">
            <v>581</v>
          </cell>
        </row>
        <row r="261">
          <cell r="A261" t="str">
            <v>601</v>
          </cell>
        </row>
        <row r="262">
          <cell r="A262" t="str">
            <v>602</v>
          </cell>
        </row>
        <row r="263">
          <cell r="A263" t="str">
            <v>603</v>
          </cell>
        </row>
        <row r="264">
          <cell r="A264" t="str">
            <v>604</v>
          </cell>
        </row>
        <row r="265">
          <cell r="A265" t="str">
            <v>605</v>
          </cell>
        </row>
        <row r="266">
          <cell r="A266" t="str">
            <v>606</v>
          </cell>
        </row>
        <row r="267">
          <cell r="A267" t="str">
            <v>607</v>
          </cell>
        </row>
        <row r="268">
          <cell r="A268" t="str">
            <v>608</v>
          </cell>
        </row>
        <row r="269">
          <cell r="A269" t="str">
            <v>609</v>
          </cell>
        </row>
        <row r="270">
          <cell r="A270" t="str">
            <v>610</v>
          </cell>
        </row>
        <row r="271">
          <cell r="A271" t="str">
            <v>611</v>
          </cell>
        </row>
        <row r="272">
          <cell r="A272" t="str">
            <v>612</v>
          </cell>
        </row>
        <row r="273">
          <cell r="A273" t="str">
            <v>613</v>
          </cell>
        </row>
        <row r="274">
          <cell r="A274" t="str">
            <v>614</v>
          </cell>
        </row>
        <row r="275">
          <cell r="A275" t="str">
            <v>615</v>
          </cell>
        </row>
        <row r="276">
          <cell r="A276" t="str">
            <v>616</v>
          </cell>
        </row>
        <row r="277">
          <cell r="A277" t="str">
            <v>617</v>
          </cell>
        </row>
        <row r="278">
          <cell r="A278" t="str">
            <v>618</v>
          </cell>
        </row>
        <row r="279">
          <cell r="A279" t="str">
            <v>619</v>
          </cell>
        </row>
        <row r="280">
          <cell r="A280" t="str">
            <v>620</v>
          </cell>
        </row>
        <row r="281">
          <cell r="A281" t="str">
            <v>621</v>
          </cell>
        </row>
        <row r="282">
          <cell r="A282" t="str">
            <v>622</v>
          </cell>
        </row>
        <row r="283">
          <cell r="A283" t="str">
            <v>623</v>
          </cell>
        </row>
        <row r="284">
          <cell r="A284" t="str">
            <v>624</v>
          </cell>
        </row>
        <row r="285">
          <cell r="A285" t="str">
            <v>625</v>
          </cell>
        </row>
        <row r="286">
          <cell r="A286" t="str">
            <v>626</v>
          </cell>
        </row>
        <row r="287">
          <cell r="A287" t="str">
            <v>627</v>
          </cell>
        </row>
        <row r="288">
          <cell r="A288" t="str">
            <v>628</v>
          </cell>
        </row>
        <row r="289">
          <cell r="A289" t="str">
            <v>629</v>
          </cell>
        </row>
        <row r="290">
          <cell r="A290" t="str">
            <v>630</v>
          </cell>
        </row>
        <row r="291">
          <cell r="A291" t="str">
            <v>631</v>
          </cell>
        </row>
        <row r="292">
          <cell r="A292" t="str">
            <v>632</v>
          </cell>
        </row>
        <row r="293">
          <cell r="A293" t="str">
            <v>633</v>
          </cell>
        </row>
        <row r="294">
          <cell r="A294" t="str">
            <v>634</v>
          </cell>
        </row>
        <row r="295">
          <cell r="A295" t="str">
            <v>635</v>
          </cell>
        </row>
        <row r="296">
          <cell r="A296" t="str">
            <v>636</v>
          </cell>
        </row>
        <row r="297">
          <cell r="A297" t="str">
            <v>637</v>
          </cell>
        </row>
        <row r="298">
          <cell r="A298" t="str">
            <v>638</v>
          </cell>
        </row>
        <row r="299">
          <cell r="A299" t="str">
            <v>639</v>
          </cell>
        </row>
        <row r="300">
          <cell r="A300" t="str">
            <v>640</v>
          </cell>
        </row>
        <row r="301">
          <cell r="A301" t="str">
            <v>641</v>
          </cell>
        </row>
        <row r="302">
          <cell r="A302" t="str">
            <v>642</v>
          </cell>
        </row>
        <row r="303">
          <cell r="A303" t="str">
            <v>643</v>
          </cell>
        </row>
        <row r="304">
          <cell r="A304" t="str">
            <v>644</v>
          </cell>
        </row>
        <row r="305">
          <cell r="A305" t="str">
            <v>645</v>
          </cell>
        </row>
        <row r="306">
          <cell r="A306" t="str">
            <v>646</v>
          </cell>
        </row>
        <row r="307">
          <cell r="A307" t="str">
            <v>647</v>
          </cell>
        </row>
        <row r="308">
          <cell r="A308" t="str">
            <v>648</v>
          </cell>
        </row>
        <row r="309">
          <cell r="A309" t="str">
            <v>649</v>
          </cell>
        </row>
        <row r="310">
          <cell r="A310" t="str">
            <v>650</v>
          </cell>
        </row>
        <row r="311">
          <cell r="A311" t="str">
            <v>651</v>
          </cell>
        </row>
        <row r="312">
          <cell r="A312" t="str">
            <v>652</v>
          </cell>
        </row>
        <row r="313">
          <cell r="A313" t="str">
            <v>653</v>
          </cell>
        </row>
        <row r="314">
          <cell r="A314" t="str">
            <v>654</v>
          </cell>
        </row>
        <row r="315">
          <cell r="A315" t="str">
            <v>655</v>
          </cell>
        </row>
        <row r="316">
          <cell r="A316" t="str">
            <v>656</v>
          </cell>
        </row>
        <row r="317">
          <cell r="A317" t="str">
            <v>657</v>
          </cell>
        </row>
        <row r="318">
          <cell r="A318" t="str">
            <v>658</v>
          </cell>
        </row>
        <row r="319">
          <cell r="A319" t="str">
            <v>659</v>
          </cell>
        </row>
        <row r="320">
          <cell r="A320" t="str">
            <v>660</v>
          </cell>
        </row>
        <row r="321">
          <cell r="A321" t="str">
            <v>661</v>
          </cell>
        </row>
        <row r="322">
          <cell r="A322" t="str">
            <v>662</v>
          </cell>
        </row>
        <row r="323">
          <cell r="A323" t="str">
            <v>663</v>
          </cell>
        </row>
        <row r="324">
          <cell r="A324" t="str">
            <v>664</v>
          </cell>
        </row>
        <row r="325">
          <cell r="A325" t="str">
            <v>665</v>
          </cell>
        </row>
        <row r="326">
          <cell r="A326" t="str">
            <v>666</v>
          </cell>
        </row>
        <row r="327">
          <cell r="A327" t="str">
            <v>667</v>
          </cell>
        </row>
        <row r="328">
          <cell r="A328" t="str">
            <v>668</v>
          </cell>
        </row>
        <row r="329">
          <cell r="A329" t="str">
            <v>669</v>
          </cell>
        </row>
        <row r="330">
          <cell r="A330" t="str">
            <v>670</v>
          </cell>
        </row>
        <row r="331">
          <cell r="A331" t="str">
            <v>671</v>
          </cell>
        </row>
        <row r="332">
          <cell r="A332" t="str">
            <v>672</v>
          </cell>
        </row>
        <row r="333">
          <cell r="A333" t="str">
            <v>673</v>
          </cell>
        </row>
        <row r="334">
          <cell r="A334" t="str">
            <v>674</v>
          </cell>
        </row>
        <row r="335">
          <cell r="A335" t="str">
            <v>675</v>
          </cell>
        </row>
        <row r="336">
          <cell r="A336" t="str">
            <v>676</v>
          </cell>
        </row>
        <row r="337">
          <cell r="A337" t="str">
            <v>677</v>
          </cell>
        </row>
        <row r="338">
          <cell r="A338" t="str">
            <v>678</v>
          </cell>
        </row>
        <row r="339">
          <cell r="A339" t="str">
            <v>679</v>
          </cell>
        </row>
      </sheetData>
      <sheetData sheetId="8" refreshError="1">
        <row r="2">
          <cell r="B2" t="str">
            <v>Description</v>
          </cell>
        </row>
        <row r="3">
          <cell r="A3" t="str">
            <v>14101</v>
          </cell>
          <cell r="B3" t="str">
            <v>Land</v>
          </cell>
        </row>
        <row r="4">
          <cell r="A4" t="str">
            <v>14111</v>
          </cell>
          <cell r="B4" t="str">
            <v>Land Improvement</v>
          </cell>
        </row>
        <row r="5">
          <cell r="A5" t="str">
            <v>14201</v>
          </cell>
          <cell r="B5" t="str">
            <v>Building</v>
          </cell>
        </row>
        <row r="6">
          <cell r="A6" t="str">
            <v>14211</v>
          </cell>
          <cell r="B6" t="str">
            <v>Structures</v>
          </cell>
        </row>
        <row r="7">
          <cell r="A7" t="str">
            <v>14221</v>
          </cell>
        </row>
        <row r="8">
          <cell r="A8" t="str">
            <v>14301</v>
          </cell>
        </row>
        <row r="9">
          <cell r="A9" t="str">
            <v>14401</v>
          </cell>
        </row>
        <row r="10">
          <cell r="A10" t="str">
            <v>14501</v>
          </cell>
        </row>
        <row r="11">
          <cell r="A11" t="str">
            <v>14601</v>
          </cell>
        </row>
        <row r="12">
          <cell r="A12" t="str">
            <v>14801</v>
          </cell>
        </row>
        <row r="13">
          <cell r="A13" t="str">
            <v>16801</v>
          </cell>
        </row>
        <row r="14">
          <cell r="A14" t="str">
            <v>21798</v>
          </cell>
        </row>
        <row r="15">
          <cell r="A15" t="str">
            <v>53000</v>
          </cell>
        </row>
        <row r="16">
          <cell r="A16" t="str">
            <v>53010</v>
          </cell>
        </row>
        <row r="17">
          <cell r="A17" t="str">
            <v>53015</v>
          </cell>
        </row>
        <row r="18">
          <cell r="A18" t="str">
            <v>53020</v>
          </cell>
        </row>
        <row r="19">
          <cell r="A19" t="str">
            <v>53025</v>
          </cell>
        </row>
        <row r="20">
          <cell r="A20" t="str">
            <v>53030</v>
          </cell>
        </row>
        <row r="21">
          <cell r="A21" t="str">
            <v>53035</v>
          </cell>
        </row>
        <row r="22">
          <cell r="A22" t="str">
            <v>53040</v>
          </cell>
        </row>
        <row r="23">
          <cell r="A23" t="str">
            <v>53045</v>
          </cell>
        </row>
        <row r="24">
          <cell r="A24" t="str">
            <v>53050</v>
          </cell>
        </row>
        <row r="25">
          <cell r="A25" t="str">
            <v>53055</v>
          </cell>
        </row>
        <row r="26">
          <cell r="A26" t="str">
            <v>54000</v>
          </cell>
        </row>
        <row r="27">
          <cell r="A27" t="str">
            <v>55000</v>
          </cell>
        </row>
      </sheetData>
      <sheetData sheetId="9" refreshError="1">
        <row r="2">
          <cell r="B2" t="str">
            <v>Description</v>
          </cell>
        </row>
        <row r="3">
          <cell r="A3">
            <v>50000007</v>
          </cell>
          <cell r="B3" t="str">
            <v>SETTING POND</v>
          </cell>
        </row>
        <row r="4">
          <cell r="A4">
            <v>50000009</v>
          </cell>
          <cell r="B4" t="str">
            <v>CONTROLL WATER TANK</v>
          </cell>
        </row>
        <row r="5">
          <cell r="A5">
            <v>50000015</v>
          </cell>
          <cell r="B5" t="str">
            <v>DOCUMENT ROOM</v>
          </cell>
        </row>
        <row r="6">
          <cell r="A6">
            <v>50000022</v>
          </cell>
          <cell r="B6" t="str">
            <v>SPREADER &amp; TRIPPER CAR IN PROGRESS</v>
          </cell>
        </row>
        <row r="7">
          <cell r="A7">
            <v>50000029</v>
          </cell>
        </row>
        <row r="8">
          <cell r="A8">
            <v>50000030</v>
          </cell>
        </row>
        <row r="9">
          <cell r="A9">
            <v>50000031</v>
          </cell>
        </row>
        <row r="10">
          <cell r="A10">
            <v>50000032</v>
          </cell>
        </row>
        <row r="11">
          <cell r="A11">
            <v>50000035</v>
          </cell>
        </row>
        <row r="12">
          <cell r="A12">
            <v>50000036</v>
          </cell>
        </row>
        <row r="13">
          <cell r="A13">
            <v>50000039</v>
          </cell>
        </row>
        <row r="14">
          <cell r="A14">
            <v>50000043</v>
          </cell>
        </row>
        <row r="15">
          <cell r="A15">
            <v>50000046</v>
          </cell>
        </row>
        <row r="16">
          <cell r="A16">
            <v>50000047</v>
          </cell>
        </row>
        <row r="17">
          <cell r="A17">
            <v>50000064</v>
          </cell>
        </row>
        <row r="18">
          <cell r="A18">
            <v>50000068</v>
          </cell>
        </row>
        <row r="19">
          <cell r="A19">
            <v>50000069</v>
          </cell>
        </row>
        <row r="20">
          <cell r="A20">
            <v>50000070</v>
          </cell>
        </row>
        <row r="21">
          <cell r="A21">
            <v>50000073</v>
          </cell>
        </row>
        <row r="22">
          <cell r="A22">
            <v>50000074</v>
          </cell>
        </row>
        <row r="23">
          <cell r="A23">
            <v>50000075</v>
          </cell>
        </row>
        <row r="24">
          <cell r="A24">
            <v>50000076</v>
          </cell>
        </row>
        <row r="25">
          <cell r="A25">
            <v>50000077</v>
          </cell>
        </row>
        <row r="26">
          <cell r="A26">
            <v>50000081</v>
          </cell>
        </row>
        <row r="27">
          <cell r="A27">
            <v>50000110</v>
          </cell>
        </row>
        <row r="28">
          <cell r="A28">
            <v>50000112</v>
          </cell>
        </row>
        <row r="29">
          <cell r="A29">
            <v>50000113</v>
          </cell>
        </row>
        <row r="30">
          <cell r="A30">
            <v>50000114</v>
          </cell>
        </row>
        <row r="31">
          <cell r="A31">
            <v>50000115</v>
          </cell>
        </row>
        <row r="32">
          <cell r="A32">
            <v>50000116</v>
          </cell>
        </row>
        <row r="33">
          <cell r="A33">
            <v>50000117</v>
          </cell>
        </row>
        <row r="34">
          <cell r="A34">
            <v>50000137</v>
          </cell>
        </row>
        <row r="35">
          <cell r="A35">
            <v>50000175</v>
          </cell>
        </row>
        <row r="36">
          <cell r="A36">
            <v>50000176</v>
          </cell>
        </row>
        <row r="37">
          <cell r="A37">
            <v>50000177</v>
          </cell>
        </row>
        <row r="38">
          <cell r="A38">
            <v>50000178</v>
          </cell>
        </row>
        <row r="39">
          <cell r="A39">
            <v>50000179</v>
          </cell>
        </row>
        <row r="40">
          <cell r="A40">
            <v>50000180</v>
          </cell>
        </row>
        <row r="41">
          <cell r="A41">
            <v>50000181</v>
          </cell>
        </row>
        <row r="42">
          <cell r="A42">
            <v>50000182</v>
          </cell>
        </row>
        <row r="43">
          <cell r="A43">
            <v>50000183</v>
          </cell>
        </row>
        <row r="44">
          <cell r="A44">
            <v>50000184</v>
          </cell>
        </row>
        <row r="45">
          <cell r="A45">
            <v>50000185</v>
          </cell>
        </row>
        <row r="46">
          <cell r="A46">
            <v>50000186</v>
          </cell>
        </row>
        <row r="47">
          <cell r="A47">
            <v>50000187</v>
          </cell>
        </row>
        <row r="48">
          <cell r="A48">
            <v>50000190</v>
          </cell>
        </row>
        <row r="49">
          <cell r="A49">
            <v>50000191</v>
          </cell>
        </row>
        <row r="50">
          <cell r="A50">
            <v>50000192</v>
          </cell>
        </row>
        <row r="51">
          <cell r="A51">
            <v>50000193</v>
          </cell>
        </row>
        <row r="52">
          <cell r="A52">
            <v>50000194</v>
          </cell>
        </row>
        <row r="53">
          <cell r="A53">
            <v>50000195</v>
          </cell>
        </row>
        <row r="54">
          <cell r="A54">
            <v>50000259</v>
          </cell>
        </row>
        <row r="55">
          <cell r="A55">
            <v>50000260</v>
          </cell>
        </row>
        <row r="56">
          <cell r="A56">
            <v>50000261</v>
          </cell>
        </row>
        <row r="57">
          <cell r="A57">
            <v>50000262</v>
          </cell>
        </row>
        <row r="58">
          <cell r="A58">
            <v>50000263</v>
          </cell>
        </row>
        <row r="59">
          <cell r="A59">
            <v>50000264</v>
          </cell>
        </row>
        <row r="60">
          <cell r="A60">
            <v>50000265</v>
          </cell>
        </row>
        <row r="61">
          <cell r="A61">
            <v>50000266</v>
          </cell>
        </row>
        <row r="62">
          <cell r="A62">
            <v>50000267</v>
          </cell>
        </row>
        <row r="63">
          <cell r="A63">
            <v>50000268</v>
          </cell>
        </row>
        <row r="64">
          <cell r="A64">
            <v>50000269</v>
          </cell>
        </row>
        <row r="65">
          <cell r="A65">
            <v>50001001</v>
          </cell>
        </row>
        <row r="66">
          <cell r="A66">
            <v>50001002</v>
          </cell>
        </row>
        <row r="67">
          <cell r="A67">
            <v>50001003</v>
          </cell>
        </row>
        <row r="68">
          <cell r="A68">
            <v>50001004</v>
          </cell>
        </row>
        <row r="69">
          <cell r="A69">
            <v>50001005</v>
          </cell>
        </row>
        <row r="70">
          <cell r="A70">
            <v>50001006</v>
          </cell>
        </row>
        <row r="71">
          <cell r="A71">
            <v>50001007</v>
          </cell>
        </row>
        <row r="72">
          <cell r="A72">
            <v>50001008</v>
          </cell>
        </row>
        <row r="73">
          <cell r="A73">
            <v>50001009</v>
          </cell>
        </row>
        <row r="74">
          <cell r="A74">
            <v>50001010</v>
          </cell>
        </row>
        <row r="75">
          <cell r="A75">
            <v>50001011</v>
          </cell>
        </row>
        <row r="76">
          <cell r="A76">
            <v>50001012</v>
          </cell>
        </row>
        <row r="77">
          <cell r="A77">
            <v>50001013</v>
          </cell>
        </row>
        <row r="78">
          <cell r="A78">
            <v>50001014</v>
          </cell>
        </row>
        <row r="79">
          <cell r="A79">
            <v>50001015</v>
          </cell>
        </row>
        <row r="80">
          <cell r="A80">
            <v>50001016</v>
          </cell>
        </row>
        <row r="81">
          <cell r="A81">
            <v>50001017</v>
          </cell>
        </row>
        <row r="82">
          <cell r="A82">
            <v>50001018</v>
          </cell>
        </row>
        <row r="83">
          <cell r="A83">
            <v>50001019</v>
          </cell>
        </row>
        <row r="84">
          <cell r="A84">
            <v>50001020</v>
          </cell>
        </row>
        <row r="85">
          <cell r="A85">
            <v>50001021</v>
          </cell>
        </row>
        <row r="86">
          <cell r="A86">
            <v>50001022</v>
          </cell>
        </row>
        <row r="87">
          <cell r="A87">
            <v>50001023</v>
          </cell>
        </row>
        <row r="88">
          <cell r="A88">
            <v>50001024</v>
          </cell>
        </row>
        <row r="89">
          <cell r="A89">
            <v>50001025</v>
          </cell>
        </row>
        <row r="90">
          <cell r="A90">
            <v>50001026</v>
          </cell>
        </row>
        <row r="91">
          <cell r="A91">
            <v>50001027</v>
          </cell>
        </row>
        <row r="92">
          <cell r="A92">
            <v>50001028</v>
          </cell>
        </row>
        <row r="93">
          <cell r="A93">
            <v>50001029</v>
          </cell>
        </row>
        <row r="94">
          <cell r="A94">
            <v>50001030</v>
          </cell>
        </row>
        <row r="95">
          <cell r="A95">
            <v>50001031</v>
          </cell>
        </row>
        <row r="96">
          <cell r="A96">
            <v>50001032</v>
          </cell>
        </row>
        <row r="97">
          <cell r="A97">
            <v>50001033</v>
          </cell>
        </row>
        <row r="98">
          <cell r="A98">
            <v>50001034</v>
          </cell>
        </row>
        <row r="99">
          <cell r="A99">
            <v>50001036</v>
          </cell>
        </row>
        <row r="100">
          <cell r="A100">
            <v>50001037</v>
          </cell>
        </row>
        <row r="101">
          <cell r="A101">
            <v>50001038</v>
          </cell>
        </row>
        <row r="102">
          <cell r="A102">
            <v>50001039</v>
          </cell>
        </row>
        <row r="103">
          <cell r="A103">
            <v>50001040</v>
          </cell>
        </row>
        <row r="104">
          <cell r="A104">
            <v>50001041</v>
          </cell>
        </row>
        <row r="105">
          <cell r="A105">
            <v>50001042</v>
          </cell>
        </row>
        <row r="106">
          <cell r="A106">
            <v>50001043</v>
          </cell>
        </row>
        <row r="107">
          <cell r="A107">
            <v>50001044</v>
          </cell>
        </row>
        <row r="108">
          <cell r="A108">
            <v>50001045</v>
          </cell>
        </row>
        <row r="109">
          <cell r="A109">
            <v>50001046</v>
          </cell>
        </row>
        <row r="110">
          <cell r="A110">
            <v>50001047</v>
          </cell>
        </row>
        <row r="111">
          <cell r="A111">
            <v>50001048</v>
          </cell>
        </row>
        <row r="112">
          <cell r="A112">
            <v>50001049</v>
          </cell>
        </row>
        <row r="113">
          <cell r="A113">
            <v>50001050</v>
          </cell>
        </row>
        <row r="114">
          <cell r="A114">
            <v>50001051</v>
          </cell>
        </row>
        <row r="115">
          <cell r="A115">
            <v>50001052</v>
          </cell>
        </row>
        <row r="116">
          <cell r="A116">
            <v>50001053</v>
          </cell>
        </row>
        <row r="117">
          <cell r="A117">
            <v>50001054</v>
          </cell>
        </row>
        <row r="118">
          <cell r="A118">
            <v>50001055</v>
          </cell>
        </row>
        <row r="119">
          <cell r="A119">
            <v>50001056</v>
          </cell>
        </row>
        <row r="120">
          <cell r="A120">
            <v>50001057</v>
          </cell>
        </row>
        <row r="121">
          <cell r="A121">
            <v>50001058</v>
          </cell>
        </row>
        <row r="122">
          <cell r="A122">
            <v>50001059</v>
          </cell>
        </row>
        <row r="123">
          <cell r="A123">
            <v>50001060</v>
          </cell>
        </row>
        <row r="124">
          <cell r="A124">
            <v>50001061</v>
          </cell>
        </row>
        <row r="125">
          <cell r="A125">
            <v>50001062</v>
          </cell>
        </row>
        <row r="126">
          <cell r="A126">
            <v>50001066</v>
          </cell>
        </row>
        <row r="127">
          <cell r="A127">
            <v>50001067</v>
          </cell>
        </row>
        <row r="128">
          <cell r="A128">
            <v>50001068</v>
          </cell>
        </row>
        <row r="129">
          <cell r="A129">
            <v>50001069</v>
          </cell>
        </row>
        <row r="130">
          <cell r="A130">
            <v>50001070</v>
          </cell>
        </row>
        <row r="131">
          <cell r="A131">
            <v>50001071</v>
          </cell>
        </row>
        <row r="132">
          <cell r="A132">
            <v>50001072</v>
          </cell>
        </row>
        <row r="133">
          <cell r="A133">
            <v>50001073</v>
          </cell>
        </row>
        <row r="134">
          <cell r="A134">
            <v>50001074</v>
          </cell>
        </row>
        <row r="135">
          <cell r="A135">
            <v>50001075</v>
          </cell>
        </row>
        <row r="136">
          <cell r="A136">
            <v>50001076</v>
          </cell>
        </row>
        <row r="137">
          <cell r="A137">
            <v>50001077</v>
          </cell>
        </row>
        <row r="138">
          <cell r="A138">
            <v>50001078</v>
          </cell>
        </row>
        <row r="139">
          <cell r="A139">
            <v>50001079</v>
          </cell>
        </row>
        <row r="140">
          <cell r="A140">
            <v>50001080</v>
          </cell>
        </row>
        <row r="141">
          <cell r="A141">
            <v>50001081</v>
          </cell>
        </row>
        <row r="142">
          <cell r="A142">
            <v>50001082</v>
          </cell>
        </row>
        <row r="143">
          <cell r="A143">
            <v>50001083</v>
          </cell>
        </row>
        <row r="144">
          <cell r="A144">
            <v>50001084</v>
          </cell>
        </row>
        <row r="145">
          <cell r="A145">
            <v>50001085</v>
          </cell>
        </row>
        <row r="146">
          <cell r="A146">
            <v>50001086</v>
          </cell>
        </row>
        <row r="147">
          <cell r="A147">
            <v>50001087</v>
          </cell>
        </row>
        <row r="148">
          <cell r="A148">
            <v>50001088</v>
          </cell>
        </row>
        <row r="149">
          <cell r="A149">
            <v>50001089</v>
          </cell>
        </row>
        <row r="150">
          <cell r="A150">
            <v>50001090</v>
          </cell>
        </row>
        <row r="151">
          <cell r="A151">
            <v>50001091</v>
          </cell>
        </row>
        <row r="152">
          <cell r="A152">
            <v>50001092</v>
          </cell>
        </row>
        <row r="153">
          <cell r="A153">
            <v>50001093</v>
          </cell>
        </row>
        <row r="154">
          <cell r="A154">
            <v>50001094</v>
          </cell>
        </row>
        <row r="155">
          <cell r="A155">
            <v>50001095</v>
          </cell>
        </row>
        <row r="156">
          <cell r="A156">
            <v>50001096</v>
          </cell>
        </row>
        <row r="157">
          <cell r="A157">
            <v>50001097</v>
          </cell>
        </row>
        <row r="158">
          <cell r="A158">
            <v>50001098</v>
          </cell>
        </row>
        <row r="159">
          <cell r="A159">
            <v>50001099</v>
          </cell>
        </row>
        <row r="160">
          <cell r="A160">
            <v>50001100</v>
          </cell>
        </row>
        <row r="161">
          <cell r="A161">
            <v>50001101</v>
          </cell>
        </row>
        <row r="162">
          <cell r="A162">
            <v>50001102</v>
          </cell>
        </row>
        <row r="163">
          <cell r="A163">
            <v>50001103</v>
          </cell>
        </row>
        <row r="164">
          <cell r="A164">
            <v>50001104</v>
          </cell>
        </row>
        <row r="165">
          <cell r="A165">
            <v>50001105</v>
          </cell>
        </row>
        <row r="166">
          <cell r="A166">
            <v>50001106</v>
          </cell>
        </row>
        <row r="167">
          <cell r="A167">
            <v>50001107</v>
          </cell>
        </row>
        <row r="168">
          <cell r="A168">
            <v>50001108</v>
          </cell>
        </row>
        <row r="169">
          <cell r="A169">
            <v>50001109</v>
          </cell>
        </row>
        <row r="170">
          <cell r="A170">
            <v>50001110</v>
          </cell>
        </row>
        <row r="171">
          <cell r="A171">
            <v>50001111</v>
          </cell>
        </row>
        <row r="172">
          <cell r="A172">
            <v>50001112</v>
          </cell>
        </row>
        <row r="173">
          <cell r="A173">
            <v>50001113</v>
          </cell>
        </row>
        <row r="174">
          <cell r="A174">
            <v>50001114</v>
          </cell>
        </row>
        <row r="175">
          <cell r="A175">
            <v>50001115</v>
          </cell>
        </row>
        <row r="176">
          <cell r="A176">
            <v>50001116</v>
          </cell>
        </row>
        <row r="177">
          <cell r="A177">
            <v>50001117</v>
          </cell>
        </row>
        <row r="178">
          <cell r="A178">
            <v>50001118</v>
          </cell>
        </row>
        <row r="179">
          <cell r="A179">
            <v>50001119</v>
          </cell>
        </row>
        <row r="180">
          <cell r="A180">
            <v>50001120</v>
          </cell>
        </row>
        <row r="181">
          <cell r="A181">
            <v>50001121</v>
          </cell>
        </row>
        <row r="182">
          <cell r="A182">
            <v>50001122</v>
          </cell>
        </row>
        <row r="183">
          <cell r="A183">
            <v>50001123</v>
          </cell>
        </row>
        <row r="184">
          <cell r="A184">
            <v>50001124</v>
          </cell>
        </row>
        <row r="185">
          <cell r="A185">
            <v>50001125</v>
          </cell>
        </row>
        <row r="186">
          <cell r="A186">
            <v>50001126</v>
          </cell>
        </row>
        <row r="187">
          <cell r="A187">
            <v>50001127</v>
          </cell>
        </row>
        <row r="188">
          <cell r="A188">
            <v>50001133</v>
          </cell>
        </row>
        <row r="189">
          <cell r="A189">
            <v>50001134</v>
          </cell>
        </row>
        <row r="190">
          <cell r="A190">
            <v>50001135</v>
          </cell>
        </row>
        <row r="191">
          <cell r="A191">
            <v>50001136</v>
          </cell>
        </row>
        <row r="192">
          <cell r="A192">
            <v>50001137</v>
          </cell>
        </row>
        <row r="193">
          <cell r="A193">
            <v>50001138</v>
          </cell>
        </row>
        <row r="194">
          <cell r="A194">
            <v>50001141</v>
          </cell>
        </row>
        <row r="195">
          <cell r="A195">
            <v>50001142</v>
          </cell>
        </row>
        <row r="196">
          <cell r="A196">
            <v>50001143</v>
          </cell>
        </row>
        <row r="197">
          <cell r="A197">
            <v>50001144</v>
          </cell>
        </row>
        <row r="198">
          <cell r="A198">
            <v>50001145</v>
          </cell>
        </row>
        <row r="199">
          <cell r="A199">
            <v>50001146</v>
          </cell>
        </row>
        <row r="200">
          <cell r="A200">
            <v>50001147</v>
          </cell>
        </row>
        <row r="201">
          <cell r="A201">
            <v>50001148</v>
          </cell>
        </row>
        <row r="202">
          <cell r="A202">
            <v>50001149</v>
          </cell>
        </row>
        <row r="203">
          <cell r="A203">
            <v>50001150</v>
          </cell>
        </row>
        <row r="204">
          <cell r="A204">
            <v>50001151</v>
          </cell>
        </row>
        <row r="205">
          <cell r="A205">
            <v>50001152</v>
          </cell>
        </row>
        <row r="206">
          <cell r="A206">
            <v>50001153</v>
          </cell>
        </row>
        <row r="207">
          <cell r="A207">
            <v>50001154</v>
          </cell>
        </row>
        <row r="208">
          <cell r="A208">
            <v>50001155</v>
          </cell>
        </row>
        <row r="209">
          <cell r="A209">
            <v>50001156</v>
          </cell>
        </row>
        <row r="210">
          <cell r="A210">
            <v>50001157</v>
          </cell>
        </row>
        <row r="211">
          <cell r="A211">
            <v>50001158</v>
          </cell>
        </row>
        <row r="212">
          <cell r="A212">
            <v>50001159</v>
          </cell>
        </row>
        <row r="213">
          <cell r="A213">
            <v>50001160</v>
          </cell>
        </row>
        <row r="214">
          <cell r="A214">
            <v>50001161</v>
          </cell>
        </row>
        <row r="215">
          <cell r="A215">
            <v>50001162</v>
          </cell>
        </row>
        <row r="216">
          <cell r="A216">
            <v>50001163</v>
          </cell>
        </row>
        <row r="217">
          <cell r="A217">
            <v>50001164</v>
          </cell>
        </row>
        <row r="218">
          <cell r="A218">
            <v>50001165</v>
          </cell>
        </row>
        <row r="219">
          <cell r="A219">
            <v>50001166</v>
          </cell>
        </row>
        <row r="220">
          <cell r="A220">
            <v>50001167</v>
          </cell>
        </row>
        <row r="221">
          <cell r="A221">
            <v>50001171</v>
          </cell>
        </row>
        <row r="222">
          <cell r="A222">
            <v>50001172</v>
          </cell>
        </row>
        <row r="223">
          <cell r="A223">
            <v>50001173</v>
          </cell>
        </row>
        <row r="224">
          <cell r="A224">
            <v>50001174</v>
          </cell>
        </row>
        <row r="225">
          <cell r="A225">
            <v>50001175</v>
          </cell>
        </row>
        <row r="226">
          <cell r="A226">
            <v>50001176</v>
          </cell>
        </row>
        <row r="227">
          <cell r="A227">
            <v>50001177</v>
          </cell>
        </row>
        <row r="228">
          <cell r="A228">
            <v>50001178</v>
          </cell>
        </row>
        <row r="229">
          <cell r="A229">
            <v>50001179</v>
          </cell>
        </row>
        <row r="230">
          <cell r="A230">
            <v>50001180</v>
          </cell>
        </row>
        <row r="231">
          <cell r="A231">
            <v>50001181</v>
          </cell>
        </row>
        <row r="232">
          <cell r="A232">
            <v>50001182</v>
          </cell>
        </row>
        <row r="233">
          <cell r="A233">
            <v>50001183</v>
          </cell>
        </row>
        <row r="234">
          <cell r="A234">
            <v>50001184</v>
          </cell>
        </row>
        <row r="235">
          <cell r="A235">
            <v>50001185</v>
          </cell>
        </row>
        <row r="236">
          <cell r="A236">
            <v>50001186</v>
          </cell>
        </row>
        <row r="237">
          <cell r="A237">
            <v>50001187</v>
          </cell>
        </row>
        <row r="238">
          <cell r="A238">
            <v>50001188</v>
          </cell>
        </row>
        <row r="239">
          <cell r="A239">
            <v>50001189</v>
          </cell>
        </row>
        <row r="240">
          <cell r="A240">
            <v>50001190</v>
          </cell>
        </row>
        <row r="241">
          <cell r="A241">
            <v>50001191</v>
          </cell>
        </row>
        <row r="242">
          <cell r="A242">
            <v>50001192</v>
          </cell>
        </row>
        <row r="243">
          <cell r="A243">
            <v>50001193</v>
          </cell>
        </row>
        <row r="244">
          <cell r="A244">
            <v>50001194</v>
          </cell>
        </row>
        <row r="245">
          <cell r="A245">
            <v>50001195</v>
          </cell>
        </row>
        <row r="246">
          <cell r="A246">
            <v>50001196</v>
          </cell>
        </row>
        <row r="247">
          <cell r="A247">
            <v>50001197</v>
          </cell>
        </row>
        <row r="248">
          <cell r="A248">
            <v>50001198</v>
          </cell>
        </row>
        <row r="249">
          <cell r="A249">
            <v>50001199</v>
          </cell>
        </row>
        <row r="250">
          <cell r="A250">
            <v>50001200</v>
          </cell>
        </row>
        <row r="251">
          <cell r="A251">
            <v>50001201</v>
          </cell>
        </row>
        <row r="252">
          <cell r="A252">
            <v>50001202</v>
          </cell>
        </row>
        <row r="253">
          <cell r="A253">
            <v>50001203</v>
          </cell>
        </row>
        <row r="254">
          <cell r="A254">
            <v>50001204</v>
          </cell>
        </row>
        <row r="255">
          <cell r="A255">
            <v>50001205</v>
          </cell>
        </row>
        <row r="256">
          <cell r="A256">
            <v>50001206</v>
          </cell>
        </row>
        <row r="257">
          <cell r="A257">
            <v>50001207</v>
          </cell>
        </row>
        <row r="258">
          <cell r="A258">
            <v>50001208</v>
          </cell>
        </row>
        <row r="259">
          <cell r="A259">
            <v>50001209</v>
          </cell>
        </row>
        <row r="260">
          <cell r="A260">
            <v>50001210</v>
          </cell>
        </row>
        <row r="261">
          <cell r="A261">
            <v>50001211</v>
          </cell>
        </row>
        <row r="262">
          <cell r="A262">
            <v>50001212</v>
          </cell>
        </row>
        <row r="263">
          <cell r="A263">
            <v>50001213</v>
          </cell>
        </row>
        <row r="264">
          <cell r="A264">
            <v>50001214</v>
          </cell>
        </row>
        <row r="265">
          <cell r="A265">
            <v>50001215</v>
          </cell>
        </row>
        <row r="266">
          <cell r="A266">
            <v>50001216</v>
          </cell>
        </row>
        <row r="267">
          <cell r="A267">
            <v>50001217</v>
          </cell>
        </row>
        <row r="268">
          <cell r="A268">
            <v>50001218</v>
          </cell>
        </row>
        <row r="269">
          <cell r="A269">
            <v>50001219</v>
          </cell>
        </row>
        <row r="270">
          <cell r="A270">
            <v>50001220</v>
          </cell>
        </row>
        <row r="271">
          <cell r="A271">
            <v>50001221</v>
          </cell>
        </row>
        <row r="272">
          <cell r="A272">
            <v>50001222</v>
          </cell>
        </row>
        <row r="273">
          <cell r="A273">
            <v>50001223</v>
          </cell>
        </row>
        <row r="274">
          <cell r="A274">
            <v>50001224</v>
          </cell>
        </row>
        <row r="275">
          <cell r="A275">
            <v>50001225</v>
          </cell>
        </row>
        <row r="276">
          <cell r="A276">
            <v>50001226</v>
          </cell>
        </row>
        <row r="277">
          <cell r="A277">
            <v>50001227</v>
          </cell>
        </row>
        <row r="278">
          <cell r="A278">
            <v>50001228</v>
          </cell>
        </row>
        <row r="279">
          <cell r="A279">
            <v>50001229</v>
          </cell>
        </row>
        <row r="280">
          <cell r="A280">
            <v>50001230</v>
          </cell>
        </row>
        <row r="281">
          <cell r="A281">
            <v>50001231</v>
          </cell>
        </row>
        <row r="282">
          <cell r="A282">
            <v>50001232</v>
          </cell>
        </row>
        <row r="283">
          <cell r="A283">
            <v>50001233</v>
          </cell>
        </row>
        <row r="284">
          <cell r="A284">
            <v>50001234</v>
          </cell>
        </row>
        <row r="285">
          <cell r="A285">
            <v>50001235</v>
          </cell>
        </row>
        <row r="286">
          <cell r="A286">
            <v>50001236</v>
          </cell>
        </row>
        <row r="287">
          <cell r="A287">
            <v>50001237</v>
          </cell>
        </row>
        <row r="288">
          <cell r="A288">
            <v>50001238</v>
          </cell>
        </row>
        <row r="289">
          <cell r="A289">
            <v>50001239</v>
          </cell>
        </row>
        <row r="290">
          <cell r="A290">
            <v>50001240</v>
          </cell>
        </row>
        <row r="291">
          <cell r="A291">
            <v>50001241</v>
          </cell>
        </row>
        <row r="292">
          <cell r="A292">
            <v>50001242</v>
          </cell>
        </row>
        <row r="293">
          <cell r="A293">
            <v>50001243</v>
          </cell>
        </row>
        <row r="294">
          <cell r="A294">
            <v>50001244</v>
          </cell>
        </row>
        <row r="295">
          <cell r="A295">
            <v>50001245</v>
          </cell>
        </row>
        <row r="296">
          <cell r="A296">
            <v>50001246</v>
          </cell>
        </row>
        <row r="297">
          <cell r="A297">
            <v>50001247</v>
          </cell>
        </row>
        <row r="298">
          <cell r="A298">
            <v>50001248</v>
          </cell>
        </row>
        <row r="299">
          <cell r="A299">
            <v>50001249</v>
          </cell>
        </row>
        <row r="300">
          <cell r="A300">
            <v>50001250</v>
          </cell>
        </row>
        <row r="301">
          <cell r="A301">
            <v>50001251</v>
          </cell>
        </row>
        <row r="302">
          <cell r="A302">
            <v>50001252</v>
          </cell>
        </row>
        <row r="303">
          <cell r="A303">
            <v>50001253</v>
          </cell>
        </row>
        <row r="304">
          <cell r="A304">
            <v>50001254</v>
          </cell>
        </row>
        <row r="305">
          <cell r="A305">
            <v>50001255</v>
          </cell>
        </row>
        <row r="306">
          <cell r="A306">
            <v>50001256</v>
          </cell>
        </row>
        <row r="307">
          <cell r="A307">
            <v>50001257</v>
          </cell>
        </row>
        <row r="308">
          <cell r="A308">
            <v>50001258</v>
          </cell>
        </row>
        <row r="309">
          <cell r="A309">
            <v>50001259</v>
          </cell>
        </row>
        <row r="310">
          <cell r="A310">
            <v>50001260</v>
          </cell>
        </row>
        <row r="311">
          <cell r="A311">
            <v>50001261</v>
          </cell>
        </row>
        <row r="312">
          <cell r="A312">
            <v>50001262</v>
          </cell>
        </row>
        <row r="313">
          <cell r="A313">
            <v>50100001</v>
          </cell>
        </row>
        <row r="314">
          <cell r="A314">
            <v>50100002</v>
          </cell>
        </row>
        <row r="315">
          <cell r="A315">
            <v>50100003</v>
          </cell>
        </row>
        <row r="316">
          <cell r="A316">
            <v>50100004</v>
          </cell>
        </row>
        <row r="317">
          <cell r="A317">
            <v>50100005</v>
          </cell>
        </row>
        <row r="318">
          <cell r="A318">
            <v>50100006</v>
          </cell>
        </row>
        <row r="319">
          <cell r="A319">
            <v>50100007</v>
          </cell>
        </row>
        <row r="320">
          <cell r="A320">
            <v>50200001</v>
          </cell>
        </row>
        <row r="321">
          <cell r="A321">
            <v>50200002</v>
          </cell>
        </row>
        <row r="322">
          <cell r="A322">
            <v>50200003</v>
          </cell>
        </row>
        <row r="323">
          <cell r="A323">
            <v>50200004</v>
          </cell>
        </row>
        <row r="324">
          <cell r="A324">
            <v>50200005</v>
          </cell>
        </row>
        <row r="325">
          <cell r="A325">
            <v>50200006</v>
          </cell>
        </row>
        <row r="326">
          <cell r="A326">
            <v>50200007</v>
          </cell>
        </row>
        <row r="327">
          <cell r="A327">
            <v>50200008</v>
          </cell>
        </row>
        <row r="328">
          <cell r="A328">
            <v>50200009</v>
          </cell>
        </row>
        <row r="329">
          <cell r="A329">
            <v>50200010</v>
          </cell>
        </row>
        <row r="330">
          <cell r="A330">
            <v>50200011</v>
          </cell>
        </row>
        <row r="331">
          <cell r="A331">
            <v>50200012</v>
          </cell>
        </row>
        <row r="332">
          <cell r="A332">
            <v>50200013</v>
          </cell>
        </row>
        <row r="333">
          <cell r="A333">
            <v>50200014</v>
          </cell>
        </row>
        <row r="334">
          <cell r="A334">
            <v>50200015</v>
          </cell>
        </row>
        <row r="335">
          <cell r="A335">
            <v>50200016</v>
          </cell>
        </row>
        <row r="336">
          <cell r="A336">
            <v>50200017</v>
          </cell>
        </row>
        <row r="337">
          <cell r="A337">
            <v>50200018</v>
          </cell>
        </row>
        <row r="338">
          <cell r="A338">
            <v>50200051</v>
          </cell>
        </row>
        <row r="339">
          <cell r="A339">
            <v>50200052</v>
          </cell>
        </row>
      </sheetData>
      <sheetData sheetId="10" refreshError="1">
        <row r="2">
          <cell r="B2" t="str">
            <v>Description</v>
          </cell>
        </row>
        <row r="3">
          <cell r="A3" t="str">
            <v>0000</v>
          </cell>
          <cell r="B3" t="str">
            <v>Unspecified</v>
          </cell>
        </row>
        <row r="4">
          <cell r="A4" t="str">
            <v>0103</v>
          </cell>
          <cell r="B4" t="str">
            <v>LP-2 Project</v>
          </cell>
        </row>
        <row r="5">
          <cell r="A5" t="str">
            <v>0104</v>
          </cell>
          <cell r="B5" t="str">
            <v>Lampang 3 Project</v>
          </cell>
        </row>
        <row r="6">
          <cell r="A6" t="str">
            <v>0108</v>
          </cell>
          <cell r="B6" t="str">
            <v>LP-2 Project (Coordination)</v>
          </cell>
        </row>
        <row r="7">
          <cell r="A7" t="str">
            <v>0110</v>
          </cell>
        </row>
        <row r="8">
          <cell r="A8" t="str">
            <v>0203</v>
          </cell>
        </row>
        <row r="9">
          <cell r="A9" t="str">
            <v>0208</v>
          </cell>
        </row>
        <row r="11">
          <cell r="A11" t="str">
            <v>0241</v>
          </cell>
        </row>
        <row r="12">
          <cell r="A12" t="str">
            <v>0253</v>
          </cell>
        </row>
        <row r="13">
          <cell r="A13" t="str">
            <v>0254</v>
          </cell>
        </row>
        <row r="14">
          <cell r="A14" t="str">
            <v>0255</v>
          </cell>
        </row>
        <row r="15">
          <cell r="A15" t="str">
            <v>0256</v>
          </cell>
        </row>
        <row r="16">
          <cell r="A16" t="str">
            <v>0257</v>
          </cell>
        </row>
        <row r="17">
          <cell r="A17" t="str">
            <v>0258</v>
          </cell>
        </row>
        <row r="18">
          <cell r="A18" t="str">
            <v>0317</v>
          </cell>
        </row>
        <row r="19">
          <cell r="A19" t="str">
            <v>0330</v>
          </cell>
        </row>
        <row r="20">
          <cell r="A20" t="str">
            <v>0818</v>
          </cell>
        </row>
        <row r="21">
          <cell r="A21" t="str">
            <v>0819</v>
          </cell>
        </row>
        <row r="22">
          <cell r="A22" t="str">
            <v>0820</v>
          </cell>
        </row>
        <row r="23">
          <cell r="A23" t="str">
            <v>0821</v>
          </cell>
        </row>
        <row r="24">
          <cell r="A24" t="str">
            <v>0822</v>
          </cell>
        </row>
        <row r="25">
          <cell r="A25" t="str">
            <v>0823</v>
          </cell>
        </row>
        <row r="26">
          <cell r="A26" t="str">
            <v>0824</v>
          </cell>
        </row>
        <row r="27">
          <cell r="A27" t="str">
            <v>0825</v>
          </cell>
        </row>
        <row r="28">
          <cell r="A28" t="str">
            <v>0826</v>
          </cell>
        </row>
        <row r="29">
          <cell r="A29" t="str">
            <v>0827</v>
          </cell>
        </row>
        <row r="30">
          <cell r="A30" t="str">
            <v>0912</v>
          </cell>
        </row>
        <row r="31">
          <cell r="A31" t="str">
            <v>1201</v>
          </cell>
        </row>
        <row r="32">
          <cell r="A32" t="str">
            <v>1202</v>
          </cell>
        </row>
        <row r="33">
          <cell r="A33" t="str">
            <v>AD01</v>
          </cell>
        </row>
        <row r="34">
          <cell r="A34" t="str">
            <v>BC01</v>
          </cell>
        </row>
        <row r="35">
          <cell r="A35" t="str">
            <v>BC02</v>
          </cell>
        </row>
        <row r="36">
          <cell r="A36" t="str">
            <v>BC03</v>
          </cell>
        </row>
        <row r="37">
          <cell r="A37" t="str">
            <v>BD01</v>
          </cell>
        </row>
        <row r="38">
          <cell r="A38" t="str">
            <v>BD02</v>
          </cell>
        </row>
        <row r="39">
          <cell r="A39" t="str">
            <v>BH02</v>
          </cell>
        </row>
        <row r="40">
          <cell r="A40" t="str">
            <v>BH03</v>
          </cell>
        </row>
        <row r="41">
          <cell r="A41" t="str">
            <v>BH04</v>
          </cell>
        </row>
        <row r="42">
          <cell r="A42" t="str">
            <v>BU01</v>
          </cell>
        </row>
        <row r="43">
          <cell r="A43" t="str">
            <v>BU02</v>
          </cell>
        </row>
        <row r="44">
          <cell r="A44" t="str">
            <v>BW01</v>
          </cell>
        </row>
        <row r="45">
          <cell r="A45" t="str">
            <v>BW02</v>
          </cell>
        </row>
        <row r="46">
          <cell r="A46" t="str">
            <v>CF01</v>
          </cell>
        </row>
        <row r="47">
          <cell r="A47" t="str">
            <v>CF02</v>
          </cell>
        </row>
        <row r="48">
          <cell r="A48" t="str">
            <v>CF03</v>
          </cell>
        </row>
        <row r="49">
          <cell r="A49" t="str">
            <v>CF04</v>
          </cell>
        </row>
        <row r="50">
          <cell r="A50" t="str">
            <v>CF05</v>
          </cell>
        </row>
        <row r="51">
          <cell r="A51" t="str">
            <v>CF06</v>
          </cell>
        </row>
        <row r="52">
          <cell r="A52" t="str">
            <v>CF07</v>
          </cell>
        </row>
        <row r="53">
          <cell r="A53" t="str">
            <v>CN01</v>
          </cell>
        </row>
        <row r="54">
          <cell r="A54" t="str">
            <v>CN02</v>
          </cell>
        </row>
        <row r="55">
          <cell r="A55" t="str">
            <v>CN03</v>
          </cell>
        </row>
        <row r="56">
          <cell r="A56" t="str">
            <v>CS20</v>
          </cell>
        </row>
        <row r="57">
          <cell r="A57" t="str">
            <v>CS21</v>
          </cell>
        </row>
        <row r="58">
          <cell r="A58" t="str">
            <v>CS30</v>
          </cell>
        </row>
        <row r="59">
          <cell r="A59" t="str">
            <v>CT01</v>
          </cell>
        </row>
        <row r="60">
          <cell r="A60" t="str">
            <v>CU01</v>
          </cell>
        </row>
        <row r="61">
          <cell r="A61" t="str">
            <v>CU02</v>
          </cell>
        </row>
        <row r="62">
          <cell r="A62" t="str">
            <v>CU04</v>
          </cell>
        </row>
        <row r="63">
          <cell r="A63" t="str">
            <v>CU05</v>
          </cell>
        </row>
        <row r="64">
          <cell r="A64" t="str">
            <v>E301</v>
          </cell>
        </row>
        <row r="65">
          <cell r="A65" t="str">
            <v>E303</v>
          </cell>
        </row>
        <row r="66">
          <cell r="A66" t="str">
            <v>FT01</v>
          </cell>
        </row>
        <row r="67">
          <cell r="A67" t="str">
            <v>FT02</v>
          </cell>
        </row>
        <row r="68">
          <cell r="A68" t="str">
            <v>GD01</v>
          </cell>
        </row>
        <row r="69">
          <cell r="A69" t="str">
            <v>GD02</v>
          </cell>
        </row>
        <row r="70">
          <cell r="A70" t="str">
            <v>GD03</v>
          </cell>
        </row>
        <row r="71">
          <cell r="A71" t="str">
            <v>GN01</v>
          </cell>
        </row>
        <row r="72">
          <cell r="A72" t="str">
            <v>GN06</v>
          </cell>
        </row>
        <row r="73">
          <cell r="A73" t="str">
            <v>HC01</v>
          </cell>
        </row>
        <row r="74">
          <cell r="A74" t="str">
            <v>HC02</v>
          </cell>
        </row>
        <row r="75">
          <cell r="A75" t="str">
            <v>IT01</v>
          </cell>
        </row>
        <row r="76">
          <cell r="A76" t="str">
            <v>MD01</v>
          </cell>
        </row>
        <row r="77">
          <cell r="A77" t="str">
            <v>MG01</v>
          </cell>
        </row>
        <row r="78">
          <cell r="A78" t="str">
            <v>MG03</v>
          </cell>
        </row>
        <row r="79">
          <cell r="A79" t="str">
            <v>MG05</v>
          </cell>
        </row>
        <row r="80">
          <cell r="A80" t="str">
            <v>MG07</v>
          </cell>
        </row>
        <row r="81">
          <cell r="A81" t="str">
            <v>MG08</v>
          </cell>
        </row>
        <row r="82">
          <cell r="A82" t="str">
            <v>MG09</v>
          </cell>
        </row>
        <row r="83">
          <cell r="A83" t="str">
            <v>MM01</v>
          </cell>
        </row>
        <row r="84">
          <cell r="A84" t="str">
            <v>MM02</v>
          </cell>
        </row>
        <row r="85">
          <cell r="A85" t="str">
            <v>MM03</v>
          </cell>
        </row>
        <row r="86">
          <cell r="A86" t="str">
            <v>MP01</v>
          </cell>
        </row>
        <row r="87">
          <cell r="A87" t="str">
            <v>MP05</v>
          </cell>
        </row>
        <row r="88">
          <cell r="A88" t="str">
            <v>MR01</v>
          </cell>
        </row>
        <row r="89">
          <cell r="A89" t="str">
            <v>MS01</v>
          </cell>
        </row>
        <row r="90">
          <cell r="A90" t="str">
            <v>MU02</v>
          </cell>
        </row>
        <row r="91">
          <cell r="A91" t="str">
            <v>MU03</v>
          </cell>
        </row>
        <row r="92">
          <cell r="A92" t="str">
            <v>MU04</v>
          </cell>
        </row>
        <row r="93">
          <cell r="A93" t="str">
            <v>MU05</v>
          </cell>
        </row>
        <row r="94">
          <cell r="A94" t="str">
            <v>OL01</v>
          </cell>
        </row>
        <row r="95">
          <cell r="A95" t="str">
            <v>OL03</v>
          </cell>
        </row>
        <row r="96">
          <cell r="A96" t="str">
            <v>PL01</v>
          </cell>
        </row>
        <row r="97">
          <cell r="A97" t="str">
            <v>PL02</v>
          </cell>
        </row>
        <row r="98">
          <cell r="A98" t="str">
            <v>SC03</v>
          </cell>
        </row>
        <row r="99">
          <cell r="A99" t="str">
            <v>SC08</v>
          </cell>
        </row>
        <row r="100">
          <cell r="A100" t="str">
            <v>SC11</v>
          </cell>
        </row>
        <row r="101">
          <cell r="A101" t="str">
            <v>SC13</v>
          </cell>
        </row>
        <row r="102">
          <cell r="A102" t="str">
            <v>SH01</v>
          </cell>
        </row>
        <row r="103">
          <cell r="A103" t="str">
            <v>SH02</v>
          </cell>
        </row>
        <row r="104">
          <cell r="A104" t="str">
            <v>SH03</v>
          </cell>
        </row>
        <row r="105">
          <cell r="A105" t="str">
            <v>SH04</v>
          </cell>
        </row>
        <row r="106">
          <cell r="A106" t="str">
            <v>SH05</v>
          </cell>
        </row>
        <row r="107">
          <cell r="A107" t="str">
            <v>SH06</v>
          </cell>
        </row>
        <row r="108">
          <cell r="A108" t="str">
            <v>SH07</v>
          </cell>
        </row>
        <row r="109">
          <cell r="A109" t="str">
            <v>ST01</v>
          </cell>
        </row>
        <row r="110">
          <cell r="A110" t="str">
            <v>TL01</v>
          </cell>
        </row>
        <row r="111">
          <cell r="A111" t="str">
            <v>TO01</v>
          </cell>
        </row>
        <row r="112">
          <cell r="A112" t="str">
            <v>TO02</v>
          </cell>
        </row>
        <row r="113">
          <cell r="A113" t="str">
            <v>TR01</v>
          </cell>
        </row>
        <row r="114">
          <cell r="A114" t="str">
            <v>TR02</v>
          </cell>
        </row>
        <row r="115">
          <cell r="A115" t="str">
            <v>TR03</v>
          </cell>
        </row>
        <row r="116">
          <cell r="A116" t="str">
            <v>TR04</v>
          </cell>
        </row>
        <row r="117">
          <cell r="A117" t="str">
            <v>TR05</v>
          </cell>
        </row>
        <row r="118">
          <cell r="A118" t="str">
            <v>TR06</v>
          </cell>
        </row>
        <row r="119">
          <cell r="A119" t="str">
            <v>TR07</v>
          </cell>
        </row>
        <row r="120">
          <cell r="A120" t="str">
            <v>TR08</v>
          </cell>
        </row>
        <row r="121">
          <cell r="A121" t="str">
            <v>TR09</v>
          </cell>
        </row>
        <row r="122">
          <cell r="A122" t="str">
            <v>TR10</v>
          </cell>
        </row>
        <row r="123">
          <cell r="A123" t="str">
            <v>TR11</v>
          </cell>
        </row>
        <row r="124">
          <cell r="A124" t="str">
            <v>TR12</v>
          </cell>
        </row>
        <row r="125">
          <cell r="A125" t="str">
            <v>TR13</v>
          </cell>
        </row>
        <row r="126">
          <cell r="A126" t="str">
            <v>TR14</v>
          </cell>
        </row>
        <row r="127">
          <cell r="A127" t="str">
            <v>TR15</v>
          </cell>
        </row>
        <row r="128">
          <cell r="A128" t="str">
            <v>TR16</v>
          </cell>
        </row>
        <row r="129">
          <cell r="A129" t="str">
            <v>TR17</v>
          </cell>
        </row>
        <row r="130">
          <cell r="A130" t="str">
            <v>TR18</v>
          </cell>
        </row>
        <row r="131">
          <cell r="A131" t="str">
            <v>TR19</v>
          </cell>
        </row>
        <row r="132">
          <cell r="A132" t="str">
            <v>TR20</v>
          </cell>
        </row>
        <row r="133">
          <cell r="A133" t="str">
            <v>TR21</v>
          </cell>
        </row>
        <row r="134">
          <cell r="A134" t="str">
            <v>TT01</v>
          </cell>
        </row>
        <row r="135">
          <cell r="A135" t="str">
            <v>WD01</v>
          </cell>
        </row>
        <row r="136">
          <cell r="A136" t="str">
            <v>WD02</v>
          </cell>
        </row>
        <row r="137">
          <cell r="A137" t="str">
            <v>WD03</v>
          </cell>
        </row>
        <row r="138">
          <cell r="A138" t="str">
            <v>WD03</v>
          </cell>
        </row>
        <row r="139">
          <cell r="A139" t="str">
            <v>WD04</v>
          </cell>
        </row>
        <row r="140">
          <cell r="A140" t="str">
            <v>WD04</v>
          </cell>
        </row>
        <row r="141">
          <cell r="A141" t="str">
            <v>WD05</v>
          </cell>
        </row>
        <row r="142">
          <cell r="A142" t="str">
            <v>WD06</v>
          </cell>
        </row>
        <row r="143">
          <cell r="A143" t="str">
            <v>WD07</v>
          </cell>
        </row>
        <row r="144">
          <cell r="A144" t="str">
            <v>WD08</v>
          </cell>
        </row>
        <row r="145">
          <cell r="A145" t="str">
            <v>WD08</v>
          </cell>
        </row>
        <row r="146">
          <cell r="A146" t="str">
            <v>WD09</v>
          </cell>
        </row>
        <row r="147">
          <cell r="A147" t="str">
            <v>WD09</v>
          </cell>
        </row>
        <row r="148">
          <cell r="A148" t="str">
            <v>WD10</v>
          </cell>
        </row>
        <row r="149">
          <cell r="A149" t="str">
            <v>WD10</v>
          </cell>
        </row>
        <row r="150">
          <cell r="A150" t="str">
            <v>WD11</v>
          </cell>
        </row>
        <row r="151">
          <cell r="A151" t="str">
            <v>WD11</v>
          </cell>
        </row>
        <row r="152">
          <cell r="A152" t="str">
            <v>WD12</v>
          </cell>
        </row>
        <row r="153">
          <cell r="A153" t="str">
            <v>WL01</v>
          </cell>
        </row>
        <row r="154">
          <cell r="A154" t="str">
            <v>WL01</v>
          </cell>
        </row>
        <row r="155">
          <cell r="A155" t="str">
            <v>WM02</v>
          </cell>
        </row>
        <row r="156">
          <cell r="A156" t="str">
            <v>WM05</v>
          </cell>
        </row>
        <row r="157">
          <cell r="A157" t="str">
            <v>WT01</v>
          </cell>
        </row>
        <row r="158">
          <cell r="A158" t="str">
            <v>WT02</v>
          </cell>
        </row>
        <row r="159">
          <cell r="A159" t="str">
            <v>WT02</v>
          </cell>
        </row>
        <row r="160">
          <cell r="A160" t="str">
            <v>WT03</v>
          </cell>
        </row>
        <row r="161">
          <cell r="A161" t="str">
            <v>WT04</v>
          </cell>
        </row>
        <row r="162">
          <cell r="A162" t="str">
            <v>WT04</v>
          </cell>
        </row>
        <row r="163">
          <cell r="A163" t="str">
            <v>WT06</v>
          </cell>
        </row>
        <row r="164">
          <cell r="A164" t="str">
            <v>WT08</v>
          </cell>
        </row>
      </sheetData>
      <sheetData sheetId="11" refreshError="1">
        <row r="2">
          <cell r="B2" t="str">
            <v>BU.</v>
          </cell>
        </row>
        <row r="3">
          <cell r="A3" t="str">
            <v>33</v>
          </cell>
          <cell r="B3" t="str">
            <v>08</v>
          </cell>
        </row>
        <row r="4">
          <cell r="A4" t="str">
            <v>33</v>
          </cell>
          <cell r="B4" t="str">
            <v>08</v>
          </cell>
        </row>
        <row r="5">
          <cell r="A5" t="str">
            <v>33</v>
          </cell>
          <cell r="B5" t="str">
            <v>08</v>
          </cell>
        </row>
      </sheetData>
      <sheetData sheetId="12" refreshError="1">
        <row r="2">
          <cell r="B2" t="str">
            <v>BU.</v>
          </cell>
        </row>
        <row r="3">
          <cell r="A3" t="str">
            <v>33</v>
          </cell>
          <cell r="B3" t="str">
            <v>08</v>
          </cell>
        </row>
        <row r="4">
          <cell r="A4" t="str">
            <v>33</v>
          </cell>
          <cell r="B4" t="str">
            <v>08</v>
          </cell>
        </row>
        <row r="5">
          <cell r="A5" t="str">
            <v>33</v>
          </cell>
          <cell r="B5" t="str">
            <v>08</v>
          </cell>
        </row>
      </sheetData>
      <sheetData sheetId="13" refreshError="1">
        <row r="2">
          <cell r="B2" t="str">
            <v>BU.</v>
          </cell>
        </row>
        <row r="3">
          <cell r="A3" t="str">
            <v>33</v>
          </cell>
          <cell r="B3" t="str">
            <v>08</v>
          </cell>
        </row>
      </sheetData>
      <sheetData sheetId="14" refreshError="1">
        <row r="2">
          <cell r="B2" t="str">
            <v>BU.</v>
          </cell>
        </row>
        <row r="3">
          <cell r="A3" t="str">
            <v>33</v>
          </cell>
          <cell r="B3" t="str">
            <v>08</v>
          </cell>
        </row>
      </sheetData>
      <sheetData sheetId="15" refreshError="1">
        <row r="2">
          <cell r="B2" t="str">
            <v>BU.</v>
          </cell>
        </row>
        <row r="3">
          <cell r="A3" t="str">
            <v>33</v>
          </cell>
          <cell r="B3" t="str">
            <v>08</v>
          </cell>
        </row>
        <row r="4">
          <cell r="A4" t="str">
            <v>33</v>
          </cell>
          <cell r="B4" t="str">
            <v>08</v>
          </cell>
        </row>
      </sheetData>
      <sheetData sheetId="16" refreshError="1">
        <row r="2">
          <cell r="B2" t="str">
            <v>BU.</v>
          </cell>
        </row>
        <row r="3">
          <cell r="B3" t="str">
            <v>01</v>
          </cell>
        </row>
        <row r="4">
          <cell r="B4" t="str">
            <v>01</v>
          </cell>
        </row>
        <row r="5">
          <cell r="B5" t="str">
            <v>01</v>
          </cell>
        </row>
        <row r="6">
          <cell r="B6" t="str">
            <v>01</v>
          </cell>
        </row>
      </sheetData>
      <sheetData sheetId="17" refreshError="1">
        <row r="2">
          <cell r="B2" t="str">
            <v>BU.</v>
          </cell>
        </row>
      </sheetData>
      <sheetData sheetId="18" refreshError="1">
        <row r="2">
          <cell r="B2" t="str">
            <v>BU.</v>
          </cell>
        </row>
      </sheetData>
      <sheetData sheetId="19" refreshError="1">
        <row r="2">
          <cell r="B2" t="str">
            <v>BU.</v>
          </cell>
        </row>
      </sheetData>
      <sheetData sheetId="20" refreshError="1">
        <row r="2">
          <cell r="B2" t="str">
            <v>BU.</v>
          </cell>
        </row>
        <row r="3">
          <cell r="A3" t="str">
            <v>33</v>
          </cell>
          <cell r="B3" t="str">
            <v>08</v>
          </cell>
        </row>
        <row r="4">
          <cell r="A4" t="str">
            <v>33</v>
          </cell>
          <cell r="B4" t="str">
            <v>08</v>
          </cell>
        </row>
        <row r="5">
          <cell r="A5" t="str">
            <v>33</v>
          </cell>
          <cell r="B5" t="str">
            <v>08</v>
          </cell>
        </row>
        <row r="6">
          <cell r="A6" t="str">
            <v>33</v>
          </cell>
          <cell r="B6" t="str">
            <v>08</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sheetData>
      <sheetData sheetId="21" refreshError="1">
        <row r="2">
          <cell r="B2" t="str">
            <v>Description</v>
          </cell>
        </row>
        <row r="4">
          <cell r="A4" t="str">
            <v>01011716999</v>
          </cell>
          <cell r="B4" t="str">
            <v>IMM-Mine Stock Yard</v>
          </cell>
        </row>
      </sheetData>
      <sheetData sheetId="22" refreshError="1">
        <row r="2">
          <cell r="B2" t="str">
            <v>Description</v>
          </cell>
        </row>
        <row r="4">
          <cell r="B4" t="e">
            <v>#N/A</v>
          </cell>
        </row>
        <row r="5">
          <cell r="B5" t="e">
            <v>#N/A</v>
          </cell>
        </row>
        <row r="6">
          <cell r="B6" t="e">
            <v>#N/A</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G_Status"/>
      <sheetName val="BPG_Regional"/>
      <sheetName val="BPG_Product"/>
      <sheetName val="BPG_Mine (3)"/>
      <sheetName val="BPG_Mine (1)"/>
      <sheetName val="BPG_Detail"/>
      <sheetName val="Indo_Status"/>
      <sheetName val="Indo_Mine (1)"/>
      <sheetName val="Indo_Product"/>
      <sheetName val="Indo_Mine (2)"/>
      <sheetName val="Indo_Detail"/>
      <sheetName val="Indo_Port"/>
      <sheetName val="dBase"/>
      <sheetName val="dBonus"/>
      <sheetName val="IMM"/>
      <sheetName val="TCM"/>
      <sheetName val="JBG"/>
      <sheetName val="KTD"/>
      <sheetName val="BEK"/>
      <sheetName val="Blending"/>
      <sheetName val="Affiliated"/>
      <sheetName val="Exchange"/>
      <sheetName val="2013 Sales Plan_2012-11-21_(V"/>
    </sheetNames>
    <sheetDataSet>
      <sheetData sheetId="0"/>
      <sheetData sheetId="1"/>
      <sheetData sheetId="2"/>
      <sheetData sheetId="3"/>
      <sheetData sheetId="4"/>
      <sheetData sheetId="5">
        <row r="1">
          <cell r="H1" t="str">
            <v>21 Nov'12 V.3</v>
          </cell>
        </row>
      </sheetData>
      <sheetData sheetId="6"/>
      <sheetData sheetId="7"/>
      <sheetData sheetId="8"/>
      <sheetData sheetId="9"/>
      <sheetData sheetId="10"/>
      <sheetData sheetId="11"/>
      <sheetData sheetId="12">
        <row r="2">
          <cell r="C2" t="str">
            <v>Asahi Chemical</v>
          </cell>
          <cell r="R2">
            <v>0</v>
          </cell>
          <cell r="AZ2">
            <v>0</v>
          </cell>
          <cell r="BA2">
            <v>0</v>
          </cell>
          <cell r="BC2" t="str">
            <v>OTHERS</v>
          </cell>
          <cell r="BE2" t="str">
            <v>Jan</v>
          </cell>
        </row>
        <row r="3">
          <cell r="C3" t="str">
            <v>Asahi Chemical</v>
          </cell>
          <cell r="R3">
            <v>0</v>
          </cell>
          <cell r="AZ3">
            <v>0</v>
          </cell>
          <cell r="BA3">
            <v>0</v>
          </cell>
          <cell r="BC3" t="str">
            <v>OTHERS</v>
          </cell>
          <cell r="BE3" t="str">
            <v>Feb</v>
          </cell>
        </row>
        <row r="4">
          <cell r="C4" t="str">
            <v>Asahi Chemical</v>
          </cell>
          <cell r="R4">
            <v>0</v>
          </cell>
          <cell r="AZ4">
            <v>0</v>
          </cell>
          <cell r="BA4">
            <v>0</v>
          </cell>
          <cell r="BC4" t="str">
            <v>OTHERS</v>
          </cell>
          <cell r="BE4" t="str">
            <v>Mar</v>
          </cell>
        </row>
        <row r="5">
          <cell r="C5" t="str">
            <v>Asahi Chemical</v>
          </cell>
          <cell r="R5">
            <v>0</v>
          </cell>
          <cell r="AZ5">
            <v>0</v>
          </cell>
          <cell r="BA5">
            <v>0</v>
          </cell>
          <cell r="BC5" t="str">
            <v>OTHERS</v>
          </cell>
          <cell r="BE5" t="str">
            <v>Apr</v>
          </cell>
        </row>
        <row r="6">
          <cell r="C6" t="str">
            <v>Asahi Chemical</v>
          </cell>
          <cell r="R6">
            <v>0</v>
          </cell>
          <cell r="AZ6">
            <v>0</v>
          </cell>
          <cell r="BA6">
            <v>0</v>
          </cell>
          <cell r="BC6" t="str">
            <v>OTHERS</v>
          </cell>
          <cell r="BE6" t="str">
            <v>May</v>
          </cell>
        </row>
        <row r="7">
          <cell r="C7" t="str">
            <v>Asahi Chemical</v>
          </cell>
          <cell r="R7">
            <v>0</v>
          </cell>
          <cell r="AZ7">
            <v>0</v>
          </cell>
          <cell r="BA7">
            <v>0</v>
          </cell>
          <cell r="BC7" t="str">
            <v>OTHERS</v>
          </cell>
          <cell r="BE7" t="str">
            <v>Jun</v>
          </cell>
        </row>
        <row r="8">
          <cell r="C8" t="str">
            <v>Asahi Chemical</v>
          </cell>
          <cell r="R8">
            <v>0</v>
          </cell>
          <cell r="AZ8">
            <v>0</v>
          </cell>
          <cell r="BA8">
            <v>0</v>
          </cell>
          <cell r="BC8" t="str">
            <v>OTHERS</v>
          </cell>
          <cell r="BE8" t="str">
            <v>Jul</v>
          </cell>
        </row>
        <row r="9">
          <cell r="C9" t="str">
            <v>Asahi Chemical</v>
          </cell>
          <cell r="R9">
            <v>0</v>
          </cell>
          <cell r="AZ9">
            <v>0</v>
          </cell>
          <cell r="BA9">
            <v>0</v>
          </cell>
          <cell r="BC9" t="str">
            <v>OTHERS</v>
          </cell>
          <cell r="BE9" t="str">
            <v>Aug</v>
          </cell>
        </row>
        <row r="10">
          <cell r="C10" t="str">
            <v>Asahi Chemical</v>
          </cell>
          <cell r="R10">
            <v>0</v>
          </cell>
          <cell r="AZ10">
            <v>0</v>
          </cell>
          <cell r="BA10">
            <v>0</v>
          </cell>
          <cell r="BC10" t="str">
            <v>OTHERS</v>
          </cell>
          <cell r="BE10" t="str">
            <v>Sep</v>
          </cell>
        </row>
        <row r="11">
          <cell r="C11" t="str">
            <v>Asahi Chemical</v>
          </cell>
          <cell r="R11">
            <v>0</v>
          </cell>
          <cell r="AZ11">
            <v>0</v>
          </cell>
          <cell r="BA11">
            <v>0</v>
          </cell>
          <cell r="BC11" t="str">
            <v>OTHERS</v>
          </cell>
          <cell r="BE11" t="str">
            <v>Oct</v>
          </cell>
        </row>
        <row r="12">
          <cell r="C12" t="str">
            <v>Asahi Chemical</v>
          </cell>
          <cell r="R12">
            <v>0</v>
          </cell>
          <cell r="AZ12">
            <v>0</v>
          </cell>
          <cell r="BA12">
            <v>0</v>
          </cell>
          <cell r="BC12" t="str">
            <v>OTHERS</v>
          </cell>
          <cell r="BE12" t="str">
            <v>Nov</v>
          </cell>
        </row>
        <row r="13">
          <cell r="C13" t="str">
            <v>Asahi Chemical</v>
          </cell>
          <cell r="R13">
            <v>0</v>
          </cell>
          <cell r="AZ13">
            <v>0</v>
          </cell>
          <cell r="BA13">
            <v>0</v>
          </cell>
          <cell r="BC13" t="str">
            <v>OTHERS</v>
          </cell>
          <cell r="BE13" t="str">
            <v>Dec</v>
          </cell>
        </row>
        <row r="14">
          <cell r="C14" t="str">
            <v>Asahi Chemical</v>
          </cell>
          <cell r="R14">
            <v>0</v>
          </cell>
          <cell r="AZ14">
            <v>0</v>
          </cell>
          <cell r="BA14">
            <v>0</v>
          </cell>
          <cell r="BC14" t="str">
            <v>OTHERS</v>
          </cell>
          <cell r="BE14" t="str">
            <v>Jan</v>
          </cell>
        </row>
        <row r="15">
          <cell r="C15" t="str">
            <v>Asahi Chemical</v>
          </cell>
          <cell r="R15">
            <v>0</v>
          </cell>
          <cell r="AZ15">
            <v>0</v>
          </cell>
          <cell r="BA15">
            <v>0</v>
          </cell>
          <cell r="BC15" t="str">
            <v>OTHERS</v>
          </cell>
          <cell r="BE15" t="str">
            <v>Feb</v>
          </cell>
        </row>
        <row r="16">
          <cell r="C16" t="str">
            <v>Asahi Chemical</v>
          </cell>
          <cell r="R16">
            <v>0</v>
          </cell>
          <cell r="AZ16">
            <v>0</v>
          </cell>
          <cell r="BA16">
            <v>0</v>
          </cell>
          <cell r="BC16" t="str">
            <v>OTHERS</v>
          </cell>
          <cell r="BE16" t="str">
            <v>Mar</v>
          </cell>
        </row>
        <row r="17">
          <cell r="C17" t="str">
            <v>Asahi Chemical</v>
          </cell>
          <cell r="R17">
            <v>0</v>
          </cell>
          <cell r="AZ17">
            <v>0</v>
          </cell>
          <cell r="BA17">
            <v>0</v>
          </cell>
          <cell r="BC17" t="str">
            <v>OTHERS</v>
          </cell>
          <cell r="BE17" t="str">
            <v>Apr</v>
          </cell>
        </row>
        <row r="18">
          <cell r="C18" t="str">
            <v>Asahi Chemical</v>
          </cell>
          <cell r="R18">
            <v>0</v>
          </cell>
          <cell r="AZ18">
            <v>0</v>
          </cell>
          <cell r="BA18">
            <v>0</v>
          </cell>
          <cell r="BC18" t="str">
            <v>OTHERS</v>
          </cell>
          <cell r="BE18" t="str">
            <v>May</v>
          </cell>
        </row>
        <row r="19">
          <cell r="C19" t="str">
            <v>Asahi Chemical</v>
          </cell>
          <cell r="R19">
            <v>0</v>
          </cell>
          <cell r="AZ19">
            <v>0</v>
          </cell>
          <cell r="BA19">
            <v>0</v>
          </cell>
          <cell r="BC19" t="str">
            <v>OTHERS</v>
          </cell>
          <cell r="BE19" t="str">
            <v>Jun</v>
          </cell>
        </row>
        <row r="20">
          <cell r="C20" t="str">
            <v>Asahi Chemical</v>
          </cell>
          <cell r="R20">
            <v>0</v>
          </cell>
          <cell r="AZ20">
            <v>0</v>
          </cell>
          <cell r="BA20">
            <v>0</v>
          </cell>
          <cell r="BC20" t="str">
            <v>OTHERS</v>
          </cell>
          <cell r="BE20" t="str">
            <v>Jul</v>
          </cell>
        </row>
        <row r="21">
          <cell r="C21" t="str">
            <v>Asahi Chemical</v>
          </cell>
          <cell r="R21">
            <v>0</v>
          </cell>
          <cell r="AZ21">
            <v>0</v>
          </cell>
          <cell r="BA21">
            <v>0</v>
          </cell>
          <cell r="BC21" t="str">
            <v>OTHERS</v>
          </cell>
          <cell r="BE21" t="str">
            <v>Aug</v>
          </cell>
        </row>
        <row r="22">
          <cell r="C22" t="str">
            <v>Asahi Chemical</v>
          </cell>
          <cell r="R22">
            <v>0</v>
          </cell>
          <cell r="AZ22">
            <v>0</v>
          </cell>
          <cell r="BA22">
            <v>0</v>
          </cell>
          <cell r="BC22" t="str">
            <v>OTHERS</v>
          </cell>
          <cell r="BE22" t="str">
            <v>Sep</v>
          </cell>
        </row>
        <row r="23">
          <cell r="C23" t="str">
            <v>Asahi Chemical</v>
          </cell>
          <cell r="R23">
            <v>0</v>
          </cell>
          <cell r="AZ23">
            <v>0</v>
          </cell>
          <cell r="BA23">
            <v>0</v>
          </cell>
          <cell r="BC23" t="str">
            <v>OTHERS</v>
          </cell>
          <cell r="BE23" t="str">
            <v>Oct</v>
          </cell>
        </row>
        <row r="24">
          <cell r="C24" t="str">
            <v>Asahi Chemical</v>
          </cell>
          <cell r="R24">
            <v>0</v>
          </cell>
          <cell r="AZ24">
            <v>0</v>
          </cell>
          <cell r="BA24">
            <v>0</v>
          </cell>
          <cell r="BC24" t="str">
            <v>OTHERS</v>
          </cell>
          <cell r="BE24" t="str">
            <v>Nov</v>
          </cell>
        </row>
        <row r="25">
          <cell r="C25" t="str">
            <v>Asahi Chemical</v>
          </cell>
          <cell r="R25">
            <v>0</v>
          </cell>
          <cell r="AZ25">
            <v>0</v>
          </cell>
          <cell r="BA25">
            <v>0</v>
          </cell>
          <cell r="BC25" t="str">
            <v>OTHERS</v>
          </cell>
          <cell r="BE25" t="str">
            <v>Dec</v>
          </cell>
        </row>
        <row r="26">
          <cell r="C26" t="str">
            <v>CET</v>
          </cell>
          <cell r="R26">
            <v>0</v>
          </cell>
          <cell r="AZ26">
            <v>0</v>
          </cell>
          <cell r="BA26">
            <v>0</v>
          </cell>
          <cell r="BC26" t="str">
            <v>PLATINUM</v>
          </cell>
          <cell r="BE26" t="str">
            <v>Jan</v>
          </cell>
        </row>
        <row r="27">
          <cell r="C27" t="str">
            <v>CET</v>
          </cell>
          <cell r="R27">
            <v>42000</v>
          </cell>
          <cell r="AZ27">
            <v>-138600</v>
          </cell>
          <cell r="BA27">
            <v>-57380.997860102958</v>
          </cell>
          <cell r="BC27" t="str">
            <v>PLATINUM</v>
          </cell>
          <cell r="BE27" t="str">
            <v>Feb</v>
          </cell>
        </row>
        <row r="28">
          <cell r="C28" t="str">
            <v>CET</v>
          </cell>
          <cell r="R28">
            <v>0</v>
          </cell>
          <cell r="AZ28">
            <v>0</v>
          </cell>
          <cell r="BA28">
            <v>0</v>
          </cell>
          <cell r="BC28" t="str">
            <v>PLATINUM</v>
          </cell>
          <cell r="BE28" t="str">
            <v>Mar</v>
          </cell>
        </row>
        <row r="29">
          <cell r="C29" t="str">
            <v>CET</v>
          </cell>
          <cell r="R29">
            <v>42000</v>
          </cell>
          <cell r="AZ29">
            <v>-138600</v>
          </cell>
          <cell r="BA29">
            <v>-57380.997860102958</v>
          </cell>
          <cell r="BC29" t="str">
            <v>PLATINUM</v>
          </cell>
          <cell r="BE29" t="str">
            <v>Apr</v>
          </cell>
        </row>
        <row r="30">
          <cell r="C30" t="str">
            <v>CET</v>
          </cell>
          <cell r="R30">
            <v>42000</v>
          </cell>
          <cell r="AZ30">
            <v>-138600</v>
          </cell>
          <cell r="BA30">
            <v>-57380.997860102958</v>
          </cell>
          <cell r="BC30" t="str">
            <v>PLATINUM</v>
          </cell>
          <cell r="BE30" t="str">
            <v>May</v>
          </cell>
        </row>
        <row r="31">
          <cell r="C31" t="str">
            <v>CET</v>
          </cell>
          <cell r="R31">
            <v>42000</v>
          </cell>
          <cell r="AZ31">
            <v>-138600</v>
          </cell>
          <cell r="BA31">
            <v>-57380.997860102958</v>
          </cell>
          <cell r="BC31" t="str">
            <v>PLATINUM</v>
          </cell>
          <cell r="BE31" t="str">
            <v>Jun</v>
          </cell>
        </row>
        <row r="32">
          <cell r="C32" t="str">
            <v>CET</v>
          </cell>
          <cell r="R32">
            <v>42000</v>
          </cell>
          <cell r="AZ32">
            <v>-138600</v>
          </cell>
          <cell r="BA32">
            <v>-57380.997860102958</v>
          </cell>
          <cell r="BC32" t="str">
            <v>PLATINUM</v>
          </cell>
          <cell r="BE32" t="str">
            <v>Jul</v>
          </cell>
        </row>
        <row r="33">
          <cell r="C33" t="str">
            <v>CET</v>
          </cell>
          <cell r="R33">
            <v>42000</v>
          </cell>
          <cell r="AZ33">
            <v>-138600</v>
          </cell>
          <cell r="BA33">
            <v>-57380.997860102958</v>
          </cell>
          <cell r="BC33" t="str">
            <v>PLATINUM</v>
          </cell>
          <cell r="BE33" t="str">
            <v>Aug</v>
          </cell>
        </row>
        <row r="34">
          <cell r="C34" t="str">
            <v>CET</v>
          </cell>
          <cell r="R34">
            <v>42000</v>
          </cell>
          <cell r="AZ34">
            <v>-138600</v>
          </cell>
          <cell r="BA34">
            <v>-57380.997860102958</v>
          </cell>
          <cell r="BC34" t="str">
            <v>PLATINUM</v>
          </cell>
          <cell r="BE34" t="str">
            <v>Sep</v>
          </cell>
        </row>
        <row r="35">
          <cell r="C35" t="str">
            <v>CET</v>
          </cell>
          <cell r="R35">
            <v>42000</v>
          </cell>
          <cell r="AZ35">
            <v>-138600</v>
          </cell>
          <cell r="BA35">
            <v>-57380.997860102958</v>
          </cell>
          <cell r="BC35" t="str">
            <v>PLATINUM</v>
          </cell>
          <cell r="BE35" t="str">
            <v>Oct</v>
          </cell>
        </row>
        <row r="36">
          <cell r="C36" t="str">
            <v>CET</v>
          </cell>
          <cell r="R36">
            <v>42000</v>
          </cell>
          <cell r="AZ36">
            <v>-138600</v>
          </cell>
          <cell r="BA36">
            <v>-57380.997860102958</v>
          </cell>
          <cell r="BC36" t="str">
            <v>PLATINUM</v>
          </cell>
          <cell r="BE36" t="str">
            <v>Nov</v>
          </cell>
        </row>
        <row r="37">
          <cell r="C37" t="str">
            <v>CET</v>
          </cell>
          <cell r="R37">
            <v>42000</v>
          </cell>
          <cell r="AZ37">
            <v>-138600</v>
          </cell>
          <cell r="BA37">
            <v>-57380.997860102958</v>
          </cell>
          <cell r="BC37" t="str">
            <v>PLATINUM</v>
          </cell>
          <cell r="BE37" t="str">
            <v>Dec</v>
          </cell>
        </row>
        <row r="38">
          <cell r="C38" t="str">
            <v>CET</v>
          </cell>
          <cell r="R38">
            <v>0</v>
          </cell>
          <cell r="AZ38">
            <v>0</v>
          </cell>
          <cell r="BA38">
            <v>0</v>
          </cell>
          <cell r="BC38" t="str">
            <v>PLATINUM</v>
          </cell>
          <cell r="BE38" t="str">
            <v>Jan</v>
          </cell>
        </row>
        <row r="39">
          <cell r="C39" t="str">
            <v>CET</v>
          </cell>
          <cell r="R39">
            <v>7000</v>
          </cell>
          <cell r="AZ39">
            <v>-23100</v>
          </cell>
          <cell r="BA39">
            <v>-8750.4315999503033</v>
          </cell>
          <cell r="BC39" t="str">
            <v>PLATINUM</v>
          </cell>
          <cell r="BE39" t="str">
            <v>Feb</v>
          </cell>
        </row>
        <row r="40">
          <cell r="C40" t="str">
            <v>CET</v>
          </cell>
          <cell r="R40">
            <v>0</v>
          </cell>
          <cell r="AZ40">
            <v>0</v>
          </cell>
          <cell r="BA40">
            <v>0</v>
          </cell>
          <cell r="BC40" t="str">
            <v>PLATINUM</v>
          </cell>
          <cell r="BE40" t="str">
            <v>Mar</v>
          </cell>
        </row>
        <row r="41">
          <cell r="C41" t="str">
            <v>CET</v>
          </cell>
          <cell r="R41">
            <v>7000</v>
          </cell>
          <cell r="AZ41">
            <v>-23100</v>
          </cell>
          <cell r="BA41">
            <v>-8750.4315999503033</v>
          </cell>
          <cell r="BC41" t="str">
            <v>PLATINUM</v>
          </cell>
          <cell r="BE41" t="str">
            <v>Apr</v>
          </cell>
        </row>
        <row r="42">
          <cell r="C42" t="str">
            <v>CET</v>
          </cell>
          <cell r="R42">
            <v>7000</v>
          </cell>
          <cell r="AZ42">
            <v>-23100</v>
          </cell>
          <cell r="BA42">
            <v>-8750.4315999503033</v>
          </cell>
          <cell r="BC42" t="str">
            <v>PLATINUM</v>
          </cell>
          <cell r="BE42" t="str">
            <v>May</v>
          </cell>
        </row>
        <row r="43">
          <cell r="C43" t="str">
            <v>CET</v>
          </cell>
          <cell r="R43">
            <v>7000</v>
          </cell>
          <cell r="AZ43">
            <v>-23100</v>
          </cell>
          <cell r="BA43">
            <v>-8750.4315999503033</v>
          </cell>
          <cell r="BC43" t="str">
            <v>PLATINUM</v>
          </cell>
          <cell r="BE43" t="str">
            <v>Jun</v>
          </cell>
        </row>
        <row r="44">
          <cell r="C44" t="str">
            <v>CET</v>
          </cell>
          <cell r="R44">
            <v>7000</v>
          </cell>
          <cell r="AZ44">
            <v>-23100</v>
          </cell>
          <cell r="BA44">
            <v>-8750.4315999503033</v>
          </cell>
          <cell r="BC44" t="str">
            <v>PLATINUM</v>
          </cell>
          <cell r="BE44" t="str">
            <v>Jul</v>
          </cell>
        </row>
        <row r="45">
          <cell r="C45" t="str">
            <v>CET</v>
          </cell>
          <cell r="R45">
            <v>7000</v>
          </cell>
          <cell r="AZ45">
            <v>-23100</v>
          </cell>
          <cell r="BA45">
            <v>-8750.4315999503033</v>
          </cell>
          <cell r="BC45" t="str">
            <v>PLATINUM</v>
          </cell>
          <cell r="BE45" t="str">
            <v>Aug</v>
          </cell>
        </row>
        <row r="46">
          <cell r="C46" t="str">
            <v>CET</v>
          </cell>
          <cell r="R46">
            <v>7000</v>
          </cell>
          <cell r="AZ46">
            <v>-23100</v>
          </cell>
          <cell r="BA46">
            <v>-8750.4315999503033</v>
          </cell>
          <cell r="BC46" t="str">
            <v>PLATINUM</v>
          </cell>
          <cell r="BE46" t="str">
            <v>Sep</v>
          </cell>
        </row>
        <row r="47">
          <cell r="C47" t="str">
            <v>CET</v>
          </cell>
          <cell r="R47">
            <v>7000</v>
          </cell>
          <cell r="AZ47">
            <v>-23100</v>
          </cell>
          <cell r="BA47">
            <v>-8750.4315999503033</v>
          </cell>
          <cell r="BC47" t="str">
            <v>PLATINUM</v>
          </cell>
          <cell r="BE47" t="str">
            <v>Oct</v>
          </cell>
        </row>
        <row r="48">
          <cell r="C48" t="str">
            <v>CET</v>
          </cell>
          <cell r="R48">
            <v>7000</v>
          </cell>
          <cell r="AZ48">
            <v>-23100</v>
          </cell>
          <cell r="BA48">
            <v>-8750.4315999503033</v>
          </cell>
          <cell r="BC48" t="str">
            <v>PLATINUM</v>
          </cell>
          <cell r="BE48" t="str">
            <v>Nov</v>
          </cell>
        </row>
        <row r="49">
          <cell r="C49" t="str">
            <v>CET</v>
          </cell>
          <cell r="R49">
            <v>7000</v>
          </cell>
          <cell r="AZ49">
            <v>-23100</v>
          </cell>
          <cell r="BA49">
            <v>-8750.4315999503033</v>
          </cell>
          <cell r="BC49" t="str">
            <v>PLATINUM</v>
          </cell>
          <cell r="BE49" t="str">
            <v>Dec</v>
          </cell>
        </row>
        <row r="50">
          <cell r="C50" t="str">
            <v>CET</v>
          </cell>
          <cell r="R50">
            <v>0</v>
          </cell>
          <cell r="AZ50">
            <v>0</v>
          </cell>
          <cell r="BA50">
            <v>0</v>
          </cell>
          <cell r="BC50" t="str">
            <v>PLATINUM</v>
          </cell>
          <cell r="BE50" t="str">
            <v>Jan</v>
          </cell>
        </row>
        <row r="51">
          <cell r="C51" t="str">
            <v>CET</v>
          </cell>
          <cell r="R51">
            <v>21000.000000000004</v>
          </cell>
          <cell r="AZ51">
            <v>-69300.000000000015</v>
          </cell>
          <cell r="BA51">
            <v>-32340.776439582416</v>
          </cell>
          <cell r="BC51" t="str">
            <v>PLATINUM</v>
          </cell>
          <cell r="BE51" t="str">
            <v>Feb</v>
          </cell>
        </row>
        <row r="52">
          <cell r="C52" t="str">
            <v>CET</v>
          </cell>
          <cell r="R52">
            <v>0</v>
          </cell>
          <cell r="AZ52">
            <v>0</v>
          </cell>
          <cell r="BA52">
            <v>0</v>
          </cell>
          <cell r="BC52" t="str">
            <v>PLATINUM</v>
          </cell>
          <cell r="BE52" t="str">
            <v>Mar</v>
          </cell>
        </row>
        <row r="53">
          <cell r="C53" t="str">
            <v>CET</v>
          </cell>
          <cell r="R53">
            <v>21000.000000000004</v>
          </cell>
          <cell r="AZ53">
            <v>-69300.000000000015</v>
          </cell>
          <cell r="BA53">
            <v>-32340.776439582416</v>
          </cell>
          <cell r="BC53" t="str">
            <v>PLATINUM</v>
          </cell>
          <cell r="BE53" t="str">
            <v>Apr</v>
          </cell>
        </row>
        <row r="54">
          <cell r="C54" t="str">
            <v>CET</v>
          </cell>
          <cell r="R54">
            <v>21000.000000000004</v>
          </cell>
          <cell r="AZ54">
            <v>-69300.000000000015</v>
          </cell>
          <cell r="BA54">
            <v>-32340.776439582416</v>
          </cell>
          <cell r="BC54" t="str">
            <v>PLATINUM</v>
          </cell>
          <cell r="BE54" t="str">
            <v>May</v>
          </cell>
        </row>
        <row r="55">
          <cell r="C55" t="str">
            <v>CET</v>
          </cell>
          <cell r="R55">
            <v>21000.000000000004</v>
          </cell>
          <cell r="AZ55">
            <v>-69300.000000000015</v>
          </cell>
          <cell r="BA55">
            <v>-32340.776439582416</v>
          </cell>
          <cell r="BC55" t="str">
            <v>PLATINUM</v>
          </cell>
          <cell r="BE55" t="str">
            <v>Jun</v>
          </cell>
        </row>
        <row r="56">
          <cell r="C56" t="str">
            <v>CET</v>
          </cell>
          <cell r="R56">
            <v>21000.000000000004</v>
          </cell>
          <cell r="AZ56">
            <v>-69300.000000000015</v>
          </cell>
          <cell r="BA56">
            <v>-32340.776439582416</v>
          </cell>
          <cell r="BC56" t="str">
            <v>PLATINUM</v>
          </cell>
          <cell r="BE56" t="str">
            <v>Jul</v>
          </cell>
        </row>
        <row r="57">
          <cell r="C57" t="str">
            <v>CET</v>
          </cell>
          <cell r="R57">
            <v>21000.000000000004</v>
          </cell>
          <cell r="AZ57">
            <v>-69300.000000000015</v>
          </cell>
          <cell r="BA57">
            <v>-32340.776439582416</v>
          </cell>
          <cell r="BC57" t="str">
            <v>PLATINUM</v>
          </cell>
          <cell r="BE57" t="str">
            <v>Aug</v>
          </cell>
        </row>
        <row r="58">
          <cell r="C58" t="str">
            <v>CET</v>
          </cell>
          <cell r="R58">
            <v>21000.000000000004</v>
          </cell>
          <cell r="AZ58">
            <v>-69300.000000000015</v>
          </cell>
          <cell r="BA58">
            <v>-32340.776439582416</v>
          </cell>
          <cell r="BC58" t="str">
            <v>PLATINUM</v>
          </cell>
          <cell r="BE58" t="str">
            <v>Sep</v>
          </cell>
        </row>
        <row r="59">
          <cell r="C59" t="str">
            <v>CET</v>
          </cell>
          <cell r="R59">
            <v>21000.000000000004</v>
          </cell>
          <cell r="AZ59">
            <v>-69300.000000000015</v>
          </cell>
          <cell r="BA59">
            <v>-32340.776439582416</v>
          </cell>
          <cell r="BC59" t="str">
            <v>PLATINUM</v>
          </cell>
          <cell r="BE59" t="str">
            <v>Oct</v>
          </cell>
        </row>
        <row r="60">
          <cell r="C60" t="str">
            <v>CET</v>
          </cell>
          <cell r="R60">
            <v>21000.000000000004</v>
          </cell>
          <cell r="AZ60">
            <v>-69300.000000000015</v>
          </cell>
          <cell r="BA60">
            <v>-32340.776439582416</v>
          </cell>
          <cell r="BC60" t="str">
            <v>PLATINUM</v>
          </cell>
          <cell r="BE60" t="str">
            <v>Nov</v>
          </cell>
        </row>
        <row r="61">
          <cell r="C61" t="str">
            <v>CET</v>
          </cell>
          <cell r="R61">
            <v>21000.000000000004</v>
          </cell>
          <cell r="AZ61">
            <v>-69300.000000000015</v>
          </cell>
          <cell r="BA61">
            <v>-32340.776439582416</v>
          </cell>
          <cell r="BC61" t="str">
            <v>PLATINUM</v>
          </cell>
          <cell r="BE61" t="str">
            <v>Dec</v>
          </cell>
        </row>
        <row r="62">
          <cell r="C62" t="str">
            <v>Chubu</v>
          </cell>
          <cell r="R62">
            <v>48000</v>
          </cell>
          <cell r="AZ62">
            <v>-158400</v>
          </cell>
          <cell r="BA62">
            <v>-75336.538281324363</v>
          </cell>
          <cell r="BC62" t="str">
            <v>PLATINUM</v>
          </cell>
          <cell r="BE62" t="str">
            <v>Jan</v>
          </cell>
        </row>
        <row r="63">
          <cell r="C63" t="str">
            <v>Chubu</v>
          </cell>
          <cell r="R63">
            <v>48000</v>
          </cell>
          <cell r="AZ63">
            <v>-158400</v>
          </cell>
          <cell r="BA63">
            <v>-75336.538281324363</v>
          </cell>
          <cell r="BC63" t="str">
            <v>PLATINUM</v>
          </cell>
          <cell r="BE63" t="str">
            <v>Feb</v>
          </cell>
        </row>
        <row r="64">
          <cell r="C64" t="str">
            <v>Chubu</v>
          </cell>
          <cell r="R64">
            <v>48000</v>
          </cell>
          <cell r="AZ64">
            <v>-158400</v>
          </cell>
          <cell r="BA64">
            <v>-75336.538281324363</v>
          </cell>
          <cell r="BC64" t="str">
            <v>PLATINUM</v>
          </cell>
          <cell r="BE64" t="str">
            <v>Mar</v>
          </cell>
        </row>
        <row r="65">
          <cell r="C65" t="str">
            <v>Chubu</v>
          </cell>
          <cell r="R65">
            <v>48000</v>
          </cell>
          <cell r="AZ65">
            <v>-158400</v>
          </cell>
          <cell r="BA65">
            <v>-75336.538281324363</v>
          </cell>
          <cell r="BC65" t="str">
            <v>PLATINUM</v>
          </cell>
          <cell r="BE65" t="str">
            <v>Apr</v>
          </cell>
        </row>
        <row r="66">
          <cell r="C66" t="str">
            <v>Chubu</v>
          </cell>
          <cell r="R66">
            <v>0</v>
          </cell>
          <cell r="AZ66">
            <v>0</v>
          </cell>
          <cell r="BA66">
            <v>0</v>
          </cell>
          <cell r="BC66" t="str">
            <v>PLATINUM</v>
          </cell>
          <cell r="BE66" t="str">
            <v>May</v>
          </cell>
        </row>
        <row r="67">
          <cell r="C67" t="str">
            <v>Chubu</v>
          </cell>
          <cell r="R67">
            <v>0</v>
          </cell>
          <cell r="AZ67">
            <v>0</v>
          </cell>
          <cell r="BA67">
            <v>0</v>
          </cell>
          <cell r="BC67" t="str">
            <v>PLATINUM</v>
          </cell>
          <cell r="BE67" t="str">
            <v>Jun</v>
          </cell>
        </row>
        <row r="68">
          <cell r="C68" t="str">
            <v>Chubu</v>
          </cell>
          <cell r="R68">
            <v>0</v>
          </cell>
          <cell r="AZ68">
            <v>0</v>
          </cell>
          <cell r="BA68">
            <v>0</v>
          </cell>
          <cell r="BC68" t="str">
            <v>PLATINUM</v>
          </cell>
          <cell r="BE68" t="str">
            <v>Jul</v>
          </cell>
        </row>
        <row r="69">
          <cell r="C69" t="str">
            <v>Chubu</v>
          </cell>
          <cell r="R69">
            <v>0</v>
          </cell>
          <cell r="AZ69">
            <v>0</v>
          </cell>
          <cell r="BA69">
            <v>0</v>
          </cell>
          <cell r="BC69" t="str">
            <v>PLATINUM</v>
          </cell>
          <cell r="BE69" t="str">
            <v>Aug</v>
          </cell>
        </row>
        <row r="70">
          <cell r="C70" t="str">
            <v>Chubu</v>
          </cell>
          <cell r="R70">
            <v>0</v>
          </cell>
          <cell r="AZ70">
            <v>0</v>
          </cell>
          <cell r="BA70">
            <v>0</v>
          </cell>
          <cell r="BC70" t="str">
            <v>PLATINUM</v>
          </cell>
          <cell r="BE70" t="str">
            <v>Sep</v>
          </cell>
        </row>
        <row r="71">
          <cell r="C71" t="str">
            <v>Chubu</v>
          </cell>
          <cell r="R71">
            <v>0</v>
          </cell>
          <cell r="AZ71">
            <v>0</v>
          </cell>
          <cell r="BA71">
            <v>0</v>
          </cell>
          <cell r="BC71" t="str">
            <v>PLATINUM</v>
          </cell>
          <cell r="BE71" t="str">
            <v>Oct</v>
          </cell>
        </row>
        <row r="72">
          <cell r="C72" t="str">
            <v>Chubu</v>
          </cell>
          <cell r="R72">
            <v>0</v>
          </cell>
          <cell r="AZ72">
            <v>0</v>
          </cell>
          <cell r="BA72">
            <v>0</v>
          </cell>
          <cell r="BC72" t="str">
            <v>PLATINUM</v>
          </cell>
          <cell r="BE72" t="str">
            <v>Nov</v>
          </cell>
        </row>
        <row r="73">
          <cell r="C73" t="str">
            <v>Chubu</v>
          </cell>
          <cell r="R73">
            <v>0</v>
          </cell>
          <cell r="AZ73">
            <v>0</v>
          </cell>
          <cell r="BA73">
            <v>0</v>
          </cell>
          <cell r="BC73" t="str">
            <v>PLATINUM</v>
          </cell>
          <cell r="BE73" t="str">
            <v>Dec</v>
          </cell>
        </row>
        <row r="74">
          <cell r="C74" t="str">
            <v>Chubu</v>
          </cell>
          <cell r="R74">
            <v>8000</v>
          </cell>
          <cell r="AZ74">
            <v>-26400</v>
          </cell>
          <cell r="BA74">
            <v>-11488.598138620513</v>
          </cell>
          <cell r="BC74" t="str">
            <v>PLATINUM</v>
          </cell>
          <cell r="BE74" t="str">
            <v>Jan</v>
          </cell>
        </row>
        <row r="75">
          <cell r="C75" t="str">
            <v>Chubu</v>
          </cell>
          <cell r="R75">
            <v>8000</v>
          </cell>
          <cell r="AZ75">
            <v>-26400</v>
          </cell>
          <cell r="BA75">
            <v>-11488.598138620513</v>
          </cell>
          <cell r="BC75" t="str">
            <v>PLATINUM</v>
          </cell>
          <cell r="BE75" t="str">
            <v>Feb</v>
          </cell>
        </row>
        <row r="76">
          <cell r="C76" t="str">
            <v>Chubu</v>
          </cell>
          <cell r="R76">
            <v>8000</v>
          </cell>
          <cell r="AZ76">
            <v>-26400</v>
          </cell>
          <cell r="BA76">
            <v>-11488.598138620513</v>
          </cell>
          <cell r="BC76" t="str">
            <v>PLATINUM</v>
          </cell>
          <cell r="BE76" t="str">
            <v>Mar</v>
          </cell>
        </row>
        <row r="77">
          <cell r="C77" t="str">
            <v>Chubu</v>
          </cell>
          <cell r="R77">
            <v>8000</v>
          </cell>
          <cell r="AZ77">
            <v>-26400</v>
          </cell>
          <cell r="BA77">
            <v>-11488.598138620513</v>
          </cell>
          <cell r="BC77" t="str">
            <v>PLATINUM</v>
          </cell>
          <cell r="BE77" t="str">
            <v>Apr</v>
          </cell>
        </row>
        <row r="78">
          <cell r="C78" t="str">
            <v>Chubu</v>
          </cell>
          <cell r="R78">
            <v>0</v>
          </cell>
          <cell r="AZ78">
            <v>0</v>
          </cell>
          <cell r="BA78">
            <v>0</v>
          </cell>
          <cell r="BC78" t="str">
            <v>PLATINUM</v>
          </cell>
          <cell r="BE78" t="str">
            <v>May</v>
          </cell>
        </row>
        <row r="79">
          <cell r="C79" t="str">
            <v>Chubu</v>
          </cell>
          <cell r="R79">
            <v>0</v>
          </cell>
          <cell r="AZ79">
            <v>0</v>
          </cell>
          <cell r="BA79">
            <v>0</v>
          </cell>
          <cell r="BC79" t="str">
            <v>PLATINUM</v>
          </cell>
          <cell r="BE79" t="str">
            <v>Jun</v>
          </cell>
        </row>
        <row r="80">
          <cell r="C80" t="str">
            <v>Chubu</v>
          </cell>
          <cell r="R80">
            <v>0</v>
          </cell>
          <cell r="AZ80">
            <v>0</v>
          </cell>
          <cell r="BA80">
            <v>0</v>
          </cell>
          <cell r="BC80" t="str">
            <v>PLATINUM</v>
          </cell>
          <cell r="BE80" t="str">
            <v>Jul</v>
          </cell>
        </row>
        <row r="81">
          <cell r="C81" t="str">
            <v>Chubu</v>
          </cell>
          <cell r="R81">
            <v>0</v>
          </cell>
          <cell r="AZ81">
            <v>0</v>
          </cell>
          <cell r="BA81">
            <v>0</v>
          </cell>
          <cell r="BC81" t="str">
            <v>PLATINUM</v>
          </cell>
          <cell r="BE81" t="str">
            <v>Aug</v>
          </cell>
        </row>
        <row r="82">
          <cell r="C82" t="str">
            <v>Chubu</v>
          </cell>
          <cell r="R82">
            <v>0</v>
          </cell>
          <cell r="AZ82">
            <v>0</v>
          </cell>
          <cell r="BA82">
            <v>0</v>
          </cell>
          <cell r="BC82" t="str">
            <v>PLATINUM</v>
          </cell>
          <cell r="BE82" t="str">
            <v>Sep</v>
          </cell>
        </row>
        <row r="83">
          <cell r="C83" t="str">
            <v>Chubu</v>
          </cell>
          <cell r="R83">
            <v>0</v>
          </cell>
          <cell r="AZ83">
            <v>0</v>
          </cell>
          <cell r="BA83">
            <v>0</v>
          </cell>
          <cell r="BC83" t="str">
            <v>PLATINUM</v>
          </cell>
          <cell r="BE83" t="str">
            <v>Oct</v>
          </cell>
        </row>
        <row r="84">
          <cell r="C84" t="str">
            <v>Chubu</v>
          </cell>
          <cell r="R84">
            <v>0</v>
          </cell>
          <cell r="AZ84">
            <v>0</v>
          </cell>
          <cell r="BA84">
            <v>0</v>
          </cell>
          <cell r="BC84" t="str">
            <v>PLATINUM</v>
          </cell>
          <cell r="BE84" t="str">
            <v>Nov</v>
          </cell>
        </row>
        <row r="85">
          <cell r="C85" t="str">
            <v>Chubu</v>
          </cell>
          <cell r="R85">
            <v>0</v>
          </cell>
          <cell r="AZ85">
            <v>0</v>
          </cell>
          <cell r="BA85">
            <v>0</v>
          </cell>
          <cell r="BC85" t="str">
            <v>PLATINUM</v>
          </cell>
          <cell r="BE85" t="str">
            <v>Dec</v>
          </cell>
        </row>
        <row r="86">
          <cell r="C86" t="str">
            <v>Chubu</v>
          </cell>
          <cell r="R86">
            <v>24000.000000000004</v>
          </cell>
          <cell r="AZ86">
            <v>-79200.000000000015</v>
          </cell>
          <cell r="BA86">
            <v>-42460.783763790445</v>
          </cell>
          <cell r="BC86" t="str">
            <v>PLATINUM</v>
          </cell>
          <cell r="BE86" t="str">
            <v>Jan</v>
          </cell>
        </row>
        <row r="87">
          <cell r="C87" t="str">
            <v>Chubu</v>
          </cell>
          <cell r="R87">
            <v>24000.000000000004</v>
          </cell>
          <cell r="AZ87">
            <v>-79200.000000000015</v>
          </cell>
          <cell r="BA87">
            <v>-42460.783763790445</v>
          </cell>
          <cell r="BC87" t="str">
            <v>PLATINUM</v>
          </cell>
          <cell r="BE87" t="str">
            <v>Feb</v>
          </cell>
        </row>
        <row r="88">
          <cell r="C88" t="str">
            <v>Chubu</v>
          </cell>
          <cell r="R88">
            <v>24000.000000000004</v>
          </cell>
          <cell r="AZ88">
            <v>-79200.000000000015</v>
          </cell>
          <cell r="BA88">
            <v>-42460.783763790445</v>
          </cell>
          <cell r="BC88" t="str">
            <v>PLATINUM</v>
          </cell>
          <cell r="BE88" t="str">
            <v>Mar</v>
          </cell>
        </row>
        <row r="89">
          <cell r="C89" t="str">
            <v>Chubu</v>
          </cell>
          <cell r="R89">
            <v>24000.000000000004</v>
          </cell>
          <cell r="AZ89">
            <v>-79200.000000000015</v>
          </cell>
          <cell r="BA89">
            <v>-42460.783763790445</v>
          </cell>
          <cell r="BC89" t="str">
            <v>PLATINUM</v>
          </cell>
          <cell r="BE89" t="str">
            <v>Apr</v>
          </cell>
        </row>
        <row r="90">
          <cell r="C90" t="str">
            <v>Chubu</v>
          </cell>
          <cell r="R90">
            <v>0</v>
          </cell>
          <cell r="AZ90">
            <v>0</v>
          </cell>
          <cell r="BA90">
            <v>0</v>
          </cell>
          <cell r="BC90" t="str">
            <v>PLATINUM</v>
          </cell>
          <cell r="BE90" t="str">
            <v>May</v>
          </cell>
        </row>
        <row r="91">
          <cell r="C91" t="str">
            <v>Chubu</v>
          </cell>
          <cell r="R91">
            <v>0</v>
          </cell>
          <cell r="AZ91">
            <v>0</v>
          </cell>
          <cell r="BA91">
            <v>0</v>
          </cell>
          <cell r="BC91" t="str">
            <v>PLATINUM</v>
          </cell>
          <cell r="BE91" t="str">
            <v>Jun</v>
          </cell>
        </row>
        <row r="92">
          <cell r="C92" t="str">
            <v>Chubu</v>
          </cell>
          <cell r="R92">
            <v>0</v>
          </cell>
          <cell r="AZ92">
            <v>0</v>
          </cell>
          <cell r="BA92">
            <v>0</v>
          </cell>
          <cell r="BC92" t="str">
            <v>PLATINUM</v>
          </cell>
          <cell r="BE92" t="str">
            <v>Jul</v>
          </cell>
        </row>
        <row r="93">
          <cell r="C93" t="str">
            <v>Chubu</v>
          </cell>
          <cell r="R93">
            <v>0</v>
          </cell>
          <cell r="AZ93">
            <v>0</v>
          </cell>
          <cell r="BA93">
            <v>0</v>
          </cell>
          <cell r="BC93" t="str">
            <v>PLATINUM</v>
          </cell>
          <cell r="BE93" t="str">
            <v>Aug</v>
          </cell>
        </row>
        <row r="94">
          <cell r="C94" t="str">
            <v>Chubu</v>
          </cell>
          <cell r="R94">
            <v>0</v>
          </cell>
          <cell r="AZ94">
            <v>0</v>
          </cell>
          <cell r="BA94">
            <v>0</v>
          </cell>
          <cell r="BC94" t="str">
            <v>PLATINUM</v>
          </cell>
          <cell r="BE94" t="str">
            <v>Sep</v>
          </cell>
        </row>
        <row r="95">
          <cell r="C95" t="str">
            <v>Chubu</v>
          </cell>
          <cell r="R95">
            <v>0</v>
          </cell>
          <cell r="AZ95">
            <v>0</v>
          </cell>
          <cell r="BA95">
            <v>0</v>
          </cell>
          <cell r="BC95" t="str">
            <v>PLATINUM</v>
          </cell>
          <cell r="BE95" t="str">
            <v>Oct</v>
          </cell>
        </row>
        <row r="96">
          <cell r="C96" t="str">
            <v>Chubu</v>
          </cell>
          <cell r="R96">
            <v>0</v>
          </cell>
          <cell r="AZ96">
            <v>0</v>
          </cell>
          <cell r="BA96">
            <v>0</v>
          </cell>
          <cell r="BC96" t="str">
            <v>PLATINUM</v>
          </cell>
          <cell r="BE96" t="str">
            <v>Nov</v>
          </cell>
        </row>
        <row r="97">
          <cell r="C97" t="str">
            <v>Chubu</v>
          </cell>
          <cell r="R97">
            <v>0</v>
          </cell>
          <cell r="AZ97">
            <v>0</v>
          </cell>
          <cell r="BA97">
            <v>0</v>
          </cell>
          <cell r="BC97" t="str">
            <v>PLATINUM</v>
          </cell>
          <cell r="BE97" t="str">
            <v>Dec</v>
          </cell>
        </row>
        <row r="98">
          <cell r="C98" t="str">
            <v>EPDC</v>
          </cell>
          <cell r="R98">
            <v>42000</v>
          </cell>
          <cell r="AZ98">
            <v>-126000</v>
          </cell>
          <cell r="BA98">
            <v>-69541.728009482467</v>
          </cell>
          <cell r="BC98" t="str">
            <v>PLATINUM</v>
          </cell>
          <cell r="BE98" t="str">
            <v>Jan</v>
          </cell>
        </row>
        <row r="99">
          <cell r="C99" t="str">
            <v>EPDC</v>
          </cell>
          <cell r="R99">
            <v>0</v>
          </cell>
          <cell r="AZ99">
            <v>0</v>
          </cell>
          <cell r="BA99">
            <v>0</v>
          </cell>
          <cell r="BC99" t="str">
            <v>PLATINUM</v>
          </cell>
          <cell r="BE99" t="str">
            <v>Feb</v>
          </cell>
        </row>
        <row r="100">
          <cell r="C100" t="str">
            <v>EPDC</v>
          </cell>
          <cell r="R100">
            <v>42000</v>
          </cell>
          <cell r="AZ100">
            <v>-126000</v>
          </cell>
          <cell r="BA100">
            <v>-69541.728009482467</v>
          </cell>
          <cell r="BC100" t="str">
            <v>PLATINUM</v>
          </cell>
          <cell r="BE100" t="str">
            <v>Mar</v>
          </cell>
        </row>
        <row r="101">
          <cell r="C101" t="str">
            <v>EPDC</v>
          </cell>
          <cell r="R101">
            <v>42000</v>
          </cell>
          <cell r="AZ101">
            <v>-126000</v>
          </cell>
          <cell r="BA101">
            <v>-69541.728009482467</v>
          </cell>
          <cell r="BC101" t="str">
            <v>PLATINUM</v>
          </cell>
          <cell r="BE101" t="str">
            <v>Apr</v>
          </cell>
        </row>
        <row r="102">
          <cell r="C102" t="str">
            <v>EPDC</v>
          </cell>
          <cell r="R102">
            <v>0</v>
          </cell>
          <cell r="AZ102">
            <v>0</v>
          </cell>
          <cell r="BA102">
            <v>0</v>
          </cell>
          <cell r="BC102" t="str">
            <v>PLATINUM</v>
          </cell>
          <cell r="BE102" t="str">
            <v>May</v>
          </cell>
        </row>
        <row r="103">
          <cell r="C103" t="str">
            <v>EPDC</v>
          </cell>
          <cell r="R103">
            <v>0</v>
          </cell>
          <cell r="AZ103">
            <v>0</v>
          </cell>
          <cell r="BA103">
            <v>0</v>
          </cell>
          <cell r="BC103" t="str">
            <v>PLATINUM</v>
          </cell>
          <cell r="BE103" t="str">
            <v>Jun</v>
          </cell>
        </row>
        <row r="104">
          <cell r="C104" t="str">
            <v>EPDC</v>
          </cell>
          <cell r="R104">
            <v>0</v>
          </cell>
          <cell r="AZ104">
            <v>0</v>
          </cell>
          <cell r="BA104">
            <v>0</v>
          </cell>
          <cell r="BC104" t="str">
            <v>PLATINUM</v>
          </cell>
          <cell r="BE104" t="str">
            <v>Jul</v>
          </cell>
        </row>
        <row r="105">
          <cell r="C105" t="str">
            <v>EPDC</v>
          </cell>
          <cell r="R105">
            <v>0</v>
          </cell>
          <cell r="AZ105">
            <v>0</v>
          </cell>
          <cell r="BA105">
            <v>0</v>
          </cell>
          <cell r="BC105" t="str">
            <v>PLATINUM</v>
          </cell>
          <cell r="BE105" t="str">
            <v>Aug</v>
          </cell>
        </row>
        <row r="106">
          <cell r="C106" t="str">
            <v>EPDC</v>
          </cell>
          <cell r="R106">
            <v>0</v>
          </cell>
          <cell r="AZ106">
            <v>0</v>
          </cell>
          <cell r="BA106">
            <v>0</v>
          </cell>
          <cell r="BC106" t="str">
            <v>PLATINUM</v>
          </cell>
          <cell r="BE106" t="str">
            <v>Sep</v>
          </cell>
        </row>
        <row r="107">
          <cell r="C107" t="str">
            <v>EPDC</v>
          </cell>
          <cell r="R107">
            <v>0</v>
          </cell>
          <cell r="AZ107">
            <v>0</v>
          </cell>
          <cell r="BA107">
            <v>0</v>
          </cell>
          <cell r="BC107" t="str">
            <v>PLATINUM</v>
          </cell>
          <cell r="BE107" t="str">
            <v>Oct</v>
          </cell>
        </row>
        <row r="108">
          <cell r="C108" t="str">
            <v>EPDC</v>
          </cell>
          <cell r="R108">
            <v>0</v>
          </cell>
          <cell r="AZ108">
            <v>0</v>
          </cell>
          <cell r="BA108">
            <v>0</v>
          </cell>
          <cell r="BC108" t="str">
            <v>PLATINUM</v>
          </cell>
          <cell r="BE108" t="str">
            <v>Nov</v>
          </cell>
        </row>
        <row r="109">
          <cell r="C109" t="str">
            <v>EPDC</v>
          </cell>
          <cell r="R109">
            <v>0</v>
          </cell>
          <cell r="AZ109">
            <v>0</v>
          </cell>
          <cell r="BA109">
            <v>0</v>
          </cell>
          <cell r="BC109" t="str">
            <v>PLATINUM</v>
          </cell>
          <cell r="BE109" t="str">
            <v>Dec</v>
          </cell>
        </row>
        <row r="110">
          <cell r="C110" t="str">
            <v>EPDC</v>
          </cell>
          <cell r="R110">
            <v>28000</v>
          </cell>
          <cell r="AZ110">
            <v>-84000</v>
          </cell>
          <cell r="BA110">
            <v>-52259.657671810848</v>
          </cell>
          <cell r="BC110" t="str">
            <v>PLATINUM</v>
          </cell>
          <cell r="BE110" t="str">
            <v>Jan</v>
          </cell>
        </row>
        <row r="111">
          <cell r="C111" t="str">
            <v>EPDC</v>
          </cell>
          <cell r="R111">
            <v>0</v>
          </cell>
          <cell r="AZ111">
            <v>0</v>
          </cell>
          <cell r="BA111">
            <v>0</v>
          </cell>
          <cell r="BC111" t="str">
            <v>PLATINUM</v>
          </cell>
          <cell r="BE111" t="str">
            <v>Feb</v>
          </cell>
        </row>
        <row r="112">
          <cell r="C112" t="str">
            <v>EPDC</v>
          </cell>
          <cell r="R112">
            <v>28000</v>
          </cell>
          <cell r="AZ112">
            <v>-84000</v>
          </cell>
          <cell r="BA112">
            <v>-52259.657671810848</v>
          </cell>
          <cell r="BC112" t="str">
            <v>PLATINUM</v>
          </cell>
          <cell r="BE112" t="str">
            <v>Mar</v>
          </cell>
        </row>
        <row r="113">
          <cell r="C113" t="str">
            <v>EPDC</v>
          </cell>
          <cell r="R113">
            <v>28000</v>
          </cell>
          <cell r="AZ113">
            <v>-84000</v>
          </cell>
          <cell r="BA113">
            <v>-52259.657671810848</v>
          </cell>
          <cell r="BC113" t="str">
            <v>PLATINUM</v>
          </cell>
          <cell r="BE113" t="str">
            <v>Apr</v>
          </cell>
        </row>
        <row r="114">
          <cell r="C114" t="str">
            <v>EPDC</v>
          </cell>
          <cell r="R114">
            <v>0</v>
          </cell>
          <cell r="AZ114">
            <v>0</v>
          </cell>
          <cell r="BA114">
            <v>0</v>
          </cell>
          <cell r="BC114" t="str">
            <v>PLATINUM</v>
          </cell>
          <cell r="BE114" t="str">
            <v>May</v>
          </cell>
        </row>
        <row r="115">
          <cell r="C115" t="str">
            <v>EPDC</v>
          </cell>
          <cell r="R115">
            <v>0</v>
          </cell>
          <cell r="AZ115">
            <v>0</v>
          </cell>
          <cell r="BA115">
            <v>0</v>
          </cell>
          <cell r="BC115" t="str">
            <v>PLATINUM</v>
          </cell>
          <cell r="BE115" t="str">
            <v>Jun</v>
          </cell>
        </row>
        <row r="116">
          <cell r="C116" t="str">
            <v>EPDC</v>
          </cell>
          <cell r="R116">
            <v>0</v>
          </cell>
          <cell r="AZ116">
            <v>0</v>
          </cell>
          <cell r="BA116">
            <v>0</v>
          </cell>
          <cell r="BC116" t="str">
            <v>PLATINUM</v>
          </cell>
          <cell r="BE116" t="str">
            <v>Jul</v>
          </cell>
        </row>
        <row r="117">
          <cell r="C117" t="str">
            <v>EPDC</v>
          </cell>
          <cell r="R117">
            <v>0</v>
          </cell>
          <cell r="AZ117">
            <v>0</v>
          </cell>
          <cell r="BA117">
            <v>0</v>
          </cell>
          <cell r="BC117" t="str">
            <v>PLATINUM</v>
          </cell>
          <cell r="BE117" t="str">
            <v>Aug</v>
          </cell>
        </row>
        <row r="118">
          <cell r="C118" t="str">
            <v>EPDC</v>
          </cell>
          <cell r="R118">
            <v>0</v>
          </cell>
          <cell r="AZ118">
            <v>0</v>
          </cell>
          <cell r="BA118">
            <v>0</v>
          </cell>
          <cell r="BC118" t="str">
            <v>PLATINUM</v>
          </cell>
          <cell r="BE118" t="str">
            <v>Sep</v>
          </cell>
        </row>
        <row r="119">
          <cell r="C119" t="str">
            <v>EPDC</v>
          </cell>
          <cell r="R119">
            <v>0</v>
          </cell>
          <cell r="AZ119">
            <v>0</v>
          </cell>
          <cell r="BA119">
            <v>0</v>
          </cell>
          <cell r="BC119" t="str">
            <v>PLATINUM</v>
          </cell>
          <cell r="BE119" t="str">
            <v>Oct</v>
          </cell>
        </row>
        <row r="120">
          <cell r="C120" t="str">
            <v>EPDC</v>
          </cell>
          <cell r="R120">
            <v>0</v>
          </cell>
          <cell r="AZ120">
            <v>0</v>
          </cell>
          <cell r="BA120">
            <v>0</v>
          </cell>
          <cell r="BC120" t="str">
            <v>PLATINUM</v>
          </cell>
          <cell r="BE120" t="str">
            <v>Nov</v>
          </cell>
        </row>
        <row r="121">
          <cell r="C121" t="str">
            <v>EPDC</v>
          </cell>
          <cell r="R121">
            <v>0</v>
          </cell>
          <cell r="AZ121">
            <v>0</v>
          </cell>
          <cell r="BA121">
            <v>0</v>
          </cell>
          <cell r="BC121" t="str">
            <v>PLATINUM</v>
          </cell>
          <cell r="BE121" t="str">
            <v>Dec</v>
          </cell>
        </row>
        <row r="122">
          <cell r="C122" t="str">
            <v>EPDC</v>
          </cell>
          <cell r="R122">
            <v>0</v>
          </cell>
          <cell r="AZ122">
            <v>0</v>
          </cell>
          <cell r="BA122">
            <v>0</v>
          </cell>
          <cell r="BC122" t="str">
            <v>PLATINUM</v>
          </cell>
          <cell r="BE122" t="str">
            <v>Jan</v>
          </cell>
        </row>
        <row r="123">
          <cell r="C123" t="str">
            <v>EPDC</v>
          </cell>
          <cell r="R123">
            <v>0</v>
          </cell>
          <cell r="AZ123">
            <v>0</v>
          </cell>
          <cell r="BA123">
            <v>0</v>
          </cell>
          <cell r="BC123" t="str">
            <v>PLATINUM</v>
          </cell>
          <cell r="BE123" t="str">
            <v>Feb</v>
          </cell>
        </row>
        <row r="124">
          <cell r="C124" t="str">
            <v>EPDC</v>
          </cell>
          <cell r="R124">
            <v>0</v>
          </cell>
          <cell r="AZ124">
            <v>0</v>
          </cell>
          <cell r="BA124">
            <v>0</v>
          </cell>
          <cell r="BC124" t="str">
            <v>PLATINUM</v>
          </cell>
          <cell r="BE124" t="str">
            <v>Mar</v>
          </cell>
        </row>
        <row r="125">
          <cell r="C125" t="str">
            <v>EPDC</v>
          </cell>
          <cell r="R125">
            <v>0</v>
          </cell>
          <cell r="AZ125">
            <v>0</v>
          </cell>
          <cell r="BA125">
            <v>0</v>
          </cell>
          <cell r="BC125" t="str">
            <v>PLATINUM</v>
          </cell>
          <cell r="BE125" t="str">
            <v>Apr</v>
          </cell>
        </row>
        <row r="126">
          <cell r="C126" t="str">
            <v>EPDC</v>
          </cell>
          <cell r="R126">
            <v>0</v>
          </cell>
          <cell r="AZ126">
            <v>0</v>
          </cell>
          <cell r="BA126">
            <v>0</v>
          </cell>
          <cell r="BC126" t="str">
            <v>PLATINUM</v>
          </cell>
          <cell r="BE126" t="str">
            <v>May</v>
          </cell>
        </row>
        <row r="127">
          <cell r="C127" t="str">
            <v>EPDC</v>
          </cell>
          <cell r="R127">
            <v>42000</v>
          </cell>
          <cell r="AZ127">
            <v>-126000</v>
          </cell>
          <cell r="BA127">
            <v>-56075.450415165287</v>
          </cell>
          <cell r="BC127" t="str">
            <v>PLATINUM</v>
          </cell>
          <cell r="BE127" t="str">
            <v>Jun</v>
          </cell>
        </row>
        <row r="128">
          <cell r="C128" t="str">
            <v>EPDC</v>
          </cell>
          <cell r="R128">
            <v>42000</v>
          </cell>
          <cell r="AZ128">
            <v>-126000</v>
          </cell>
          <cell r="BA128">
            <v>-56075.450415165287</v>
          </cell>
          <cell r="BC128" t="str">
            <v>PLATINUM</v>
          </cell>
          <cell r="BE128" t="str">
            <v>Jul</v>
          </cell>
        </row>
        <row r="129">
          <cell r="C129" t="str">
            <v>EPDC</v>
          </cell>
          <cell r="R129">
            <v>42000</v>
          </cell>
          <cell r="AZ129">
            <v>-126000</v>
          </cell>
          <cell r="BA129">
            <v>-56075.450415165287</v>
          </cell>
          <cell r="BC129" t="str">
            <v>PLATINUM</v>
          </cell>
          <cell r="BE129" t="str">
            <v>Aug</v>
          </cell>
        </row>
        <row r="130">
          <cell r="C130" t="str">
            <v>EPDC</v>
          </cell>
          <cell r="R130">
            <v>42000</v>
          </cell>
          <cell r="AZ130">
            <v>-126000</v>
          </cell>
          <cell r="BA130">
            <v>-56075.450415165287</v>
          </cell>
          <cell r="BC130" t="str">
            <v>PLATINUM</v>
          </cell>
          <cell r="BE130" t="str">
            <v>Sep</v>
          </cell>
        </row>
        <row r="131">
          <cell r="C131" t="str">
            <v>EPDC</v>
          </cell>
          <cell r="R131">
            <v>42000</v>
          </cell>
          <cell r="AZ131">
            <v>-126000</v>
          </cell>
          <cell r="BA131">
            <v>-56075.450415165287</v>
          </cell>
          <cell r="BC131" t="str">
            <v>PLATINUM</v>
          </cell>
          <cell r="BE131" t="str">
            <v>Oct</v>
          </cell>
        </row>
        <row r="132">
          <cell r="C132" t="str">
            <v>EPDC</v>
          </cell>
          <cell r="R132">
            <v>42000</v>
          </cell>
          <cell r="AZ132">
            <v>-126000</v>
          </cell>
          <cell r="BA132">
            <v>-56075.450415165287</v>
          </cell>
          <cell r="BC132" t="str">
            <v>PLATINUM</v>
          </cell>
          <cell r="BE132" t="str">
            <v>Nov</v>
          </cell>
        </row>
        <row r="133">
          <cell r="C133" t="str">
            <v>EPDC</v>
          </cell>
          <cell r="R133">
            <v>42000</v>
          </cell>
          <cell r="AZ133">
            <v>-126000</v>
          </cell>
          <cell r="BA133">
            <v>-56075.450415165287</v>
          </cell>
          <cell r="BC133" t="str">
            <v>PLATINUM</v>
          </cell>
          <cell r="BE133" t="str">
            <v>Dec</v>
          </cell>
        </row>
        <row r="134">
          <cell r="C134" t="str">
            <v>EPDC</v>
          </cell>
          <cell r="R134">
            <v>0</v>
          </cell>
          <cell r="AZ134">
            <v>0</v>
          </cell>
          <cell r="BA134">
            <v>0</v>
          </cell>
          <cell r="BC134" t="str">
            <v>PLATINUM</v>
          </cell>
          <cell r="BE134" t="str">
            <v>Jan</v>
          </cell>
        </row>
        <row r="135">
          <cell r="C135" t="str">
            <v>EPDC</v>
          </cell>
          <cell r="R135">
            <v>0</v>
          </cell>
          <cell r="AZ135">
            <v>0</v>
          </cell>
          <cell r="BA135">
            <v>0</v>
          </cell>
          <cell r="BC135" t="str">
            <v>PLATINUM</v>
          </cell>
          <cell r="BE135" t="str">
            <v>Feb</v>
          </cell>
        </row>
        <row r="136">
          <cell r="C136" t="str">
            <v>EPDC</v>
          </cell>
          <cell r="R136">
            <v>0</v>
          </cell>
          <cell r="AZ136">
            <v>0</v>
          </cell>
          <cell r="BA136">
            <v>0</v>
          </cell>
          <cell r="BC136" t="str">
            <v>PLATINUM</v>
          </cell>
          <cell r="BE136" t="str">
            <v>Mar</v>
          </cell>
        </row>
        <row r="137">
          <cell r="C137" t="str">
            <v>EPDC</v>
          </cell>
          <cell r="R137">
            <v>0</v>
          </cell>
          <cell r="AZ137">
            <v>0</v>
          </cell>
          <cell r="BA137">
            <v>0</v>
          </cell>
          <cell r="BC137" t="str">
            <v>PLATINUM</v>
          </cell>
          <cell r="BE137" t="str">
            <v>Apr</v>
          </cell>
        </row>
        <row r="138">
          <cell r="C138" t="str">
            <v>EPDC</v>
          </cell>
          <cell r="R138">
            <v>0</v>
          </cell>
          <cell r="AZ138">
            <v>0</v>
          </cell>
          <cell r="BA138">
            <v>0</v>
          </cell>
          <cell r="BC138" t="str">
            <v>PLATINUM</v>
          </cell>
          <cell r="BE138" t="str">
            <v>May</v>
          </cell>
        </row>
        <row r="139">
          <cell r="C139" t="str">
            <v>EPDC</v>
          </cell>
          <cell r="R139">
            <v>28000</v>
          </cell>
          <cell r="AZ139">
            <v>-84000</v>
          </cell>
          <cell r="BA139">
            <v>-42139.93420021933</v>
          </cell>
          <cell r="BC139" t="str">
            <v>PLATINUM</v>
          </cell>
          <cell r="BE139" t="str">
            <v>Jun</v>
          </cell>
        </row>
        <row r="140">
          <cell r="C140" t="str">
            <v>EPDC</v>
          </cell>
          <cell r="R140">
            <v>28000</v>
          </cell>
          <cell r="AZ140">
            <v>-84000</v>
          </cell>
          <cell r="BA140">
            <v>-42139.93420021933</v>
          </cell>
          <cell r="BC140" t="str">
            <v>PLATINUM</v>
          </cell>
          <cell r="BE140" t="str">
            <v>Jul</v>
          </cell>
        </row>
        <row r="141">
          <cell r="C141" t="str">
            <v>EPDC</v>
          </cell>
          <cell r="R141">
            <v>28000</v>
          </cell>
          <cell r="AZ141">
            <v>-84000</v>
          </cell>
          <cell r="BA141">
            <v>-42139.93420021933</v>
          </cell>
          <cell r="BC141" t="str">
            <v>PLATINUM</v>
          </cell>
          <cell r="BE141" t="str">
            <v>Aug</v>
          </cell>
        </row>
        <row r="142">
          <cell r="C142" t="str">
            <v>EPDC</v>
          </cell>
          <cell r="R142">
            <v>28000</v>
          </cell>
          <cell r="AZ142">
            <v>-84000</v>
          </cell>
          <cell r="BA142">
            <v>-42139.93420021933</v>
          </cell>
          <cell r="BC142" t="str">
            <v>PLATINUM</v>
          </cell>
          <cell r="BE142" t="str">
            <v>Sep</v>
          </cell>
        </row>
        <row r="143">
          <cell r="C143" t="str">
            <v>EPDC</v>
          </cell>
          <cell r="R143">
            <v>28000</v>
          </cell>
          <cell r="AZ143">
            <v>-84000</v>
          </cell>
          <cell r="BA143">
            <v>-42139.93420021933</v>
          </cell>
          <cell r="BC143" t="str">
            <v>PLATINUM</v>
          </cell>
          <cell r="BE143" t="str">
            <v>Oct</v>
          </cell>
        </row>
        <row r="144">
          <cell r="C144" t="str">
            <v>EPDC</v>
          </cell>
          <cell r="R144">
            <v>28000</v>
          </cell>
          <cell r="AZ144">
            <v>-84000</v>
          </cell>
          <cell r="BA144">
            <v>-42139.93420021933</v>
          </cell>
          <cell r="BC144" t="str">
            <v>PLATINUM</v>
          </cell>
          <cell r="BE144" t="str">
            <v>Nov</v>
          </cell>
        </row>
        <row r="145">
          <cell r="C145" t="str">
            <v>EPDC</v>
          </cell>
          <cell r="R145">
            <v>28000</v>
          </cell>
          <cell r="AZ145">
            <v>-84000</v>
          </cell>
          <cell r="BA145">
            <v>-42139.93420021933</v>
          </cell>
          <cell r="BC145" t="str">
            <v>PLATINUM</v>
          </cell>
          <cell r="BE145" t="str">
            <v>Dec</v>
          </cell>
        </row>
        <row r="146">
          <cell r="C146" t="str">
            <v>Hokuriku</v>
          </cell>
          <cell r="R146">
            <v>0</v>
          </cell>
          <cell r="AZ146">
            <v>0</v>
          </cell>
          <cell r="BA146">
            <v>0</v>
          </cell>
          <cell r="BC146" t="str">
            <v>OTHERS</v>
          </cell>
          <cell r="BE146" t="str">
            <v>Jan</v>
          </cell>
        </row>
        <row r="147">
          <cell r="C147" t="str">
            <v>Hokuriku</v>
          </cell>
          <cell r="R147">
            <v>0</v>
          </cell>
          <cell r="AZ147">
            <v>0</v>
          </cell>
          <cell r="BA147">
            <v>0</v>
          </cell>
          <cell r="BC147" t="str">
            <v>OTHERS</v>
          </cell>
          <cell r="BE147" t="str">
            <v>Feb</v>
          </cell>
        </row>
        <row r="148">
          <cell r="C148" t="str">
            <v>Hokuriku</v>
          </cell>
          <cell r="R148">
            <v>0</v>
          </cell>
          <cell r="AZ148">
            <v>0</v>
          </cell>
          <cell r="BA148">
            <v>0</v>
          </cell>
          <cell r="BC148" t="str">
            <v>OTHERS</v>
          </cell>
          <cell r="BE148" t="str">
            <v>Mar</v>
          </cell>
        </row>
        <row r="149">
          <cell r="C149" t="str">
            <v>Hokuriku</v>
          </cell>
          <cell r="R149">
            <v>28000</v>
          </cell>
          <cell r="AZ149">
            <v>-98000</v>
          </cell>
          <cell r="BA149">
            <v>-43340.276073989764</v>
          </cell>
          <cell r="BC149" t="str">
            <v>OTHERS</v>
          </cell>
          <cell r="BE149" t="str">
            <v>Apr</v>
          </cell>
        </row>
        <row r="150">
          <cell r="C150" t="str">
            <v>Hokuriku</v>
          </cell>
          <cell r="R150">
            <v>0</v>
          </cell>
          <cell r="AZ150">
            <v>0</v>
          </cell>
          <cell r="BA150">
            <v>0</v>
          </cell>
          <cell r="BC150" t="str">
            <v>OTHERS</v>
          </cell>
          <cell r="BE150" t="str">
            <v>May</v>
          </cell>
        </row>
        <row r="151">
          <cell r="C151" t="str">
            <v>Hokuriku</v>
          </cell>
          <cell r="R151">
            <v>28000</v>
          </cell>
          <cell r="AZ151">
            <v>-98000</v>
          </cell>
          <cell r="BA151">
            <v>-43340.276073989764</v>
          </cell>
          <cell r="BC151" t="str">
            <v>OTHERS</v>
          </cell>
          <cell r="BE151" t="str">
            <v>Jun</v>
          </cell>
        </row>
        <row r="152">
          <cell r="C152" t="str">
            <v>Hokuriku</v>
          </cell>
          <cell r="R152">
            <v>0</v>
          </cell>
          <cell r="AZ152">
            <v>0</v>
          </cell>
          <cell r="BA152">
            <v>0</v>
          </cell>
          <cell r="BC152" t="str">
            <v>OTHERS</v>
          </cell>
          <cell r="BE152" t="str">
            <v>Jul</v>
          </cell>
        </row>
        <row r="153">
          <cell r="C153" t="str">
            <v>Hokuriku</v>
          </cell>
          <cell r="R153">
            <v>0</v>
          </cell>
          <cell r="AZ153">
            <v>0</v>
          </cell>
          <cell r="BA153">
            <v>0</v>
          </cell>
          <cell r="BC153" t="str">
            <v>OTHERS</v>
          </cell>
          <cell r="BE153" t="str">
            <v>Aug</v>
          </cell>
        </row>
        <row r="154">
          <cell r="C154" t="str">
            <v>Hokuriku</v>
          </cell>
          <cell r="R154">
            <v>0</v>
          </cell>
          <cell r="AZ154">
            <v>0</v>
          </cell>
          <cell r="BA154">
            <v>0</v>
          </cell>
          <cell r="BC154" t="str">
            <v>OTHERS</v>
          </cell>
          <cell r="BE154" t="str">
            <v>Sep</v>
          </cell>
        </row>
        <row r="155">
          <cell r="C155" t="str">
            <v>Hokuriku</v>
          </cell>
          <cell r="R155">
            <v>0</v>
          </cell>
          <cell r="AZ155">
            <v>0</v>
          </cell>
          <cell r="BA155">
            <v>0</v>
          </cell>
          <cell r="BC155" t="str">
            <v>OTHERS</v>
          </cell>
          <cell r="BE155" t="str">
            <v>Oct</v>
          </cell>
        </row>
        <row r="156">
          <cell r="C156" t="str">
            <v>Hokuriku</v>
          </cell>
          <cell r="R156">
            <v>0</v>
          </cell>
          <cell r="AZ156">
            <v>0</v>
          </cell>
          <cell r="BA156">
            <v>0</v>
          </cell>
          <cell r="BC156" t="str">
            <v>OTHERS</v>
          </cell>
          <cell r="BE156" t="str">
            <v>Nov</v>
          </cell>
        </row>
        <row r="157">
          <cell r="C157" t="str">
            <v>Hokuriku</v>
          </cell>
          <cell r="R157">
            <v>0</v>
          </cell>
          <cell r="AZ157">
            <v>0</v>
          </cell>
          <cell r="BA157">
            <v>0</v>
          </cell>
          <cell r="BC157" t="str">
            <v>OTHERS</v>
          </cell>
          <cell r="BE157" t="str">
            <v>Dec</v>
          </cell>
        </row>
        <row r="158">
          <cell r="C158" t="str">
            <v>Hokuriku</v>
          </cell>
          <cell r="R158">
            <v>0</v>
          </cell>
          <cell r="AZ158">
            <v>0</v>
          </cell>
          <cell r="BA158">
            <v>0</v>
          </cell>
          <cell r="BC158" t="str">
            <v>OTHERS</v>
          </cell>
          <cell r="BE158" t="str">
            <v>Jan</v>
          </cell>
        </row>
        <row r="159">
          <cell r="C159" t="str">
            <v>Hokuriku</v>
          </cell>
          <cell r="R159">
            <v>0</v>
          </cell>
          <cell r="AZ159">
            <v>0</v>
          </cell>
          <cell r="BA159">
            <v>0</v>
          </cell>
          <cell r="BC159" t="str">
            <v>OTHERS</v>
          </cell>
          <cell r="BE159" t="str">
            <v>Feb</v>
          </cell>
        </row>
        <row r="160">
          <cell r="C160" t="str">
            <v>Hokuriku</v>
          </cell>
          <cell r="R160">
            <v>0</v>
          </cell>
          <cell r="AZ160">
            <v>0</v>
          </cell>
          <cell r="BA160">
            <v>0</v>
          </cell>
          <cell r="BC160" t="str">
            <v>OTHERS</v>
          </cell>
          <cell r="BE160" t="str">
            <v>Mar</v>
          </cell>
        </row>
        <row r="161">
          <cell r="C161" t="str">
            <v>Hokuriku</v>
          </cell>
          <cell r="R161">
            <v>42000</v>
          </cell>
          <cell r="AZ161">
            <v>-147000</v>
          </cell>
          <cell r="BA161">
            <v>-74209.271755701862</v>
          </cell>
          <cell r="BC161" t="str">
            <v>OTHERS</v>
          </cell>
          <cell r="BE161" t="str">
            <v>Apr</v>
          </cell>
        </row>
        <row r="162">
          <cell r="C162" t="str">
            <v>Hokuriku</v>
          </cell>
          <cell r="R162">
            <v>0</v>
          </cell>
          <cell r="AZ162">
            <v>0</v>
          </cell>
          <cell r="BA162">
            <v>0</v>
          </cell>
          <cell r="BC162" t="str">
            <v>OTHERS</v>
          </cell>
          <cell r="BE162" t="str">
            <v>May</v>
          </cell>
        </row>
        <row r="163">
          <cell r="C163" t="str">
            <v>Hokuriku</v>
          </cell>
          <cell r="R163">
            <v>42000</v>
          </cell>
          <cell r="AZ163">
            <v>-147000</v>
          </cell>
          <cell r="BA163">
            <v>-74209.271755701862</v>
          </cell>
          <cell r="BC163" t="str">
            <v>OTHERS</v>
          </cell>
          <cell r="BE163" t="str">
            <v>Jun</v>
          </cell>
        </row>
        <row r="164">
          <cell r="C164" t="str">
            <v>Hokuriku</v>
          </cell>
          <cell r="R164">
            <v>0</v>
          </cell>
          <cell r="AZ164">
            <v>0</v>
          </cell>
          <cell r="BA164">
            <v>0</v>
          </cell>
          <cell r="BC164" t="str">
            <v>OTHERS</v>
          </cell>
          <cell r="BE164" t="str">
            <v>Jul</v>
          </cell>
        </row>
        <row r="165">
          <cell r="C165" t="str">
            <v>Hokuriku</v>
          </cell>
          <cell r="R165">
            <v>0</v>
          </cell>
          <cell r="AZ165">
            <v>0</v>
          </cell>
          <cell r="BA165">
            <v>0</v>
          </cell>
          <cell r="BC165" t="str">
            <v>OTHERS</v>
          </cell>
          <cell r="BE165" t="str">
            <v>Aug</v>
          </cell>
        </row>
        <row r="166">
          <cell r="C166" t="str">
            <v>Hokuriku</v>
          </cell>
          <cell r="R166">
            <v>0</v>
          </cell>
          <cell r="AZ166">
            <v>0</v>
          </cell>
          <cell r="BA166">
            <v>0</v>
          </cell>
          <cell r="BC166" t="str">
            <v>OTHERS</v>
          </cell>
          <cell r="BE166" t="str">
            <v>Sep</v>
          </cell>
        </row>
        <row r="167">
          <cell r="C167" t="str">
            <v>Hokuriku</v>
          </cell>
          <cell r="R167">
            <v>0</v>
          </cell>
          <cell r="AZ167">
            <v>0</v>
          </cell>
          <cell r="BA167">
            <v>0</v>
          </cell>
          <cell r="BC167" t="str">
            <v>OTHERS</v>
          </cell>
          <cell r="BE167" t="str">
            <v>Oct</v>
          </cell>
        </row>
        <row r="168">
          <cell r="C168" t="str">
            <v>Hokuriku</v>
          </cell>
          <cell r="R168">
            <v>0</v>
          </cell>
          <cell r="AZ168">
            <v>0</v>
          </cell>
          <cell r="BA168">
            <v>0</v>
          </cell>
          <cell r="BC168" t="str">
            <v>OTHERS</v>
          </cell>
          <cell r="BE168" t="str">
            <v>Nov</v>
          </cell>
        </row>
        <row r="169">
          <cell r="C169" t="str">
            <v>Hokuriku</v>
          </cell>
          <cell r="R169">
            <v>0</v>
          </cell>
          <cell r="AZ169">
            <v>0</v>
          </cell>
          <cell r="BA169">
            <v>0</v>
          </cell>
          <cell r="BC169" t="str">
            <v>OTHERS</v>
          </cell>
          <cell r="BE169" t="str">
            <v>Dec</v>
          </cell>
        </row>
        <row r="170">
          <cell r="C170" t="str">
            <v>Hokuriku</v>
          </cell>
          <cell r="R170">
            <v>0</v>
          </cell>
          <cell r="AZ170">
            <v>0</v>
          </cell>
          <cell r="BA170">
            <v>0</v>
          </cell>
          <cell r="BC170" t="str">
            <v>OTHERS</v>
          </cell>
          <cell r="BE170" t="str">
            <v>Jan</v>
          </cell>
        </row>
        <row r="171">
          <cell r="C171" t="str">
            <v>Hokuriku</v>
          </cell>
          <cell r="R171">
            <v>0</v>
          </cell>
          <cell r="AZ171">
            <v>0</v>
          </cell>
          <cell r="BA171">
            <v>0</v>
          </cell>
          <cell r="BC171" t="str">
            <v>OTHERS</v>
          </cell>
          <cell r="BE171" t="str">
            <v>Feb</v>
          </cell>
        </row>
        <row r="172">
          <cell r="C172" t="str">
            <v>Hokuriku</v>
          </cell>
          <cell r="R172">
            <v>0</v>
          </cell>
          <cell r="AZ172">
            <v>0</v>
          </cell>
          <cell r="BA172">
            <v>0</v>
          </cell>
          <cell r="BC172" t="str">
            <v>OTHERS</v>
          </cell>
          <cell r="BE172" t="str">
            <v>Mar</v>
          </cell>
        </row>
        <row r="173">
          <cell r="C173" t="str">
            <v>Hokuriku</v>
          </cell>
          <cell r="R173">
            <v>0</v>
          </cell>
          <cell r="AZ173">
            <v>0</v>
          </cell>
          <cell r="BA173">
            <v>0</v>
          </cell>
          <cell r="BC173" t="str">
            <v>OTHERS</v>
          </cell>
          <cell r="BE173" t="str">
            <v>Apr</v>
          </cell>
        </row>
        <row r="174">
          <cell r="C174" t="str">
            <v>Hokuriku</v>
          </cell>
          <cell r="R174">
            <v>0</v>
          </cell>
          <cell r="AZ174">
            <v>0</v>
          </cell>
          <cell r="BA174">
            <v>0</v>
          </cell>
          <cell r="BC174" t="str">
            <v>OTHERS</v>
          </cell>
          <cell r="BE174" t="str">
            <v>May</v>
          </cell>
        </row>
        <row r="175">
          <cell r="C175" t="str">
            <v>Hokuriku</v>
          </cell>
          <cell r="R175">
            <v>0</v>
          </cell>
          <cell r="AZ175">
            <v>0</v>
          </cell>
          <cell r="BA175">
            <v>0</v>
          </cell>
          <cell r="BC175" t="str">
            <v>OTHERS</v>
          </cell>
          <cell r="BE175" t="str">
            <v>Jun</v>
          </cell>
        </row>
        <row r="176">
          <cell r="C176" t="str">
            <v>Hokuriku</v>
          </cell>
          <cell r="R176">
            <v>0</v>
          </cell>
          <cell r="AZ176">
            <v>0</v>
          </cell>
          <cell r="BA176">
            <v>0</v>
          </cell>
          <cell r="BC176" t="str">
            <v>OTHERS</v>
          </cell>
          <cell r="BE176" t="str">
            <v>Jul</v>
          </cell>
        </row>
        <row r="177">
          <cell r="C177" t="str">
            <v>Hokuriku</v>
          </cell>
          <cell r="R177">
            <v>0</v>
          </cell>
          <cell r="AZ177">
            <v>0</v>
          </cell>
          <cell r="BA177">
            <v>0</v>
          </cell>
          <cell r="BC177" t="str">
            <v>OTHERS</v>
          </cell>
          <cell r="BE177" t="str">
            <v>Aug</v>
          </cell>
        </row>
        <row r="178">
          <cell r="C178" t="str">
            <v>Hokuriku</v>
          </cell>
          <cell r="R178">
            <v>0</v>
          </cell>
          <cell r="AZ178">
            <v>0</v>
          </cell>
          <cell r="BA178">
            <v>0</v>
          </cell>
          <cell r="BC178" t="str">
            <v>OTHERS</v>
          </cell>
          <cell r="BE178" t="str">
            <v>Sep</v>
          </cell>
        </row>
        <row r="179">
          <cell r="C179" t="str">
            <v>Hokuriku</v>
          </cell>
          <cell r="R179">
            <v>28000</v>
          </cell>
          <cell r="AZ179">
            <v>-98000</v>
          </cell>
          <cell r="BA179">
            <v>-40582.200789127572</v>
          </cell>
          <cell r="BC179" t="str">
            <v>OTHERS</v>
          </cell>
          <cell r="BE179" t="str">
            <v>Oct</v>
          </cell>
        </row>
        <row r="180">
          <cell r="C180" t="str">
            <v>Hokuriku</v>
          </cell>
          <cell r="R180">
            <v>0</v>
          </cell>
          <cell r="AZ180">
            <v>0</v>
          </cell>
          <cell r="BA180">
            <v>0</v>
          </cell>
          <cell r="BC180" t="str">
            <v>OTHERS</v>
          </cell>
          <cell r="BE180" t="str">
            <v>Nov</v>
          </cell>
        </row>
        <row r="181">
          <cell r="C181" t="str">
            <v>Hokuriku</v>
          </cell>
          <cell r="R181">
            <v>0</v>
          </cell>
          <cell r="AZ181">
            <v>0</v>
          </cell>
          <cell r="BA181">
            <v>0</v>
          </cell>
          <cell r="BC181" t="str">
            <v>OTHERS</v>
          </cell>
          <cell r="BE181" t="str">
            <v>Dec</v>
          </cell>
        </row>
        <row r="182">
          <cell r="C182" t="str">
            <v>Hokuriku</v>
          </cell>
          <cell r="R182">
            <v>0</v>
          </cell>
          <cell r="AZ182">
            <v>0</v>
          </cell>
          <cell r="BA182">
            <v>0</v>
          </cell>
          <cell r="BC182" t="str">
            <v>OTHERS</v>
          </cell>
          <cell r="BE182" t="str">
            <v>Jan</v>
          </cell>
        </row>
        <row r="183">
          <cell r="C183" t="str">
            <v>Hokuriku</v>
          </cell>
          <cell r="R183">
            <v>0</v>
          </cell>
          <cell r="AZ183">
            <v>0</v>
          </cell>
          <cell r="BA183">
            <v>0</v>
          </cell>
          <cell r="BC183" t="str">
            <v>OTHERS</v>
          </cell>
          <cell r="BE183" t="str">
            <v>Feb</v>
          </cell>
        </row>
        <row r="184">
          <cell r="C184" t="str">
            <v>Hokuriku</v>
          </cell>
          <cell r="R184">
            <v>0</v>
          </cell>
          <cell r="AZ184">
            <v>0</v>
          </cell>
          <cell r="BA184">
            <v>0</v>
          </cell>
          <cell r="BC184" t="str">
            <v>OTHERS</v>
          </cell>
          <cell r="BE184" t="str">
            <v>Mar</v>
          </cell>
        </row>
        <row r="185">
          <cell r="C185" t="str">
            <v>Hokuriku</v>
          </cell>
          <cell r="R185">
            <v>0</v>
          </cell>
          <cell r="AZ185">
            <v>0</v>
          </cell>
          <cell r="BA185">
            <v>0</v>
          </cell>
          <cell r="BC185" t="str">
            <v>OTHERS</v>
          </cell>
          <cell r="BE185" t="str">
            <v>Apr</v>
          </cell>
        </row>
        <row r="186">
          <cell r="C186" t="str">
            <v>Hokuriku</v>
          </cell>
          <cell r="R186">
            <v>0</v>
          </cell>
          <cell r="AZ186">
            <v>0</v>
          </cell>
          <cell r="BA186">
            <v>0</v>
          </cell>
          <cell r="BC186" t="str">
            <v>OTHERS</v>
          </cell>
          <cell r="BE186" t="str">
            <v>May</v>
          </cell>
        </row>
        <row r="187">
          <cell r="C187" t="str">
            <v>Hokuriku</v>
          </cell>
          <cell r="R187">
            <v>0</v>
          </cell>
          <cell r="AZ187">
            <v>0</v>
          </cell>
          <cell r="BA187">
            <v>0</v>
          </cell>
          <cell r="BC187" t="str">
            <v>OTHERS</v>
          </cell>
          <cell r="BE187" t="str">
            <v>Jun</v>
          </cell>
        </row>
        <row r="188">
          <cell r="C188" t="str">
            <v>Hokuriku</v>
          </cell>
          <cell r="R188">
            <v>0</v>
          </cell>
          <cell r="AZ188">
            <v>0</v>
          </cell>
          <cell r="BA188">
            <v>0</v>
          </cell>
          <cell r="BC188" t="str">
            <v>OTHERS</v>
          </cell>
          <cell r="BE188" t="str">
            <v>Jul</v>
          </cell>
        </row>
        <row r="189">
          <cell r="C189" t="str">
            <v>Hokuriku</v>
          </cell>
          <cell r="R189">
            <v>0</v>
          </cell>
          <cell r="AZ189">
            <v>0</v>
          </cell>
          <cell r="BA189">
            <v>0</v>
          </cell>
          <cell r="BC189" t="str">
            <v>OTHERS</v>
          </cell>
          <cell r="BE189" t="str">
            <v>Aug</v>
          </cell>
        </row>
        <row r="190">
          <cell r="C190" t="str">
            <v>Hokuriku</v>
          </cell>
          <cell r="R190">
            <v>0</v>
          </cell>
          <cell r="AZ190">
            <v>0</v>
          </cell>
          <cell r="BA190">
            <v>0</v>
          </cell>
          <cell r="BC190" t="str">
            <v>OTHERS</v>
          </cell>
          <cell r="BE190" t="str">
            <v>Sep</v>
          </cell>
        </row>
        <row r="191">
          <cell r="C191" t="str">
            <v>Hokuriku</v>
          </cell>
          <cell r="R191">
            <v>42000</v>
          </cell>
          <cell r="AZ191">
            <v>-147000</v>
          </cell>
          <cell r="BA191">
            <v>-69486.76472811382</v>
          </cell>
          <cell r="BC191" t="str">
            <v>OTHERS</v>
          </cell>
          <cell r="BE191" t="str">
            <v>Oct</v>
          </cell>
        </row>
        <row r="192">
          <cell r="C192" t="str">
            <v>Hokuriku</v>
          </cell>
          <cell r="R192">
            <v>0</v>
          </cell>
          <cell r="AZ192">
            <v>0</v>
          </cell>
          <cell r="BA192">
            <v>0</v>
          </cell>
          <cell r="BC192" t="str">
            <v>OTHERS</v>
          </cell>
          <cell r="BE192" t="str">
            <v>Nov</v>
          </cell>
        </row>
        <row r="193">
          <cell r="C193" t="str">
            <v>Hokuriku</v>
          </cell>
          <cell r="R193">
            <v>0</v>
          </cell>
          <cell r="AZ193">
            <v>0</v>
          </cell>
          <cell r="BA193">
            <v>0</v>
          </cell>
          <cell r="BC193" t="str">
            <v>OTHERS</v>
          </cell>
          <cell r="BE193" t="str">
            <v>Dec</v>
          </cell>
        </row>
        <row r="194">
          <cell r="C194" t="str">
            <v>Joban JP</v>
          </cell>
          <cell r="R194">
            <v>36000</v>
          </cell>
          <cell r="AZ194">
            <v>-18000</v>
          </cell>
          <cell r="BA194">
            <v>-50418.235454830741</v>
          </cell>
          <cell r="BC194" t="str">
            <v>OTHERS</v>
          </cell>
          <cell r="BE194" t="str">
            <v>Jan</v>
          </cell>
        </row>
        <row r="195">
          <cell r="C195" t="str">
            <v>Joban JP</v>
          </cell>
          <cell r="R195">
            <v>0</v>
          </cell>
          <cell r="AZ195">
            <v>0</v>
          </cell>
          <cell r="BA195">
            <v>0</v>
          </cell>
          <cell r="BC195" t="str">
            <v>OTHERS</v>
          </cell>
          <cell r="BE195" t="str">
            <v>Feb</v>
          </cell>
        </row>
        <row r="196">
          <cell r="C196" t="str">
            <v>Joban JP</v>
          </cell>
          <cell r="R196">
            <v>0</v>
          </cell>
          <cell r="AZ196">
            <v>0</v>
          </cell>
          <cell r="BA196">
            <v>0</v>
          </cell>
          <cell r="BC196" t="str">
            <v>OTHERS</v>
          </cell>
          <cell r="BE196" t="str">
            <v>Mar</v>
          </cell>
        </row>
        <row r="197">
          <cell r="C197" t="str">
            <v>Joban JP</v>
          </cell>
          <cell r="R197">
            <v>36000</v>
          </cell>
          <cell r="AZ197">
            <v>-18000</v>
          </cell>
          <cell r="BA197">
            <v>-50418.235454830741</v>
          </cell>
          <cell r="BC197" t="str">
            <v>OTHERS</v>
          </cell>
          <cell r="BE197" t="str">
            <v>Apr</v>
          </cell>
        </row>
        <row r="198">
          <cell r="C198" t="str">
            <v>Joban JP</v>
          </cell>
          <cell r="R198">
            <v>0</v>
          </cell>
          <cell r="AZ198">
            <v>0</v>
          </cell>
          <cell r="BA198">
            <v>0</v>
          </cell>
          <cell r="BC198" t="str">
            <v>OTHERS</v>
          </cell>
          <cell r="BE198" t="str">
            <v>May</v>
          </cell>
        </row>
        <row r="199">
          <cell r="C199" t="str">
            <v>Joban JP</v>
          </cell>
          <cell r="R199">
            <v>0</v>
          </cell>
          <cell r="AZ199">
            <v>0</v>
          </cell>
          <cell r="BA199">
            <v>0</v>
          </cell>
          <cell r="BC199" t="str">
            <v>OTHERS</v>
          </cell>
          <cell r="BE199" t="str">
            <v>Jun</v>
          </cell>
        </row>
        <row r="200">
          <cell r="C200" t="str">
            <v>Joban JP</v>
          </cell>
          <cell r="R200">
            <v>36000</v>
          </cell>
          <cell r="AZ200">
            <v>-18000</v>
          </cell>
          <cell r="BA200">
            <v>-50418.235454830741</v>
          </cell>
          <cell r="BC200" t="str">
            <v>OTHERS</v>
          </cell>
          <cell r="BE200" t="str">
            <v>Jul</v>
          </cell>
        </row>
        <row r="201">
          <cell r="C201" t="str">
            <v>Joban JP</v>
          </cell>
          <cell r="R201">
            <v>0</v>
          </cell>
          <cell r="AZ201">
            <v>0</v>
          </cell>
          <cell r="BA201">
            <v>0</v>
          </cell>
          <cell r="BC201" t="str">
            <v>OTHERS</v>
          </cell>
          <cell r="BE201" t="str">
            <v>Aug</v>
          </cell>
        </row>
        <row r="202">
          <cell r="C202" t="str">
            <v>Joban JP</v>
          </cell>
          <cell r="R202">
            <v>36000</v>
          </cell>
          <cell r="AZ202">
            <v>-18000</v>
          </cell>
          <cell r="BA202">
            <v>-50418.235454830741</v>
          </cell>
          <cell r="BC202" t="str">
            <v>OTHERS</v>
          </cell>
          <cell r="BE202" t="str">
            <v>Sep</v>
          </cell>
        </row>
        <row r="203">
          <cell r="C203" t="str">
            <v>Joban JP</v>
          </cell>
          <cell r="R203">
            <v>0</v>
          </cell>
          <cell r="AZ203">
            <v>0</v>
          </cell>
          <cell r="BA203">
            <v>0</v>
          </cell>
          <cell r="BC203" t="str">
            <v>OTHERS</v>
          </cell>
          <cell r="BE203" t="str">
            <v>Oct</v>
          </cell>
        </row>
        <row r="204">
          <cell r="C204" t="str">
            <v>Joban JP</v>
          </cell>
          <cell r="R204">
            <v>0</v>
          </cell>
          <cell r="AZ204">
            <v>0</v>
          </cell>
          <cell r="BA204">
            <v>0</v>
          </cell>
          <cell r="BC204" t="str">
            <v>OTHERS</v>
          </cell>
          <cell r="BE204" t="str">
            <v>Nov</v>
          </cell>
        </row>
        <row r="205">
          <cell r="C205" t="str">
            <v>Joban JP</v>
          </cell>
          <cell r="R205">
            <v>0</v>
          </cell>
          <cell r="AZ205">
            <v>0</v>
          </cell>
          <cell r="BA205">
            <v>0</v>
          </cell>
          <cell r="BC205" t="str">
            <v>OTHERS</v>
          </cell>
          <cell r="BE205" t="str">
            <v>Dec</v>
          </cell>
        </row>
        <row r="206">
          <cell r="C206" t="str">
            <v>Joban JP</v>
          </cell>
          <cell r="R206">
            <v>24000</v>
          </cell>
          <cell r="AZ206">
            <v>-12000</v>
          </cell>
          <cell r="BA206">
            <v>-37888.614515401932</v>
          </cell>
          <cell r="BC206" t="str">
            <v>OTHERS</v>
          </cell>
          <cell r="BE206" t="str">
            <v>Jan</v>
          </cell>
        </row>
        <row r="207">
          <cell r="C207" t="str">
            <v>Joban JP</v>
          </cell>
          <cell r="R207">
            <v>0</v>
          </cell>
          <cell r="AZ207">
            <v>0</v>
          </cell>
          <cell r="BA207">
            <v>0</v>
          </cell>
          <cell r="BC207" t="str">
            <v>OTHERS</v>
          </cell>
          <cell r="BE207" t="str">
            <v>Feb</v>
          </cell>
        </row>
        <row r="208">
          <cell r="C208" t="str">
            <v>Joban JP</v>
          </cell>
          <cell r="R208">
            <v>0</v>
          </cell>
          <cell r="AZ208">
            <v>0</v>
          </cell>
          <cell r="BA208">
            <v>0</v>
          </cell>
          <cell r="BC208" t="str">
            <v>OTHERS</v>
          </cell>
          <cell r="BE208" t="str">
            <v>Mar</v>
          </cell>
        </row>
        <row r="209">
          <cell r="C209" t="str">
            <v>Joban JP</v>
          </cell>
          <cell r="R209">
            <v>24000</v>
          </cell>
          <cell r="AZ209">
            <v>-12000</v>
          </cell>
          <cell r="BA209">
            <v>-37888.614515401932</v>
          </cell>
          <cell r="BC209" t="str">
            <v>OTHERS</v>
          </cell>
          <cell r="BE209" t="str">
            <v>Apr</v>
          </cell>
        </row>
        <row r="210">
          <cell r="C210" t="str">
            <v>Joban JP</v>
          </cell>
          <cell r="R210">
            <v>0</v>
          </cell>
          <cell r="AZ210">
            <v>0</v>
          </cell>
          <cell r="BA210">
            <v>0</v>
          </cell>
          <cell r="BC210" t="str">
            <v>OTHERS</v>
          </cell>
          <cell r="BE210" t="str">
            <v>May</v>
          </cell>
        </row>
        <row r="211">
          <cell r="C211" t="str">
            <v>Joban JP</v>
          </cell>
          <cell r="R211">
            <v>0</v>
          </cell>
          <cell r="AZ211">
            <v>0</v>
          </cell>
          <cell r="BA211">
            <v>0</v>
          </cell>
          <cell r="BC211" t="str">
            <v>OTHERS</v>
          </cell>
          <cell r="BE211" t="str">
            <v>Jun</v>
          </cell>
        </row>
        <row r="212">
          <cell r="C212" t="str">
            <v>Joban JP</v>
          </cell>
          <cell r="R212">
            <v>24000</v>
          </cell>
          <cell r="AZ212">
            <v>-12000</v>
          </cell>
          <cell r="BA212">
            <v>-37888.614515401932</v>
          </cell>
          <cell r="BC212" t="str">
            <v>OTHERS</v>
          </cell>
          <cell r="BE212" t="str">
            <v>Jul</v>
          </cell>
        </row>
        <row r="213">
          <cell r="C213" t="str">
            <v>Joban JP</v>
          </cell>
          <cell r="R213">
            <v>0</v>
          </cell>
          <cell r="AZ213">
            <v>0</v>
          </cell>
          <cell r="BA213">
            <v>0</v>
          </cell>
          <cell r="BC213" t="str">
            <v>OTHERS</v>
          </cell>
          <cell r="BE213" t="str">
            <v>Aug</v>
          </cell>
        </row>
        <row r="214">
          <cell r="C214" t="str">
            <v>Joban JP</v>
          </cell>
          <cell r="R214">
            <v>24000</v>
          </cell>
          <cell r="AZ214">
            <v>-12000</v>
          </cell>
          <cell r="BA214">
            <v>-37888.614515401932</v>
          </cell>
          <cell r="BC214" t="str">
            <v>OTHERS</v>
          </cell>
          <cell r="BE214" t="str">
            <v>Sep</v>
          </cell>
        </row>
        <row r="215">
          <cell r="C215" t="str">
            <v>Joban JP</v>
          </cell>
          <cell r="R215">
            <v>0</v>
          </cell>
          <cell r="AZ215">
            <v>0</v>
          </cell>
          <cell r="BA215">
            <v>0</v>
          </cell>
          <cell r="BC215" t="str">
            <v>OTHERS</v>
          </cell>
          <cell r="BE215" t="str">
            <v>Oct</v>
          </cell>
        </row>
        <row r="216">
          <cell r="C216" t="str">
            <v>Joban JP</v>
          </cell>
          <cell r="R216">
            <v>0</v>
          </cell>
          <cell r="AZ216">
            <v>0</v>
          </cell>
          <cell r="BA216">
            <v>0</v>
          </cell>
          <cell r="BC216" t="str">
            <v>OTHERS</v>
          </cell>
          <cell r="BE216" t="str">
            <v>Nov</v>
          </cell>
        </row>
        <row r="217">
          <cell r="C217" t="str">
            <v>Joban JP</v>
          </cell>
          <cell r="R217">
            <v>0</v>
          </cell>
          <cell r="AZ217">
            <v>0</v>
          </cell>
          <cell r="BA217">
            <v>0</v>
          </cell>
          <cell r="BC217" t="str">
            <v>OTHERS</v>
          </cell>
          <cell r="BE217" t="str">
            <v>Dec</v>
          </cell>
        </row>
        <row r="218">
          <cell r="C218" t="str">
            <v>Joban JP</v>
          </cell>
          <cell r="R218">
            <v>0</v>
          </cell>
          <cell r="AZ218">
            <v>0</v>
          </cell>
          <cell r="BA218">
            <v>0</v>
          </cell>
          <cell r="BC218" t="str">
            <v>OTHERS</v>
          </cell>
          <cell r="BE218" t="str">
            <v>Jan</v>
          </cell>
        </row>
        <row r="219">
          <cell r="C219" t="str">
            <v>Joban JP</v>
          </cell>
          <cell r="R219">
            <v>0</v>
          </cell>
          <cell r="AZ219">
            <v>0</v>
          </cell>
          <cell r="BA219">
            <v>0</v>
          </cell>
          <cell r="BC219" t="str">
            <v>OTHERS</v>
          </cell>
          <cell r="BE219" t="str">
            <v>Feb</v>
          </cell>
        </row>
        <row r="220">
          <cell r="C220" t="str">
            <v>Joban JP</v>
          </cell>
          <cell r="R220">
            <v>0</v>
          </cell>
          <cell r="AZ220">
            <v>0</v>
          </cell>
          <cell r="BA220">
            <v>0</v>
          </cell>
          <cell r="BC220" t="str">
            <v>OTHERS</v>
          </cell>
          <cell r="BE220" t="str">
            <v>Mar</v>
          </cell>
        </row>
        <row r="221">
          <cell r="C221" t="str">
            <v>Joban JP</v>
          </cell>
          <cell r="R221">
            <v>0</v>
          </cell>
          <cell r="AZ221">
            <v>0</v>
          </cell>
          <cell r="BA221">
            <v>0</v>
          </cell>
          <cell r="BC221" t="str">
            <v>OTHERS</v>
          </cell>
          <cell r="BE221" t="str">
            <v>Apr</v>
          </cell>
        </row>
        <row r="222">
          <cell r="C222" t="str">
            <v>Joban JP</v>
          </cell>
          <cell r="R222">
            <v>0</v>
          </cell>
          <cell r="AZ222">
            <v>0</v>
          </cell>
          <cell r="BA222">
            <v>0</v>
          </cell>
          <cell r="BC222" t="str">
            <v>OTHERS</v>
          </cell>
          <cell r="BE222" t="str">
            <v>May</v>
          </cell>
        </row>
        <row r="223">
          <cell r="C223" t="str">
            <v>Joban JP</v>
          </cell>
          <cell r="R223">
            <v>0</v>
          </cell>
          <cell r="AZ223">
            <v>0</v>
          </cell>
          <cell r="BA223">
            <v>0</v>
          </cell>
          <cell r="BC223" t="str">
            <v>OTHERS</v>
          </cell>
          <cell r="BE223" t="str">
            <v>Jun</v>
          </cell>
        </row>
        <row r="224">
          <cell r="C224" t="str">
            <v>Joban JP</v>
          </cell>
          <cell r="R224">
            <v>0</v>
          </cell>
          <cell r="AZ224">
            <v>0</v>
          </cell>
          <cell r="BA224">
            <v>0</v>
          </cell>
          <cell r="BC224" t="str">
            <v>OTHERS</v>
          </cell>
          <cell r="BE224" t="str">
            <v>Jul</v>
          </cell>
        </row>
        <row r="225">
          <cell r="C225" t="str">
            <v>Joban JP</v>
          </cell>
          <cell r="R225">
            <v>0</v>
          </cell>
          <cell r="AZ225">
            <v>0</v>
          </cell>
          <cell r="BA225">
            <v>0</v>
          </cell>
          <cell r="BC225" t="str">
            <v>OTHERS</v>
          </cell>
          <cell r="BE225" t="str">
            <v>Aug</v>
          </cell>
        </row>
        <row r="226">
          <cell r="C226" t="str">
            <v>Joban JP</v>
          </cell>
          <cell r="R226">
            <v>0</v>
          </cell>
          <cell r="AZ226">
            <v>0</v>
          </cell>
          <cell r="BA226">
            <v>0</v>
          </cell>
          <cell r="BC226" t="str">
            <v>OTHERS</v>
          </cell>
          <cell r="BE226" t="str">
            <v>Sep</v>
          </cell>
        </row>
        <row r="227">
          <cell r="C227" t="str">
            <v>Joban JP</v>
          </cell>
          <cell r="R227">
            <v>0</v>
          </cell>
          <cell r="AZ227">
            <v>0</v>
          </cell>
          <cell r="BA227">
            <v>0</v>
          </cell>
          <cell r="BC227" t="str">
            <v>OTHERS</v>
          </cell>
          <cell r="BE227" t="str">
            <v>Oct</v>
          </cell>
        </row>
        <row r="228">
          <cell r="C228" t="str">
            <v>Joban JP</v>
          </cell>
          <cell r="R228">
            <v>0</v>
          </cell>
          <cell r="AZ228">
            <v>0</v>
          </cell>
          <cell r="BA228">
            <v>0</v>
          </cell>
          <cell r="BC228" t="str">
            <v>OTHERS</v>
          </cell>
          <cell r="BE228" t="str">
            <v>Nov</v>
          </cell>
        </row>
        <row r="229">
          <cell r="C229" t="str">
            <v>Joban JP</v>
          </cell>
          <cell r="R229">
            <v>0</v>
          </cell>
          <cell r="AZ229">
            <v>0</v>
          </cell>
          <cell r="BA229">
            <v>0</v>
          </cell>
          <cell r="BC229" t="str">
            <v>OTHERS</v>
          </cell>
          <cell r="BE229" t="str">
            <v>Dec</v>
          </cell>
        </row>
        <row r="230">
          <cell r="C230" t="str">
            <v>Joban JP</v>
          </cell>
          <cell r="R230">
            <v>0</v>
          </cell>
          <cell r="AZ230">
            <v>0</v>
          </cell>
          <cell r="BA230">
            <v>0</v>
          </cell>
          <cell r="BC230" t="str">
            <v>OTHERS</v>
          </cell>
          <cell r="BE230" t="str">
            <v>Jan</v>
          </cell>
        </row>
        <row r="231">
          <cell r="C231" t="str">
            <v>Joban JP</v>
          </cell>
          <cell r="R231">
            <v>60000</v>
          </cell>
          <cell r="AZ231">
            <v>-30000</v>
          </cell>
          <cell r="BA231">
            <v>-44153.42498511634</v>
          </cell>
          <cell r="BC231" t="str">
            <v>OTHERS</v>
          </cell>
          <cell r="BE231" t="str">
            <v>Feb</v>
          </cell>
        </row>
        <row r="232">
          <cell r="C232" t="str">
            <v>Joban JP</v>
          </cell>
          <cell r="R232">
            <v>0</v>
          </cell>
          <cell r="AZ232">
            <v>0</v>
          </cell>
          <cell r="BA232">
            <v>0</v>
          </cell>
          <cell r="BC232" t="str">
            <v>OTHERS</v>
          </cell>
          <cell r="BE232" t="str">
            <v>Mar</v>
          </cell>
        </row>
        <row r="233">
          <cell r="C233" t="str">
            <v>Joban JP</v>
          </cell>
          <cell r="R233">
            <v>0</v>
          </cell>
          <cell r="AZ233">
            <v>0</v>
          </cell>
          <cell r="BA233">
            <v>0</v>
          </cell>
          <cell r="BC233" t="str">
            <v>OTHERS</v>
          </cell>
          <cell r="BE233" t="str">
            <v>Apr</v>
          </cell>
        </row>
        <row r="234">
          <cell r="C234" t="str">
            <v>Joban JP</v>
          </cell>
          <cell r="R234">
            <v>0</v>
          </cell>
          <cell r="AZ234">
            <v>0</v>
          </cell>
          <cell r="BA234">
            <v>0</v>
          </cell>
          <cell r="BC234" t="str">
            <v>OTHERS</v>
          </cell>
          <cell r="BE234" t="str">
            <v>May</v>
          </cell>
        </row>
        <row r="235">
          <cell r="C235" t="str">
            <v>Joban JP</v>
          </cell>
          <cell r="R235">
            <v>0</v>
          </cell>
          <cell r="AZ235">
            <v>0</v>
          </cell>
          <cell r="BA235">
            <v>0</v>
          </cell>
          <cell r="BC235" t="str">
            <v>OTHERS</v>
          </cell>
          <cell r="BE235" t="str">
            <v>Jun</v>
          </cell>
        </row>
        <row r="236">
          <cell r="C236" t="str">
            <v>Joban JP</v>
          </cell>
          <cell r="R236">
            <v>0</v>
          </cell>
          <cell r="AZ236">
            <v>0</v>
          </cell>
          <cell r="BA236">
            <v>0</v>
          </cell>
          <cell r="BC236" t="str">
            <v>OTHERS</v>
          </cell>
          <cell r="BE236" t="str">
            <v>Jul</v>
          </cell>
        </row>
        <row r="237">
          <cell r="C237" t="str">
            <v>Joban JP</v>
          </cell>
          <cell r="R237">
            <v>0</v>
          </cell>
          <cell r="AZ237">
            <v>0</v>
          </cell>
          <cell r="BA237">
            <v>0</v>
          </cell>
          <cell r="BC237" t="str">
            <v>OTHERS</v>
          </cell>
          <cell r="BE237" t="str">
            <v>Aug</v>
          </cell>
        </row>
        <row r="238">
          <cell r="C238" t="str">
            <v>Joban JP</v>
          </cell>
          <cell r="R238">
            <v>0</v>
          </cell>
          <cell r="AZ238">
            <v>0</v>
          </cell>
          <cell r="BA238">
            <v>0</v>
          </cell>
          <cell r="BC238" t="str">
            <v>OTHERS</v>
          </cell>
          <cell r="BE238" t="str">
            <v>Sep</v>
          </cell>
        </row>
        <row r="239">
          <cell r="C239" t="str">
            <v>Joban JP</v>
          </cell>
          <cell r="R239">
            <v>0</v>
          </cell>
          <cell r="AZ239">
            <v>0</v>
          </cell>
          <cell r="BA239">
            <v>0</v>
          </cell>
          <cell r="BC239" t="str">
            <v>OTHERS</v>
          </cell>
          <cell r="BE239" t="str">
            <v>Oct</v>
          </cell>
        </row>
        <row r="240">
          <cell r="C240" t="str">
            <v>Joban JP</v>
          </cell>
          <cell r="R240">
            <v>0</v>
          </cell>
          <cell r="AZ240">
            <v>0</v>
          </cell>
          <cell r="BA240">
            <v>0</v>
          </cell>
          <cell r="BC240" t="str">
            <v>OTHERS</v>
          </cell>
          <cell r="BE240" t="str">
            <v>Nov</v>
          </cell>
        </row>
        <row r="241">
          <cell r="C241" t="str">
            <v>Joban JP</v>
          </cell>
          <cell r="R241">
            <v>0</v>
          </cell>
          <cell r="AZ241">
            <v>0</v>
          </cell>
          <cell r="BA241">
            <v>0</v>
          </cell>
          <cell r="BC241" t="str">
            <v>OTHERS</v>
          </cell>
          <cell r="BE241" t="str">
            <v>Dec</v>
          </cell>
        </row>
        <row r="242">
          <cell r="C242" t="str">
            <v>Kaneka</v>
          </cell>
          <cell r="R242">
            <v>0</v>
          </cell>
          <cell r="AZ242">
            <v>0</v>
          </cell>
          <cell r="BA242">
            <v>0</v>
          </cell>
          <cell r="BC242" t="str">
            <v>OTHERS</v>
          </cell>
          <cell r="BE242" t="str">
            <v>Jan</v>
          </cell>
        </row>
        <row r="243">
          <cell r="C243" t="str">
            <v>Kaneka</v>
          </cell>
          <cell r="R243">
            <v>0</v>
          </cell>
          <cell r="AZ243">
            <v>0</v>
          </cell>
          <cell r="BA243">
            <v>0</v>
          </cell>
          <cell r="BC243" t="str">
            <v>OTHERS</v>
          </cell>
          <cell r="BE243" t="str">
            <v>Feb</v>
          </cell>
        </row>
        <row r="244">
          <cell r="C244" t="str">
            <v>Kaneka</v>
          </cell>
          <cell r="R244">
            <v>39000</v>
          </cell>
          <cell r="AZ244">
            <v>-15600</v>
          </cell>
          <cell r="BA244">
            <v>-71739.931443018693</v>
          </cell>
          <cell r="BC244" t="str">
            <v>OTHERS</v>
          </cell>
          <cell r="BE244" t="str">
            <v>Mar</v>
          </cell>
        </row>
        <row r="245">
          <cell r="C245" t="str">
            <v>Kaneka</v>
          </cell>
          <cell r="R245">
            <v>0</v>
          </cell>
          <cell r="AZ245">
            <v>0</v>
          </cell>
          <cell r="BA245">
            <v>0</v>
          </cell>
          <cell r="BC245" t="str">
            <v>OTHERS</v>
          </cell>
          <cell r="BE245" t="str">
            <v>Apr</v>
          </cell>
        </row>
        <row r="246">
          <cell r="C246" t="str">
            <v>Kaneka</v>
          </cell>
          <cell r="R246">
            <v>0</v>
          </cell>
          <cell r="AZ246">
            <v>0</v>
          </cell>
          <cell r="BA246">
            <v>0</v>
          </cell>
          <cell r="BC246" t="str">
            <v>OTHERS</v>
          </cell>
          <cell r="BE246" t="str">
            <v>May</v>
          </cell>
        </row>
        <row r="247">
          <cell r="C247" t="str">
            <v>Kaneka</v>
          </cell>
          <cell r="R247">
            <v>0</v>
          </cell>
          <cell r="AZ247">
            <v>0</v>
          </cell>
          <cell r="BA247">
            <v>0</v>
          </cell>
          <cell r="BC247" t="str">
            <v>OTHERS</v>
          </cell>
          <cell r="BE247" t="str">
            <v>Jun</v>
          </cell>
        </row>
        <row r="248">
          <cell r="C248" t="str">
            <v>Kaneka</v>
          </cell>
          <cell r="R248">
            <v>0</v>
          </cell>
          <cell r="AZ248">
            <v>0</v>
          </cell>
          <cell r="BA248">
            <v>0</v>
          </cell>
          <cell r="BC248" t="str">
            <v>OTHERS</v>
          </cell>
          <cell r="BE248" t="str">
            <v>Jul</v>
          </cell>
        </row>
        <row r="249">
          <cell r="C249" t="str">
            <v>Kaneka</v>
          </cell>
          <cell r="R249">
            <v>0</v>
          </cell>
          <cell r="AZ249">
            <v>0</v>
          </cell>
          <cell r="BA249">
            <v>0</v>
          </cell>
          <cell r="BC249" t="str">
            <v>OTHERS</v>
          </cell>
          <cell r="BE249" t="str">
            <v>Aug</v>
          </cell>
        </row>
        <row r="250">
          <cell r="C250" t="str">
            <v>Kaneka</v>
          </cell>
          <cell r="R250">
            <v>0</v>
          </cell>
          <cell r="AZ250">
            <v>0</v>
          </cell>
          <cell r="BA250">
            <v>0</v>
          </cell>
          <cell r="BC250" t="str">
            <v>OTHERS</v>
          </cell>
          <cell r="BE250" t="str">
            <v>Sep</v>
          </cell>
        </row>
        <row r="251">
          <cell r="C251" t="str">
            <v>Kaneka</v>
          </cell>
          <cell r="R251">
            <v>0</v>
          </cell>
          <cell r="AZ251">
            <v>0</v>
          </cell>
          <cell r="BA251">
            <v>0</v>
          </cell>
          <cell r="BC251" t="str">
            <v>OTHERS</v>
          </cell>
          <cell r="BE251" t="str">
            <v>Oct</v>
          </cell>
        </row>
        <row r="252">
          <cell r="C252" t="str">
            <v>Kaneka</v>
          </cell>
          <cell r="R252">
            <v>0</v>
          </cell>
          <cell r="AZ252">
            <v>0</v>
          </cell>
          <cell r="BA252">
            <v>0</v>
          </cell>
          <cell r="BC252" t="str">
            <v>OTHERS</v>
          </cell>
          <cell r="BE252" t="str">
            <v>Nov</v>
          </cell>
        </row>
        <row r="253">
          <cell r="C253" t="str">
            <v>Kaneka</v>
          </cell>
          <cell r="R253">
            <v>0</v>
          </cell>
          <cell r="AZ253">
            <v>0</v>
          </cell>
          <cell r="BA253">
            <v>0</v>
          </cell>
          <cell r="BC253" t="str">
            <v>OTHERS</v>
          </cell>
          <cell r="BE253" t="str">
            <v>Dec</v>
          </cell>
        </row>
        <row r="254">
          <cell r="C254" t="str">
            <v>Kaneka</v>
          </cell>
          <cell r="R254">
            <v>0</v>
          </cell>
          <cell r="AZ254">
            <v>0</v>
          </cell>
          <cell r="BA254">
            <v>0</v>
          </cell>
          <cell r="BC254" t="str">
            <v>OTHERS</v>
          </cell>
          <cell r="BE254" t="str">
            <v>Jan</v>
          </cell>
        </row>
        <row r="255">
          <cell r="C255" t="str">
            <v>Kaneka</v>
          </cell>
          <cell r="R255">
            <v>0</v>
          </cell>
          <cell r="AZ255">
            <v>0</v>
          </cell>
          <cell r="BA255">
            <v>0</v>
          </cell>
          <cell r="BC255" t="str">
            <v>OTHERS</v>
          </cell>
          <cell r="BE255" t="str">
            <v>Feb</v>
          </cell>
        </row>
        <row r="256">
          <cell r="C256" t="str">
            <v>Kaneka</v>
          </cell>
          <cell r="R256">
            <v>26000</v>
          </cell>
          <cell r="AZ256">
            <v>-10400</v>
          </cell>
          <cell r="BA256">
            <v>-54923.089658370933</v>
          </cell>
          <cell r="BC256" t="str">
            <v>OTHERS</v>
          </cell>
          <cell r="BE256" t="str">
            <v>Mar</v>
          </cell>
        </row>
        <row r="257">
          <cell r="C257" t="str">
            <v>Kaneka</v>
          </cell>
          <cell r="R257">
            <v>0</v>
          </cell>
          <cell r="AZ257">
            <v>0</v>
          </cell>
          <cell r="BA257">
            <v>0</v>
          </cell>
          <cell r="BC257" t="str">
            <v>OTHERS</v>
          </cell>
          <cell r="BE257" t="str">
            <v>Apr</v>
          </cell>
        </row>
        <row r="258">
          <cell r="C258" t="str">
            <v>Kaneka</v>
          </cell>
          <cell r="R258">
            <v>0</v>
          </cell>
          <cell r="AZ258">
            <v>0</v>
          </cell>
          <cell r="BA258">
            <v>0</v>
          </cell>
          <cell r="BC258" t="str">
            <v>OTHERS</v>
          </cell>
          <cell r="BE258" t="str">
            <v>May</v>
          </cell>
        </row>
        <row r="259">
          <cell r="C259" t="str">
            <v>Kaneka</v>
          </cell>
          <cell r="R259">
            <v>0</v>
          </cell>
          <cell r="AZ259">
            <v>0</v>
          </cell>
          <cell r="BA259">
            <v>0</v>
          </cell>
          <cell r="BC259" t="str">
            <v>OTHERS</v>
          </cell>
          <cell r="BE259" t="str">
            <v>Jun</v>
          </cell>
        </row>
        <row r="260">
          <cell r="C260" t="str">
            <v>Kaneka</v>
          </cell>
          <cell r="R260">
            <v>0</v>
          </cell>
          <cell r="AZ260">
            <v>0</v>
          </cell>
          <cell r="BA260">
            <v>0</v>
          </cell>
          <cell r="BC260" t="str">
            <v>OTHERS</v>
          </cell>
          <cell r="BE260" t="str">
            <v>Jul</v>
          </cell>
        </row>
        <row r="261">
          <cell r="C261" t="str">
            <v>Kaneka</v>
          </cell>
          <cell r="R261">
            <v>0</v>
          </cell>
          <cell r="AZ261">
            <v>0</v>
          </cell>
          <cell r="BA261">
            <v>0</v>
          </cell>
          <cell r="BC261" t="str">
            <v>OTHERS</v>
          </cell>
          <cell r="BE261" t="str">
            <v>Aug</v>
          </cell>
        </row>
        <row r="262">
          <cell r="C262" t="str">
            <v>Kaneka</v>
          </cell>
          <cell r="R262">
            <v>0</v>
          </cell>
          <cell r="AZ262">
            <v>0</v>
          </cell>
          <cell r="BA262">
            <v>0</v>
          </cell>
          <cell r="BC262" t="str">
            <v>OTHERS</v>
          </cell>
          <cell r="BE262" t="str">
            <v>Sep</v>
          </cell>
        </row>
        <row r="263">
          <cell r="C263" t="str">
            <v>Kaneka</v>
          </cell>
          <cell r="R263">
            <v>0</v>
          </cell>
          <cell r="AZ263">
            <v>0</v>
          </cell>
          <cell r="BA263">
            <v>0</v>
          </cell>
          <cell r="BC263" t="str">
            <v>OTHERS</v>
          </cell>
          <cell r="BE263" t="str">
            <v>Oct</v>
          </cell>
        </row>
        <row r="264">
          <cell r="C264" t="str">
            <v>Kaneka</v>
          </cell>
          <cell r="R264">
            <v>0</v>
          </cell>
          <cell r="AZ264">
            <v>0</v>
          </cell>
          <cell r="BA264">
            <v>0</v>
          </cell>
          <cell r="BC264" t="str">
            <v>OTHERS</v>
          </cell>
          <cell r="BE264" t="str">
            <v>Nov</v>
          </cell>
        </row>
        <row r="265">
          <cell r="C265" t="str">
            <v>Kaneka</v>
          </cell>
          <cell r="R265">
            <v>0</v>
          </cell>
          <cell r="AZ265">
            <v>0</v>
          </cell>
          <cell r="BA265">
            <v>0</v>
          </cell>
          <cell r="BC265" t="str">
            <v>OTHERS</v>
          </cell>
          <cell r="BE265" t="str">
            <v>Dec</v>
          </cell>
        </row>
        <row r="266">
          <cell r="C266" t="str">
            <v>Kansai</v>
          </cell>
          <cell r="R266">
            <v>28000</v>
          </cell>
          <cell r="AZ266">
            <v>-84000</v>
          </cell>
          <cell r="BA266">
            <v>-42639.118928202261</v>
          </cell>
          <cell r="BC266" t="str">
            <v>OTHERS</v>
          </cell>
          <cell r="BE266" t="str">
            <v>Jan</v>
          </cell>
        </row>
        <row r="267">
          <cell r="C267" t="str">
            <v>Kansai</v>
          </cell>
          <cell r="R267">
            <v>0</v>
          </cell>
          <cell r="AZ267">
            <v>0</v>
          </cell>
          <cell r="BA267">
            <v>0</v>
          </cell>
          <cell r="BC267" t="str">
            <v>OTHERS</v>
          </cell>
          <cell r="BE267" t="str">
            <v>Feb</v>
          </cell>
        </row>
        <row r="268">
          <cell r="C268" t="str">
            <v>Kansai</v>
          </cell>
          <cell r="R268">
            <v>0</v>
          </cell>
          <cell r="AZ268">
            <v>0</v>
          </cell>
          <cell r="BA268">
            <v>0</v>
          </cell>
          <cell r="BC268" t="str">
            <v>OTHERS</v>
          </cell>
          <cell r="BE268" t="str">
            <v>Mar</v>
          </cell>
        </row>
        <row r="269">
          <cell r="C269" t="str">
            <v>Kansai</v>
          </cell>
          <cell r="R269">
            <v>28000</v>
          </cell>
          <cell r="AZ269">
            <v>-84000</v>
          </cell>
          <cell r="BA269">
            <v>-42639.118928202261</v>
          </cell>
          <cell r="BC269" t="str">
            <v>OTHERS</v>
          </cell>
          <cell r="BE269" t="str">
            <v>Apr</v>
          </cell>
        </row>
        <row r="270">
          <cell r="C270" t="str">
            <v>Kansai</v>
          </cell>
          <cell r="R270">
            <v>0</v>
          </cell>
          <cell r="AZ270">
            <v>0</v>
          </cell>
          <cell r="BA270">
            <v>0</v>
          </cell>
          <cell r="BC270" t="str">
            <v>OTHERS</v>
          </cell>
          <cell r="BE270" t="str">
            <v>May</v>
          </cell>
        </row>
        <row r="271">
          <cell r="C271" t="str">
            <v>Kansai</v>
          </cell>
          <cell r="R271">
            <v>0</v>
          </cell>
          <cell r="AZ271">
            <v>0</v>
          </cell>
          <cell r="BA271">
            <v>0</v>
          </cell>
          <cell r="BC271" t="str">
            <v>OTHERS</v>
          </cell>
          <cell r="BE271" t="str">
            <v>Jun</v>
          </cell>
        </row>
        <row r="272">
          <cell r="C272" t="str">
            <v>Kansai</v>
          </cell>
          <cell r="R272">
            <v>0</v>
          </cell>
          <cell r="AZ272">
            <v>0</v>
          </cell>
          <cell r="BA272">
            <v>0</v>
          </cell>
          <cell r="BC272" t="str">
            <v>OTHERS</v>
          </cell>
          <cell r="BE272" t="str">
            <v>Jul</v>
          </cell>
        </row>
        <row r="273">
          <cell r="C273" t="str">
            <v>Kansai</v>
          </cell>
          <cell r="R273">
            <v>0</v>
          </cell>
          <cell r="AZ273">
            <v>0</v>
          </cell>
          <cell r="BA273">
            <v>0</v>
          </cell>
          <cell r="BC273" t="str">
            <v>OTHERS</v>
          </cell>
          <cell r="BE273" t="str">
            <v>Aug</v>
          </cell>
        </row>
        <row r="274">
          <cell r="C274" t="str">
            <v>Kansai</v>
          </cell>
          <cell r="R274">
            <v>0</v>
          </cell>
          <cell r="AZ274">
            <v>0</v>
          </cell>
          <cell r="BA274">
            <v>0</v>
          </cell>
          <cell r="BC274" t="str">
            <v>OTHERS</v>
          </cell>
          <cell r="BE274" t="str">
            <v>Sep</v>
          </cell>
        </row>
        <row r="275">
          <cell r="C275" t="str">
            <v>Kansai</v>
          </cell>
          <cell r="R275">
            <v>0</v>
          </cell>
          <cell r="AZ275">
            <v>0</v>
          </cell>
          <cell r="BA275">
            <v>0</v>
          </cell>
          <cell r="BC275" t="str">
            <v>OTHERS</v>
          </cell>
          <cell r="BE275" t="str">
            <v>Oct</v>
          </cell>
        </row>
        <row r="276">
          <cell r="C276" t="str">
            <v>Kansai</v>
          </cell>
          <cell r="R276">
            <v>0</v>
          </cell>
          <cell r="AZ276">
            <v>0</v>
          </cell>
          <cell r="BA276">
            <v>0</v>
          </cell>
          <cell r="BC276" t="str">
            <v>OTHERS</v>
          </cell>
          <cell r="BE276" t="str">
            <v>Nov</v>
          </cell>
        </row>
        <row r="277">
          <cell r="C277" t="str">
            <v>Kansai</v>
          </cell>
          <cell r="R277">
            <v>0</v>
          </cell>
          <cell r="AZ277">
            <v>0</v>
          </cell>
          <cell r="BA277">
            <v>0</v>
          </cell>
          <cell r="BC277" t="str">
            <v>OTHERS</v>
          </cell>
          <cell r="BE277" t="str">
            <v>Dec</v>
          </cell>
        </row>
        <row r="278">
          <cell r="C278" t="str">
            <v>Kansai</v>
          </cell>
          <cell r="R278">
            <v>42000</v>
          </cell>
          <cell r="AZ278">
            <v>-126000</v>
          </cell>
          <cell r="BA278">
            <v>-73008.717308693536</v>
          </cell>
          <cell r="BC278" t="str">
            <v>OTHERS</v>
          </cell>
          <cell r="BE278" t="str">
            <v>Jan</v>
          </cell>
        </row>
        <row r="279">
          <cell r="C279" t="str">
            <v>Kansai</v>
          </cell>
          <cell r="R279">
            <v>0</v>
          </cell>
          <cell r="AZ279">
            <v>0</v>
          </cell>
          <cell r="BA279">
            <v>0</v>
          </cell>
          <cell r="BC279" t="str">
            <v>OTHERS</v>
          </cell>
          <cell r="BE279" t="str">
            <v>Feb</v>
          </cell>
        </row>
        <row r="280">
          <cell r="C280" t="str">
            <v>Kansai</v>
          </cell>
          <cell r="R280">
            <v>0</v>
          </cell>
          <cell r="AZ280">
            <v>0</v>
          </cell>
          <cell r="BA280">
            <v>0</v>
          </cell>
          <cell r="BC280" t="str">
            <v>OTHERS</v>
          </cell>
          <cell r="BE280" t="str">
            <v>Mar</v>
          </cell>
        </row>
        <row r="281">
          <cell r="C281" t="str">
            <v>Kansai</v>
          </cell>
          <cell r="R281">
            <v>42000</v>
          </cell>
          <cell r="AZ281">
            <v>-126000</v>
          </cell>
          <cell r="BA281">
            <v>-73008.717308693536</v>
          </cell>
          <cell r="BC281" t="str">
            <v>OTHERS</v>
          </cell>
          <cell r="BE281" t="str">
            <v>Apr</v>
          </cell>
        </row>
        <row r="282">
          <cell r="C282" t="str">
            <v>Kansai</v>
          </cell>
          <cell r="R282">
            <v>0</v>
          </cell>
          <cell r="AZ282">
            <v>0</v>
          </cell>
          <cell r="BA282">
            <v>0</v>
          </cell>
          <cell r="BC282" t="str">
            <v>OTHERS</v>
          </cell>
          <cell r="BE282" t="str">
            <v>May</v>
          </cell>
        </row>
        <row r="283">
          <cell r="C283" t="str">
            <v>Kansai</v>
          </cell>
          <cell r="R283">
            <v>0</v>
          </cell>
          <cell r="AZ283">
            <v>0</v>
          </cell>
          <cell r="BA283">
            <v>0</v>
          </cell>
          <cell r="BC283" t="str">
            <v>OTHERS</v>
          </cell>
          <cell r="BE283" t="str">
            <v>Jun</v>
          </cell>
        </row>
        <row r="284">
          <cell r="C284" t="str">
            <v>Kansai</v>
          </cell>
          <cell r="R284">
            <v>0</v>
          </cell>
          <cell r="AZ284">
            <v>0</v>
          </cell>
          <cell r="BA284">
            <v>0</v>
          </cell>
          <cell r="BC284" t="str">
            <v>OTHERS</v>
          </cell>
          <cell r="BE284" t="str">
            <v>Jul</v>
          </cell>
        </row>
        <row r="285">
          <cell r="C285" t="str">
            <v>Kansai</v>
          </cell>
          <cell r="R285">
            <v>0</v>
          </cell>
          <cell r="AZ285">
            <v>0</v>
          </cell>
          <cell r="BA285">
            <v>0</v>
          </cell>
          <cell r="BC285" t="str">
            <v>OTHERS</v>
          </cell>
          <cell r="BE285" t="str">
            <v>Aug</v>
          </cell>
        </row>
        <row r="286">
          <cell r="C286" t="str">
            <v>Kansai</v>
          </cell>
          <cell r="R286">
            <v>0</v>
          </cell>
          <cell r="AZ286">
            <v>0</v>
          </cell>
          <cell r="BA286">
            <v>0</v>
          </cell>
          <cell r="BC286" t="str">
            <v>OTHERS</v>
          </cell>
          <cell r="BE286" t="str">
            <v>Sep</v>
          </cell>
        </row>
        <row r="287">
          <cell r="C287" t="str">
            <v>Kansai</v>
          </cell>
          <cell r="R287">
            <v>0</v>
          </cell>
          <cell r="AZ287">
            <v>0</v>
          </cell>
          <cell r="BA287">
            <v>0</v>
          </cell>
          <cell r="BC287" t="str">
            <v>OTHERS</v>
          </cell>
          <cell r="BE287" t="str">
            <v>Oct</v>
          </cell>
        </row>
        <row r="288">
          <cell r="C288" t="str">
            <v>Kansai</v>
          </cell>
          <cell r="R288">
            <v>0</v>
          </cell>
          <cell r="AZ288">
            <v>0</v>
          </cell>
          <cell r="BA288">
            <v>0</v>
          </cell>
          <cell r="BC288" t="str">
            <v>OTHERS</v>
          </cell>
          <cell r="BE288" t="str">
            <v>Nov</v>
          </cell>
        </row>
        <row r="289">
          <cell r="C289" t="str">
            <v>Kansai</v>
          </cell>
          <cell r="R289">
            <v>0</v>
          </cell>
          <cell r="AZ289">
            <v>0</v>
          </cell>
          <cell r="BA289">
            <v>0</v>
          </cell>
          <cell r="BC289" t="str">
            <v>OTHERS</v>
          </cell>
          <cell r="BE289" t="str">
            <v>Dec</v>
          </cell>
        </row>
        <row r="290">
          <cell r="C290" t="str">
            <v>Kobe Steel</v>
          </cell>
          <cell r="R290">
            <v>0</v>
          </cell>
          <cell r="AZ290">
            <v>0</v>
          </cell>
          <cell r="BA290">
            <v>0</v>
          </cell>
          <cell r="BC290" t="str">
            <v>GOLD</v>
          </cell>
          <cell r="BE290" t="str">
            <v>Jan</v>
          </cell>
        </row>
        <row r="291">
          <cell r="C291" t="str">
            <v>Kobe Steel</v>
          </cell>
          <cell r="R291">
            <v>0</v>
          </cell>
          <cell r="AZ291">
            <v>0</v>
          </cell>
          <cell r="BA291">
            <v>0</v>
          </cell>
          <cell r="BC291" t="str">
            <v>GOLD</v>
          </cell>
          <cell r="BE291" t="str">
            <v>Feb</v>
          </cell>
        </row>
        <row r="292">
          <cell r="C292" t="str">
            <v>Kobe Steel</v>
          </cell>
          <cell r="R292">
            <v>28000</v>
          </cell>
          <cell r="AZ292">
            <v>-28000</v>
          </cell>
          <cell r="BA292">
            <v>-53508.87768522578</v>
          </cell>
          <cell r="BC292" t="str">
            <v>GOLD</v>
          </cell>
          <cell r="BE292" t="str">
            <v>Mar</v>
          </cell>
        </row>
        <row r="293">
          <cell r="C293" t="str">
            <v>Kobe Steel</v>
          </cell>
          <cell r="R293">
            <v>0</v>
          </cell>
          <cell r="AZ293">
            <v>0</v>
          </cell>
          <cell r="BA293">
            <v>0</v>
          </cell>
          <cell r="BC293" t="str">
            <v>GOLD</v>
          </cell>
          <cell r="BE293" t="str">
            <v>Apr</v>
          </cell>
        </row>
        <row r="294">
          <cell r="C294" t="str">
            <v>Kobe Steel</v>
          </cell>
          <cell r="R294">
            <v>0</v>
          </cell>
          <cell r="AZ294">
            <v>0</v>
          </cell>
          <cell r="BA294">
            <v>0</v>
          </cell>
          <cell r="BC294" t="str">
            <v>GOLD</v>
          </cell>
          <cell r="BE294" t="str">
            <v>May</v>
          </cell>
        </row>
        <row r="295">
          <cell r="C295" t="str">
            <v>Kobe Steel</v>
          </cell>
          <cell r="R295">
            <v>0</v>
          </cell>
          <cell r="AZ295">
            <v>0</v>
          </cell>
          <cell r="BA295">
            <v>0</v>
          </cell>
          <cell r="BC295" t="str">
            <v>GOLD</v>
          </cell>
          <cell r="BE295" t="str">
            <v>Jun</v>
          </cell>
        </row>
        <row r="296">
          <cell r="C296" t="str">
            <v>Kobe Steel</v>
          </cell>
          <cell r="R296">
            <v>0</v>
          </cell>
          <cell r="AZ296">
            <v>0</v>
          </cell>
          <cell r="BA296">
            <v>0</v>
          </cell>
          <cell r="BC296" t="str">
            <v>GOLD</v>
          </cell>
          <cell r="BE296" t="str">
            <v>Jul</v>
          </cell>
        </row>
        <row r="297">
          <cell r="C297" t="str">
            <v>Kobe Steel</v>
          </cell>
          <cell r="R297">
            <v>0</v>
          </cell>
          <cell r="AZ297">
            <v>0</v>
          </cell>
          <cell r="BA297">
            <v>0</v>
          </cell>
          <cell r="BC297" t="str">
            <v>GOLD</v>
          </cell>
          <cell r="BE297" t="str">
            <v>Aug</v>
          </cell>
        </row>
        <row r="298">
          <cell r="C298" t="str">
            <v>Kobe Steel</v>
          </cell>
          <cell r="R298">
            <v>0</v>
          </cell>
          <cell r="AZ298">
            <v>0</v>
          </cell>
          <cell r="BA298">
            <v>0</v>
          </cell>
          <cell r="BC298" t="str">
            <v>GOLD</v>
          </cell>
          <cell r="BE298" t="str">
            <v>Sep</v>
          </cell>
        </row>
        <row r="299">
          <cell r="C299" t="str">
            <v>Kobe Steel</v>
          </cell>
          <cell r="R299">
            <v>0</v>
          </cell>
          <cell r="AZ299">
            <v>0</v>
          </cell>
          <cell r="BA299">
            <v>0</v>
          </cell>
          <cell r="BC299" t="str">
            <v>GOLD</v>
          </cell>
          <cell r="BE299" t="str">
            <v>Oct</v>
          </cell>
        </row>
        <row r="300">
          <cell r="C300" t="str">
            <v>Kobe Steel</v>
          </cell>
          <cell r="R300">
            <v>0</v>
          </cell>
          <cell r="AZ300">
            <v>0</v>
          </cell>
          <cell r="BA300">
            <v>0</v>
          </cell>
          <cell r="BC300" t="str">
            <v>GOLD</v>
          </cell>
          <cell r="BE300" t="str">
            <v>Nov</v>
          </cell>
        </row>
        <row r="301">
          <cell r="C301" t="str">
            <v>Kobe Steel</v>
          </cell>
          <cell r="R301">
            <v>0</v>
          </cell>
          <cell r="AZ301">
            <v>0</v>
          </cell>
          <cell r="BA301">
            <v>0</v>
          </cell>
          <cell r="BC301" t="str">
            <v>GOLD</v>
          </cell>
          <cell r="BE301" t="str">
            <v>Dec</v>
          </cell>
        </row>
        <row r="302">
          <cell r="C302" t="str">
            <v>Kobe Steel</v>
          </cell>
          <cell r="R302">
            <v>0</v>
          </cell>
          <cell r="AZ302">
            <v>0</v>
          </cell>
          <cell r="BA302">
            <v>0</v>
          </cell>
          <cell r="BC302" t="str">
            <v>GOLD</v>
          </cell>
          <cell r="BE302" t="str">
            <v>Jan</v>
          </cell>
        </row>
        <row r="303">
          <cell r="C303" t="str">
            <v>Kobe Steel</v>
          </cell>
          <cell r="R303">
            <v>0</v>
          </cell>
          <cell r="AZ303">
            <v>0</v>
          </cell>
          <cell r="BA303">
            <v>0</v>
          </cell>
          <cell r="BC303" t="str">
            <v>GOLD</v>
          </cell>
          <cell r="BE303" t="str">
            <v>Feb</v>
          </cell>
        </row>
        <row r="304">
          <cell r="C304" t="str">
            <v>Kobe Steel</v>
          </cell>
          <cell r="R304">
            <v>42000</v>
          </cell>
          <cell r="AZ304">
            <v>-42000</v>
          </cell>
          <cell r="BA304">
            <v>-91620.432659601822</v>
          </cell>
          <cell r="BC304" t="str">
            <v>GOLD</v>
          </cell>
          <cell r="BE304" t="str">
            <v>Mar</v>
          </cell>
        </row>
        <row r="305">
          <cell r="C305" t="str">
            <v>Kobe Steel</v>
          </cell>
          <cell r="R305">
            <v>0</v>
          </cell>
          <cell r="AZ305">
            <v>0</v>
          </cell>
          <cell r="BA305">
            <v>0</v>
          </cell>
          <cell r="BC305" t="str">
            <v>GOLD</v>
          </cell>
          <cell r="BE305" t="str">
            <v>Apr</v>
          </cell>
        </row>
        <row r="306">
          <cell r="C306" t="str">
            <v>Kobe Steel</v>
          </cell>
          <cell r="R306">
            <v>0</v>
          </cell>
          <cell r="AZ306">
            <v>0</v>
          </cell>
          <cell r="BA306">
            <v>0</v>
          </cell>
          <cell r="BC306" t="str">
            <v>GOLD</v>
          </cell>
          <cell r="BE306" t="str">
            <v>May</v>
          </cell>
        </row>
        <row r="307">
          <cell r="C307" t="str">
            <v>Kobe Steel</v>
          </cell>
          <cell r="R307">
            <v>0</v>
          </cell>
          <cell r="AZ307">
            <v>0</v>
          </cell>
          <cell r="BA307">
            <v>0</v>
          </cell>
          <cell r="BC307" t="str">
            <v>GOLD</v>
          </cell>
          <cell r="BE307" t="str">
            <v>Jun</v>
          </cell>
        </row>
        <row r="308">
          <cell r="C308" t="str">
            <v>Kobe Steel</v>
          </cell>
          <cell r="R308">
            <v>0</v>
          </cell>
          <cell r="AZ308">
            <v>0</v>
          </cell>
          <cell r="BA308">
            <v>0</v>
          </cell>
          <cell r="BC308" t="str">
            <v>GOLD</v>
          </cell>
          <cell r="BE308" t="str">
            <v>Jul</v>
          </cell>
        </row>
        <row r="309">
          <cell r="C309" t="str">
            <v>Kobe Steel</v>
          </cell>
          <cell r="R309">
            <v>0</v>
          </cell>
          <cell r="AZ309">
            <v>0</v>
          </cell>
          <cell r="BA309">
            <v>0</v>
          </cell>
          <cell r="BC309" t="str">
            <v>GOLD</v>
          </cell>
          <cell r="BE309" t="str">
            <v>Aug</v>
          </cell>
        </row>
        <row r="310">
          <cell r="C310" t="str">
            <v>Kobe Steel</v>
          </cell>
          <cell r="R310">
            <v>0</v>
          </cell>
          <cell r="AZ310">
            <v>0</v>
          </cell>
          <cell r="BA310">
            <v>0</v>
          </cell>
          <cell r="BC310" t="str">
            <v>GOLD</v>
          </cell>
          <cell r="BE310" t="str">
            <v>Sep</v>
          </cell>
        </row>
        <row r="311">
          <cell r="C311" t="str">
            <v>Kobe Steel</v>
          </cell>
          <cell r="R311">
            <v>0</v>
          </cell>
          <cell r="AZ311">
            <v>0</v>
          </cell>
          <cell r="BA311">
            <v>0</v>
          </cell>
          <cell r="BC311" t="str">
            <v>GOLD</v>
          </cell>
          <cell r="BE311" t="str">
            <v>Oct</v>
          </cell>
        </row>
        <row r="312">
          <cell r="C312" t="str">
            <v>Kobe Steel</v>
          </cell>
          <cell r="R312">
            <v>0</v>
          </cell>
          <cell r="AZ312">
            <v>0</v>
          </cell>
          <cell r="BA312">
            <v>0</v>
          </cell>
          <cell r="BC312" t="str">
            <v>GOLD</v>
          </cell>
          <cell r="BE312" t="str">
            <v>Nov</v>
          </cell>
        </row>
        <row r="313">
          <cell r="C313" t="str">
            <v>Kobe Steel</v>
          </cell>
          <cell r="R313">
            <v>0</v>
          </cell>
          <cell r="AZ313">
            <v>0</v>
          </cell>
          <cell r="BA313">
            <v>0</v>
          </cell>
          <cell r="BC313" t="str">
            <v>GOLD</v>
          </cell>
          <cell r="BE313" t="str">
            <v>Dec</v>
          </cell>
        </row>
        <row r="314">
          <cell r="C314" t="str">
            <v>Kobe Steel</v>
          </cell>
          <cell r="R314">
            <v>0</v>
          </cell>
          <cell r="AZ314">
            <v>0</v>
          </cell>
          <cell r="BA314">
            <v>0</v>
          </cell>
          <cell r="BC314" t="str">
            <v>GOLD</v>
          </cell>
          <cell r="BE314" t="str">
            <v>Jan</v>
          </cell>
        </row>
        <row r="315">
          <cell r="C315" t="str">
            <v>Kobe Steel</v>
          </cell>
          <cell r="R315">
            <v>0</v>
          </cell>
          <cell r="AZ315">
            <v>0</v>
          </cell>
          <cell r="BA315">
            <v>0</v>
          </cell>
          <cell r="BC315" t="str">
            <v>GOLD</v>
          </cell>
          <cell r="BE315" t="str">
            <v>Feb</v>
          </cell>
        </row>
        <row r="316">
          <cell r="C316" t="str">
            <v>Kobe Steel</v>
          </cell>
          <cell r="R316">
            <v>0</v>
          </cell>
          <cell r="AZ316">
            <v>0</v>
          </cell>
          <cell r="BA316">
            <v>0</v>
          </cell>
          <cell r="BC316" t="str">
            <v>GOLD</v>
          </cell>
          <cell r="BE316" t="str">
            <v>Mar</v>
          </cell>
        </row>
        <row r="317">
          <cell r="C317" t="str">
            <v>Kobe Steel</v>
          </cell>
          <cell r="R317">
            <v>28000</v>
          </cell>
          <cell r="AZ317">
            <v>-28000</v>
          </cell>
          <cell r="BA317">
            <v>-40582.200789127572</v>
          </cell>
          <cell r="BC317" t="str">
            <v>GOLD</v>
          </cell>
          <cell r="BE317" t="str">
            <v>Apr</v>
          </cell>
        </row>
        <row r="318">
          <cell r="C318" t="str">
            <v>Kobe Steel</v>
          </cell>
          <cell r="R318">
            <v>0</v>
          </cell>
          <cell r="AZ318">
            <v>0</v>
          </cell>
          <cell r="BA318">
            <v>0</v>
          </cell>
          <cell r="BC318" t="str">
            <v>GOLD</v>
          </cell>
          <cell r="BE318" t="str">
            <v>May</v>
          </cell>
        </row>
        <row r="319">
          <cell r="C319" t="str">
            <v>Kobe Steel</v>
          </cell>
          <cell r="R319">
            <v>28000</v>
          </cell>
          <cell r="AZ319">
            <v>-28000</v>
          </cell>
          <cell r="BA319">
            <v>-40582.200789127572</v>
          </cell>
          <cell r="BC319" t="str">
            <v>GOLD</v>
          </cell>
          <cell r="BE319" t="str">
            <v>Jun</v>
          </cell>
        </row>
        <row r="320">
          <cell r="C320" t="str">
            <v>Kobe Steel</v>
          </cell>
          <cell r="R320">
            <v>0</v>
          </cell>
          <cell r="AZ320">
            <v>0</v>
          </cell>
          <cell r="BA320">
            <v>0</v>
          </cell>
          <cell r="BC320" t="str">
            <v>GOLD</v>
          </cell>
          <cell r="BE320" t="str">
            <v>Jul</v>
          </cell>
        </row>
        <row r="321">
          <cell r="C321" t="str">
            <v>Kobe Steel</v>
          </cell>
          <cell r="R321">
            <v>28000</v>
          </cell>
          <cell r="AZ321">
            <v>-28000</v>
          </cell>
          <cell r="BA321">
            <v>-40582.200789127572</v>
          </cell>
          <cell r="BC321" t="str">
            <v>GOLD</v>
          </cell>
          <cell r="BE321" t="str">
            <v>Aug</v>
          </cell>
        </row>
        <row r="322">
          <cell r="C322" t="str">
            <v>Kobe Steel</v>
          </cell>
          <cell r="R322">
            <v>0</v>
          </cell>
          <cell r="AZ322">
            <v>0</v>
          </cell>
          <cell r="BA322">
            <v>0</v>
          </cell>
          <cell r="BC322" t="str">
            <v>GOLD</v>
          </cell>
          <cell r="BE322" t="str">
            <v>Sep</v>
          </cell>
        </row>
        <row r="323">
          <cell r="C323" t="str">
            <v>Kobe Steel</v>
          </cell>
          <cell r="R323">
            <v>28000</v>
          </cell>
          <cell r="AZ323">
            <v>-28000</v>
          </cell>
          <cell r="BA323">
            <v>-40582.200789127572</v>
          </cell>
          <cell r="BC323" t="str">
            <v>GOLD</v>
          </cell>
          <cell r="BE323" t="str">
            <v>Oct</v>
          </cell>
        </row>
        <row r="324">
          <cell r="C324" t="str">
            <v>Kobe Steel</v>
          </cell>
          <cell r="R324">
            <v>0</v>
          </cell>
          <cell r="AZ324">
            <v>0</v>
          </cell>
          <cell r="BA324">
            <v>0</v>
          </cell>
          <cell r="BC324" t="str">
            <v>GOLD</v>
          </cell>
          <cell r="BE324" t="str">
            <v>Nov</v>
          </cell>
        </row>
        <row r="325">
          <cell r="C325" t="str">
            <v>Kobe Steel</v>
          </cell>
          <cell r="R325">
            <v>28000</v>
          </cell>
          <cell r="AZ325">
            <v>-28000</v>
          </cell>
          <cell r="BA325">
            <v>-40582.200789127572</v>
          </cell>
          <cell r="BC325" t="str">
            <v>GOLD</v>
          </cell>
          <cell r="BE325" t="str">
            <v>Dec</v>
          </cell>
        </row>
        <row r="326">
          <cell r="C326" t="str">
            <v>Kobe Steel</v>
          </cell>
          <cell r="R326">
            <v>0</v>
          </cell>
          <cell r="AZ326">
            <v>0</v>
          </cell>
          <cell r="BA326">
            <v>0</v>
          </cell>
          <cell r="BC326" t="str">
            <v>GOLD</v>
          </cell>
          <cell r="BE326" t="str">
            <v>Jan</v>
          </cell>
        </row>
        <row r="327">
          <cell r="C327" t="str">
            <v>Kobe Steel</v>
          </cell>
          <cell r="R327">
            <v>0</v>
          </cell>
          <cell r="AZ327">
            <v>0</v>
          </cell>
          <cell r="BA327">
            <v>0</v>
          </cell>
          <cell r="BC327" t="str">
            <v>GOLD</v>
          </cell>
          <cell r="BE327" t="str">
            <v>Feb</v>
          </cell>
        </row>
        <row r="328">
          <cell r="C328" t="str">
            <v>Kobe Steel</v>
          </cell>
          <cell r="R328">
            <v>0</v>
          </cell>
          <cell r="AZ328">
            <v>0</v>
          </cell>
          <cell r="BA328">
            <v>0</v>
          </cell>
          <cell r="BC328" t="str">
            <v>GOLD</v>
          </cell>
          <cell r="BE328" t="str">
            <v>Mar</v>
          </cell>
        </row>
        <row r="329">
          <cell r="C329" t="str">
            <v>Kobe Steel</v>
          </cell>
          <cell r="R329">
            <v>42000</v>
          </cell>
          <cell r="AZ329">
            <v>-42000</v>
          </cell>
          <cell r="BA329">
            <v>-69486.76472811382</v>
          </cell>
          <cell r="BC329" t="str">
            <v>GOLD</v>
          </cell>
          <cell r="BE329" t="str">
            <v>Apr</v>
          </cell>
        </row>
        <row r="330">
          <cell r="C330" t="str">
            <v>Kobe Steel</v>
          </cell>
          <cell r="R330">
            <v>0</v>
          </cell>
          <cell r="AZ330">
            <v>0</v>
          </cell>
          <cell r="BA330">
            <v>0</v>
          </cell>
          <cell r="BC330" t="str">
            <v>GOLD</v>
          </cell>
          <cell r="BE330" t="str">
            <v>May</v>
          </cell>
        </row>
        <row r="331">
          <cell r="C331" t="str">
            <v>Kobe Steel</v>
          </cell>
          <cell r="R331">
            <v>42000</v>
          </cell>
          <cell r="AZ331">
            <v>-42000</v>
          </cell>
          <cell r="BA331">
            <v>-69486.76472811382</v>
          </cell>
          <cell r="BC331" t="str">
            <v>GOLD</v>
          </cell>
          <cell r="BE331" t="str">
            <v>Jun</v>
          </cell>
        </row>
        <row r="332">
          <cell r="C332" t="str">
            <v>Kobe Steel</v>
          </cell>
          <cell r="R332">
            <v>0</v>
          </cell>
          <cell r="AZ332">
            <v>0</v>
          </cell>
          <cell r="BA332">
            <v>0</v>
          </cell>
          <cell r="BC332" t="str">
            <v>GOLD</v>
          </cell>
          <cell r="BE332" t="str">
            <v>Jul</v>
          </cell>
        </row>
        <row r="333">
          <cell r="C333" t="str">
            <v>Kobe Steel</v>
          </cell>
          <cell r="R333">
            <v>42000</v>
          </cell>
          <cell r="AZ333">
            <v>-42000</v>
          </cell>
          <cell r="BA333">
            <v>-69486.76472811382</v>
          </cell>
          <cell r="BC333" t="str">
            <v>GOLD</v>
          </cell>
          <cell r="BE333" t="str">
            <v>Aug</v>
          </cell>
        </row>
        <row r="334">
          <cell r="C334" t="str">
            <v>Kobe Steel</v>
          </cell>
          <cell r="R334">
            <v>0</v>
          </cell>
          <cell r="AZ334">
            <v>0</v>
          </cell>
          <cell r="BA334">
            <v>0</v>
          </cell>
          <cell r="BC334" t="str">
            <v>GOLD</v>
          </cell>
          <cell r="BE334" t="str">
            <v>Sep</v>
          </cell>
        </row>
        <row r="335">
          <cell r="C335" t="str">
            <v>Kobe Steel</v>
          </cell>
          <cell r="R335">
            <v>42000</v>
          </cell>
          <cell r="AZ335">
            <v>-42000</v>
          </cell>
          <cell r="BA335">
            <v>-69486.76472811382</v>
          </cell>
          <cell r="BC335" t="str">
            <v>GOLD</v>
          </cell>
          <cell r="BE335" t="str">
            <v>Oct</v>
          </cell>
        </row>
        <row r="336">
          <cell r="C336" t="str">
            <v>Kobe Steel</v>
          </cell>
          <cell r="R336">
            <v>0</v>
          </cell>
          <cell r="AZ336">
            <v>0</v>
          </cell>
          <cell r="BA336">
            <v>0</v>
          </cell>
          <cell r="BC336" t="str">
            <v>GOLD</v>
          </cell>
          <cell r="BE336" t="str">
            <v>Nov</v>
          </cell>
        </row>
        <row r="337">
          <cell r="C337" t="str">
            <v>Kobe Steel</v>
          </cell>
          <cell r="R337">
            <v>42000</v>
          </cell>
          <cell r="AZ337">
            <v>-42000</v>
          </cell>
          <cell r="BA337">
            <v>-69486.76472811382</v>
          </cell>
          <cell r="BC337" t="str">
            <v>GOLD</v>
          </cell>
          <cell r="BE337" t="str">
            <v>Dec</v>
          </cell>
        </row>
        <row r="338">
          <cell r="C338" t="str">
            <v>Nihon Yakin</v>
          </cell>
          <cell r="R338">
            <v>0</v>
          </cell>
          <cell r="AZ338">
            <v>0</v>
          </cell>
          <cell r="BA338">
            <v>0</v>
          </cell>
          <cell r="BC338" t="str">
            <v>OTHERS</v>
          </cell>
          <cell r="BE338" t="str">
            <v>Jan</v>
          </cell>
        </row>
        <row r="339">
          <cell r="C339" t="str">
            <v>Nihon Yakin</v>
          </cell>
          <cell r="R339">
            <v>0</v>
          </cell>
          <cell r="AZ339">
            <v>0</v>
          </cell>
          <cell r="BA339">
            <v>0</v>
          </cell>
          <cell r="BC339" t="str">
            <v>OTHERS</v>
          </cell>
          <cell r="BE339" t="str">
            <v>Feb</v>
          </cell>
        </row>
        <row r="340">
          <cell r="C340" t="str">
            <v>Nihon Yakin</v>
          </cell>
          <cell r="R340">
            <v>12000</v>
          </cell>
          <cell r="AZ340">
            <v>-12000</v>
          </cell>
          <cell r="BA340">
            <v>-9850.3448275862065</v>
          </cell>
          <cell r="BC340" t="str">
            <v>OTHERS</v>
          </cell>
          <cell r="BE340" t="str">
            <v>Mar</v>
          </cell>
        </row>
        <row r="341">
          <cell r="C341" t="str">
            <v>Nihon Yakin</v>
          </cell>
          <cell r="R341">
            <v>0</v>
          </cell>
          <cell r="AZ341">
            <v>0</v>
          </cell>
          <cell r="BA341">
            <v>0</v>
          </cell>
          <cell r="BC341" t="str">
            <v>OTHERS</v>
          </cell>
          <cell r="BE341" t="str">
            <v>Apr</v>
          </cell>
        </row>
        <row r="342">
          <cell r="C342" t="str">
            <v>Nihon Yakin</v>
          </cell>
          <cell r="R342">
            <v>0</v>
          </cell>
          <cell r="AZ342">
            <v>0</v>
          </cell>
          <cell r="BA342">
            <v>0</v>
          </cell>
          <cell r="BC342" t="str">
            <v>OTHERS</v>
          </cell>
          <cell r="BE342" t="str">
            <v>May</v>
          </cell>
        </row>
        <row r="343">
          <cell r="C343" t="str">
            <v>Nihon Yakin</v>
          </cell>
          <cell r="R343">
            <v>0</v>
          </cell>
          <cell r="AZ343">
            <v>0</v>
          </cell>
          <cell r="BA343">
            <v>0</v>
          </cell>
          <cell r="BC343" t="str">
            <v>OTHERS</v>
          </cell>
          <cell r="BE343" t="str">
            <v>Jun</v>
          </cell>
        </row>
        <row r="344">
          <cell r="C344" t="str">
            <v>Nihon Yakin</v>
          </cell>
          <cell r="R344">
            <v>0</v>
          </cell>
          <cell r="AZ344">
            <v>0</v>
          </cell>
          <cell r="BA344">
            <v>0</v>
          </cell>
          <cell r="BC344" t="str">
            <v>OTHERS</v>
          </cell>
          <cell r="BE344" t="str">
            <v>Jul</v>
          </cell>
        </row>
        <row r="345">
          <cell r="C345" t="str">
            <v>Nihon Yakin</v>
          </cell>
          <cell r="R345">
            <v>0</v>
          </cell>
          <cell r="AZ345">
            <v>0</v>
          </cell>
          <cell r="BA345">
            <v>0</v>
          </cell>
          <cell r="BC345" t="str">
            <v>OTHERS</v>
          </cell>
          <cell r="BE345" t="str">
            <v>Aug</v>
          </cell>
        </row>
        <row r="346">
          <cell r="C346" t="str">
            <v>Nihon Yakin</v>
          </cell>
          <cell r="R346">
            <v>0</v>
          </cell>
          <cell r="AZ346">
            <v>0</v>
          </cell>
          <cell r="BA346">
            <v>0</v>
          </cell>
          <cell r="BC346" t="str">
            <v>OTHERS</v>
          </cell>
          <cell r="BE346" t="str">
            <v>Sep</v>
          </cell>
        </row>
        <row r="347">
          <cell r="C347" t="str">
            <v>Nihon Yakin</v>
          </cell>
          <cell r="R347">
            <v>0</v>
          </cell>
          <cell r="AZ347">
            <v>0</v>
          </cell>
          <cell r="BA347">
            <v>0</v>
          </cell>
          <cell r="BC347" t="str">
            <v>OTHERS</v>
          </cell>
          <cell r="BE347" t="str">
            <v>Oct</v>
          </cell>
        </row>
        <row r="348">
          <cell r="C348" t="str">
            <v>Nihon Yakin</v>
          </cell>
          <cell r="R348">
            <v>0</v>
          </cell>
          <cell r="AZ348">
            <v>0</v>
          </cell>
          <cell r="BA348">
            <v>0</v>
          </cell>
          <cell r="BC348" t="str">
            <v>OTHERS</v>
          </cell>
          <cell r="BE348" t="str">
            <v>Nov</v>
          </cell>
        </row>
        <row r="349">
          <cell r="C349" t="str">
            <v>Nihon Yakin</v>
          </cell>
          <cell r="R349">
            <v>0</v>
          </cell>
          <cell r="AZ349">
            <v>0</v>
          </cell>
          <cell r="BA349">
            <v>0</v>
          </cell>
          <cell r="BC349" t="str">
            <v>OTHERS</v>
          </cell>
          <cell r="BE349" t="str">
            <v>Dec</v>
          </cell>
        </row>
        <row r="350">
          <cell r="C350" t="str">
            <v>Shikoku</v>
          </cell>
          <cell r="R350">
            <v>0</v>
          </cell>
          <cell r="AZ350">
            <v>0</v>
          </cell>
          <cell r="BA350">
            <v>0</v>
          </cell>
          <cell r="BC350" t="str">
            <v>GOLD</v>
          </cell>
          <cell r="BE350" t="str">
            <v>Jan</v>
          </cell>
        </row>
        <row r="351">
          <cell r="C351" t="str">
            <v>Shikoku</v>
          </cell>
          <cell r="R351">
            <v>0</v>
          </cell>
          <cell r="AZ351">
            <v>0</v>
          </cell>
          <cell r="BA351">
            <v>0</v>
          </cell>
          <cell r="BC351" t="str">
            <v>GOLD</v>
          </cell>
          <cell r="BE351" t="str">
            <v>Feb</v>
          </cell>
        </row>
        <row r="352">
          <cell r="C352" t="str">
            <v>Shikoku</v>
          </cell>
          <cell r="R352">
            <v>0</v>
          </cell>
          <cell r="AZ352">
            <v>0</v>
          </cell>
          <cell r="BA352">
            <v>0</v>
          </cell>
          <cell r="BC352" t="str">
            <v>GOLD</v>
          </cell>
          <cell r="BE352" t="str">
            <v>Mar</v>
          </cell>
        </row>
        <row r="353">
          <cell r="C353" t="str">
            <v>Shikoku</v>
          </cell>
          <cell r="R353">
            <v>35000</v>
          </cell>
          <cell r="AZ353">
            <v>-157500</v>
          </cell>
          <cell r="BA353">
            <v>-53859.092558983662</v>
          </cell>
          <cell r="BC353" t="str">
            <v>GOLD</v>
          </cell>
          <cell r="BE353" t="str">
            <v>Apr</v>
          </cell>
        </row>
        <row r="354">
          <cell r="C354" t="str">
            <v>Shikoku</v>
          </cell>
          <cell r="R354">
            <v>0</v>
          </cell>
          <cell r="AZ354">
            <v>0</v>
          </cell>
          <cell r="BA354">
            <v>0</v>
          </cell>
          <cell r="BC354" t="str">
            <v>GOLD</v>
          </cell>
          <cell r="BE354" t="str">
            <v>May</v>
          </cell>
        </row>
        <row r="355">
          <cell r="C355" t="str">
            <v>Shikoku</v>
          </cell>
          <cell r="R355">
            <v>0</v>
          </cell>
          <cell r="AZ355">
            <v>0</v>
          </cell>
          <cell r="BA355">
            <v>0</v>
          </cell>
          <cell r="BC355" t="str">
            <v>GOLD</v>
          </cell>
          <cell r="BE355" t="str">
            <v>Jun</v>
          </cell>
        </row>
        <row r="356">
          <cell r="C356" t="str">
            <v>Shikoku</v>
          </cell>
          <cell r="R356">
            <v>0</v>
          </cell>
          <cell r="AZ356">
            <v>0</v>
          </cell>
          <cell r="BA356">
            <v>0</v>
          </cell>
          <cell r="BC356" t="str">
            <v>GOLD</v>
          </cell>
          <cell r="BE356" t="str">
            <v>Jul</v>
          </cell>
        </row>
        <row r="357">
          <cell r="C357" t="str">
            <v>Shikoku</v>
          </cell>
          <cell r="R357">
            <v>35000</v>
          </cell>
          <cell r="AZ357">
            <v>-157500</v>
          </cell>
          <cell r="BA357">
            <v>-53859.092558983662</v>
          </cell>
          <cell r="BC357" t="str">
            <v>GOLD</v>
          </cell>
          <cell r="BE357" t="str">
            <v>Aug</v>
          </cell>
        </row>
        <row r="358">
          <cell r="C358" t="str">
            <v>Shikoku</v>
          </cell>
          <cell r="R358">
            <v>0</v>
          </cell>
          <cell r="AZ358">
            <v>0</v>
          </cell>
          <cell r="BA358">
            <v>0</v>
          </cell>
          <cell r="BC358" t="str">
            <v>GOLD</v>
          </cell>
          <cell r="BE358" t="str">
            <v>Sep</v>
          </cell>
        </row>
        <row r="359">
          <cell r="C359" t="str">
            <v>Shikoku</v>
          </cell>
          <cell r="R359">
            <v>0</v>
          </cell>
          <cell r="AZ359">
            <v>0</v>
          </cell>
          <cell r="BA359">
            <v>0</v>
          </cell>
          <cell r="BC359" t="str">
            <v>GOLD</v>
          </cell>
          <cell r="BE359" t="str">
            <v>Oct</v>
          </cell>
        </row>
        <row r="360">
          <cell r="C360" t="str">
            <v>Shikoku</v>
          </cell>
          <cell r="R360">
            <v>35000</v>
          </cell>
          <cell r="AZ360">
            <v>-157500</v>
          </cell>
          <cell r="BA360">
            <v>-53859.092558983662</v>
          </cell>
          <cell r="BC360" t="str">
            <v>GOLD</v>
          </cell>
          <cell r="BE360" t="str">
            <v>Nov</v>
          </cell>
        </row>
        <row r="361">
          <cell r="C361" t="str">
            <v>Shikoku</v>
          </cell>
          <cell r="R361">
            <v>0</v>
          </cell>
          <cell r="AZ361">
            <v>0</v>
          </cell>
          <cell r="BA361">
            <v>0</v>
          </cell>
          <cell r="BC361" t="str">
            <v>GOLD</v>
          </cell>
          <cell r="BE361" t="str">
            <v>Dec</v>
          </cell>
        </row>
        <row r="362">
          <cell r="C362" t="str">
            <v>Shikoku</v>
          </cell>
          <cell r="R362">
            <v>0</v>
          </cell>
          <cell r="AZ362">
            <v>0</v>
          </cell>
          <cell r="BA362">
            <v>0</v>
          </cell>
          <cell r="BC362" t="str">
            <v>GOLD</v>
          </cell>
          <cell r="BE362" t="str">
            <v>Jan</v>
          </cell>
        </row>
        <row r="363">
          <cell r="C363" t="str">
            <v>Shikoku</v>
          </cell>
          <cell r="R363">
            <v>0</v>
          </cell>
          <cell r="AZ363">
            <v>0</v>
          </cell>
          <cell r="BA363">
            <v>0</v>
          </cell>
          <cell r="BC363" t="str">
            <v>GOLD</v>
          </cell>
          <cell r="BE363" t="str">
            <v>Feb</v>
          </cell>
        </row>
        <row r="364">
          <cell r="C364" t="str">
            <v>Shikoku</v>
          </cell>
          <cell r="R364">
            <v>0</v>
          </cell>
          <cell r="AZ364">
            <v>0</v>
          </cell>
          <cell r="BA364">
            <v>0</v>
          </cell>
          <cell r="BC364" t="str">
            <v>GOLD</v>
          </cell>
          <cell r="BE364" t="str">
            <v>Mar</v>
          </cell>
        </row>
        <row r="365">
          <cell r="C365" t="str">
            <v>Shikoku</v>
          </cell>
          <cell r="R365">
            <v>35000</v>
          </cell>
          <cell r="AZ365">
            <v>-157500</v>
          </cell>
          <cell r="BA365">
            <v>-61637.286751361164</v>
          </cell>
          <cell r="BC365" t="str">
            <v>GOLD</v>
          </cell>
          <cell r="BE365" t="str">
            <v>Apr</v>
          </cell>
        </row>
        <row r="366">
          <cell r="C366" t="str">
            <v>Shikoku</v>
          </cell>
          <cell r="R366">
            <v>0</v>
          </cell>
          <cell r="AZ366">
            <v>0</v>
          </cell>
          <cell r="BA366">
            <v>0</v>
          </cell>
          <cell r="BC366" t="str">
            <v>GOLD</v>
          </cell>
          <cell r="BE366" t="str">
            <v>May</v>
          </cell>
        </row>
        <row r="367">
          <cell r="C367" t="str">
            <v>Shikoku</v>
          </cell>
          <cell r="R367">
            <v>0</v>
          </cell>
          <cell r="AZ367">
            <v>0</v>
          </cell>
          <cell r="BA367">
            <v>0</v>
          </cell>
          <cell r="BC367" t="str">
            <v>GOLD</v>
          </cell>
          <cell r="BE367" t="str">
            <v>Jun</v>
          </cell>
        </row>
        <row r="368">
          <cell r="C368" t="str">
            <v>Shikoku</v>
          </cell>
          <cell r="R368">
            <v>0</v>
          </cell>
          <cell r="AZ368">
            <v>0</v>
          </cell>
          <cell r="BA368">
            <v>0</v>
          </cell>
          <cell r="BC368" t="str">
            <v>GOLD</v>
          </cell>
          <cell r="BE368" t="str">
            <v>Jul</v>
          </cell>
        </row>
        <row r="369">
          <cell r="C369" t="str">
            <v>Shikoku</v>
          </cell>
          <cell r="R369">
            <v>35000</v>
          </cell>
          <cell r="AZ369">
            <v>-157500</v>
          </cell>
          <cell r="BA369">
            <v>-61637.286751361164</v>
          </cell>
          <cell r="BC369" t="str">
            <v>GOLD</v>
          </cell>
          <cell r="BE369" t="str">
            <v>Aug</v>
          </cell>
        </row>
        <row r="370">
          <cell r="C370" t="str">
            <v>Shikoku</v>
          </cell>
          <cell r="R370">
            <v>0</v>
          </cell>
          <cell r="AZ370">
            <v>0</v>
          </cell>
          <cell r="BA370">
            <v>0</v>
          </cell>
          <cell r="BC370" t="str">
            <v>GOLD</v>
          </cell>
          <cell r="BE370" t="str">
            <v>Sep</v>
          </cell>
        </row>
        <row r="371">
          <cell r="C371" t="str">
            <v>Shikoku</v>
          </cell>
          <cell r="R371">
            <v>0</v>
          </cell>
          <cell r="AZ371">
            <v>0</v>
          </cell>
          <cell r="BA371">
            <v>0</v>
          </cell>
          <cell r="BC371" t="str">
            <v>GOLD</v>
          </cell>
          <cell r="BE371" t="str">
            <v>Oct</v>
          </cell>
        </row>
        <row r="372">
          <cell r="C372" t="str">
            <v>Shikoku</v>
          </cell>
          <cell r="R372">
            <v>35000</v>
          </cell>
          <cell r="AZ372">
            <v>-157500</v>
          </cell>
          <cell r="BA372">
            <v>-61637.286751361164</v>
          </cell>
          <cell r="BC372" t="str">
            <v>GOLD</v>
          </cell>
          <cell r="BE372" t="str">
            <v>Nov</v>
          </cell>
        </row>
        <row r="373">
          <cell r="C373" t="str">
            <v>Shikoku</v>
          </cell>
          <cell r="R373">
            <v>0</v>
          </cell>
          <cell r="AZ373">
            <v>0</v>
          </cell>
          <cell r="BA373">
            <v>0</v>
          </cell>
          <cell r="BC373" t="str">
            <v>GOLD</v>
          </cell>
          <cell r="BE373" t="str">
            <v>Dec</v>
          </cell>
        </row>
        <row r="374">
          <cell r="C374" t="str">
            <v>Tepco</v>
          </cell>
          <cell r="R374">
            <v>0</v>
          </cell>
          <cell r="AZ374">
            <v>0</v>
          </cell>
          <cell r="BA374">
            <v>0</v>
          </cell>
          <cell r="BC374" t="str">
            <v>OTHERS</v>
          </cell>
          <cell r="BE374" t="str">
            <v>Jan</v>
          </cell>
        </row>
        <row r="375">
          <cell r="C375" t="str">
            <v>Tepco</v>
          </cell>
          <cell r="R375">
            <v>0</v>
          </cell>
          <cell r="AZ375">
            <v>0</v>
          </cell>
          <cell r="BA375">
            <v>0</v>
          </cell>
          <cell r="BC375" t="str">
            <v>OTHERS</v>
          </cell>
          <cell r="BE375" t="str">
            <v>Feb</v>
          </cell>
        </row>
        <row r="376">
          <cell r="C376" t="str">
            <v>Tepco</v>
          </cell>
          <cell r="R376">
            <v>0</v>
          </cell>
          <cell r="AZ376">
            <v>0</v>
          </cell>
          <cell r="BA376">
            <v>0</v>
          </cell>
          <cell r="BC376" t="str">
            <v>OTHERS</v>
          </cell>
          <cell r="BE376" t="str">
            <v>Mar</v>
          </cell>
        </row>
        <row r="377">
          <cell r="C377" t="str">
            <v>Tepco</v>
          </cell>
          <cell r="R377">
            <v>0</v>
          </cell>
          <cell r="AZ377">
            <v>0</v>
          </cell>
          <cell r="BA377">
            <v>0</v>
          </cell>
          <cell r="BC377" t="str">
            <v>OTHERS</v>
          </cell>
          <cell r="BE377" t="str">
            <v>Apr</v>
          </cell>
        </row>
        <row r="378">
          <cell r="C378" t="str">
            <v>Tepco</v>
          </cell>
          <cell r="R378">
            <v>0</v>
          </cell>
          <cell r="AZ378">
            <v>0</v>
          </cell>
          <cell r="BA378">
            <v>0</v>
          </cell>
          <cell r="BC378" t="str">
            <v>OTHERS</v>
          </cell>
          <cell r="BE378" t="str">
            <v>May</v>
          </cell>
        </row>
        <row r="379">
          <cell r="C379" t="str">
            <v>Tepco</v>
          </cell>
          <cell r="R379">
            <v>49000</v>
          </cell>
          <cell r="AZ379">
            <v>-24500</v>
          </cell>
          <cell r="BA379">
            <v>-69036.594601155244</v>
          </cell>
          <cell r="BC379" t="str">
            <v>OTHERS</v>
          </cell>
          <cell r="BE379" t="str">
            <v>Jun</v>
          </cell>
        </row>
        <row r="380">
          <cell r="C380" t="str">
            <v>Tepco</v>
          </cell>
          <cell r="R380">
            <v>0</v>
          </cell>
          <cell r="AZ380">
            <v>0</v>
          </cell>
          <cell r="BA380">
            <v>0</v>
          </cell>
          <cell r="BC380" t="str">
            <v>OTHERS</v>
          </cell>
          <cell r="BE380" t="str">
            <v>Jul</v>
          </cell>
        </row>
        <row r="381">
          <cell r="C381" t="str">
            <v>Tepco</v>
          </cell>
          <cell r="R381">
            <v>0</v>
          </cell>
          <cell r="AZ381">
            <v>0</v>
          </cell>
          <cell r="BA381">
            <v>0</v>
          </cell>
          <cell r="BC381" t="str">
            <v>OTHERS</v>
          </cell>
          <cell r="BE381" t="str">
            <v>Aug</v>
          </cell>
        </row>
        <row r="382">
          <cell r="C382" t="str">
            <v>Tepco</v>
          </cell>
          <cell r="R382">
            <v>0</v>
          </cell>
          <cell r="AZ382">
            <v>0</v>
          </cell>
          <cell r="BA382">
            <v>0</v>
          </cell>
          <cell r="BC382" t="str">
            <v>OTHERS</v>
          </cell>
          <cell r="BE382" t="str">
            <v>Sep</v>
          </cell>
        </row>
        <row r="383">
          <cell r="C383" t="str">
            <v>Tepco</v>
          </cell>
          <cell r="R383">
            <v>49000</v>
          </cell>
          <cell r="AZ383">
            <v>-24500</v>
          </cell>
          <cell r="BA383">
            <v>-69036.594601155244</v>
          </cell>
          <cell r="BC383" t="str">
            <v>OTHERS</v>
          </cell>
          <cell r="BE383" t="str">
            <v>Oct</v>
          </cell>
        </row>
        <row r="384">
          <cell r="C384" t="str">
            <v>Tepco</v>
          </cell>
          <cell r="R384">
            <v>0</v>
          </cell>
          <cell r="AZ384">
            <v>0</v>
          </cell>
          <cell r="BA384">
            <v>0</v>
          </cell>
          <cell r="BC384" t="str">
            <v>OTHERS</v>
          </cell>
          <cell r="BE384" t="str">
            <v>Nov</v>
          </cell>
        </row>
        <row r="385">
          <cell r="C385" t="str">
            <v>Tepco</v>
          </cell>
          <cell r="R385">
            <v>0</v>
          </cell>
          <cell r="AZ385">
            <v>0</v>
          </cell>
          <cell r="BA385">
            <v>0</v>
          </cell>
          <cell r="BC385" t="str">
            <v>OTHERS</v>
          </cell>
          <cell r="BE385" t="str">
            <v>Dec</v>
          </cell>
        </row>
        <row r="386">
          <cell r="C386" t="str">
            <v>Tepco</v>
          </cell>
          <cell r="R386">
            <v>0</v>
          </cell>
          <cell r="AZ386">
            <v>0</v>
          </cell>
          <cell r="BA386">
            <v>0</v>
          </cell>
          <cell r="BC386" t="str">
            <v>OTHERS</v>
          </cell>
          <cell r="BE386" t="str">
            <v>Jan</v>
          </cell>
        </row>
        <row r="387">
          <cell r="C387" t="str">
            <v>Tepco</v>
          </cell>
          <cell r="R387">
            <v>0</v>
          </cell>
          <cell r="AZ387">
            <v>0</v>
          </cell>
          <cell r="BA387">
            <v>0</v>
          </cell>
          <cell r="BC387" t="str">
            <v>OTHERS</v>
          </cell>
          <cell r="BE387" t="str">
            <v>Feb</v>
          </cell>
        </row>
        <row r="388">
          <cell r="C388" t="str">
            <v>Tepco</v>
          </cell>
          <cell r="R388">
            <v>0</v>
          </cell>
          <cell r="AZ388">
            <v>0</v>
          </cell>
          <cell r="BA388">
            <v>0</v>
          </cell>
          <cell r="BC388" t="str">
            <v>OTHERS</v>
          </cell>
          <cell r="BE388" t="str">
            <v>Mar</v>
          </cell>
        </row>
        <row r="389">
          <cell r="C389" t="str">
            <v>Tepco</v>
          </cell>
          <cell r="R389">
            <v>0</v>
          </cell>
          <cell r="AZ389">
            <v>0</v>
          </cell>
          <cell r="BA389">
            <v>0</v>
          </cell>
          <cell r="BC389" t="str">
            <v>OTHERS</v>
          </cell>
          <cell r="BE389" t="str">
            <v>Apr</v>
          </cell>
        </row>
        <row r="390">
          <cell r="C390" t="str">
            <v>Tepco</v>
          </cell>
          <cell r="R390">
            <v>0</v>
          </cell>
          <cell r="AZ390">
            <v>0</v>
          </cell>
          <cell r="BA390">
            <v>0</v>
          </cell>
          <cell r="BC390" t="str">
            <v>OTHERS</v>
          </cell>
          <cell r="BE390" t="str">
            <v>May</v>
          </cell>
        </row>
        <row r="391">
          <cell r="C391" t="str">
            <v>Tepco</v>
          </cell>
          <cell r="R391">
            <v>21000.000000000004</v>
          </cell>
          <cell r="AZ391">
            <v>-10500.000000000002</v>
          </cell>
          <cell r="BA391">
            <v>-33351.465100337278</v>
          </cell>
          <cell r="BC391" t="str">
            <v>OTHERS</v>
          </cell>
          <cell r="BE391" t="str">
            <v>Jun</v>
          </cell>
        </row>
        <row r="392">
          <cell r="C392" t="str">
            <v>Tepco</v>
          </cell>
          <cell r="R392">
            <v>0</v>
          </cell>
          <cell r="AZ392">
            <v>0</v>
          </cell>
          <cell r="BA392">
            <v>0</v>
          </cell>
          <cell r="BC392" t="str">
            <v>OTHERS</v>
          </cell>
          <cell r="BE392" t="str">
            <v>Jul</v>
          </cell>
        </row>
        <row r="393">
          <cell r="C393" t="str">
            <v>Tepco</v>
          </cell>
          <cell r="R393">
            <v>0</v>
          </cell>
          <cell r="AZ393">
            <v>0</v>
          </cell>
          <cell r="BA393">
            <v>0</v>
          </cell>
          <cell r="BC393" t="str">
            <v>OTHERS</v>
          </cell>
          <cell r="BE393" t="str">
            <v>Aug</v>
          </cell>
        </row>
        <row r="394">
          <cell r="C394" t="str">
            <v>Tepco</v>
          </cell>
          <cell r="R394">
            <v>0</v>
          </cell>
          <cell r="AZ394">
            <v>0</v>
          </cell>
          <cell r="BA394">
            <v>0</v>
          </cell>
          <cell r="BC394" t="str">
            <v>OTHERS</v>
          </cell>
          <cell r="BE394" t="str">
            <v>Sep</v>
          </cell>
        </row>
        <row r="395">
          <cell r="C395" t="str">
            <v>Tepco</v>
          </cell>
          <cell r="R395">
            <v>21000.000000000004</v>
          </cell>
          <cell r="AZ395">
            <v>-10500.000000000002</v>
          </cell>
          <cell r="BA395">
            <v>-33351.465100337278</v>
          </cell>
          <cell r="BC395" t="str">
            <v>OTHERS</v>
          </cell>
          <cell r="BE395" t="str">
            <v>Oct</v>
          </cell>
        </row>
        <row r="396">
          <cell r="C396" t="str">
            <v>Tepco</v>
          </cell>
          <cell r="R396">
            <v>0</v>
          </cell>
          <cell r="AZ396">
            <v>0</v>
          </cell>
          <cell r="BA396">
            <v>0</v>
          </cell>
          <cell r="BC396" t="str">
            <v>OTHERS</v>
          </cell>
          <cell r="BE396" t="str">
            <v>Nov</v>
          </cell>
        </row>
        <row r="397">
          <cell r="C397" t="str">
            <v>Tepco</v>
          </cell>
          <cell r="R397">
            <v>0</v>
          </cell>
          <cell r="AZ397">
            <v>0</v>
          </cell>
          <cell r="BA397">
            <v>0</v>
          </cell>
          <cell r="BC397" t="str">
            <v>OTHERS</v>
          </cell>
          <cell r="BE397" t="str">
            <v>Dec</v>
          </cell>
        </row>
        <row r="398">
          <cell r="C398" t="str">
            <v>Tepco</v>
          </cell>
          <cell r="R398">
            <v>0</v>
          </cell>
          <cell r="AZ398">
            <v>0</v>
          </cell>
          <cell r="BA398">
            <v>0</v>
          </cell>
          <cell r="BC398" t="str">
            <v>OTHERS</v>
          </cell>
          <cell r="BE398" t="str">
            <v>Jan</v>
          </cell>
        </row>
        <row r="399">
          <cell r="C399" t="str">
            <v>Tepco</v>
          </cell>
          <cell r="R399">
            <v>0</v>
          </cell>
          <cell r="AZ399">
            <v>0</v>
          </cell>
          <cell r="BA399">
            <v>0</v>
          </cell>
          <cell r="BC399" t="str">
            <v>OTHERS</v>
          </cell>
          <cell r="BE399" t="str">
            <v>Feb</v>
          </cell>
        </row>
        <row r="400">
          <cell r="C400" t="str">
            <v>Tepco</v>
          </cell>
          <cell r="R400">
            <v>42000</v>
          </cell>
          <cell r="AZ400">
            <v>-21000</v>
          </cell>
          <cell r="BA400">
            <v>-54878.763007771726</v>
          </cell>
          <cell r="BC400" t="str">
            <v>OTHERS</v>
          </cell>
          <cell r="BE400" t="str">
            <v>Mar</v>
          </cell>
        </row>
        <row r="401">
          <cell r="C401" t="str">
            <v>Tepco</v>
          </cell>
          <cell r="R401">
            <v>0</v>
          </cell>
          <cell r="AZ401">
            <v>0</v>
          </cell>
          <cell r="BA401">
            <v>0</v>
          </cell>
          <cell r="BC401" t="str">
            <v>OTHERS</v>
          </cell>
          <cell r="BE401" t="str">
            <v>Apr</v>
          </cell>
        </row>
        <row r="402">
          <cell r="C402" t="str">
            <v>Tepco</v>
          </cell>
          <cell r="R402">
            <v>0</v>
          </cell>
          <cell r="AZ402">
            <v>0</v>
          </cell>
          <cell r="BA402">
            <v>0</v>
          </cell>
          <cell r="BC402" t="str">
            <v>OTHERS</v>
          </cell>
          <cell r="BE402" t="str">
            <v>May</v>
          </cell>
        </row>
        <row r="403">
          <cell r="C403" t="str">
            <v>Tepco</v>
          </cell>
          <cell r="R403">
            <v>0</v>
          </cell>
          <cell r="AZ403">
            <v>0</v>
          </cell>
          <cell r="BA403">
            <v>0</v>
          </cell>
          <cell r="BC403" t="str">
            <v>OTHERS</v>
          </cell>
          <cell r="BE403" t="str">
            <v>Jun</v>
          </cell>
        </row>
        <row r="404">
          <cell r="C404" t="str">
            <v>Tepco</v>
          </cell>
          <cell r="R404">
            <v>0</v>
          </cell>
          <cell r="AZ404">
            <v>0</v>
          </cell>
          <cell r="BA404">
            <v>0</v>
          </cell>
          <cell r="BC404" t="str">
            <v>OTHERS</v>
          </cell>
          <cell r="BE404" t="str">
            <v>Jul</v>
          </cell>
        </row>
        <row r="405">
          <cell r="C405" t="str">
            <v>Tepco</v>
          </cell>
          <cell r="R405">
            <v>0</v>
          </cell>
          <cell r="AZ405">
            <v>0</v>
          </cell>
          <cell r="BA405">
            <v>0</v>
          </cell>
          <cell r="BC405" t="str">
            <v>OTHERS</v>
          </cell>
          <cell r="BE405" t="str">
            <v>Aug</v>
          </cell>
        </row>
        <row r="406">
          <cell r="C406" t="str">
            <v>Tepco</v>
          </cell>
          <cell r="R406">
            <v>0</v>
          </cell>
          <cell r="AZ406">
            <v>0</v>
          </cell>
          <cell r="BA406">
            <v>0</v>
          </cell>
          <cell r="BC406" t="str">
            <v>OTHERS</v>
          </cell>
          <cell r="BE406" t="str">
            <v>Sep</v>
          </cell>
        </row>
        <row r="407">
          <cell r="C407" t="str">
            <v>Tepco</v>
          </cell>
          <cell r="R407">
            <v>0</v>
          </cell>
          <cell r="AZ407">
            <v>0</v>
          </cell>
          <cell r="BA407">
            <v>0</v>
          </cell>
          <cell r="BC407" t="str">
            <v>OTHERS</v>
          </cell>
          <cell r="BE407" t="str">
            <v>Oct</v>
          </cell>
        </row>
        <row r="408">
          <cell r="C408" t="str">
            <v>Tepco</v>
          </cell>
          <cell r="R408">
            <v>0</v>
          </cell>
          <cell r="AZ408">
            <v>0</v>
          </cell>
          <cell r="BA408">
            <v>0</v>
          </cell>
          <cell r="BC408" t="str">
            <v>OTHERS</v>
          </cell>
          <cell r="BE408" t="str">
            <v>Nov</v>
          </cell>
        </row>
        <row r="409">
          <cell r="C409" t="str">
            <v>Tepco</v>
          </cell>
          <cell r="R409">
            <v>0</v>
          </cell>
          <cell r="AZ409">
            <v>0</v>
          </cell>
          <cell r="BA409">
            <v>0</v>
          </cell>
          <cell r="BC409" t="str">
            <v>OTHERS</v>
          </cell>
          <cell r="BE409" t="str">
            <v>Dec</v>
          </cell>
        </row>
        <row r="410">
          <cell r="C410" t="str">
            <v>Tepco</v>
          </cell>
          <cell r="R410">
            <v>0</v>
          </cell>
          <cell r="AZ410">
            <v>0</v>
          </cell>
          <cell r="BA410">
            <v>0</v>
          </cell>
          <cell r="BC410" t="str">
            <v>OTHERS</v>
          </cell>
          <cell r="BE410" t="str">
            <v>Jan</v>
          </cell>
        </row>
        <row r="411">
          <cell r="C411" t="str">
            <v>Tepco</v>
          </cell>
          <cell r="R411">
            <v>0</v>
          </cell>
          <cell r="AZ411">
            <v>0</v>
          </cell>
          <cell r="BA411">
            <v>0</v>
          </cell>
          <cell r="BC411" t="str">
            <v>OTHERS</v>
          </cell>
          <cell r="BE411" t="str">
            <v>Feb</v>
          </cell>
        </row>
        <row r="412">
          <cell r="C412" t="str">
            <v>Tepco</v>
          </cell>
          <cell r="R412">
            <v>28000</v>
          </cell>
          <cell r="AZ412">
            <v>-14000</v>
          </cell>
          <cell r="BA412">
            <v>-41240.63997730289</v>
          </cell>
          <cell r="BC412" t="str">
            <v>OTHERS</v>
          </cell>
          <cell r="BE412" t="str">
            <v>Mar</v>
          </cell>
        </row>
        <row r="413">
          <cell r="C413" t="str">
            <v>Tepco</v>
          </cell>
          <cell r="R413">
            <v>0</v>
          </cell>
          <cell r="AZ413">
            <v>0</v>
          </cell>
          <cell r="BA413">
            <v>0</v>
          </cell>
          <cell r="BC413" t="str">
            <v>OTHERS</v>
          </cell>
          <cell r="BE413" t="str">
            <v>Apr</v>
          </cell>
        </row>
        <row r="414">
          <cell r="C414" t="str">
            <v>Tepco</v>
          </cell>
          <cell r="R414">
            <v>0</v>
          </cell>
          <cell r="AZ414">
            <v>0</v>
          </cell>
          <cell r="BA414">
            <v>0</v>
          </cell>
          <cell r="BC414" t="str">
            <v>OTHERS</v>
          </cell>
          <cell r="BE414" t="str">
            <v>May</v>
          </cell>
        </row>
        <row r="415">
          <cell r="C415" t="str">
            <v>Tepco</v>
          </cell>
          <cell r="R415">
            <v>0</v>
          </cell>
          <cell r="AZ415">
            <v>0</v>
          </cell>
          <cell r="BA415">
            <v>0</v>
          </cell>
          <cell r="BC415" t="str">
            <v>OTHERS</v>
          </cell>
          <cell r="BE415" t="str">
            <v>Jun</v>
          </cell>
        </row>
        <row r="416">
          <cell r="C416" t="str">
            <v>Tepco</v>
          </cell>
          <cell r="R416">
            <v>0</v>
          </cell>
          <cell r="AZ416">
            <v>0</v>
          </cell>
          <cell r="BA416">
            <v>0</v>
          </cell>
          <cell r="BC416" t="str">
            <v>OTHERS</v>
          </cell>
          <cell r="BE416" t="str">
            <v>Jul</v>
          </cell>
        </row>
        <row r="417">
          <cell r="C417" t="str">
            <v>Tepco</v>
          </cell>
          <cell r="R417">
            <v>0</v>
          </cell>
          <cell r="AZ417">
            <v>0</v>
          </cell>
          <cell r="BA417">
            <v>0</v>
          </cell>
          <cell r="BC417" t="str">
            <v>OTHERS</v>
          </cell>
          <cell r="BE417" t="str">
            <v>Aug</v>
          </cell>
        </row>
        <row r="418">
          <cell r="C418" t="str">
            <v>Tepco</v>
          </cell>
          <cell r="R418">
            <v>0</v>
          </cell>
          <cell r="AZ418">
            <v>0</v>
          </cell>
          <cell r="BA418">
            <v>0</v>
          </cell>
          <cell r="BC418" t="str">
            <v>OTHERS</v>
          </cell>
          <cell r="BE418" t="str">
            <v>Sep</v>
          </cell>
        </row>
        <row r="419">
          <cell r="C419" t="str">
            <v>Tepco</v>
          </cell>
          <cell r="R419">
            <v>0</v>
          </cell>
          <cell r="AZ419">
            <v>0</v>
          </cell>
          <cell r="BA419">
            <v>0</v>
          </cell>
          <cell r="BC419" t="str">
            <v>OTHERS</v>
          </cell>
          <cell r="BE419" t="str">
            <v>Oct</v>
          </cell>
        </row>
        <row r="420">
          <cell r="C420" t="str">
            <v>Tepco</v>
          </cell>
          <cell r="R420">
            <v>0</v>
          </cell>
          <cell r="AZ420">
            <v>0</v>
          </cell>
          <cell r="BA420">
            <v>0</v>
          </cell>
          <cell r="BC420" t="str">
            <v>OTHERS</v>
          </cell>
          <cell r="BE420" t="str">
            <v>Nov</v>
          </cell>
        </row>
        <row r="421">
          <cell r="C421" t="str">
            <v>Tepco</v>
          </cell>
          <cell r="R421">
            <v>0</v>
          </cell>
          <cell r="AZ421">
            <v>0</v>
          </cell>
          <cell r="BA421">
            <v>0</v>
          </cell>
          <cell r="BC421" t="str">
            <v>OTHERS</v>
          </cell>
          <cell r="BE421" t="str">
            <v>Dec</v>
          </cell>
        </row>
        <row r="422">
          <cell r="C422" t="str">
            <v>Tohoku</v>
          </cell>
          <cell r="R422">
            <v>0</v>
          </cell>
          <cell r="AZ422">
            <v>0</v>
          </cell>
          <cell r="BA422">
            <v>0</v>
          </cell>
          <cell r="BC422" t="str">
            <v>OTHERS</v>
          </cell>
          <cell r="BE422" t="str">
            <v>Jan</v>
          </cell>
        </row>
        <row r="423">
          <cell r="C423" t="str">
            <v>Tohoku</v>
          </cell>
          <cell r="R423">
            <v>45000</v>
          </cell>
          <cell r="AZ423">
            <v>-90000</v>
          </cell>
          <cell r="BA423">
            <v>-74450.105065836236</v>
          </cell>
          <cell r="BC423" t="str">
            <v>OTHERS</v>
          </cell>
          <cell r="BE423" t="str">
            <v>Feb</v>
          </cell>
        </row>
        <row r="424">
          <cell r="C424" t="str">
            <v>Tohoku</v>
          </cell>
          <cell r="R424">
            <v>0</v>
          </cell>
          <cell r="AZ424">
            <v>0</v>
          </cell>
          <cell r="BA424">
            <v>0</v>
          </cell>
          <cell r="BC424" t="str">
            <v>OTHERS</v>
          </cell>
          <cell r="BE424" t="str">
            <v>Mar</v>
          </cell>
        </row>
        <row r="425">
          <cell r="C425" t="str">
            <v>Tohoku</v>
          </cell>
          <cell r="R425">
            <v>0</v>
          </cell>
          <cell r="AZ425">
            <v>0</v>
          </cell>
          <cell r="BA425">
            <v>0</v>
          </cell>
          <cell r="BC425" t="str">
            <v>OTHERS</v>
          </cell>
          <cell r="BE425" t="str">
            <v>Apr</v>
          </cell>
        </row>
        <row r="426">
          <cell r="C426" t="str">
            <v>Tohoku</v>
          </cell>
          <cell r="R426">
            <v>0</v>
          </cell>
          <cell r="AZ426">
            <v>0</v>
          </cell>
          <cell r="BA426">
            <v>0</v>
          </cell>
          <cell r="BC426" t="str">
            <v>OTHERS</v>
          </cell>
          <cell r="BE426" t="str">
            <v>May</v>
          </cell>
        </row>
        <row r="427">
          <cell r="C427" t="str">
            <v>Tohoku</v>
          </cell>
          <cell r="R427">
            <v>0</v>
          </cell>
          <cell r="AZ427">
            <v>0</v>
          </cell>
          <cell r="BA427">
            <v>0</v>
          </cell>
          <cell r="BC427" t="str">
            <v>OTHERS</v>
          </cell>
          <cell r="BE427" t="str">
            <v>Jun</v>
          </cell>
        </row>
        <row r="428">
          <cell r="C428" t="str">
            <v>Tohoku</v>
          </cell>
          <cell r="R428">
            <v>0</v>
          </cell>
          <cell r="AZ428">
            <v>0</v>
          </cell>
          <cell r="BA428">
            <v>0</v>
          </cell>
          <cell r="BC428" t="str">
            <v>OTHERS</v>
          </cell>
          <cell r="BE428" t="str">
            <v>Jul</v>
          </cell>
        </row>
        <row r="429">
          <cell r="C429" t="str">
            <v>Tohoku</v>
          </cell>
          <cell r="R429">
            <v>0</v>
          </cell>
          <cell r="AZ429">
            <v>0</v>
          </cell>
          <cell r="BA429">
            <v>0</v>
          </cell>
          <cell r="BC429" t="str">
            <v>OTHERS</v>
          </cell>
          <cell r="BE429" t="str">
            <v>Aug</v>
          </cell>
        </row>
        <row r="430">
          <cell r="C430" t="str">
            <v>Tohoku</v>
          </cell>
          <cell r="R430">
            <v>0</v>
          </cell>
          <cell r="AZ430">
            <v>0</v>
          </cell>
          <cell r="BA430">
            <v>0</v>
          </cell>
          <cell r="BC430" t="str">
            <v>OTHERS</v>
          </cell>
          <cell r="BE430" t="str">
            <v>Sep</v>
          </cell>
        </row>
        <row r="431">
          <cell r="C431" t="str">
            <v>Tohoku</v>
          </cell>
          <cell r="R431">
            <v>0</v>
          </cell>
          <cell r="AZ431">
            <v>0</v>
          </cell>
          <cell r="BA431">
            <v>0</v>
          </cell>
          <cell r="BC431" t="str">
            <v>OTHERS</v>
          </cell>
          <cell r="BE431" t="str">
            <v>Oct</v>
          </cell>
        </row>
        <row r="432">
          <cell r="C432" t="str">
            <v>Tohoku</v>
          </cell>
          <cell r="R432">
            <v>0</v>
          </cell>
          <cell r="AZ432">
            <v>0</v>
          </cell>
          <cell r="BA432">
            <v>0</v>
          </cell>
          <cell r="BC432" t="str">
            <v>OTHERS</v>
          </cell>
          <cell r="BE432" t="str">
            <v>Nov</v>
          </cell>
        </row>
        <row r="433">
          <cell r="C433" t="str">
            <v>Tohoku</v>
          </cell>
          <cell r="R433">
            <v>0</v>
          </cell>
          <cell r="AZ433">
            <v>0</v>
          </cell>
          <cell r="BA433">
            <v>0</v>
          </cell>
          <cell r="BC433" t="str">
            <v>OTHERS</v>
          </cell>
          <cell r="BE433" t="str">
            <v>Dec</v>
          </cell>
        </row>
        <row r="434">
          <cell r="C434" t="str">
            <v>Tohoku</v>
          </cell>
          <cell r="R434">
            <v>0</v>
          </cell>
          <cell r="AZ434">
            <v>0</v>
          </cell>
          <cell r="BA434">
            <v>0</v>
          </cell>
          <cell r="BC434" t="str">
            <v>OTHERS</v>
          </cell>
          <cell r="BE434" t="str">
            <v>Jan</v>
          </cell>
        </row>
        <row r="435">
          <cell r="C435" t="str">
            <v>Tohoku</v>
          </cell>
          <cell r="R435">
            <v>30000</v>
          </cell>
          <cell r="AZ435">
            <v>-60000</v>
          </cell>
          <cell r="BA435">
            <v>-43480.929416922401</v>
          </cell>
          <cell r="BC435" t="str">
            <v>OTHERS</v>
          </cell>
          <cell r="BE435" t="str">
            <v>Feb</v>
          </cell>
        </row>
        <row r="436">
          <cell r="C436" t="str">
            <v>Tohoku</v>
          </cell>
          <cell r="R436">
            <v>0</v>
          </cell>
          <cell r="AZ436">
            <v>0</v>
          </cell>
          <cell r="BA436">
            <v>0</v>
          </cell>
          <cell r="BC436" t="str">
            <v>OTHERS</v>
          </cell>
          <cell r="BE436" t="str">
            <v>Mar</v>
          </cell>
        </row>
        <row r="437">
          <cell r="C437" t="str">
            <v>Tohoku</v>
          </cell>
          <cell r="R437">
            <v>0</v>
          </cell>
          <cell r="AZ437">
            <v>0</v>
          </cell>
          <cell r="BA437">
            <v>0</v>
          </cell>
          <cell r="BC437" t="str">
            <v>OTHERS</v>
          </cell>
          <cell r="BE437" t="str">
            <v>Apr</v>
          </cell>
        </row>
        <row r="438">
          <cell r="C438" t="str">
            <v>Tohoku</v>
          </cell>
          <cell r="R438">
            <v>0</v>
          </cell>
          <cell r="AZ438">
            <v>0</v>
          </cell>
          <cell r="BA438">
            <v>0</v>
          </cell>
          <cell r="BC438" t="str">
            <v>OTHERS</v>
          </cell>
          <cell r="BE438" t="str">
            <v>May</v>
          </cell>
        </row>
        <row r="439">
          <cell r="C439" t="str">
            <v>Tohoku</v>
          </cell>
          <cell r="R439">
            <v>0</v>
          </cell>
          <cell r="AZ439">
            <v>0</v>
          </cell>
          <cell r="BA439">
            <v>0</v>
          </cell>
          <cell r="BC439" t="str">
            <v>OTHERS</v>
          </cell>
          <cell r="BE439" t="str">
            <v>Jun</v>
          </cell>
        </row>
        <row r="440">
          <cell r="C440" t="str">
            <v>Tohoku</v>
          </cell>
          <cell r="R440">
            <v>0</v>
          </cell>
          <cell r="AZ440">
            <v>0</v>
          </cell>
          <cell r="BA440">
            <v>0</v>
          </cell>
          <cell r="BC440" t="str">
            <v>OTHERS</v>
          </cell>
          <cell r="BE440" t="str">
            <v>Jul</v>
          </cell>
        </row>
        <row r="441">
          <cell r="C441" t="str">
            <v>Tohoku</v>
          </cell>
          <cell r="R441">
            <v>0</v>
          </cell>
          <cell r="AZ441">
            <v>0</v>
          </cell>
          <cell r="BA441">
            <v>0</v>
          </cell>
          <cell r="BC441" t="str">
            <v>OTHERS</v>
          </cell>
          <cell r="BE441" t="str">
            <v>Aug</v>
          </cell>
        </row>
        <row r="442">
          <cell r="C442" t="str">
            <v>Tohoku</v>
          </cell>
          <cell r="R442">
            <v>0</v>
          </cell>
          <cell r="AZ442">
            <v>0</v>
          </cell>
          <cell r="BA442">
            <v>0</v>
          </cell>
          <cell r="BC442" t="str">
            <v>OTHERS</v>
          </cell>
          <cell r="BE442" t="str">
            <v>Sep</v>
          </cell>
        </row>
        <row r="443">
          <cell r="C443" t="str">
            <v>Tohoku</v>
          </cell>
          <cell r="R443">
            <v>0</v>
          </cell>
          <cell r="AZ443">
            <v>0</v>
          </cell>
          <cell r="BA443">
            <v>0</v>
          </cell>
          <cell r="BC443" t="str">
            <v>OTHERS</v>
          </cell>
          <cell r="BE443" t="str">
            <v>Oct</v>
          </cell>
        </row>
        <row r="444">
          <cell r="C444" t="str">
            <v>Tohoku</v>
          </cell>
          <cell r="R444">
            <v>0</v>
          </cell>
          <cell r="AZ444">
            <v>0</v>
          </cell>
          <cell r="BA444">
            <v>0</v>
          </cell>
          <cell r="BC444" t="str">
            <v>OTHERS</v>
          </cell>
          <cell r="BE444" t="str">
            <v>Nov</v>
          </cell>
        </row>
        <row r="445">
          <cell r="C445" t="str">
            <v>Tohoku</v>
          </cell>
          <cell r="R445">
            <v>0</v>
          </cell>
          <cell r="AZ445">
            <v>0</v>
          </cell>
          <cell r="BA445">
            <v>0</v>
          </cell>
          <cell r="BC445" t="str">
            <v>OTHERS</v>
          </cell>
          <cell r="BE445" t="str">
            <v>Dec</v>
          </cell>
        </row>
        <row r="446">
          <cell r="C446" t="str">
            <v>Tohoku</v>
          </cell>
          <cell r="R446">
            <v>0</v>
          </cell>
          <cell r="AZ446">
            <v>0</v>
          </cell>
          <cell r="BA446">
            <v>0</v>
          </cell>
          <cell r="BC446" t="str">
            <v>OTHERS</v>
          </cell>
          <cell r="BE446" t="str">
            <v>Jan</v>
          </cell>
        </row>
        <row r="447">
          <cell r="C447" t="str">
            <v>Tohoku</v>
          </cell>
          <cell r="R447">
            <v>0</v>
          </cell>
          <cell r="AZ447">
            <v>0</v>
          </cell>
          <cell r="BA447">
            <v>0</v>
          </cell>
          <cell r="BC447" t="str">
            <v>OTHERS</v>
          </cell>
          <cell r="BE447" t="str">
            <v>Feb</v>
          </cell>
        </row>
        <row r="448">
          <cell r="C448" t="str">
            <v>Tohoku</v>
          </cell>
          <cell r="R448">
            <v>0</v>
          </cell>
          <cell r="AZ448">
            <v>0</v>
          </cell>
          <cell r="BA448">
            <v>0</v>
          </cell>
          <cell r="BC448" t="str">
            <v>OTHERS</v>
          </cell>
          <cell r="BE448" t="str">
            <v>Mar</v>
          </cell>
        </row>
        <row r="449">
          <cell r="C449" t="str">
            <v>Tohoku</v>
          </cell>
          <cell r="R449">
            <v>0</v>
          </cell>
          <cell r="AZ449">
            <v>0</v>
          </cell>
          <cell r="BA449">
            <v>0</v>
          </cell>
          <cell r="BC449" t="str">
            <v>OTHERS</v>
          </cell>
          <cell r="BE449" t="str">
            <v>Apr</v>
          </cell>
        </row>
        <row r="450">
          <cell r="C450" t="str">
            <v>Tohoku</v>
          </cell>
          <cell r="R450">
            <v>0</v>
          </cell>
          <cell r="AZ450">
            <v>0</v>
          </cell>
          <cell r="BA450">
            <v>0</v>
          </cell>
          <cell r="BC450" t="str">
            <v>OTHERS</v>
          </cell>
          <cell r="BE450" t="str">
            <v>May</v>
          </cell>
        </row>
        <row r="451">
          <cell r="C451" t="str">
            <v>Tohoku</v>
          </cell>
          <cell r="R451">
            <v>0</v>
          </cell>
          <cell r="AZ451">
            <v>0</v>
          </cell>
          <cell r="BA451">
            <v>0</v>
          </cell>
          <cell r="BC451" t="str">
            <v>OTHERS</v>
          </cell>
          <cell r="BE451" t="str">
            <v>Jun</v>
          </cell>
        </row>
        <row r="452">
          <cell r="C452" t="str">
            <v>Tohoku</v>
          </cell>
          <cell r="R452">
            <v>45000</v>
          </cell>
          <cell r="AZ452">
            <v>-90000</v>
          </cell>
          <cell r="BA452">
            <v>-74520.191322699175</v>
          </cell>
          <cell r="BC452" t="str">
            <v>OTHERS</v>
          </cell>
          <cell r="BE452" t="str">
            <v>Jul</v>
          </cell>
        </row>
        <row r="453">
          <cell r="C453" t="str">
            <v>Tohoku</v>
          </cell>
          <cell r="R453">
            <v>0</v>
          </cell>
          <cell r="AZ453">
            <v>0</v>
          </cell>
          <cell r="BA453">
            <v>0</v>
          </cell>
          <cell r="BC453" t="str">
            <v>OTHERS</v>
          </cell>
          <cell r="BE453" t="str">
            <v>Aug</v>
          </cell>
        </row>
        <row r="454">
          <cell r="C454" t="str">
            <v>Tohoku</v>
          </cell>
          <cell r="R454">
            <v>0</v>
          </cell>
          <cell r="AZ454">
            <v>0</v>
          </cell>
          <cell r="BA454">
            <v>0</v>
          </cell>
          <cell r="BC454" t="str">
            <v>OTHERS</v>
          </cell>
          <cell r="BE454" t="str">
            <v>Sep</v>
          </cell>
        </row>
        <row r="455">
          <cell r="C455" t="str">
            <v>Tohoku</v>
          </cell>
          <cell r="R455">
            <v>45000</v>
          </cell>
          <cell r="AZ455">
            <v>-90000</v>
          </cell>
          <cell r="BA455">
            <v>-74520.191322699175</v>
          </cell>
          <cell r="BC455" t="str">
            <v>OTHERS</v>
          </cell>
          <cell r="BE455" t="str">
            <v>Oct</v>
          </cell>
        </row>
        <row r="456">
          <cell r="C456" t="str">
            <v>Tohoku</v>
          </cell>
          <cell r="R456">
            <v>0</v>
          </cell>
          <cell r="AZ456">
            <v>0</v>
          </cell>
          <cell r="BA456">
            <v>0</v>
          </cell>
          <cell r="BC456" t="str">
            <v>OTHERS</v>
          </cell>
          <cell r="BE456" t="str">
            <v>Nov</v>
          </cell>
        </row>
        <row r="457">
          <cell r="C457" t="str">
            <v>Tohoku</v>
          </cell>
          <cell r="R457">
            <v>0</v>
          </cell>
          <cell r="AZ457">
            <v>0</v>
          </cell>
          <cell r="BA457">
            <v>0</v>
          </cell>
          <cell r="BC457" t="str">
            <v>OTHERS</v>
          </cell>
          <cell r="BE457" t="str">
            <v>Dec</v>
          </cell>
        </row>
        <row r="458">
          <cell r="C458" t="str">
            <v>Tohoku</v>
          </cell>
          <cell r="R458">
            <v>0</v>
          </cell>
          <cell r="AZ458">
            <v>0</v>
          </cell>
          <cell r="BA458">
            <v>0</v>
          </cell>
          <cell r="BC458" t="str">
            <v>OTHERS</v>
          </cell>
          <cell r="BE458" t="str">
            <v>Jan</v>
          </cell>
        </row>
        <row r="459">
          <cell r="C459" t="str">
            <v>Tohoku</v>
          </cell>
          <cell r="R459">
            <v>0</v>
          </cell>
          <cell r="AZ459">
            <v>0</v>
          </cell>
          <cell r="BA459">
            <v>0</v>
          </cell>
          <cell r="BC459" t="str">
            <v>OTHERS</v>
          </cell>
          <cell r="BE459" t="str">
            <v>Feb</v>
          </cell>
        </row>
        <row r="460">
          <cell r="C460" t="str">
            <v>Tohoku</v>
          </cell>
          <cell r="R460">
            <v>0</v>
          </cell>
          <cell r="AZ460">
            <v>0</v>
          </cell>
          <cell r="BA460">
            <v>0</v>
          </cell>
          <cell r="BC460" t="str">
            <v>OTHERS</v>
          </cell>
          <cell r="BE460" t="str">
            <v>Mar</v>
          </cell>
        </row>
        <row r="461">
          <cell r="C461" t="str">
            <v>Tohoku</v>
          </cell>
          <cell r="R461">
            <v>0</v>
          </cell>
          <cell r="AZ461">
            <v>0</v>
          </cell>
          <cell r="BA461">
            <v>0</v>
          </cell>
          <cell r="BC461" t="str">
            <v>OTHERS</v>
          </cell>
          <cell r="BE461" t="str">
            <v>Apr</v>
          </cell>
        </row>
        <row r="462">
          <cell r="C462" t="str">
            <v>Tohoku</v>
          </cell>
          <cell r="R462">
            <v>0</v>
          </cell>
          <cell r="AZ462">
            <v>0</v>
          </cell>
          <cell r="BA462">
            <v>0</v>
          </cell>
          <cell r="BC462" t="str">
            <v>OTHERS</v>
          </cell>
          <cell r="BE462" t="str">
            <v>May</v>
          </cell>
        </row>
        <row r="463">
          <cell r="C463" t="str">
            <v>Tohoku</v>
          </cell>
          <cell r="R463">
            <v>0</v>
          </cell>
          <cell r="AZ463">
            <v>0</v>
          </cell>
          <cell r="BA463">
            <v>0</v>
          </cell>
          <cell r="BC463" t="str">
            <v>OTHERS</v>
          </cell>
          <cell r="BE463" t="str">
            <v>Jun</v>
          </cell>
        </row>
        <row r="464">
          <cell r="C464" t="str">
            <v>Tohoku</v>
          </cell>
          <cell r="R464">
            <v>30000</v>
          </cell>
          <cell r="AZ464">
            <v>-60000</v>
          </cell>
          <cell r="BA464">
            <v>-43410.843160059456</v>
          </cell>
          <cell r="BC464" t="str">
            <v>OTHERS</v>
          </cell>
          <cell r="BE464" t="str">
            <v>Jul</v>
          </cell>
        </row>
        <row r="465">
          <cell r="C465" t="str">
            <v>Tohoku</v>
          </cell>
          <cell r="R465">
            <v>0</v>
          </cell>
          <cell r="AZ465">
            <v>0</v>
          </cell>
          <cell r="BA465">
            <v>0</v>
          </cell>
          <cell r="BC465" t="str">
            <v>OTHERS</v>
          </cell>
          <cell r="BE465" t="str">
            <v>Aug</v>
          </cell>
        </row>
        <row r="466">
          <cell r="C466" t="str">
            <v>Tohoku</v>
          </cell>
          <cell r="R466">
            <v>0</v>
          </cell>
          <cell r="AZ466">
            <v>0</v>
          </cell>
          <cell r="BA466">
            <v>0</v>
          </cell>
          <cell r="BC466" t="str">
            <v>OTHERS</v>
          </cell>
          <cell r="BE466" t="str">
            <v>Sep</v>
          </cell>
        </row>
        <row r="467">
          <cell r="C467" t="str">
            <v>Tohoku</v>
          </cell>
          <cell r="R467">
            <v>30000</v>
          </cell>
          <cell r="AZ467">
            <v>-60000</v>
          </cell>
          <cell r="BA467">
            <v>-43410.843160059456</v>
          </cell>
          <cell r="BC467" t="str">
            <v>OTHERS</v>
          </cell>
          <cell r="BE467" t="str">
            <v>Oct</v>
          </cell>
        </row>
        <row r="468">
          <cell r="C468" t="str">
            <v>Tohoku</v>
          </cell>
          <cell r="R468">
            <v>0</v>
          </cell>
          <cell r="AZ468">
            <v>0</v>
          </cell>
          <cell r="BA468">
            <v>0</v>
          </cell>
          <cell r="BC468" t="str">
            <v>OTHERS</v>
          </cell>
          <cell r="BE468" t="str">
            <v>Nov</v>
          </cell>
        </row>
        <row r="469">
          <cell r="C469" t="str">
            <v>Tohoku</v>
          </cell>
          <cell r="R469">
            <v>0</v>
          </cell>
          <cell r="AZ469">
            <v>0</v>
          </cell>
          <cell r="BA469">
            <v>0</v>
          </cell>
          <cell r="BC469" t="str">
            <v>OTHERS</v>
          </cell>
          <cell r="BE469" t="str">
            <v>Dec</v>
          </cell>
        </row>
        <row r="470">
          <cell r="C470" t="str">
            <v>Tokuyama</v>
          </cell>
          <cell r="R470">
            <v>0</v>
          </cell>
          <cell r="AZ470">
            <v>0</v>
          </cell>
          <cell r="BA470">
            <v>0</v>
          </cell>
          <cell r="BC470" t="str">
            <v>OTHERS</v>
          </cell>
          <cell r="BE470" t="str">
            <v>Jan</v>
          </cell>
        </row>
        <row r="471">
          <cell r="C471" t="str">
            <v>Tokuyama</v>
          </cell>
          <cell r="R471">
            <v>0</v>
          </cell>
          <cell r="AZ471">
            <v>0</v>
          </cell>
          <cell r="BA471">
            <v>0</v>
          </cell>
          <cell r="BC471" t="str">
            <v>OTHERS</v>
          </cell>
          <cell r="BE471" t="str">
            <v>Feb</v>
          </cell>
        </row>
        <row r="472">
          <cell r="C472" t="str">
            <v>Tokuyama</v>
          </cell>
          <cell r="R472">
            <v>50000</v>
          </cell>
          <cell r="AZ472">
            <v>-25000</v>
          </cell>
          <cell r="BA472">
            <v>-83534.482758620696</v>
          </cell>
          <cell r="BC472" t="str">
            <v>OTHERS</v>
          </cell>
          <cell r="BE472" t="str">
            <v>Mar</v>
          </cell>
        </row>
        <row r="473">
          <cell r="C473" t="str">
            <v>Tokuyama</v>
          </cell>
          <cell r="R473">
            <v>0</v>
          </cell>
          <cell r="AZ473">
            <v>0</v>
          </cell>
          <cell r="BA473">
            <v>0</v>
          </cell>
          <cell r="BC473" t="str">
            <v>OTHERS</v>
          </cell>
          <cell r="BE473" t="str">
            <v>Apr</v>
          </cell>
        </row>
        <row r="474">
          <cell r="C474" t="str">
            <v>Tokuyama</v>
          </cell>
          <cell r="R474">
            <v>0</v>
          </cell>
          <cell r="AZ474">
            <v>0</v>
          </cell>
          <cell r="BA474">
            <v>0</v>
          </cell>
          <cell r="BC474" t="str">
            <v>OTHERS</v>
          </cell>
          <cell r="BE474" t="str">
            <v>May</v>
          </cell>
        </row>
        <row r="475">
          <cell r="C475" t="str">
            <v>Tokuyama</v>
          </cell>
          <cell r="R475">
            <v>0</v>
          </cell>
          <cell r="AZ475">
            <v>0</v>
          </cell>
          <cell r="BA475">
            <v>0</v>
          </cell>
          <cell r="BC475" t="str">
            <v>OTHERS</v>
          </cell>
          <cell r="BE475" t="str">
            <v>Jun</v>
          </cell>
        </row>
        <row r="476">
          <cell r="C476" t="str">
            <v>Tokuyama</v>
          </cell>
          <cell r="R476">
            <v>0</v>
          </cell>
          <cell r="AZ476">
            <v>0</v>
          </cell>
          <cell r="BA476">
            <v>0</v>
          </cell>
          <cell r="BC476" t="str">
            <v>OTHERS</v>
          </cell>
          <cell r="BE476" t="str">
            <v>Jul</v>
          </cell>
        </row>
        <row r="477">
          <cell r="C477" t="str">
            <v>Tokuyama</v>
          </cell>
          <cell r="R477">
            <v>0</v>
          </cell>
          <cell r="AZ477">
            <v>0</v>
          </cell>
          <cell r="BA477">
            <v>0</v>
          </cell>
          <cell r="BC477" t="str">
            <v>OTHERS</v>
          </cell>
          <cell r="BE477" t="str">
            <v>Aug</v>
          </cell>
        </row>
        <row r="478">
          <cell r="C478" t="str">
            <v>Tokuyama</v>
          </cell>
          <cell r="R478">
            <v>0</v>
          </cell>
          <cell r="AZ478">
            <v>0</v>
          </cell>
          <cell r="BA478">
            <v>0</v>
          </cell>
          <cell r="BC478" t="str">
            <v>OTHERS</v>
          </cell>
          <cell r="BE478" t="str">
            <v>Sep</v>
          </cell>
        </row>
        <row r="479">
          <cell r="C479" t="str">
            <v>Tokuyama</v>
          </cell>
          <cell r="R479">
            <v>0</v>
          </cell>
          <cell r="AZ479">
            <v>0</v>
          </cell>
          <cell r="BA479">
            <v>0</v>
          </cell>
          <cell r="BC479" t="str">
            <v>OTHERS</v>
          </cell>
          <cell r="BE479" t="str">
            <v>Oct</v>
          </cell>
        </row>
        <row r="480">
          <cell r="C480" t="str">
            <v>Tokuyama</v>
          </cell>
          <cell r="R480">
            <v>0</v>
          </cell>
          <cell r="AZ480">
            <v>0</v>
          </cell>
          <cell r="BA480">
            <v>0</v>
          </cell>
          <cell r="BC480" t="str">
            <v>OTHERS</v>
          </cell>
          <cell r="BE480" t="str">
            <v>Nov</v>
          </cell>
        </row>
        <row r="481">
          <cell r="C481" t="str">
            <v>Tokuyama</v>
          </cell>
          <cell r="R481">
            <v>0</v>
          </cell>
          <cell r="AZ481">
            <v>0</v>
          </cell>
          <cell r="BA481">
            <v>0</v>
          </cell>
          <cell r="BC481" t="str">
            <v>OTHERS</v>
          </cell>
          <cell r="BE481" t="str">
            <v>Dec</v>
          </cell>
        </row>
        <row r="482">
          <cell r="C482" t="str">
            <v>Tokuyama</v>
          </cell>
          <cell r="R482">
            <v>0</v>
          </cell>
          <cell r="AZ482">
            <v>0</v>
          </cell>
          <cell r="BA482">
            <v>0</v>
          </cell>
          <cell r="BC482" t="str">
            <v>OTHERS</v>
          </cell>
          <cell r="BE482" t="str">
            <v>Jan</v>
          </cell>
        </row>
        <row r="483">
          <cell r="C483" t="str">
            <v>Tokuyama</v>
          </cell>
          <cell r="R483">
            <v>0</v>
          </cell>
          <cell r="AZ483">
            <v>0</v>
          </cell>
          <cell r="BA483">
            <v>0</v>
          </cell>
          <cell r="BC483" t="str">
            <v>OTHERS</v>
          </cell>
          <cell r="BE483" t="str">
            <v>Feb</v>
          </cell>
        </row>
        <row r="484">
          <cell r="C484" t="str">
            <v>Tokuyama</v>
          </cell>
          <cell r="R484">
            <v>0</v>
          </cell>
          <cell r="AZ484">
            <v>0</v>
          </cell>
          <cell r="BA484">
            <v>0</v>
          </cell>
          <cell r="BC484" t="str">
            <v>OTHERS</v>
          </cell>
          <cell r="BE484" t="str">
            <v>Mar</v>
          </cell>
        </row>
        <row r="485">
          <cell r="C485" t="str">
            <v>Tokuyama</v>
          </cell>
          <cell r="R485">
            <v>0</v>
          </cell>
          <cell r="AZ485">
            <v>0</v>
          </cell>
          <cell r="BA485">
            <v>0</v>
          </cell>
          <cell r="BC485" t="str">
            <v>OTHERS</v>
          </cell>
          <cell r="BE485" t="str">
            <v>Apr</v>
          </cell>
        </row>
        <row r="486">
          <cell r="C486" t="str">
            <v>Tokuyama</v>
          </cell>
          <cell r="R486">
            <v>0</v>
          </cell>
          <cell r="AZ486">
            <v>0</v>
          </cell>
          <cell r="BA486">
            <v>0</v>
          </cell>
          <cell r="BC486" t="str">
            <v>OTHERS</v>
          </cell>
          <cell r="BE486" t="str">
            <v>May</v>
          </cell>
        </row>
        <row r="487">
          <cell r="C487" t="str">
            <v>Tokuyama</v>
          </cell>
          <cell r="R487">
            <v>0</v>
          </cell>
          <cell r="AZ487">
            <v>0</v>
          </cell>
          <cell r="BA487">
            <v>0</v>
          </cell>
          <cell r="BC487" t="str">
            <v>OTHERS</v>
          </cell>
          <cell r="BE487" t="str">
            <v>Jun</v>
          </cell>
        </row>
        <row r="488">
          <cell r="C488" t="str">
            <v>Tokuyama</v>
          </cell>
          <cell r="R488">
            <v>50000</v>
          </cell>
          <cell r="AZ488">
            <v>-25000</v>
          </cell>
          <cell r="BA488">
            <v>-83534.482758620696</v>
          </cell>
          <cell r="BC488" t="str">
            <v>OTHERS</v>
          </cell>
          <cell r="BE488" t="str">
            <v>Jul</v>
          </cell>
        </row>
        <row r="489">
          <cell r="C489" t="str">
            <v>Tokuyama</v>
          </cell>
          <cell r="R489">
            <v>50000</v>
          </cell>
          <cell r="AZ489">
            <v>-25000</v>
          </cell>
          <cell r="BA489">
            <v>-83534.482758620696</v>
          </cell>
          <cell r="BC489" t="str">
            <v>OTHERS</v>
          </cell>
          <cell r="BE489" t="str">
            <v>Aug</v>
          </cell>
        </row>
        <row r="490">
          <cell r="C490" t="str">
            <v>Tokuyama</v>
          </cell>
          <cell r="R490">
            <v>0</v>
          </cell>
          <cell r="AZ490">
            <v>0</v>
          </cell>
          <cell r="BA490">
            <v>0</v>
          </cell>
          <cell r="BC490" t="str">
            <v>OTHERS</v>
          </cell>
          <cell r="BE490" t="str">
            <v>Sep</v>
          </cell>
        </row>
        <row r="491">
          <cell r="C491" t="str">
            <v>Tokuyama</v>
          </cell>
          <cell r="R491">
            <v>0</v>
          </cell>
          <cell r="AZ491">
            <v>0</v>
          </cell>
          <cell r="BA491">
            <v>0</v>
          </cell>
          <cell r="BC491" t="str">
            <v>OTHERS</v>
          </cell>
          <cell r="BE491" t="str">
            <v>Oct</v>
          </cell>
        </row>
        <row r="492">
          <cell r="C492" t="str">
            <v>Tokuyama</v>
          </cell>
          <cell r="R492">
            <v>0</v>
          </cell>
          <cell r="AZ492">
            <v>0</v>
          </cell>
          <cell r="BA492">
            <v>0</v>
          </cell>
          <cell r="BC492" t="str">
            <v>OTHERS</v>
          </cell>
          <cell r="BE492" t="str">
            <v>Nov</v>
          </cell>
        </row>
        <row r="493">
          <cell r="C493" t="str">
            <v>Tokuyama</v>
          </cell>
          <cell r="R493">
            <v>0</v>
          </cell>
          <cell r="AZ493">
            <v>0</v>
          </cell>
          <cell r="BA493">
            <v>0</v>
          </cell>
          <cell r="BC493" t="str">
            <v>OTHERS</v>
          </cell>
          <cell r="BE493" t="str">
            <v>Dec</v>
          </cell>
        </row>
        <row r="494">
          <cell r="C494" t="str">
            <v>Tosoh (Itochu)</v>
          </cell>
          <cell r="R494">
            <v>24000</v>
          </cell>
          <cell r="AZ494">
            <v>-108000</v>
          </cell>
          <cell r="BA494">
            <v>-52994.542623471258</v>
          </cell>
          <cell r="BC494" t="str">
            <v>OTHERS</v>
          </cell>
          <cell r="BE494" t="str">
            <v>Jan</v>
          </cell>
        </row>
        <row r="495">
          <cell r="C495" t="str">
            <v>Tosoh (Itochu)</v>
          </cell>
          <cell r="R495">
            <v>0</v>
          </cell>
          <cell r="AZ495">
            <v>0</v>
          </cell>
          <cell r="BA495">
            <v>0</v>
          </cell>
          <cell r="BC495" t="str">
            <v>OTHERS</v>
          </cell>
          <cell r="BE495" t="str">
            <v>Feb</v>
          </cell>
        </row>
        <row r="496">
          <cell r="C496" t="str">
            <v>Tosoh (Itochu)</v>
          </cell>
          <cell r="R496">
            <v>0</v>
          </cell>
          <cell r="AZ496">
            <v>0</v>
          </cell>
          <cell r="BA496">
            <v>0</v>
          </cell>
          <cell r="BC496" t="str">
            <v>OTHERS</v>
          </cell>
          <cell r="BE496" t="str">
            <v>Mar</v>
          </cell>
        </row>
        <row r="497">
          <cell r="C497" t="str">
            <v>Tosoh (Itochu)</v>
          </cell>
          <cell r="R497">
            <v>0</v>
          </cell>
          <cell r="AZ497">
            <v>0</v>
          </cell>
          <cell r="BA497">
            <v>0</v>
          </cell>
          <cell r="BC497" t="str">
            <v>OTHERS</v>
          </cell>
          <cell r="BE497" t="str">
            <v>Apr</v>
          </cell>
        </row>
        <row r="498">
          <cell r="C498" t="str">
            <v>Tosoh (Itochu)</v>
          </cell>
          <cell r="R498">
            <v>0</v>
          </cell>
          <cell r="AZ498">
            <v>0</v>
          </cell>
          <cell r="BA498">
            <v>0</v>
          </cell>
          <cell r="BC498" t="str">
            <v>OTHERS</v>
          </cell>
          <cell r="BE498" t="str">
            <v>May</v>
          </cell>
        </row>
        <row r="499">
          <cell r="C499" t="str">
            <v>Tosoh (Itochu)</v>
          </cell>
          <cell r="R499">
            <v>0</v>
          </cell>
          <cell r="AZ499">
            <v>0</v>
          </cell>
          <cell r="BA499">
            <v>0</v>
          </cell>
          <cell r="BC499" t="str">
            <v>OTHERS</v>
          </cell>
          <cell r="BE499" t="str">
            <v>Jun</v>
          </cell>
        </row>
        <row r="500">
          <cell r="C500" t="str">
            <v>Tosoh (Itochu)</v>
          </cell>
          <cell r="R500">
            <v>0</v>
          </cell>
          <cell r="AZ500">
            <v>0</v>
          </cell>
          <cell r="BA500">
            <v>0</v>
          </cell>
          <cell r="BC500" t="str">
            <v>OTHERS</v>
          </cell>
          <cell r="BE500" t="str">
            <v>Jul</v>
          </cell>
        </row>
        <row r="501">
          <cell r="C501" t="str">
            <v>Tosoh (Itochu)</v>
          </cell>
          <cell r="R501">
            <v>0</v>
          </cell>
          <cell r="AZ501">
            <v>0</v>
          </cell>
          <cell r="BA501">
            <v>0</v>
          </cell>
          <cell r="BC501" t="str">
            <v>OTHERS</v>
          </cell>
          <cell r="BE501" t="str">
            <v>Aug</v>
          </cell>
        </row>
        <row r="502">
          <cell r="C502" t="str">
            <v>Tosoh (Itochu)</v>
          </cell>
          <cell r="R502">
            <v>0</v>
          </cell>
          <cell r="AZ502">
            <v>0</v>
          </cell>
          <cell r="BA502">
            <v>0</v>
          </cell>
          <cell r="BC502" t="str">
            <v>OTHERS</v>
          </cell>
          <cell r="BE502" t="str">
            <v>Sep</v>
          </cell>
        </row>
        <row r="503">
          <cell r="C503" t="str">
            <v>Tosoh (Itochu)</v>
          </cell>
          <cell r="R503">
            <v>0</v>
          </cell>
          <cell r="AZ503">
            <v>0</v>
          </cell>
          <cell r="BA503">
            <v>0</v>
          </cell>
          <cell r="BC503" t="str">
            <v>OTHERS</v>
          </cell>
          <cell r="BE503" t="str">
            <v>Oct</v>
          </cell>
        </row>
        <row r="504">
          <cell r="C504" t="str">
            <v>Tosoh (Itochu)</v>
          </cell>
          <cell r="R504">
            <v>0</v>
          </cell>
          <cell r="AZ504">
            <v>0</v>
          </cell>
          <cell r="BA504">
            <v>0</v>
          </cell>
          <cell r="BC504" t="str">
            <v>OTHERS</v>
          </cell>
          <cell r="BE504" t="str">
            <v>Nov</v>
          </cell>
        </row>
        <row r="505">
          <cell r="C505" t="str">
            <v>Tosoh (Itochu)</v>
          </cell>
          <cell r="R505">
            <v>0</v>
          </cell>
          <cell r="AZ505">
            <v>0</v>
          </cell>
          <cell r="BA505">
            <v>0</v>
          </cell>
          <cell r="BC505" t="str">
            <v>OTHERS</v>
          </cell>
          <cell r="BE505" t="str">
            <v>Dec</v>
          </cell>
        </row>
        <row r="506">
          <cell r="C506" t="str">
            <v>Tosoh (Itochu)</v>
          </cell>
          <cell r="R506">
            <v>16000</v>
          </cell>
          <cell r="AZ506">
            <v>-72000</v>
          </cell>
          <cell r="BA506">
            <v>-30950.284962735641</v>
          </cell>
          <cell r="BC506" t="str">
            <v>OTHERS</v>
          </cell>
          <cell r="BE506" t="str">
            <v>Jan</v>
          </cell>
        </row>
        <row r="507">
          <cell r="C507" t="str">
            <v>Tosoh (Itochu)</v>
          </cell>
          <cell r="R507">
            <v>0</v>
          </cell>
          <cell r="AZ507">
            <v>0</v>
          </cell>
          <cell r="BA507">
            <v>0</v>
          </cell>
          <cell r="BC507" t="str">
            <v>OTHERS</v>
          </cell>
          <cell r="BE507" t="str">
            <v>Feb</v>
          </cell>
        </row>
        <row r="508">
          <cell r="C508" t="str">
            <v>Tosoh (Itochu)</v>
          </cell>
          <cell r="R508">
            <v>0</v>
          </cell>
          <cell r="AZ508">
            <v>0</v>
          </cell>
          <cell r="BA508">
            <v>0</v>
          </cell>
          <cell r="BC508" t="str">
            <v>OTHERS</v>
          </cell>
          <cell r="BE508" t="str">
            <v>Mar</v>
          </cell>
        </row>
        <row r="509">
          <cell r="C509" t="str">
            <v>Tosoh (Itochu)</v>
          </cell>
          <cell r="R509">
            <v>0</v>
          </cell>
          <cell r="AZ509">
            <v>0</v>
          </cell>
          <cell r="BA509">
            <v>0</v>
          </cell>
          <cell r="BC509" t="str">
            <v>OTHERS</v>
          </cell>
          <cell r="BE509" t="str">
            <v>Apr</v>
          </cell>
        </row>
        <row r="510">
          <cell r="C510" t="str">
            <v>Tosoh (Itochu)</v>
          </cell>
          <cell r="R510">
            <v>0</v>
          </cell>
          <cell r="AZ510">
            <v>0</v>
          </cell>
          <cell r="BA510">
            <v>0</v>
          </cell>
          <cell r="BC510" t="str">
            <v>OTHERS</v>
          </cell>
          <cell r="BE510" t="str">
            <v>May</v>
          </cell>
        </row>
        <row r="511">
          <cell r="C511" t="str">
            <v>Tosoh (Itochu)</v>
          </cell>
          <cell r="R511">
            <v>0</v>
          </cell>
          <cell r="AZ511">
            <v>0</v>
          </cell>
          <cell r="BA511">
            <v>0</v>
          </cell>
          <cell r="BC511" t="str">
            <v>OTHERS</v>
          </cell>
          <cell r="BE511" t="str">
            <v>Jun</v>
          </cell>
        </row>
        <row r="512">
          <cell r="C512" t="str">
            <v>Tosoh (Itochu)</v>
          </cell>
          <cell r="R512">
            <v>0</v>
          </cell>
          <cell r="AZ512">
            <v>0</v>
          </cell>
          <cell r="BA512">
            <v>0</v>
          </cell>
          <cell r="BC512" t="str">
            <v>OTHERS</v>
          </cell>
          <cell r="BE512" t="str">
            <v>Jul</v>
          </cell>
        </row>
        <row r="513">
          <cell r="C513" t="str">
            <v>Tosoh (Itochu)</v>
          </cell>
          <cell r="R513">
            <v>0</v>
          </cell>
          <cell r="AZ513">
            <v>0</v>
          </cell>
          <cell r="BA513">
            <v>0</v>
          </cell>
          <cell r="BC513" t="str">
            <v>OTHERS</v>
          </cell>
          <cell r="BE513" t="str">
            <v>Aug</v>
          </cell>
        </row>
        <row r="514">
          <cell r="C514" t="str">
            <v>Tosoh (Itochu)</v>
          </cell>
          <cell r="R514">
            <v>0</v>
          </cell>
          <cell r="AZ514">
            <v>0</v>
          </cell>
          <cell r="BA514">
            <v>0</v>
          </cell>
          <cell r="BC514" t="str">
            <v>OTHERS</v>
          </cell>
          <cell r="BE514" t="str">
            <v>Sep</v>
          </cell>
        </row>
        <row r="515">
          <cell r="C515" t="str">
            <v>Tosoh (Itochu)</v>
          </cell>
          <cell r="R515">
            <v>0</v>
          </cell>
          <cell r="AZ515">
            <v>0</v>
          </cell>
          <cell r="BA515">
            <v>0</v>
          </cell>
          <cell r="BC515" t="str">
            <v>OTHERS</v>
          </cell>
          <cell r="BE515" t="str">
            <v>Oct</v>
          </cell>
        </row>
        <row r="516">
          <cell r="C516" t="str">
            <v>Tosoh (Itochu)</v>
          </cell>
          <cell r="R516">
            <v>0</v>
          </cell>
          <cell r="AZ516">
            <v>0</v>
          </cell>
          <cell r="BA516">
            <v>0</v>
          </cell>
          <cell r="BC516" t="str">
            <v>OTHERS</v>
          </cell>
          <cell r="BE516" t="str">
            <v>Nov</v>
          </cell>
        </row>
        <row r="517">
          <cell r="C517" t="str">
            <v>Tosoh (Itochu)</v>
          </cell>
          <cell r="R517">
            <v>0</v>
          </cell>
          <cell r="AZ517">
            <v>0</v>
          </cell>
          <cell r="BA517">
            <v>0</v>
          </cell>
          <cell r="BC517" t="str">
            <v>OTHERS</v>
          </cell>
          <cell r="BE517" t="str">
            <v>Dec</v>
          </cell>
        </row>
        <row r="518">
          <cell r="C518" t="str">
            <v>Tosoh (Itochu)</v>
          </cell>
          <cell r="R518">
            <v>0</v>
          </cell>
          <cell r="AZ518">
            <v>0</v>
          </cell>
          <cell r="BA518">
            <v>0</v>
          </cell>
          <cell r="BC518" t="str">
            <v>OTHERS</v>
          </cell>
          <cell r="BE518" t="str">
            <v>Jan</v>
          </cell>
        </row>
        <row r="519">
          <cell r="C519" t="str">
            <v>Tosoh (Itochu)</v>
          </cell>
          <cell r="R519">
            <v>42000</v>
          </cell>
          <cell r="AZ519">
            <v>-189000</v>
          </cell>
          <cell r="BA519">
            <v>0</v>
          </cell>
          <cell r="BC519" t="str">
            <v>OTHERS</v>
          </cell>
          <cell r="BE519" t="str">
            <v>Feb</v>
          </cell>
        </row>
        <row r="520">
          <cell r="C520" t="str">
            <v>Tosoh (Itochu)</v>
          </cell>
          <cell r="R520">
            <v>0</v>
          </cell>
          <cell r="AZ520">
            <v>0</v>
          </cell>
          <cell r="BA520">
            <v>0</v>
          </cell>
          <cell r="BC520" t="str">
            <v>OTHERS</v>
          </cell>
          <cell r="BE520" t="str">
            <v>Mar</v>
          </cell>
        </row>
        <row r="521">
          <cell r="C521" t="str">
            <v>Tosoh (Itochu)</v>
          </cell>
          <cell r="R521">
            <v>0</v>
          </cell>
          <cell r="AZ521">
            <v>0</v>
          </cell>
          <cell r="BA521">
            <v>0</v>
          </cell>
          <cell r="BC521" t="str">
            <v>OTHERS</v>
          </cell>
          <cell r="BE521" t="str">
            <v>Apr</v>
          </cell>
        </row>
        <row r="522">
          <cell r="C522" t="str">
            <v>Tosoh (Itochu)</v>
          </cell>
          <cell r="R522">
            <v>0</v>
          </cell>
          <cell r="AZ522">
            <v>0</v>
          </cell>
          <cell r="BA522">
            <v>0</v>
          </cell>
          <cell r="BC522" t="str">
            <v>OTHERS</v>
          </cell>
          <cell r="BE522" t="str">
            <v>May</v>
          </cell>
        </row>
        <row r="523">
          <cell r="C523" t="str">
            <v>Tosoh (Itochu)</v>
          </cell>
          <cell r="R523">
            <v>0</v>
          </cell>
          <cell r="AZ523">
            <v>0</v>
          </cell>
          <cell r="BA523">
            <v>0</v>
          </cell>
          <cell r="BC523" t="str">
            <v>OTHERS</v>
          </cell>
          <cell r="BE523" t="str">
            <v>Jun</v>
          </cell>
        </row>
        <row r="524">
          <cell r="C524" t="str">
            <v>Tosoh (Itochu)</v>
          </cell>
          <cell r="R524">
            <v>0</v>
          </cell>
          <cell r="AZ524">
            <v>0</v>
          </cell>
          <cell r="BA524">
            <v>0</v>
          </cell>
          <cell r="BC524" t="str">
            <v>OTHERS</v>
          </cell>
          <cell r="BE524" t="str">
            <v>Jul</v>
          </cell>
        </row>
        <row r="525">
          <cell r="C525" t="str">
            <v>Tosoh (Itochu)</v>
          </cell>
          <cell r="R525">
            <v>0</v>
          </cell>
          <cell r="AZ525">
            <v>0</v>
          </cell>
          <cell r="BA525">
            <v>0</v>
          </cell>
          <cell r="BC525" t="str">
            <v>OTHERS</v>
          </cell>
          <cell r="BE525" t="str">
            <v>Aug</v>
          </cell>
        </row>
        <row r="526">
          <cell r="C526" t="str">
            <v>Tosoh (Itochu)</v>
          </cell>
          <cell r="R526">
            <v>0</v>
          </cell>
          <cell r="AZ526">
            <v>0</v>
          </cell>
          <cell r="BA526">
            <v>0</v>
          </cell>
          <cell r="BC526" t="str">
            <v>OTHERS</v>
          </cell>
          <cell r="BE526" t="str">
            <v>Sep</v>
          </cell>
        </row>
        <row r="527">
          <cell r="C527" t="str">
            <v>Tosoh (Itochu)</v>
          </cell>
          <cell r="R527">
            <v>0</v>
          </cell>
          <cell r="AZ527">
            <v>0</v>
          </cell>
          <cell r="BA527">
            <v>0</v>
          </cell>
          <cell r="BC527" t="str">
            <v>OTHERS</v>
          </cell>
          <cell r="BE527" t="str">
            <v>Oct</v>
          </cell>
        </row>
        <row r="528">
          <cell r="C528" t="str">
            <v>Tosoh (Itochu)</v>
          </cell>
          <cell r="R528">
            <v>0</v>
          </cell>
          <cell r="AZ528">
            <v>0</v>
          </cell>
          <cell r="BA528">
            <v>0</v>
          </cell>
          <cell r="BC528" t="str">
            <v>OTHERS</v>
          </cell>
          <cell r="BE528" t="str">
            <v>Nov</v>
          </cell>
        </row>
        <row r="529">
          <cell r="C529" t="str">
            <v>Tosoh (Itochu)</v>
          </cell>
          <cell r="R529">
            <v>0</v>
          </cell>
          <cell r="AZ529">
            <v>0</v>
          </cell>
          <cell r="BA529">
            <v>0</v>
          </cell>
          <cell r="BC529" t="str">
            <v>OTHERS</v>
          </cell>
          <cell r="BE529" t="str">
            <v>Dec</v>
          </cell>
        </row>
        <row r="530">
          <cell r="C530" t="str">
            <v>Tosoh (Itochu)</v>
          </cell>
          <cell r="R530">
            <v>0</v>
          </cell>
          <cell r="AZ530">
            <v>0</v>
          </cell>
          <cell r="BA530">
            <v>0</v>
          </cell>
          <cell r="BC530" t="str">
            <v>OTHERS</v>
          </cell>
          <cell r="BE530" t="str">
            <v>Jan</v>
          </cell>
        </row>
        <row r="531">
          <cell r="C531" t="str">
            <v>Tosoh (Itochu)</v>
          </cell>
          <cell r="R531">
            <v>0</v>
          </cell>
          <cell r="AZ531">
            <v>0</v>
          </cell>
          <cell r="BA531">
            <v>0</v>
          </cell>
          <cell r="BC531" t="str">
            <v>OTHERS</v>
          </cell>
          <cell r="BE531" t="str">
            <v>Feb</v>
          </cell>
        </row>
        <row r="532">
          <cell r="C532" t="str">
            <v>Tosoh (Itochu)</v>
          </cell>
          <cell r="R532">
            <v>0</v>
          </cell>
          <cell r="AZ532">
            <v>0</v>
          </cell>
          <cell r="BA532">
            <v>0</v>
          </cell>
          <cell r="BC532" t="str">
            <v>OTHERS</v>
          </cell>
          <cell r="BE532" t="str">
            <v>Mar</v>
          </cell>
        </row>
        <row r="533">
          <cell r="C533" t="str">
            <v>Tosoh (Itochu)</v>
          </cell>
          <cell r="R533">
            <v>24000</v>
          </cell>
          <cell r="AZ533">
            <v>-108000</v>
          </cell>
          <cell r="BA533">
            <v>-40388.585094237758</v>
          </cell>
          <cell r="BC533" t="str">
            <v>OTHERS</v>
          </cell>
          <cell r="BE533" t="str">
            <v>Apr</v>
          </cell>
        </row>
        <row r="534">
          <cell r="C534" t="str">
            <v>Tosoh (Itochu)</v>
          </cell>
          <cell r="R534">
            <v>0</v>
          </cell>
          <cell r="AZ534">
            <v>0</v>
          </cell>
          <cell r="BA534">
            <v>0</v>
          </cell>
          <cell r="BC534" t="str">
            <v>OTHERS</v>
          </cell>
          <cell r="BE534" t="str">
            <v>May</v>
          </cell>
        </row>
        <row r="535">
          <cell r="C535" t="str">
            <v>Tosoh (Itochu)</v>
          </cell>
          <cell r="R535">
            <v>24000</v>
          </cell>
          <cell r="AZ535">
            <v>-108000</v>
          </cell>
          <cell r="BA535">
            <v>-40388.585094237758</v>
          </cell>
          <cell r="BC535" t="str">
            <v>OTHERS</v>
          </cell>
          <cell r="BE535" t="str">
            <v>Jun</v>
          </cell>
        </row>
        <row r="536">
          <cell r="C536" t="str">
            <v>Tosoh (Itochu)</v>
          </cell>
          <cell r="R536">
            <v>0</v>
          </cell>
          <cell r="AZ536">
            <v>0</v>
          </cell>
          <cell r="BA536">
            <v>0</v>
          </cell>
          <cell r="BC536" t="str">
            <v>OTHERS</v>
          </cell>
          <cell r="BE536" t="str">
            <v>Jul</v>
          </cell>
        </row>
        <row r="537">
          <cell r="C537" t="str">
            <v>Tosoh (Itochu)</v>
          </cell>
          <cell r="R537">
            <v>24000</v>
          </cell>
          <cell r="AZ537">
            <v>-108000</v>
          </cell>
          <cell r="BA537">
            <v>-40388.585094237758</v>
          </cell>
          <cell r="BC537" t="str">
            <v>OTHERS</v>
          </cell>
          <cell r="BE537" t="str">
            <v>Aug</v>
          </cell>
        </row>
        <row r="538">
          <cell r="C538" t="str">
            <v>Tosoh (Itochu)</v>
          </cell>
          <cell r="R538">
            <v>0</v>
          </cell>
          <cell r="AZ538">
            <v>0</v>
          </cell>
          <cell r="BA538">
            <v>0</v>
          </cell>
          <cell r="BC538" t="str">
            <v>OTHERS</v>
          </cell>
          <cell r="BE538" t="str">
            <v>Sep</v>
          </cell>
        </row>
        <row r="539">
          <cell r="C539" t="str">
            <v>Tosoh (Itochu)</v>
          </cell>
          <cell r="R539">
            <v>0</v>
          </cell>
          <cell r="AZ539">
            <v>0</v>
          </cell>
          <cell r="BA539">
            <v>0</v>
          </cell>
          <cell r="BC539" t="str">
            <v>OTHERS</v>
          </cell>
          <cell r="BE539" t="str">
            <v>Oct</v>
          </cell>
        </row>
        <row r="540">
          <cell r="C540" t="str">
            <v>Tosoh (Itochu)</v>
          </cell>
          <cell r="R540">
            <v>0</v>
          </cell>
          <cell r="AZ540">
            <v>0</v>
          </cell>
          <cell r="BA540">
            <v>0</v>
          </cell>
          <cell r="BC540" t="str">
            <v>OTHERS</v>
          </cell>
          <cell r="BE540" t="str">
            <v>Nov</v>
          </cell>
        </row>
        <row r="541">
          <cell r="C541" t="str">
            <v>Tosoh (Itochu)</v>
          </cell>
          <cell r="R541">
            <v>0</v>
          </cell>
          <cell r="AZ541">
            <v>0</v>
          </cell>
          <cell r="BA541">
            <v>0</v>
          </cell>
          <cell r="BC541" t="str">
            <v>OTHERS</v>
          </cell>
          <cell r="BE541" t="str">
            <v>Dec</v>
          </cell>
        </row>
        <row r="542">
          <cell r="C542" t="str">
            <v>Tosoh (Itochu)</v>
          </cell>
          <cell r="R542">
            <v>0</v>
          </cell>
          <cell r="AZ542">
            <v>0</v>
          </cell>
          <cell r="BA542">
            <v>0</v>
          </cell>
          <cell r="BC542" t="str">
            <v>OTHERS</v>
          </cell>
          <cell r="BE542" t="str">
            <v>Jan</v>
          </cell>
        </row>
        <row r="543">
          <cell r="C543" t="str">
            <v>Tosoh (Itochu)</v>
          </cell>
          <cell r="R543">
            <v>0</v>
          </cell>
          <cell r="AZ543">
            <v>0</v>
          </cell>
          <cell r="BA543">
            <v>0</v>
          </cell>
          <cell r="BC543" t="str">
            <v>OTHERS</v>
          </cell>
          <cell r="BE543" t="str">
            <v>Feb</v>
          </cell>
        </row>
        <row r="544">
          <cell r="C544" t="str">
            <v>Tosoh (Itochu)</v>
          </cell>
          <cell r="R544">
            <v>0</v>
          </cell>
          <cell r="AZ544">
            <v>0</v>
          </cell>
          <cell r="BA544">
            <v>0</v>
          </cell>
          <cell r="BC544" t="str">
            <v>OTHERS</v>
          </cell>
          <cell r="BE544" t="str">
            <v>Mar</v>
          </cell>
        </row>
        <row r="545">
          <cell r="C545" t="str">
            <v>Tosoh (Itochu)</v>
          </cell>
          <cell r="R545">
            <v>16000</v>
          </cell>
          <cell r="AZ545">
            <v>-72000</v>
          </cell>
          <cell r="BA545">
            <v>-23446.721133245515</v>
          </cell>
          <cell r="BC545" t="str">
            <v>OTHERS</v>
          </cell>
          <cell r="BE545" t="str">
            <v>Apr</v>
          </cell>
        </row>
        <row r="546">
          <cell r="C546" t="str">
            <v>Tosoh (Itochu)</v>
          </cell>
          <cell r="R546">
            <v>0</v>
          </cell>
          <cell r="AZ546">
            <v>0</v>
          </cell>
          <cell r="BA546">
            <v>0</v>
          </cell>
          <cell r="BC546" t="str">
            <v>OTHERS</v>
          </cell>
          <cell r="BE546" t="str">
            <v>May</v>
          </cell>
        </row>
        <row r="547">
          <cell r="C547" t="str">
            <v>Tosoh (Itochu)</v>
          </cell>
          <cell r="R547">
            <v>16000</v>
          </cell>
          <cell r="AZ547">
            <v>-72000</v>
          </cell>
          <cell r="BA547">
            <v>-23446.721133245515</v>
          </cell>
          <cell r="BC547" t="str">
            <v>OTHERS</v>
          </cell>
          <cell r="BE547" t="str">
            <v>Jun</v>
          </cell>
        </row>
        <row r="548">
          <cell r="C548" t="str">
            <v>Tosoh (Itochu)</v>
          </cell>
          <cell r="R548">
            <v>0</v>
          </cell>
          <cell r="AZ548">
            <v>0</v>
          </cell>
          <cell r="BA548">
            <v>0</v>
          </cell>
          <cell r="BC548" t="str">
            <v>OTHERS</v>
          </cell>
          <cell r="BE548" t="str">
            <v>Jul</v>
          </cell>
        </row>
        <row r="549">
          <cell r="C549" t="str">
            <v>Tosoh (Itochu)</v>
          </cell>
          <cell r="R549">
            <v>16000</v>
          </cell>
          <cell r="AZ549">
            <v>-72000</v>
          </cell>
          <cell r="BA549">
            <v>-23446.721133245515</v>
          </cell>
          <cell r="BC549" t="str">
            <v>OTHERS</v>
          </cell>
          <cell r="BE549" t="str">
            <v>Aug</v>
          </cell>
        </row>
        <row r="550">
          <cell r="C550" t="str">
            <v>Tosoh (Itochu)</v>
          </cell>
          <cell r="R550">
            <v>0</v>
          </cell>
          <cell r="AZ550">
            <v>0</v>
          </cell>
          <cell r="BA550">
            <v>0</v>
          </cell>
          <cell r="BC550" t="str">
            <v>OTHERS</v>
          </cell>
          <cell r="BE550" t="str">
            <v>Sep</v>
          </cell>
        </row>
        <row r="551">
          <cell r="C551" t="str">
            <v>Tosoh (Itochu)</v>
          </cell>
          <cell r="R551">
            <v>0</v>
          </cell>
          <cell r="AZ551">
            <v>0</v>
          </cell>
          <cell r="BA551">
            <v>0</v>
          </cell>
          <cell r="BC551" t="str">
            <v>OTHERS</v>
          </cell>
          <cell r="BE551" t="str">
            <v>Oct</v>
          </cell>
        </row>
        <row r="552">
          <cell r="C552" t="str">
            <v>Tosoh (Itochu)</v>
          </cell>
          <cell r="R552">
            <v>0</v>
          </cell>
          <cell r="AZ552">
            <v>0</v>
          </cell>
          <cell r="BA552">
            <v>0</v>
          </cell>
          <cell r="BC552" t="str">
            <v>OTHERS</v>
          </cell>
          <cell r="BE552" t="str">
            <v>Nov</v>
          </cell>
        </row>
        <row r="553">
          <cell r="C553" t="str">
            <v>Tosoh (Itochu)</v>
          </cell>
          <cell r="R553">
            <v>0</v>
          </cell>
          <cell r="AZ553">
            <v>0</v>
          </cell>
          <cell r="BA553">
            <v>0</v>
          </cell>
          <cell r="BC553" t="str">
            <v>OTHERS</v>
          </cell>
          <cell r="BE553" t="str">
            <v>Dec</v>
          </cell>
        </row>
        <row r="554">
          <cell r="C554" t="str">
            <v>Tosoh (Itochu)</v>
          </cell>
          <cell r="R554">
            <v>0</v>
          </cell>
          <cell r="AZ554">
            <v>0</v>
          </cell>
          <cell r="BA554">
            <v>0</v>
          </cell>
          <cell r="BC554" t="str">
            <v>OTHERS</v>
          </cell>
          <cell r="BE554" t="str">
            <v>Jan</v>
          </cell>
        </row>
        <row r="555">
          <cell r="C555" t="str">
            <v>Tosoh (Itochu)</v>
          </cell>
          <cell r="R555">
            <v>0</v>
          </cell>
          <cell r="AZ555">
            <v>0</v>
          </cell>
          <cell r="BA555">
            <v>0</v>
          </cell>
          <cell r="BC555" t="str">
            <v>OTHERS</v>
          </cell>
          <cell r="BE555" t="str">
            <v>Feb</v>
          </cell>
        </row>
        <row r="556">
          <cell r="C556" t="str">
            <v>Tosoh (Itochu)</v>
          </cell>
          <cell r="R556">
            <v>0</v>
          </cell>
          <cell r="AZ556">
            <v>0</v>
          </cell>
          <cell r="BA556">
            <v>0</v>
          </cell>
          <cell r="BC556" t="str">
            <v>OTHERS</v>
          </cell>
          <cell r="BE556" t="str">
            <v>Mar</v>
          </cell>
        </row>
        <row r="557">
          <cell r="C557" t="str">
            <v>Tosoh (Itochu)</v>
          </cell>
          <cell r="R557">
            <v>0</v>
          </cell>
          <cell r="AZ557">
            <v>0</v>
          </cell>
          <cell r="BA557">
            <v>0</v>
          </cell>
          <cell r="BC557" t="str">
            <v>OTHERS</v>
          </cell>
          <cell r="BE557" t="str">
            <v>Apr</v>
          </cell>
        </row>
        <row r="558">
          <cell r="C558" t="str">
            <v>Tosoh (Itochu)</v>
          </cell>
          <cell r="R558">
            <v>0</v>
          </cell>
          <cell r="AZ558">
            <v>0</v>
          </cell>
          <cell r="BA558">
            <v>0</v>
          </cell>
          <cell r="BC558" t="str">
            <v>OTHERS</v>
          </cell>
          <cell r="BE558" t="str">
            <v>May</v>
          </cell>
        </row>
        <row r="559">
          <cell r="C559" t="str">
            <v>Tosoh (Itochu)</v>
          </cell>
          <cell r="R559">
            <v>0</v>
          </cell>
          <cell r="AZ559">
            <v>0</v>
          </cell>
          <cell r="BA559">
            <v>0</v>
          </cell>
          <cell r="BC559" t="str">
            <v>OTHERS</v>
          </cell>
          <cell r="BE559" t="str">
            <v>Jun</v>
          </cell>
        </row>
        <row r="560">
          <cell r="C560" t="str">
            <v>Tosoh (Itochu)</v>
          </cell>
          <cell r="R560">
            <v>0</v>
          </cell>
          <cell r="AZ560">
            <v>0</v>
          </cell>
          <cell r="BA560">
            <v>0</v>
          </cell>
          <cell r="BC560" t="str">
            <v>OTHERS</v>
          </cell>
          <cell r="BE560" t="str">
            <v>Jul</v>
          </cell>
        </row>
        <row r="561">
          <cell r="C561" t="str">
            <v>Tosoh (Itochu)</v>
          </cell>
          <cell r="R561">
            <v>0</v>
          </cell>
          <cell r="AZ561">
            <v>0</v>
          </cell>
          <cell r="BA561">
            <v>0</v>
          </cell>
          <cell r="BC561" t="str">
            <v>OTHERS</v>
          </cell>
          <cell r="BE561" t="str">
            <v>Aug</v>
          </cell>
        </row>
        <row r="562">
          <cell r="C562" t="str">
            <v>Tosoh (Itochu)</v>
          </cell>
          <cell r="R562">
            <v>24000</v>
          </cell>
          <cell r="AZ562">
            <v>-108000</v>
          </cell>
          <cell r="BA562">
            <v>-39794.635313440136</v>
          </cell>
          <cell r="BC562" t="str">
            <v>OTHERS</v>
          </cell>
          <cell r="BE562" t="str">
            <v>Sep</v>
          </cell>
        </row>
        <row r="563">
          <cell r="C563" t="str">
            <v>Tosoh (Itochu)</v>
          </cell>
          <cell r="R563">
            <v>24000</v>
          </cell>
          <cell r="AZ563">
            <v>-108000</v>
          </cell>
          <cell r="BA563">
            <v>-39794.635313440136</v>
          </cell>
          <cell r="BC563" t="str">
            <v>OTHERS</v>
          </cell>
          <cell r="BE563" t="str">
            <v>Oct</v>
          </cell>
        </row>
        <row r="564">
          <cell r="C564" t="str">
            <v>Tosoh (Itochu)</v>
          </cell>
          <cell r="R564">
            <v>24000</v>
          </cell>
          <cell r="AZ564">
            <v>-108000</v>
          </cell>
          <cell r="BA564">
            <v>-39794.635313440136</v>
          </cell>
          <cell r="BC564" t="str">
            <v>OTHERS</v>
          </cell>
          <cell r="BE564" t="str">
            <v>Nov</v>
          </cell>
        </row>
        <row r="565">
          <cell r="C565" t="str">
            <v>Tosoh (Itochu)</v>
          </cell>
          <cell r="R565">
            <v>0</v>
          </cell>
          <cell r="AZ565">
            <v>0</v>
          </cell>
          <cell r="BA565">
            <v>0</v>
          </cell>
          <cell r="BC565" t="str">
            <v>OTHERS</v>
          </cell>
          <cell r="BE565" t="str">
            <v>Dec</v>
          </cell>
        </row>
        <row r="566">
          <cell r="C566" t="str">
            <v>Tosoh (Itochu)</v>
          </cell>
          <cell r="R566">
            <v>0</v>
          </cell>
          <cell r="AZ566">
            <v>0</v>
          </cell>
          <cell r="BA566">
            <v>0</v>
          </cell>
          <cell r="BC566" t="str">
            <v>OTHERS</v>
          </cell>
          <cell r="BE566" t="str">
            <v>Jan</v>
          </cell>
        </row>
        <row r="567">
          <cell r="C567" t="str">
            <v>Tosoh (Itochu)</v>
          </cell>
          <cell r="R567">
            <v>0</v>
          </cell>
          <cell r="AZ567">
            <v>0</v>
          </cell>
          <cell r="BA567">
            <v>0</v>
          </cell>
          <cell r="BC567" t="str">
            <v>OTHERS</v>
          </cell>
          <cell r="BE567" t="str">
            <v>Feb</v>
          </cell>
        </row>
        <row r="568">
          <cell r="C568" t="str">
            <v>Tosoh (Itochu)</v>
          </cell>
          <cell r="R568">
            <v>0</v>
          </cell>
          <cell r="AZ568">
            <v>0</v>
          </cell>
          <cell r="BA568">
            <v>0</v>
          </cell>
          <cell r="BC568" t="str">
            <v>OTHERS</v>
          </cell>
          <cell r="BE568" t="str">
            <v>Mar</v>
          </cell>
        </row>
        <row r="569">
          <cell r="C569" t="str">
            <v>Tosoh (Itochu)</v>
          </cell>
          <cell r="R569">
            <v>0</v>
          </cell>
          <cell r="AZ569">
            <v>0</v>
          </cell>
          <cell r="BA569">
            <v>0</v>
          </cell>
          <cell r="BC569" t="str">
            <v>OTHERS</v>
          </cell>
          <cell r="BE569" t="str">
            <v>Apr</v>
          </cell>
        </row>
        <row r="570">
          <cell r="C570" t="str">
            <v>Tosoh (Itochu)</v>
          </cell>
          <cell r="R570">
            <v>0</v>
          </cell>
          <cell r="AZ570">
            <v>0</v>
          </cell>
          <cell r="BA570">
            <v>0</v>
          </cell>
          <cell r="BC570" t="str">
            <v>OTHERS</v>
          </cell>
          <cell r="BE570" t="str">
            <v>May</v>
          </cell>
        </row>
        <row r="571">
          <cell r="C571" t="str">
            <v>Tosoh (Itochu)</v>
          </cell>
          <cell r="R571">
            <v>0</v>
          </cell>
          <cell r="AZ571">
            <v>0</v>
          </cell>
          <cell r="BA571">
            <v>0</v>
          </cell>
          <cell r="BC571" t="str">
            <v>OTHERS</v>
          </cell>
          <cell r="BE571" t="str">
            <v>Jun</v>
          </cell>
        </row>
        <row r="572">
          <cell r="C572" t="str">
            <v>Tosoh (Itochu)</v>
          </cell>
          <cell r="R572">
            <v>0</v>
          </cell>
          <cell r="AZ572">
            <v>0</v>
          </cell>
          <cell r="BA572">
            <v>0</v>
          </cell>
          <cell r="BC572" t="str">
            <v>OTHERS</v>
          </cell>
          <cell r="BE572" t="str">
            <v>Jul</v>
          </cell>
        </row>
        <row r="573">
          <cell r="C573" t="str">
            <v>Tosoh (Itochu)</v>
          </cell>
          <cell r="R573">
            <v>0</v>
          </cell>
          <cell r="AZ573">
            <v>0</v>
          </cell>
          <cell r="BA573">
            <v>0</v>
          </cell>
          <cell r="BC573" t="str">
            <v>OTHERS</v>
          </cell>
          <cell r="BE573" t="str">
            <v>Aug</v>
          </cell>
        </row>
        <row r="574">
          <cell r="C574" t="str">
            <v>Tosoh (Itochu)</v>
          </cell>
          <cell r="R574">
            <v>16000</v>
          </cell>
          <cell r="AZ574">
            <v>-72000</v>
          </cell>
          <cell r="BA574">
            <v>-23101.916410697784</v>
          </cell>
          <cell r="BC574" t="str">
            <v>OTHERS</v>
          </cell>
          <cell r="BE574" t="str">
            <v>Sep</v>
          </cell>
        </row>
        <row r="575">
          <cell r="C575" t="str">
            <v>Tosoh (Itochu)</v>
          </cell>
          <cell r="R575">
            <v>16000</v>
          </cell>
          <cell r="AZ575">
            <v>-72000</v>
          </cell>
          <cell r="BA575">
            <v>-23101.916410697784</v>
          </cell>
          <cell r="BC575" t="str">
            <v>OTHERS</v>
          </cell>
          <cell r="BE575" t="str">
            <v>Oct</v>
          </cell>
        </row>
        <row r="576">
          <cell r="C576" t="str">
            <v>Tosoh (Itochu)</v>
          </cell>
          <cell r="R576">
            <v>16000</v>
          </cell>
          <cell r="AZ576">
            <v>-72000</v>
          </cell>
          <cell r="BA576">
            <v>-23101.916410697784</v>
          </cell>
          <cell r="BC576" t="str">
            <v>OTHERS</v>
          </cell>
          <cell r="BE576" t="str">
            <v>Nov</v>
          </cell>
        </row>
        <row r="577">
          <cell r="C577" t="str">
            <v>Tosoh (Itochu)</v>
          </cell>
          <cell r="R577">
            <v>0</v>
          </cell>
          <cell r="AZ577">
            <v>0</v>
          </cell>
          <cell r="BA577">
            <v>0</v>
          </cell>
          <cell r="BC577" t="str">
            <v>OTHERS</v>
          </cell>
          <cell r="BE577" t="str">
            <v>Dec</v>
          </cell>
        </row>
        <row r="578">
          <cell r="C578" t="str">
            <v>Tosoh (Marubeni)</v>
          </cell>
          <cell r="R578">
            <v>24000</v>
          </cell>
          <cell r="AZ578">
            <v>-108000</v>
          </cell>
          <cell r="BA578">
            <v>-36676.690210471657</v>
          </cell>
          <cell r="BC578" t="str">
            <v>OTHERS</v>
          </cell>
          <cell r="BE578" t="str">
            <v>Jan</v>
          </cell>
        </row>
        <row r="579">
          <cell r="C579" t="str">
            <v>Tosoh (Marubeni)</v>
          </cell>
          <cell r="R579">
            <v>0</v>
          </cell>
          <cell r="AZ579">
            <v>0</v>
          </cell>
          <cell r="BA579">
            <v>0</v>
          </cell>
          <cell r="BC579" t="str">
            <v>OTHERS</v>
          </cell>
          <cell r="BE579" t="str">
            <v>Feb</v>
          </cell>
        </row>
        <row r="580">
          <cell r="C580" t="str">
            <v>Tosoh (Marubeni)</v>
          </cell>
          <cell r="R580">
            <v>0</v>
          </cell>
          <cell r="AZ580">
            <v>0</v>
          </cell>
          <cell r="BA580">
            <v>0</v>
          </cell>
          <cell r="BC580" t="str">
            <v>OTHERS</v>
          </cell>
          <cell r="BE580" t="str">
            <v>Mar</v>
          </cell>
        </row>
        <row r="581">
          <cell r="C581" t="str">
            <v>Tosoh (Marubeni)</v>
          </cell>
          <cell r="R581">
            <v>0</v>
          </cell>
          <cell r="AZ581">
            <v>0</v>
          </cell>
          <cell r="BA581">
            <v>0</v>
          </cell>
          <cell r="BC581" t="str">
            <v>OTHERS</v>
          </cell>
          <cell r="BE581" t="str">
            <v>Apr</v>
          </cell>
        </row>
        <row r="582">
          <cell r="C582" t="str">
            <v>Tosoh (Marubeni)</v>
          </cell>
          <cell r="R582">
            <v>0</v>
          </cell>
          <cell r="AZ582">
            <v>0</v>
          </cell>
          <cell r="BA582">
            <v>0</v>
          </cell>
          <cell r="BC582" t="str">
            <v>OTHERS</v>
          </cell>
          <cell r="BE582" t="str">
            <v>May</v>
          </cell>
        </row>
        <row r="583">
          <cell r="C583" t="str">
            <v>Tosoh (Marubeni)</v>
          </cell>
          <cell r="R583">
            <v>0</v>
          </cell>
          <cell r="AZ583">
            <v>0</v>
          </cell>
          <cell r="BA583">
            <v>0</v>
          </cell>
          <cell r="BC583" t="str">
            <v>OTHERS</v>
          </cell>
          <cell r="BE583" t="str">
            <v>Jun</v>
          </cell>
        </row>
        <row r="584">
          <cell r="C584" t="str">
            <v>Tosoh (Marubeni)</v>
          </cell>
          <cell r="R584">
            <v>0</v>
          </cell>
          <cell r="AZ584">
            <v>0</v>
          </cell>
          <cell r="BA584">
            <v>0</v>
          </cell>
          <cell r="BC584" t="str">
            <v>OTHERS</v>
          </cell>
          <cell r="BE584" t="str">
            <v>Jul</v>
          </cell>
        </row>
        <row r="585">
          <cell r="C585" t="str">
            <v>Tosoh (Marubeni)</v>
          </cell>
          <cell r="R585">
            <v>0</v>
          </cell>
          <cell r="AZ585">
            <v>0</v>
          </cell>
          <cell r="BA585">
            <v>0</v>
          </cell>
          <cell r="BC585" t="str">
            <v>OTHERS</v>
          </cell>
          <cell r="BE585" t="str">
            <v>Aug</v>
          </cell>
        </row>
        <row r="586">
          <cell r="C586" t="str">
            <v>Tosoh (Marubeni)</v>
          </cell>
          <cell r="R586">
            <v>0</v>
          </cell>
          <cell r="AZ586">
            <v>0</v>
          </cell>
          <cell r="BA586">
            <v>0</v>
          </cell>
          <cell r="BC586" t="str">
            <v>OTHERS</v>
          </cell>
          <cell r="BE586" t="str">
            <v>Sep</v>
          </cell>
        </row>
        <row r="587">
          <cell r="C587" t="str">
            <v>Tosoh (Marubeni)</v>
          </cell>
          <cell r="R587">
            <v>0</v>
          </cell>
          <cell r="AZ587">
            <v>0</v>
          </cell>
          <cell r="BA587">
            <v>0</v>
          </cell>
          <cell r="BC587" t="str">
            <v>OTHERS</v>
          </cell>
          <cell r="BE587" t="str">
            <v>Oct</v>
          </cell>
        </row>
        <row r="588">
          <cell r="C588" t="str">
            <v>Tosoh (Marubeni)</v>
          </cell>
          <cell r="R588">
            <v>0</v>
          </cell>
          <cell r="AZ588">
            <v>0</v>
          </cell>
          <cell r="BA588">
            <v>0</v>
          </cell>
          <cell r="BC588" t="str">
            <v>OTHERS</v>
          </cell>
          <cell r="BE588" t="str">
            <v>Nov</v>
          </cell>
        </row>
        <row r="589">
          <cell r="C589" t="str">
            <v>Tosoh (Marubeni)</v>
          </cell>
          <cell r="R589">
            <v>0</v>
          </cell>
          <cell r="AZ589">
            <v>0</v>
          </cell>
          <cell r="BA589">
            <v>0</v>
          </cell>
          <cell r="BC589" t="str">
            <v>OTHERS</v>
          </cell>
          <cell r="BE589" t="str">
            <v>Dec</v>
          </cell>
        </row>
        <row r="590">
          <cell r="C590" t="str">
            <v>Tosoh (Marubeni)</v>
          </cell>
          <cell r="R590">
            <v>4000</v>
          </cell>
          <cell r="AZ590">
            <v>-18000</v>
          </cell>
          <cell r="BA590">
            <v>-5593.0862300748995</v>
          </cell>
          <cell r="BC590" t="str">
            <v>OTHERS</v>
          </cell>
          <cell r="BE590" t="str">
            <v>Jan</v>
          </cell>
        </row>
        <row r="591">
          <cell r="C591" t="str">
            <v>Tosoh (Marubeni)</v>
          </cell>
          <cell r="R591">
            <v>0</v>
          </cell>
          <cell r="AZ591">
            <v>0</v>
          </cell>
          <cell r="BA591">
            <v>0</v>
          </cell>
          <cell r="BC591" t="str">
            <v>OTHERS</v>
          </cell>
          <cell r="BE591" t="str">
            <v>Feb</v>
          </cell>
        </row>
        <row r="592">
          <cell r="C592" t="str">
            <v>Tosoh (Marubeni)</v>
          </cell>
          <cell r="R592">
            <v>0</v>
          </cell>
          <cell r="AZ592">
            <v>0</v>
          </cell>
          <cell r="BA592">
            <v>0</v>
          </cell>
          <cell r="BC592" t="str">
            <v>OTHERS</v>
          </cell>
          <cell r="BE592" t="str">
            <v>Mar</v>
          </cell>
        </row>
        <row r="593">
          <cell r="C593" t="str">
            <v>Tosoh (Marubeni)</v>
          </cell>
          <cell r="R593">
            <v>0</v>
          </cell>
          <cell r="AZ593">
            <v>0</v>
          </cell>
          <cell r="BA593">
            <v>0</v>
          </cell>
          <cell r="BC593" t="str">
            <v>OTHERS</v>
          </cell>
          <cell r="BE593" t="str">
            <v>Apr</v>
          </cell>
        </row>
        <row r="594">
          <cell r="C594" t="str">
            <v>Tosoh (Marubeni)</v>
          </cell>
          <cell r="R594">
            <v>0</v>
          </cell>
          <cell r="AZ594">
            <v>0</v>
          </cell>
          <cell r="BA594">
            <v>0</v>
          </cell>
          <cell r="BC594" t="str">
            <v>OTHERS</v>
          </cell>
          <cell r="BE594" t="str">
            <v>May</v>
          </cell>
        </row>
        <row r="595">
          <cell r="C595" t="str">
            <v>Tosoh (Marubeni)</v>
          </cell>
          <cell r="R595">
            <v>0</v>
          </cell>
          <cell r="AZ595">
            <v>0</v>
          </cell>
          <cell r="BA595">
            <v>0</v>
          </cell>
          <cell r="BC595" t="str">
            <v>OTHERS</v>
          </cell>
          <cell r="BE595" t="str">
            <v>Jun</v>
          </cell>
        </row>
        <row r="596">
          <cell r="C596" t="str">
            <v>Tosoh (Marubeni)</v>
          </cell>
          <cell r="R596">
            <v>0</v>
          </cell>
          <cell r="AZ596">
            <v>0</v>
          </cell>
          <cell r="BA596">
            <v>0</v>
          </cell>
          <cell r="BC596" t="str">
            <v>OTHERS</v>
          </cell>
          <cell r="BE596" t="str">
            <v>Jul</v>
          </cell>
        </row>
        <row r="597">
          <cell r="C597" t="str">
            <v>Tosoh (Marubeni)</v>
          </cell>
          <cell r="R597">
            <v>0</v>
          </cell>
          <cell r="AZ597">
            <v>0</v>
          </cell>
          <cell r="BA597">
            <v>0</v>
          </cell>
          <cell r="BC597" t="str">
            <v>OTHERS</v>
          </cell>
          <cell r="BE597" t="str">
            <v>Aug</v>
          </cell>
        </row>
        <row r="598">
          <cell r="C598" t="str">
            <v>Tosoh (Marubeni)</v>
          </cell>
          <cell r="R598">
            <v>0</v>
          </cell>
          <cell r="AZ598">
            <v>0</v>
          </cell>
          <cell r="BA598">
            <v>0</v>
          </cell>
          <cell r="BC598" t="str">
            <v>OTHERS</v>
          </cell>
          <cell r="BE598" t="str">
            <v>Sep</v>
          </cell>
        </row>
        <row r="599">
          <cell r="C599" t="str">
            <v>Tosoh (Marubeni)</v>
          </cell>
          <cell r="R599">
            <v>0</v>
          </cell>
          <cell r="AZ599">
            <v>0</v>
          </cell>
          <cell r="BA599">
            <v>0</v>
          </cell>
          <cell r="BC599" t="str">
            <v>OTHERS</v>
          </cell>
          <cell r="BE599" t="str">
            <v>Oct</v>
          </cell>
        </row>
        <row r="600">
          <cell r="C600" t="str">
            <v>Tosoh (Marubeni)</v>
          </cell>
          <cell r="R600">
            <v>0</v>
          </cell>
          <cell r="AZ600">
            <v>0</v>
          </cell>
          <cell r="BA600">
            <v>0</v>
          </cell>
          <cell r="BC600" t="str">
            <v>OTHERS</v>
          </cell>
          <cell r="BE600" t="str">
            <v>Nov</v>
          </cell>
        </row>
        <row r="601">
          <cell r="C601" t="str">
            <v>Tosoh (Marubeni)</v>
          </cell>
          <cell r="R601">
            <v>0</v>
          </cell>
          <cell r="AZ601">
            <v>0</v>
          </cell>
          <cell r="BA601">
            <v>0</v>
          </cell>
          <cell r="BC601" t="str">
            <v>OTHERS</v>
          </cell>
          <cell r="BE601" t="str">
            <v>Dec</v>
          </cell>
        </row>
        <row r="602">
          <cell r="C602" t="str">
            <v>Tosoh (Marubeni)</v>
          </cell>
          <cell r="R602">
            <v>12000.000000000002</v>
          </cell>
          <cell r="AZ602">
            <v>-54000.000000000007</v>
          </cell>
          <cell r="BA602">
            <v>-18076.68025236683</v>
          </cell>
          <cell r="BC602" t="str">
            <v>OTHERS</v>
          </cell>
          <cell r="BE602" t="str">
            <v>Jan</v>
          </cell>
        </row>
        <row r="603">
          <cell r="C603" t="str">
            <v>Tosoh (Marubeni)</v>
          </cell>
          <cell r="R603">
            <v>0</v>
          </cell>
          <cell r="AZ603">
            <v>0</v>
          </cell>
          <cell r="BA603">
            <v>0</v>
          </cell>
          <cell r="BC603" t="str">
            <v>OTHERS</v>
          </cell>
          <cell r="BE603" t="str">
            <v>Feb</v>
          </cell>
        </row>
        <row r="604">
          <cell r="C604" t="str">
            <v>Tosoh (Marubeni)</v>
          </cell>
          <cell r="R604">
            <v>0</v>
          </cell>
          <cell r="AZ604">
            <v>0</v>
          </cell>
          <cell r="BA604">
            <v>0</v>
          </cell>
          <cell r="BC604" t="str">
            <v>OTHERS</v>
          </cell>
          <cell r="BE604" t="str">
            <v>Mar</v>
          </cell>
        </row>
        <row r="605">
          <cell r="C605" t="str">
            <v>Tosoh (Marubeni)</v>
          </cell>
          <cell r="R605">
            <v>0</v>
          </cell>
          <cell r="AZ605">
            <v>0</v>
          </cell>
          <cell r="BA605">
            <v>0</v>
          </cell>
          <cell r="BC605" t="str">
            <v>OTHERS</v>
          </cell>
          <cell r="BE605" t="str">
            <v>Apr</v>
          </cell>
        </row>
        <row r="606">
          <cell r="C606" t="str">
            <v>Tosoh (Marubeni)</v>
          </cell>
          <cell r="R606">
            <v>0</v>
          </cell>
          <cell r="AZ606">
            <v>0</v>
          </cell>
          <cell r="BA606">
            <v>0</v>
          </cell>
          <cell r="BC606" t="str">
            <v>OTHERS</v>
          </cell>
          <cell r="BE606" t="str">
            <v>May</v>
          </cell>
        </row>
        <row r="607">
          <cell r="C607" t="str">
            <v>Tosoh (Marubeni)</v>
          </cell>
          <cell r="R607">
            <v>0</v>
          </cell>
          <cell r="AZ607">
            <v>0</v>
          </cell>
          <cell r="BA607">
            <v>0</v>
          </cell>
          <cell r="BC607" t="str">
            <v>OTHERS</v>
          </cell>
          <cell r="BE607" t="str">
            <v>Jun</v>
          </cell>
        </row>
        <row r="608">
          <cell r="C608" t="str">
            <v>Tosoh (Marubeni)</v>
          </cell>
          <cell r="R608">
            <v>0</v>
          </cell>
          <cell r="AZ608">
            <v>0</v>
          </cell>
          <cell r="BA608">
            <v>0</v>
          </cell>
          <cell r="BC608" t="str">
            <v>OTHERS</v>
          </cell>
          <cell r="BE608" t="str">
            <v>Jul</v>
          </cell>
        </row>
        <row r="609">
          <cell r="C609" t="str">
            <v>Tosoh (Marubeni)</v>
          </cell>
          <cell r="R609">
            <v>0</v>
          </cell>
          <cell r="AZ609">
            <v>0</v>
          </cell>
          <cell r="BA609">
            <v>0</v>
          </cell>
          <cell r="BC609" t="str">
            <v>OTHERS</v>
          </cell>
          <cell r="BE609" t="str">
            <v>Aug</v>
          </cell>
        </row>
        <row r="610">
          <cell r="C610" t="str">
            <v>Tosoh (Marubeni)</v>
          </cell>
          <cell r="R610">
            <v>0</v>
          </cell>
          <cell r="AZ610">
            <v>0</v>
          </cell>
          <cell r="BA610">
            <v>0</v>
          </cell>
          <cell r="BC610" t="str">
            <v>OTHERS</v>
          </cell>
          <cell r="BE610" t="str">
            <v>Sep</v>
          </cell>
        </row>
        <row r="611">
          <cell r="C611" t="str">
            <v>Tosoh (Marubeni)</v>
          </cell>
          <cell r="R611">
            <v>0</v>
          </cell>
          <cell r="AZ611">
            <v>0</v>
          </cell>
          <cell r="BA611">
            <v>0</v>
          </cell>
          <cell r="BC611" t="str">
            <v>OTHERS</v>
          </cell>
          <cell r="BE611" t="str">
            <v>Oct</v>
          </cell>
        </row>
        <row r="612">
          <cell r="C612" t="str">
            <v>Tosoh (Marubeni)</v>
          </cell>
          <cell r="R612">
            <v>0</v>
          </cell>
          <cell r="AZ612">
            <v>0</v>
          </cell>
          <cell r="BA612">
            <v>0</v>
          </cell>
          <cell r="BC612" t="str">
            <v>OTHERS</v>
          </cell>
          <cell r="BE612" t="str">
            <v>Nov</v>
          </cell>
        </row>
        <row r="613">
          <cell r="C613" t="str">
            <v>Tosoh (Marubeni)</v>
          </cell>
          <cell r="R613">
            <v>0</v>
          </cell>
          <cell r="AZ613">
            <v>0</v>
          </cell>
          <cell r="BA613">
            <v>0</v>
          </cell>
          <cell r="BC613" t="str">
            <v>OTHERS</v>
          </cell>
          <cell r="BE613" t="str">
            <v>Dec</v>
          </cell>
        </row>
        <row r="614">
          <cell r="C614" t="str">
            <v>UBE</v>
          </cell>
          <cell r="R614">
            <v>0</v>
          </cell>
          <cell r="AZ614">
            <v>0</v>
          </cell>
          <cell r="BA614">
            <v>0</v>
          </cell>
          <cell r="BC614" t="str">
            <v>OTHERS</v>
          </cell>
          <cell r="BE614" t="str">
            <v>Jan</v>
          </cell>
        </row>
        <row r="615">
          <cell r="C615" t="str">
            <v>UBE</v>
          </cell>
          <cell r="R615">
            <v>0</v>
          </cell>
          <cell r="AZ615">
            <v>0</v>
          </cell>
          <cell r="BA615">
            <v>0</v>
          </cell>
          <cell r="BC615" t="str">
            <v>OTHERS</v>
          </cell>
          <cell r="BE615" t="str">
            <v>Feb</v>
          </cell>
        </row>
        <row r="616">
          <cell r="C616" t="str">
            <v>UBE</v>
          </cell>
          <cell r="R616">
            <v>31500</v>
          </cell>
          <cell r="AZ616">
            <v>-94500</v>
          </cell>
          <cell r="BA616">
            <v>-65516.724745221843</v>
          </cell>
          <cell r="BC616" t="str">
            <v>OTHERS</v>
          </cell>
          <cell r="BE616" t="str">
            <v>Mar</v>
          </cell>
        </row>
        <row r="617">
          <cell r="C617" t="str">
            <v>UBE</v>
          </cell>
          <cell r="R617">
            <v>0</v>
          </cell>
          <cell r="AZ617">
            <v>0</v>
          </cell>
          <cell r="BA617">
            <v>0</v>
          </cell>
          <cell r="BC617" t="str">
            <v>OTHERS</v>
          </cell>
          <cell r="BE617" t="str">
            <v>Apr</v>
          </cell>
        </row>
        <row r="618">
          <cell r="C618" t="str">
            <v>UBE</v>
          </cell>
          <cell r="R618">
            <v>0</v>
          </cell>
          <cell r="AZ618">
            <v>0</v>
          </cell>
          <cell r="BA618">
            <v>0</v>
          </cell>
          <cell r="BC618" t="str">
            <v>OTHERS</v>
          </cell>
          <cell r="BE618" t="str">
            <v>May</v>
          </cell>
        </row>
        <row r="619">
          <cell r="C619" t="str">
            <v>UBE</v>
          </cell>
          <cell r="R619">
            <v>0</v>
          </cell>
          <cell r="AZ619">
            <v>0</v>
          </cell>
          <cell r="BA619">
            <v>0</v>
          </cell>
          <cell r="BC619" t="str">
            <v>OTHERS</v>
          </cell>
          <cell r="BE619" t="str">
            <v>Jun</v>
          </cell>
        </row>
        <row r="620">
          <cell r="C620" t="str">
            <v>UBE</v>
          </cell>
          <cell r="R620">
            <v>0</v>
          </cell>
          <cell r="AZ620">
            <v>0</v>
          </cell>
          <cell r="BA620">
            <v>0</v>
          </cell>
          <cell r="BC620" t="str">
            <v>OTHERS</v>
          </cell>
          <cell r="BE620" t="str">
            <v>Jul</v>
          </cell>
        </row>
        <row r="621">
          <cell r="C621" t="str">
            <v>UBE</v>
          </cell>
          <cell r="R621">
            <v>0</v>
          </cell>
          <cell r="AZ621">
            <v>0</v>
          </cell>
          <cell r="BA621">
            <v>0</v>
          </cell>
          <cell r="BC621" t="str">
            <v>OTHERS</v>
          </cell>
          <cell r="BE621" t="str">
            <v>Aug</v>
          </cell>
        </row>
        <row r="622">
          <cell r="C622" t="str">
            <v>UBE</v>
          </cell>
          <cell r="R622">
            <v>0</v>
          </cell>
          <cell r="AZ622">
            <v>0</v>
          </cell>
          <cell r="BA622">
            <v>0</v>
          </cell>
          <cell r="BC622" t="str">
            <v>OTHERS</v>
          </cell>
          <cell r="BE622" t="str">
            <v>Sep</v>
          </cell>
        </row>
        <row r="623">
          <cell r="C623" t="str">
            <v>UBE</v>
          </cell>
          <cell r="R623">
            <v>0</v>
          </cell>
          <cell r="AZ623">
            <v>0</v>
          </cell>
          <cell r="BA623">
            <v>0</v>
          </cell>
          <cell r="BC623" t="str">
            <v>OTHERS</v>
          </cell>
          <cell r="BE623" t="str">
            <v>Oct</v>
          </cell>
        </row>
        <row r="624">
          <cell r="C624" t="str">
            <v>UBE</v>
          </cell>
          <cell r="R624">
            <v>0</v>
          </cell>
          <cell r="AZ624">
            <v>0</v>
          </cell>
          <cell r="BA624">
            <v>0</v>
          </cell>
          <cell r="BC624" t="str">
            <v>OTHERS</v>
          </cell>
          <cell r="BE624" t="str">
            <v>Nov</v>
          </cell>
        </row>
        <row r="625">
          <cell r="C625" t="str">
            <v>UBE</v>
          </cell>
          <cell r="R625">
            <v>0</v>
          </cell>
          <cell r="AZ625">
            <v>0</v>
          </cell>
          <cell r="BA625">
            <v>0</v>
          </cell>
          <cell r="BC625" t="str">
            <v>OTHERS</v>
          </cell>
          <cell r="BE625" t="str">
            <v>Dec</v>
          </cell>
        </row>
        <row r="626">
          <cell r="C626" t="str">
            <v>UBE</v>
          </cell>
          <cell r="R626">
            <v>0</v>
          </cell>
          <cell r="AZ626">
            <v>0</v>
          </cell>
          <cell r="BA626">
            <v>0</v>
          </cell>
          <cell r="BC626" t="str">
            <v>OTHERS</v>
          </cell>
          <cell r="BE626" t="str">
            <v>Jan</v>
          </cell>
        </row>
        <row r="627">
          <cell r="C627" t="str">
            <v>UBE</v>
          </cell>
          <cell r="R627">
            <v>0</v>
          </cell>
          <cell r="AZ627">
            <v>0</v>
          </cell>
          <cell r="BA627">
            <v>0</v>
          </cell>
          <cell r="BC627" t="str">
            <v>OTHERS</v>
          </cell>
          <cell r="BE627" t="str">
            <v>Feb</v>
          </cell>
        </row>
        <row r="628">
          <cell r="C628" t="str">
            <v>UBE</v>
          </cell>
          <cell r="R628">
            <v>31500</v>
          </cell>
          <cell r="AZ628">
            <v>-94500</v>
          </cell>
          <cell r="BA628">
            <v>-57248.972629971155</v>
          </cell>
          <cell r="BC628" t="str">
            <v>OTHERS</v>
          </cell>
          <cell r="BE628" t="str">
            <v>Mar</v>
          </cell>
        </row>
        <row r="629">
          <cell r="C629" t="str">
            <v>UBE</v>
          </cell>
          <cell r="R629">
            <v>0</v>
          </cell>
          <cell r="AZ629">
            <v>0</v>
          </cell>
          <cell r="BA629">
            <v>0</v>
          </cell>
          <cell r="BC629" t="str">
            <v>OTHERS</v>
          </cell>
          <cell r="BE629" t="str">
            <v>Apr</v>
          </cell>
        </row>
        <row r="630">
          <cell r="C630" t="str">
            <v>UBE</v>
          </cell>
          <cell r="R630">
            <v>0</v>
          </cell>
          <cell r="AZ630">
            <v>0</v>
          </cell>
          <cell r="BA630">
            <v>0</v>
          </cell>
          <cell r="BC630" t="str">
            <v>OTHERS</v>
          </cell>
          <cell r="BE630" t="str">
            <v>May</v>
          </cell>
        </row>
        <row r="631">
          <cell r="C631" t="str">
            <v>UBE</v>
          </cell>
          <cell r="R631">
            <v>0</v>
          </cell>
          <cell r="AZ631">
            <v>0</v>
          </cell>
          <cell r="BA631">
            <v>0</v>
          </cell>
          <cell r="BC631" t="str">
            <v>OTHERS</v>
          </cell>
          <cell r="BE631" t="str">
            <v>Jun</v>
          </cell>
        </row>
        <row r="632">
          <cell r="C632" t="str">
            <v>UBE</v>
          </cell>
          <cell r="R632">
            <v>0</v>
          </cell>
          <cell r="AZ632">
            <v>0</v>
          </cell>
          <cell r="BA632">
            <v>0</v>
          </cell>
          <cell r="BC632" t="str">
            <v>OTHERS</v>
          </cell>
          <cell r="BE632" t="str">
            <v>Jul</v>
          </cell>
        </row>
        <row r="633">
          <cell r="C633" t="str">
            <v>UBE</v>
          </cell>
          <cell r="R633">
            <v>0</v>
          </cell>
          <cell r="AZ633">
            <v>0</v>
          </cell>
          <cell r="BA633">
            <v>0</v>
          </cell>
          <cell r="BC633" t="str">
            <v>OTHERS</v>
          </cell>
          <cell r="BE633" t="str">
            <v>Aug</v>
          </cell>
        </row>
        <row r="634">
          <cell r="C634" t="str">
            <v>UBE</v>
          </cell>
          <cell r="R634">
            <v>0</v>
          </cell>
          <cell r="AZ634">
            <v>0</v>
          </cell>
          <cell r="BA634">
            <v>0</v>
          </cell>
          <cell r="BC634" t="str">
            <v>OTHERS</v>
          </cell>
          <cell r="BE634" t="str">
            <v>Sep</v>
          </cell>
        </row>
        <row r="635">
          <cell r="C635" t="str">
            <v>UBE</v>
          </cell>
          <cell r="R635">
            <v>0</v>
          </cell>
          <cell r="AZ635">
            <v>0</v>
          </cell>
          <cell r="BA635">
            <v>0</v>
          </cell>
          <cell r="BC635" t="str">
            <v>OTHERS</v>
          </cell>
          <cell r="BE635" t="str">
            <v>Oct</v>
          </cell>
        </row>
        <row r="636">
          <cell r="C636" t="str">
            <v>UBE</v>
          </cell>
          <cell r="R636">
            <v>0</v>
          </cell>
          <cell r="AZ636">
            <v>0</v>
          </cell>
          <cell r="BA636">
            <v>0</v>
          </cell>
          <cell r="BC636" t="str">
            <v>OTHERS</v>
          </cell>
          <cell r="BE636" t="str">
            <v>Nov</v>
          </cell>
        </row>
        <row r="637">
          <cell r="C637" t="str">
            <v>UBE</v>
          </cell>
          <cell r="R637">
            <v>0</v>
          </cell>
          <cell r="AZ637">
            <v>0</v>
          </cell>
          <cell r="BA637">
            <v>0</v>
          </cell>
          <cell r="BC637" t="str">
            <v>OTHERS</v>
          </cell>
          <cell r="BE637" t="str">
            <v>Dec</v>
          </cell>
        </row>
        <row r="638">
          <cell r="C638" t="str">
            <v>Other</v>
          </cell>
          <cell r="R638">
            <v>0</v>
          </cell>
          <cell r="AZ638">
            <v>0</v>
          </cell>
          <cell r="BA638">
            <v>0</v>
          </cell>
          <cell r="BC638" t="str">
            <v>OTHERS</v>
          </cell>
          <cell r="BE638" t="str">
            <v>Jan</v>
          </cell>
        </row>
        <row r="639">
          <cell r="C639" t="str">
            <v>Other</v>
          </cell>
          <cell r="R639">
            <v>0</v>
          </cell>
          <cell r="AZ639">
            <v>0</v>
          </cell>
          <cell r="BA639">
            <v>0</v>
          </cell>
          <cell r="BC639" t="str">
            <v>OTHERS</v>
          </cell>
          <cell r="BE639" t="str">
            <v>Feb</v>
          </cell>
        </row>
        <row r="640">
          <cell r="C640" t="str">
            <v>Other</v>
          </cell>
          <cell r="R640">
            <v>0</v>
          </cell>
          <cell r="AZ640">
            <v>0</v>
          </cell>
          <cell r="BA640">
            <v>0</v>
          </cell>
          <cell r="BC640" t="str">
            <v>OTHERS</v>
          </cell>
          <cell r="BE640" t="str">
            <v>Mar</v>
          </cell>
        </row>
        <row r="641">
          <cell r="C641" t="str">
            <v>Other</v>
          </cell>
          <cell r="R641">
            <v>0</v>
          </cell>
          <cell r="AZ641">
            <v>0</v>
          </cell>
          <cell r="BA641">
            <v>0</v>
          </cell>
          <cell r="BC641" t="str">
            <v>OTHERS</v>
          </cell>
          <cell r="BE641" t="str">
            <v>Apr</v>
          </cell>
        </row>
        <row r="642">
          <cell r="C642" t="str">
            <v>Other</v>
          </cell>
          <cell r="R642">
            <v>0</v>
          </cell>
          <cell r="AZ642">
            <v>0</v>
          </cell>
          <cell r="BA642">
            <v>0</v>
          </cell>
          <cell r="BC642" t="str">
            <v>OTHERS</v>
          </cell>
          <cell r="BE642" t="str">
            <v>May</v>
          </cell>
        </row>
        <row r="643">
          <cell r="C643" t="str">
            <v>Other</v>
          </cell>
          <cell r="R643">
            <v>0</v>
          </cell>
          <cell r="AZ643">
            <v>0</v>
          </cell>
          <cell r="BA643">
            <v>0</v>
          </cell>
          <cell r="BC643" t="str">
            <v>OTHERS</v>
          </cell>
          <cell r="BE643" t="str">
            <v>Jun</v>
          </cell>
        </row>
        <row r="644">
          <cell r="C644" t="str">
            <v>Other</v>
          </cell>
          <cell r="R644">
            <v>0</v>
          </cell>
          <cell r="AZ644">
            <v>0</v>
          </cell>
          <cell r="BA644">
            <v>0</v>
          </cell>
          <cell r="BC644" t="str">
            <v>OTHERS</v>
          </cell>
          <cell r="BE644" t="str">
            <v>Jul</v>
          </cell>
        </row>
        <row r="645">
          <cell r="C645" t="str">
            <v>Other</v>
          </cell>
          <cell r="R645">
            <v>0</v>
          </cell>
          <cell r="AZ645">
            <v>0</v>
          </cell>
          <cell r="BA645">
            <v>0</v>
          </cell>
          <cell r="BC645" t="str">
            <v>OTHERS</v>
          </cell>
          <cell r="BE645" t="str">
            <v>Aug</v>
          </cell>
        </row>
        <row r="646">
          <cell r="C646" t="str">
            <v>Other</v>
          </cell>
          <cell r="R646">
            <v>0</v>
          </cell>
          <cell r="AZ646">
            <v>0</v>
          </cell>
          <cell r="BA646">
            <v>0</v>
          </cell>
          <cell r="BC646" t="str">
            <v>OTHERS</v>
          </cell>
          <cell r="BE646" t="str">
            <v>Sep</v>
          </cell>
        </row>
        <row r="647">
          <cell r="C647" t="str">
            <v>Other</v>
          </cell>
          <cell r="R647">
            <v>0</v>
          </cell>
          <cell r="AZ647">
            <v>0</v>
          </cell>
          <cell r="BA647">
            <v>0</v>
          </cell>
          <cell r="BC647" t="str">
            <v>OTHERS</v>
          </cell>
          <cell r="BE647" t="str">
            <v>Oct</v>
          </cell>
        </row>
        <row r="648">
          <cell r="C648" t="str">
            <v>Other</v>
          </cell>
          <cell r="R648">
            <v>0</v>
          </cell>
          <cell r="AZ648">
            <v>0</v>
          </cell>
          <cell r="BA648">
            <v>0</v>
          </cell>
          <cell r="BC648" t="str">
            <v>OTHERS</v>
          </cell>
          <cell r="BE648" t="str">
            <v>Nov</v>
          </cell>
        </row>
        <row r="649">
          <cell r="C649" t="str">
            <v>Other</v>
          </cell>
          <cell r="R649">
            <v>0</v>
          </cell>
          <cell r="AZ649">
            <v>0</v>
          </cell>
          <cell r="BA649">
            <v>0</v>
          </cell>
          <cell r="BC649" t="str">
            <v>OTHERS</v>
          </cell>
          <cell r="BE649" t="str">
            <v>Dec</v>
          </cell>
        </row>
        <row r="650">
          <cell r="C650" t="str">
            <v>ENEL</v>
          </cell>
          <cell r="R650">
            <v>0</v>
          </cell>
          <cell r="AZ650">
            <v>0</v>
          </cell>
          <cell r="BA650">
            <v>0</v>
          </cell>
          <cell r="BC650" t="str">
            <v>PLATINUM</v>
          </cell>
          <cell r="BE650" t="str">
            <v>Jan</v>
          </cell>
        </row>
        <row r="651">
          <cell r="C651" t="str">
            <v>ENEL</v>
          </cell>
          <cell r="R651">
            <v>0</v>
          </cell>
          <cell r="AZ651">
            <v>0</v>
          </cell>
          <cell r="BA651">
            <v>0</v>
          </cell>
          <cell r="BC651" t="str">
            <v>PLATINUM</v>
          </cell>
          <cell r="BE651" t="str">
            <v>Feb</v>
          </cell>
        </row>
        <row r="652">
          <cell r="C652" t="str">
            <v>ENEL</v>
          </cell>
          <cell r="R652">
            <v>0</v>
          </cell>
          <cell r="AZ652">
            <v>0</v>
          </cell>
          <cell r="BA652">
            <v>0</v>
          </cell>
          <cell r="BC652" t="str">
            <v>PLATINUM</v>
          </cell>
          <cell r="BE652" t="str">
            <v>Mar</v>
          </cell>
        </row>
        <row r="653">
          <cell r="C653" t="str">
            <v>ENEL</v>
          </cell>
          <cell r="R653">
            <v>0</v>
          </cell>
          <cell r="AZ653">
            <v>0</v>
          </cell>
          <cell r="BA653">
            <v>0</v>
          </cell>
          <cell r="BC653" t="str">
            <v>PLATINUM</v>
          </cell>
          <cell r="BE653" t="str">
            <v>Apr</v>
          </cell>
        </row>
        <row r="654">
          <cell r="C654" t="str">
            <v>ENEL</v>
          </cell>
          <cell r="R654">
            <v>0</v>
          </cell>
          <cell r="AZ654">
            <v>0</v>
          </cell>
          <cell r="BA654">
            <v>0</v>
          </cell>
          <cell r="BC654" t="str">
            <v>PLATINUM</v>
          </cell>
          <cell r="BE654" t="str">
            <v>May</v>
          </cell>
        </row>
        <row r="655">
          <cell r="C655" t="str">
            <v>ENEL</v>
          </cell>
          <cell r="R655">
            <v>0</v>
          </cell>
          <cell r="AZ655">
            <v>0</v>
          </cell>
          <cell r="BA655">
            <v>0</v>
          </cell>
          <cell r="BC655" t="str">
            <v>PLATINUM</v>
          </cell>
          <cell r="BE655" t="str">
            <v>Jun</v>
          </cell>
        </row>
        <row r="656">
          <cell r="C656" t="str">
            <v>ENEL</v>
          </cell>
          <cell r="R656">
            <v>0</v>
          </cell>
          <cell r="AZ656">
            <v>0</v>
          </cell>
          <cell r="BA656">
            <v>0</v>
          </cell>
          <cell r="BC656" t="str">
            <v>PLATINUM</v>
          </cell>
          <cell r="BE656" t="str">
            <v>Jul</v>
          </cell>
        </row>
        <row r="657">
          <cell r="C657" t="str">
            <v>ENEL</v>
          </cell>
          <cell r="R657">
            <v>0</v>
          </cell>
          <cell r="AZ657">
            <v>0</v>
          </cell>
          <cell r="BA657">
            <v>0</v>
          </cell>
          <cell r="BC657" t="str">
            <v>PLATINUM</v>
          </cell>
          <cell r="BE657" t="str">
            <v>Aug</v>
          </cell>
        </row>
        <row r="658">
          <cell r="C658" t="str">
            <v>ENEL</v>
          </cell>
          <cell r="R658">
            <v>0</v>
          </cell>
          <cell r="AZ658">
            <v>0</v>
          </cell>
          <cell r="BA658">
            <v>0</v>
          </cell>
          <cell r="BC658" t="str">
            <v>PLATINUM</v>
          </cell>
          <cell r="BE658" t="str">
            <v>Sep</v>
          </cell>
        </row>
        <row r="659">
          <cell r="C659" t="str">
            <v>ENEL</v>
          </cell>
          <cell r="R659">
            <v>0</v>
          </cell>
          <cell r="AZ659">
            <v>0</v>
          </cell>
          <cell r="BA659">
            <v>0</v>
          </cell>
          <cell r="BC659" t="str">
            <v>PLATINUM</v>
          </cell>
          <cell r="BE659" t="str">
            <v>Oct</v>
          </cell>
        </row>
        <row r="660">
          <cell r="C660" t="str">
            <v>ENEL</v>
          </cell>
          <cell r="R660">
            <v>0</v>
          </cell>
          <cell r="AZ660">
            <v>0</v>
          </cell>
          <cell r="BA660">
            <v>0</v>
          </cell>
          <cell r="BC660" t="str">
            <v>PLATINUM</v>
          </cell>
          <cell r="BE660" t="str">
            <v>Nov</v>
          </cell>
        </row>
        <row r="661">
          <cell r="C661" t="str">
            <v>ENEL</v>
          </cell>
          <cell r="R661">
            <v>0</v>
          </cell>
          <cell r="AZ661">
            <v>0</v>
          </cell>
          <cell r="BA661">
            <v>0</v>
          </cell>
          <cell r="BC661" t="str">
            <v>PLATINUM</v>
          </cell>
          <cell r="BE661" t="str">
            <v>Dec</v>
          </cell>
        </row>
        <row r="662">
          <cell r="C662" t="str">
            <v>ENEL</v>
          </cell>
          <cell r="R662">
            <v>0</v>
          </cell>
          <cell r="AZ662">
            <v>0</v>
          </cell>
          <cell r="BA662">
            <v>0</v>
          </cell>
          <cell r="BC662" t="str">
            <v>PLATINUM</v>
          </cell>
          <cell r="BE662" t="str">
            <v>Jan</v>
          </cell>
        </row>
        <row r="663">
          <cell r="C663" t="str">
            <v>ENEL</v>
          </cell>
          <cell r="R663">
            <v>0</v>
          </cell>
          <cell r="AZ663">
            <v>0</v>
          </cell>
          <cell r="BA663">
            <v>0</v>
          </cell>
          <cell r="BC663" t="str">
            <v>PLATINUM</v>
          </cell>
          <cell r="BE663" t="str">
            <v>Feb</v>
          </cell>
        </row>
        <row r="664">
          <cell r="C664" t="str">
            <v>ENEL</v>
          </cell>
          <cell r="R664">
            <v>0</v>
          </cell>
          <cell r="AZ664">
            <v>0</v>
          </cell>
          <cell r="BA664">
            <v>0</v>
          </cell>
          <cell r="BC664" t="str">
            <v>PLATINUM</v>
          </cell>
          <cell r="BE664" t="str">
            <v>Mar</v>
          </cell>
        </row>
        <row r="665">
          <cell r="C665" t="str">
            <v>ENEL</v>
          </cell>
          <cell r="R665">
            <v>0</v>
          </cell>
          <cell r="AZ665">
            <v>0</v>
          </cell>
          <cell r="BA665">
            <v>0</v>
          </cell>
          <cell r="BC665" t="str">
            <v>PLATINUM</v>
          </cell>
          <cell r="BE665" t="str">
            <v>Apr</v>
          </cell>
        </row>
        <row r="666">
          <cell r="C666" t="str">
            <v>ENEL</v>
          </cell>
          <cell r="R666">
            <v>0</v>
          </cell>
          <cell r="AZ666">
            <v>0</v>
          </cell>
          <cell r="BA666">
            <v>0</v>
          </cell>
          <cell r="BC666" t="str">
            <v>PLATINUM</v>
          </cell>
          <cell r="BE666" t="str">
            <v>May</v>
          </cell>
        </row>
        <row r="667">
          <cell r="C667" t="str">
            <v>ENEL</v>
          </cell>
          <cell r="R667">
            <v>0</v>
          </cell>
          <cell r="AZ667">
            <v>0</v>
          </cell>
          <cell r="BA667">
            <v>0</v>
          </cell>
          <cell r="BC667" t="str">
            <v>PLATINUM</v>
          </cell>
          <cell r="BE667" t="str">
            <v>Jun</v>
          </cell>
        </row>
        <row r="668">
          <cell r="C668" t="str">
            <v>ENEL</v>
          </cell>
          <cell r="R668">
            <v>0</v>
          </cell>
          <cell r="AZ668">
            <v>0</v>
          </cell>
          <cell r="BA668">
            <v>0</v>
          </cell>
          <cell r="BC668" t="str">
            <v>PLATINUM</v>
          </cell>
          <cell r="BE668" t="str">
            <v>Jul</v>
          </cell>
        </row>
        <row r="669">
          <cell r="C669" t="str">
            <v>ENEL</v>
          </cell>
          <cell r="R669">
            <v>0</v>
          </cell>
          <cell r="AZ669">
            <v>0</v>
          </cell>
          <cell r="BA669">
            <v>0</v>
          </cell>
          <cell r="BC669" t="str">
            <v>PLATINUM</v>
          </cell>
          <cell r="BE669" t="str">
            <v>Aug</v>
          </cell>
        </row>
        <row r="670">
          <cell r="C670" t="str">
            <v>ENEL</v>
          </cell>
          <cell r="R670">
            <v>0</v>
          </cell>
          <cell r="AZ670">
            <v>0</v>
          </cell>
          <cell r="BA670">
            <v>0</v>
          </cell>
          <cell r="BC670" t="str">
            <v>PLATINUM</v>
          </cell>
          <cell r="BE670" t="str">
            <v>Sep</v>
          </cell>
        </row>
        <row r="671">
          <cell r="C671" t="str">
            <v>ENEL</v>
          </cell>
          <cell r="R671">
            <v>0</v>
          </cell>
          <cell r="AZ671">
            <v>0</v>
          </cell>
          <cell r="BA671">
            <v>0</v>
          </cell>
          <cell r="BC671" t="str">
            <v>PLATINUM</v>
          </cell>
          <cell r="BE671" t="str">
            <v>Oct</v>
          </cell>
        </row>
        <row r="672">
          <cell r="C672" t="str">
            <v>ENEL</v>
          </cell>
          <cell r="R672">
            <v>0</v>
          </cell>
          <cell r="AZ672">
            <v>0</v>
          </cell>
          <cell r="BA672">
            <v>0</v>
          </cell>
          <cell r="BC672" t="str">
            <v>PLATINUM</v>
          </cell>
          <cell r="BE672" t="str">
            <v>Nov</v>
          </cell>
        </row>
        <row r="673">
          <cell r="C673" t="str">
            <v>ENEL</v>
          </cell>
          <cell r="R673">
            <v>0</v>
          </cell>
          <cell r="AZ673">
            <v>0</v>
          </cell>
          <cell r="BA673">
            <v>0</v>
          </cell>
          <cell r="BC673" t="str">
            <v>PLATINUM</v>
          </cell>
          <cell r="BE673" t="str">
            <v>Dec</v>
          </cell>
        </row>
        <row r="674">
          <cell r="C674" t="str">
            <v>ENEL</v>
          </cell>
          <cell r="R674">
            <v>0</v>
          </cell>
          <cell r="AZ674">
            <v>0</v>
          </cell>
          <cell r="BA674">
            <v>0</v>
          </cell>
          <cell r="BC674" t="str">
            <v>PLATINUM</v>
          </cell>
          <cell r="BE674" t="str">
            <v>Jan</v>
          </cell>
        </row>
        <row r="675">
          <cell r="C675" t="str">
            <v>ENEL</v>
          </cell>
          <cell r="R675">
            <v>0</v>
          </cell>
          <cell r="AZ675">
            <v>0</v>
          </cell>
          <cell r="BA675">
            <v>0</v>
          </cell>
          <cell r="BC675" t="str">
            <v>PLATINUM</v>
          </cell>
          <cell r="BE675" t="str">
            <v>Feb</v>
          </cell>
        </row>
        <row r="676">
          <cell r="C676" t="str">
            <v>ENEL</v>
          </cell>
          <cell r="R676">
            <v>0</v>
          </cell>
          <cell r="AZ676">
            <v>0</v>
          </cell>
          <cell r="BA676">
            <v>0</v>
          </cell>
          <cell r="BC676" t="str">
            <v>PLATINUM</v>
          </cell>
          <cell r="BE676" t="str">
            <v>Mar</v>
          </cell>
        </row>
        <row r="677">
          <cell r="C677" t="str">
            <v>ENEL</v>
          </cell>
          <cell r="R677">
            <v>0</v>
          </cell>
          <cell r="AZ677">
            <v>0</v>
          </cell>
          <cell r="BA677">
            <v>0</v>
          </cell>
          <cell r="BC677" t="str">
            <v>PLATINUM</v>
          </cell>
          <cell r="BE677" t="str">
            <v>Apr</v>
          </cell>
        </row>
        <row r="678">
          <cell r="C678" t="str">
            <v>ENEL</v>
          </cell>
          <cell r="R678">
            <v>0</v>
          </cell>
          <cell r="AZ678">
            <v>0</v>
          </cell>
          <cell r="BA678">
            <v>0</v>
          </cell>
          <cell r="BC678" t="str">
            <v>PLATINUM</v>
          </cell>
          <cell r="BE678" t="str">
            <v>May</v>
          </cell>
        </row>
        <row r="679">
          <cell r="C679" t="str">
            <v>ENEL</v>
          </cell>
          <cell r="R679">
            <v>0</v>
          </cell>
          <cell r="AZ679">
            <v>0</v>
          </cell>
          <cell r="BA679">
            <v>0</v>
          </cell>
          <cell r="BC679" t="str">
            <v>PLATINUM</v>
          </cell>
          <cell r="BE679" t="str">
            <v>Jun</v>
          </cell>
        </row>
        <row r="680">
          <cell r="C680" t="str">
            <v>ENEL</v>
          </cell>
          <cell r="R680">
            <v>0</v>
          </cell>
          <cell r="AZ680">
            <v>0</v>
          </cell>
          <cell r="BA680">
            <v>0</v>
          </cell>
          <cell r="BC680" t="str">
            <v>PLATINUM</v>
          </cell>
          <cell r="BE680" t="str">
            <v>Jul</v>
          </cell>
        </row>
        <row r="681">
          <cell r="C681" t="str">
            <v>ENEL</v>
          </cell>
          <cell r="R681">
            <v>0</v>
          </cell>
          <cell r="AZ681">
            <v>0</v>
          </cell>
          <cell r="BA681">
            <v>0</v>
          </cell>
          <cell r="BC681" t="str">
            <v>PLATINUM</v>
          </cell>
          <cell r="BE681" t="str">
            <v>Aug</v>
          </cell>
        </row>
        <row r="682">
          <cell r="C682" t="str">
            <v>ENEL</v>
          </cell>
          <cell r="R682">
            <v>0</v>
          </cell>
          <cell r="AZ682">
            <v>0</v>
          </cell>
          <cell r="BA682">
            <v>0</v>
          </cell>
          <cell r="BC682" t="str">
            <v>PLATINUM</v>
          </cell>
          <cell r="BE682" t="str">
            <v>Sep</v>
          </cell>
        </row>
        <row r="683">
          <cell r="C683" t="str">
            <v>ENEL</v>
          </cell>
          <cell r="R683">
            <v>0</v>
          </cell>
          <cell r="AZ683">
            <v>0</v>
          </cell>
          <cell r="BA683">
            <v>0</v>
          </cell>
          <cell r="BC683" t="str">
            <v>PLATINUM</v>
          </cell>
          <cell r="BE683" t="str">
            <v>Oct</v>
          </cell>
        </row>
        <row r="684">
          <cell r="C684" t="str">
            <v>ENEL</v>
          </cell>
          <cell r="R684">
            <v>0</v>
          </cell>
          <cell r="AZ684">
            <v>0</v>
          </cell>
          <cell r="BA684">
            <v>0</v>
          </cell>
          <cell r="BC684" t="str">
            <v>PLATINUM</v>
          </cell>
          <cell r="BE684" t="str">
            <v>Nov</v>
          </cell>
        </row>
        <row r="685">
          <cell r="C685" t="str">
            <v>ENEL</v>
          </cell>
          <cell r="R685">
            <v>0</v>
          </cell>
          <cell r="AZ685">
            <v>0</v>
          </cell>
          <cell r="BA685">
            <v>0</v>
          </cell>
          <cell r="BC685" t="str">
            <v>PLATINUM</v>
          </cell>
          <cell r="BE685" t="str">
            <v>Dec</v>
          </cell>
        </row>
        <row r="686">
          <cell r="C686" t="str">
            <v>ENEL</v>
          </cell>
          <cell r="R686">
            <v>0</v>
          </cell>
          <cell r="AZ686">
            <v>0</v>
          </cell>
          <cell r="BA686">
            <v>0</v>
          </cell>
          <cell r="BC686" t="str">
            <v>PLATINUM</v>
          </cell>
          <cell r="BE686" t="str">
            <v>Jan</v>
          </cell>
        </row>
        <row r="687">
          <cell r="C687" t="str">
            <v>ENEL</v>
          </cell>
          <cell r="R687">
            <v>0</v>
          </cell>
          <cell r="AZ687">
            <v>0</v>
          </cell>
          <cell r="BA687">
            <v>0</v>
          </cell>
          <cell r="BC687" t="str">
            <v>PLATINUM</v>
          </cell>
          <cell r="BE687" t="str">
            <v>Feb</v>
          </cell>
        </row>
        <row r="688">
          <cell r="C688" t="str">
            <v>ENEL</v>
          </cell>
          <cell r="R688">
            <v>0</v>
          </cell>
          <cell r="AZ688">
            <v>0</v>
          </cell>
          <cell r="BA688">
            <v>0</v>
          </cell>
          <cell r="BC688" t="str">
            <v>PLATINUM</v>
          </cell>
          <cell r="BE688" t="str">
            <v>Mar</v>
          </cell>
        </row>
        <row r="689">
          <cell r="C689" t="str">
            <v>ENEL</v>
          </cell>
          <cell r="R689">
            <v>0</v>
          </cell>
          <cell r="AZ689">
            <v>0</v>
          </cell>
          <cell r="BA689">
            <v>0</v>
          </cell>
          <cell r="BC689" t="str">
            <v>PLATINUM</v>
          </cell>
          <cell r="BE689" t="str">
            <v>Apr</v>
          </cell>
        </row>
        <row r="690">
          <cell r="C690" t="str">
            <v>ENEL</v>
          </cell>
          <cell r="R690">
            <v>0</v>
          </cell>
          <cell r="AZ690">
            <v>0</v>
          </cell>
          <cell r="BA690">
            <v>0</v>
          </cell>
          <cell r="BC690" t="str">
            <v>PLATINUM</v>
          </cell>
          <cell r="BE690" t="str">
            <v>May</v>
          </cell>
        </row>
        <row r="691">
          <cell r="C691" t="str">
            <v>ENEL</v>
          </cell>
          <cell r="R691">
            <v>0</v>
          </cell>
          <cell r="AZ691">
            <v>0</v>
          </cell>
          <cell r="BA691">
            <v>0</v>
          </cell>
          <cell r="BC691" t="str">
            <v>PLATINUM</v>
          </cell>
          <cell r="BE691" t="str">
            <v>Jun</v>
          </cell>
        </row>
        <row r="692">
          <cell r="C692" t="str">
            <v>ENEL</v>
          </cell>
          <cell r="R692">
            <v>0</v>
          </cell>
          <cell r="AZ692">
            <v>0</v>
          </cell>
          <cell r="BA692">
            <v>0</v>
          </cell>
          <cell r="BC692" t="str">
            <v>PLATINUM</v>
          </cell>
          <cell r="BE692" t="str">
            <v>Jul</v>
          </cell>
        </row>
        <row r="693">
          <cell r="C693" t="str">
            <v>ENEL</v>
          </cell>
          <cell r="R693">
            <v>0</v>
          </cell>
          <cell r="AZ693">
            <v>0</v>
          </cell>
          <cell r="BA693">
            <v>0</v>
          </cell>
          <cell r="BC693" t="str">
            <v>PLATINUM</v>
          </cell>
          <cell r="BE693" t="str">
            <v>Aug</v>
          </cell>
        </row>
        <row r="694">
          <cell r="C694" t="str">
            <v>ENEL</v>
          </cell>
          <cell r="R694">
            <v>0</v>
          </cell>
          <cell r="AZ694">
            <v>0</v>
          </cell>
          <cell r="BA694">
            <v>0</v>
          </cell>
          <cell r="BC694" t="str">
            <v>PLATINUM</v>
          </cell>
          <cell r="BE694" t="str">
            <v>Sep</v>
          </cell>
        </row>
        <row r="695">
          <cell r="C695" t="str">
            <v>ENEL</v>
          </cell>
          <cell r="R695">
            <v>0</v>
          </cell>
          <cell r="AZ695">
            <v>0</v>
          </cell>
          <cell r="BA695">
            <v>0</v>
          </cell>
          <cell r="BC695" t="str">
            <v>PLATINUM</v>
          </cell>
          <cell r="BE695" t="str">
            <v>Oct</v>
          </cell>
        </row>
        <row r="696">
          <cell r="C696" t="str">
            <v>ENEL</v>
          </cell>
          <cell r="R696">
            <v>0</v>
          </cell>
          <cell r="AZ696">
            <v>0</v>
          </cell>
          <cell r="BA696">
            <v>0</v>
          </cell>
          <cell r="BC696" t="str">
            <v>PLATINUM</v>
          </cell>
          <cell r="BE696" t="str">
            <v>Nov</v>
          </cell>
        </row>
        <row r="697">
          <cell r="C697" t="str">
            <v>ENEL</v>
          </cell>
          <cell r="R697">
            <v>0</v>
          </cell>
          <cell r="AZ697">
            <v>0</v>
          </cell>
          <cell r="BA697">
            <v>0</v>
          </cell>
          <cell r="BC697" t="str">
            <v>PLATINUM</v>
          </cell>
          <cell r="BE697" t="str">
            <v>Dec</v>
          </cell>
        </row>
        <row r="698">
          <cell r="C698" t="str">
            <v>ENEL</v>
          </cell>
          <cell r="R698">
            <v>28000</v>
          </cell>
          <cell r="AZ698">
            <v>-86800</v>
          </cell>
          <cell r="BA698">
            <v>-18595.107753492641</v>
          </cell>
          <cell r="BC698" t="str">
            <v>PLATINUM</v>
          </cell>
          <cell r="BE698" t="str">
            <v>Jan</v>
          </cell>
        </row>
        <row r="699">
          <cell r="C699" t="str">
            <v>ENEL</v>
          </cell>
          <cell r="R699">
            <v>28000</v>
          </cell>
          <cell r="AZ699">
            <v>-86800</v>
          </cell>
          <cell r="BA699">
            <v>-18595.107753492641</v>
          </cell>
          <cell r="BC699" t="str">
            <v>PLATINUM</v>
          </cell>
          <cell r="BE699" t="str">
            <v>Feb</v>
          </cell>
        </row>
        <row r="700">
          <cell r="C700" t="str">
            <v>ENEL</v>
          </cell>
          <cell r="R700">
            <v>28000</v>
          </cell>
          <cell r="AZ700">
            <v>-86800</v>
          </cell>
          <cell r="BA700">
            <v>-18595.107753492641</v>
          </cell>
          <cell r="BC700" t="str">
            <v>PLATINUM</v>
          </cell>
          <cell r="BE700" t="str">
            <v>Mar</v>
          </cell>
        </row>
        <row r="701">
          <cell r="C701" t="str">
            <v>ENEL</v>
          </cell>
          <cell r="R701">
            <v>0</v>
          </cell>
          <cell r="AZ701">
            <v>0</v>
          </cell>
          <cell r="BA701">
            <v>0</v>
          </cell>
          <cell r="BC701" t="str">
            <v>PLATINUM</v>
          </cell>
          <cell r="BE701" t="str">
            <v>Apr</v>
          </cell>
        </row>
        <row r="702">
          <cell r="C702" t="str">
            <v>ENEL</v>
          </cell>
          <cell r="R702">
            <v>28000</v>
          </cell>
          <cell r="AZ702">
            <v>-86800</v>
          </cell>
          <cell r="BA702">
            <v>-18595.107753492641</v>
          </cell>
          <cell r="BC702" t="str">
            <v>PLATINUM</v>
          </cell>
          <cell r="BE702" t="str">
            <v>May</v>
          </cell>
        </row>
        <row r="703">
          <cell r="C703" t="str">
            <v>ENEL</v>
          </cell>
          <cell r="R703">
            <v>0</v>
          </cell>
          <cell r="AZ703">
            <v>0</v>
          </cell>
          <cell r="BA703">
            <v>0</v>
          </cell>
          <cell r="BC703" t="str">
            <v>PLATINUM</v>
          </cell>
          <cell r="BE703" t="str">
            <v>Jun</v>
          </cell>
        </row>
        <row r="704">
          <cell r="C704" t="str">
            <v>ENEL</v>
          </cell>
          <cell r="R704">
            <v>0</v>
          </cell>
          <cell r="AZ704">
            <v>0</v>
          </cell>
          <cell r="BA704">
            <v>0</v>
          </cell>
          <cell r="BC704" t="str">
            <v>PLATINUM</v>
          </cell>
          <cell r="BE704" t="str">
            <v>Jul</v>
          </cell>
        </row>
        <row r="705">
          <cell r="C705" t="str">
            <v>ENEL</v>
          </cell>
          <cell r="R705">
            <v>0</v>
          </cell>
          <cell r="AZ705">
            <v>0</v>
          </cell>
          <cell r="BA705">
            <v>0</v>
          </cell>
          <cell r="BC705" t="str">
            <v>PLATINUM</v>
          </cell>
          <cell r="BE705" t="str">
            <v>Aug</v>
          </cell>
        </row>
        <row r="706">
          <cell r="C706" t="str">
            <v>ENEL</v>
          </cell>
          <cell r="R706">
            <v>0</v>
          </cell>
          <cell r="AZ706">
            <v>0</v>
          </cell>
          <cell r="BA706">
            <v>0</v>
          </cell>
          <cell r="BC706" t="str">
            <v>PLATINUM</v>
          </cell>
          <cell r="BE706" t="str">
            <v>Sep</v>
          </cell>
        </row>
        <row r="707">
          <cell r="C707" t="str">
            <v>ENEL</v>
          </cell>
          <cell r="R707">
            <v>0</v>
          </cell>
          <cell r="AZ707">
            <v>0</v>
          </cell>
          <cell r="BA707">
            <v>0</v>
          </cell>
          <cell r="BC707" t="str">
            <v>PLATINUM</v>
          </cell>
          <cell r="BE707" t="str">
            <v>Oct</v>
          </cell>
        </row>
        <row r="708">
          <cell r="C708" t="str">
            <v>ENEL</v>
          </cell>
          <cell r="R708">
            <v>0</v>
          </cell>
          <cell r="AZ708">
            <v>0</v>
          </cell>
          <cell r="BA708">
            <v>0</v>
          </cell>
          <cell r="BC708" t="str">
            <v>PLATINUM</v>
          </cell>
          <cell r="BE708" t="str">
            <v>Nov</v>
          </cell>
        </row>
        <row r="709">
          <cell r="C709" t="str">
            <v>ENEL</v>
          </cell>
          <cell r="R709">
            <v>0</v>
          </cell>
          <cell r="AZ709">
            <v>0</v>
          </cell>
          <cell r="BA709">
            <v>0</v>
          </cell>
          <cell r="BC709" t="str">
            <v>PLATINUM</v>
          </cell>
          <cell r="BE709" t="str">
            <v>Dec</v>
          </cell>
        </row>
        <row r="710">
          <cell r="C710" t="str">
            <v>ENEL</v>
          </cell>
          <cell r="R710">
            <v>42000</v>
          </cell>
          <cell r="AZ710">
            <v>-130200</v>
          </cell>
          <cell r="BA710">
            <v>-31441.430708045824</v>
          </cell>
          <cell r="BC710" t="str">
            <v>PLATINUM</v>
          </cell>
          <cell r="BE710" t="str">
            <v>Jan</v>
          </cell>
        </row>
        <row r="711">
          <cell r="C711" t="str">
            <v>ENEL</v>
          </cell>
          <cell r="R711">
            <v>42000</v>
          </cell>
          <cell r="AZ711">
            <v>-130200</v>
          </cell>
          <cell r="BA711">
            <v>-31441.430708045824</v>
          </cell>
          <cell r="BC711" t="str">
            <v>PLATINUM</v>
          </cell>
          <cell r="BE711" t="str">
            <v>Feb</v>
          </cell>
        </row>
        <row r="712">
          <cell r="C712" t="str">
            <v>ENEL</v>
          </cell>
          <cell r="R712">
            <v>42000</v>
          </cell>
          <cell r="AZ712">
            <v>-130200</v>
          </cell>
          <cell r="BA712">
            <v>-31441.430708045824</v>
          </cell>
          <cell r="BC712" t="str">
            <v>PLATINUM</v>
          </cell>
          <cell r="BE712" t="str">
            <v>Mar</v>
          </cell>
        </row>
        <row r="713">
          <cell r="C713" t="str">
            <v>ENEL</v>
          </cell>
          <cell r="R713">
            <v>0</v>
          </cell>
          <cell r="AZ713">
            <v>0</v>
          </cell>
          <cell r="BA713">
            <v>0</v>
          </cell>
          <cell r="BC713" t="str">
            <v>PLATINUM</v>
          </cell>
          <cell r="BE713" t="str">
            <v>Apr</v>
          </cell>
        </row>
        <row r="714">
          <cell r="C714" t="str">
            <v>ENEL</v>
          </cell>
          <cell r="R714">
            <v>42000</v>
          </cell>
          <cell r="AZ714">
            <v>-130200</v>
          </cell>
          <cell r="BA714">
            <v>-31441.430708045824</v>
          </cell>
          <cell r="BC714" t="str">
            <v>PLATINUM</v>
          </cell>
          <cell r="BE714" t="str">
            <v>May</v>
          </cell>
        </row>
        <row r="715">
          <cell r="C715" t="str">
            <v>ENEL</v>
          </cell>
          <cell r="R715">
            <v>0</v>
          </cell>
          <cell r="AZ715">
            <v>0</v>
          </cell>
          <cell r="BA715">
            <v>0</v>
          </cell>
          <cell r="BC715" t="str">
            <v>PLATINUM</v>
          </cell>
          <cell r="BE715" t="str">
            <v>Jun</v>
          </cell>
        </row>
        <row r="716">
          <cell r="C716" t="str">
            <v>ENEL</v>
          </cell>
          <cell r="R716">
            <v>0</v>
          </cell>
          <cell r="AZ716">
            <v>0</v>
          </cell>
          <cell r="BA716">
            <v>0</v>
          </cell>
          <cell r="BC716" t="str">
            <v>PLATINUM</v>
          </cell>
          <cell r="BE716" t="str">
            <v>Jul</v>
          </cell>
        </row>
        <row r="717">
          <cell r="C717" t="str">
            <v>ENEL</v>
          </cell>
          <cell r="R717">
            <v>0</v>
          </cell>
          <cell r="AZ717">
            <v>0</v>
          </cell>
          <cell r="BA717">
            <v>0</v>
          </cell>
          <cell r="BC717" t="str">
            <v>PLATINUM</v>
          </cell>
          <cell r="BE717" t="str">
            <v>Aug</v>
          </cell>
        </row>
        <row r="718">
          <cell r="C718" t="str">
            <v>ENEL</v>
          </cell>
          <cell r="R718">
            <v>0</v>
          </cell>
          <cell r="AZ718">
            <v>0</v>
          </cell>
          <cell r="BA718">
            <v>0</v>
          </cell>
          <cell r="BC718" t="str">
            <v>PLATINUM</v>
          </cell>
          <cell r="BE718" t="str">
            <v>Sep</v>
          </cell>
        </row>
        <row r="719">
          <cell r="C719" t="str">
            <v>ENEL</v>
          </cell>
          <cell r="R719">
            <v>0</v>
          </cell>
          <cell r="AZ719">
            <v>0</v>
          </cell>
          <cell r="BA719">
            <v>0</v>
          </cell>
          <cell r="BC719" t="str">
            <v>PLATINUM</v>
          </cell>
          <cell r="BE719" t="str">
            <v>Oct</v>
          </cell>
        </row>
        <row r="720">
          <cell r="C720" t="str">
            <v>ENEL</v>
          </cell>
          <cell r="R720">
            <v>0</v>
          </cell>
          <cell r="AZ720">
            <v>0</v>
          </cell>
          <cell r="BA720">
            <v>0</v>
          </cell>
          <cell r="BC720" t="str">
            <v>PLATINUM</v>
          </cell>
          <cell r="BE720" t="str">
            <v>Nov</v>
          </cell>
        </row>
        <row r="721">
          <cell r="C721" t="str">
            <v>ENEL</v>
          </cell>
          <cell r="R721">
            <v>0</v>
          </cell>
          <cell r="AZ721">
            <v>0</v>
          </cell>
          <cell r="BA721">
            <v>0</v>
          </cell>
          <cell r="BC721" t="str">
            <v>PLATINUM</v>
          </cell>
          <cell r="BE721" t="str">
            <v>Dec</v>
          </cell>
        </row>
        <row r="722">
          <cell r="C722" t="str">
            <v>ENEL</v>
          </cell>
          <cell r="R722">
            <v>0</v>
          </cell>
          <cell r="AZ722">
            <v>0</v>
          </cell>
          <cell r="BA722">
            <v>0</v>
          </cell>
          <cell r="BC722" t="str">
            <v>PLATINUM</v>
          </cell>
          <cell r="BE722" t="str">
            <v>Jan</v>
          </cell>
        </row>
        <row r="723">
          <cell r="C723" t="str">
            <v>ENEL</v>
          </cell>
          <cell r="R723">
            <v>0</v>
          </cell>
          <cell r="AZ723">
            <v>0</v>
          </cell>
          <cell r="BA723">
            <v>0</v>
          </cell>
          <cell r="BC723" t="str">
            <v>PLATINUM</v>
          </cell>
          <cell r="BE723" t="str">
            <v>Feb</v>
          </cell>
        </row>
        <row r="724">
          <cell r="C724" t="str">
            <v>ENEL</v>
          </cell>
          <cell r="R724">
            <v>0</v>
          </cell>
          <cell r="AZ724">
            <v>0</v>
          </cell>
          <cell r="BA724">
            <v>0</v>
          </cell>
          <cell r="BC724" t="str">
            <v>PLATINUM</v>
          </cell>
          <cell r="BE724" t="str">
            <v>Mar</v>
          </cell>
        </row>
        <row r="725">
          <cell r="C725" t="str">
            <v>ENEL</v>
          </cell>
          <cell r="R725">
            <v>0</v>
          </cell>
          <cell r="AZ725">
            <v>0</v>
          </cell>
          <cell r="BA725">
            <v>0</v>
          </cell>
          <cell r="BC725" t="str">
            <v>PLATINUM</v>
          </cell>
          <cell r="BE725" t="str">
            <v>Apr</v>
          </cell>
        </row>
        <row r="726">
          <cell r="C726" t="str">
            <v>ENEL</v>
          </cell>
          <cell r="R726">
            <v>0</v>
          </cell>
          <cell r="AZ726">
            <v>0</v>
          </cell>
          <cell r="BA726">
            <v>0</v>
          </cell>
          <cell r="BC726" t="str">
            <v>PLATINUM</v>
          </cell>
          <cell r="BE726" t="str">
            <v>May</v>
          </cell>
        </row>
        <row r="727">
          <cell r="C727" t="str">
            <v>ENEL</v>
          </cell>
          <cell r="R727">
            <v>28000</v>
          </cell>
          <cell r="AZ727">
            <v>-86800</v>
          </cell>
          <cell r="BA727">
            <v>-18595.107753492641</v>
          </cell>
          <cell r="BC727" t="str">
            <v>PLATINUM</v>
          </cell>
          <cell r="BE727" t="str">
            <v>Jun</v>
          </cell>
        </row>
        <row r="728">
          <cell r="C728" t="str">
            <v>ENEL</v>
          </cell>
          <cell r="R728">
            <v>28000</v>
          </cell>
          <cell r="AZ728">
            <v>-86800</v>
          </cell>
          <cell r="BA728">
            <v>-18595.107753492641</v>
          </cell>
          <cell r="BC728" t="str">
            <v>PLATINUM</v>
          </cell>
          <cell r="BE728" t="str">
            <v>Jul</v>
          </cell>
        </row>
        <row r="729">
          <cell r="C729" t="str">
            <v>ENEL</v>
          </cell>
          <cell r="R729">
            <v>28000</v>
          </cell>
          <cell r="AZ729">
            <v>-86800</v>
          </cell>
          <cell r="BA729">
            <v>-18595.107753492641</v>
          </cell>
          <cell r="BC729" t="str">
            <v>PLATINUM</v>
          </cell>
          <cell r="BE729" t="str">
            <v>Aug</v>
          </cell>
        </row>
        <row r="730">
          <cell r="C730" t="str">
            <v>ENEL</v>
          </cell>
          <cell r="R730">
            <v>28000</v>
          </cell>
          <cell r="AZ730">
            <v>-86800</v>
          </cell>
          <cell r="BA730">
            <v>-18595.107753492641</v>
          </cell>
          <cell r="BC730" t="str">
            <v>PLATINUM</v>
          </cell>
          <cell r="BE730" t="str">
            <v>Sep</v>
          </cell>
        </row>
        <row r="731">
          <cell r="C731" t="str">
            <v>ENEL</v>
          </cell>
          <cell r="R731">
            <v>28000</v>
          </cell>
          <cell r="AZ731">
            <v>-86800</v>
          </cell>
          <cell r="BA731">
            <v>-18595.107753492641</v>
          </cell>
          <cell r="BC731" t="str">
            <v>PLATINUM</v>
          </cell>
          <cell r="BE731" t="str">
            <v>Oct</v>
          </cell>
        </row>
        <row r="732">
          <cell r="C732" t="str">
            <v>ENEL</v>
          </cell>
          <cell r="R732">
            <v>28000</v>
          </cell>
          <cell r="AZ732">
            <v>-86800</v>
          </cell>
          <cell r="BA732">
            <v>-18595.107753492641</v>
          </cell>
          <cell r="BC732" t="str">
            <v>PLATINUM</v>
          </cell>
          <cell r="BE732" t="str">
            <v>Nov</v>
          </cell>
        </row>
        <row r="733">
          <cell r="C733" t="str">
            <v>ENEL</v>
          </cell>
          <cell r="R733">
            <v>28000</v>
          </cell>
          <cell r="AZ733">
            <v>-86800</v>
          </cell>
          <cell r="BA733">
            <v>-18595.107753492641</v>
          </cell>
          <cell r="BC733" t="str">
            <v>PLATINUM</v>
          </cell>
          <cell r="BE733" t="str">
            <v>Dec</v>
          </cell>
        </row>
        <row r="734">
          <cell r="C734" t="str">
            <v>ENEL</v>
          </cell>
          <cell r="R734">
            <v>0</v>
          </cell>
          <cell r="AZ734">
            <v>0</v>
          </cell>
          <cell r="BA734">
            <v>0</v>
          </cell>
          <cell r="BC734" t="str">
            <v>PLATINUM</v>
          </cell>
          <cell r="BE734" t="str">
            <v>Jan</v>
          </cell>
        </row>
        <row r="735">
          <cell r="C735" t="str">
            <v>ENEL</v>
          </cell>
          <cell r="R735">
            <v>0</v>
          </cell>
          <cell r="AZ735">
            <v>0</v>
          </cell>
          <cell r="BA735">
            <v>0</v>
          </cell>
          <cell r="BC735" t="str">
            <v>PLATINUM</v>
          </cell>
          <cell r="BE735" t="str">
            <v>Feb</v>
          </cell>
        </row>
        <row r="736">
          <cell r="C736" t="str">
            <v>ENEL</v>
          </cell>
          <cell r="R736">
            <v>0</v>
          </cell>
          <cell r="AZ736">
            <v>0</v>
          </cell>
          <cell r="BA736">
            <v>0</v>
          </cell>
          <cell r="BC736" t="str">
            <v>PLATINUM</v>
          </cell>
          <cell r="BE736" t="str">
            <v>Mar</v>
          </cell>
        </row>
        <row r="737">
          <cell r="C737" t="str">
            <v>ENEL</v>
          </cell>
          <cell r="R737">
            <v>0</v>
          </cell>
          <cell r="AZ737">
            <v>0</v>
          </cell>
          <cell r="BA737">
            <v>0</v>
          </cell>
          <cell r="BC737" t="str">
            <v>PLATINUM</v>
          </cell>
          <cell r="BE737" t="str">
            <v>Apr</v>
          </cell>
        </row>
        <row r="738">
          <cell r="C738" t="str">
            <v>ENEL</v>
          </cell>
          <cell r="R738">
            <v>0</v>
          </cell>
          <cell r="AZ738">
            <v>0</v>
          </cell>
          <cell r="BA738">
            <v>0</v>
          </cell>
          <cell r="BC738" t="str">
            <v>PLATINUM</v>
          </cell>
          <cell r="BE738" t="str">
            <v>May</v>
          </cell>
        </row>
        <row r="739">
          <cell r="C739" t="str">
            <v>ENEL</v>
          </cell>
          <cell r="R739">
            <v>42000</v>
          </cell>
          <cell r="AZ739">
            <v>-130200</v>
          </cell>
          <cell r="BA739">
            <v>-31441.430708045824</v>
          </cell>
          <cell r="BC739" t="str">
            <v>PLATINUM</v>
          </cell>
          <cell r="BE739" t="str">
            <v>Jun</v>
          </cell>
        </row>
        <row r="740">
          <cell r="C740" t="str">
            <v>ENEL</v>
          </cell>
          <cell r="R740">
            <v>42000</v>
          </cell>
          <cell r="AZ740">
            <v>-130200</v>
          </cell>
          <cell r="BA740">
            <v>-31441.430708045824</v>
          </cell>
          <cell r="BC740" t="str">
            <v>PLATINUM</v>
          </cell>
          <cell r="BE740" t="str">
            <v>Jul</v>
          </cell>
        </row>
        <row r="741">
          <cell r="C741" t="str">
            <v>ENEL</v>
          </cell>
          <cell r="R741">
            <v>42000</v>
          </cell>
          <cell r="AZ741">
            <v>-130200</v>
          </cell>
          <cell r="BA741">
            <v>-31441.430708045824</v>
          </cell>
          <cell r="BC741" t="str">
            <v>PLATINUM</v>
          </cell>
          <cell r="BE741" t="str">
            <v>Aug</v>
          </cell>
        </row>
        <row r="742">
          <cell r="C742" t="str">
            <v>ENEL</v>
          </cell>
          <cell r="R742">
            <v>42000</v>
          </cell>
          <cell r="AZ742">
            <v>-130200</v>
          </cell>
          <cell r="BA742">
            <v>-31441.430708045824</v>
          </cell>
          <cell r="BC742" t="str">
            <v>PLATINUM</v>
          </cell>
          <cell r="BE742" t="str">
            <v>Sep</v>
          </cell>
        </row>
        <row r="743">
          <cell r="C743" t="str">
            <v>ENEL</v>
          </cell>
          <cell r="R743">
            <v>42000</v>
          </cell>
          <cell r="AZ743">
            <v>-130200</v>
          </cell>
          <cell r="BA743">
            <v>-31441.430708045824</v>
          </cell>
          <cell r="BC743" t="str">
            <v>PLATINUM</v>
          </cell>
          <cell r="BE743" t="str">
            <v>Oct</v>
          </cell>
        </row>
        <row r="744">
          <cell r="C744" t="str">
            <v>ENEL</v>
          </cell>
          <cell r="R744">
            <v>42000</v>
          </cell>
          <cell r="AZ744">
            <v>-130200</v>
          </cell>
          <cell r="BA744">
            <v>-31441.430708045824</v>
          </cell>
          <cell r="BC744" t="str">
            <v>PLATINUM</v>
          </cell>
          <cell r="BE744" t="str">
            <v>Nov</v>
          </cell>
        </row>
        <row r="745">
          <cell r="C745" t="str">
            <v>ENEL</v>
          </cell>
          <cell r="R745">
            <v>42000</v>
          </cell>
          <cell r="AZ745">
            <v>-130200</v>
          </cell>
          <cell r="BA745">
            <v>-31441.430708045824</v>
          </cell>
          <cell r="BC745" t="str">
            <v>PLATINUM</v>
          </cell>
          <cell r="BE745" t="str">
            <v>Dec</v>
          </cell>
        </row>
        <row r="746">
          <cell r="C746" t="str">
            <v>ENEL</v>
          </cell>
          <cell r="R746">
            <v>0</v>
          </cell>
          <cell r="AZ746">
            <v>0</v>
          </cell>
          <cell r="BA746">
            <v>0</v>
          </cell>
          <cell r="BC746" t="str">
            <v>PLATINUM</v>
          </cell>
          <cell r="BE746" t="str">
            <v>Jan</v>
          </cell>
        </row>
        <row r="747">
          <cell r="C747" t="str">
            <v>ENEL</v>
          </cell>
          <cell r="R747">
            <v>0</v>
          </cell>
          <cell r="AZ747">
            <v>0</v>
          </cell>
          <cell r="BA747">
            <v>0</v>
          </cell>
          <cell r="BC747" t="str">
            <v>PLATINUM</v>
          </cell>
          <cell r="BE747" t="str">
            <v>Feb</v>
          </cell>
        </row>
        <row r="748">
          <cell r="C748" t="str">
            <v>ENEL</v>
          </cell>
          <cell r="R748">
            <v>0</v>
          </cell>
          <cell r="AZ748">
            <v>0</v>
          </cell>
          <cell r="BA748">
            <v>0</v>
          </cell>
          <cell r="BC748" t="str">
            <v>PLATINUM</v>
          </cell>
          <cell r="BE748" t="str">
            <v>Mar</v>
          </cell>
        </row>
        <row r="749">
          <cell r="C749" t="str">
            <v>ENEL</v>
          </cell>
          <cell r="R749">
            <v>0</v>
          </cell>
          <cell r="AZ749">
            <v>0</v>
          </cell>
          <cell r="BA749">
            <v>0</v>
          </cell>
          <cell r="BC749" t="str">
            <v>PLATINUM</v>
          </cell>
          <cell r="BE749" t="str">
            <v>Apr</v>
          </cell>
        </row>
        <row r="750">
          <cell r="C750" t="str">
            <v>ENEL</v>
          </cell>
          <cell r="R750">
            <v>0</v>
          </cell>
          <cell r="AZ750">
            <v>0</v>
          </cell>
          <cell r="BA750">
            <v>0</v>
          </cell>
          <cell r="BC750" t="str">
            <v>PLATINUM</v>
          </cell>
          <cell r="BE750" t="str">
            <v>May</v>
          </cell>
        </row>
        <row r="751">
          <cell r="C751" t="str">
            <v>ENEL</v>
          </cell>
          <cell r="R751">
            <v>0</v>
          </cell>
          <cell r="AZ751">
            <v>0</v>
          </cell>
          <cell r="BA751">
            <v>0</v>
          </cell>
          <cell r="BC751" t="str">
            <v>PLATINUM</v>
          </cell>
          <cell r="BE751" t="str">
            <v>Jun</v>
          </cell>
        </row>
        <row r="752">
          <cell r="C752" t="str">
            <v>ENEL</v>
          </cell>
          <cell r="R752">
            <v>0</v>
          </cell>
          <cell r="AZ752">
            <v>0</v>
          </cell>
          <cell r="BA752">
            <v>0</v>
          </cell>
          <cell r="BC752" t="str">
            <v>PLATINUM</v>
          </cell>
          <cell r="BE752" t="str">
            <v>Jul</v>
          </cell>
        </row>
        <row r="753">
          <cell r="C753" t="str">
            <v>ENEL</v>
          </cell>
          <cell r="R753">
            <v>0</v>
          </cell>
          <cell r="AZ753">
            <v>0</v>
          </cell>
          <cell r="BA753">
            <v>0</v>
          </cell>
          <cell r="BC753" t="str">
            <v>PLATINUM</v>
          </cell>
          <cell r="BE753" t="str">
            <v>Aug</v>
          </cell>
        </row>
        <row r="754">
          <cell r="C754" t="str">
            <v>ENEL</v>
          </cell>
          <cell r="R754">
            <v>0</v>
          </cell>
          <cell r="AZ754">
            <v>0</v>
          </cell>
          <cell r="BA754">
            <v>0</v>
          </cell>
          <cell r="BC754" t="str">
            <v>PLATINUM</v>
          </cell>
          <cell r="BE754" t="str">
            <v>Sep</v>
          </cell>
        </row>
        <row r="755">
          <cell r="C755" t="str">
            <v>ENEL</v>
          </cell>
          <cell r="R755">
            <v>0</v>
          </cell>
          <cell r="AZ755">
            <v>0</v>
          </cell>
          <cell r="BA755">
            <v>0</v>
          </cell>
          <cell r="BC755" t="str">
            <v>PLATINUM</v>
          </cell>
          <cell r="BE755" t="str">
            <v>Oct</v>
          </cell>
        </row>
        <row r="756">
          <cell r="C756" t="str">
            <v>ENEL</v>
          </cell>
          <cell r="R756">
            <v>42000</v>
          </cell>
          <cell r="AZ756">
            <v>-130200</v>
          </cell>
          <cell r="BA756">
            <v>-57136.088046373181</v>
          </cell>
          <cell r="BC756" t="str">
            <v>PLATINUM</v>
          </cell>
          <cell r="BE756" t="str">
            <v>Nov</v>
          </cell>
        </row>
        <row r="757">
          <cell r="C757" t="str">
            <v>ENEL</v>
          </cell>
          <cell r="R757">
            <v>42000</v>
          </cell>
          <cell r="AZ757">
            <v>-130200</v>
          </cell>
          <cell r="BA757">
            <v>-57136.088046373181</v>
          </cell>
          <cell r="BC757" t="str">
            <v>PLATINUM</v>
          </cell>
          <cell r="BE757" t="str">
            <v>Dec</v>
          </cell>
        </row>
        <row r="758">
          <cell r="C758" t="str">
            <v>ENEL</v>
          </cell>
          <cell r="R758">
            <v>0</v>
          </cell>
          <cell r="AZ758">
            <v>0</v>
          </cell>
          <cell r="BA758">
            <v>0</v>
          </cell>
          <cell r="BC758" t="str">
            <v>PLATINUM</v>
          </cell>
          <cell r="BE758" t="str">
            <v>Jan</v>
          </cell>
        </row>
        <row r="759">
          <cell r="C759" t="str">
            <v>ENEL</v>
          </cell>
          <cell r="R759">
            <v>0</v>
          </cell>
          <cell r="AZ759">
            <v>0</v>
          </cell>
          <cell r="BA759">
            <v>0</v>
          </cell>
          <cell r="BC759" t="str">
            <v>PLATINUM</v>
          </cell>
          <cell r="BE759" t="str">
            <v>Feb</v>
          </cell>
        </row>
        <row r="760">
          <cell r="C760" t="str">
            <v>ENEL</v>
          </cell>
          <cell r="R760">
            <v>0</v>
          </cell>
          <cell r="AZ760">
            <v>0</v>
          </cell>
          <cell r="BA760">
            <v>0</v>
          </cell>
          <cell r="BC760" t="str">
            <v>PLATINUM</v>
          </cell>
          <cell r="BE760" t="str">
            <v>Mar</v>
          </cell>
        </row>
        <row r="761">
          <cell r="C761" t="str">
            <v>ENEL</v>
          </cell>
          <cell r="R761">
            <v>0</v>
          </cell>
          <cell r="AZ761">
            <v>0</v>
          </cell>
          <cell r="BA761">
            <v>0</v>
          </cell>
          <cell r="BC761" t="str">
            <v>PLATINUM</v>
          </cell>
          <cell r="BE761" t="str">
            <v>Apr</v>
          </cell>
        </row>
        <row r="762">
          <cell r="C762" t="str">
            <v>ENEL</v>
          </cell>
          <cell r="R762">
            <v>0</v>
          </cell>
          <cell r="AZ762">
            <v>0</v>
          </cell>
          <cell r="BA762">
            <v>0</v>
          </cell>
          <cell r="BC762" t="str">
            <v>PLATINUM</v>
          </cell>
          <cell r="BE762" t="str">
            <v>May</v>
          </cell>
        </row>
        <row r="763">
          <cell r="C763" t="str">
            <v>ENEL</v>
          </cell>
          <cell r="R763">
            <v>0</v>
          </cell>
          <cell r="AZ763">
            <v>0</v>
          </cell>
          <cell r="BA763">
            <v>0</v>
          </cell>
          <cell r="BC763" t="str">
            <v>PLATINUM</v>
          </cell>
          <cell r="BE763" t="str">
            <v>Jun</v>
          </cell>
        </row>
        <row r="764">
          <cell r="C764" t="str">
            <v>ENEL</v>
          </cell>
          <cell r="R764">
            <v>0</v>
          </cell>
          <cell r="AZ764">
            <v>0</v>
          </cell>
          <cell r="BA764">
            <v>0</v>
          </cell>
          <cell r="BC764" t="str">
            <v>PLATINUM</v>
          </cell>
          <cell r="BE764" t="str">
            <v>Jul</v>
          </cell>
        </row>
        <row r="765">
          <cell r="C765" t="str">
            <v>ENEL</v>
          </cell>
          <cell r="R765">
            <v>0</v>
          </cell>
          <cell r="AZ765">
            <v>0</v>
          </cell>
          <cell r="BA765">
            <v>0</v>
          </cell>
          <cell r="BC765" t="str">
            <v>PLATINUM</v>
          </cell>
          <cell r="BE765" t="str">
            <v>Aug</v>
          </cell>
        </row>
        <row r="766">
          <cell r="C766" t="str">
            <v>ENEL</v>
          </cell>
          <cell r="R766">
            <v>0</v>
          </cell>
          <cell r="AZ766">
            <v>0</v>
          </cell>
          <cell r="BA766">
            <v>0</v>
          </cell>
          <cell r="BC766" t="str">
            <v>PLATINUM</v>
          </cell>
          <cell r="BE766" t="str">
            <v>Sep</v>
          </cell>
        </row>
        <row r="767">
          <cell r="C767" t="str">
            <v>ENEL</v>
          </cell>
          <cell r="R767">
            <v>0</v>
          </cell>
          <cell r="AZ767">
            <v>0</v>
          </cell>
          <cell r="BA767">
            <v>0</v>
          </cell>
          <cell r="BC767" t="str">
            <v>PLATINUM</v>
          </cell>
          <cell r="BE767" t="str">
            <v>Oct</v>
          </cell>
        </row>
        <row r="768">
          <cell r="C768" t="str">
            <v>ENEL</v>
          </cell>
          <cell r="R768">
            <v>28000</v>
          </cell>
          <cell r="AZ768">
            <v>-86800</v>
          </cell>
          <cell r="BA768">
            <v>-42936.988876703748</v>
          </cell>
          <cell r="BC768" t="str">
            <v>PLATINUM</v>
          </cell>
          <cell r="BE768" t="str">
            <v>Nov</v>
          </cell>
        </row>
        <row r="769">
          <cell r="C769" t="str">
            <v>ENEL</v>
          </cell>
          <cell r="R769">
            <v>28000</v>
          </cell>
          <cell r="AZ769">
            <v>-86800</v>
          </cell>
          <cell r="BA769">
            <v>-42936.988876703748</v>
          </cell>
          <cell r="BC769" t="str">
            <v>PLATINUM</v>
          </cell>
          <cell r="BE769" t="str">
            <v>Dec</v>
          </cell>
        </row>
        <row r="770">
          <cell r="C770" t="str">
            <v>ENEL</v>
          </cell>
          <cell r="R770">
            <v>0</v>
          </cell>
          <cell r="AZ770">
            <v>0</v>
          </cell>
          <cell r="BA770">
            <v>0</v>
          </cell>
          <cell r="BC770" t="str">
            <v>PLATINUM</v>
          </cell>
          <cell r="BE770" t="str">
            <v>Jan</v>
          </cell>
        </row>
        <row r="771">
          <cell r="C771" t="str">
            <v>ENEL</v>
          </cell>
          <cell r="R771">
            <v>0</v>
          </cell>
          <cell r="AZ771">
            <v>0</v>
          </cell>
          <cell r="BA771">
            <v>0</v>
          </cell>
          <cell r="BC771" t="str">
            <v>PLATINUM</v>
          </cell>
          <cell r="BE771" t="str">
            <v>Feb</v>
          </cell>
        </row>
        <row r="772">
          <cell r="C772" t="str">
            <v>ENEL</v>
          </cell>
          <cell r="R772">
            <v>0</v>
          </cell>
          <cell r="AZ772">
            <v>0</v>
          </cell>
          <cell r="BA772">
            <v>0</v>
          </cell>
          <cell r="BC772" t="str">
            <v>PLATINUM</v>
          </cell>
          <cell r="BE772" t="str">
            <v>Mar</v>
          </cell>
        </row>
        <row r="773">
          <cell r="C773" t="str">
            <v>ENEL</v>
          </cell>
          <cell r="R773">
            <v>0</v>
          </cell>
          <cell r="AZ773">
            <v>0</v>
          </cell>
          <cell r="BA773">
            <v>0</v>
          </cell>
          <cell r="BC773" t="str">
            <v>PLATINUM</v>
          </cell>
          <cell r="BE773" t="str">
            <v>Apr</v>
          </cell>
        </row>
        <row r="774">
          <cell r="C774" t="str">
            <v>ENEL</v>
          </cell>
          <cell r="R774">
            <v>0</v>
          </cell>
          <cell r="AZ774">
            <v>0</v>
          </cell>
          <cell r="BA774">
            <v>0</v>
          </cell>
          <cell r="BC774" t="str">
            <v>PLATINUM</v>
          </cell>
          <cell r="BE774" t="str">
            <v>May</v>
          </cell>
        </row>
        <row r="775">
          <cell r="C775" t="str">
            <v>ENEL</v>
          </cell>
          <cell r="R775">
            <v>0</v>
          </cell>
          <cell r="AZ775">
            <v>0</v>
          </cell>
          <cell r="BA775">
            <v>0</v>
          </cell>
          <cell r="BC775" t="str">
            <v>PLATINUM</v>
          </cell>
          <cell r="BE775" t="str">
            <v>Jun</v>
          </cell>
        </row>
        <row r="776">
          <cell r="C776" t="str">
            <v>ENEL</v>
          </cell>
          <cell r="R776">
            <v>0</v>
          </cell>
          <cell r="AZ776">
            <v>0</v>
          </cell>
          <cell r="BA776">
            <v>0</v>
          </cell>
          <cell r="BC776" t="str">
            <v>PLATINUM</v>
          </cell>
          <cell r="BE776" t="str">
            <v>Jul</v>
          </cell>
        </row>
        <row r="777">
          <cell r="C777" t="str">
            <v>ENEL</v>
          </cell>
          <cell r="R777">
            <v>0</v>
          </cell>
          <cell r="AZ777">
            <v>0</v>
          </cell>
          <cell r="BA777">
            <v>0</v>
          </cell>
          <cell r="BC777" t="str">
            <v>PLATINUM</v>
          </cell>
          <cell r="BE777" t="str">
            <v>Aug</v>
          </cell>
        </row>
        <row r="778">
          <cell r="C778" t="str">
            <v>ENEL</v>
          </cell>
          <cell r="R778">
            <v>0</v>
          </cell>
          <cell r="AZ778">
            <v>0</v>
          </cell>
          <cell r="BA778">
            <v>0</v>
          </cell>
          <cell r="BC778" t="str">
            <v>PLATINUM</v>
          </cell>
          <cell r="BE778" t="str">
            <v>Sep</v>
          </cell>
        </row>
        <row r="779">
          <cell r="C779" t="str">
            <v>ENEL</v>
          </cell>
          <cell r="R779">
            <v>0</v>
          </cell>
          <cell r="AZ779">
            <v>0</v>
          </cell>
          <cell r="BA779">
            <v>0</v>
          </cell>
          <cell r="BC779" t="str">
            <v>PLATINUM</v>
          </cell>
          <cell r="BE779" t="str">
            <v>Oct</v>
          </cell>
        </row>
        <row r="780">
          <cell r="C780" t="str">
            <v>ENEL</v>
          </cell>
          <cell r="R780">
            <v>0</v>
          </cell>
          <cell r="AZ780">
            <v>0</v>
          </cell>
          <cell r="BA780">
            <v>0</v>
          </cell>
          <cell r="BC780" t="str">
            <v>PLATINUM</v>
          </cell>
          <cell r="BE780" t="str">
            <v>Nov</v>
          </cell>
        </row>
        <row r="781">
          <cell r="C781" t="str">
            <v>ENEL</v>
          </cell>
          <cell r="R781">
            <v>0</v>
          </cell>
          <cell r="AZ781">
            <v>0</v>
          </cell>
          <cell r="BA781">
            <v>0</v>
          </cell>
          <cell r="BC781" t="str">
            <v>PLATINUM</v>
          </cell>
          <cell r="BE781" t="str">
            <v>Dec</v>
          </cell>
        </row>
        <row r="782">
          <cell r="C782" t="str">
            <v>ENEL</v>
          </cell>
          <cell r="R782">
            <v>0</v>
          </cell>
          <cell r="AZ782">
            <v>0</v>
          </cell>
          <cell r="BA782">
            <v>0</v>
          </cell>
          <cell r="BC782" t="str">
            <v>PLATINUM</v>
          </cell>
          <cell r="BE782" t="str">
            <v>Jan</v>
          </cell>
        </row>
        <row r="783">
          <cell r="C783" t="str">
            <v>ENEL</v>
          </cell>
          <cell r="R783">
            <v>0</v>
          </cell>
          <cell r="AZ783">
            <v>0</v>
          </cell>
          <cell r="BA783">
            <v>0</v>
          </cell>
          <cell r="BC783" t="str">
            <v>PLATINUM</v>
          </cell>
          <cell r="BE783" t="str">
            <v>Feb</v>
          </cell>
        </row>
        <row r="784">
          <cell r="C784" t="str">
            <v>ENEL</v>
          </cell>
          <cell r="R784">
            <v>0</v>
          </cell>
          <cell r="AZ784">
            <v>0</v>
          </cell>
          <cell r="BA784">
            <v>0</v>
          </cell>
          <cell r="BC784" t="str">
            <v>PLATINUM</v>
          </cell>
          <cell r="BE784" t="str">
            <v>Mar</v>
          </cell>
        </row>
        <row r="785">
          <cell r="C785" t="str">
            <v>ENEL</v>
          </cell>
          <cell r="R785">
            <v>0</v>
          </cell>
          <cell r="AZ785">
            <v>0</v>
          </cell>
          <cell r="BA785">
            <v>0</v>
          </cell>
          <cell r="BC785" t="str">
            <v>PLATINUM</v>
          </cell>
          <cell r="BE785" t="str">
            <v>Apr</v>
          </cell>
        </row>
        <row r="786">
          <cell r="C786" t="str">
            <v>ENEL</v>
          </cell>
          <cell r="R786">
            <v>0</v>
          </cell>
          <cell r="AZ786">
            <v>0</v>
          </cell>
          <cell r="BA786">
            <v>0</v>
          </cell>
          <cell r="BC786" t="str">
            <v>PLATINUM</v>
          </cell>
          <cell r="BE786" t="str">
            <v>May</v>
          </cell>
        </row>
        <row r="787">
          <cell r="C787" t="str">
            <v>ENEL</v>
          </cell>
          <cell r="R787">
            <v>0</v>
          </cell>
          <cell r="AZ787">
            <v>0</v>
          </cell>
          <cell r="BA787">
            <v>0</v>
          </cell>
          <cell r="BC787" t="str">
            <v>PLATINUM</v>
          </cell>
          <cell r="BE787" t="str">
            <v>Jun</v>
          </cell>
        </row>
        <row r="788">
          <cell r="C788" t="str">
            <v>ENEL</v>
          </cell>
          <cell r="R788">
            <v>0</v>
          </cell>
          <cell r="AZ788">
            <v>0</v>
          </cell>
          <cell r="BA788">
            <v>0</v>
          </cell>
          <cell r="BC788" t="str">
            <v>PLATINUM</v>
          </cell>
          <cell r="BE788" t="str">
            <v>Jul</v>
          </cell>
        </row>
        <row r="789">
          <cell r="C789" t="str">
            <v>ENEL</v>
          </cell>
          <cell r="R789">
            <v>0</v>
          </cell>
          <cell r="AZ789">
            <v>0</v>
          </cell>
          <cell r="BA789">
            <v>0</v>
          </cell>
          <cell r="BC789" t="str">
            <v>PLATINUM</v>
          </cell>
          <cell r="BE789" t="str">
            <v>Aug</v>
          </cell>
        </row>
        <row r="790">
          <cell r="C790" t="str">
            <v>ENEL</v>
          </cell>
          <cell r="R790">
            <v>0</v>
          </cell>
          <cell r="AZ790">
            <v>0</v>
          </cell>
          <cell r="BA790">
            <v>0</v>
          </cell>
          <cell r="BC790" t="str">
            <v>PLATINUM</v>
          </cell>
          <cell r="BE790" t="str">
            <v>Sep</v>
          </cell>
        </row>
        <row r="791">
          <cell r="C791" t="str">
            <v>ENEL</v>
          </cell>
          <cell r="R791">
            <v>0</v>
          </cell>
          <cell r="AZ791">
            <v>0</v>
          </cell>
          <cell r="BA791">
            <v>0</v>
          </cell>
          <cell r="BC791" t="str">
            <v>PLATINUM</v>
          </cell>
          <cell r="BE791" t="str">
            <v>Oct</v>
          </cell>
        </row>
        <row r="792">
          <cell r="C792" t="str">
            <v>ENEL</v>
          </cell>
          <cell r="R792">
            <v>0</v>
          </cell>
          <cell r="AZ792">
            <v>0</v>
          </cell>
          <cell r="BA792">
            <v>0</v>
          </cell>
          <cell r="BC792" t="str">
            <v>PLATINUM</v>
          </cell>
          <cell r="BE792" t="str">
            <v>Nov</v>
          </cell>
        </row>
        <row r="793">
          <cell r="C793" t="str">
            <v>ENEL</v>
          </cell>
          <cell r="R793">
            <v>0</v>
          </cell>
          <cell r="AZ793">
            <v>0</v>
          </cell>
          <cell r="BA793">
            <v>0</v>
          </cell>
          <cell r="BC793" t="str">
            <v>PLATINUM</v>
          </cell>
          <cell r="BE793" t="str">
            <v>Dec</v>
          </cell>
        </row>
        <row r="794">
          <cell r="C794" t="str">
            <v>ENEL</v>
          </cell>
          <cell r="R794">
            <v>0</v>
          </cell>
          <cell r="AZ794">
            <v>0</v>
          </cell>
          <cell r="BA794">
            <v>0</v>
          </cell>
          <cell r="BC794" t="str">
            <v>PLATINUM</v>
          </cell>
          <cell r="BE794" t="str">
            <v>Jan</v>
          </cell>
        </row>
        <row r="795">
          <cell r="C795" t="str">
            <v>ENEL</v>
          </cell>
          <cell r="R795">
            <v>0</v>
          </cell>
          <cell r="AZ795">
            <v>0</v>
          </cell>
          <cell r="BA795">
            <v>0</v>
          </cell>
          <cell r="BC795" t="str">
            <v>PLATINUM</v>
          </cell>
          <cell r="BE795" t="str">
            <v>Feb</v>
          </cell>
        </row>
        <row r="796">
          <cell r="C796" t="str">
            <v>ENEL</v>
          </cell>
          <cell r="R796">
            <v>0</v>
          </cell>
          <cell r="AZ796">
            <v>0</v>
          </cell>
          <cell r="BA796">
            <v>0</v>
          </cell>
          <cell r="BC796" t="str">
            <v>PLATINUM</v>
          </cell>
          <cell r="BE796" t="str">
            <v>Mar</v>
          </cell>
        </row>
        <row r="797">
          <cell r="C797" t="str">
            <v>ENEL</v>
          </cell>
          <cell r="R797">
            <v>0</v>
          </cell>
          <cell r="AZ797">
            <v>0</v>
          </cell>
          <cell r="BA797">
            <v>0</v>
          </cell>
          <cell r="BC797" t="str">
            <v>PLATINUM</v>
          </cell>
          <cell r="BE797" t="str">
            <v>Apr</v>
          </cell>
        </row>
        <row r="798">
          <cell r="C798" t="str">
            <v>ENEL</v>
          </cell>
          <cell r="R798">
            <v>0</v>
          </cell>
          <cell r="AZ798">
            <v>0</v>
          </cell>
          <cell r="BA798">
            <v>0</v>
          </cell>
          <cell r="BC798" t="str">
            <v>PLATINUM</v>
          </cell>
          <cell r="BE798" t="str">
            <v>May</v>
          </cell>
        </row>
        <row r="799">
          <cell r="C799" t="str">
            <v>ENEL</v>
          </cell>
          <cell r="R799">
            <v>0</v>
          </cell>
          <cell r="AZ799">
            <v>0</v>
          </cell>
          <cell r="BA799">
            <v>0</v>
          </cell>
          <cell r="BC799" t="str">
            <v>PLATINUM</v>
          </cell>
          <cell r="BE799" t="str">
            <v>Jun</v>
          </cell>
        </row>
        <row r="800">
          <cell r="C800" t="str">
            <v>ENEL</v>
          </cell>
          <cell r="R800">
            <v>0</v>
          </cell>
          <cell r="AZ800">
            <v>0</v>
          </cell>
          <cell r="BA800">
            <v>0</v>
          </cell>
          <cell r="BC800" t="str">
            <v>PLATINUM</v>
          </cell>
          <cell r="BE800" t="str">
            <v>Jul</v>
          </cell>
        </row>
        <row r="801">
          <cell r="C801" t="str">
            <v>ENEL</v>
          </cell>
          <cell r="R801">
            <v>0</v>
          </cell>
          <cell r="AZ801">
            <v>0</v>
          </cell>
          <cell r="BA801">
            <v>0</v>
          </cell>
          <cell r="BC801" t="str">
            <v>PLATINUM</v>
          </cell>
          <cell r="BE801" t="str">
            <v>Aug</v>
          </cell>
        </row>
        <row r="802">
          <cell r="C802" t="str">
            <v>ENEL</v>
          </cell>
          <cell r="R802">
            <v>0</v>
          </cell>
          <cell r="AZ802">
            <v>0</v>
          </cell>
          <cell r="BA802">
            <v>0</v>
          </cell>
          <cell r="BC802" t="str">
            <v>PLATINUM</v>
          </cell>
          <cell r="BE802" t="str">
            <v>Sep</v>
          </cell>
        </row>
        <row r="803">
          <cell r="C803" t="str">
            <v>ENEL</v>
          </cell>
          <cell r="R803">
            <v>0</v>
          </cell>
          <cell r="AZ803">
            <v>0</v>
          </cell>
          <cell r="BA803">
            <v>0</v>
          </cell>
          <cell r="BC803" t="str">
            <v>PLATINUM</v>
          </cell>
          <cell r="BE803" t="str">
            <v>Oct</v>
          </cell>
        </row>
        <row r="804">
          <cell r="C804" t="str">
            <v>ENEL</v>
          </cell>
          <cell r="R804">
            <v>0</v>
          </cell>
          <cell r="AZ804">
            <v>0</v>
          </cell>
          <cell r="BA804">
            <v>0</v>
          </cell>
          <cell r="BC804" t="str">
            <v>PLATINUM</v>
          </cell>
          <cell r="BE804" t="str">
            <v>Nov</v>
          </cell>
        </row>
        <row r="805">
          <cell r="C805" t="str">
            <v>ENEL</v>
          </cell>
          <cell r="R805">
            <v>0</v>
          </cell>
          <cell r="AZ805">
            <v>0</v>
          </cell>
          <cell r="BA805">
            <v>0</v>
          </cell>
          <cell r="BC805" t="str">
            <v>PLATINUM</v>
          </cell>
          <cell r="BE805" t="str">
            <v>Dec</v>
          </cell>
        </row>
        <row r="806">
          <cell r="C806" t="str">
            <v>ENEL</v>
          </cell>
          <cell r="R806">
            <v>0</v>
          </cell>
          <cell r="AZ806">
            <v>0</v>
          </cell>
          <cell r="BA806">
            <v>0</v>
          </cell>
          <cell r="BC806" t="str">
            <v>PLATINUM</v>
          </cell>
          <cell r="BE806" t="str">
            <v>Jan</v>
          </cell>
        </row>
        <row r="807">
          <cell r="C807" t="str">
            <v>ENEL</v>
          </cell>
          <cell r="R807">
            <v>0</v>
          </cell>
          <cell r="AZ807">
            <v>0</v>
          </cell>
          <cell r="BA807">
            <v>0</v>
          </cell>
          <cell r="BC807" t="str">
            <v>PLATINUM</v>
          </cell>
          <cell r="BE807" t="str">
            <v>Feb</v>
          </cell>
        </row>
        <row r="808">
          <cell r="C808" t="str">
            <v>ENEL</v>
          </cell>
          <cell r="R808">
            <v>0</v>
          </cell>
          <cell r="AZ808">
            <v>0</v>
          </cell>
          <cell r="BA808">
            <v>0</v>
          </cell>
          <cell r="BC808" t="str">
            <v>PLATINUM</v>
          </cell>
          <cell r="BE808" t="str">
            <v>Mar</v>
          </cell>
        </row>
        <row r="809">
          <cell r="C809" t="str">
            <v>ENEL</v>
          </cell>
          <cell r="R809">
            <v>0</v>
          </cell>
          <cell r="AZ809">
            <v>0</v>
          </cell>
          <cell r="BA809">
            <v>0</v>
          </cell>
          <cell r="BC809" t="str">
            <v>PLATINUM</v>
          </cell>
          <cell r="BE809" t="str">
            <v>Apr</v>
          </cell>
        </row>
        <row r="810">
          <cell r="C810" t="str">
            <v>ENEL</v>
          </cell>
          <cell r="R810">
            <v>0</v>
          </cell>
          <cell r="AZ810">
            <v>0</v>
          </cell>
          <cell r="BA810">
            <v>0</v>
          </cell>
          <cell r="BC810" t="str">
            <v>PLATINUM</v>
          </cell>
          <cell r="BE810" t="str">
            <v>May</v>
          </cell>
        </row>
        <row r="811">
          <cell r="C811" t="str">
            <v>ENEL</v>
          </cell>
          <cell r="R811">
            <v>0</v>
          </cell>
          <cell r="AZ811">
            <v>0</v>
          </cell>
          <cell r="BA811">
            <v>0</v>
          </cell>
          <cell r="BC811" t="str">
            <v>PLATINUM</v>
          </cell>
          <cell r="BE811" t="str">
            <v>Jun</v>
          </cell>
        </row>
        <row r="812">
          <cell r="C812" t="str">
            <v>ENEL</v>
          </cell>
          <cell r="R812">
            <v>0</v>
          </cell>
          <cell r="AZ812">
            <v>0</v>
          </cell>
          <cell r="BA812">
            <v>0</v>
          </cell>
          <cell r="BC812" t="str">
            <v>PLATINUM</v>
          </cell>
          <cell r="BE812" t="str">
            <v>Jul</v>
          </cell>
        </row>
        <row r="813">
          <cell r="C813" t="str">
            <v>ENEL</v>
          </cell>
          <cell r="R813">
            <v>0</v>
          </cell>
          <cell r="AZ813">
            <v>0</v>
          </cell>
          <cell r="BA813">
            <v>0</v>
          </cell>
          <cell r="BC813" t="str">
            <v>PLATINUM</v>
          </cell>
          <cell r="BE813" t="str">
            <v>Aug</v>
          </cell>
        </row>
        <row r="814">
          <cell r="C814" t="str">
            <v>ENEL</v>
          </cell>
          <cell r="R814">
            <v>0</v>
          </cell>
          <cell r="AZ814">
            <v>0</v>
          </cell>
          <cell r="BA814">
            <v>0</v>
          </cell>
          <cell r="BC814" t="str">
            <v>PLATINUM</v>
          </cell>
          <cell r="BE814" t="str">
            <v>Sep</v>
          </cell>
        </row>
        <row r="815">
          <cell r="C815" t="str">
            <v>ENEL</v>
          </cell>
          <cell r="R815">
            <v>0</v>
          </cell>
          <cell r="AZ815">
            <v>0</v>
          </cell>
          <cell r="BA815">
            <v>0</v>
          </cell>
          <cell r="BC815" t="str">
            <v>PLATINUM</v>
          </cell>
          <cell r="BE815" t="str">
            <v>Oct</v>
          </cell>
        </row>
        <row r="816">
          <cell r="C816" t="str">
            <v>ENEL</v>
          </cell>
          <cell r="R816">
            <v>0</v>
          </cell>
          <cell r="AZ816">
            <v>0</v>
          </cell>
          <cell r="BA816">
            <v>0</v>
          </cell>
          <cell r="BC816" t="str">
            <v>PLATINUM</v>
          </cell>
          <cell r="BE816" t="str">
            <v>Nov</v>
          </cell>
        </row>
        <row r="817">
          <cell r="C817" t="str">
            <v>ENEL</v>
          </cell>
          <cell r="R817">
            <v>0</v>
          </cell>
          <cell r="AZ817">
            <v>0</v>
          </cell>
          <cell r="BA817">
            <v>0</v>
          </cell>
          <cell r="BC817" t="str">
            <v>PLATINUM</v>
          </cell>
          <cell r="BE817" t="str">
            <v>Dec</v>
          </cell>
        </row>
        <row r="818">
          <cell r="C818" t="str">
            <v>Tirreno</v>
          </cell>
          <cell r="R818">
            <v>36000</v>
          </cell>
          <cell r="AZ818">
            <v>-72000</v>
          </cell>
          <cell r="BA818">
            <v>-61992.773889250027</v>
          </cell>
          <cell r="BC818" t="str">
            <v>GOLD</v>
          </cell>
          <cell r="BE818" t="str">
            <v>Jan</v>
          </cell>
        </row>
        <row r="819">
          <cell r="C819" t="str">
            <v>Tirreno</v>
          </cell>
          <cell r="R819">
            <v>0</v>
          </cell>
          <cell r="AZ819">
            <v>0</v>
          </cell>
          <cell r="BA819">
            <v>0</v>
          </cell>
          <cell r="BC819" t="str">
            <v>GOLD</v>
          </cell>
          <cell r="BE819" t="str">
            <v>Feb</v>
          </cell>
        </row>
        <row r="820">
          <cell r="C820" t="str">
            <v>Tirreno</v>
          </cell>
          <cell r="R820">
            <v>0</v>
          </cell>
          <cell r="AZ820">
            <v>0</v>
          </cell>
          <cell r="BA820">
            <v>0</v>
          </cell>
          <cell r="BC820" t="str">
            <v>GOLD</v>
          </cell>
          <cell r="BE820" t="str">
            <v>Mar</v>
          </cell>
        </row>
        <row r="821">
          <cell r="C821" t="str">
            <v>Tirreno</v>
          </cell>
          <cell r="R821">
            <v>0</v>
          </cell>
          <cell r="AZ821">
            <v>0</v>
          </cell>
          <cell r="BA821">
            <v>0</v>
          </cell>
          <cell r="BC821" t="str">
            <v>GOLD</v>
          </cell>
          <cell r="BE821" t="str">
            <v>Apr</v>
          </cell>
        </row>
        <row r="822">
          <cell r="C822" t="str">
            <v>Tirreno</v>
          </cell>
          <cell r="R822">
            <v>0</v>
          </cell>
          <cell r="AZ822">
            <v>0</v>
          </cell>
          <cell r="BA822">
            <v>0</v>
          </cell>
          <cell r="BC822" t="str">
            <v>GOLD</v>
          </cell>
          <cell r="BE822" t="str">
            <v>May</v>
          </cell>
        </row>
        <row r="823">
          <cell r="C823" t="str">
            <v>Tirreno</v>
          </cell>
          <cell r="R823">
            <v>0</v>
          </cell>
          <cell r="AZ823">
            <v>0</v>
          </cell>
          <cell r="BA823">
            <v>0</v>
          </cell>
          <cell r="BC823" t="str">
            <v>GOLD</v>
          </cell>
          <cell r="BE823" t="str">
            <v>Jun</v>
          </cell>
        </row>
        <row r="824">
          <cell r="C824" t="str">
            <v>Tirreno</v>
          </cell>
          <cell r="R824">
            <v>0</v>
          </cell>
          <cell r="AZ824">
            <v>0</v>
          </cell>
          <cell r="BA824">
            <v>0</v>
          </cell>
          <cell r="BC824" t="str">
            <v>GOLD</v>
          </cell>
          <cell r="BE824" t="str">
            <v>Jul</v>
          </cell>
        </row>
        <row r="825">
          <cell r="C825" t="str">
            <v>Tirreno</v>
          </cell>
          <cell r="R825">
            <v>0</v>
          </cell>
          <cell r="AZ825">
            <v>0</v>
          </cell>
          <cell r="BA825">
            <v>0</v>
          </cell>
          <cell r="BC825" t="str">
            <v>GOLD</v>
          </cell>
          <cell r="BE825" t="str">
            <v>Aug</v>
          </cell>
        </row>
        <row r="826">
          <cell r="C826" t="str">
            <v>Tirreno</v>
          </cell>
          <cell r="R826">
            <v>0</v>
          </cell>
          <cell r="AZ826">
            <v>0</v>
          </cell>
          <cell r="BA826">
            <v>0</v>
          </cell>
          <cell r="BC826" t="str">
            <v>GOLD</v>
          </cell>
          <cell r="BE826" t="str">
            <v>Sep</v>
          </cell>
        </row>
        <row r="827">
          <cell r="C827" t="str">
            <v>Tirreno</v>
          </cell>
          <cell r="R827">
            <v>0</v>
          </cell>
          <cell r="AZ827">
            <v>0</v>
          </cell>
          <cell r="BA827">
            <v>0</v>
          </cell>
          <cell r="BC827" t="str">
            <v>GOLD</v>
          </cell>
          <cell r="BE827" t="str">
            <v>Oct</v>
          </cell>
        </row>
        <row r="828">
          <cell r="C828" t="str">
            <v>Tirreno</v>
          </cell>
          <cell r="R828">
            <v>0</v>
          </cell>
          <cell r="AZ828">
            <v>0</v>
          </cell>
          <cell r="BA828">
            <v>0</v>
          </cell>
          <cell r="BC828" t="str">
            <v>GOLD</v>
          </cell>
          <cell r="BE828" t="str">
            <v>Nov</v>
          </cell>
        </row>
        <row r="829">
          <cell r="C829" t="str">
            <v>Tirreno</v>
          </cell>
          <cell r="R829">
            <v>0</v>
          </cell>
          <cell r="AZ829">
            <v>0</v>
          </cell>
          <cell r="BA829">
            <v>0</v>
          </cell>
          <cell r="BC829" t="str">
            <v>GOLD</v>
          </cell>
          <cell r="BE829" t="str">
            <v>Dec</v>
          </cell>
        </row>
        <row r="830">
          <cell r="C830" t="str">
            <v>Tirreno</v>
          </cell>
          <cell r="R830">
            <v>24000</v>
          </cell>
          <cell r="AZ830">
            <v>-48000</v>
          </cell>
          <cell r="BA830">
            <v>-36205.501972818936</v>
          </cell>
          <cell r="BC830" t="str">
            <v>GOLD</v>
          </cell>
          <cell r="BE830" t="str">
            <v>Jan</v>
          </cell>
        </row>
        <row r="831">
          <cell r="C831" t="str">
            <v>Tirreno</v>
          </cell>
          <cell r="R831">
            <v>0</v>
          </cell>
          <cell r="AZ831">
            <v>0</v>
          </cell>
          <cell r="BA831">
            <v>0</v>
          </cell>
          <cell r="BC831" t="str">
            <v>GOLD</v>
          </cell>
          <cell r="BE831" t="str">
            <v>Feb</v>
          </cell>
        </row>
        <row r="832">
          <cell r="C832" t="str">
            <v>Tirreno</v>
          </cell>
          <cell r="R832">
            <v>0</v>
          </cell>
          <cell r="AZ832">
            <v>0</v>
          </cell>
          <cell r="BA832">
            <v>0</v>
          </cell>
          <cell r="BC832" t="str">
            <v>GOLD</v>
          </cell>
          <cell r="BE832" t="str">
            <v>Mar</v>
          </cell>
        </row>
        <row r="833">
          <cell r="C833" t="str">
            <v>Tirreno</v>
          </cell>
          <cell r="R833">
            <v>0</v>
          </cell>
          <cell r="AZ833">
            <v>0</v>
          </cell>
          <cell r="BA833">
            <v>0</v>
          </cell>
          <cell r="BC833" t="str">
            <v>GOLD</v>
          </cell>
          <cell r="BE833" t="str">
            <v>Apr</v>
          </cell>
        </row>
        <row r="834">
          <cell r="C834" t="str">
            <v>Tirreno</v>
          </cell>
          <cell r="R834">
            <v>0</v>
          </cell>
          <cell r="AZ834">
            <v>0</v>
          </cell>
          <cell r="BA834">
            <v>0</v>
          </cell>
          <cell r="BC834" t="str">
            <v>GOLD</v>
          </cell>
          <cell r="BE834" t="str">
            <v>May</v>
          </cell>
        </row>
        <row r="835">
          <cell r="C835" t="str">
            <v>Tirreno</v>
          </cell>
          <cell r="R835">
            <v>0</v>
          </cell>
          <cell r="AZ835">
            <v>0</v>
          </cell>
          <cell r="BA835">
            <v>0</v>
          </cell>
          <cell r="BC835" t="str">
            <v>GOLD</v>
          </cell>
          <cell r="BE835" t="str">
            <v>Jun</v>
          </cell>
        </row>
        <row r="836">
          <cell r="C836" t="str">
            <v>Tirreno</v>
          </cell>
          <cell r="R836">
            <v>0</v>
          </cell>
          <cell r="AZ836">
            <v>0</v>
          </cell>
          <cell r="BA836">
            <v>0</v>
          </cell>
          <cell r="BC836" t="str">
            <v>GOLD</v>
          </cell>
          <cell r="BE836" t="str">
            <v>Jul</v>
          </cell>
        </row>
        <row r="837">
          <cell r="C837" t="str">
            <v>Tirreno</v>
          </cell>
          <cell r="R837">
            <v>0</v>
          </cell>
          <cell r="AZ837">
            <v>0</v>
          </cell>
          <cell r="BA837">
            <v>0</v>
          </cell>
          <cell r="BC837" t="str">
            <v>GOLD</v>
          </cell>
          <cell r="BE837" t="str">
            <v>Aug</v>
          </cell>
        </row>
        <row r="838">
          <cell r="C838" t="str">
            <v>Tirreno</v>
          </cell>
          <cell r="R838">
            <v>0</v>
          </cell>
          <cell r="AZ838">
            <v>0</v>
          </cell>
          <cell r="BA838">
            <v>0</v>
          </cell>
          <cell r="BC838" t="str">
            <v>GOLD</v>
          </cell>
          <cell r="BE838" t="str">
            <v>Sep</v>
          </cell>
        </row>
        <row r="839">
          <cell r="C839" t="str">
            <v>Tirreno</v>
          </cell>
          <cell r="R839">
            <v>0</v>
          </cell>
          <cell r="AZ839">
            <v>0</v>
          </cell>
          <cell r="BA839">
            <v>0</v>
          </cell>
          <cell r="BC839" t="str">
            <v>GOLD</v>
          </cell>
          <cell r="BE839" t="str">
            <v>Oct</v>
          </cell>
        </row>
        <row r="840">
          <cell r="C840" t="str">
            <v>Tirreno</v>
          </cell>
          <cell r="R840">
            <v>0</v>
          </cell>
          <cell r="AZ840">
            <v>0</v>
          </cell>
          <cell r="BA840">
            <v>0</v>
          </cell>
          <cell r="BC840" t="str">
            <v>GOLD</v>
          </cell>
          <cell r="BE840" t="str">
            <v>Nov</v>
          </cell>
        </row>
        <row r="841">
          <cell r="C841" t="str">
            <v>Tirreno</v>
          </cell>
          <cell r="R841">
            <v>0</v>
          </cell>
          <cell r="AZ841">
            <v>0</v>
          </cell>
          <cell r="BA841">
            <v>0</v>
          </cell>
          <cell r="BC841" t="str">
            <v>GOLD</v>
          </cell>
          <cell r="BE841" t="str">
            <v>Dec</v>
          </cell>
        </row>
        <row r="842">
          <cell r="C842" t="str">
            <v>Tirreno</v>
          </cell>
          <cell r="R842">
            <v>0</v>
          </cell>
          <cell r="AZ842">
            <v>0</v>
          </cell>
          <cell r="BA842">
            <v>0</v>
          </cell>
          <cell r="BC842" t="str">
            <v>GOLD</v>
          </cell>
          <cell r="BE842" t="str">
            <v>Jan</v>
          </cell>
        </row>
        <row r="843">
          <cell r="C843" t="str">
            <v>Tirreno</v>
          </cell>
          <cell r="R843">
            <v>0</v>
          </cell>
          <cell r="AZ843">
            <v>0</v>
          </cell>
          <cell r="BA843">
            <v>0</v>
          </cell>
          <cell r="BC843" t="str">
            <v>GOLD</v>
          </cell>
          <cell r="BE843" t="str">
            <v>Feb</v>
          </cell>
        </row>
        <row r="844">
          <cell r="C844" t="str">
            <v>Tirreno</v>
          </cell>
          <cell r="R844">
            <v>0</v>
          </cell>
          <cell r="AZ844">
            <v>0</v>
          </cell>
          <cell r="BA844">
            <v>0</v>
          </cell>
          <cell r="BC844" t="str">
            <v>GOLD</v>
          </cell>
          <cell r="BE844" t="str">
            <v>Mar</v>
          </cell>
        </row>
        <row r="845">
          <cell r="C845" t="str">
            <v>Tirreno</v>
          </cell>
          <cell r="R845">
            <v>30000</v>
          </cell>
          <cell r="AZ845">
            <v>-60000</v>
          </cell>
          <cell r="BA845">
            <v>-52490.198531030481</v>
          </cell>
          <cell r="BC845" t="str">
            <v>GOLD</v>
          </cell>
          <cell r="BE845" t="str">
            <v>Apr</v>
          </cell>
        </row>
        <row r="846">
          <cell r="C846" t="str">
            <v>Tirreno</v>
          </cell>
          <cell r="R846">
            <v>0</v>
          </cell>
          <cell r="AZ846">
            <v>0</v>
          </cell>
          <cell r="BA846">
            <v>0</v>
          </cell>
          <cell r="BC846" t="str">
            <v>GOLD</v>
          </cell>
          <cell r="BE846" t="str">
            <v>May</v>
          </cell>
        </row>
        <row r="847">
          <cell r="C847" t="str">
            <v>Tirreno</v>
          </cell>
          <cell r="R847">
            <v>0</v>
          </cell>
          <cell r="AZ847">
            <v>0</v>
          </cell>
          <cell r="BA847">
            <v>0</v>
          </cell>
          <cell r="BC847" t="str">
            <v>GOLD</v>
          </cell>
          <cell r="BE847" t="str">
            <v>Jun</v>
          </cell>
        </row>
        <row r="848">
          <cell r="C848" t="str">
            <v>Tirreno</v>
          </cell>
          <cell r="R848">
            <v>0</v>
          </cell>
          <cell r="AZ848">
            <v>0</v>
          </cell>
          <cell r="BA848">
            <v>0</v>
          </cell>
          <cell r="BC848" t="str">
            <v>GOLD</v>
          </cell>
          <cell r="BE848" t="str">
            <v>Jul</v>
          </cell>
        </row>
        <row r="849">
          <cell r="C849" t="str">
            <v>Tirreno</v>
          </cell>
          <cell r="R849">
            <v>0</v>
          </cell>
          <cell r="AZ849">
            <v>0</v>
          </cell>
          <cell r="BA849">
            <v>0</v>
          </cell>
          <cell r="BC849" t="str">
            <v>GOLD</v>
          </cell>
          <cell r="BE849" t="str">
            <v>Aug</v>
          </cell>
        </row>
        <row r="850">
          <cell r="C850" t="str">
            <v>Tirreno</v>
          </cell>
          <cell r="R850">
            <v>0</v>
          </cell>
          <cell r="AZ850">
            <v>0</v>
          </cell>
          <cell r="BA850">
            <v>0</v>
          </cell>
          <cell r="BC850" t="str">
            <v>GOLD</v>
          </cell>
          <cell r="BE850" t="str">
            <v>Sep</v>
          </cell>
        </row>
        <row r="851">
          <cell r="C851" t="str">
            <v>Tirreno</v>
          </cell>
          <cell r="R851">
            <v>0</v>
          </cell>
          <cell r="AZ851">
            <v>0</v>
          </cell>
          <cell r="BA851">
            <v>0</v>
          </cell>
          <cell r="BC851" t="str">
            <v>GOLD</v>
          </cell>
          <cell r="BE851" t="str">
            <v>Oct</v>
          </cell>
        </row>
        <row r="852">
          <cell r="C852" t="str">
            <v>Tirreno</v>
          </cell>
          <cell r="R852">
            <v>0</v>
          </cell>
          <cell r="AZ852">
            <v>0</v>
          </cell>
          <cell r="BA852">
            <v>0</v>
          </cell>
          <cell r="BC852" t="str">
            <v>GOLD</v>
          </cell>
          <cell r="BE852" t="str">
            <v>Nov</v>
          </cell>
        </row>
        <row r="853">
          <cell r="C853" t="str">
            <v>Tirreno</v>
          </cell>
          <cell r="R853">
            <v>0</v>
          </cell>
          <cell r="AZ853">
            <v>0</v>
          </cell>
          <cell r="BA853">
            <v>0</v>
          </cell>
          <cell r="BC853" t="str">
            <v>GOLD</v>
          </cell>
          <cell r="BE853" t="str">
            <v>Dec</v>
          </cell>
        </row>
        <row r="854">
          <cell r="C854" t="str">
            <v>Tirreno</v>
          </cell>
          <cell r="R854">
            <v>0</v>
          </cell>
          <cell r="AZ854">
            <v>0</v>
          </cell>
          <cell r="BA854">
            <v>0</v>
          </cell>
          <cell r="BC854" t="str">
            <v>GOLD</v>
          </cell>
          <cell r="BE854" t="str">
            <v>Jan</v>
          </cell>
        </row>
        <row r="855">
          <cell r="C855" t="str">
            <v>Tirreno</v>
          </cell>
          <cell r="R855">
            <v>0</v>
          </cell>
          <cell r="AZ855">
            <v>0</v>
          </cell>
          <cell r="BA855">
            <v>0</v>
          </cell>
          <cell r="BC855" t="str">
            <v>GOLD</v>
          </cell>
          <cell r="BE855" t="str">
            <v>Feb</v>
          </cell>
        </row>
        <row r="856">
          <cell r="C856" t="str">
            <v>Tirreno</v>
          </cell>
          <cell r="R856">
            <v>0</v>
          </cell>
          <cell r="AZ856">
            <v>0</v>
          </cell>
          <cell r="BA856">
            <v>0</v>
          </cell>
          <cell r="BC856" t="str">
            <v>GOLD</v>
          </cell>
          <cell r="BE856" t="str">
            <v>Mar</v>
          </cell>
        </row>
        <row r="857">
          <cell r="C857" t="str">
            <v>Tirreno</v>
          </cell>
          <cell r="R857">
            <v>30000</v>
          </cell>
          <cell r="AZ857">
            <v>-60000</v>
          </cell>
          <cell r="BA857">
            <v>-45708.077331038483</v>
          </cell>
          <cell r="BC857" t="str">
            <v>GOLD</v>
          </cell>
          <cell r="BE857" t="str">
            <v>Apr</v>
          </cell>
        </row>
        <row r="858">
          <cell r="C858" t="str">
            <v>Tirreno</v>
          </cell>
          <cell r="R858">
            <v>0</v>
          </cell>
          <cell r="AZ858">
            <v>0</v>
          </cell>
          <cell r="BA858">
            <v>0</v>
          </cell>
          <cell r="BC858" t="str">
            <v>GOLD</v>
          </cell>
          <cell r="BE858" t="str">
            <v>May</v>
          </cell>
        </row>
        <row r="859">
          <cell r="C859" t="str">
            <v>Tirreno</v>
          </cell>
          <cell r="R859">
            <v>0</v>
          </cell>
          <cell r="AZ859">
            <v>0</v>
          </cell>
          <cell r="BA859">
            <v>0</v>
          </cell>
          <cell r="BC859" t="str">
            <v>GOLD</v>
          </cell>
          <cell r="BE859" t="str">
            <v>Jun</v>
          </cell>
        </row>
        <row r="860">
          <cell r="C860" t="str">
            <v>Tirreno</v>
          </cell>
          <cell r="R860">
            <v>0</v>
          </cell>
          <cell r="AZ860">
            <v>0</v>
          </cell>
          <cell r="BA860">
            <v>0</v>
          </cell>
          <cell r="BC860" t="str">
            <v>GOLD</v>
          </cell>
          <cell r="BE860" t="str">
            <v>Jul</v>
          </cell>
        </row>
        <row r="861">
          <cell r="C861" t="str">
            <v>Tirreno</v>
          </cell>
          <cell r="R861">
            <v>0</v>
          </cell>
          <cell r="AZ861">
            <v>0</v>
          </cell>
          <cell r="BA861">
            <v>0</v>
          </cell>
          <cell r="BC861" t="str">
            <v>GOLD</v>
          </cell>
          <cell r="BE861" t="str">
            <v>Aug</v>
          </cell>
        </row>
        <row r="862">
          <cell r="C862" t="str">
            <v>Tirreno</v>
          </cell>
          <cell r="R862">
            <v>0</v>
          </cell>
          <cell r="AZ862">
            <v>0</v>
          </cell>
          <cell r="BA862">
            <v>0</v>
          </cell>
          <cell r="BC862" t="str">
            <v>GOLD</v>
          </cell>
          <cell r="BE862" t="str">
            <v>Sep</v>
          </cell>
        </row>
        <row r="863">
          <cell r="C863" t="str">
            <v>Tirreno</v>
          </cell>
          <cell r="R863">
            <v>0</v>
          </cell>
          <cell r="AZ863">
            <v>0</v>
          </cell>
          <cell r="BA863">
            <v>0</v>
          </cell>
          <cell r="BC863" t="str">
            <v>GOLD</v>
          </cell>
          <cell r="BE863" t="str">
            <v>Oct</v>
          </cell>
        </row>
        <row r="864">
          <cell r="C864" t="str">
            <v>Tirreno</v>
          </cell>
          <cell r="R864">
            <v>0</v>
          </cell>
          <cell r="AZ864">
            <v>0</v>
          </cell>
          <cell r="BA864">
            <v>0</v>
          </cell>
          <cell r="BC864" t="str">
            <v>GOLD</v>
          </cell>
          <cell r="BE864" t="str">
            <v>Nov</v>
          </cell>
        </row>
        <row r="865">
          <cell r="C865" t="str">
            <v>Tirreno</v>
          </cell>
          <cell r="R865">
            <v>0</v>
          </cell>
          <cell r="AZ865">
            <v>0</v>
          </cell>
          <cell r="BA865">
            <v>0</v>
          </cell>
          <cell r="BC865" t="str">
            <v>GOLD</v>
          </cell>
          <cell r="BE865" t="str">
            <v>Dec</v>
          </cell>
        </row>
        <row r="866">
          <cell r="C866" t="str">
            <v>Tirreno</v>
          </cell>
          <cell r="R866">
            <v>0</v>
          </cell>
          <cell r="AZ866">
            <v>0</v>
          </cell>
          <cell r="BA866">
            <v>0</v>
          </cell>
          <cell r="BC866" t="str">
            <v>GOLD</v>
          </cell>
          <cell r="BE866" t="str">
            <v>Jan</v>
          </cell>
        </row>
        <row r="867">
          <cell r="C867" t="str">
            <v>Tirreno</v>
          </cell>
          <cell r="R867">
            <v>0</v>
          </cell>
          <cell r="AZ867">
            <v>0</v>
          </cell>
          <cell r="BA867">
            <v>0</v>
          </cell>
          <cell r="BC867" t="str">
            <v>GOLD</v>
          </cell>
          <cell r="BE867" t="str">
            <v>Feb</v>
          </cell>
        </row>
        <row r="868">
          <cell r="C868" t="str">
            <v>Tirreno</v>
          </cell>
          <cell r="R868">
            <v>0</v>
          </cell>
          <cell r="AZ868">
            <v>0</v>
          </cell>
          <cell r="BA868">
            <v>0</v>
          </cell>
          <cell r="BC868" t="str">
            <v>GOLD</v>
          </cell>
          <cell r="BE868" t="str">
            <v>Mar</v>
          </cell>
        </row>
        <row r="869">
          <cell r="C869" t="str">
            <v>Tirreno</v>
          </cell>
          <cell r="R869">
            <v>0</v>
          </cell>
          <cell r="AZ869">
            <v>0</v>
          </cell>
          <cell r="BA869">
            <v>0</v>
          </cell>
          <cell r="BC869" t="str">
            <v>GOLD</v>
          </cell>
          <cell r="BE869" t="str">
            <v>Apr</v>
          </cell>
        </row>
        <row r="870">
          <cell r="C870" t="str">
            <v>Tirreno</v>
          </cell>
          <cell r="R870">
            <v>0</v>
          </cell>
          <cell r="AZ870">
            <v>0</v>
          </cell>
          <cell r="BA870">
            <v>0</v>
          </cell>
          <cell r="BC870" t="str">
            <v>GOLD</v>
          </cell>
          <cell r="BE870" t="str">
            <v>May</v>
          </cell>
        </row>
        <row r="871">
          <cell r="C871" t="str">
            <v>Tirreno</v>
          </cell>
          <cell r="R871">
            <v>0</v>
          </cell>
          <cell r="AZ871">
            <v>0</v>
          </cell>
          <cell r="BA871">
            <v>0</v>
          </cell>
          <cell r="BC871" t="str">
            <v>GOLD</v>
          </cell>
          <cell r="BE871" t="str">
            <v>Jun</v>
          </cell>
        </row>
        <row r="872">
          <cell r="C872" t="str">
            <v>Tirreno</v>
          </cell>
          <cell r="R872">
            <v>0</v>
          </cell>
          <cell r="AZ872">
            <v>0</v>
          </cell>
          <cell r="BA872">
            <v>0</v>
          </cell>
          <cell r="BC872" t="str">
            <v>GOLD</v>
          </cell>
          <cell r="BE872" t="str">
            <v>Jul</v>
          </cell>
        </row>
        <row r="873">
          <cell r="C873" t="str">
            <v>Tirreno</v>
          </cell>
          <cell r="R873">
            <v>0</v>
          </cell>
          <cell r="AZ873">
            <v>0</v>
          </cell>
          <cell r="BA873">
            <v>0</v>
          </cell>
          <cell r="BC873" t="str">
            <v>GOLD</v>
          </cell>
          <cell r="BE873" t="str">
            <v>Aug</v>
          </cell>
        </row>
        <row r="874">
          <cell r="C874" t="str">
            <v>Tirreno</v>
          </cell>
          <cell r="R874">
            <v>0</v>
          </cell>
          <cell r="AZ874">
            <v>0</v>
          </cell>
          <cell r="BA874">
            <v>0</v>
          </cell>
          <cell r="BC874" t="str">
            <v>GOLD</v>
          </cell>
          <cell r="BE874" t="str">
            <v>Sep</v>
          </cell>
        </row>
        <row r="875">
          <cell r="C875" t="str">
            <v>Tirreno</v>
          </cell>
          <cell r="R875">
            <v>0</v>
          </cell>
          <cell r="AZ875">
            <v>0</v>
          </cell>
          <cell r="BA875">
            <v>0</v>
          </cell>
          <cell r="BC875" t="str">
            <v>GOLD</v>
          </cell>
          <cell r="BE875" t="str">
            <v>Oct</v>
          </cell>
        </row>
        <row r="876">
          <cell r="C876" t="str">
            <v>Tirreno</v>
          </cell>
          <cell r="R876">
            <v>0</v>
          </cell>
          <cell r="AZ876">
            <v>0</v>
          </cell>
          <cell r="BA876">
            <v>0</v>
          </cell>
          <cell r="BC876" t="str">
            <v>GOLD</v>
          </cell>
          <cell r="BE876" t="str">
            <v>Nov</v>
          </cell>
        </row>
        <row r="877">
          <cell r="C877" t="str">
            <v>Tirreno</v>
          </cell>
          <cell r="R877">
            <v>0</v>
          </cell>
          <cell r="AZ877">
            <v>0</v>
          </cell>
          <cell r="BA877">
            <v>0</v>
          </cell>
          <cell r="BC877" t="str">
            <v>GOLD</v>
          </cell>
          <cell r="BE877" t="str">
            <v>Dec</v>
          </cell>
        </row>
        <row r="878">
          <cell r="C878" t="str">
            <v>Tirreno</v>
          </cell>
          <cell r="R878">
            <v>0</v>
          </cell>
          <cell r="AZ878">
            <v>0</v>
          </cell>
          <cell r="BA878">
            <v>0</v>
          </cell>
          <cell r="BC878" t="str">
            <v>GOLD</v>
          </cell>
          <cell r="BE878" t="str">
            <v>Jan</v>
          </cell>
        </row>
        <row r="879">
          <cell r="C879" t="str">
            <v>Tirreno</v>
          </cell>
          <cell r="R879">
            <v>0</v>
          </cell>
          <cell r="AZ879">
            <v>0</v>
          </cell>
          <cell r="BA879">
            <v>0</v>
          </cell>
          <cell r="BC879" t="str">
            <v>GOLD</v>
          </cell>
          <cell r="BE879" t="str">
            <v>Feb</v>
          </cell>
        </row>
        <row r="880">
          <cell r="C880" t="str">
            <v>Tirreno</v>
          </cell>
          <cell r="R880">
            <v>0</v>
          </cell>
          <cell r="AZ880">
            <v>0</v>
          </cell>
          <cell r="BA880">
            <v>0</v>
          </cell>
          <cell r="BC880" t="str">
            <v>GOLD</v>
          </cell>
          <cell r="BE880" t="str">
            <v>Mar</v>
          </cell>
        </row>
        <row r="881">
          <cell r="C881" t="str">
            <v>Tirreno</v>
          </cell>
          <cell r="R881">
            <v>0</v>
          </cell>
          <cell r="AZ881">
            <v>0</v>
          </cell>
          <cell r="BA881">
            <v>0</v>
          </cell>
          <cell r="BC881" t="str">
            <v>GOLD</v>
          </cell>
          <cell r="BE881" t="str">
            <v>Apr</v>
          </cell>
        </row>
        <row r="882">
          <cell r="C882" t="str">
            <v>Tirreno</v>
          </cell>
          <cell r="R882">
            <v>0</v>
          </cell>
          <cell r="AZ882">
            <v>0</v>
          </cell>
          <cell r="BA882">
            <v>0</v>
          </cell>
          <cell r="BC882" t="str">
            <v>GOLD</v>
          </cell>
          <cell r="BE882" t="str">
            <v>May</v>
          </cell>
        </row>
        <row r="883">
          <cell r="C883" t="str">
            <v>Tirreno</v>
          </cell>
          <cell r="R883">
            <v>0</v>
          </cell>
          <cell r="AZ883">
            <v>0</v>
          </cell>
          <cell r="BA883">
            <v>0</v>
          </cell>
          <cell r="BC883" t="str">
            <v>GOLD</v>
          </cell>
          <cell r="BE883" t="str">
            <v>Jun</v>
          </cell>
        </row>
        <row r="884">
          <cell r="C884" t="str">
            <v>Tirreno</v>
          </cell>
          <cell r="R884">
            <v>0</v>
          </cell>
          <cell r="AZ884">
            <v>0</v>
          </cell>
          <cell r="BA884">
            <v>0</v>
          </cell>
          <cell r="BC884" t="str">
            <v>GOLD</v>
          </cell>
          <cell r="BE884" t="str">
            <v>Jul</v>
          </cell>
        </row>
        <row r="885">
          <cell r="C885" t="str">
            <v>Tirreno</v>
          </cell>
          <cell r="R885">
            <v>0</v>
          </cell>
          <cell r="AZ885">
            <v>0</v>
          </cell>
          <cell r="BA885">
            <v>0</v>
          </cell>
          <cell r="BC885" t="str">
            <v>GOLD</v>
          </cell>
          <cell r="BE885" t="str">
            <v>Aug</v>
          </cell>
        </row>
        <row r="886">
          <cell r="C886" t="str">
            <v>Tirreno</v>
          </cell>
          <cell r="R886">
            <v>0</v>
          </cell>
          <cell r="AZ886">
            <v>0</v>
          </cell>
          <cell r="BA886">
            <v>0</v>
          </cell>
          <cell r="BC886" t="str">
            <v>GOLD</v>
          </cell>
          <cell r="BE886" t="str">
            <v>Sep</v>
          </cell>
        </row>
        <row r="887">
          <cell r="C887" t="str">
            <v>Tirreno</v>
          </cell>
          <cell r="R887">
            <v>0</v>
          </cell>
          <cell r="AZ887">
            <v>0</v>
          </cell>
          <cell r="BA887">
            <v>0</v>
          </cell>
          <cell r="BC887" t="str">
            <v>GOLD</v>
          </cell>
          <cell r="BE887" t="str">
            <v>Oct</v>
          </cell>
        </row>
        <row r="888">
          <cell r="C888" t="str">
            <v>Tirreno</v>
          </cell>
          <cell r="R888">
            <v>0</v>
          </cell>
          <cell r="AZ888">
            <v>0</v>
          </cell>
          <cell r="BA888">
            <v>0</v>
          </cell>
          <cell r="BC888" t="str">
            <v>GOLD</v>
          </cell>
          <cell r="BE888" t="str">
            <v>Nov</v>
          </cell>
        </row>
        <row r="889">
          <cell r="C889" t="str">
            <v>Tirreno</v>
          </cell>
          <cell r="R889">
            <v>0</v>
          </cell>
          <cell r="AZ889">
            <v>0</v>
          </cell>
          <cell r="BA889">
            <v>0</v>
          </cell>
          <cell r="BC889" t="str">
            <v>GOLD</v>
          </cell>
          <cell r="BE889" t="str">
            <v>Dec</v>
          </cell>
        </row>
        <row r="890">
          <cell r="C890" t="str">
            <v>Tirreno</v>
          </cell>
          <cell r="R890">
            <v>0</v>
          </cell>
          <cell r="AZ890">
            <v>0</v>
          </cell>
          <cell r="BA890">
            <v>0</v>
          </cell>
          <cell r="BC890" t="str">
            <v>GOLD</v>
          </cell>
          <cell r="BE890" t="str">
            <v>Jan</v>
          </cell>
        </row>
        <row r="891">
          <cell r="C891" t="str">
            <v>Tirreno</v>
          </cell>
          <cell r="R891">
            <v>0</v>
          </cell>
          <cell r="AZ891">
            <v>0</v>
          </cell>
          <cell r="BA891">
            <v>0</v>
          </cell>
          <cell r="BC891" t="str">
            <v>GOLD</v>
          </cell>
          <cell r="BE891" t="str">
            <v>Feb</v>
          </cell>
        </row>
        <row r="892">
          <cell r="C892" t="str">
            <v>Tirreno</v>
          </cell>
          <cell r="R892">
            <v>0</v>
          </cell>
          <cell r="AZ892">
            <v>0</v>
          </cell>
          <cell r="BA892">
            <v>0</v>
          </cell>
          <cell r="BC892" t="str">
            <v>GOLD</v>
          </cell>
          <cell r="BE892" t="str">
            <v>Mar</v>
          </cell>
        </row>
        <row r="893">
          <cell r="C893" t="str">
            <v>Tirreno</v>
          </cell>
          <cell r="R893">
            <v>0</v>
          </cell>
          <cell r="AZ893">
            <v>0</v>
          </cell>
          <cell r="BA893">
            <v>0</v>
          </cell>
          <cell r="BC893" t="str">
            <v>GOLD</v>
          </cell>
          <cell r="BE893" t="str">
            <v>Apr</v>
          </cell>
        </row>
        <row r="894">
          <cell r="C894" t="str">
            <v>Tirreno</v>
          </cell>
          <cell r="R894">
            <v>0</v>
          </cell>
          <cell r="AZ894">
            <v>0</v>
          </cell>
          <cell r="BA894">
            <v>0</v>
          </cell>
          <cell r="BC894" t="str">
            <v>GOLD</v>
          </cell>
          <cell r="BE894" t="str">
            <v>May</v>
          </cell>
        </row>
        <row r="895">
          <cell r="C895" t="str">
            <v>Tirreno</v>
          </cell>
          <cell r="R895">
            <v>0</v>
          </cell>
          <cell r="AZ895">
            <v>0</v>
          </cell>
          <cell r="BA895">
            <v>0</v>
          </cell>
          <cell r="BC895" t="str">
            <v>GOLD</v>
          </cell>
          <cell r="BE895" t="str">
            <v>Jun</v>
          </cell>
        </row>
        <row r="896">
          <cell r="C896" t="str">
            <v>Tirreno</v>
          </cell>
          <cell r="R896">
            <v>0</v>
          </cell>
          <cell r="AZ896">
            <v>0</v>
          </cell>
          <cell r="BA896">
            <v>0</v>
          </cell>
          <cell r="BC896" t="str">
            <v>GOLD</v>
          </cell>
          <cell r="BE896" t="str">
            <v>Jul</v>
          </cell>
        </row>
        <row r="897">
          <cell r="C897" t="str">
            <v>Tirreno</v>
          </cell>
          <cell r="R897">
            <v>0</v>
          </cell>
          <cell r="AZ897">
            <v>0</v>
          </cell>
          <cell r="BA897">
            <v>0</v>
          </cell>
          <cell r="BC897" t="str">
            <v>GOLD</v>
          </cell>
          <cell r="BE897" t="str">
            <v>Aug</v>
          </cell>
        </row>
        <row r="898">
          <cell r="C898" t="str">
            <v>Tirreno</v>
          </cell>
          <cell r="R898">
            <v>0</v>
          </cell>
          <cell r="AZ898">
            <v>0</v>
          </cell>
          <cell r="BA898">
            <v>0</v>
          </cell>
          <cell r="BC898" t="str">
            <v>GOLD</v>
          </cell>
          <cell r="BE898" t="str">
            <v>Sep</v>
          </cell>
        </row>
        <row r="899">
          <cell r="C899" t="str">
            <v>Tirreno</v>
          </cell>
          <cell r="R899">
            <v>0</v>
          </cell>
          <cell r="AZ899">
            <v>0</v>
          </cell>
          <cell r="BA899">
            <v>0</v>
          </cell>
          <cell r="BC899" t="str">
            <v>GOLD</v>
          </cell>
          <cell r="BE899" t="str">
            <v>Oct</v>
          </cell>
        </row>
        <row r="900">
          <cell r="C900" t="str">
            <v>Tirreno</v>
          </cell>
          <cell r="R900">
            <v>0</v>
          </cell>
          <cell r="AZ900">
            <v>0</v>
          </cell>
          <cell r="BA900">
            <v>0</v>
          </cell>
          <cell r="BC900" t="str">
            <v>GOLD</v>
          </cell>
          <cell r="BE900" t="str">
            <v>Nov</v>
          </cell>
        </row>
        <row r="901">
          <cell r="C901" t="str">
            <v>Tirreno</v>
          </cell>
          <cell r="R901">
            <v>0</v>
          </cell>
          <cell r="AZ901">
            <v>0</v>
          </cell>
          <cell r="BA901">
            <v>0</v>
          </cell>
          <cell r="BC901" t="str">
            <v>GOLD</v>
          </cell>
          <cell r="BE901" t="str">
            <v>Dec</v>
          </cell>
        </row>
        <row r="902">
          <cell r="C902" t="str">
            <v>Other</v>
          </cell>
          <cell r="R902">
            <v>0</v>
          </cell>
          <cell r="AZ902">
            <v>0</v>
          </cell>
          <cell r="BA902">
            <v>0</v>
          </cell>
          <cell r="BC902" t="str">
            <v>OTHERS</v>
          </cell>
          <cell r="BE902" t="str">
            <v>Jan</v>
          </cell>
        </row>
        <row r="903">
          <cell r="C903" t="str">
            <v>Other</v>
          </cell>
          <cell r="R903">
            <v>0</v>
          </cell>
          <cell r="AZ903">
            <v>0</v>
          </cell>
          <cell r="BA903">
            <v>0</v>
          </cell>
          <cell r="BC903" t="str">
            <v>OTHERS</v>
          </cell>
          <cell r="BE903" t="str">
            <v>Feb</v>
          </cell>
        </row>
        <row r="904">
          <cell r="C904" t="str">
            <v>Other</v>
          </cell>
          <cell r="R904">
            <v>0</v>
          </cell>
          <cell r="AZ904">
            <v>0</v>
          </cell>
          <cell r="BA904">
            <v>0</v>
          </cell>
          <cell r="BC904" t="str">
            <v>OTHERS</v>
          </cell>
          <cell r="BE904" t="str">
            <v>Mar</v>
          </cell>
        </row>
        <row r="905">
          <cell r="C905" t="str">
            <v>Other</v>
          </cell>
          <cell r="R905">
            <v>0</v>
          </cell>
          <cell r="AZ905">
            <v>0</v>
          </cell>
          <cell r="BA905">
            <v>0</v>
          </cell>
          <cell r="BC905" t="str">
            <v>OTHERS</v>
          </cell>
          <cell r="BE905" t="str">
            <v>Apr</v>
          </cell>
        </row>
        <row r="906">
          <cell r="C906" t="str">
            <v>Other</v>
          </cell>
          <cell r="R906">
            <v>0</v>
          </cell>
          <cell r="AZ906">
            <v>0</v>
          </cell>
          <cell r="BA906">
            <v>0</v>
          </cell>
          <cell r="BC906" t="str">
            <v>OTHERS</v>
          </cell>
          <cell r="BE906" t="str">
            <v>May</v>
          </cell>
        </row>
        <row r="907">
          <cell r="C907" t="str">
            <v>Other</v>
          </cell>
          <cell r="R907">
            <v>0</v>
          </cell>
          <cell r="AZ907">
            <v>0</v>
          </cell>
          <cell r="BA907">
            <v>0</v>
          </cell>
          <cell r="BC907" t="str">
            <v>OTHERS</v>
          </cell>
          <cell r="BE907" t="str">
            <v>Jun</v>
          </cell>
        </row>
        <row r="908">
          <cell r="C908" t="str">
            <v>Other</v>
          </cell>
          <cell r="R908">
            <v>0</v>
          </cell>
          <cell r="AZ908">
            <v>0</v>
          </cell>
          <cell r="BA908">
            <v>0</v>
          </cell>
          <cell r="BC908" t="str">
            <v>OTHERS</v>
          </cell>
          <cell r="BE908" t="str">
            <v>Jul</v>
          </cell>
        </row>
        <row r="909">
          <cell r="C909" t="str">
            <v>Other</v>
          </cell>
          <cell r="R909">
            <v>0</v>
          </cell>
          <cell r="AZ909">
            <v>0</v>
          </cell>
          <cell r="BA909">
            <v>0</v>
          </cell>
          <cell r="BC909" t="str">
            <v>OTHERS</v>
          </cell>
          <cell r="BE909" t="str">
            <v>Aug</v>
          </cell>
        </row>
        <row r="910">
          <cell r="C910" t="str">
            <v>Other</v>
          </cell>
          <cell r="R910">
            <v>0</v>
          </cell>
          <cell r="AZ910">
            <v>0</v>
          </cell>
          <cell r="BA910">
            <v>0</v>
          </cell>
          <cell r="BC910" t="str">
            <v>OTHERS</v>
          </cell>
          <cell r="BE910" t="str">
            <v>Sep</v>
          </cell>
        </row>
        <row r="911">
          <cell r="C911" t="str">
            <v>Other</v>
          </cell>
          <cell r="R911">
            <v>0</v>
          </cell>
          <cell r="AZ911">
            <v>0</v>
          </cell>
          <cell r="BA911">
            <v>0</v>
          </cell>
          <cell r="BC911" t="str">
            <v>OTHERS</v>
          </cell>
          <cell r="BE911" t="str">
            <v>Oct</v>
          </cell>
        </row>
        <row r="912">
          <cell r="C912" t="str">
            <v>Other</v>
          </cell>
          <cell r="R912">
            <v>0</v>
          </cell>
          <cell r="AZ912">
            <v>0</v>
          </cell>
          <cell r="BA912">
            <v>0</v>
          </cell>
          <cell r="BC912" t="str">
            <v>OTHERS</v>
          </cell>
          <cell r="BE912" t="str">
            <v>Nov</v>
          </cell>
        </row>
        <row r="913">
          <cell r="C913" t="str">
            <v>Other</v>
          </cell>
          <cell r="R913">
            <v>0</v>
          </cell>
          <cell r="AZ913">
            <v>0</v>
          </cell>
          <cell r="BA913">
            <v>0</v>
          </cell>
          <cell r="BC913" t="str">
            <v>OTHERS</v>
          </cell>
          <cell r="BE913" t="str">
            <v>Dec</v>
          </cell>
        </row>
        <row r="914">
          <cell r="C914" t="str">
            <v>Other</v>
          </cell>
          <cell r="R914">
            <v>0</v>
          </cell>
          <cell r="AZ914">
            <v>0</v>
          </cell>
          <cell r="BA914">
            <v>0</v>
          </cell>
          <cell r="BC914" t="str">
            <v>OTHERS</v>
          </cell>
          <cell r="BE914" t="str">
            <v>Jan</v>
          </cell>
        </row>
        <row r="915">
          <cell r="C915" t="str">
            <v>Other</v>
          </cell>
          <cell r="R915">
            <v>0</v>
          </cell>
          <cell r="AZ915">
            <v>0</v>
          </cell>
          <cell r="BA915">
            <v>0</v>
          </cell>
          <cell r="BC915" t="str">
            <v>OTHERS</v>
          </cell>
          <cell r="BE915" t="str">
            <v>Feb</v>
          </cell>
        </row>
        <row r="916">
          <cell r="C916" t="str">
            <v>Other</v>
          </cell>
          <cell r="R916">
            <v>0</v>
          </cell>
          <cell r="AZ916">
            <v>0</v>
          </cell>
          <cell r="BA916">
            <v>0</v>
          </cell>
          <cell r="BC916" t="str">
            <v>OTHERS</v>
          </cell>
          <cell r="BE916" t="str">
            <v>Mar</v>
          </cell>
        </row>
        <row r="917">
          <cell r="C917" t="str">
            <v>Other</v>
          </cell>
          <cell r="R917">
            <v>0</v>
          </cell>
          <cell r="AZ917">
            <v>0</v>
          </cell>
          <cell r="BA917">
            <v>0</v>
          </cell>
          <cell r="BC917" t="str">
            <v>OTHERS</v>
          </cell>
          <cell r="BE917" t="str">
            <v>Apr</v>
          </cell>
        </row>
        <row r="918">
          <cell r="C918" t="str">
            <v>Other</v>
          </cell>
          <cell r="R918">
            <v>0</v>
          </cell>
          <cell r="AZ918">
            <v>0</v>
          </cell>
          <cell r="BA918">
            <v>0</v>
          </cell>
          <cell r="BC918" t="str">
            <v>OTHERS</v>
          </cell>
          <cell r="BE918" t="str">
            <v>May</v>
          </cell>
        </row>
        <row r="919">
          <cell r="C919" t="str">
            <v>Other</v>
          </cell>
          <cell r="R919">
            <v>0</v>
          </cell>
          <cell r="AZ919">
            <v>0</v>
          </cell>
          <cell r="BA919">
            <v>0</v>
          </cell>
          <cell r="BC919" t="str">
            <v>OTHERS</v>
          </cell>
          <cell r="BE919" t="str">
            <v>Jun</v>
          </cell>
        </row>
        <row r="920">
          <cell r="C920" t="str">
            <v>Other</v>
          </cell>
          <cell r="R920">
            <v>0</v>
          </cell>
          <cell r="AZ920">
            <v>0</v>
          </cell>
          <cell r="BA920">
            <v>0</v>
          </cell>
          <cell r="BC920" t="str">
            <v>OTHERS</v>
          </cell>
          <cell r="BE920" t="str">
            <v>Jul</v>
          </cell>
        </row>
        <row r="921">
          <cell r="C921" t="str">
            <v>Other</v>
          </cell>
          <cell r="R921">
            <v>0</v>
          </cell>
          <cell r="AZ921">
            <v>0</v>
          </cell>
          <cell r="BA921">
            <v>0</v>
          </cell>
          <cell r="BC921" t="str">
            <v>OTHERS</v>
          </cell>
          <cell r="BE921" t="str">
            <v>Aug</v>
          </cell>
        </row>
        <row r="922">
          <cell r="C922" t="str">
            <v>Other</v>
          </cell>
          <cell r="R922">
            <v>0</v>
          </cell>
          <cell r="AZ922">
            <v>0</v>
          </cell>
          <cell r="BA922">
            <v>0</v>
          </cell>
          <cell r="BC922" t="str">
            <v>OTHERS</v>
          </cell>
          <cell r="BE922" t="str">
            <v>Sep</v>
          </cell>
        </row>
        <row r="923">
          <cell r="C923" t="str">
            <v>Other</v>
          </cell>
          <cell r="R923">
            <v>0</v>
          </cell>
          <cell r="AZ923">
            <v>0</v>
          </cell>
          <cell r="BA923">
            <v>0</v>
          </cell>
          <cell r="BC923" t="str">
            <v>OTHERS</v>
          </cell>
          <cell r="BE923" t="str">
            <v>Oct</v>
          </cell>
        </row>
        <row r="924">
          <cell r="C924" t="str">
            <v>Other</v>
          </cell>
          <cell r="R924">
            <v>0</v>
          </cell>
          <cell r="AZ924">
            <v>0</v>
          </cell>
          <cell r="BA924">
            <v>0</v>
          </cell>
          <cell r="BC924" t="str">
            <v>OTHERS</v>
          </cell>
          <cell r="BE924" t="str">
            <v>Nov</v>
          </cell>
        </row>
        <row r="925">
          <cell r="C925" t="str">
            <v>Other</v>
          </cell>
          <cell r="R925">
            <v>0</v>
          </cell>
          <cell r="AZ925">
            <v>0</v>
          </cell>
          <cell r="BA925">
            <v>0</v>
          </cell>
          <cell r="BC925" t="str">
            <v>OTHERS</v>
          </cell>
          <cell r="BE925" t="str">
            <v>Dec</v>
          </cell>
        </row>
        <row r="926">
          <cell r="C926" t="str">
            <v>Glencore</v>
          </cell>
          <cell r="R926">
            <v>0</v>
          </cell>
          <cell r="AZ926">
            <v>0</v>
          </cell>
          <cell r="BA926">
            <v>0</v>
          </cell>
          <cell r="BC926" t="str">
            <v>OTHERS</v>
          </cell>
          <cell r="BE926" t="str">
            <v>Jan</v>
          </cell>
        </row>
        <row r="927">
          <cell r="C927" t="str">
            <v>Glencore</v>
          </cell>
          <cell r="R927">
            <v>0</v>
          </cell>
          <cell r="AZ927">
            <v>0</v>
          </cell>
          <cell r="BA927">
            <v>0</v>
          </cell>
          <cell r="BC927" t="str">
            <v>OTHERS</v>
          </cell>
          <cell r="BE927" t="str">
            <v>Feb</v>
          </cell>
        </row>
        <row r="928">
          <cell r="C928" t="str">
            <v>Glencore</v>
          </cell>
          <cell r="R928">
            <v>0</v>
          </cell>
          <cell r="AZ928">
            <v>0</v>
          </cell>
          <cell r="BA928">
            <v>0</v>
          </cell>
          <cell r="BC928" t="str">
            <v>OTHERS</v>
          </cell>
          <cell r="BE928" t="str">
            <v>Mar</v>
          </cell>
        </row>
        <row r="929">
          <cell r="C929" t="str">
            <v>Glencore</v>
          </cell>
          <cell r="R929">
            <v>0</v>
          </cell>
          <cell r="AZ929">
            <v>0</v>
          </cell>
          <cell r="BA929">
            <v>0</v>
          </cell>
          <cell r="BC929" t="str">
            <v>OTHERS</v>
          </cell>
          <cell r="BE929" t="str">
            <v>Apr</v>
          </cell>
        </row>
        <row r="930">
          <cell r="C930" t="str">
            <v>Glencore</v>
          </cell>
          <cell r="R930">
            <v>0</v>
          </cell>
          <cell r="AZ930">
            <v>0</v>
          </cell>
          <cell r="BA930">
            <v>0</v>
          </cell>
          <cell r="BC930" t="str">
            <v>OTHERS</v>
          </cell>
          <cell r="BE930" t="str">
            <v>May</v>
          </cell>
        </row>
        <row r="931">
          <cell r="C931" t="str">
            <v>Glencore</v>
          </cell>
          <cell r="R931">
            <v>0</v>
          </cell>
          <cell r="AZ931">
            <v>0</v>
          </cell>
          <cell r="BA931">
            <v>0</v>
          </cell>
          <cell r="BC931" t="str">
            <v>OTHERS</v>
          </cell>
          <cell r="BE931" t="str">
            <v>Jun</v>
          </cell>
        </row>
        <row r="932">
          <cell r="C932" t="str">
            <v>Glencore</v>
          </cell>
          <cell r="R932">
            <v>0</v>
          </cell>
          <cell r="AZ932">
            <v>0</v>
          </cell>
          <cell r="BA932">
            <v>0</v>
          </cell>
          <cell r="BC932" t="str">
            <v>OTHERS</v>
          </cell>
          <cell r="BE932" t="str">
            <v>Jul</v>
          </cell>
        </row>
        <row r="933">
          <cell r="C933" t="str">
            <v>Glencore</v>
          </cell>
          <cell r="R933">
            <v>0</v>
          </cell>
          <cell r="AZ933">
            <v>0</v>
          </cell>
          <cell r="BA933">
            <v>0</v>
          </cell>
          <cell r="BC933" t="str">
            <v>OTHERS</v>
          </cell>
          <cell r="BE933" t="str">
            <v>Aug</v>
          </cell>
        </row>
        <row r="934">
          <cell r="C934" t="str">
            <v>Glencore</v>
          </cell>
          <cell r="R934">
            <v>0</v>
          </cell>
          <cell r="AZ934">
            <v>0</v>
          </cell>
          <cell r="BA934">
            <v>0</v>
          </cell>
          <cell r="BC934" t="str">
            <v>OTHERS</v>
          </cell>
          <cell r="BE934" t="str">
            <v>Sep</v>
          </cell>
        </row>
        <row r="935">
          <cell r="C935" t="str">
            <v>Glencore</v>
          </cell>
          <cell r="R935">
            <v>0</v>
          </cell>
          <cell r="AZ935">
            <v>0</v>
          </cell>
          <cell r="BA935">
            <v>0</v>
          </cell>
          <cell r="BC935" t="str">
            <v>OTHERS</v>
          </cell>
          <cell r="BE935" t="str">
            <v>Oct</v>
          </cell>
        </row>
        <row r="936">
          <cell r="C936" t="str">
            <v>Glencore</v>
          </cell>
          <cell r="R936">
            <v>0</v>
          </cell>
          <cell r="AZ936">
            <v>0</v>
          </cell>
          <cell r="BA936">
            <v>0</v>
          </cell>
          <cell r="BC936" t="str">
            <v>OTHERS</v>
          </cell>
          <cell r="BE936" t="str">
            <v>Nov</v>
          </cell>
        </row>
        <row r="937">
          <cell r="C937" t="str">
            <v>Glencore</v>
          </cell>
          <cell r="R937">
            <v>0</v>
          </cell>
          <cell r="AZ937">
            <v>0</v>
          </cell>
          <cell r="BA937">
            <v>0</v>
          </cell>
          <cell r="BC937" t="str">
            <v>OTHERS</v>
          </cell>
          <cell r="BE937" t="str">
            <v>Dec</v>
          </cell>
        </row>
        <row r="938">
          <cell r="C938" t="str">
            <v>Glencore</v>
          </cell>
          <cell r="R938">
            <v>0</v>
          </cell>
          <cell r="AZ938">
            <v>0</v>
          </cell>
          <cell r="BA938">
            <v>0</v>
          </cell>
          <cell r="BC938" t="str">
            <v>OTHERS</v>
          </cell>
          <cell r="BE938" t="str">
            <v>Jan</v>
          </cell>
        </row>
        <row r="939">
          <cell r="C939" t="str">
            <v>Glencore</v>
          </cell>
          <cell r="R939">
            <v>0</v>
          </cell>
          <cell r="AZ939">
            <v>0</v>
          </cell>
          <cell r="BA939">
            <v>0</v>
          </cell>
          <cell r="BC939" t="str">
            <v>OTHERS</v>
          </cell>
          <cell r="BE939" t="str">
            <v>Feb</v>
          </cell>
        </row>
        <row r="940">
          <cell r="C940" t="str">
            <v>Glencore</v>
          </cell>
          <cell r="R940">
            <v>0</v>
          </cell>
          <cell r="AZ940">
            <v>0</v>
          </cell>
          <cell r="BA940">
            <v>0</v>
          </cell>
          <cell r="BC940" t="str">
            <v>OTHERS</v>
          </cell>
          <cell r="BE940" t="str">
            <v>Mar</v>
          </cell>
        </row>
        <row r="941">
          <cell r="C941" t="str">
            <v>Glencore</v>
          </cell>
          <cell r="R941">
            <v>0</v>
          </cell>
          <cell r="AZ941">
            <v>0</v>
          </cell>
          <cell r="BA941">
            <v>0</v>
          </cell>
          <cell r="BC941" t="str">
            <v>OTHERS</v>
          </cell>
          <cell r="BE941" t="str">
            <v>Apr</v>
          </cell>
        </row>
        <row r="942">
          <cell r="C942" t="str">
            <v>Glencore</v>
          </cell>
          <cell r="R942">
            <v>0</v>
          </cell>
          <cell r="AZ942">
            <v>0</v>
          </cell>
          <cell r="BA942">
            <v>0</v>
          </cell>
          <cell r="BC942" t="str">
            <v>OTHERS</v>
          </cell>
          <cell r="BE942" t="str">
            <v>May</v>
          </cell>
        </row>
        <row r="943">
          <cell r="C943" t="str">
            <v>Glencore</v>
          </cell>
          <cell r="R943">
            <v>0</v>
          </cell>
          <cell r="AZ943">
            <v>0</v>
          </cell>
          <cell r="BA943">
            <v>0</v>
          </cell>
          <cell r="BC943" t="str">
            <v>OTHERS</v>
          </cell>
          <cell r="BE943" t="str">
            <v>Jun</v>
          </cell>
        </row>
        <row r="944">
          <cell r="C944" t="str">
            <v>Glencore</v>
          </cell>
          <cell r="R944">
            <v>0</v>
          </cell>
          <cell r="AZ944">
            <v>0</v>
          </cell>
          <cell r="BA944">
            <v>0</v>
          </cell>
          <cell r="BC944" t="str">
            <v>OTHERS</v>
          </cell>
          <cell r="BE944" t="str">
            <v>Jul</v>
          </cell>
        </row>
        <row r="945">
          <cell r="C945" t="str">
            <v>Glencore</v>
          </cell>
          <cell r="R945">
            <v>0</v>
          </cell>
          <cell r="AZ945">
            <v>0</v>
          </cell>
          <cell r="BA945">
            <v>0</v>
          </cell>
          <cell r="BC945" t="str">
            <v>OTHERS</v>
          </cell>
          <cell r="BE945" t="str">
            <v>Aug</v>
          </cell>
        </row>
        <row r="946">
          <cell r="C946" t="str">
            <v>Glencore</v>
          </cell>
          <cell r="R946">
            <v>0</v>
          </cell>
          <cell r="AZ946">
            <v>0</v>
          </cell>
          <cell r="BA946">
            <v>0</v>
          </cell>
          <cell r="BC946" t="str">
            <v>OTHERS</v>
          </cell>
          <cell r="BE946" t="str">
            <v>Sep</v>
          </cell>
        </row>
        <row r="947">
          <cell r="C947" t="str">
            <v>Glencore</v>
          </cell>
          <cell r="R947">
            <v>0</v>
          </cell>
          <cell r="AZ947">
            <v>0</v>
          </cell>
          <cell r="BA947">
            <v>0</v>
          </cell>
          <cell r="BC947" t="str">
            <v>OTHERS</v>
          </cell>
          <cell r="BE947" t="str">
            <v>Oct</v>
          </cell>
        </row>
        <row r="948">
          <cell r="C948" t="str">
            <v>Glencore</v>
          </cell>
          <cell r="R948">
            <v>0</v>
          </cell>
          <cell r="AZ948">
            <v>0</v>
          </cell>
          <cell r="BA948">
            <v>0</v>
          </cell>
          <cell r="BC948" t="str">
            <v>OTHERS</v>
          </cell>
          <cell r="BE948" t="str">
            <v>Nov</v>
          </cell>
        </row>
        <row r="949">
          <cell r="C949" t="str">
            <v>Glencore</v>
          </cell>
          <cell r="R949">
            <v>0</v>
          </cell>
          <cell r="AZ949">
            <v>0</v>
          </cell>
          <cell r="BA949">
            <v>0</v>
          </cell>
          <cell r="BC949" t="str">
            <v>OTHERS</v>
          </cell>
          <cell r="BE949" t="str">
            <v>Dec</v>
          </cell>
        </row>
        <row r="950">
          <cell r="C950" t="str">
            <v>Glencore</v>
          </cell>
          <cell r="R950">
            <v>0</v>
          </cell>
          <cell r="AZ950">
            <v>0</v>
          </cell>
          <cell r="BA950">
            <v>0</v>
          </cell>
          <cell r="BC950" t="str">
            <v>OTHERS</v>
          </cell>
          <cell r="BE950" t="str">
            <v>Jan</v>
          </cell>
        </row>
        <row r="951">
          <cell r="C951" t="str">
            <v>Glencore</v>
          </cell>
          <cell r="R951">
            <v>0</v>
          </cell>
          <cell r="AZ951">
            <v>0</v>
          </cell>
          <cell r="BA951">
            <v>0</v>
          </cell>
          <cell r="BC951" t="str">
            <v>OTHERS</v>
          </cell>
          <cell r="BE951" t="str">
            <v>Feb</v>
          </cell>
        </row>
        <row r="952">
          <cell r="C952" t="str">
            <v>Glencore</v>
          </cell>
          <cell r="R952">
            <v>0</v>
          </cell>
          <cell r="AZ952">
            <v>0</v>
          </cell>
          <cell r="BA952">
            <v>0</v>
          </cell>
          <cell r="BC952" t="str">
            <v>OTHERS</v>
          </cell>
          <cell r="BE952" t="str">
            <v>Mar</v>
          </cell>
        </row>
        <row r="953">
          <cell r="C953" t="str">
            <v>Glencore</v>
          </cell>
          <cell r="R953">
            <v>0</v>
          </cell>
          <cell r="AZ953">
            <v>0</v>
          </cell>
          <cell r="BA953">
            <v>0</v>
          </cell>
          <cell r="BC953" t="str">
            <v>OTHERS</v>
          </cell>
          <cell r="BE953" t="str">
            <v>Apr</v>
          </cell>
        </row>
        <row r="954">
          <cell r="C954" t="str">
            <v>Glencore</v>
          </cell>
          <cell r="R954">
            <v>0</v>
          </cell>
          <cell r="AZ954">
            <v>0</v>
          </cell>
          <cell r="BA954">
            <v>0</v>
          </cell>
          <cell r="BC954" t="str">
            <v>OTHERS</v>
          </cell>
          <cell r="BE954" t="str">
            <v>May</v>
          </cell>
        </row>
        <row r="955">
          <cell r="C955" t="str">
            <v>Glencore</v>
          </cell>
          <cell r="R955">
            <v>0</v>
          </cell>
          <cell r="AZ955">
            <v>0</v>
          </cell>
          <cell r="BA955">
            <v>0</v>
          </cell>
          <cell r="BC955" t="str">
            <v>OTHERS</v>
          </cell>
          <cell r="BE955" t="str">
            <v>Jun</v>
          </cell>
        </row>
        <row r="956">
          <cell r="C956" t="str">
            <v>Glencore</v>
          </cell>
          <cell r="R956">
            <v>0</v>
          </cell>
          <cell r="AZ956">
            <v>0</v>
          </cell>
          <cell r="BA956">
            <v>0</v>
          </cell>
          <cell r="BC956" t="str">
            <v>OTHERS</v>
          </cell>
          <cell r="BE956" t="str">
            <v>Jul</v>
          </cell>
        </row>
        <row r="957">
          <cell r="C957" t="str">
            <v>Glencore</v>
          </cell>
          <cell r="R957">
            <v>0</v>
          </cell>
          <cell r="AZ957">
            <v>0</v>
          </cell>
          <cell r="BA957">
            <v>0</v>
          </cell>
          <cell r="BC957" t="str">
            <v>OTHERS</v>
          </cell>
          <cell r="BE957" t="str">
            <v>Aug</v>
          </cell>
        </row>
        <row r="958">
          <cell r="C958" t="str">
            <v>Glencore</v>
          </cell>
          <cell r="R958">
            <v>0</v>
          </cell>
          <cell r="AZ958">
            <v>0</v>
          </cell>
          <cell r="BA958">
            <v>0</v>
          </cell>
          <cell r="BC958" t="str">
            <v>OTHERS</v>
          </cell>
          <cell r="BE958" t="str">
            <v>Sep</v>
          </cell>
        </row>
        <row r="959">
          <cell r="C959" t="str">
            <v>Glencore</v>
          </cell>
          <cell r="R959">
            <v>0</v>
          </cell>
          <cell r="AZ959">
            <v>0</v>
          </cell>
          <cell r="BA959">
            <v>0</v>
          </cell>
          <cell r="BC959" t="str">
            <v>OTHERS</v>
          </cell>
          <cell r="BE959" t="str">
            <v>Oct</v>
          </cell>
        </row>
        <row r="960">
          <cell r="C960" t="str">
            <v>Glencore</v>
          </cell>
          <cell r="R960">
            <v>0</v>
          </cell>
          <cell r="AZ960">
            <v>0</v>
          </cell>
          <cell r="BA960">
            <v>0</v>
          </cell>
          <cell r="BC960" t="str">
            <v>OTHERS</v>
          </cell>
          <cell r="BE960" t="str">
            <v>Nov</v>
          </cell>
        </row>
        <row r="961">
          <cell r="C961" t="str">
            <v>Glencore</v>
          </cell>
          <cell r="R961">
            <v>0</v>
          </cell>
          <cell r="AZ961">
            <v>0</v>
          </cell>
          <cell r="BA961">
            <v>0</v>
          </cell>
          <cell r="BC961" t="str">
            <v>OTHERS</v>
          </cell>
          <cell r="BE961" t="str">
            <v>Dec</v>
          </cell>
        </row>
        <row r="962">
          <cell r="C962" t="str">
            <v>Other</v>
          </cell>
          <cell r="R962">
            <v>0</v>
          </cell>
          <cell r="AZ962">
            <v>0</v>
          </cell>
          <cell r="BA962">
            <v>0</v>
          </cell>
          <cell r="BC962" t="str">
            <v>OTHERS</v>
          </cell>
          <cell r="BE962" t="str">
            <v>Jan</v>
          </cell>
        </row>
        <row r="963">
          <cell r="C963" t="str">
            <v>Other</v>
          </cell>
          <cell r="R963">
            <v>0</v>
          </cell>
          <cell r="AZ963">
            <v>0</v>
          </cell>
          <cell r="BA963">
            <v>0</v>
          </cell>
          <cell r="BC963" t="str">
            <v>OTHERS</v>
          </cell>
          <cell r="BE963" t="str">
            <v>Feb</v>
          </cell>
        </row>
        <row r="964">
          <cell r="C964" t="str">
            <v>Other</v>
          </cell>
          <cell r="R964">
            <v>0</v>
          </cell>
          <cell r="AZ964">
            <v>0</v>
          </cell>
          <cell r="BA964">
            <v>0</v>
          </cell>
          <cell r="BC964" t="str">
            <v>OTHERS</v>
          </cell>
          <cell r="BE964" t="str">
            <v>Mar</v>
          </cell>
        </row>
        <row r="965">
          <cell r="C965" t="str">
            <v>Other</v>
          </cell>
          <cell r="R965">
            <v>0</v>
          </cell>
          <cell r="AZ965">
            <v>0</v>
          </cell>
          <cell r="BA965">
            <v>0</v>
          </cell>
          <cell r="BC965" t="str">
            <v>OTHERS</v>
          </cell>
          <cell r="BE965" t="str">
            <v>Apr</v>
          </cell>
        </row>
        <row r="966">
          <cell r="C966" t="str">
            <v>Other</v>
          </cell>
          <cell r="R966">
            <v>0</v>
          </cell>
          <cell r="AZ966">
            <v>0</v>
          </cell>
          <cell r="BA966">
            <v>0</v>
          </cell>
          <cell r="BC966" t="str">
            <v>OTHERS</v>
          </cell>
          <cell r="BE966" t="str">
            <v>May</v>
          </cell>
        </row>
        <row r="967">
          <cell r="C967" t="str">
            <v>Other</v>
          </cell>
          <cell r="R967">
            <v>0</v>
          </cell>
          <cell r="AZ967">
            <v>0</v>
          </cell>
          <cell r="BA967">
            <v>0</v>
          </cell>
          <cell r="BC967" t="str">
            <v>OTHERS</v>
          </cell>
          <cell r="BE967" t="str">
            <v>Jun</v>
          </cell>
        </row>
        <row r="968">
          <cell r="C968" t="str">
            <v>Other</v>
          </cell>
          <cell r="R968">
            <v>0</v>
          </cell>
          <cell r="AZ968">
            <v>0</v>
          </cell>
          <cell r="BA968">
            <v>0</v>
          </cell>
          <cell r="BC968" t="str">
            <v>OTHERS</v>
          </cell>
          <cell r="BE968" t="str">
            <v>Jul</v>
          </cell>
        </row>
        <row r="969">
          <cell r="C969" t="str">
            <v>Other</v>
          </cell>
          <cell r="R969">
            <v>0</v>
          </cell>
          <cell r="AZ969">
            <v>0</v>
          </cell>
          <cell r="BA969">
            <v>0</v>
          </cell>
          <cell r="BC969" t="str">
            <v>OTHERS</v>
          </cell>
          <cell r="BE969" t="str">
            <v>Aug</v>
          </cell>
        </row>
        <row r="970">
          <cell r="C970" t="str">
            <v>Other</v>
          </cell>
          <cell r="R970">
            <v>0</v>
          </cell>
          <cell r="AZ970">
            <v>0</v>
          </cell>
          <cell r="BA970">
            <v>0</v>
          </cell>
          <cell r="BC970" t="str">
            <v>OTHERS</v>
          </cell>
          <cell r="BE970" t="str">
            <v>Sep</v>
          </cell>
        </row>
        <row r="971">
          <cell r="C971" t="str">
            <v>Other</v>
          </cell>
          <cell r="R971">
            <v>0</v>
          </cell>
          <cell r="AZ971">
            <v>0</v>
          </cell>
          <cell r="BA971">
            <v>0</v>
          </cell>
          <cell r="BC971" t="str">
            <v>OTHERS</v>
          </cell>
          <cell r="BE971" t="str">
            <v>Oct</v>
          </cell>
        </row>
        <row r="972">
          <cell r="C972" t="str">
            <v>Other</v>
          </cell>
          <cell r="R972">
            <v>0</v>
          </cell>
          <cell r="AZ972">
            <v>0</v>
          </cell>
          <cell r="BA972">
            <v>0</v>
          </cell>
          <cell r="BC972" t="str">
            <v>OTHERS</v>
          </cell>
          <cell r="BE972" t="str">
            <v>Nov</v>
          </cell>
        </row>
        <row r="973">
          <cell r="C973" t="str">
            <v>Other</v>
          </cell>
          <cell r="R973">
            <v>0</v>
          </cell>
          <cell r="AZ973">
            <v>0</v>
          </cell>
          <cell r="BA973">
            <v>0</v>
          </cell>
          <cell r="BC973" t="str">
            <v>OTHERS</v>
          </cell>
          <cell r="BE973" t="str">
            <v>Dec</v>
          </cell>
        </row>
        <row r="974">
          <cell r="C974" t="str">
            <v>NZ Steel</v>
          </cell>
          <cell r="R974">
            <v>0</v>
          </cell>
          <cell r="AZ974">
            <v>0</v>
          </cell>
          <cell r="BA974">
            <v>0</v>
          </cell>
          <cell r="BC974" t="str">
            <v>OTHERS</v>
          </cell>
          <cell r="BE974" t="str">
            <v>Jan</v>
          </cell>
        </row>
        <row r="975">
          <cell r="C975" t="str">
            <v>NZ Steel</v>
          </cell>
          <cell r="R975">
            <v>0</v>
          </cell>
          <cell r="AZ975">
            <v>0</v>
          </cell>
          <cell r="BA975">
            <v>0</v>
          </cell>
          <cell r="BC975" t="str">
            <v>OTHERS</v>
          </cell>
          <cell r="BE975" t="str">
            <v>Feb</v>
          </cell>
        </row>
        <row r="976">
          <cell r="C976" t="str">
            <v>NZ Steel</v>
          </cell>
          <cell r="R976">
            <v>0</v>
          </cell>
          <cell r="AZ976">
            <v>0</v>
          </cell>
          <cell r="BA976">
            <v>0</v>
          </cell>
          <cell r="BC976" t="str">
            <v>OTHERS</v>
          </cell>
          <cell r="BE976" t="str">
            <v>Mar</v>
          </cell>
        </row>
        <row r="977">
          <cell r="C977" t="str">
            <v>NZ Steel</v>
          </cell>
          <cell r="R977">
            <v>30000</v>
          </cell>
          <cell r="AZ977">
            <v>-30000</v>
          </cell>
          <cell r="BA977">
            <v>-23538.123575036268</v>
          </cell>
          <cell r="BC977" t="str">
            <v>OTHERS</v>
          </cell>
          <cell r="BE977" t="str">
            <v>Apr</v>
          </cell>
        </row>
        <row r="978">
          <cell r="C978" t="str">
            <v>NZ Steel</v>
          </cell>
          <cell r="R978">
            <v>0</v>
          </cell>
          <cell r="AZ978">
            <v>0</v>
          </cell>
          <cell r="BA978">
            <v>0</v>
          </cell>
          <cell r="BC978" t="str">
            <v>OTHERS</v>
          </cell>
          <cell r="BE978" t="str">
            <v>May</v>
          </cell>
        </row>
        <row r="979">
          <cell r="C979" t="str">
            <v>NZ Steel</v>
          </cell>
          <cell r="R979">
            <v>0</v>
          </cell>
          <cell r="AZ979">
            <v>0</v>
          </cell>
          <cell r="BA979">
            <v>0</v>
          </cell>
          <cell r="BC979" t="str">
            <v>OTHERS</v>
          </cell>
          <cell r="BE979" t="str">
            <v>Jun</v>
          </cell>
        </row>
        <row r="980">
          <cell r="C980" t="str">
            <v>NZ Steel</v>
          </cell>
          <cell r="R980">
            <v>0</v>
          </cell>
          <cell r="AZ980">
            <v>0</v>
          </cell>
          <cell r="BA980">
            <v>0</v>
          </cell>
          <cell r="BC980" t="str">
            <v>OTHERS</v>
          </cell>
          <cell r="BE980" t="str">
            <v>Jul</v>
          </cell>
        </row>
        <row r="981">
          <cell r="C981" t="str">
            <v>NZ Steel</v>
          </cell>
          <cell r="R981">
            <v>0</v>
          </cell>
          <cell r="AZ981">
            <v>0</v>
          </cell>
          <cell r="BA981">
            <v>0</v>
          </cell>
          <cell r="BC981" t="str">
            <v>OTHERS</v>
          </cell>
          <cell r="BE981" t="str">
            <v>Aug</v>
          </cell>
        </row>
        <row r="982">
          <cell r="C982" t="str">
            <v>NZ Steel</v>
          </cell>
          <cell r="R982">
            <v>0</v>
          </cell>
          <cell r="AZ982">
            <v>0</v>
          </cell>
          <cell r="BA982">
            <v>0</v>
          </cell>
          <cell r="BC982" t="str">
            <v>OTHERS</v>
          </cell>
          <cell r="BE982" t="str">
            <v>Sep</v>
          </cell>
        </row>
        <row r="983">
          <cell r="C983" t="str">
            <v>NZ Steel</v>
          </cell>
          <cell r="R983">
            <v>0</v>
          </cell>
          <cell r="AZ983">
            <v>0</v>
          </cell>
          <cell r="BA983">
            <v>0</v>
          </cell>
          <cell r="BC983" t="str">
            <v>OTHERS</v>
          </cell>
          <cell r="BE983" t="str">
            <v>Oct</v>
          </cell>
        </row>
        <row r="984">
          <cell r="C984" t="str">
            <v>NZ Steel</v>
          </cell>
          <cell r="R984">
            <v>0</v>
          </cell>
          <cell r="AZ984">
            <v>0</v>
          </cell>
          <cell r="BA984">
            <v>0</v>
          </cell>
          <cell r="BC984" t="str">
            <v>OTHERS</v>
          </cell>
          <cell r="BE984" t="str">
            <v>Nov</v>
          </cell>
        </row>
        <row r="985">
          <cell r="C985" t="str">
            <v>NZ Steel</v>
          </cell>
          <cell r="R985">
            <v>0</v>
          </cell>
          <cell r="AZ985">
            <v>0</v>
          </cell>
          <cell r="BA985">
            <v>0</v>
          </cell>
          <cell r="BC985" t="str">
            <v>OTHERS</v>
          </cell>
          <cell r="BE985" t="str">
            <v>Dec</v>
          </cell>
        </row>
        <row r="986">
          <cell r="C986" t="str">
            <v>PLN Cilacap</v>
          </cell>
          <cell r="R986">
            <v>7500</v>
          </cell>
          <cell r="AZ986">
            <v>-26250</v>
          </cell>
          <cell r="BA986">
            <v>-13558.928571428571</v>
          </cell>
          <cell r="BC986" t="str">
            <v>OTHERS</v>
          </cell>
          <cell r="BE986" t="str">
            <v>Jan</v>
          </cell>
        </row>
        <row r="987">
          <cell r="C987" t="str">
            <v>PLN Cilacap</v>
          </cell>
          <cell r="R987">
            <v>7500</v>
          </cell>
          <cell r="AZ987">
            <v>-26250</v>
          </cell>
          <cell r="BA987">
            <v>-13558.928571428571</v>
          </cell>
          <cell r="BC987" t="str">
            <v>OTHERS</v>
          </cell>
          <cell r="BE987" t="str">
            <v>Feb</v>
          </cell>
        </row>
        <row r="988">
          <cell r="C988" t="str">
            <v>PLN Cilacap</v>
          </cell>
          <cell r="R988">
            <v>7500</v>
          </cell>
          <cell r="AZ988">
            <v>-26250</v>
          </cell>
          <cell r="BA988">
            <v>-13558.928571428571</v>
          </cell>
          <cell r="BC988" t="str">
            <v>OTHERS</v>
          </cell>
          <cell r="BE988" t="str">
            <v>Mar</v>
          </cell>
        </row>
        <row r="989">
          <cell r="C989" t="str">
            <v>PLN Cilacap</v>
          </cell>
          <cell r="R989">
            <v>7500</v>
          </cell>
          <cell r="AZ989">
            <v>-26250</v>
          </cell>
          <cell r="BA989">
            <v>-13558.928571428571</v>
          </cell>
          <cell r="BC989" t="str">
            <v>OTHERS</v>
          </cell>
          <cell r="BE989" t="str">
            <v>Apr</v>
          </cell>
        </row>
        <row r="990">
          <cell r="C990" t="str">
            <v>PLN Cilacap</v>
          </cell>
          <cell r="R990">
            <v>7500</v>
          </cell>
          <cell r="AZ990">
            <v>-26250</v>
          </cell>
          <cell r="BA990">
            <v>-13558.928571428571</v>
          </cell>
          <cell r="BC990" t="str">
            <v>OTHERS</v>
          </cell>
          <cell r="BE990" t="str">
            <v>May</v>
          </cell>
        </row>
        <row r="991">
          <cell r="C991" t="str">
            <v>PLN Cilacap</v>
          </cell>
          <cell r="R991">
            <v>7500</v>
          </cell>
          <cell r="AZ991">
            <v>-26250</v>
          </cell>
          <cell r="BA991">
            <v>-13558.928571428571</v>
          </cell>
          <cell r="BC991" t="str">
            <v>OTHERS</v>
          </cell>
          <cell r="BE991" t="str">
            <v>Jun</v>
          </cell>
        </row>
        <row r="992">
          <cell r="C992" t="str">
            <v>PLN Cilacap</v>
          </cell>
          <cell r="R992">
            <v>7500</v>
          </cell>
          <cell r="AZ992">
            <v>-26250</v>
          </cell>
          <cell r="BA992">
            <v>-13558.928571428571</v>
          </cell>
          <cell r="BC992" t="str">
            <v>OTHERS</v>
          </cell>
          <cell r="BE992" t="str">
            <v>Jul</v>
          </cell>
        </row>
        <row r="993">
          <cell r="C993" t="str">
            <v>PLN Cilacap</v>
          </cell>
          <cell r="R993">
            <v>7500</v>
          </cell>
          <cell r="AZ993">
            <v>-26250</v>
          </cell>
          <cell r="BA993">
            <v>-13558.928571428571</v>
          </cell>
          <cell r="BC993" t="str">
            <v>OTHERS</v>
          </cell>
          <cell r="BE993" t="str">
            <v>Aug</v>
          </cell>
        </row>
        <row r="994">
          <cell r="C994" t="str">
            <v>PLN Cilacap</v>
          </cell>
          <cell r="R994">
            <v>7500</v>
          </cell>
          <cell r="AZ994">
            <v>-26250</v>
          </cell>
          <cell r="BA994">
            <v>-13558.928571428571</v>
          </cell>
          <cell r="BC994" t="str">
            <v>OTHERS</v>
          </cell>
          <cell r="BE994" t="str">
            <v>Sep</v>
          </cell>
        </row>
        <row r="995">
          <cell r="C995" t="str">
            <v>PLN Cilacap</v>
          </cell>
          <cell r="R995">
            <v>7500</v>
          </cell>
          <cell r="AZ995">
            <v>-26250</v>
          </cell>
          <cell r="BA995">
            <v>-13558.928571428571</v>
          </cell>
          <cell r="BC995" t="str">
            <v>OTHERS</v>
          </cell>
          <cell r="BE995" t="str">
            <v>Oct</v>
          </cell>
        </row>
        <row r="996">
          <cell r="C996" t="str">
            <v>PLN Cilacap</v>
          </cell>
          <cell r="R996">
            <v>7500</v>
          </cell>
          <cell r="AZ996">
            <v>-26250</v>
          </cell>
          <cell r="BA996">
            <v>-13558.928571428571</v>
          </cell>
          <cell r="BC996" t="str">
            <v>OTHERS</v>
          </cell>
          <cell r="BE996" t="str">
            <v>Nov</v>
          </cell>
        </row>
        <row r="997">
          <cell r="C997" t="str">
            <v>PLN Cilacap</v>
          </cell>
          <cell r="R997">
            <v>7500</v>
          </cell>
          <cell r="AZ997">
            <v>-26250</v>
          </cell>
          <cell r="BA997">
            <v>-13558.928571428571</v>
          </cell>
          <cell r="BC997" t="str">
            <v>OTHERS</v>
          </cell>
          <cell r="BE997" t="str">
            <v>Dec</v>
          </cell>
        </row>
        <row r="998">
          <cell r="C998" t="str">
            <v>PLN Cilacap</v>
          </cell>
          <cell r="R998">
            <v>7500</v>
          </cell>
          <cell r="AZ998">
            <v>-26250</v>
          </cell>
          <cell r="BA998">
            <v>-13558.928571428571</v>
          </cell>
          <cell r="BC998" t="str">
            <v>OTHERS</v>
          </cell>
          <cell r="BE998" t="str">
            <v>Jan</v>
          </cell>
        </row>
        <row r="999">
          <cell r="C999" t="str">
            <v>PLN Cilacap</v>
          </cell>
          <cell r="R999">
            <v>7500</v>
          </cell>
          <cell r="AZ999">
            <v>-26250</v>
          </cell>
          <cell r="BA999">
            <v>-13558.928571428571</v>
          </cell>
          <cell r="BC999" t="str">
            <v>OTHERS</v>
          </cell>
          <cell r="BE999" t="str">
            <v>Feb</v>
          </cell>
        </row>
        <row r="1000">
          <cell r="C1000" t="str">
            <v>PLN Cilacap</v>
          </cell>
          <cell r="R1000">
            <v>7500</v>
          </cell>
          <cell r="AZ1000">
            <v>-26250</v>
          </cell>
          <cell r="BA1000">
            <v>-13558.928571428571</v>
          </cell>
          <cell r="BC1000" t="str">
            <v>OTHERS</v>
          </cell>
          <cell r="BE1000" t="str">
            <v>Mar</v>
          </cell>
        </row>
        <row r="1001">
          <cell r="C1001" t="str">
            <v>PLN Cilacap</v>
          </cell>
          <cell r="R1001">
            <v>7500</v>
          </cell>
          <cell r="AZ1001">
            <v>-26250</v>
          </cell>
          <cell r="BA1001">
            <v>-13558.928571428571</v>
          </cell>
          <cell r="BC1001" t="str">
            <v>OTHERS</v>
          </cell>
          <cell r="BE1001" t="str">
            <v>Apr</v>
          </cell>
        </row>
        <row r="1002">
          <cell r="C1002" t="str">
            <v>PLN Cilacap</v>
          </cell>
          <cell r="R1002">
            <v>7500</v>
          </cell>
          <cell r="AZ1002">
            <v>-26250</v>
          </cell>
          <cell r="BA1002">
            <v>-13558.928571428571</v>
          </cell>
          <cell r="BC1002" t="str">
            <v>OTHERS</v>
          </cell>
          <cell r="BE1002" t="str">
            <v>May</v>
          </cell>
        </row>
        <row r="1003">
          <cell r="C1003" t="str">
            <v>PLN Cilacap</v>
          </cell>
          <cell r="R1003">
            <v>7500</v>
          </cell>
          <cell r="AZ1003">
            <v>-26250</v>
          </cell>
          <cell r="BA1003">
            <v>-13558.928571428571</v>
          </cell>
          <cell r="BC1003" t="str">
            <v>OTHERS</v>
          </cell>
          <cell r="BE1003" t="str">
            <v>Jun</v>
          </cell>
        </row>
        <row r="1004">
          <cell r="C1004" t="str">
            <v>PLN Cilacap</v>
          </cell>
          <cell r="R1004">
            <v>7500</v>
          </cell>
          <cell r="AZ1004">
            <v>-26250</v>
          </cell>
          <cell r="BA1004">
            <v>-13558.928571428571</v>
          </cell>
          <cell r="BC1004" t="str">
            <v>OTHERS</v>
          </cell>
          <cell r="BE1004" t="str">
            <v>Jul</v>
          </cell>
        </row>
        <row r="1005">
          <cell r="C1005" t="str">
            <v>PLN Cilacap</v>
          </cell>
          <cell r="R1005">
            <v>7500</v>
          </cell>
          <cell r="AZ1005">
            <v>-26250</v>
          </cell>
          <cell r="BA1005">
            <v>-13558.928571428571</v>
          </cell>
          <cell r="BC1005" t="str">
            <v>OTHERS</v>
          </cell>
          <cell r="BE1005" t="str">
            <v>Aug</v>
          </cell>
        </row>
        <row r="1006">
          <cell r="C1006" t="str">
            <v>PLN Cilacap</v>
          </cell>
          <cell r="R1006">
            <v>7500</v>
          </cell>
          <cell r="AZ1006">
            <v>-26250</v>
          </cell>
          <cell r="BA1006">
            <v>-13558.928571428571</v>
          </cell>
          <cell r="BC1006" t="str">
            <v>OTHERS</v>
          </cell>
          <cell r="BE1006" t="str">
            <v>Sep</v>
          </cell>
        </row>
        <row r="1007">
          <cell r="C1007" t="str">
            <v>PLN Cilacap</v>
          </cell>
          <cell r="R1007">
            <v>7500</v>
          </cell>
          <cell r="AZ1007">
            <v>-26250</v>
          </cell>
          <cell r="BA1007">
            <v>-13558.928571428571</v>
          </cell>
          <cell r="BC1007" t="str">
            <v>OTHERS</v>
          </cell>
          <cell r="BE1007" t="str">
            <v>Oct</v>
          </cell>
        </row>
        <row r="1008">
          <cell r="C1008" t="str">
            <v>PLN Cilacap</v>
          </cell>
          <cell r="R1008">
            <v>7500</v>
          </cell>
          <cell r="AZ1008">
            <v>-26250</v>
          </cell>
          <cell r="BA1008">
            <v>-13558.928571428571</v>
          </cell>
          <cell r="BC1008" t="str">
            <v>OTHERS</v>
          </cell>
          <cell r="BE1008" t="str">
            <v>Nov</v>
          </cell>
        </row>
        <row r="1009">
          <cell r="C1009" t="str">
            <v>PLN Cilacap</v>
          </cell>
          <cell r="R1009">
            <v>7500</v>
          </cell>
          <cell r="AZ1009">
            <v>-26250</v>
          </cell>
          <cell r="BA1009">
            <v>-13558.928571428571</v>
          </cell>
          <cell r="BC1009" t="str">
            <v>OTHERS</v>
          </cell>
          <cell r="BE1009" t="str">
            <v>Dec</v>
          </cell>
        </row>
        <row r="1010">
          <cell r="C1010" t="str">
            <v>PLN Cilacap</v>
          </cell>
          <cell r="R1010">
            <v>7500</v>
          </cell>
          <cell r="AZ1010">
            <v>-26250</v>
          </cell>
          <cell r="BA1010">
            <v>-13558.928571428571</v>
          </cell>
          <cell r="BC1010" t="str">
            <v>OTHERS</v>
          </cell>
          <cell r="BE1010" t="str">
            <v>Jan</v>
          </cell>
        </row>
        <row r="1011">
          <cell r="C1011" t="str">
            <v>PLN Cilacap</v>
          </cell>
          <cell r="R1011">
            <v>7500</v>
          </cell>
          <cell r="AZ1011">
            <v>-26250</v>
          </cell>
          <cell r="BA1011">
            <v>-13558.928571428571</v>
          </cell>
          <cell r="BC1011" t="str">
            <v>OTHERS</v>
          </cell>
          <cell r="BE1011" t="str">
            <v>Feb</v>
          </cell>
        </row>
        <row r="1012">
          <cell r="C1012" t="str">
            <v>PLN Cilacap</v>
          </cell>
          <cell r="R1012">
            <v>7500</v>
          </cell>
          <cell r="AZ1012">
            <v>-26250</v>
          </cell>
          <cell r="BA1012">
            <v>-13558.928571428571</v>
          </cell>
          <cell r="BC1012" t="str">
            <v>OTHERS</v>
          </cell>
          <cell r="BE1012" t="str">
            <v>Mar</v>
          </cell>
        </row>
        <row r="1013">
          <cell r="C1013" t="str">
            <v>PLN Cilacap</v>
          </cell>
          <cell r="R1013">
            <v>7500</v>
          </cell>
          <cell r="AZ1013">
            <v>-26250</v>
          </cell>
          <cell r="BA1013">
            <v>-13558.928571428571</v>
          </cell>
          <cell r="BC1013" t="str">
            <v>OTHERS</v>
          </cell>
          <cell r="BE1013" t="str">
            <v>Apr</v>
          </cell>
        </row>
        <row r="1014">
          <cell r="C1014" t="str">
            <v>PLN Cilacap</v>
          </cell>
          <cell r="R1014">
            <v>7500</v>
          </cell>
          <cell r="AZ1014">
            <v>-26250</v>
          </cell>
          <cell r="BA1014">
            <v>-13558.928571428571</v>
          </cell>
          <cell r="BC1014" t="str">
            <v>OTHERS</v>
          </cell>
          <cell r="BE1014" t="str">
            <v>May</v>
          </cell>
        </row>
        <row r="1015">
          <cell r="C1015" t="str">
            <v>PLN Cilacap</v>
          </cell>
          <cell r="R1015">
            <v>7500</v>
          </cell>
          <cell r="AZ1015">
            <v>-26250</v>
          </cell>
          <cell r="BA1015">
            <v>-13558.928571428571</v>
          </cell>
          <cell r="BC1015" t="str">
            <v>OTHERS</v>
          </cell>
          <cell r="BE1015" t="str">
            <v>Jun</v>
          </cell>
        </row>
        <row r="1016">
          <cell r="C1016" t="str">
            <v>PLN Cilacap</v>
          </cell>
          <cell r="R1016">
            <v>7500</v>
          </cell>
          <cell r="AZ1016">
            <v>-26250</v>
          </cell>
          <cell r="BA1016">
            <v>-13558.928571428571</v>
          </cell>
          <cell r="BC1016" t="str">
            <v>OTHERS</v>
          </cell>
          <cell r="BE1016" t="str">
            <v>Jul</v>
          </cell>
        </row>
        <row r="1017">
          <cell r="C1017" t="str">
            <v>PLN Cilacap</v>
          </cell>
          <cell r="R1017">
            <v>7500</v>
          </cell>
          <cell r="AZ1017">
            <v>-26250</v>
          </cell>
          <cell r="BA1017">
            <v>-13558.928571428571</v>
          </cell>
          <cell r="BC1017" t="str">
            <v>OTHERS</v>
          </cell>
          <cell r="BE1017" t="str">
            <v>Aug</v>
          </cell>
        </row>
        <row r="1018">
          <cell r="C1018" t="str">
            <v>PLN Cilacap</v>
          </cell>
          <cell r="R1018">
            <v>7500</v>
          </cell>
          <cell r="AZ1018">
            <v>-26250</v>
          </cell>
          <cell r="BA1018">
            <v>-13558.928571428571</v>
          </cell>
          <cell r="BC1018" t="str">
            <v>OTHERS</v>
          </cell>
          <cell r="BE1018" t="str">
            <v>Sep</v>
          </cell>
        </row>
        <row r="1019">
          <cell r="C1019" t="str">
            <v>PLN Cilacap</v>
          </cell>
          <cell r="R1019">
            <v>7500</v>
          </cell>
          <cell r="AZ1019">
            <v>-26250</v>
          </cell>
          <cell r="BA1019">
            <v>-13558.928571428571</v>
          </cell>
          <cell r="BC1019" t="str">
            <v>OTHERS</v>
          </cell>
          <cell r="BE1019" t="str">
            <v>Oct</v>
          </cell>
        </row>
        <row r="1020">
          <cell r="C1020" t="str">
            <v>PLN Cilacap</v>
          </cell>
          <cell r="R1020">
            <v>7500</v>
          </cell>
          <cell r="AZ1020">
            <v>-26250</v>
          </cell>
          <cell r="BA1020">
            <v>-13558.928571428571</v>
          </cell>
          <cell r="BC1020" t="str">
            <v>OTHERS</v>
          </cell>
          <cell r="BE1020" t="str">
            <v>Nov</v>
          </cell>
        </row>
        <row r="1021">
          <cell r="C1021" t="str">
            <v>PLN Cilacap</v>
          </cell>
          <cell r="R1021">
            <v>7500</v>
          </cell>
          <cell r="AZ1021">
            <v>-26250</v>
          </cell>
          <cell r="BA1021">
            <v>-13558.928571428571</v>
          </cell>
          <cell r="BC1021" t="str">
            <v>OTHERS</v>
          </cell>
          <cell r="BE1021" t="str">
            <v>Dec</v>
          </cell>
        </row>
        <row r="1022">
          <cell r="C1022" t="str">
            <v>PLN Cilacap</v>
          </cell>
          <cell r="R1022">
            <v>7500</v>
          </cell>
          <cell r="AZ1022">
            <v>-26250</v>
          </cell>
          <cell r="BA1022">
            <v>-13558.928571428571</v>
          </cell>
          <cell r="BC1022" t="str">
            <v>OTHERS</v>
          </cell>
          <cell r="BE1022" t="str">
            <v>Jan</v>
          </cell>
        </row>
        <row r="1023">
          <cell r="C1023" t="str">
            <v>PLN Cilacap</v>
          </cell>
          <cell r="R1023">
            <v>7500</v>
          </cell>
          <cell r="AZ1023">
            <v>-26250</v>
          </cell>
          <cell r="BA1023">
            <v>-13558.928571428571</v>
          </cell>
          <cell r="BC1023" t="str">
            <v>OTHERS</v>
          </cell>
          <cell r="BE1023" t="str">
            <v>Feb</v>
          </cell>
        </row>
        <row r="1024">
          <cell r="C1024" t="str">
            <v>PLN Cilacap</v>
          </cell>
          <cell r="R1024">
            <v>7500</v>
          </cell>
          <cell r="AZ1024">
            <v>-26250</v>
          </cell>
          <cell r="BA1024">
            <v>-13558.928571428571</v>
          </cell>
          <cell r="BC1024" t="str">
            <v>OTHERS</v>
          </cell>
          <cell r="BE1024" t="str">
            <v>Mar</v>
          </cell>
        </row>
        <row r="1025">
          <cell r="C1025" t="str">
            <v>PLN Cilacap</v>
          </cell>
          <cell r="R1025">
            <v>7500</v>
          </cell>
          <cell r="AZ1025">
            <v>-26250</v>
          </cell>
          <cell r="BA1025">
            <v>-13558.928571428571</v>
          </cell>
          <cell r="BC1025" t="str">
            <v>OTHERS</v>
          </cell>
          <cell r="BE1025" t="str">
            <v>Apr</v>
          </cell>
        </row>
        <row r="1026">
          <cell r="C1026" t="str">
            <v>PLN Cilacap</v>
          </cell>
          <cell r="R1026">
            <v>7500</v>
          </cell>
          <cell r="AZ1026">
            <v>-26250</v>
          </cell>
          <cell r="BA1026">
            <v>-13558.928571428571</v>
          </cell>
          <cell r="BC1026" t="str">
            <v>OTHERS</v>
          </cell>
          <cell r="BE1026" t="str">
            <v>May</v>
          </cell>
        </row>
        <row r="1027">
          <cell r="C1027" t="str">
            <v>PLN Cilacap</v>
          </cell>
          <cell r="R1027">
            <v>7500</v>
          </cell>
          <cell r="AZ1027">
            <v>-26250</v>
          </cell>
          <cell r="BA1027">
            <v>-13558.928571428571</v>
          </cell>
          <cell r="BC1027" t="str">
            <v>OTHERS</v>
          </cell>
          <cell r="BE1027" t="str">
            <v>Jun</v>
          </cell>
        </row>
        <row r="1028">
          <cell r="C1028" t="str">
            <v>PLN Cilacap</v>
          </cell>
          <cell r="R1028">
            <v>7500</v>
          </cell>
          <cell r="AZ1028">
            <v>-26250</v>
          </cell>
          <cell r="BA1028">
            <v>-13558.928571428571</v>
          </cell>
          <cell r="BC1028" t="str">
            <v>OTHERS</v>
          </cell>
          <cell r="BE1028" t="str">
            <v>Jul</v>
          </cell>
        </row>
        <row r="1029">
          <cell r="C1029" t="str">
            <v>PLN Cilacap</v>
          </cell>
          <cell r="R1029">
            <v>7500</v>
          </cell>
          <cell r="AZ1029">
            <v>-26250</v>
          </cell>
          <cell r="BA1029">
            <v>-13558.928571428571</v>
          </cell>
          <cell r="BC1029" t="str">
            <v>OTHERS</v>
          </cell>
          <cell r="BE1029" t="str">
            <v>Aug</v>
          </cell>
        </row>
        <row r="1030">
          <cell r="C1030" t="str">
            <v>PLN Cilacap</v>
          </cell>
          <cell r="R1030">
            <v>7500</v>
          </cell>
          <cell r="AZ1030">
            <v>-26250</v>
          </cell>
          <cell r="BA1030">
            <v>-13558.928571428571</v>
          </cell>
          <cell r="BC1030" t="str">
            <v>OTHERS</v>
          </cell>
          <cell r="BE1030" t="str">
            <v>Sep</v>
          </cell>
        </row>
        <row r="1031">
          <cell r="C1031" t="str">
            <v>PLN Cilacap</v>
          </cell>
          <cell r="R1031">
            <v>7500</v>
          </cell>
          <cell r="AZ1031">
            <v>-26250</v>
          </cell>
          <cell r="BA1031">
            <v>-13558.928571428571</v>
          </cell>
          <cell r="BC1031" t="str">
            <v>OTHERS</v>
          </cell>
          <cell r="BE1031" t="str">
            <v>Oct</v>
          </cell>
        </row>
        <row r="1032">
          <cell r="C1032" t="str">
            <v>PLN Cilacap</v>
          </cell>
          <cell r="R1032">
            <v>7500</v>
          </cell>
          <cell r="AZ1032">
            <v>-26250</v>
          </cell>
          <cell r="BA1032">
            <v>-13558.928571428571</v>
          </cell>
          <cell r="BC1032" t="str">
            <v>OTHERS</v>
          </cell>
          <cell r="BE1032" t="str">
            <v>Nov</v>
          </cell>
        </row>
        <row r="1033">
          <cell r="C1033" t="str">
            <v>PLN Cilacap</v>
          </cell>
          <cell r="R1033">
            <v>7500</v>
          </cell>
          <cell r="AZ1033">
            <v>-26250</v>
          </cell>
          <cell r="BA1033">
            <v>-13558.928571428571</v>
          </cell>
          <cell r="BC1033" t="str">
            <v>OTHERS</v>
          </cell>
          <cell r="BE1033" t="str">
            <v>Dec</v>
          </cell>
        </row>
        <row r="1034">
          <cell r="C1034" t="str">
            <v>PLN Cilacap</v>
          </cell>
          <cell r="R1034">
            <v>7500</v>
          </cell>
          <cell r="AZ1034">
            <v>-26250</v>
          </cell>
          <cell r="BA1034">
            <v>-13558.928571428571</v>
          </cell>
          <cell r="BC1034" t="str">
            <v>OTHERS</v>
          </cell>
          <cell r="BE1034" t="str">
            <v>Jan</v>
          </cell>
        </row>
        <row r="1035">
          <cell r="C1035" t="str">
            <v>PLN Cilacap</v>
          </cell>
          <cell r="R1035">
            <v>7500</v>
          </cell>
          <cell r="AZ1035">
            <v>-26250</v>
          </cell>
          <cell r="BA1035">
            <v>-13558.928571428571</v>
          </cell>
          <cell r="BC1035" t="str">
            <v>OTHERS</v>
          </cell>
          <cell r="BE1035" t="str">
            <v>Feb</v>
          </cell>
        </row>
        <row r="1036">
          <cell r="C1036" t="str">
            <v>PLN Cilacap</v>
          </cell>
          <cell r="R1036">
            <v>0</v>
          </cell>
          <cell r="AZ1036">
            <v>0</v>
          </cell>
          <cell r="BA1036">
            <v>0</v>
          </cell>
          <cell r="BC1036" t="str">
            <v>OTHERS</v>
          </cell>
          <cell r="BE1036" t="str">
            <v>Mar</v>
          </cell>
        </row>
        <row r="1037">
          <cell r="C1037" t="str">
            <v>PLN Cilacap</v>
          </cell>
          <cell r="R1037">
            <v>7500</v>
          </cell>
          <cell r="AZ1037">
            <v>-26250</v>
          </cell>
          <cell r="BA1037">
            <v>-13558.928571428571</v>
          </cell>
          <cell r="BC1037" t="str">
            <v>OTHERS</v>
          </cell>
          <cell r="BE1037" t="str">
            <v>Apr</v>
          </cell>
        </row>
        <row r="1038">
          <cell r="C1038" t="str">
            <v>PLN Cilacap</v>
          </cell>
          <cell r="R1038">
            <v>7500</v>
          </cell>
          <cell r="AZ1038">
            <v>-26250</v>
          </cell>
          <cell r="BA1038">
            <v>-13558.928571428571</v>
          </cell>
          <cell r="BC1038" t="str">
            <v>OTHERS</v>
          </cell>
          <cell r="BE1038" t="str">
            <v>May</v>
          </cell>
        </row>
        <row r="1039">
          <cell r="C1039" t="str">
            <v>PLN Cilacap</v>
          </cell>
          <cell r="R1039">
            <v>7500</v>
          </cell>
          <cell r="AZ1039">
            <v>-26250</v>
          </cell>
          <cell r="BA1039">
            <v>-13558.928571428571</v>
          </cell>
          <cell r="BC1039" t="str">
            <v>OTHERS</v>
          </cell>
          <cell r="BE1039" t="str">
            <v>Jun</v>
          </cell>
        </row>
        <row r="1040">
          <cell r="C1040" t="str">
            <v>PLN Cilacap</v>
          </cell>
          <cell r="R1040">
            <v>7500</v>
          </cell>
          <cell r="AZ1040">
            <v>-26250</v>
          </cell>
          <cell r="BA1040">
            <v>-13558.928571428571</v>
          </cell>
          <cell r="BC1040" t="str">
            <v>OTHERS</v>
          </cell>
          <cell r="BE1040" t="str">
            <v>Jul</v>
          </cell>
        </row>
        <row r="1041">
          <cell r="C1041" t="str">
            <v>PLN Cilacap</v>
          </cell>
          <cell r="R1041">
            <v>7500</v>
          </cell>
          <cell r="AZ1041">
            <v>-26250</v>
          </cell>
          <cell r="BA1041">
            <v>-13558.928571428571</v>
          </cell>
          <cell r="BC1041" t="str">
            <v>OTHERS</v>
          </cell>
          <cell r="BE1041" t="str">
            <v>Aug</v>
          </cell>
        </row>
        <row r="1042">
          <cell r="C1042" t="str">
            <v>PLN Cilacap</v>
          </cell>
          <cell r="R1042">
            <v>7500</v>
          </cell>
          <cell r="AZ1042">
            <v>-26250</v>
          </cell>
          <cell r="BA1042">
            <v>-13558.928571428571</v>
          </cell>
          <cell r="BC1042" t="str">
            <v>OTHERS</v>
          </cell>
          <cell r="BE1042" t="str">
            <v>Sep</v>
          </cell>
        </row>
        <row r="1043">
          <cell r="C1043" t="str">
            <v>PLN Cilacap</v>
          </cell>
          <cell r="R1043">
            <v>7500</v>
          </cell>
          <cell r="AZ1043">
            <v>-26250</v>
          </cell>
          <cell r="BA1043">
            <v>-13558.928571428571</v>
          </cell>
          <cell r="BC1043" t="str">
            <v>OTHERS</v>
          </cell>
          <cell r="BE1043" t="str">
            <v>Oct</v>
          </cell>
        </row>
        <row r="1044">
          <cell r="C1044" t="str">
            <v>PLN Cilacap</v>
          </cell>
          <cell r="R1044">
            <v>7500</v>
          </cell>
          <cell r="AZ1044">
            <v>-26250</v>
          </cell>
          <cell r="BA1044">
            <v>-13558.928571428571</v>
          </cell>
          <cell r="BC1044" t="str">
            <v>OTHERS</v>
          </cell>
          <cell r="BE1044" t="str">
            <v>Nov</v>
          </cell>
        </row>
        <row r="1045">
          <cell r="C1045" t="str">
            <v>PLN Cilacap</v>
          </cell>
          <cell r="R1045">
            <v>7500</v>
          </cell>
          <cell r="AZ1045">
            <v>-26250</v>
          </cell>
          <cell r="BA1045">
            <v>-13558.928571428571</v>
          </cell>
          <cell r="BC1045" t="str">
            <v>OTHERS</v>
          </cell>
          <cell r="BE1045" t="str">
            <v>Dec</v>
          </cell>
        </row>
        <row r="1046">
          <cell r="C1046" t="str">
            <v>PLN Cilacap</v>
          </cell>
          <cell r="R1046">
            <v>0</v>
          </cell>
          <cell r="AZ1046">
            <v>0</v>
          </cell>
          <cell r="BA1046">
            <v>0</v>
          </cell>
          <cell r="BC1046" t="str">
            <v>OTHERS</v>
          </cell>
          <cell r="BE1046" t="str">
            <v>Jan</v>
          </cell>
        </row>
        <row r="1047">
          <cell r="C1047" t="str">
            <v>PLN Cilacap</v>
          </cell>
          <cell r="R1047">
            <v>0</v>
          </cell>
          <cell r="AZ1047">
            <v>0</v>
          </cell>
          <cell r="BA1047">
            <v>0</v>
          </cell>
          <cell r="BC1047" t="str">
            <v>OTHERS</v>
          </cell>
          <cell r="BE1047" t="str">
            <v>Feb</v>
          </cell>
        </row>
        <row r="1048">
          <cell r="C1048" t="str">
            <v>PLN Cilacap</v>
          </cell>
          <cell r="R1048">
            <v>0</v>
          </cell>
          <cell r="AZ1048">
            <v>0</v>
          </cell>
          <cell r="BA1048">
            <v>0</v>
          </cell>
          <cell r="BC1048" t="str">
            <v>OTHERS</v>
          </cell>
          <cell r="BE1048" t="str">
            <v>Mar</v>
          </cell>
        </row>
        <row r="1049">
          <cell r="C1049" t="str">
            <v>PLN Cilacap</v>
          </cell>
          <cell r="R1049">
            <v>0</v>
          </cell>
          <cell r="AZ1049">
            <v>0</v>
          </cell>
          <cell r="BA1049">
            <v>0</v>
          </cell>
          <cell r="BC1049" t="str">
            <v>OTHERS</v>
          </cell>
          <cell r="BE1049" t="str">
            <v>Apr</v>
          </cell>
        </row>
        <row r="1050">
          <cell r="C1050" t="str">
            <v>PLN Cilacap</v>
          </cell>
          <cell r="R1050">
            <v>7500</v>
          </cell>
          <cell r="AZ1050">
            <v>-26250</v>
          </cell>
          <cell r="BA1050">
            <v>-13558.928571428571</v>
          </cell>
          <cell r="BC1050" t="str">
            <v>OTHERS</v>
          </cell>
          <cell r="BE1050" t="str">
            <v>May</v>
          </cell>
        </row>
        <row r="1051">
          <cell r="C1051" t="str">
            <v>PLN Cilacap</v>
          </cell>
          <cell r="R1051">
            <v>7500</v>
          </cell>
          <cell r="AZ1051">
            <v>-26250</v>
          </cell>
          <cell r="BA1051">
            <v>-13558.928571428571</v>
          </cell>
          <cell r="BC1051" t="str">
            <v>OTHERS</v>
          </cell>
          <cell r="BE1051" t="str">
            <v>Jun</v>
          </cell>
        </row>
        <row r="1052">
          <cell r="C1052" t="str">
            <v>PLN Cilacap</v>
          </cell>
          <cell r="R1052">
            <v>7500</v>
          </cell>
          <cell r="AZ1052">
            <v>-26250</v>
          </cell>
          <cell r="BA1052">
            <v>-13558.928571428571</v>
          </cell>
          <cell r="BC1052" t="str">
            <v>OTHERS</v>
          </cell>
          <cell r="BE1052" t="str">
            <v>Jul</v>
          </cell>
        </row>
        <row r="1053">
          <cell r="C1053" t="str">
            <v>PLN Cilacap</v>
          </cell>
          <cell r="R1053">
            <v>7500</v>
          </cell>
          <cell r="AZ1053">
            <v>-26250</v>
          </cell>
          <cell r="BA1053">
            <v>-13558.928571428571</v>
          </cell>
          <cell r="BC1053" t="str">
            <v>OTHERS</v>
          </cell>
          <cell r="BE1053" t="str">
            <v>Aug</v>
          </cell>
        </row>
        <row r="1054">
          <cell r="C1054" t="str">
            <v>PLN Cilacap</v>
          </cell>
          <cell r="R1054">
            <v>7500</v>
          </cell>
          <cell r="AZ1054">
            <v>-26250</v>
          </cell>
          <cell r="BA1054">
            <v>-13558.928571428571</v>
          </cell>
          <cell r="BC1054" t="str">
            <v>OTHERS</v>
          </cell>
          <cell r="BE1054" t="str">
            <v>Sep</v>
          </cell>
        </row>
        <row r="1055">
          <cell r="C1055" t="str">
            <v>PLN Cilacap</v>
          </cell>
          <cell r="R1055">
            <v>7500</v>
          </cell>
          <cell r="AZ1055">
            <v>-26250</v>
          </cell>
          <cell r="BA1055">
            <v>-13558.928571428571</v>
          </cell>
          <cell r="BC1055" t="str">
            <v>OTHERS</v>
          </cell>
          <cell r="BE1055" t="str">
            <v>Oct</v>
          </cell>
        </row>
        <row r="1056">
          <cell r="C1056" t="str">
            <v>PLN Cilacap</v>
          </cell>
          <cell r="R1056">
            <v>7500</v>
          </cell>
          <cell r="AZ1056">
            <v>-26250</v>
          </cell>
          <cell r="BA1056">
            <v>-13558.928571428571</v>
          </cell>
          <cell r="BC1056" t="str">
            <v>OTHERS</v>
          </cell>
          <cell r="BE1056" t="str">
            <v>Nov</v>
          </cell>
        </row>
        <row r="1057">
          <cell r="C1057" t="str">
            <v>PLN Cilacap</v>
          </cell>
          <cell r="R1057">
            <v>0</v>
          </cell>
          <cell r="AZ1057">
            <v>0</v>
          </cell>
          <cell r="BA1057">
            <v>0</v>
          </cell>
          <cell r="BC1057" t="str">
            <v>OTHERS</v>
          </cell>
          <cell r="BE1057" t="str">
            <v>Dec</v>
          </cell>
        </row>
        <row r="1058">
          <cell r="C1058" t="str">
            <v>Tj Jati B</v>
          </cell>
          <cell r="R1058">
            <v>40800</v>
          </cell>
          <cell r="AZ1058">
            <v>-183600</v>
          </cell>
          <cell r="BA1058">
            <v>-33772.367576374745</v>
          </cell>
          <cell r="BC1058" t="str">
            <v>PLATINUM</v>
          </cell>
          <cell r="BE1058" t="str">
            <v>Jan</v>
          </cell>
        </row>
        <row r="1059">
          <cell r="C1059" t="str">
            <v>Tj Jati B</v>
          </cell>
          <cell r="R1059">
            <v>0</v>
          </cell>
          <cell r="AZ1059">
            <v>0</v>
          </cell>
          <cell r="BA1059">
            <v>0</v>
          </cell>
          <cell r="BC1059" t="str">
            <v>PLATINUM</v>
          </cell>
          <cell r="BE1059" t="str">
            <v>Feb</v>
          </cell>
        </row>
        <row r="1060">
          <cell r="C1060" t="str">
            <v>Tj Jati B</v>
          </cell>
          <cell r="R1060">
            <v>40800</v>
          </cell>
          <cell r="AZ1060">
            <v>-183600</v>
          </cell>
          <cell r="BA1060">
            <v>-33772.367576374745</v>
          </cell>
          <cell r="BC1060" t="str">
            <v>PLATINUM</v>
          </cell>
          <cell r="BE1060" t="str">
            <v>Mar</v>
          </cell>
        </row>
        <row r="1061">
          <cell r="C1061" t="str">
            <v>Tj Jati B</v>
          </cell>
          <cell r="R1061">
            <v>0</v>
          </cell>
          <cell r="AZ1061">
            <v>0</v>
          </cell>
          <cell r="BA1061">
            <v>0</v>
          </cell>
          <cell r="BC1061" t="str">
            <v>PLATINUM</v>
          </cell>
          <cell r="BE1061" t="str">
            <v>Apr</v>
          </cell>
        </row>
        <row r="1062">
          <cell r="C1062" t="str">
            <v>Tj Jati B</v>
          </cell>
          <cell r="R1062">
            <v>0</v>
          </cell>
          <cell r="AZ1062">
            <v>0</v>
          </cell>
          <cell r="BA1062">
            <v>0</v>
          </cell>
          <cell r="BC1062" t="str">
            <v>PLATINUM</v>
          </cell>
          <cell r="BE1062" t="str">
            <v>May</v>
          </cell>
        </row>
        <row r="1063">
          <cell r="C1063" t="str">
            <v>Tj Jati B</v>
          </cell>
          <cell r="R1063">
            <v>0</v>
          </cell>
          <cell r="AZ1063">
            <v>0</v>
          </cell>
          <cell r="BA1063">
            <v>0</v>
          </cell>
          <cell r="BC1063" t="str">
            <v>PLATINUM</v>
          </cell>
          <cell r="BE1063" t="str">
            <v>Jun</v>
          </cell>
        </row>
        <row r="1064">
          <cell r="C1064" t="str">
            <v>Tj Jati B</v>
          </cell>
          <cell r="R1064">
            <v>0</v>
          </cell>
          <cell r="AZ1064">
            <v>0</v>
          </cell>
          <cell r="BA1064">
            <v>0</v>
          </cell>
          <cell r="BC1064" t="str">
            <v>PLATINUM</v>
          </cell>
          <cell r="BE1064" t="str">
            <v>Jul</v>
          </cell>
        </row>
        <row r="1065">
          <cell r="C1065" t="str">
            <v>Tj Jati B</v>
          </cell>
          <cell r="R1065">
            <v>0</v>
          </cell>
          <cell r="AZ1065">
            <v>0</v>
          </cell>
          <cell r="BA1065">
            <v>0</v>
          </cell>
          <cell r="BC1065" t="str">
            <v>PLATINUM</v>
          </cell>
          <cell r="BE1065" t="str">
            <v>Aug</v>
          </cell>
        </row>
        <row r="1066">
          <cell r="C1066" t="str">
            <v>Tj Jati B</v>
          </cell>
          <cell r="R1066">
            <v>0</v>
          </cell>
          <cell r="AZ1066">
            <v>0</v>
          </cell>
          <cell r="BA1066">
            <v>0</v>
          </cell>
          <cell r="BC1066" t="str">
            <v>PLATINUM</v>
          </cell>
          <cell r="BE1066" t="str">
            <v>Sep</v>
          </cell>
        </row>
        <row r="1067">
          <cell r="C1067" t="str">
            <v>Tj Jati B</v>
          </cell>
          <cell r="R1067">
            <v>0</v>
          </cell>
          <cell r="AZ1067">
            <v>0</v>
          </cell>
          <cell r="BA1067">
            <v>0</v>
          </cell>
          <cell r="BC1067" t="str">
            <v>PLATINUM</v>
          </cell>
          <cell r="BE1067" t="str">
            <v>Oct</v>
          </cell>
        </row>
        <row r="1068">
          <cell r="C1068" t="str">
            <v>Tj Jati B</v>
          </cell>
          <cell r="R1068">
            <v>0</v>
          </cell>
          <cell r="AZ1068">
            <v>0</v>
          </cell>
          <cell r="BA1068">
            <v>0</v>
          </cell>
          <cell r="BC1068" t="str">
            <v>PLATINUM</v>
          </cell>
          <cell r="BE1068" t="str">
            <v>Nov</v>
          </cell>
        </row>
        <row r="1069">
          <cell r="C1069" t="str">
            <v>Tj Jati B</v>
          </cell>
          <cell r="R1069">
            <v>0</v>
          </cell>
          <cell r="AZ1069">
            <v>0</v>
          </cell>
          <cell r="BA1069">
            <v>0</v>
          </cell>
          <cell r="BC1069" t="str">
            <v>PLATINUM</v>
          </cell>
          <cell r="BE1069" t="str">
            <v>Dec</v>
          </cell>
        </row>
        <row r="1070">
          <cell r="C1070" t="str">
            <v>Tj Jati B</v>
          </cell>
          <cell r="R1070">
            <v>27200</v>
          </cell>
          <cell r="AZ1070">
            <v>-122400</v>
          </cell>
          <cell r="BA1070">
            <v>-25379.472423625255</v>
          </cell>
          <cell r="BC1070" t="str">
            <v>PLATINUM</v>
          </cell>
          <cell r="BE1070" t="str">
            <v>Jan</v>
          </cell>
        </row>
        <row r="1071">
          <cell r="C1071" t="str">
            <v>Tj Jati B</v>
          </cell>
          <cell r="R1071">
            <v>0</v>
          </cell>
          <cell r="AZ1071">
            <v>0</v>
          </cell>
          <cell r="BA1071">
            <v>0</v>
          </cell>
          <cell r="BC1071" t="str">
            <v>PLATINUM</v>
          </cell>
          <cell r="BE1071" t="str">
            <v>Feb</v>
          </cell>
        </row>
        <row r="1072">
          <cell r="C1072" t="str">
            <v>Tj Jati B</v>
          </cell>
          <cell r="R1072">
            <v>27200</v>
          </cell>
          <cell r="AZ1072">
            <v>-122400</v>
          </cell>
          <cell r="BA1072">
            <v>-25379.472423625255</v>
          </cell>
          <cell r="BC1072" t="str">
            <v>PLATINUM</v>
          </cell>
          <cell r="BE1072" t="str">
            <v>Mar</v>
          </cell>
        </row>
        <row r="1073">
          <cell r="C1073" t="str">
            <v>Tj Jati B</v>
          </cell>
          <cell r="R1073">
            <v>0</v>
          </cell>
          <cell r="AZ1073">
            <v>0</v>
          </cell>
          <cell r="BA1073">
            <v>0</v>
          </cell>
          <cell r="BC1073" t="str">
            <v>PLATINUM</v>
          </cell>
          <cell r="BE1073" t="str">
            <v>Apr</v>
          </cell>
        </row>
        <row r="1074">
          <cell r="C1074" t="str">
            <v>Tj Jati B</v>
          </cell>
          <cell r="R1074">
            <v>0</v>
          </cell>
          <cell r="AZ1074">
            <v>0</v>
          </cell>
          <cell r="BA1074">
            <v>0</v>
          </cell>
          <cell r="BC1074" t="str">
            <v>PLATINUM</v>
          </cell>
          <cell r="BE1074" t="str">
            <v>May</v>
          </cell>
        </row>
        <row r="1075">
          <cell r="C1075" t="str">
            <v>Tj Jati B</v>
          </cell>
          <cell r="R1075">
            <v>0</v>
          </cell>
          <cell r="AZ1075">
            <v>0</v>
          </cell>
          <cell r="BA1075">
            <v>0</v>
          </cell>
          <cell r="BC1075" t="str">
            <v>PLATINUM</v>
          </cell>
          <cell r="BE1075" t="str">
            <v>Jun</v>
          </cell>
        </row>
        <row r="1076">
          <cell r="C1076" t="str">
            <v>Tj Jati B</v>
          </cell>
          <cell r="R1076">
            <v>0</v>
          </cell>
          <cell r="AZ1076">
            <v>0</v>
          </cell>
          <cell r="BA1076">
            <v>0</v>
          </cell>
          <cell r="BC1076" t="str">
            <v>PLATINUM</v>
          </cell>
          <cell r="BE1076" t="str">
            <v>Jul</v>
          </cell>
        </row>
        <row r="1077">
          <cell r="C1077" t="str">
            <v>Tj Jati B</v>
          </cell>
          <cell r="R1077">
            <v>0</v>
          </cell>
          <cell r="AZ1077">
            <v>0</v>
          </cell>
          <cell r="BA1077">
            <v>0</v>
          </cell>
          <cell r="BC1077" t="str">
            <v>PLATINUM</v>
          </cell>
          <cell r="BE1077" t="str">
            <v>Aug</v>
          </cell>
        </row>
        <row r="1078">
          <cell r="C1078" t="str">
            <v>Tj Jati B</v>
          </cell>
          <cell r="R1078">
            <v>0</v>
          </cell>
          <cell r="AZ1078">
            <v>0</v>
          </cell>
          <cell r="BA1078">
            <v>0</v>
          </cell>
          <cell r="BC1078" t="str">
            <v>PLATINUM</v>
          </cell>
          <cell r="BE1078" t="str">
            <v>Sep</v>
          </cell>
        </row>
        <row r="1079">
          <cell r="C1079" t="str">
            <v>Tj Jati B</v>
          </cell>
          <cell r="R1079">
            <v>0</v>
          </cell>
          <cell r="AZ1079">
            <v>0</v>
          </cell>
          <cell r="BA1079">
            <v>0</v>
          </cell>
          <cell r="BC1079" t="str">
            <v>PLATINUM</v>
          </cell>
          <cell r="BE1079" t="str">
            <v>Oct</v>
          </cell>
        </row>
        <row r="1080">
          <cell r="C1080" t="str">
            <v>Tj Jati B</v>
          </cell>
          <cell r="R1080">
            <v>0</v>
          </cell>
          <cell r="AZ1080">
            <v>0</v>
          </cell>
          <cell r="BA1080">
            <v>0</v>
          </cell>
          <cell r="BC1080" t="str">
            <v>PLATINUM</v>
          </cell>
          <cell r="BE1080" t="str">
            <v>Nov</v>
          </cell>
        </row>
        <row r="1081">
          <cell r="C1081" t="str">
            <v>Tj Jati B</v>
          </cell>
          <cell r="R1081">
            <v>0</v>
          </cell>
          <cell r="AZ1081">
            <v>0</v>
          </cell>
          <cell r="BA1081">
            <v>0</v>
          </cell>
          <cell r="BC1081" t="str">
            <v>PLATINUM</v>
          </cell>
          <cell r="BE1081" t="str">
            <v>Dec</v>
          </cell>
        </row>
        <row r="1082">
          <cell r="C1082" t="str">
            <v>Tj Jati B</v>
          </cell>
          <cell r="R1082">
            <v>0</v>
          </cell>
          <cell r="AZ1082">
            <v>0</v>
          </cell>
          <cell r="BA1082">
            <v>0</v>
          </cell>
          <cell r="BC1082" t="str">
            <v>PLATINUM</v>
          </cell>
          <cell r="BE1082" t="str">
            <v>Jan</v>
          </cell>
        </row>
        <row r="1083">
          <cell r="C1083" t="str">
            <v>Tj Jati B</v>
          </cell>
          <cell r="R1083">
            <v>0</v>
          </cell>
          <cell r="AZ1083">
            <v>0</v>
          </cell>
          <cell r="BA1083">
            <v>0</v>
          </cell>
          <cell r="BC1083" t="str">
            <v>PLATINUM</v>
          </cell>
          <cell r="BE1083" t="str">
            <v>Feb</v>
          </cell>
        </row>
        <row r="1084">
          <cell r="C1084" t="str">
            <v>Tj Jati B</v>
          </cell>
          <cell r="R1084">
            <v>0</v>
          </cell>
          <cell r="AZ1084">
            <v>0</v>
          </cell>
          <cell r="BA1084">
            <v>0</v>
          </cell>
          <cell r="BC1084" t="str">
            <v>PLATINUM</v>
          </cell>
          <cell r="BE1084" t="str">
            <v>Mar</v>
          </cell>
        </row>
        <row r="1085">
          <cell r="C1085" t="str">
            <v>Tj Jati B</v>
          </cell>
          <cell r="R1085">
            <v>0</v>
          </cell>
          <cell r="AZ1085">
            <v>0</v>
          </cell>
          <cell r="BA1085">
            <v>0</v>
          </cell>
          <cell r="BC1085" t="str">
            <v>PLATINUM</v>
          </cell>
          <cell r="BE1085" t="str">
            <v>Apr</v>
          </cell>
        </row>
        <row r="1086">
          <cell r="C1086" t="str">
            <v>Tj Jati B</v>
          </cell>
          <cell r="R1086">
            <v>68000</v>
          </cell>
          <cell r="AZ1086">
            <v>-306000</v>
          </cell>
          <cell r="BA1086">
            <v>-59151.840000000004</v>
          </cell>
          <cell r="BC1086" t="str">
            <v>PLATINUM</v>
          </cell>
          <cell r="BE1086" t="str">
            <v>May</v>
          </cell>
        </row>
        <row r="1087">
          <cell r="C1087" t="str">
            <v>Tj Jati B</v>
          </cell>
          <cell r="R1087">
            <v>0</v>
          </cell>
          <cell r="AZ1087">
            <v>0</v>
          </cell>
          <cell r="BA1087">
            <v>0</v>
          </cell>
          <cell r="BC1087" t="str">
            <v>PLATINUM</v>
          </cell>
          <cell r="BE1087" t="str">
            <v>Jun</v>
          </cell>
        </row>
        <row r="1088">
          <cell r="C1088" t="str">
            <v>Tj Jati B</v>
          </cell>
          <cell r="R1088">
            <v>68000</v>
          </cell>
          <cell r="AZ1088">
            <v>-306000</v>
          </cell>
          <cell r="BA1088">
            <v>-59151.840000000004</v>
          </cell>
          <cell r="BC1088" t="str">
            <v>PLATINUM</v>
          </cell>
          <cell r="BE1088" t="str">
            <v>Jul</v>
          </cell>
        </row>
        <row r="1089">
          <cell r="C1089" t="str">
            <v>Tj Jati B</v>
          </cell>
          <cell r="R1089">
            <v>68000</v>
          </cell>
          <cell r="AZ1089">
            <v>-306000</v>
          </cell>
          <cell r="BA1089">
            <v>-59151.840000000004</v>
          </cell>
          <cell r="BC1089" t="str">
            <v>PLATINUM</v>
          </cell>
          <cell r="BE1089" t="str">
            <v>Aug</v>
          </cell>
        </row>
        <row r="1090">
          <cell r="C1090" t="str">
            <v>Tj Jati B</v>
          </cell>
          <cell r="R1090">
            <v>68000</v>
          </cell>
          <cell r="AZ1090">
            <v>-306000</v>
          </cell>
          <cell r="BA1090">
            <v>-59151.840000000004</v>
          </cell>
          <cell r="BC1090" t="str">
            <v>PLATINUM</v>
          </cell>
          <cell r="BE1090" t="str">
            <v>Sep</v>
          </cell>
        </row>
        <row r="1091">
          <cell r="C1091" t="str">
            <v>Tj Jati B</v>
          </cell>
          <cell r="R1091">
            <v>68000</v>
          </cell>
          <cell r="AZ1091">
            <v>-306000</v>
          </cell>
          <cell r="BA1091">
            <v>-59151.840000000004</v>
          </cell>
          <cell r="BC1091" t="str">
            <v>PLATINUM</v>
          </cell>
          <cell r="BE1091" t="str">
            <v>Oct</v>
          </cell>
        </row>
        <row r="1092">
          <cell r="C1092" t="str">
            <v>Tj Jati B</v>
          </cell>
          <cell r="R1092">
            <v>68000</v>
          </cell>
          <cell r="AZ1092">
            <v>-306000</v>
          </cell>
          <cell r="BA1092">
            <v>-59151.840000000004</v>
          </cell>
          <cell r="BC1092" t="str">
            <v>PLATINUM</v>
          </cell>
          <cell r="BE1092" t="str">
            <v>Nov</v>
          </cell>
        </row>
        <row r="1093">
          <cell r="C1093" t="str">
            <v>Tj Jati B</v>
          </cell>
          <cell r="R1093">
            <v>0</v>
          </cell>
          <cell r="AZ1093">
            <v>0</v>
          </cell>
          <cell r="BA1093">
            <v>0</v>
          </cell>
          <cell r="BC1093" t="str">
            <v>PLATINUM</v>
          </cell>
          <cell r="BE1093" t="str">
            <v>Dec</v>
          </cell>
        </row>
        <row r="1094">
          <cell r="C1094" t="str">
            <v>Tj Jati B</v>
          </cell>
          <cell r="R1094">
            <v>0</v>
          </cell>
          <cell r="AZ1094">
            <v>0</v>
          </cell>
          <cell r="BA1094">
            <v>0</v>
          </cell>
          <cell r="BC1094" t="str">
            <v>PLATINUM</v>
          </cell>
          <cell r="BE1094" t="str">
            <v>Jan</v>
          </cell>
        </row>
        <row r="1095">
          <cell r="C1095" t="str">
            <v>Tj Jati B</v>
          </cell>
          <cell r="R1095">
            <v>40800</v>
          </cell>
          <cell r="AZ1095">
            <v>-183600</v>
          </cell>
          <cell r="BA1095">
            <v>-35603.315356415478</v>
          </cell>
          <cell r="BC1095" t="str">
            <v>PLATINUM</v>
          </cell>
          <cell r="BE1095" t="str">
            <v>Feb</v>
          </cell>
        </row>
        <row r="1096">
          <cell r="C1096" t="str">
            <v>Tj Jati B</v>
          </cell>
          <cell r="R1096">
            <v>0</v>
          </cell>
          <cell r="AZ1096">
            <v>0</v>
          </cell>
          <cell r="BA1096">
            <v>0</v>
          </cell>
          <cell r="BC1096" t="str">
            <v>PLATINUM</v>
          </cell>
          <cell r="BE1096" t="str">
            <v>Mar</v>
          </cell>
        </row>
        <row r="1097">
          <cell r="C1097" t="str">
            <v>Tj Jati B</v>
          </cell>
          <cell r="R1097">
            <v>40800</v>
          </cell>
          <cell r="AZ1097">
            <v>-183600</v>
          </cell>
          <cell r="BA1097">
            <v>-35603.315356415478</v>
          </cell>
          <cell r="BC1097" t="str">
            <v>PLATINUM</v>
          </cell>
          <cell r="BE1097" t="str">
            <v>Apr</v>
          </cell>
        </row>
        <row r="1098">
          <cell r="C1098" t="str">
            <v>Tj Jati B</v>
          </cell>
          <cell r="R1098">
            <v>0</v>
          </cell>
          <cell r="AZ1098">
            <v>0</v>
          </cell>
          <cell r="BA1098">
            <v>0</v>
          </cell>
          <cell r="BC1098" t="str">
            <v>PLATINUM</v>
          </cell>
          <cell r="BE1098" t="str">
            <v>May</v>
          </cell>
        </row>
        <row r="1099">
          <cell r="C1099" t="str">
            <v>Tj Jati B</v>
          </cell>
          <cell r="R1099">
            <v>0</v>
          </cell>
          <cell r="AZ1099">
            <v>0</v>
          </cell>
          <cell r="BA1099">
            <v>0</v>
          </cell>
          <cell r="BC1099" t="str">
            <v>PLATINUM</v>
          </cell>
          <cell r="BE1099" t="str">
            <v>Jun</v>
          </cell>
        </row>
        <row r="1100">
          <cell r="C1100" t="str">
            <v>Tj Jati B</v>
          </cell>
          <cell r="R1100">
            <v>0</v>
          </cell>
          <cell r="AZ1100">
            <v>0</v>
          </cell>
          <cell r="BA1100">
            <v>0</v>
          </cell>
          <cell r="BC1100" t="str">
            <v>PLATINUM</v>
          </cell>
          <cell r="BE1100" t="str">
            <v>Jul</v>
          </cell>
        </row>
        <row r="1101">
          <cell r="C1101" t="str">
            <v>Tj Jati B</v>
          </cell>
          <cell r="R1101">
            <v>0</v>
          </cell>
          <cell r="AZ1101">
            <v>0</v>
          </cell>
          <cell r="BA1101">
            <v>0</v>
          </cell>
          <cell r="BC1101" t="str">
            <v>PLATINUM</v>
          </cell>
          <cell r="BE1101" t="str">
            <v>Aug</v>
          </cell>
        </row>
        <row r="1102">
          <cell r="C1102" t="str">
            <v>Tj Jati B</v>
          </cell>
          <cell r="R1102">
            <v>0</v>
          </cell>
          <cell r="AZ1102">
            <v>0</v>
          </cell>
          <cell r="BA1102">
            <v>0</v>
          </cell>
          <cell r="BC1102" t="str">
            <v>PLATINUM</v>
          </cell>
          <cell r="BE1102" t="str">
            <v>Sep</v>
          </cell>
        </row>
        <row r="1103">
          <cell r="C1103" t="str">
            <v>Tj Jati B</v>
          </cell>
          <cell r="R1103">
            <v>0</v>
          </cell>
          <cell r="AZ1103">
            <v>0</v>
          </cell>
          <cell r="BA1103">
            <v>0</v>
          </cell>
          <cell r="BC1103" t="str">
            <v>PLATINUM</v>
          </cell>
          <cell r="BE1103" t="str">
            <v>Oct</v>
          </cell>
        </row>
        <row r="1104">
          <cell r="C1104" t="str">
            <v>Tj Jati B</v>
          </cell>
          <cell r="R1104">
            <v>0</v>
          </cell>
          <cell r="AZ1104">
            <v>0</v>
          </cell>
          <cell r="BA1104">
            <v>0</v>
          </cell>
          <cell r="BC1104" t="str">
            <v>PLATINUM</v>
          </cell>
          <cell r="BE1104" t="str">
            <v>Nov</v>
          </cell>
        </row>
        <row r="1105">
          <cell r="C1105" t="str">
            <v>Tj Jati B</v>
          </cell>
          <cell r="R1105">
            <v>0</v>
          </cell>
          <cell r="AZ1105">
            <v>0</v>
          </cell>
          <cell r="BA1105">
            <v>0</v>
          </cell>
          <cell r="BC1105" t="str">
            <v>PLATINUM</v>
          </cell>
          <cell r="BE1105" t="str">
            <v>Dec</v>
          </cell>
        </row>
        <row r="1106">
          <cell r="C1106" t="str">
            <v>Tj Jati B</v>
          </cell>
          <cell r="R1106">
            <v>0</v>
          </cell>
          <cell r="AZ1106">
            <v>0</v>
          </cell>
          <cell r="BA1106">
            <v>0</v>
          </cell>
          <cell r="BC1106" t="str">
            <v>PLATINUM</v>
          </cell>
          <cell r="BE1106" t="str">
            <v>Jan</v>
          </cell>
        </row>
        <row r="1107">
          <cell r="C1107" t="str">
            <v>Tj Jati B</v>
          </cell>
          <cell r="R1107">
            <v>27200</v>
          </cell>
          <cell r="AZ1107">
            <v>-122400</v>
          </cell>
          <cell r="BA1107">
            <v>-26755.404643584527</v>
          </cell>
          <cell r="BC1107" t="str">
            <v>PLATINUM</v>
          </cell>
          <cell r="BE1107" t="str">
            <v>Feb</v>
          </cell>
        </row>
        <row r="1108">
          <cell r="C1108" t="str">
            <v>Tj Jati B</v>
          </cell>
          <cell r="R1108">
            <v>0</v>
          </cell>
          <cell r="AZ1108">
            <v>0</v>
          </cell>
          <cell r="BA1108">
            <v>0</v>
          </cell>
          <cell r="BC1108" t="str">
            <v>PLATINUM</v>
          </cell>
          <cell r="BE1108" t="str">
            <v>Mar</v>
          </cell>
        </row>
        <row r="1109">
          <cell r="C1109" t="str">
            <v>Tj Jati B</v>
          </cell>
          <cell r="R1109">
            <v>27200</v>
          </cell>
          <cell r="AZ1109">
            <v>-122400</v>
          </cell>
          <cell r="BA1109">
            <v>-26755.404643584527</v>
          </cell>
          <cell r="BC1109" t="str">
            <v>PLATINUM</v>
          </cell>
          <cell r="BE1109" t="str">
            <v>Apr</v>
          </cell>
        </row>
        <row r="1110">
          <cell r="C1110" t="str">
            <v>Tj Jati B</v>
          </cell>
          <cell r="R1110">
            <v>0</v>
          </cell>
          <cell r="AZ1110">
            <v>0</v>
          </cell>
          <cell r="BA1110">
            <v>0</v>
          </cell>
          <cell r="BC1110" t="str">
            <v>PLATINUM</v>
          </cell>
          <cell r="BE1110" t="str">
            <v>May</v>
          </cell>
        </row>
        <row r="1111">
          <cell r="C1111" t="str">
            <v>Tj Jati B</v>
          </cell>
          <cell r="R1111">
            <v>0</v>
          </cell>
          <cell r="AZ1111">
            <v>0</v>
          </cell>
          <cell r="BA1111">
            <v>0</v>
          </cell>
          <cell r="BC1111" t="str">
            <v>PLATINUM</v>
          </cell>
          <cell r="BE1111" t="str">
            <v>Jun</v>
          </cell>
        </row>
        <row r="1112">
          <cell r="C1112" t="str">
            <v>Tj Jati B</v>
          </cell>
          <cell r="R1112">
            <v>0</v>
          </cell>
          <cell r="AZ1112">
            <v>0</v>
          </cell>
          <cell r="BA1112">
            <v>0</v>
          </cell>
          <cell r="BC1112" t="str">
            <v>PLATINUM</v>
          </cell>
          <cell r="BE1112" t="str">
            <v>Jul</v>
          </cell>
        </row>
        <row r="1113">
          <cell r="C1113" t="str">
            <v>Tj Jati B</v>
          </cell>
          <cell r="R1113">
            <v>0</v>
          </cell>
          <cell r="AZ1113">
            <v>0</v>
          </cell>
          <cell r="BA1113">
            <v>0</v>
          </cell>
          <cell r="BC1113" t="str">
            <v>PLATINUM</v>
          </cell>
          <cell r="BE1113" t="str">
            <v>Aug</v>
          </cell>
        </row>
        <row r="1114">
          <cell r="C1114" t="str">
            <v>Tj Jati B</v>
          </cell>
          <cell r="R1114">
            <v>0</v>
          </cell>
          <cell r="AZ1114">
            <v>0</v>
          </cell>
          <cell r="BA1114">
            <v>0</v>
          </cell>
          <cell r="BC1114" t="str">
            <v>PLATINUM</v>
          </cell>
          <cell r="BE1114" t="str">
            <v>Sep</v>
          </cell>
        </row>
        <row r="1115">
          <cell r="C1115" t="str">
            <v>Tj Jati B</v>
          </cell>
          <cell r="R1115">
            <v>0</v>
          </cell>
          <cell r="AZ1115">
            <v>0</v>
          </cell>
          <cell r="BA1115">
            <v>0</v>
          </cell>
          <cell r="BC1115" t="str">
            <v>PLATINUM</v>
          </cell>
          <cell r="BE1115" t="str">
            <v>Oct</v>
          </cell>
        </row>
        <row r="1116">
          <cell r="C1116" t="str">
            <v>Tj Jati B</v>
          </cell>
          <cell r="R1116">
            <v>0</v>
          </cell>
          <cell r="AZ1116">
            <v>0</v>
          </cell>
          <cell r="BA1116">
            <v>0</v>
          </cell>
          <cell r="BC1116" t="str">
            <v>PLATINUM</v>
          </cell>
          <cell r="BE1116" t="str">
            <v>Nov</v>
          </cell>
        </row>
        <row r="1117">
          <cell r="C1117" t="str">
            <v>Tj Jati B</v>
          </cell>
          <cell r="R1117">
            <v>0</v>
          </cell>
          <cell r="AZ1117">
            <v>0</v>
          </cell>
          <cell r="BA1117">
            <v>0</v>
          </cell>
          <cell r="BC1117" t="str">
            <v>PLATINUM</v>
          </cell>
          <cell r="BE1117" t="str">
            <v>Dec</v>
          </cell>
        </row>
        <row r="1118">
          <cell r="C1118" t="str">
            <v>Tj Jati B</v>
          </cell>
          <cell r="R1118">
            <v>0</v>
          </cell>
          <cell r="AZ1118">
            <v>0</v>
          </cell>
          <cell r="BA1118">
            <v>0</v>
          </cell>
          <cell r="BC1118" t="str">
            <v>PLATINUM</v>
          </cell>
          <cell r="BE1118" t="str">
            <v>Jan</v>
          </cell>
        </row>
        <row r="1119">
          <cell r="C1119" t="str">
            <v>Tj Jati B</v>
          </cell>
          <cell r="R1119">
            <v>0</v>
          </cell>
          <cell r="AZ1119">
            <v>0</v>
          </cell>
          <cell r="BA1119">
            <v>0</v>
          </cell>
          <cell r="BC1119" t="str">
            <v>PLATINUM</v>
          </cell>
          <cell r="BE1119" t="str">
            <v>Feb</v>
          </cell>
        </row>
        <row r="1120">
          <cell r="C1120" t="str">
            <v>Tj Jati B</v>
          </cell>
          <cell r="R1120">
            <v>0</v>
          </cell>
          <cell r="AZ1120">
            <v>0</v>
          </cell>
          <cell r="BA1120">
            <v>0</v>
          </cell>
          <cell r="BC1120" t="str">
            <v>PLATINUM</v>
          </cell>
          <cell r="BE1120" t="str">
            <v>Mar</v>
          </cell>
        </row>
        <row r="1121">
          <cell r="C1121" t="str">
            <v>Tj Jati B</v>
          </cell>
          <cell r="R1121">
            <v>0</v>
          </cell>
          <cell r="AZ1121">
            <v>0</v>
          </cell>
          <cell r="BA1121">
            <v>0</v>
          </cell>
          <cell r="BC1121" t="str">
            <v>PLATINUM</v>
          </cell>
          <cell r="BE1121" t="str">
            <v>Apr</v>
          </cell>
        </row>
        <row r="1122">
          <cell r="C1122" t="str">
            <v>Tj Jati B</v>
          </cell>
          <cell r="R1122">
            <v>68000</v>
          </cell>
          <cell r="AZ1122">
            <v>-306000</v>
          </cell>
          <cell r="BA1122">
            <v>-62358.720000000001</v>
          </cell>
          <cell r="BC1122" t="str">
            <v>PLATINUM</v>
          </cell>
          <cell r="BE1122" t="str">
            <v>May</v>
          </cell>
        </row>
        <row r="1123">
          <cell r="C1123" t="str">
            <v>Tj Jati B</v>
          </cell>
          <cell r="R1123">
            <v>68000</v>
          </cell>
          <cell r="AZ1123">
            <v>-306000</v>
          </cell>
          <cell r="BA1123">
            <v>-62358.720000000001</v>
          </cell>
          <cell r="BC1123" t="str">
            <v>PLATINUM</v>
          </cell>
          <cell r="BE1123" t="str">
            <v>Jun</v>
          </cell>
        </row>
        <row r="1124">
          <cell r="C1124" t="str">
            <v>Tj Jati B</v>
          </cell>
          <cell r="R1124">
            <v>68000</v>
          </cell>
          <cell r="AZ1124">
            <v>-306000</v>
          </cell>
          <cell r="BA1124">
            <v>-62358.720000000001</v>
          </cell>
          <cell r="BC1124" t="str">
            <v>PLATINUM</v>
          </cell>
          <cell r="BE1124" t="str">
            <v>Jul</v>
          </cell>
        </row>
        <row r="1125">
          <cell r="C1125" t="str">
            <v>Tj Jati B</v>
          </cell>
          <cell r="R1125">
            <v>68000</v>
          </cell>
          <cell r="AZ1125">
            <v>-306000</v>
          </cell>
          <cell r="BA1125">
            <v>-62358.720000000001</v>
          </cell>
          <cell r="BC1125" t="str">
            <v>PLATINUM</v>
          </cell>
          <cell r="BE1125" t="str">
            <v>Aug</v>
          </cell>
        </row>
        <row r="1126">
          <cell r="C1126" t="str">
            <v>Tj Jati B</v>
          </cell>
          <cell r="R1126">
            <v>68000</v>
          </cell>
          <cell r="AZ1126">
            <v>-306000</v>
          </cell>
          <cell r="BA1126">
            <v>-62358.720000000001</v>
          </cell>
          <cell r="BC1126" t="str">
            <v>PLATINUM</v>
          </cell>
          <cell r="BE1126" t="str">
            <v>Sep</v>
          </cell>
        </row>
        <row r="1127">
          <cell r="C1127" t="str">
            <v>Tj Jati B</v>
          </cell>
          <cell r="R1127">
            <v>68000</v>
          </cell>
          <cell r="AZ1127">
            <v>-306000</v>
          </cell>
          <cell r="BA1127">
            <v>-62358.720000000001</v>
          </cell>
          <cell r="BC1127" t="str">
            <v>PLATINUM</v>
          </cell>
          <cell r="BE1127" t="str">
            <v>Oct</v>
          </cell>
        </row>
        <row r="1128">
          <cell r="C1128" t="str">
            <v>Tj Jati B</v>
          </cell>
          <cell r="R1128">
            <v>68000</v>
          </cell>
          <cell r="AZ1128">
            <v>-306000</v>
          </cell>
          <cell r="BA1128">
            <v>-62358.720000000001</v>
          </cell>
          <cell r="BC1128" t="str">
            <v>PLATINUM</v>
          </cell>
          <cell r="BE1128" t="str">
            <v>Nov</v>
          </cell>
        </row>
        <row r="1129">
          <cell r="C1129" t="str">
            <v>Tj Jati B</v>
          </cell>
          <cell r="R1129">
            <v>68000</v>
          </cell>
          <cell r="AZ1129">
            <v>-306000</v>
          </cell>
          <cell r="BA1129">
            <v>-62358.720000000001</v>
          </cell>
          <cell r="BC1129" t="str">
            <v>PLATINUM</v>
          </cell>
          <cell r="BE1129" t="str">
            <v>Dec</v>
          </cell>
        </row>
        <row r="1130">
          <cell r="C1130" t="str">
            <v>Tj Jati B</v>
          </cell>
          <cell r="R1130">
            <v>0</v>
          </cell>
          <cell r="AZ1130">
            <v>0</v>
          </cell>
          <cell r="BA1130">
            <v>0</v>
          </cell>
          <cell r="BC1130" t="str">
            <v>PLATINUM</v>
          </cell>
          <cell r="BE1130" t="str">
            <v>Jan</v>
          </cell>
        </row>
        <row r="1131">
          <cell r="C1131" t="str">
            <v>Tj Jati B</v>
          </cell>
          <cell r="R1131">
            <v>0</v>
          </cell>
          <cell r="AZ1131">
            <v>0</v>
          </cell>
          <cell r="BA1131">
            <v>0</v>
          </cell>
          <cell r="BC1131" t="str">
            <v>PLATINUM</v>
          </cell>
          <cell r="BE1131" t="str">
            <v>Feb</v>
          </cell>
        </row>
        <row r="1132">
          <cell r="C1132" t="str">
            <v>Tj Jati B</v>
          </cell>
          <cell r="R1132">
            <v>0</v>
          </cell>
          <cell r="AZ1132">
            <v>0</v>
          </cell>
          <cell r="BA1132">
            <v>0</v>
          </cell>
          <cell r="BC1132" t="str">
            <v>PLATINUM</v>
          </cell>
          <cell r="BE1132" t="str">
            <v>Mar</v>
          </cell>
        </row>
        <row r="1133">
          <cell r="C1133" t="str">
            <v>Tj Jati B</v>
          </cell>
          <cell r="R1133">
            <v>0</v>
          </cell>
          <cell r="AZ1133">
            <v>0</v>
          </cell>
          <cell r="BA1133">
            <v>0</v>
          </cell>
          <cell r="BC1133" t="str">
            <v>PLATINUM</v>
          </cell>
          <cell r="BE1133" t="str">
            <v>Apr</v>
          </cell>
        </row>
        <row r="1134">
          <cell r="C1134" t="str">
            <v>Tj Jati B</v>
          </cell>
          <cell r="R1134">
            <v>0</v>
          </cell>
          <cell r="AZ1134">
            <v>0</v>
          </cell>
          <cell r="BA1134">
            <v>0</v>
          </cell>
          <cell r="BC1134" t="str">
            <v>PLATINUM</v>
          </cell>
          <cell r="BE1134" t="str">
            <v>May</v>
          </cell>
        </row>
        <row r="1135">
          <cell r="C1135" t="str">
            <v>Tj Jati B</v>
          </cell>
          <cell r="R1135">
            <v>0</v>
          </cell>
          <cell r="AZ1135">
            <v>0</v>
          </cell>
          <cell r="BA1135">
            <v>0</v>
          </cell>
          <cell r="BC1135" t="str">
            <v>PLATINUM</v>
          </cell>
          <cell r="BE1135" t="str">
            <v>Jun</v>
          </cell>
        </row>
        <row r="1136">
          <cell r="C1136" t="str">
            <v>Tj Jati B</v>
          </cell>
          <cell r="R1136">
            <v>0</v>
          </cell>
          <cell r="AZ1136">
            <v>0</v>
          </cell>
          <cell r="BA1136">
            <v>0</v>
          </cell>
          <cell r="BC1136" t="str">
            <v>PLATINUM</v>
          </cell>
          <cell r="BE1136" t="str">
            <v>Jul</v>
          </cell>
        </row>
        <row r="1137">
          <cell r="C1137" t="str">
            <v>Tj Jati B</v>
          </cell>
          <cell r="R1137">
            <v>68000</v>
          </cell>
          <cell r="AZ1137">
            <v>-306000</v>
          </cell>
          <cell r="BA1137">
            <v>-62358.720000000001</v>
          </cell>
          <cell r="BC1137" t="str">
            <v>PLATINUM</v>
          </cell>
          <cell r="BE1137" t="str">
            <v>Aug</v>
          </cell>
        </row>
        <row r="1138">
          <cell r="C1138" t="str">
            <v>Tj Jati B</v>
          </cell>
          <cell r="R1138">
            <v>68000</v>
          </cell>
          <cell r="AZ1138">
            <v>-306000</v>
          </cell>
          <cell r="BA1138">
            <v>-62358.720000000001</v>
          </cell>
          <cell r="BC1138" t="str">
            <v>PLATINUM</v>
          </cell>
          <cell r="BE1138" t="str">
            <v>Sep</v>
          </cell>
        </row>
        <row r="1139">
          <cell r="C1139" t="str">
            <v>Tj Jati B</v>
          </cell>
          <cell r="R1139">
            <v>0</v>
          </cell>
          <cell r="AZ1139">
            <v>0</v>
          </cell>
          <cell r="BA1139">
            <v>0</v>
          </cell>
          <cell r="BC1139" t="str">
            <v>PLATINUM</v>
          </cell>
          <cell r="BE1139" t="str">
            <v>Oct</v>
          </cell>
        </row>
        <row r="1140">
          <cell r="C1140" t="str">
            <v>Tj Jati B</v>
          </cell>
          <cell r="R1140">
            <v>0</v>
          </cell>
          <cell r="AZ1140">
            <v>0</v>
          </cell>
          <cell r="BA1140">
            <v>0</v>
          </cell>
          <cell r="BC1140" t="str">
            <v>PLATINUM</v>
          </cell>
          <cell r="BE1140" t="str">
            <v>Nov</v>
          </cell>
        </row>
        <row r="1141">
          <cell r="C1141" t="str">
            <v>Tj Jati B</v>
          </cell>
          <cell r="R1141">
            <v>0</v>
          </cell>
          <cell r="AZ1141">
            <v>0</v>
          </cell>
          <cell r="BA1141">
            <v>0</v>
          </cell>
          <cell r="BC1141" t="str">
            <v>PLATINUM</v>
          </cell>
          <cell r="BE1141" t="str">
            <v>Dec</v>
          </cell>
        </row>
        <row r="1142">
          <cell r="C1142" t="str">
            <v>Tj Jati B</v>
          </cell>
          <cell r="R1142">
            <v>0</v>
          </cell>
          <cell r="AZ1142">
            <v>0</v>
          </cell>
          <cell r="BA1142">
            <v>0</v>
          </cell>
          <cell r="BC1142" t="str">
            <v>PLATINUM</v>
          </cell>
          <cell r="BE1142" t="str">
            <v>Jan</v>
          </cell>
        </row>
        <row r="1143">
          <cell r="C1143" t="str">
            <v>Tj Jati B</v>
          </cell>
          <cell r="R1143">
            <v>39000</v>
          </cell>
          <cell r="AZ1143">
            <v>-175500</v>
          </cell>
          <cell r="BA1143">
            <v>-32447.184521384926</v>
          </cell>
          <cell r="BC1143" t="str">
            <v>PLATINUM</v>
          </cell>
          <cell r="BE1143" t="str">
            <v>Feb</v>
          </cell>
        </row>
        <row r="1144">
          <cell r="C1144" t="str">
            <v>Tj Jati B</v>
          </cell>
          <cell r="R1144">
            <v>0</v>
          </cell>
          <cell r="AZ1144">
            <v>0</v>
          </cell>
          <cell r="BA1144">
            <v>0</v>
          </cell>
          <cell r="BC1144" t="str">
            <v>PLATINUM</v>
          </cell>
          <cell r="BE1144" t="str">
            <v>Mar</v>
          </cell>
        </row>
        <row r="1145">
          <cell r="C1145" t="str">
            <v>Tj Jati B</v>
          </cell>
          <cell r="R1145">
            <v>39000</v>
          </cell>
          <cell r="AZ1145">
            <v>-175500</v>
          </cell>
          <cell r="BA1145">
            <v>-32447.184521384926</v>
          </cell>
          <cell r="BC1145" t="str">
            <v>PLATINUM</v>
          </cell>
          <cell r="BE1145" t="str">
            <v>Apr</v>
          </cell>
        </row>
        <row r="1146">
          <cell r="C1146" t="str">
            <v>Tj Jati B</v>
          </cell>
          <cell r="R1146">
            <v>39000</v>
          </cell>
          <cell r="AZ1146">
            <v>-175500</v>
          </cell>
          <cell r="BA1146">
            <v>-32447.184521384926</v>
          </cell>
          <cell r="BC1146" t="str">
            <v>PLATINUM</v>
          </cell>
          <cell r="BE1146" t="str">
            <v>May</v>
          </cell>
        </row>
        <row r="1147">
          <cell r="C1147" t="str">
            <v>Tj Jati B</v>
          </cell>
          <cell r="R1147">
            <v>0</v>
          </cell>
          <cell r="AZ1147">
            <v>0</v>
          </cell>
          <cell r="BA1147">
            <v>0</v>
          </cell>
          <cell r="BC1147" t="str">
            <v>PLATINUM</v>
          </cell>
          <cell r="BE1147" t="str">
            <v>Jun</v>
          </cell>
        </row>
        <row r="1148">
          <cell r="C1148" t="str">
            <v>Tj Jati B</v>
          </cell>
          <cell r="R1148">
            <v>0</v>
          </cell>
          <cell r="AZ1148">
            <v>0</v>
          </cell>
          <cell r="BA1148">
            <v>0</v>
          </cell>
          <cell r="BC1148" t="str">
            <v>PLATINUM</v>
          </cell>
          <cell r="BE1148" t="str">
            <v>Jul</v>
          </cell>
        </row>
        <row r="1149">
          <cell r="C1149" t="str">
            <v>Tj Jati B</v>
          </cell>
          <cell r="R1149">
            <v>0</v>
          </cell>
          <cell r="AZ1149">
            <v>0</v>
          </cell>
          <cell r="BA1149">
            <v>0</v>
          </cell>
          <cell r="BC1149" t="str">
            <v>PLATINUM</v>
          </cell>
          <cell r="BE1149" t="str">
            <v>Aug</v>
          </cell>
        </row>
        <row r="1150">
          <cell r="C1150" t="str">
            <v>Tj Jati B</v>
          </cell>
          <cell r="R1150">
            <v>0</v>
          </cell>
          <cell r="AZ1150">
            <v>0</v>
          </cell>
          <cell r="BA1150">
            <v>0</v>
          </cell>
          <cell r="BC1150" t="str">
            <v>PLATINUM</v>
          </cell>
          <cell r="BE1150" t="str">
            <v>Sep</v>
          </cell>
        </row>
        <row r="1151">
          <cell r="C1151" t="str">
            <v>Tj Jati B</v>
          </cell>
          <cell r="R1151">
            <v>0</v>
          </cell>
          <cell r="AZ1151">
            <v>0</v>
          </cell>
          <cell r="BA1151">
            <v>0</v>
          </cell>
          <cell r="BC1151" t="str">
            <v>PLATINUM</v>
          </cell>
          <cell r="BE1151" t="str">
            <v>Oct</v>
          </cell>
        </row>
        <row r="1152">
          <cell r="C1152" t="str">
            <v>Tj Jati B</v>
          </cell>
          <cell r="R1152">
            <v>0</v>
          </cell>
          <cell r="AZ1152">
            <v>0</v>
          </cell>
          <cell r="BA1152">
            <v>0</v>
          </cell>
          <cell r="BC1152" t="str">
            <v>PLATINUM</v>
          </cell>
          <cell r="BE1152" t="str">
            <v>Nov</v>
          </cell>
        </row>
        <row r="1153">
          <cell r="C1153" t="str">
            <v>Tj Jati B</v>
          </cell>
          <cell r="R1153">
            <v>0</v>
          </cell>
          <cell r="AZ1153">
            <v>0</v>
          </cell>
          <cell r="BA1153">
            <v>0</v>
          </cell>
          <cell r="BC1153" t="str">
            <v>PLATINUM</v>
          </cell>
          <cell r="BE1153" t="str">
            <v>Dec</v>
          </cell>
        </row>
        <row r="1154">
          <cell r="C1154" t="str">
            <v>Tj Jati B</v>
          </cell>
          <cell r="R1154">
            <v>0</v>
          </cell>
          <cell r="AZ1154">
            <v>0</v>
          </cell>
          <cell r="BA1154">
            <v>0</v>
          </cell>
          <cell r="BC1154" t="str">
            <v>PLATINUM</v>
          </cell>
          <cell r="BE1154" t="str">
            <v>Jan</v>
          </cell>
        </row>
        <row r="1155">
          <cell r="C1155" t="str">
            <v>Tj Jati B</v>
          </cell>
          <cell r="R1155">
            <v>26000</v>
          </cell>
          <cell r="AZ1155">
            <v>-117000</v>
          </cell>
          <cell r="BA1155">
            <v>-24383.615478615073</v>
          </cell>
          <cell r="BC1155" t="str">
            <v>PLATINUM</v>
          </cell>
          <cell r="BE1155" t="str">
            <v>Feb</v>
          </cell>
        </row>
        <row r="1156">
          <cell r="C1156" t="str">
            <v>Tj Jati B</v>
          </cell>
          <cell r="R1156">
            <v>0</v>
          </cell>
          <cell r="AZ1156">
            <v>0</v>
          </cell>
          <cell r="BA1156">
            <v>0</v>
          </cell>
          <cell r="BC1156" t="str">
            <v>PLATINUM</v>
          </cell>
          <cell r="BE1156" t="str">
            <v>Mar</v>
          </cell>
        </row>
        <row r="1157">
          <cell r="C1157" t="str">
            <v>Tj Jati B</v>
          </cell>
          <cell r="R1157">
            <v>26000</v>
          </cell>
          <cell r="AZ1157">
            <v>-117000</v>
          </cell>
          <cell r="BA1157">
            <v>-24383.615478615073</v>
          </cell>
          <cell r="BC1157" t="str">
            <v>PLATINUM</v>
          </cell>
          <cell r="BE1157" t="str">
            <v>Apr</v>
          </cell>
        </row>
        <row r="1158">
          <cell r="C1158" t="str">
            <v>Tj Jati B</v>
          </cell>
          <cell r="R1158">
            <v>26000</v>
          </cell>
          <cell r="AZ1158">
            <v>-117000</v>
          </cell>
          <cell r="BA1158">
            <v>-24383.615478615073</v>
          </cell>
          <cell r="BC1158" t="str">
            <v>PLATINUM</v>
          </cell>
          <cell r="BE1158" t="str">
            <v>May</v>
          </cell>
        </row>
        <row r="1159">
          <cell r="C1159" t="str">
            <v>Tj Jati B</v>
          </cell>
          <cell r="R1159">
            <v>0</v>
          </cell>
          <cell r="AZ1159">
            <v>0</v>
          </cell>
          <cell r="BA1159">
            <v>0</v>
          </cell>
          <cell r="BC1159" t="str">
            <v>PLATINUM</v>
          </cell>
          <cell r="BE1159" t="str">
            <v>Jun</v>
          </cell>
        </row>
        <row r="1160">
          <cell r="C1160" t="str">
            <v>Tj Jati B</v>
          </cell>
          <cell r="R1160">
            <v>0</v>
          </cell>
          <cell r="AZ1160">
            <v>0</v>
          </cell>
          <cell r="BA1160">
            <v>0</v>
          </cell>
          <cell r="BC1160" t="str">
            <v>PLATINUM</v>
          </cell>
          <cell r="BE1160" t="str">
            <v>Jul</v>
          </cell>
        </row>
        <row r="1161">
          <cell r="C1161" t="str">
            <v>Tj Jati B</v>
          </cell>
          <cell r="R1161">
            <v>0</v>
          </cell>
          <cell r="AZ1161">
            <v>0</v>
          </cell>
          <cell r="BA1161">
            <v>0</v>
          </cell>
          <cell r="BC1161" t="str">
            <v>PLATINUM</v>
          </cell>
          <cell r="BE1161" t="str">
            <v>Aug</v>
          </cell>
        </row>
        <row r="1162">
          <cell r="C1162" t="str">
            <v>Tj Jati B</v>
          </cell>
          <cell r="R1162">
            <v>0</v>
          </cell>
          <cell r="AZ1162">
            <v>0</v>
          </cell>
          <cell r="BA1162">
            <v>0</v>
          </cell>
          <cell r="BC1162" t="str">
            <v>PLATINUM</v>
          </cell>
          <cell r="BE1162" t="str">
            <v>Sep</v>
          </cell>
        </row>
        <row r="1163">
          <cell r="C1163" t="str">
            <v>Tj Jati B</v>
          </cell>
          <cell r="R1163">
            <v>0</v>
          </cell>
          <cell r="AZ1163">
            <v>0</v>
          </cell>
          <cell r="BA1163">
            <v>0</v>
          </cell>
          <cell r="BC1163" t="str">
            <v>PLATINUM</v>
          </cell>
          <cell r="BE1163" t="str">
            <v>Oct</v>
          </cell>
        </row>
        <row r="1164">
          <cell r="C1164" t="str">
            <v>Tj Jati B</v>
          </cell>
          <cell r="R1164">
            <v>0</v>
          </cell>
          <cell r="AZ1164">
            <v>0</v>
          </cell>
          <cell r="BA1164">
            <v>0</v>
          </cell>
          <cell r="BC1164" t="str">
            <v>PLATINUM</v>
          </cell>
          <cell r="BE1164" t="str">
            <v>Nov</v>
          </cell>
        </row>
        <row r="1165">
          <cell r="C1165" t="str">
            <v>Tj Jati B</v>
          </cell>
          <cell r="R1165">
            <v>0</v>
          </cell>
          <cell r="AZ1165">
            <v>0</v>
          </cell>
          <cell r="BA1165">
            <v>0</v>
          </cell>
          <cell r="BC1165" t="str">
            <v>PLATINUM</v>
          </cell>
          <cell r="BE1165" t="str">
            <v>Dec</v>
          </cell>
        </row>
        <row r="1166">
          <cell r="C1166" t="str">
            <v>Tj Jati B</v>
          </cell>
          <cell r="R1166">
            <v>0</v>
          </cell>
          <cell r="AZ1166">
            <v>0</v>
          </cell>
          <cell r="BA1166">
            <v>0</v>
          </cell>
          <cell r="BC1166" t="str">
            <v>PLATINUM</v>
          </cell>
          <cell r="BE1166" t="str">
            <v>Jan</v>
          </cell>
        </row>
        <row r="1167">
          <cell r="C1167" t="str">
            <v>Tj Jati B</v>
          </cell>
          <cell r="R1167">
            <v>0</v>
          </cell>
          <cell r="AZ1167">
            <v>0</v>
          </cell>
          <cell r="BA1167">
            <v>0</v>
          </cell>
          <cell r="BC1167" t="str">
            <v>PLATINUM</v>
          </cell>
          <cell r="BE1167" t="str">
            <v>Feb</v>
          </cell>
        </row>
        <row r="1168">
          <cell r="C1168" t="str">
            <v>Tj Jati B</v>
          </cell>
          <cell r="R1168">
            <v>0</v>
          </cell>
          <cell r="AZ1168">
            <v>0</v>
          </cell>
          <cell r="BA1168">
            <v>0</v>
          </cell>
          <cell r="BC1168" t="str">
            <v>PLATINUM</v>
          </cell>
          <cell r="BE1168" t="str">
            <v>Mar</v>
          </cell>
        </row>
        <row r="1169">
          <cell r="C1169" t="str">
            <v>Tj Jati B</v>
          </cell>
          <cell r="R1169">
            <v>0</v>
          </cell>
          <cell r="AZ1169">
            <v>0</v>
          </cell>
          <cell r="BA1169">
            <v>0</v>
          </cell>
          <cell r="BC1169" t="str">
            <v>PLATINUM</v>
          </cell>
          <cell r="BE1169" t="str">
            <v>Apr</v>
          </cell>
        </row>
        <row r="1170">
          <cell r="C1170" t="str">
            <v>Tj Jati B</v>
          </cell>
          <cell r="R1170">
            <v>0</v>
          </cell>
          <cell r="AZ1170">
            <v>0</v>
          </cell>
          <cell r="BA1170">
            <v>0</v>
          </cell>
          <cell r="BC1170" t="str">
            <v>PLATINUM</v>
          </cell>
          <cell r="BE1170" t="str">
            <v>May</v>
          </cell>
        </row>
        <row r="1171">
          <cell r="C1171" t="str">
            <v>Tj Jati B</v>
          </cell>
          <cell r="R1171">
            <v>65000</v>
          </cell>
          <cell r="AZ1171">
            <v>-292500</v>
          </cell>
          <cell r="BA1171">
            <v>-56830.8</v>
          </cell>
          <cell r="BC1171" t="str">
            <v>PLATINUM</v>
          </cell>
          <cell r="BE1171" t="str">
            <v>Jun</v>
          </cell>
        </row>
        <row r="1172">
          <cell r="C1172" t="str">
            <v>Tj Jati B</v>
          </cell>
          <cell r="R1172">
            <v>65000</v>
          </cell>
          <cell r="AZ1172">
            <v>-292500</v>
          </cell>
          <cell r="BA1172">
            <v>-56830.8</v>
          </cell>
          <cell r="BC1172" t="str">
            <v>PLATINUM</v>
          </cell>
          <cell r="BE1172" t="str">
            <v>Jul</v>
          </cell>
        </row>
        <row r="1173">
          <cell r="C1173" t="str">
            <v>Tj Jati B</v>
          </cell>
          <cell r="R1173">
            <v>0</v>
          </cell>
          <cell r="AZ1173">
            <v>0</v>
          </cell>
          <cell r="BA1173">
            <v>0</v>
          </cell>
          <cell r="BC1173" t="str">
            <v>PLATINUM</v>
          </cell>
          <cell r="BE1173" t="str">
            <v>Aug</v>
          </cell>
        </row>
        <row r="1174">
          <cell r="C1174" t="str">
            <v>Tj Jati B</v>
          </cell>
          <cell r="R1174">
            <v>65000</v>
          </cell>
          <cell r="AZ1174">
            <v>-292500</v>
          </cell>
          <cell r="BA1174">
            <v>-56830.8</v>
          </cell>
          <cell r="BC1174" t="str">
            <v>PLATINUM</v>
          </cell>
          <cell r="BE1174" t="str">
            <v>Sep</v>
          </cell>
        </row>
        <row r="1175">
          <cell r="C1175" t="str">
            <v>Tj Jati B</v>
          </cell>
          <cell r="R1175">
            <v>65000</v>
          </cell>
          <cell r="AZ1175">
            <v>-292500</v>
          </cell>
          <cell r="BA1175">
            <v>-56830.8</v>
          </cell>
          <cell r="BC1175" t="str">
            <v>PLATINUM</v>
          </cell>
          <cell r="BE1175" t="str">
            <v>Oct</v>
          </cell>
        </row>
        <row r="1176">
          <cell r="C1176" t="str">
            <v>Tj Jati B</v>
          </cell>
          <cell r="R1176">
            <v>65000</v>
          </cell>
          <cell r="AZ1176">
            <v>-292500</v>
          </cell>
          <cell r="BA1176">
            <v>-56830.8</v>
          </cell>
          <cell r="BC1176" t="str">
            <v>PLATINUM</v>
          </cell>
          <cell r="BE1176" t="str">
            <v>Nov</v>
          </cell>
        </row>
        <row r="1177">
          <cell r="C1177" t="str">
            <v>Tj Jati B</v>
          </cell>
          <cell r="R1177">
            <v>30000</v>
          </cell>
          <cell r="AZ1177">
            <v>-135000</v>
          </cell>
          <cell r="BA1177">
            <v>-26229.600000000002</v>
          </cell>
          <cell r="BC1177" t="str">
            <v>PLATINUM</v>
          </cell>
          <cell r="BE1177" t="str">
            <v>Dec</v>
          </cell>
        </row>
        <row r="1178">
          <cell r="C1178" t="str">
            <v>Other</v>
          </cell>
          <cell r="R1178">
            <v>0</v>
          </cell>
          <cell r="AZ1178">
            <v>0</v>
          </cell>
          <cell r="BA1178">
            <v>0</v>
          </cell>
          <cell r="BC1178" t="str">
            <v>OTHERS</v>
          </cell>
          <cell r="BE1178" t="str">
            <v>Jan</v>
          </cell>
        </row>
        <row r="1179">
          <cell r="C1179" t="str">
            <v>Other</v>
          </cell>
          <cell r="R1179">
            <v>0</v>
          </cell>
          <cell r="AZ1179">
            <v>0</v>
          </cell>
          <cell r="BA1179">
            <v>0</v>
          </cell>
          <cell r="BC1179" t="str">
            <v>OTHERS</v>
          </cell>
          <cell r="BE1179" t="str">
            <v>Feb</v>
          </cell>
        </row>
        <row r="1180">
          <cell r="C1180" t="str">
            <v>Other</v>
          </cell>
          <cell r="R1180">
            <v>0</v>
          </cell>
          <cell r="AZ1180">
            <v>0</v>
          </cell>
          <cell r="BA1180">
            <v>0</v>
          </cell>
          <cell r="BC1180" t="str">
            <v>OTHERS</v>
          </cell>
          <cell r="BE1180" t="str">
            <v>Mar</v>
          </cell>
        </row>
        <row r="1181">
          <cell r="C1181" t="str">
            <v>Other</v>
          </cell>
          <cell r="R1181">
            <v>0</v>
          </cell>
          <cell r="AZ1181">
            <v>0</v>
          </cell>
          <cell r="BA1181">
            <v>0</v>
          </cell>
          <cell r="BC1181" t="str">
            <v>OTHERS</v>
          </cell>
          <cell r="BE1181" t="str">
            <v>Apr</v>
          </cell>
        </row>
        <row r="1182">
          <cell r="C1182" t="str">
            <v>Other</v>
          </cell>
          <cell r="R1182">
            <v>0</v>
          </cell>
          <cell r="AZ1182">
            <v>0</v>
          </cell>
          <cell r="BA1182">
            <v>0</v>
          </cell>
          <cell r="BC1182" t="str">
            <v>OTHERS</v>
          </cell>
          <cell r="BE1182" t="str">
            <v>May</v>
          </cell>
        </row>
        <row r="1183">
          <cell r="C1183" t="str">
            <v>Other</v>
          </cell>
          <cell r="R1183">
            <v>0</v>
          </cell>
          <cell r="AZ1183">
            <v>0</v>
          </cell>
          <cell r="BA1183">
            <v>0</v>
          </cell>
          <cell r="BC1183" t="str">
            <v>OTHERS</v>
          </cell>
          <cell r="BE1183" t="str">
            <v>Jun</v>
          </cell>
        </row>
        <row r="1184">
          <cell r="C1184" t="str">
            <v>Other</v>
          </cell>
          <cell r="R1184">
            <v>0</v>
          </cell>
          <cell r="AZ1184">
            <v>0</v>
          </cell>
          <cell r="BA1184">
            <v>0</v>
          </cell>
          <cell r="BC1184" t="str">
            <v>OTHERS</v>
          </cell>
          <cell r="BE1184" t="str">
            <v>Jul</v>
          </cell>
        </row>
        <row r="1185">
          <cell r="C1185" t="str">
            <v>Other</v>
          </cell>
          <cell r="R1185">
            <v>0</v>
          </cell>
          <cell r="AZ1185">
            <v>0</v>
          </cell>
          <cell r="BA1185">
            <v>0</v>
          </cell>
          <cell r="BC1185" t="str">
            <v>OTHERS</v>
          </cell>
          <cell r="BE1185" t="str">
            <v>Aug</v>
          </cell>
        </row>
        <row r="1186">
          <cell r="C1186" t="str">
            <v>Other</v>
          </cell>
          <cell r="R1186">
            <v>0</v>
          </cell>
          <cell r="AZ1186">
            <v>0</v>
          </cell>
          <cell r="BA1186">
            <v>0</v>
          </cell>
          <cell r="BC1186" t="str">
            <v>OTHERS</v>
          </cell>
          <cell r="BE1186" t="str">
            <v>Sep</v>
          </cell>
        </row>
        <row r="1187">
          <cell r="C1187" t="str">
            <v>Other</v>
          </cell>
          <cell r="R1187">
            <v>0</v>
          </cell>
          <cell r="AZ1187">
            <v>0</v>
          </cell>
          <cell r="BA1187">
            <v>0</v>
          </cell>
          <cell r="BC1187" t="str">
            <v>OTHERS</v>
          </cell>
          <cell r="BE1187" t="str">
            <v>Oct</v>
          </cell>
        </row>
        <row r="1188">
          <cell r="C1188" t="str">
            <v>Other</v>
          </cell>
          <cell r="R1188">
            <v>0</v>
          </cell>
          <cell r="AZ1188">
            <v>0</v>
          </cell>
          <cell r="BA1188">
            <v>0</v>
          </cell>
          <cell r="BC1188" t="str">
            <v>OTHERS</v>
          </cell>
          <cell r="BE1188" t="str">
            <v>Nov</v>
          </cell>
        </row>
        <row r="1189">
          <cell r="C1189" t="str">
            <v>Other</v>
          </cell>
          <cell r="R1189">
            <v>0</v>
          </cell>
          <cell r="AZ1189">
            <v>0</v>
          </cell>
          <cell r="BA1189">
            <v>0</v>
          </cell>
          <cell r="BC1189" t="str">
            <v>OTHERS</v>
          </cell>
          <cell r="BE1189" t="str">
            <v>Dec</v>
          </cell>
        </row>
        <row r="1190">
          <cell r="C1190" t="str">
            <v>AES</v>
          </cell>
          <cell r="R1190">
            <v>0</v>
          </cell>
          <cell r="AZ1190">
            <v>0</v>
          </cell>
          <cell r="BA1190">
            <v>0</v>
          </cell>
          <cell r="BC1190" t="str">
            <v>OTHERS</v>
          </cell>
          <cell r="BE1190" t="str">
            <v>Jan</v>
          </cell>
        </row>
        <row r="1191">
          <cell r="C1191" t="str">
            <v>AES</v>
          </cell>
          <cell r="R1191">
            <v>0</v>
          </cell>
          <cell r="AZ1191">
            <v>0</v>
          </cell>
          <cell r="BA1191">
            <v>0</v>
          </cell>
          <cell r="BC1191" t="str">
            <v>OTHERS</v>
          </cell>
          <cell r="BE1191" t="str">
            <v>Feb</v>
          </cell>
        </row>
        <row r="1192">
          <cell r="C1192" t="str">
            <v>AES</v>
          </cell>
          <cell r="R1192">
            <v>0</v>
          </cell>
          <cell r="AZ1192">
            <v>0</v>
          </cell>
          <cell r="BA1192">
            <v>0</v>
          </cell>
          <cell r="BC1192" t="str">
            <v>OTHERS</v>
          </cell>
          <cell r="BE1192" t="str">
            <v>Mar</v>
          </cell>
        </row>
        <row r="1193">
          <cell r="C1193" t="str">
            <v>AES</v>
          </cell>
          <cell r="R1193">
            <v>0</v>
          </cell>
          <cell r="AZ1193">
            <v>0</v>
          </cell>
          <cell r="BA1193">
            <v>0</v>
          </cell>
          <cell r="BC1193" t="str">
            <v>OTHERS</v>
          </cell>
          <cell r="BE1193" t="str">
            <v>Apr</v>
          </cell>
        </row>
        <row r="1194">
          <cell r="C1194" t="str">
            <v>AES</v>
          </cell>
          <cell r="R1194">
            <v>0</v>
          </cell>
          <cell r="AZ1194">
            <v>0</v>
          </cell>
          <cell r="BA1194">
            <v>0</v>
          </cell>
          <cell r="BC1194" t="str">
            <v>OTHERS</v>
          </cell>
          <cell r="BE1194" t="str">
            <v>May</v>
          </cell>
        </row>
        <row r="1195">
          <cell r="C1195" t="str">
            <v>AES</v>
          </cell>
          <cell r="R1195">
            <v>0</v>
          </cell>
          <cell r="AZ1195">
            <v>0</v>
          </cell>
          <cell r="BA1195">
            <v>0</v>
          </cell>
          <cell r="BC1195" t="str">
            <v>OTHERS</v>
          </cell>
          <cell r="BE1195" t="str">
            <v>Jun</v>
          </cell>
        </row>
        <row r="1196">
          <cell r="C1196" t="str">
            <v>AES</v>
          </cell>
          <cell r="R1196">
            <v>0</v>
          </cell>
          <cell r="AZ1196">
            <v>0</v>
          </cell>
          <cell r="BA1196">
            <v>0</v>
          </cell>
          <cell r="BC1196" t="str">
            <v>OTHERS</v>
          </cell>
          <cell r="BE1196" t="str">
            <v>Jul</v>
          </cell>
        </row>
        <row r="1197">
          <cell r="C1197" t="str">
            <v>AES</v>
          </cell>
          <cell r="R1197">
            <v>0</v>
          </cell>
          <cell r="AZ1197">
            <v>0</v>
          </cell>
          <cell r="BA1197">
            <v>0</v>
          </cell>
          <cell r="BC1197" t="str">
            <v>OTHERS</v>
          </cell>
          <cell r="BE1197" t="str">
            <v>Aug</v>
          </cell>
        </row>
        <row r="1198">
          <cell r="C1198" t="str">
            <v>AES</v>
          </cell>
          <cell r="R1198">
            <v>0</v>
          </cell>
          <cell r="AZ1198">
            <v>0</v>
          </cell>
          <cell r="BA1198">
            <v>0</v>
          </cell>
          <cell r="BC1198" t="str">
            <v>OTHERS</v>
          </cell>
          <cell r="BE1198" t="str">
            <v>Sep</v>
          </cell>
        </row>
        <row r="1199">
          <cell r="C1199" t="str">
            <v>AES</v>
          </cell>
          <cell r="R1199">
            <v>0</v>
          </cell>
          <cell r="AZ1199">
            <v>0</v>
          </cell>
          <cell r="BA1199">
            <v>0</v>
          </cell>
          <cell r="BC1199" t="str">
            <v>OTHERS</v>
          </cell>
          <cell r="BE1199" t="str">
            <v>Oct</v>
          </cell>
        </row>
        <row r="1200">
          <cell r="C1200" t="str">
            <v>AES</v>
          </cell>
          <cell r="R1200">
            <v>0</v>
          </cell>
          <cell r="AZ1200">
            <v>0</v>
          </cell>
          <cell r="BA1200">
            <v>0</v>
          </cell>
          <cell r="BC1200" t="str">
            <v>OTHERS</v>
          </cell>
          <cell r="BE1200" t="str">
            <v>Nov</v>
          </cell>
        </row>
        <row r="1201">
          <cell r="C1201" t="str">
            <v>AES</v>
          </cell>
          <cell r="R1201">
            <v>0</v>
          </cell>
          <cell r="AZ1201">
            <v>0</v>
          </cell>
          <cell r="BA1201">
            <v>0</v>
          </cell>
          <cell r="BC1201" t="str">
            <v>OTHERS</v>
          </cell>
          <cell r="BE1201" t="str">
            <v>Dec</v>
          </cell>
        </row>
        <row r="1202">
          <cell r="C1202" t="str">
            <v>AES</v>
          </cell>
          <cell r="R1202">
            <v>0</v>
          </cell>
          <cell r="AZ1202">
            <v>0</v>
          </cell>
          <cell r="BA1202">
            <v>0</v>
          </cell>
          <cell r="BC1202" t="str">
            <v>OTHERS</v>
          </cell>
          <cell r="BE1202" t="str">
            <v>Jan</v>
          </cell>
        </row>
        <row r="1203">
          <cell r="C1203" t="str">
            <v>AES</v>
          </cell>
          <cell r="R1203">
            <v>0</v>
          </cell>
          <cell r="AZ1203">
            <v>0</v>
          </cell>
          <cell r="BA1203">
            <v>0</v>
          </cell>
          <cell r="BC1203" t="str">
            <v>OTHERS</v>
          </cell>
          <cell r="BE1203" t="str">
            <v>Feb</v>
          </cell>
        </row>
        <row r="1204">
          <cell r="C1204" t="str">
            <v>AES</v>
          </cell>
          <cell r="R1204">
            <v>0</v>
          </cell>
          <cell r="AZ1204">
            <v>0</v>
          </cell>
          <cell r="BA1204">
            <v>0</v>
          </cell>
          <cell r="BC1204" t="str">
            <v>OTHERS</v>
          </cell>
          <cell r="BE1204" t="str">
            <v>Mar</v>
          </cell>
        </row>
        <row r="1205">
          <cell r="C1205" t="str">
            <v>AES</v>
          </cell>
          <cell r="R1205">
            <v>0</v>
          </cell>
          <cell r="AZ1205">
            <v>0</v>
          </cell>
          <cell r="BA1205">
            <v>0</v>
          </cell>
          <cell r="BC1205" t="str">
            <v>OTHERS</v>
          </cell>
          <cell r="BE1205" t="str">
            <v>Apr</v>
          </cell>
        </row>
        <row r="1206">
          <cell r="C1206" t="str">
            <v>AES</v>
          </cell>
          <cell r="R1206">
            <v>0</v>
          </cell>
          <cell r="AZ1206">
            <v>0</v>
          </cell>
          <cell r="BA1206">
            <v>0</v>
          </cell>
          <cell r="BC1206" t="str">
            <v>OTHERS</v>
          </cell>
          <cell r="BE1206" t="str">
            <v>May</v>
          </cell>
        </row>
        <row r="1207">
          <cell r="C1207" t="str">
            <v>AES</v>
          </cell>
          <cell r="R1207">
            <v>0</v>
          </cell>
          <cell r="AZ1207">
            <v>0</v>
          </cell>
          <cell r="BA1207">
            <v>0</v>
          </cell>
          <cell r="BC1207" t="str">
            <v>OTHERS</v>
          </cell>
          <cell r="BE1207" t="str">
            <v>Jun</v>
          </cell>
        </row>
        <row r="1208">
          <cell r="C1208" t="str">
            <v>AES</v>
          </cell>
          <cell r="R1208">
            <v>0</v>
          </cell>
          <cell r="AZ1208">
            <v>0</v>
          </cell>
          <cell r="BA1208">
            <v>0</v>
          </cell>
          <cell r="BC1208" t="str">
            <v>OTHERS</v>
          </cell>
          <cell r="BE1208" t="str">
            <v>Jul</v>
          </cell>
        </row>
        <row r="1209">
          <cell r="C1209" t="str">
            <v>AES</v>
          </cell>
          <cell r="R1209">
            <v>0</v>
          </cell>
          <cell r="AZ1209">
            <v>0</v>
          </cell>
          <cell r="BA1209">
            <v>0</v>
          </cell>
          <cell r="BC1209" t="str">
            <v>OTHERS</v>
          </cell>
          <cell r="BE1209" t="str">
            <v>Aug</v>
          </cell>
        </row>
        <row r="1210">
          <cell r="C1210" t="str">
            <v>AES</v>
          </cell>
          <cell r="R1210">
            <v>0</v>
          </cell>
          <cell r="AZ1210">
            <v>0</v>
          </cell>
          <cell r="BA1210">
            <v>0</v>
          </cell>
          <cell r="BC1210" t="str">
            <v>OTHERS</v>
          </cell>
          <cell r="BE1210" t="str">
            <v>Sep</v>
          </cell>
        </row>
        <row r="1211">
          <cell r="C1211" t="str">
            <v>AES</v>
          </cell>
          <cell r="R1211">
            <v>0</v>
          </cell>
          <cell r="AZ1211">
            <v>0</v>
          </cell>
          <cell r="BA1211">
            <v>0</v>
          </cell>
          <cell r="BC1211" t="str">
            <v>OTHERS</v>
          </cell>
          <cell r="BE1211" t="str">
            <v>Oct</v>
          </cell>
        </row>
        <row r="1212">
          <cell r="C1212" t="str">
            <v>AES</v>
          </cell>
          <cell r="R1212">
            <v>0</v>
          </cell>
          <cell r="AZ1212">
            <v>0</v>
          </cell>
          <cell r="BA1212">
            <v>0</v>
          </cell>
          <cell r="BC1212" t="str">
            <v>OTHERS</v>
          </cell>
          <cell r="BE1212" t="str">
            <v>Nov</v>
          </cell>
        </row>
        <row r="1213">
          <cell r="C1213" t="str">
            <v>AES</v>
          </cell>
          <cell r="R1213">
            <v>0</v>
          </cell>
          <cell r="AZ1213">
            <v>0</v>
          </cell>
          <cell r="BA1213">
            <v>0</v>
          </cell>
          <cell r="BC1213" t="str">
            <v>OTHERS</v>
          </cell>
          <cell r="BE1213" t="str">
            <v>Dec</v>
          </cell>
        </row>
        <row r="1214">
          <cell r="C1214" t="str">
            <v>AES</v>
          </cell>
          <cell r="R1214">
            <v>0</v>
          </cell>
          <cell r="AZ1214">
            <v>0</v>
          </cell>
          <cell r="BA1214">
            <v>0</v>
          </cell>
          <cell r="BC1214" t="str">
            <v>OTHERS</v>
          </cell>
          <cell r="BE1214" t="str">
            <v>Jan</v>
          </cell>
        </row>
        <row r="1215">
          <cell r="C1215" t="str">
            <v>AES</v>
          </cell>
          <cell r="R1215">
            <v>0</v>
          </cell>
          <cell r="AZ1215">
            <v>0</v>
          </cell>
          <cell r="BA1215">
            <v>0</v>
          </cell>
          <cell r="BC1215" t="str">
            <v>OTHERS</v>
          </cell>
          <cell r="BE1215" t="str">
            <v>Feb</v>
          </cell>
        </row>
        <row r="1216">
          <cell r="C1216" t="str">
            <v>AES</v>
          </cell>
          <cell r="R1216">
            <v>44000</v>
          </cell>
          <cell r="AZ1216">
            <v>-66000</v>
          </cell>
          <cell r="BA1216">
            <v>-47645.309036845545</v>
          </cell>
          <cell r="BC1216" t="str">
            <v>OTHERS</v>
          </cell>
          <cell r="BE1216" t="str">
            <v>Mar</v>
          </cell>
        </row>
        <row r="1217">
          <cell r="C1217" t="str">
            <v>AES</v>
          </cell>
          <cell r="R1217">
            <v>0</v>
          </cell>
          <cell r="AZ1217">
            <v>0</v>
          </cell>
          <cell r="BA1217">
            <v>0</v>
          </cell>
          <cell r="BC1217" t="str">
            <v>OTHERS</v>
          </cell>
          <cell r="BE1217" t="str">
            <v>Apr</v>
          </cell>
        </row>
        <row r="1218">
          <cell r="C1218" t="str">
            <v>AES</v>
          </cell>
          <cell r="R1218">
            <v>0</v>
          </cell>
          <cell r="AZ1218">
            <v>0</v>
          </cell>
          <cell r="BA1218">
            <v>0</v>
          </cell>
          <cell r="BC1218" t="str">
            <v>OTHERS</v>
          </cell>
          <cell r="BE1218" t="str">
            <v>May</v>
          </cell>
        </row>
        <row r="1219">
          <cell r="C1219" t="str">
            <v>AES</v>
          </cell>
          <cell r="R1219">
            <v>0</v>
          </cell>
          <cell r="AZ1219">
            <v>0</v>
          </cell>
          <cell r="BA1219">
            <v>0</v>
          </cell>
          <cell r="BC1219" t="str">
            <v>OTHERS</v>
          </cell>
          <cell r="BE1219" t="str">
            <v>Jun</v>
          </cell>
        </row>
        <row r="1220">
          <cell r="C1220" t="str">
            <v>AES</v>
          </cell>
          <cell r="R1220">
            <v>0</v>
          </cell>
          <cell r="AZ1220">
            <v>0</v>
          </cell>
          <cell r="BA1220">
            <v>0</v>
          </cell>
          <cell r="BC1220" t="str">
            <v>OTHERS</v>
          </cell>
          <cell r="BE1220" t="str">
            <v>Jul</v>
          </cell>
        </row>
        <row r="1221">
          <cell r="C1221" t="str">
            <v>AES</v>
          </cell>
          <cell r="R1221">
            <v>0</v>
          </cell>
          <cell r="AZ1221">
            <v>0</v>
          </cell>
          <cell r="BA1221">
            <v>0</v>
          </cell>
          <cell r="BC1221" t="str">
            <v>OTHERS</v>
          </cell>
          <cell r="BE1221" t="str">
            <v>Aug</v>
          </cell>
        </row>
        <row r="1222">
          <cell r="C1222" t="str">
            <v>AES</v>
          </cell>
          <cell r="R1222">
            <v>0</v>
          </cell>
          <cell r="AZ1222">
            <v>0</v>
          </cell>
          <cell r="BA1222">
            <v>0</v>
          </cell>
          <cell r="BC1222" t="str">
            <v>OTHERS</v>
          </cell>
          <cell r="BE1222" t="str">
            <v>Sep</v>
          </cell>
        </row>
        <row r="1223">
          <cell r="C1223" t="str">
            <v>AES</v>
          </cell>
          <cell r="R1223">
            <v>0</v>
          </cell>
          <cell r="AZ1223">
            <v>0</v>
          </cell>
          <cell r="BA1223">
            <v>0</v>
          </cell>
          <cell r="BC1223" t="str">
            <v>OTHERS</v>
          </cell>
          <cell r="BE1223" t="str">
            <v>Oct</v>
          </cell>
        </row>
        <row r="1224">
          <cell r="C1224" t="str">
            <v>AES</v>
          </cell>
          <cell r="R1224">
            <v>0</v>
          </cell>
          <cell r="AZ1224">
            <v>0</v>
          </cell>
          <cell r="BA1224">
            <v>0</v>
          </cell>
          <cell r="BC1224" t="str">
            <v>OTHERS</v>
          </cell>
          <cell r="BE1224" t="str">
            <v>Nov</v>
          </cell>
        </row>
        <row r="1225">
          <cell r="C1225" t="str">
            <v>AES</v>
          </cell>
          <cell r="R1225">
            <v>0</v>
          </cell>
          <cell r="AZ1225">
            <v>0</v>
          </cell>
          <cell r="BA1225">
            <v>0</v>
          </cell>
          <cell r="BC1225" t="str">
            <v>OTHERS</v>
          </cell>
          <cell r="BE1225" t="str">
            <v>Dec</v>
          </cell>
        </row>
        <row r="1226">
          <cell r="C1226" t="str">
            <v>AES</v>
          </cell>
          <cell r="R1226">
            <v>0</v>
          </cell>
          <cell r="AZ1226">
            <v>0</v>
          </cell>
          <cell r="BA1226">
            <v>0</v>
          </cell>
          <cell r="BC1226" t="str">
            <v>OTHERS</v>
          </cell>
          <cell r="BE1226" t="str">
            <v>Jan</v>
          </cell>
        </row>
        <row r="1227">
          <cell r="C1227" t="str">
            <v>AES</v>
          </cell>
          <cell r="R1227">
            <v>0</v>
          </cell>
          <cell r="AZ1227">
            <v>0</v>
          </cell>
          <cell r="BA1227">
            <v>0</v>
          </cell>
          <cell r="BC1227" t="str">
            <v>OTHERS</v>
          </cell>
          <cell r="BE1227" t="str">
            <v>Feb</v>
          </cell>
        </row>
        <row r="1228">
          <cell r="C1228" t="str">
            <v>AES</v>
          </cell>
          <cell r="R1228">
            <v>5500</v>
          </cell>
          <cell r="AZ1228">
            <v>-8250</v>
          </cell>
          <cell r="BA1228">
            <v>-6427.6061191887529</v>
          </cell>
          <cell r="BC1228" t="str">
            <v>OTHERS</v>
          </cell>
          <cell r="BE1228" t="str">
            <v>Mar</v>
          </cell>
        </row>
        <row r="1229">
          <cell r="C1229" t="str">
            <v>AES</v>
          </cell>
          <cell r="R1229">
            <v>0</v>
          </cell>
          <cell r="AZ1229">
            <v>0</v>
          </cell>
          <cell r="BA1229">
            <v>0</v>
          </cell>
          <cell r="BC1229" t="str">
            <v>OTHERS</v>
          </cell>
          <cell r="BE1229" t="str">
            <v>Apr</v>
          </cell>
        </row>
        <row r="1230">
          <cell r="C1230" t="str">
            <v>AES</v>
          </cell>
          <cell r="R1230">
            <v>0</v>
          </cell>
          <cell r="AZ1230">
            <v>0</v>
          </cell>
          <cell r="BA1230">
            <v>0</v>
          </cell>
          <cell r="BC1230" t="str">
            <v>OTHERS</v>
          </cell>
          <cell r="BE1230" t="str">
            <v>May</v>
          </cell>
        </row>
        <row r="1231">
          <cell r="C1231" t="str">
            <v>AES</v>
          </cell>
          <cell r="R1231">
            <v>0</v>
          </cell>
          <cell r="AZ1231">
            <v>0</v>
          </cell>
          <cell r="BA1231">
            <v>0</v>
          </cell>
          <cell r="BC1231" t="str">
            <v>OTHERS</v>
          </cell>
          <cell r="BE1231" t="str">
            <v>Jun</v>
          </cell>
        </row>
        <row r="1232">
          <cell r="C1232" t="str">
            <v>AES</v>
          </cell>
          <cell r="R1232">
            <v>0</v>
          </cell>
          <cell r="AZ1232">
            <v>0</v>
          </cell>
          <cell r="BA1232">
            <v>0</v>
          </cell>
          <cell r="BC1232" t="str">
            <v>OTHERS</v>
          </cell>
          <cell r="BE1232" t="str">
            <v>Jul</v>
          </cell>
        </row>
        <row r="1233">
          <cell r="C1233" t="str">
            <v>AES</v>
          </cell>
          <cell r="R1233">
            <v>0</v>
          </cell>
          <cell r="AZ1233">
            <v>0</v>
          </cell>
          <cell r="BA1233">
            <v>0</v>
          </cell>
          <cell r="BC1233" t="str">
            <v>OTHERS</v>
          </cell>
          <cell r="BE1233" t="str">
            <v>Aug</v>
          </cell>
        </row>
        <row r="1234">
          <cell r="C1234" t="str">
            <v>AES</v>
          </cell>
          <cell r="R1234">
            <v>0</v>
          </cell>
          <cell r="AZ1234">
            <v>0</v>
          </cell>
          <cell r="BA1234">
            <v>0</v>
          </cell>
          <cell r="BC1234" t="str">
            <v>OTHERS</v>
          </cell>
          <cell r="BE1234" t="str">
            <v>Sep</v>
          </cell>
        </row>
        <row r="1235">
          <cell r="C1235" t="str">
            <v>AES</v>
          </cell>
          <cell r="R1235">
            <v>0</v>
          </cell>
          <cell r="AZ1235">
            <v>0</v>
          </cell>
          <cell r="BA1235">
            <v>0</v>
          </cell>
          <cell r="BC1235" t="str">
            <v>OTHERS</v>
          </cell>
          <cell r="BE1235" t="str">
            <v>Oct</v>
          </cell>
        </row>
        <row r="1236">
          <cell r="C1236" t="str">
            <v>AES</v>
          </cell>
          <cell r="R1236">
            <v>0</v>
          </cell>
          <cell r="AZ1236">
            <v>0</v>
          </cell>
          <cell r="BA1236">
            <v>0</v>
          </cell>
          <cell r="BC1236" t="str">
            <v>OTHERS</v>
          </cell>
          <cell r="BE1236" t="str">
            <v>Nov</v>
          </cell>
        </row>
        <row r="1237">
          <cell r="C1237" t="str">
            <v>AES</v>
          </cell>
          <cell r="R1237">
            <v>0</v>
          </cell>
          <cell r="AZ1237">
            <v>0</v>
          </cell>
          <cell r="BA1237">
            <v>0</v>
          </cell>
          <cell r="BC1237" t="str">
            <v>OTHERS</v>
          </cell>
          <cell r="BE1237" t="str">
            <v>Dec</v>
          </cell>
        </row>
        <row r="1238">
          <cell r="C1238" t="str">
            <v>AES</v>
          </cell>
          <cell r="R1238">
            <v>0</v>
          </cell>
          <cell r="AZ1238">
            <v>0</v>
          </cell>
          <cell r="BA1238">
            <v>0</v>
          </cell>
          <cell r="BC1238" t="str">
            <v>OTHERS</v>
          </cell>
          <cell r="BE1238" t="str">
            <v>Jan</v>
          </cell>
        </row>
        <row r="1239">
          <cell r="C1239" t="str">
            <v>AES</v>
          </cell>
          <cell r="R1239">
            <v>0</v>
          </cell>
          <cell r="AZ1239">
            <v>0</v>
          </cell>
          <cell r="BA1239">
            <v>0</v>
          </cell>
          <cell r="BC1239" t="str">
            <v>OTHERS</v>
          </cell>
          <cell r="BE1239" t="str">
            <v>Feb</v>
          </cell>
        </row>
        <row r="1240">
          <cell r="C1240" t="str">
            <v>AES</v>
          </cell>
          <cell r="R1240">
            <v>5499.9999999999973</v>
          </cell>
          <cell r="AZ1240">
            <v>-8249.9999999999964</v>
          </cell>
          <cell r="BA1240">
            <v>-7918.6102676945211</v>
          </cell>
          <cell r="BC1240" t="str">
            <v>OTHERS</v>
          </cell>
          <cell r="BE1240" t="str">
            <v>Mar</v>
          </cell>
        </row>
        <row r="1241">
          <cell r="C1241" t="str">
            <v>AES</v>
          </cell>
          <cell r="R1241">
            <v>0</v>
          </cell>
          <cell r="AZ1241">
            <v>0</v>
          </cell>
          <cell r="BA1241">
            <v>0</v>
          </cell>
          <cell r="BC1241" t="str">
            <v>OTHERS</v>
          </cell>
          <cell r="BE1241" t="str">
            <v>Apr</v>
          </cell>
        </row>
        <row r="1242">
          <cell r="C1242" t="str">
            <v>AES</v>
          </cell>
          <cell r="R1242">
            <v>0</v>
          </cell>
          <cell r="AZ1242">
            <v>0</v>
          </cell>
          <cell r="BA1242">
            <v>0</v>
          </cell>
          <cell r="BC1242" t="str">
            <v>OTHERS</v>
          </cell>
          <cell r="BE1242" t="str">
            <v>May</v>
          </cell>
        </row>
        <row r="1243">
          <cell r="C1243" t="str">
            <v>AES</v>
          </cell>
          <cell r="R1243">
            <v>0</v>
          </cell>
          <cell r="AZ1243">
            <v>0</v>
          </cell>
          <cell r="BA1243">
            <v>0</v>
          </cell>
          <cell r="BC1243" t="str">
            <v>OTHERS</v>
          </cell>
          <cell r="BE1243" t="str">
            <v>Jun</v>
          </cell>
        </row>
        <row r="1244">
          <cell r="C1244" t="str">
            <v>AES</v>
          </cell>
          <cell r="R1244">
            <v>0</v>
          </cell>
          <cell r="AZ1244">
            <v>0</v>
          </cell>
          <cell r="BA1244">
            <v>0</v>
          </cell>
          <cell r="BC1244" t="str">
            <v>OTHERS</v>
          </cell>
          <cell r="BE1244" t="str">
            <v>Jul</v>
          </cell>
        </row>
        <row r="1245">
          <cell r="C1245" t="str">
            <v>AES</v>
          </cell>
          <cell r="R1245">
            <v>0</v>
          </cell>
          <cell r="AZ1245">
            <v>0</v>
          </cell>
          <cell r="BA1245">
            <v>0</v>
          </cell>
          <cell r="BC1245" t="str">
            <v>OTHERS</v>
          </cell>
          <cell r="BE1245" t="str">
            <v>Aug</v>
          </cell>
        </row>
        <row r="1246">
          <cell r="C1246" t="str">
            <v>AES</v>
          </cell>
          <cell r="R1246">
            <v>0</v>
          </cell>
          <cell r="AZ1246">
            <v>0</v>
          </cell>
          <cell r="BA1246">
            <v>0</v>
          </cell>
          <cell r="BC1246" t="str">
            <v>OTHERS</v>
          </cell>
          <cell r="BE1246" t="str">
            <v>Sep</v>
          </cell>
        </row>
        <row r="1247">
          <cell r="C1247" t="str">
            <v>AES</v>
          </cell>
          <cell r="R1247">
            <v>0</v>
          </cell>
          <cell r="AZ1247">
            <v>0</v>
          </cell>
          <cell r="BA1247">
            <v>0</v>
          </cell>
          <cell r="BC1247" t="str">
            <v>OTHERS</v>
          </cell>
          <cell r="BE1247" t="str">
            <v>Oct</v>
          </cell>
        </row>
        <row r="1248">
          <cell r="C1248" t="str">
            <v>AES</v>
          </cell>
          <cell r="R1248">
            <v>0</v>
          </cell>
          <cell r="AZ1248">
            <v>0</v>
          </cell>
          <cell r="BA1248">
            <v>0</v>
          </cell>
          <cell r="BC1248" t="str">
            <v>OTHERS</v>
          </cell>
          <cell r="BE1248" t="str">
            <v>Nov</v>
          </cell>
        </row>
        <row r="1249">
          <cell r="C1249" t="str">
            <v>AES</v>
          </cell>
          <cell r="R1249">
            <v>0</v>
          </cell>
          <cell r="AZ1249">
            <v>0</v>
          </cell>
          <cell r="BA1249">
            <v>0</v>
          </cell>
          <cell r="BC1249" t="str">
            <v>OTHERS</v>
          </cell>
          <cell r="BE1249" t="str">
            <v>Dec</v>
          </cell>
        </row>
        <row r="1250">
          <cell r="C1250" t="str">
            <v>AES</v>
          </cell>
          <cell r="R1250">
            <v>0</v>
          </cell>
          <cell r="AZ1250">
            <v>0</v>
          </cell>
          <cell r="BA1250">
            <v>0</v>
          </cell>
          <cell r="BC1250" t="str">
            <v>OTHERS</v>
          </cell>
          <cell r="BE1250" t="str">
            <v>Jan</v>
          </cell>
        </row>
        <row r="1251">
          <cell r="C1251" t="str">
            <v>AES</v>
          </cell>
          <cell r="R1251">
            <v>0</v>
          </cell>
          <cell r="AZ1251">
            <v>0</v>
          </cell>
          <cell r="BA1251">
            <v>0</v>
          </cell>
          <cell r="BC1251" t="str">
            <v>OTHERS</v>
          </cell>
          <cell r="BE1251" t="str">
            <v>Feb</v>
          </cell>
        </row>
        <row r="1252">
          <cell r="C1252" t="str">
            <v>AES</v>
          </cell>
          <cell r="R1252">
            <v>0</v>
          </cell>
          <cell r="AZ1252">
            <v>0</v>
          </cell>
          <cell r="BA1252">
            <v>0</v>
          </cell>
          <cell r="BC1252" t="str">
            <v>OTHERS</v>
          </cell>
          <cell r="BE1252" t="str">
            <v>Mar</v>
          </cell>
        </row>
        <row r="1253">
          <cell r="C1253" t="str">
            <v>AES</v>
          </cell>
          <cell r="R1253">
            <v>44000</v>
          </cell>
          <cell r="AZ1253">
            <v>-66000</v>
          </cell>
          <cell r="BA1253">
            <v>-49973.839177744012</v>
          </cell>
          <cell r="BC1253" t="str">
            <v>OTHERS</v>
          </cell>
          <cell r="BE1253" t="str">
            <v>Apr</v>
          </cell>
        </row>
        <row r="1254">
          <cell r="C1254" t="str">
            <v>AES</v>
          </cell>
          <cell r="R1254">
            <v>44000</v>
          </cell>
          <cell r="AZ1254">
            <v>-66000</v>
          </cell>
          <cell r="BA1254">
            <v>-49973.839177744012</v>
          </cell>
          <cell r="BC1254" t="str">
            <v>OTHERS</v>
          </cell>
          <cell r="BE1254" t="str">
            <v>May</v>
          </cell>
        </row>
        <row r="1255">
          <cell r="C1255" t="str">
            <v>AES</v>
          </cell>
          <cell r="R1255">
            <v>44000</v>
          </cell>
          <cell r="AZ1255">
            <v>-66000</v>
          </cell>
          <cell r="BA1255">
            <v>-49973.839177744012</v>
          </cell>
          <cell r="BC1255" t="str">
            <v>OTHERS</v>
          </cell>
          <cell r="BE1255" t="str">
            <v>Jun</v>
          </cell>
        </row>
        <row r="1256">
          <cell r="C1256" t="str">
            <v>AES</v>
          </cell>
          <cell r="R1256">
            <v>0</v>
          </cell>
          <cell r="AZ1256">
            <v>0</v>
          </cell>
          <cell r="BA1256">
            <v>0</v>
          </cell>
          <cell r="BC1256" t="str">
            <v>OTHERS</v>
          </cell>
          <cell r="BE1256" t="str">
            <v>Jul</v>
          </cell>
        </row>
        <row r="1257">
          <cell r="C1257" t="str">
            <v>AES</v>
          </cell>
          <cell r="R1257">
            <v>0</v>
          </cell>
          <cell r="AZ1257">
            <v>0</v>
          </cell>
          <cell r="BA1257">
            <v>0</v>
          </cell>
          <cell r="BC1257" t="str">
            <v>OTHERS</v>
          </cell>
          <cell r="BE1257" t="str">
            <v>Aug</v>
          </cell>
        </row>
        <row r="1258">
          <cell r="C1258" t="str">
            <v>AES</v>
          </cell>
          <cell r="R1258">
            <v>0</v>
          </cell>
          <cell r="AZ1258">
            <v>0</v>
          </cell>
          <cell r="BA1258">
            <v>0</v>
          </cell>
          <cell r="BC1258" t="str">
            <v>OTHERS</v>
          </cell>
          <cell r="BE1258" t="str">
            <v>Sep</v>
          </cell>
        </row>
        <row r="1259">
          <cell r="C1259" t="str">
            <v>AES</v>
          </cell>
          <cell r="R1259">
            <v>0</v>
          </cell>
          <cell r="AZ1259">
            <v>0</v>
          </cell>
          <cell r="BA1259">
            <v>0</v>
          </cell>
          <cell r="BC1259" t="str">
            <v>OTHERS</v>
          </cell>
          <cell r="BE1259" t="str">
            <v>Oct</v>
          </cell>
        </row>
        <row r="1260">
          <cell r="C1260" t="str">
            <v>AES</v>
          </cell>
          <cell r="R1260">
            <v>0</v>
          </cell>
          <cell r="AZ1260">
            <v>0</v>
          </cell>
          <cell r="BA1260">
            <v>0</v>
          </cell>
          <cell r="BC1260" t="str">
            <v>OTHERS</v>
          </cell>
          <cell r="BE1260" t="str">
            <v>Nov</v>
          </cell>
        </row>
        <row r="1261">
          <cell r="C1261" t="str">
            <v>AES</v>
          </cell>
          <cell r="R1261">
            <v>0</v>
          </cell>
          <cell r="AZ1261">
            <v>0</v>
          </cell>
          <cell r="BA1261">
            <v>0</v>
          </cell>
          <cell r="BC1261" t="str">
            <v>OTHERS</v>
          </cell>
          <cell r="BE1261" t="str">
            <v>Dec</v>
          </cell>
        </row>
        <row r="1262">
          <cell r="C1262" t="str">
            <v>AES</v>
          </cell>
          <cell r="R1262">
            <v>0</v>
          </cell>
          <cell r="AZ1262">
            <v>0</v>
          </cell>
          <cell r="BA1262">
            <v>0</v>
          </cell>
          <cell r="BC1262" t="str">
            <v>OTHERS</v>
          </cell>
          <cell r="BE1262" t="str">
            <v>Jan</v>
          </cell>
        </row>
        <row r="1263">
          <cell r="C1263" t="str">
            <v>AES</v>
          </cell>
          <cell r="R1263">
            <v>0</v>
          </cell>
          <cell r="AZ1263">
            <v>0</v>
          </cell>
          <cell r="BA1263">
            <v>0</v>
          </cell>
          <cell r="BC1263" t="str">
            <v>OTHERS</v>
          </cell>
          <cell r="BE1263" t="str">
            <v>Feb</v>
          </cell>
        </row>
        <row r="1264">
          <cell r="C1264" t="str">
            <v>AES</v>
          </cell>
          <cell r="R1264">
            <v>0</v>
          </cell>
          <cell r="AZ1264">
            <v>0</v>
          </cell>
          <cell r="BA1264">
            <v>0</v>
          </cell>
          <cell r="BC1264" t="str">
            <v>OTHERS</v>
          </cell>
          <cell r="BE1264" t="str">
            <v>Mar</v>
          </cell>
        </row>
        <row r="1265">
          <cell r="C1265" t="str">
            <v>AES</v>
          </cell>
          <cell r="R1265">
            <v>5500</v>
          </cell>
          <cell r="AZ1265">
            <v>-8250</v>
          </cell>
          <cell r="BA1265">
            <v>-6741.7372453145199</v>
          </cell>
          <cell r="BC1265" t="str">
            <v>OTHERS</v>
          </cell>
          <cell r="BE1265" t="str">
            <v>Apr</v>
          </cell>
        </row>
        <row r="1266">
          <cell r="C1266" t="str">
            <v>AES</v>
          </cell>
          <cell r="R1266">
            <v>5500</v>
          </cell>
          <cell r="AZ1266">
            <v>-8250</v>
          </cell>
          <cell r="BA1266">
            <v>-6741.7372453145199</v>
          </cell>
          <cell r="BC1266" t="str">
            <v>OTHERS</v>
          </cell>
          <cell r="BE1266" t="str">
            <v>May</v>
          </cell>
        </row>
        <row r="1267">
          <cell r="C1267" t="str">
            <v>AES</v>
          </cell>
          <cell r="R1267">
            <v>5500</v>
          </cell>
          <cell r="AZ1267">
            <v>-8250</v>
          </cell>
          <cell r="BA1267">
            <v>-6741.7372453145199</v>
          </cell>
          <cell r="BC1267" t="str">
            <v>OTHERS</v>
          </cell>
          <cell r="BE1267" t="str">
            <v>Jun</v>
          </cell>
        </row>
        <row r="1268">
          <cell r="C1268" t="str">
            <v>AES</v>
          </cell>
          <cell r="R1268">
            <v>0</v>
          </cell>
          <cell r="AZ1268">
            <v>0</v>
          </cell>
          <cell r="BA1268">
            <v>0</v>
          </cell>
          <cell r="BC1268" t="str">
            <v>OTHERS</v>
          </cell>
          <cell r="BE1268" t="str">
            <v>Jul</v>
          </cell>
        </row>
        <row r="1269">
          <cell r="C1269" t="str">
            <v>AES</v>
          </cell>
          <cell r="R1269">
            <v>0</v>
          </cell>
          <cell r="AZ1269">
            <v>0</v>
          </cell>
          <cell r="BA1269">
            <v>0</v>
          </cell>
          <cell r="BC1269" t="str">
            <v>OTHERS</v>
          </cell>
          <cell r="BE1269" t="str">
            <v>Aug</v>
          </cell>
        </row>
        <row r="1270">
          <cell r="C1270" t="str">
            <v>AES</v>
          </cell>
          <cell r="R1270">
            <v>0</v>
          </cell>
          <cell r="AZ1270">
            <v>0</v>
          </cell>
          <cell r="BA1270">
            <v>0</v>
          </cell>
          <cell r="BC1270" t="str">
            <v>OTHERS</v>
          </cell>
          <cell r="BE1270" t="str">
            <v>Sep</v>
          </cell>
        </row>
        <row r="1271">
          <cell r="C1271" t="str">
            <v>AES</v>
          </cell>
          <cell r="R1271">
            <v>0</v>
          </cell>
          <cell r="AZ1271">
            <v>0</v>
          </cell>
          <cell r="BA1271">
            <v>0</v>
          </cell>
          <cell r="BC1271" t="str">
            <v>OTHERS</v>
          </cell>
          <cell r="BE1271" t="str">
            <v>Oct</v>
          </cell>
        </row>
        <row r="1272">
          <cell r="C1272" t="str">
            <v>AES</v>
          </cell>
          <cell r="R1272">
            <v>0</v>
          </cell>
          <cell r="AZ1272">
            <v>0</v>
          </cell>
          <cell r="BA1272">
            <v>0</v>
          </cell>
          <cell r="BC1272" t="str">
            <v>OTHERS</v>
          </cell>
          <cell r="BE1272" t="str">
            <v>Nov</v>
          </cell>
        </row>
        <row r="1273">
          <cell r="C1273" t="str">
            <v>AES</v>
          </cell>
          <cell r="R1273">
            <v>0</v>
          </cell>
          <cell r="AZ1273">
            <v>0</v>
          </cell>
          <cell r="BA1273">
            <v>0</v>
          </cell>
          <cell r="BC1273" t="str">
            <v>OTHERS</v>
          </cell>
          <cell r="BE1273" t="str">
            <v>Dec</v>
          </cell>
        </row>
        <row r="1274">
          <cell r="C1274" t="str">
            <v>AES</v>
          </cell>
          <cell r="R1274">
            <v>0</v>
          </cell>
          <cell r="AZ1274">
            <v>0</v>
          </cell>
          <cell r="BA1274">
            <v>0</v>
          </cell>
          <cell r="BC1274" t="str">
            <v>OTHERS</v>
          </cell>
          <cell r="BE1274" t="str">
            <v>Jan</v>
          </cell>
        </row>
        <row r="1275">
          <cell r="C1275" t="str">
            <v>AES</v>
          </cell>
          <cell r="R1275">
            <v>0</v>
          </cell>
          <cell r="AZ1275">
            <v>0</v>
          </cell>
          <cell r="BA1275">
            <v>0</v>
          </cell>
          <cell r="BC1275" t="str">
            <v>OTHERS</v>
          </cell>
          <cell r="BE1275" t="str">
            <v>Feb</v>
          </cell>
        </row>
        <row r="1276">
          <cell r="C1276" t="str">
            <v>AES</v>
          </cell>
          <cell r="R1276">
            <v>0</v>
          </cell>
          <cell r="AZ1276">
            <v>0</v>
          </cell>
          <cell r="BA1276">
            <v>0</v>
          </cell>
          <cell r="BC1276" t="str">
            <v>OTHERS</v>
          </cell>
          <cell r="BE1276" t="str">
            <v>Mar</v>
          </cell>
        </row>
        <row r="1277">
          <cell r="C1277" t="str">
            <v>AES</v>
          </cell>
          <cell r="R1277">
            <v>5499.9999999999973</v>
          </cell>
          <cell r="AZ1277">
            <v>-8249.9999999999964</v>
          </cell>
          <cell r="BA1277">
            <v>-8305.6100176194414</v>
          </cell>
          <cell r="BC1277" t="str">
            <v>OTHERS</v>
          </cell>
          <cell r="BE1277" t="str">
            <v>Apr</v>
          </cell>
        </row>
        <row r="1278">
          <cell r="C1278" t="str">
            <v>AES</v>
          </cell>
          <cell r="R1278">
            <v>5499.9999999999973</v>
          </cell>
          <cell r="AZ1278">
            <v>-8249.9999999999964</v>
          </cell>
          <cell r="BA1278">
            <v>-8305.6100176194414</v>
          </cell>
          <cell r="BC1278" t="str">
            <v>OTHERS</v>
          </cell>
          <cell r="BE1278" t="str">
            <v>May</v>
          </cell>
        </row>
        <row r="1279">
          <cell r="C1279" t="str">
            <v>AES</v>
          </cell>
          <cell r="R1279">
            <v>5499.9999999999973</v>
          </cell>
          <cell r="AZ1279">
            <v>-8249.9999999999964</v>
          </cell>
          <cell r="BA1279">
            <v>-8305.6100176194414</v>
          </cell>
          <cell r="BC1279" t="str">
            <v>OTHERS</v>
          </cell>
          <cell r="BE1279" t="str">
            <v>Jun</v>
          </cell>
        </row>
        <row r="1280">
          <cell r="C1280" t="str">
            <v>AES</v>
          </cell>
          <cell r="R1280">
            <v>0</v>
          </cell>
          <cell r="AZ1280">
            <v>0</v>
          </cell>
          <cell r="BA1280">
            <v>0</v>
          </cell>
          <cell r="BC1280" t="str">
            <v>OTHERS</v>
          </cell>
          <cell r="BE1280" t="str">
            <v>Jul</v>
          </cell>
        </row>
        <row r="1281">
          <cell r="C1281" t="str">
            <v>AES</v>
          </cell>
          <cell r="R1281">
            <v>0</v>
          </cell>
          <cell r="AZ1281">
            <v>0</v>
          </cell>
          <cell r="BA1281">
            <v>0</v>
          </cell>
          <cell r="BC1281" t="str">
            <v>OTHERS</v>
          </cell>
          <cell r="BE1281" t="str">
            <v>Aug</v>
          </cell>
        </row>
        <row r="1282">
          <cell r="C1282" t="str">
            <v>AES</v>
          </cell>
          <cell r="R1282">
            <v>0</v>
          </cell>
          <cell r="AZ1282">
            <v>0</v>
          </cell>
          <cell r="BA1282">
            <v>0</v>
          </cell>
          <cell r="BC1282" t="str">
            <v>OTHERS</v>
          </cell>
          <cell r="BE1282" t="str">
            <v>Sep</v>
          </cell>
        </row>
        <row r="1283">
          <cell r="C1283" t="str">
            <v>AES</v>
          </cell>
          <cell r="R1283">
            <v>0</v>
          </cell>
          <cell r="AZ1283">
            <v>0</v>
          </cell>
          <cell r="BA1283">
            <v>0</v>
          </cell>
          <cell r="BC1283" t="str">
            <v>OTHERS</v>
          </cell>
          <cell r="BE1283" t="str">
            <v>Oct</v>
          </cell>
        </row>
        <row r="1284">
          <cell r="C1284" t="str">
            <v>AES</v>
          </cell>
          <cell r="R1284">
            <v>0</v>
          </cell>
          <cell r="AZ1284">
            <v>0</v>
          </cell>
          <cell r="BA1284">
            <v>0</v>
          </cell>
          <cell r="BC1284" t="str">
            <v>OTHERS</v>
          </cell>
          <cell r="BE1284" t="str">
            <v>Nov</v>
          </cell>
        </row>
        <row r="1285">
          <cell r="C1285" t="str">
            <v>AES</v>
          </cell>
          <cell r="R1285">
            <v>0</v>
          </cell>
          <cell r="AZ1285">
            <v>0</v>
          </cell>
          <cell r="BA1285">
            <v>0</v>
          </cell>
          <cell r="BC1285" t="str">
            <v>OTHERS</v>
          </cell>
          <cell r="BE1285" t="str">
            <v>Dec</v>
          </cell>
        </row>
        <row r="1286">
          <cell r="C1286" t="str">
            <v>AES</v>
          </cell>
          <cell r="R1286">
            <v>0</v>
          </cell>
          <cell r="AZ1286">
            <v>0</v>
          </cell>
          <cell r="BA1286">
            <v>0</v>
          </cell>
          <cell r="BC1286" t="str">
            <v>OTHERS</v>
          </cell>
          <cell r="BE1286" t="str">
            <v>Jan</v>
          </cell>
        </row>
        <row r="1287">
          <cell r="C1287" t="str">
            <v>AES</v>
          </cell>
          <cell r="R1287">
            <v>0</v>
          </cell>
          <cell r="AZ1287">
            <v>0</v>
          </cell>
          <cell r="BA1287">
            <v>0</v>
          </cell>
          <cell r="BC1287" t="str">
            <v>OTHERS</v>
          </cell>
          <cell r="BE1287" t="str">
            <v>Feb</v>
          </cell>
        </row>
        <row r="1288">
          <cell r="C1288" t="str">
            <v>AES</v>
          </cell>
          <cell r="R1288">
            <v>0</v>
          </cell>
          <cell r="AZ1288">
            <v>0</v>
          </cell>
          <cell r="BA1288">
            <v>0</v>
          </cell>
          <cell r="BC1288" t="str">
            <v>OTHERS</v>
          </cell>
          <cell r="BE1288" t="str">
            <v>Mar</v>
          </cell>
        </row>
        <row r="1289">
          <cell r="C1289" t="str">
            <v>AES</v>
          </cell>
          <cell r="R1289">
            <v>0</v>
          </cell>
          <cell r="AZ1289">
            <v>0</v>
          </cell>
          <cell r="BA1289">
            <v>0</v>
          </cell>
          <cell r="BC1289" t="str">
            <v>OTHERS</v>
          </cell>
          <cell r="BE1289" t="str">
            <v>Apr</v>
          </cell>
        </row>
        <row r="1290">
          <cell r="C1290" t="str">
            <v>AES</v>
          </cell>
          <cell r="R1290">
            <v>0</v>
          </cell>
          <cell r="AZ1290">
            <v>0</v>
          </cell>
          <cell r="BA1290">
            <v>0</v>
          </cell>
          <cell r="BC1290" t="str">
            <v>OTHERS</v>
          </cell>
          <cell r="BE1290" t="str">
            <v>May</v>
          </cell>
        </row>
        <row r="1291">
          <cell r="C1291" t="str">
            <v>AES</v>
          </cell>
          <cell r="R1291">
            <v>0</v>
          </cell>
          <cell r="AZ1291">
            <v>0</v>
          </cell>
          <cell r="BA1291">
            <v>0</v>
          </cell>
          <cell r="BC1291" t="str">
            <v>OTHERS</v>
          </cell>
          <cell r="BE1291" t="str">
            <v>Jun</v>
          </cell>
        </row>
        <row r="1292">
          <cell r="C1292" t="str">
            <v>AES</v>
          </cell>
          <cell r="R1292">
            <v>44000</v>
          </cell>
          <cell r="AZ1292">
            <v>-66000</v>
          </cell>
          <cell r="BA1292">
            <v>-50152.956880890037</v>
          </cell>
          <cell r="BC1292" t="str">
            <v>OTHERS</v>
          </cell>
          <cell r="BE1292" t="str">
            <v>Jul</v>
          </cell>
        </row>
        <row r="1293">
          <cell r="C1293" t="str">
            <v>AES</v>
          </cell>
          <cell r="R1293">
            <v>44000</v>
          </cell>
          <cell r="AZ1293">
            <v>-66000</v>
          </cell>
          <cell r="BA1293">
            <v>-50152.956880890037</v>
          </cell>
          <cell r="BC1293" t="str">
            <v>OTHERS</v>
          </cell>
          <cell r="BE1293" t="str">
            <v>Aug</v>
          </cell>
        </row>
        <row r="1294">
          <cell r="C1294" t="str">
            <v>AES</v>
          </cell>
          <cell r="R1294">
            <v>44000</v>
          </cell>
          <cell r="AZ1294">
            <v>-66000</v>
          </cell>
          <cell r="BA1294">
            <v>-50152.956880890037</v>
          </cell>
          <cell r="BC1294" t="str">
            <v>OTHERS</v>
          </cell>
          <cell r="BE1294" t="str">
            <v>Sep</v>
          </cell>
        </row>
        <row r="1295">
          <cell r="C1295" t="str">
            <v>AES</v>
          </cell>
          <cell r="R1295">
            <v>44000</v>
          </cell>
          <cell r="AZ1295">
            <v>-66000</v>
          </cell>
          <cell r="BA1295">
            <v>-50152.956880890037</v>
          </cell>
          <cell r="BC1295" t="str">
            <v>OTHERS</v>
          </cell>
          <cell r="BE1295" t="str">
            <v>Oct</v>
          </cell>
        </row>
        <row r="1296">
          <cell r="C1296" t="str">
            <v>AES</v>
          </cell>
          <cell r="R1296">
            <v>44000</v>
          </cell>
          <cell r="AZ1296">
            <v>-66000</v>
          </cell>
          <cell r="BA1296">
            <v>-50152.956880890037</v>
          </cell>
          <cell r="BC1296" t="str">
            <v>OTHERS</v>
          </cell>
          <cell r="BE1296" t="str">
            <v>Nov</v>
          </cell>
        </row>
        <row r="1297">
          <cell r="C1297" t="str">
            <v>AES</v>
          </cell>
          <cell r="R1297">
            <v>44000</v>
          </cell>
          <cell r="AZ1297">
            <v>-66000</v>
          </cell>
          <cell r="BA1297">
            <v>-50152.956880890037</v>
          </cell>
          <cell r="BC1297" t="str">
            <v>OTHERS</v>
          </cell>
          <cell r="BE1297" t="str">
            <v>Dec</v>
          </cell>
        </row>
        <row r="1298">
          <cell r="C1298" t="str">
            <v>AES</v>
          </cell>
          <cell r="R1298">
            <v>0</v>
          </cell>
          <cell r="AZ1298">
            <v>0</v>
          </cell>
          <cell r="BA1298">
            <v>0</v>
          </cell>
          <cell r="BC1298" t="str">
            <v>OTHERS</v>
          </cell>
          <cell r="BE1298" t="str">
            <v>Jan</v>
          </cell>
        </row>
        <row r="1299">
          <cell r="C1299" t="str">
            <v>AES</v>
          </cell>
          <cell r="R1299">
            <v>0</v>
          </cell>
          <cell r="AZ1299">
            <v>0</v>
          </cell>
          <cell r="BA1299">
            <v>0</v>
          </cell>
          <cell r="BC1299" t="str">
            <v>OTHERS</v>
          </cell>
          <cell r="BE1299" t="str">
            <v>Feb</v>
          </cell>
        </row>
        <row r="1300">
          <cell r="C1300" t="str">
            <v>AES</v>
          </cell>
          <cell r="R1300">
            <v>0</v>
          </cell>
          <cell r="AZ1300">
            <v>0</v>
          </cell>
          <cell r="BA1300">
            <v>0</v>
          </cell>
          <cell r="BC1300" t="str">
            <v>OTHERS</v>
          </cell>
          <cell r="BE1300" t="str">
            <v>Mar</v>
          </cell>
        </row>
        <row r="1301">
          <cell r="C1301" t="str">
            <v>AES</v>
          </cell>
          <cell r="R1301">
            <v>0</v>
          </cell>
          <cell r="AZ1301">
            <v>0</v>
          </cell>
          <cell r="BA1301">
            <v>0</v>
          </cell>
          <cell r="BC1301" t="str">
            <v>OTHERS</v>
          </cell>
          <cell r="BE1301" t="str">
            <v>Apr</v>
          </cell>
        </row>
        <row r="1302">
          <cell r="C1302" t="str">
            <v>AES</v>
          </cell>
          <cell r="R1302">
            <v>0</v>
          </cell>
          <cell r="AZ1302">
            <v>0</v>
          </cell>
          <cell r="BA1302">
            <v>0</v>
          </cell>
          <cell r="BC1302" t="str">
            <v>OTHERS</v>
          </cell>
          <cell r="BE1302" t="str">
            <v>May</v>
          </cell>
        </row>
        <row r="1303">
          <cell r="C1303" t="str">
            <v>AES</v>
          </cell>
          <cell r="R1303">
            <v>0</v>
          </cell>
          <cell r="AZ1303">
            <v>0</v>
          </cell>
          <cell r="BA1303">
            <v>0</v>
          </cell>
          <cell r="BC1303" t="str">
            <v>OTHERS</v>
          </cell>
          <cell r="BE1303" t="str">
            <v>Jun</v>
          </cell>
        </row>
        <row r="1304">
          <cell r="C1304" t="str">
            <v>AES</v>
          </cell>
          <cell r="R1304">
            <v>5500</v>
          </cell>
          <cell r="AZ1304">
            <v>-8250</v>
          </cell>
          <cell r="BA1304">
            <v>-6765.9011780934243</v>
          </cell>
          <cell r="BC1304" t="str">
            <v>OTHERS</v>
          </cell>
          <cell r="BE1304" t="str">
            <v>Jul</v>
          </cell>
        </row>
        <row r="1305">
          <cell r="C1305" t="str">
            <v>AES</v>
          </cell>
          <cell r="R1305">
            <v>5500</v>
          </cell>
          <cell r="AZ1305">
            <v>-8250</v>
          </cell>
          <cell r="BA1305">
            <v>-6765.9011780934243</v>
          </cell>
          <cell r="BC1305" t="str">
            <v>OTHERS</v>
          </cell>
          <cell r="BE1305" t="str">
            <v>Aug</v>
          </cell>
        </row>
        <row r="1306">
          <cell r="C1306" t="str">
            <v>AES</v>
          </cell>
          <cell r="R1306">
            <v>5500</v>
          </cell>
          <cell r="AZ1306">
            <v>-8250</v>
          </cell>
          <cell r="BA1306">
            <v>-6765.9011780934243</v>
          </cell>
          <cell r="BC1306" t="str">
            <v>OTHERS</v>
          </cell>
          <cell r="BE1306" t="str">
            <v>Sep</v>
          </cell>
        </row>
        <row r="1307">
          <cell r="C1307" t="str">
            <v>AES</v>
          </cell>
          <cell r="R1307">
            <v>5500</v>
          </cell>
          <cell r="AZ1307">
            <v>-8250</v>
          </cell>
          <cell r="BA1307">
            <v>-6765.9011780934243</v>
          </cell>
          <cell r="BC1307" t="str">
            <v>OTHERS</v>
          </cell>
          <cell r="BE1307" t="str">
            <v>Oct</v>
          </cell>
        </row>
        <row r="1308">
          <cell r="C1308" t="str">
            <v>AES</v>
          </cell>
          <cell r="R1308">
            <v>5500</v>
          </cell>
          <cell r="AZ1308">
            <v>-8250</v>
          </cell>
          <cell r="BA1308">
            <v>-6765.9011780934243</v>
          </cell>
          <cell r="BC1308" t="str">
            <v>OTHERS</v>
          </cell>
          <cell r="BE1308" t="str">
            <v>Nov</v>
          </cell>
        </row>
        <row r="1309">
          <cell r="C1309" t="str">
            <v>AES</v>
          </cell>
          <cell r="R1309">
            <v>5500</v>
          </cell>
          <cell r="AZ1309">
            <v>-8250</v>
          </cell>
          <cell r="BA1309">
            <v>-6765.9011780934243</v>
          </cell>
          <cell r="BC1309" t="str">
            <v>OTHERS</v>
          </cell>
          <cell r="BE1309" t="str">
            <v>Dec</v>
          </cell>
        </row>
        <row r="1310">
          <cell r="C1310" t="str">
            <v>AES</v>
          </cell>
          <cell r="R1310">
            <v>0</v>
          </cell>
          <cell r="AZ1310">
            <v>0</v>
          </cell>
          <cell r="BA1310">
            <v>0</v>
          </cell>
          <cell r="BC1310" t="str">
            <v>OTHERS</v>
          </cell>
          <cell r="BE1310" t="str">
            <v>Jan</v>
          </cell>
        </row>
        <row r="1311">
          <cell r="C1311" t="str">
            <v>AES</v>
          </cell>
          <cell r="R1311">
            <v>0</v>
          </cell>
          <cell r="AZ1311">
            <v>0</v>
          </cell>
          <cell r="BA1311">
            <v>0</v>
          </cell>
          <cell r="BC1311" t="str">
            <v>OTHERS</v>
          </cell>
          <cell r="BE1311" t="str">
            <v>Feb</v>
          </cell>
        </row>
        <row r="1312">
          <cell r="C1312" t="str">
            <v>AES</v>
          </cell>
          <cell r="R1312">
            <v>0</v>
          </cell>
          <cell r="AZ1312">
            <v>0</v>
          </cell>
          <cell r="BA1312">
            <v>0</v>
          </cell>
          <cell r="BC1312" t="str">
            <v>OTHERS</v>
          </cell>
          <cell r="BE1312" t="str">
            <v>Mar</v>
          </cell>
        </row>
        <row r="1313">
          <cell r="C1313" t="str">
            <v>AES</v>
          </cell>
          <cell r="R1313">
            <v>0</v>
          </cell>
          <cell r="AZ1313">
            <v>0</v>
          </cell>
          <cell r="BA1313">
            <v>0</v>
          </cell>
          <cell r="BC1313" t="str">
            <v>OTHERS</v>
          </cell>
          <cell r="BE1313" t="str">
            <v>Apr</v>
          </cell>
        </row>
        <row r="1314">
          <cell r="C1314" t="str">
            <v>AES</v>
          </cell>
          <cell r="R1314">
            <v>0</v>
          </cell>
          <cell r="AZ1314">
            <v>0</v>
          </cell>
          <cell r="BA1314">
            <v>0</v>
          </cell>
          <cell r="BC1314" t="str">
            <v>OTHERS</v>
          </cell>
          <cell r="BE1314" t="str">
            <v>May</v>
          </cell>
        </row>
        <row r="1315">
          <cell r="C1315" t="str">
            <v>AES</v>
          </cell>
          <cell r="R1315">
            <v>0</v>
          </cell>
          <cell r="AZ1315">
            <v>0</v>
          </cell>
          <cell r="BA1315">
            <v>0</v>
          </cell>
          <cell r="BC1315" t="str">
            <v>OTHERS</v>
          </cell>
          <cell r="BE1315" t="str">
            <v>Jun</v>
          </cell>
        </row>
        <row r="1316">
          <cell r="C1316" t="str">
            <v>AES</v>
          </cell>
          <cell r="R1316">
            <v>5499.9999999999973</v>
          </cell>
          <cell r="AZ1316">
            <v>-8249.9999999999964</v>
          </cell>
          <cell r="BA1316">
            <v>-8335.3792291521277</v>
          </cell>
          <cell r="BC1316" t="str">
            <v>OTHERS</v>
          </cell>
          <cell r="BE1316" t="str">
            <v>Jul</v>
          </cell>
        </row>
        <row r="1317">
          <cell r="C1317" t="str">
            <v>AES</v>
          </cell>
          <cell r="R1317">
            <v>5499.9999999999973</v>
          </cell>
          <cell r="AZ1317">
            <v>-8249.9999999999964</v>
          </cell>
          <cell r="BA1317">
            <v>-8335.3792291521277</v>
          </cell>
          <cell r="BC1317" t="str">
            <v>OTHERS</v>
          </cell>
          <cell r="BE1317" t="str">
            <v>Aug</v>
          </cell>
        </row>
        <row r="1318">
          <cell r="C1318" t="str">
            <v>AES</v>
          </cell>
          <cell r="R1318">
            <v>5499.9999999999973</v>
          </cell>
          <cell r="AZ1318">
            <v>-8249.9999999999964</v>
          </cell>
          <cell r="BA1318">
            <v>-8335.3792291521277</v>
          </cell>
          <cell r="BC1318" t="str">
            <v>OTHERS</v>
          </cell>
          <cell r="BE1318" t="str">
            <v>Sep</v>
          </cell>
        </row>
        <row r="1319">
          <cell r="C1319" t="str">
            <v>AES</v>
          </cell>
          <cell r="R1319">
            <v>5499.9999999999973</v>
          </cell>
          <cell r="AZ1319">
            <v>-8249.9999999999964</v>
          </cell>
          <cell r="BA1319">
            <v>-8335.3792291521277</v>
          </cell>
          <cell r="BC1319" t="str">
            <v>OTHERS</v>
          </cell>
          <cell r="BE1319" t="str">
            <v>Oct</v>
          </cell>
        </row>
        <row r="1320">
          <cell r="C1320" t="str">
            <v>AES</v>
          </cell>
          <cell r="R1320">
            <v>5499.9999999999973</v>
          </cell>
          <cell r="AZ1320">
            <v>-8249.9999999999964</v>
          </cell>
          <cell r="BA1320">
            <v>-8335.3792291521277</v>
          </cell>
          <cell r="BC1320" t="str">
            <v>OTHERS</v>
          </cell>
          <cell r="BE1320" t="str">
            <v>Nov</v>
          </cell>
        </row>
        <row r="1321">
          <cell r="C1321" t="str">
            <v>AES</v>
          </cell>
          <cell r="R1321">
            <v>5499.9999999999973</v>
          </cell>
          <cell r="AZ1321">
            <v>-8249.9999999999964</v>
          </cell>
          <cell r="BA1321">
            <v>-8335.3792291521277</v>
          </cell>
          <cell r="BC1321" t="str">
            <v>OTHERS</v>
          </cell>
          <cell r="BE1321" t="str">
            <v>Dec</v>
          </cell>
        </row>
        <row r="1322">
          <cell r="C1322" t="str">
            <v>AES</v>
          </cell>
          <cell r="R1322">
            <v>0</v>
          </cell>
          <cell r="AZ1322">
            <v>0</v>
          </cell>
          <cell r="BA1322">
            <v>0</v>
          </cell>
          <cell r="BC1322" t="str">
            <v>OTHERS</v>
          </cell>
          <cell r="BE1322" t="str">
            <v>Jan</v>
          </cell>
        </row>
        <row r="1323">
          <cell r="C1323" t="str">
            <v>AES</v>
          </cell>
          <cell r="R1323">
            <v>35750</v>
          </cell>
          <cell r="AZ1323">
            <v>-53625</v>
          </cell>
          <cell r="BA1323">
            <v>-62127.103011096551</v>
          </cell>
          <cell r="BC1323" t="str">
            <v>OTHERS</v>
          </cell>
          <cell r="BE1323" t="str">
            <v>Feb</v>
          </cell>
        </row>
        <row r="1324">
          <cell r="C1324" t="str">
            <v>AES</v>
          </cell>
          <cell r="R1324">
            <v>0</v>
          </cell>
          <cell r="AZ1324">
            <v>0</v>
          </cell>
          <cell r="BA1324">
            <v>0</v>
          </cell>
          <cell r="BC1324" t="str">
            <v>OTHERS</v>
          </cell>
          <cell r="BE1324" t="str">
            <v>Mar</v>
          </cell>
        </row>
        <row r="1325">
          <cell r="C1325" t="str">
            <v>AES</v>
          </cell>
          <cell r="R1325">
            <v>0</v>
          </cell>
          <cell r="AZ1325">
            <v>0</v>
          </cell>
          <cell r="BA1325">
            <v>0</v>
          </cell>
          <cell r="BC1325" t="str">
            <v>OTHERS</v>
          </cell>
          <cell r="BE1325" t="str">
            <v>Apr</v>
          </cell>
        </row>
        <row r="1326">
          <cell r="C1326" t="str">
            <v>AES</v>
          </cell>
          <cell r="R1326">
            <v>0</v>
          </cell>
          <cell r="AZ1326">
            <v>0</v>
          </cell>
          <cell r="BA1326">
            <v>0</v>
          </cell>
          <cell r="BC1326" t="str">
            <v>OTHERS</v>
          </cell>
          <cell r="BE1326" t="str">
            <v>May</v>
          </cell>
        </row>
        <row r="1327">
          <cell r="C1327" t="str">
            <v>AES</v>
          </cell>
          <cell r="R1327">
            <v>35750</v>
          </cell>
          <cell r="AZ1327">
            <v>-53625</v>
          </cell>
          <cell r="BA1327">
            <v>-62127.103011096551</v>
          </cell>
          <cell r="BC1327" t="str">
            <v>OTHERS</v>
          </cell>
          <cell r="BE1327" t="str">
            <v>Jun</v>
          </cell>
        </row>
        <row r="1328">
          <cell r="C1328" t="str">
            <v>AES</v>
          </cell>
          <cell r="R1328">
            <v>0</v>
          </cell>
          <cell r="AZ1328">
            <v>0</v>
          </cell>
          <cell r="BA1328">
            <v>0</v>
          </cell>
          <cell r="BC1328" t="str">
            <v>OTHERS</v>
          </cell>
          <cell r="BE1328" t="str">
            <v>Jul</v>
          </cell>
        </row>
        <row r="1329">
          <cell r="C1329" t="str">
            <v>AES</v>
          </cell>
          <cell r="R1329">
            <v>0</v>
          </cell>
          <cell r="AZ1329">
            <v>0</v>
          </cell>
          <cell r="BA1329">
            <v>0</v>
          </cell>
          <cell r="BC1329" t="str">
            <v>OTHERS</v>
          </cell>
          <cell r="BE1329" t="str">
            <v>Aug</v>
          </cell>
        </row>
        <row r="1330">
          <cell r="C1330" t="str">
            <v>AES</v>
          </cell>
          <cell r="R1330">
            <v>35750</v>
          </cell>
          <cell r="AZ1330">
            <v>-53625</v>
          </cell>
          <cell r="BA1330">
            <v>-62127.103011096551</v>
          </cell>
          <cell r="BC1330" t="str">
            <v>OTHERS</v>
          </cell>
          <cell r="BE1330" t="str">
            <v>Sep</v>
          </cell>
        </row>
        <row r="1331">
          <cell r="C1331" t="str">
            <v>AES</v>
          </cell>
          <cell r="R1331">
            <v>0</v>
          </cell>
          <cell r="AZ1331">
            <v>0</v>
          </cell>
          <cell r="BA1331">
            <v>0</v>
          </cell>
          <cell r="BC1331" t="str">
            <v>OTHERS</v>
          </cell>
          <cell r="BE1331" t="str">
            <v>Oct</v>
          </cell>
        </row>
        <row r="1332">
          <cell r="C1332" t="str">
            <v>AES</v>
          </cell>
          <cell r="R1332">
            <v>0</v>
          </cell>
          <cell r="AZ1332">
            <v>0</v>
          </cell>
          <cell r="BA1332">
            <v>0</v>
          </cell>
          <cell r="BC1332" t="str">
            <v>OTHERS</v>
          </cell>
          <cell r="BE1332" t="str">
            <v>Nov</v>
          </cell>
        </row>
        <row r="1333">
          <cell r="C1333" t="str">
            <v>AES</v>
          </cell>
          <cell r="R1333">
            <v>35750</v>
          </cell>
          <cell r="AZ1333">
            <v>-53625</v>
          </cell>
          <cell r="BA1333">
            <v>-62127.103011096551</v>
          </cell>
          <cell r="BC1333" t="str">
            <v>OTHERS</v>
          </cell>
          <cell r="BE1333" t="str">
            <v>Dec</v>
          </cell>
        </row>
        <row r="1334">
          <cell r="C1334" t="str">
            <v>AES</v>
          </cell>
          <cell r="R1334">
            <v>0</v>
          </cell>
          <cell r="AZ1334">
            <v>0</v>
          </cell>
          <cell r="BA1334">
            <v>0</v>
          </cell>
          <cell r="BC1334" t="str">
            <v>OTHERS</v>
          </cell>
          <cell r="BE1334" t="str">
            <v>Jan</v>
          </cell>
        </row>
        <row r="1335">
          <cell r="C1335" t="str">
            <v>AES</v>
          </cell>
          <cell r="R1335">
            <v>29249.999999999996</v>
          </cell>
          <cell r="AZ1335">
            <v>-43874.999999999993</v>
          </cell>
          <cell r="BA1335">
            <v>-44530.307073010394</v>
          </cell>
          <cell r="BC1335" t="str">
            <v>OTHERS</v>
          </cell>
          <cell r="BE1335" t="str">
            <v>Feb</v>
          </cell>
        </row>
        <row r="1336">
          <cell r="C1336" t="str">
            <v>AES</v>
          </cell>
          <cell r="R1336">
            <v>0</v>
          </cell>
          <cell r="AZ1336">
            <v>0</v>
          </cell>
          <cell r="BA1336">
            <v>0</v>
          </cell>
          <cell r="BC1336" t="str">
            <v>OTHERS</v>
          </cell>
          <cell r="BE1336" t="str">
            <v>Mar</v>
          </cell>
        </row>
        <row r="1337">
          <cell r="C1337" t="str">
            <v>AES</v>
          </cell>
          <cell r="R1337">
            <v>0</v>
          </cell>
          <cell r="AZ1337">
            <v>0</v>
          </cell>
          <cell r="BA1337">
            <v>0</v>
          </cell>
          <cell r="BC1337" t="str">
            <v>OTHERS</v>
          </cell>
          <cell r="BE1337" t="str">
            <v>Apr</v>
          </cell>
        </row>
        <row r="1338">
          <cell r="C1338" t="str">
            <v>AES</v>
          </cell>
          <cell r="R1338">
            <v>0</v>
          </cell>
          <cell r="AZ1338">
            <v>0</v>
          </cell>
          <cell r="BA1338">
            <v>0</v>
          </cell>
          <cell r="BC1338" t="str">
            <v>OTHERS</v>
          </cell>
          <cell r="BE1338" t="str">
            <v>May</v>
          </cell>
        </row>
        <row r="1339">
          <cell r="C1339" t="str">
            <v>AES</v>
          </cell>
          <cell r="R1339">
            <v>29249.999999999996</v>
          </cell>
          <cell r="AZ1339">
            <v>-43874.999999999993</v>
          </cell>
          <cell r="BA1339">
            <v>-44530.307073010394</v>
          </cell>
          <cell r="BC1339" t="str">
            <v>OTHERS</v>
          </cell>
          <cell r="BE1339" t="str">
            <v>Jun</v>
          </cell>
        </row>
        <row r="1340">
          <cell r="C1340" t="str">
            <v>AES</v>
          </cell>
          <cell r="R1340">
            <v>0</v>
          </cell>
          <cell r="AZ1340">
            <v>0</v>
          </cell>
          <cell r="BA1340">
            <v>0</v>
          </cell>
          <cell r="BC1340" t="str">
            <v>OTHERS</v>
          </cell>
          <cell r="BE1340" t="str">
            <v>Jul</v>
          </cell>
        </row>
        <row r="1341">
          <cell r="C1341" t="str">
            <v>AES</v>
          </cell>
          <cell r="R1341">
            <v>0</v>
          </cell>
          <cell r="AZ1341">
            <v>0</v>
          </cell>
          <cell r="BA1341">
            <v>0</v>
          </cell>
          <cell r="BC1341" t="str">
            <v>OTHERS</v>
          </cell>
          <cell r="BE1341" t="str">
            <v>Aug</v>
          </cell>
        </row>
        <row r="1342">
          <cell r="C1342" t="str">
            <v>AES</v>
          </cell>
          <cell r="R1342">
            <v>29249.999999999996</v>
          </cell>
          <cell r="AZ1342">
            <v>-43874.999999999993</v>
          </cell>
          <cell r="BA1342">
            <v>-44530.307073010394</v>
          </cell>
          <cell r="BC1342" t="str">
            <v>OTHERS</v>
          </cell>
          <cell r="BE1342" t="str">
            <v>Sep</v>
          </cell>
        </row>
        <row r="1343">
          <cell r="C1343" t="str">
            <v>AES</v>
          </cell>
          <cell r="R1343">
            <v>0</v>
          </cell>
          <cell r="AZ1343">
            <v>0</v>
          </cell>
          <cell r="BA1343">
            <v>0</v>
          </cell>
          <cell r="BC1343" t="str">
            <v>OTHERS</v>
          </cell>
          <cell r="BE1343" t="str">
            <v>Oct</v>
          </cell>
        </row>
        <row r="1344">
          <cell r="C1344" t="str">
            <v>AES</v>
          </cell>
          <cell r="R1344">
            <v>0</v>
          </cell>
          <cell r="AZ1344">
            <v>0</v>
          </cell>
          <cell r="BA1344">
            <v>0</v>
          </cell>
          <cell r="BC1344" t="str">
            <v>OTHERS</v>
          </cell>
          <cell r="BE1344" t="str">
            <v>Nov</v>
          </cell>
        </row>
        <row r="1345">
          <cell r="C1345" t="str">
            <v>AES</v>
          </cell>
          <cell r="R1345">
            <v>29249.999999999996</v>
          </cell>
          <cell r="AZ1345">
            <v>-43874.999999999993</v>
          </cell>
          <cell r="BA1345">
            <v>-44530.307073010394</v>
          </cell>
          <cell r="BC1345" t="str">
            <v>OTHERS</v>
          </cell>
          <cell r="BE1345" t="str">
            <v>Dec</v>
          </cell>
        </row>
        <row r="1346">
          <cell r="C1346" t="str">
            <v>San Miguel</v>
          </cell>
          <cell r="R1346">
            <v>39000</v>
          </cell>
          <cell r="AZ1346">
            <v>-58500</v>
          </cell>
          <cell r="BA1346">
            <v>-66994.854834909202</v>
          </cell>
          <cell r="BC1346" t="str">
            <v>OTHERS</v>
          </cell>
          <cell r="BE1346" t="str">
            <v>Jan</v>
          </cell>
        </row>
        <row r="1347">
          <cell r="C1347" t="str">
            <v>San Miguel</v>
          </cell>
          <cell r="R1347">
            <v>0</v>
          </cell>
          <cell r="AZ1347">
            <v>0</v>
          </cell>
          <cell r="BA1347">
            <v>0</v>
          </cell>
          <cell r="BC1347" t="str">
            <v>OTHERS</v>
          </cell>
          <cell r="BE1347" t="str">
            <v>Feb</v>
          </cell>
        </row>
        <row r="1348">
          <cell r="C1348" t="str">
            <v>San Miguel</v>
          </cell>
          <cell r="R1348">
            <v>0</v>
          </cell>
          <cell r="AZ1348">
            <v>0</v>
          </cell>
          <cell r="BA1348">
            <v>0</v>
          </cell>
          <cell r="BC1348" t="str">
            <v>OTHERS</v>
          </cell>
          <cell r="BE1348" t="str">
            <v>Mar</v>
          </cell>
        </row>
        <row r="1349">
          <cell r="C1349" t="str">
            <v>San Miguel</v>
          </cell>
          <cell r="R1349">
            <v>0</v>
          </cell>
          <cell r="AZ1349">
            <v>0</v>
          </cell>
          <cell r="BA1349">
            <v>0</v>
          </cell>
          <cell r="BC1349" t="str">
            <v>OTHERS</v>
          </cell>
          <cell r="BE1349" t="str">
            <v>Apr</v>
          </cell>
        </row>
        <row r="1350">
          <cell r="C1350" t="str">
            <v>San Miguel</v>
          </cell>
          <cell r="R1350">
            <v>0</v>
          </cell>
          <cell r="AZ1350">
            <v>0</v>
          </cell>
          <cell r="BA1350">
            <v>0</v>
          </cell>
          <cell r="BC1350" t="str">
            <v>OTHERS</v>
          </cell>
          <cell r="BE1350" t="str">
            <v>May</v>
          </cell>
        </row>
        <row r="1351">
          <cell r="C1351" t="str">
            <v>San Miguel</v>
          </cell>
          <cell r="R1351">
            <v>0</v>
          </cell>
          <cell r="AZ1351">
            <v>0</v>
          </cell>
          <cell r="BA1351">
            <v>0</v>
          </cell>
          <cell r="BC1351" t="str">
            <v>OTHERS</v>
          </cell>
          <cell r="BE1351" t="str">
            <v>Jun</v>
          </cell>
        </row>
        <row r="1352">
          <cell r="C1352" t="str">
            <v>San Miguel</v>
          </cell>
          <cell r="R1352">
            <v>0</v>
          </cell>
          <cell r="AZ1352">
            <v>0</v>
          </cell>
          <cell r="BA1352">
            <v>0</v>
          </cell>
          <cell r="BC1352" t="str">
            <v>OTHERS</v>
          </cell>
          <cell r="BE1352" t="str">
            <v>Jul</v>
          </cell>
        </row>
        <row r="1353">
          <cell r="C1353" t="str">
            <v>San Miguel</v>
          </cell>
          <cell r="R1353">
            <v>0</v>
          </cell>
          <cell r="AZ1353">
            <v>0</v>
          </cell>
          <cell r="BA1353">
            <v>0</v>
          </cell>
          <cell r="BC1353" t="str">
            <v>OTHERS</v>
          </cell>
          <cell r="BE1353" t="str">
            <v>Aug</v>
          </cell>
        </row>
        <row r="1354">
          <cell r="C1354" t="str">
            <v>San Miguel</v>
          </cell>
          <cell r="R1354">
            <v>0</v>
          </cell>
          <cell r="AZ1354">
            <v>0</v>
          </cell>
          <cell r="BA1354">
            <v>0</v>
          </cell>
          <cell r="BC1354" t="str">
            <v>OTHERS</v>
          </cell>
          <cell r="BE1354" t="str">
            <v>Sep</v>
          </cell>
        </row>
        <row r="1355">
          <cell r="C1355" t="str">
            <v>San Miguel</v>
          </cell>
          <cell r="R1355">
            <v>0</v>
          </cell>
          <cell r="AZ1355">
            <v>0</v>
          </cell>
          <cell r="BA1355">
            <v>0</v>
          </cell>
          <cell r="BC1355" t="str">
            <v>OTHERS</v>
          </cell>
          <cell r="BE1355" t="str">
            <v>Oct</v>
          </cell>
        </row>
        <row r="1356">
          <cell r="C1356" t="str">
            <v>San Miguel</v>
          </cell>
          <cell r="R1356">
            <v>0</v>
          </cell>
          <cell r="AZ1356">
            <v>0</v>
          </cell>
          <cell r="BA1356">
            <v>0</v>
          </cell>
          <cell r="BC1356" t="str">
            <v>OTHERS</v>
          </cell>
          <cell r="BE1356" t="str">
            <v>Nov</v>
          </cell>
        </row>
        <row r="1357">
          <cell r="C1357" t="str">
            <v>San Miguel</v>
          </cell>
          <cell r="R1357">
            <v>0</v>
          </cell>
          <cell r="AZ1357">
            <v>0</v>
          </cell>
          <cell r="BA1357">
            <v>0</v>
          </cell>
          <cell r="BC1357" t="str">
            <v>OTHERS</v>
          </cell>
          <cell r="BE1357" t="str">
            <v>Dec</v>
          </cell>
        </row>
        <row r="1358">
          <cell r="C1358" t="str">
            <v>San Miguel</v>
          </cell>
          <cell r="R1358">
            <v>26000</v>
          </cell>
          <cell r="AZ1358">
            <v>-39000</v>
          </cell>
          <cell r="BA1358">
            <v>-39027.048698455415</v>
          </cell>
          <cell r="BC1358" t="str">
            <v>OTHERS</v>
          </cell>
          <cell r="BE1358" t="str">
            <v>Jan</v>
          </cell>
        </row>
        <row r="1359">
          <cell r="C1359" t="str">
            <v>San Miguel</v>
          </cell>
          <cell r="R1359">
            <v>0</v>
          </cell>
          <cell r="AZ1359">
            <v>0</v>
          </cell>
          <cell r="BA1359">
            <v>0</v>
          </cell>
          <cell r="BC1359" t="str">
            <v>OTHERS</v>
          </cell>
          <cell r="BE1359" t="str">
            <v>Feb</v>
          </cell>
        </row>
        <row r="1360">
          <cell r="C1360" t="str">
            <v>San Miguel</v>
          </cell>
          <cell r="R1360">
            <v>0</v>
          </cell>
          <cell r="AZ1360">
            <v>0</v>
          </cell>
          <cell r="BA1360">
            <v>0</v>
          </cell>
          <cell r="BC1360" t="str">
            <v>OTHERS</v>
          </cell>
          <cell r="BE1360" t="str">
            <v>Mar</v>
          </cell>
        </row>
        <row r="1361">
          <cell r="C1361" t="str">
            <v>San Miguel</v>
          </cell>
          <cell r="R1361">
            <v>0</v>
          </cell>
          <cell r="AZ1361">
            <v>0</v>
          </cell>
          <cell r="BA1361">
            <v>0</v>
          </cell>
          <cell r="BC1361" t="str">
            <v>OTHERS</v>
          </cell>
          <cell r="BE1361" t="str">
            <v>Apr</v>
          </cell>
        </row>
        <row r="1362">
          <cell r="C1362" t="str">
            <v>San Miguel</v>
          </cell>
          <cell r="R1362">
            <v>0</v>
          </cell>
          <cell r="AZ1362">
            <v>0</v>
          </cell>
          <cell r="BA1362">
            <v>0</v>
          </cell>
          <cell r="BC1362" t="str">
            <v>OTHERS</v>
          </cell>
          <cell r="BE1362" t="str">
            <v>May</v>
          </cell>
        </row>
        <row r="1363">
          <cell r="C1363" t="str">
            <v>San Miguel</v>
          </cell>
          <cell r="R1363">
            <v>0</v>
          </cell>
          <cell r="AZ1363">
            <v>0</v>
          </cell>
          <cell r="BA1363">
            <v>0</v>
          </cell>
          <cell r="BC1363" t="str">
            <v>OTHERS</v>
          </cell>
          <cell r="BE1363" t="str">
            <v>Jun</v>
          </cell>
        </row>
        <row r="1364">
          <cell r="C1364" t="str">
            <v>San Miguel</v>
          </cell>
          <cell r="R1364">
            <v>0</v>
          </cell>
          <cell r="AZ1364">
            <v>0</v>
          </cell>
          <cell r="BA1364">
            <v>0</v>
          </cell>
          <cell r="BC1364" t="str">
            <v>OTHERS</v>
          </cell>
          <cell r="BE1364" t="str">
            <v>Jul</v>
          </cell>
        </row>
        <row r="1365">
          <cell r="C1365" t="str">
            <v>San Miguel</v>
          </cell>
          <cell r="R1365">
            <v>0</v>
          </cell>
          <cell r="AZ1365">
            <v>0</v>
          </cell>
          <cell r="BA1365">
            <v>0</v>
          </cell>
          <cell r="BC1365" t="str">
            <v>OTHERS</v>
          </cell>
          <cell r="BE1365" t="str">
            <v>Aug</v>
          </cell>
        </row>
        <row r="1366">
          <cell r="C1366" t="str">
            <v>San Miguel</v>
          </cell>
          <cell r="R1366">
            <v>0</v>
          </cell>
          <cell r="AZ1366">
            <v>0</v>
          </cell>
          <cell r="BA1366">
            <v>0</v>
          </cell>
          <cell r="BC1366" t="str">
            <v>OTHERS</v>
          </cell>
          <cell r="BE1366" t="str">
            <v>Sep</v>
          </cell>
        </row>
        <row r="1367">
          <cell r="C1367" t="str">
            <v>San Miguel</v>
          </cell>
          <cell r="R1367">
            <v>0</v>
          </cell>
          <cell r="AZ1367">
            <v>0</v>
          </cell>
          <cell r="BA1367">
            <v>0</v>
          </cell>
          <cell r="BC1367" t="str">
            <v>OTHERS</v>
          </cell>
          <cell r="BE1367" t="str">
            <v>Oct</v>
          </cell>
        </row>
        <row r="1368">
          <cell r="C1368" t="str">
            <v>San Miguel</v>
          </cell>
          <cell r="R1368">
            <v>0</v>
          </cell>
          <cell r="AZ1368">
            <v>0</v>
          </cell>
          <cell r="BA1368">
            <v>0</v>
          </cell>
          <cell r="BC1368" t="str">
            <v>OTHERS</v>
          </cell>
          <cell r="BE1368" t="str">
            <v>Nov</v>
          </cell>
        </row>
        <row r="1369">
          <cell r="C1369" t="str">
            <v>San Miguel</v>
          </cell>
          <cell r="R1369">
            <v>0</v>
          </cell>
          <cell r="AZ1369">
            <v>0</v>
          </cell>
          <cell r="BA1369">
            <v>0</v>
          </cell>
          <cell r="BC1369" t="str">
            <v>OTHERS</v>
          </cell>
          <cell r="BE1369" t="str">
            <v>Dec</v>
          </cell>
        </row>
        <row r="1370">
          <cell r="C1370" t="str">
            <v>San Miguel</v>
          </cell>
          <cell r="R1370">
            <v>0</v>
          </cell>
          <cell r="AZ1370">
            <v>0</v>
          </cell>
          <cell r="BA1370">
            <v>0</v>
          </cell>
          <cell r="BC1370" t="str">
            <v>OTHERS</v>
          </cell>
          <cell r="BE1370" t="str">
            <v>Jan</v>
          </cell>
        </row>
        <row r="1371">
          <cell r="C1371" t="str">
            <v>San Miguel</v>
          </cell>
          <cell r="R1371">
            <v>39000</v>
          </cell>
          <cell r="AZ1371">
            <v>-58500</v>
          </cell>
          <cell r="BA1371">
            <v>-80907.247194472904</v>
          </cell>
          <cell r="BC1371" t="str">
            <v>OTHERS</v>
          </cell>
          <cell r="BE1371" t="str">
            <v>Feb</v>
          </cell>
        </row>
        <row r="1372">
          <cell r="C1372" t="str">
            <v>San Miguel</v>
          </cell>
          <cell r="R1372">
            <v>0</v>
          </cell>
          <cell r="AZ1372">
            <v>0</v>
          </cell>
          <cell r="BA1372">
            <v>0</v>
          </cell>
          <cell r="BC1372" t="str">
            <v>OTHERS</v>
          </cell>
          <cell r="BE1372" t="str">
            <v>Mar</v>
          </cell>
        </row>
        <row r="1373">
          <cell r="C1373" t="str">
            <v>San Miguel</v>
          </cell>
          <cell r="R1373">
            <v>0</v>
          </cell>
          <cell r="AZ1373">
            <v>0</v>
          </cell>
          <cell r="BA1373">
            <v>0</v>
          </cell>
          <cell r="BC1373" t="str">
            <v>OTHERS</v>
          </cell>
          <cell r="BE1373" t="str">
            <v>Apr</v>
          </cell>
        </row>
        <row r="1374">
          <cell r="C1374" t="str">
            <v>San Miguel</v>
          </cell>
          <cell r="R1374">
            <v>0</v>
          </cell>
          <cell r="AZ1374">
            <v>0</v>
          </cell>
          <cell r="BA1374">
            <v>0</v>
          </cell>
          <cell r="BC1374" t="str">
            <v>OTHERS</v>
          </cell>
          <cell r="BE1374" t="str">
            <v>May</v>
          </cell>
        </row>
        <row r="1375">
          <cell r="C1375" t="str">
            <v>San Miguel</v>
          </cell>
          <cell r="R1375">
            <v>0</v>
          </cell>
          <cell r="AZ1375">
            <v>0</v>
          </cell>
          <cell r="BA1375">
            <v>0</v>
          </cell>
          <cell r="BC1375" t="str">
            <v>OTHERS</v>
          </cell>
          <cell r="BE1375" t="str">
            <v>Jun</v>
          </cell>
        </row>
        <row r="1376">
          <cell r="C1376" t="str">
            <v>San Miguel</v>
          </cell>
          <cell r="R1376">
            <v>0</v>
          </cell>
          <cell r="AZ1376">
            <v>0</v>
          </cell>
          <cell r="BA1376">
            <v>0</v>
          </cell>
          <cell r="BC1376" t="str">
            <v>OTHERS</v>
          </cell>
          <cell r="BE1376" t="str">
            <v>Jul</v>
          </cell>
        </row>
        <row r="1377">
          <cell r="C1377" t="str">
            <v>San Miguel</v>
          </cell>
          <cell r="R1377">
            <v>39000</v>
          </cell>
          <cell r="AZ1377">
            <v>-58500</v>
          </cell>
          <cell r="BA1377">
            <v>-80907.247194472904</v>
          </cell>
          <cell r="BC1377" t="str">
            <v>OTHERS</v>
          </cell>
          <cell r="BE1377" t="str">
            <v>Aug</v>
          </cell>
        </row>
        <row r="1378">
          <cell r="C1378" t="str">
            <v>San Miguel</v>
          </cell>
          <cell r="R1378">
            <v>0</v>
          </cell>
          <cell r="AZ1378">
            <v>0</v>
          </cell>
          <cell r="BA1378">
            <v>0</v>
          </cell>
          <cell r="BC1378" t="str">
            <v>OTHERS</v>
          </cell>
          <cell r="BE1378" t="str">
            <v>Sep</v>
          </cell>
        </row>
        <row r="1379">
          <cell r="C1379" t="str">
            <v>San Miguel</v>
          </cell>
          <cell r="R1379">
            <v>0</v>
          </cell>
          <cell r="AZ1379">
            <v>0</v>
          </cell>
          <cell r="BA1379">
            <v>0</v>
          </cell>
          <cell r="BC1379" t="str">
            <v>OTHERS</v>
          </cell>
          <cell r="BE1379" t="str">
            <v>Oct</v>
          </cell>
        </row>
        <row r="1380">
          <cell r="C1380" t="str">
            <v>San Miguel</v>
          </cell>
          <cell r="R1380">
            <v>0</v>
          </cell>
          <cell r="AZ1380">
            <v>0</v>
          </cell>
          <cell r="BA1380">
            <v>0</v>
          </cell>
          <cell r="BC1380" t="str">
            <v>OTHERS</v>
          </cell>
          <cell r="BE1380" t="str">
            <v>Nov</v>
          </cell>
        </row>
        <row r="1381">
          <cell r="C1381" t="str">
            <v>San Miguel</v>
          </cell>
          <cell r="R1381">
            <v>0</v>
          </cell>
          <cell r="AZ1381">
            <v>0</v>
          </cell>
          <cell r="BA1381">
            <v>0</v>
          </cell>
          <cell r="BC1381" t="str">
            <v>OTHERS</v>
          </cell>
          <cell r="BE1381" t="str">
            <v>Dec</v>
          </cell>
        </row>
        <row r="1382">
          <cell r="C1382" t="str">
            <v>San Miguel</v>
          </cell>
          <cell r="R1382">
            <v>0</v>
          </cell>
          <cell r="AZ1382">
            <v>0</v>
          </cell>
          <cell r="BA1382">
            <v>0</v>
          </cell>
          <cell r="BC1382" t="str">
            <v>OTHERS</v>
          </cell>
          <cell r="BE1382" t="str">
            <v>Jan</v>
          </cell>
        </row>
        <row r="1383">
          <cell r="C1383" t="str">
            <v>San Miguel</v>
          </cell>
          <cell r="R1383">
            <v>26000</v>
          </cell>
          <cell r="AZ1383">
            <v>-39000</v>
          </cell>
          <cell r="BA1383">
            <v>-47131.545908975371</v>
          </cell>
          <cell r="BC1383" t="str">
            <v>OTHERS</v>
          </cell>
          <cell r="BE1383" t="str">
            <v>Feb</v>
          </cell>
        </row>
        <row r="1384">
          <cell r="C1384" t="str">
            <v>San Miguel</v>
          </cell>
          <cell r="R1384">
            <v>0</v>
          </cell>
          <cell r="AZ1384">
            <v>0</v>
          </cell>
          <cell r="BA1384">
            <v>0</v>
          </cell>
          <cell r="BC1384" t="str">
            <v>OTHERS</v>
          </cell>
          <cell r="BE1384" t="str">
            <v>Mar</v>
          </cell>
        </row>
        <row r="1385">
          <cell r="C1385" t="str">
            <v>San Miguel</v>
          </cell>
          <cell r="R1385">
            <v>0</v>
          </cell>
          <cell r="AZ1385">
            <v>0</v>
          </cell>
          <cell r="BA1385">
            <v>0</v>
          </cell>
          <cell r="BC1385" t="str">
            <v>OTHERS</v>
          </cell>
          <cell r="BE1385" t="str">
            <v>Apr</v>
          </cell>
        </row>
        <row r="1386">
          <cell r="C1386" t="str">
            <v>San Miguel</v>
          </cell>
          <cell r="R1386">
            <v>0</v>
          </cell>
          <cell r="AZ1386">
            <v>0</v>
          </cell>
          <cell r="BA1386">
            <v>0</v>
          </cell>
          <cell r="BC1386" t="str">
            <v>OTHERS</v>
          </cell>
          <cell r="BE1386" t="str">
            <v>May</v>
          </cell>
        </row>
        <row r="1387">
          <cell r="C1387" t="str">
            <v>San Miguel</v>
          </cell>
          <cell r="R1387">
            <v>0</v>
          </cell>
          <cell r="AZ1387">
            <v>0</v>
          </cell>
          <cell r="BA1387">
            <v>0</v>
          </cell>
          <cell r="BC1387" t="str">
            <v>OTHERS</v>
          </cell>
          <cell r="BE1387" t="str">
            <v>Jun</v>
          </cell>
        </row>
        <row r="1388">
          <cell r="C1388" t="str">
            <v>San Miguel</v>
          </cell>
          <cell r="R1388">
            <v>0</v>
          </cell>
          <cell r="AZ1388">
            <v>0</v>
          </cell>
          <cell r="BA1388">
            <v>0</v>
          </cell>
          <cell r="BC1388" t="str">
            <v>OTHERS</v>
          </cell>
          <cell r="BE1388" t="str">
            <v>Jul</v>
          </cell>
        </row>
        <row r="1389">
          <cell r="C1389" t="str">
            <v>San Miguel</v>
          </cell>
          <cell r="R1389">
            <v>26000</v>
          </cell>
          <cell r="AZ1389">
            <v>-39000</v>
          </cell>
          <cell r="BA1389">
            <v>-47131.545908975371</v>
          </cell>
          <cell r="BC1389" t="str">
            <v>OTHERS</v>
          </cell>
          <cell r="BE1389" t="str">
            <v>Aug</v>
          </cell>
        </row>
        <row r="1390">
          <cell r="C1390" t="str">
            <v>San Miguel</v>
          </cell>
          <cell r="R1390">
            <v>0</v>
          </cell>
          <cell r="AZ1390">
            <v>0</v>
          </cell>
          <cell r="BA1390">
            <v>0</v>
          </cell>
          <cell r="BC1390" t="str">
            <v>OTHERS</v>
          </cell>
          <cell r="BE1390" t="str">
            <v>Sep</v>
          </cell>
        </row>
        <row r="1391">
          <cell r="C1391" t="str">
            <v>San Miguel</v>
          </cell>
          <cell r="R1391">
            <v>0</v>
          </cell>
          <cell r="AZ1391">
            <v>0</v>
          </cell>
          <cell r="BA1391">
            <v>0</v>
          </cell>
          <cell r="BC1391" t="str">
            <v>OTHERS</v>
          </cell>
          <cell r="BE1391" t="str">
            <v>Oct</v>
          </cell>
        </row>
        <row r="1392">
          <cell r="C1392" t="str">
            <v>San Miguel</v>
          </cell>
          <cell r="R1392">
            <v>0</v>
          </cell>
          <cell r="AZ1392">
            <v>0</v>
          </cell>
          <cell r="BA1392">
            <v>0</v>
          </cell>
          <cell r="BC1392" t="str">
            <v>OTHERS</v>
          </cell>
          <cell r="BE1392" t="str">
            <v>Nov</v>
          </cell>
        </row>
        <row r="1393">
          <cell r="C1393" t="str">
            <v>San Miguel</v>
          </cell>
          <cell r="R1393">
            <v>0</v>
          </cell>
          <cell r="AZ1393">
            <v>0</v>
          </cell>
          <cell r="BA1393">
            <v>0</v>
          </cell>
          <cell r="BC1393" t="str">
            <v>OTHERS</v>
          </cell>
          <cell r="BE1393" t="str">
            <v>Dec</v>
          </cell>
        </row>
        <row r="1394">
          <cell r="C1394" t="str">
            <v>San Miguel</v>
          </cell>
          <cell r="R1394">
            <v>0</v>
          </cell>
          <cell r="AZ1394">
            <v>0</v>
          </cell>
          <cell r="BA1394">
            <v>0</v>
          </cell>
          <cell r="BC1394" t="str">
            <v>OTHERS</v>
          </cell>
          <cell r="BE1394" t="str">
            <v>Jan</v>
          </cell>
        </row>
        <row r="1395">
          <cell r="C1395" t="str">
            <v>San Miguel</v>
          </cell>
          <cell r="R1395">
            <v>39000</v>
          </cell>
          <cell r="AZ1395">
            <v>-58500</v>
          </cell>
          <cell r="BA1395">
            <v>-66994.854834909202</v>
          </cell>
          <cell r="BC1395" t="str">
            <v>OTHERS</v>
          </cell>
          <cell r="BE1395" t="str">
            <v>Feb</v>
          </cell>
        </row>
        <row r="1396">
          <cell r="C1396" t="str">
            <v>San Miguel</v>
          </cell>
          <cell r="R1396">
            <v>39000</v>
          </cell>
          <cell r="AZ1396">
            <v>-58500</v>
          </cell>
          <cell r="BA1396">
            <v>-66994.854834909202</v>
          </cell>
          <cell r="BC1396" t="str">
            <v>OTHERS</v>
          </cell>
          <cell r="BE1396" t="str">
            <v>Mar</v>
          </cell>
        </row>
        <row r="1397">
          <cell r="C1397" t="str">
            <v>San Miguel</v>
          </cell>
          <cell r="R1397">
            <v>39000</v>
          </cell>
          <cell r="AZ1397">
            <v>-58500</v>
          </cell>
          <cell r="BA1397">
            <v>-66994.854834909202</v>
          </cell>
          <cell r="BC1397" t="str">
            <v>OTHERS</v>
          </cell>
          <cell r="BE1397" t="str">
            <v>Apr</v>
          </cell>
        </row>
        <row r="1398">
          <cell r="C1398" t="str">
            <v>San Miguel</v>
          </cell>
          <cell r="R1398">
            <v>39000</v>
          </cell>
          <cell r="AZ1398">
            <v>-58500</v>
          </cell>
          <cell r="BA1398">
            <v>-66994.854834909202</v>
          </cell>
          <cell r="BC1398" t="str">
            <v>OTHERS</v>
          </cell>
          <cell r="BE1398" t="str">
            <v>May</v>
          </cell>
        </row>
        <row r="1399">
          <cell r="C1399" t="str">
            <v>San Miguel</v>
          </cell>
          <cell r="R1399">
            <v>39000</v>
          </cell>
          <cell r="AZ1399">
            <v>-58500</v>
          </cell>
          <cell r="BA1399">
            <v>-66994.854834909202</v>
          </cell>
          <cell r="BC1399" t="str">
            <v>OTHERS</v>
          </cell>
          <cell r="BE1399" t="str">
            <v>Jun</v>
          </cell>
        </row>
        <row r="1400">
          <cell r="C1400" t="str">
            <v>San Miguel</v>
          </cell>
          <cell r="R1400">
            <v>0</v>
          </cell>
          <cell r="AZ1400">
            <v>0</v>
          </cell>
          <cell r="BA1400">
            <v>0</v>
          </cell>
          <cell r="BC1400" t="str">
            <v>OTHERS</v>
          </cell>
          <cell r="BE1400" t="str">
            <v>Jul</v>
          </cell>
        </row>
        <row r="1401">
          <cell r="C1401" t="str">
            <v>San Miguel</v>
          </cell>
          <cell r="R1401">
            <v>0</v>
          </cell>
          <cell r="AZ1401">
            <v>0</v>
          </cell>
          <cell r="BA1401">
            <v>0</v>
          </cell>
          <cell r="BC1401" t="str">
            <v>OTHERS</v>
          </cell>
          <cell r="BE1401" t="str">
            <v>Aug</v>
          </cell>
        </row>
        <row r="1402">
          <cell r="C1402" t="str">
            <v>San Miguel</v>
          </cell>
          <cell r="R1402">
            <v>39000</v>
          </cell>
          <cell r="AZ1402">
            <v>-58500</v>
          </cell>
          <cell r="BA1402">
            <v>-66994.854834909202</v>
          </cell>
          <cell r="BC1402" t="str">
            <v>OTHERS</v>
          </cell>
          <cell r="BE1402" t="str">
            <v>Sep</v>
          </cell>
        </row>
        <row r="1403">
          <cell r="C1403" t="str">
            <v>San Miguel</v>
          </cell>
          <cell r="R1403">
            <v>39000</v>
          </cell>
          <cell r="AZ1403">
            <v>-58500</v>
          </cell>
          <cell r="BA1403">
            <v>-66994.854834909202</v>
          </cell>
          <cell r="BC1403" t="str">
            <v>OTHERS</v>
          </cell>
          <cell r="BE1403" t="str">
            <v>Oct</v>
          </cell>
        </row>
        <row r="1404">
          <cell r="C1404" t="str">
            <v>San Miguel</v>
          </cell>
          <cell r="R1404">
            <v>39000</v>
          </cell>
          <cell r="AZ1404">
            <v>-58500</v>
          </cell>
          <cell r="BA1404">
            <v>-66994.854834909202</v>
          </cell>
          <cell r="BC1404" t="str">
            <v>OTHERS</v>
          </cell>
          <cell r="BE1404" t="str">
            <v>Nov</v>
          </cell>
        </row>
        <row r="1405">
          <cell r="C1405" t="str">
            <v>San Miguel</v>
          </cell>
          <cell r="R1405">
            <v>39000</v>
          </cell>
          <cell r="AZ1405">
            <v>-58500</v>
          </cell>
          <cell r="BA1405">
            <v>-66994.854834909202</v>
          </cell>
          <cell r="BC1405" t="str">
            <v>OTHERS</v>
          </cell>
          <cell r="BE1405" t="str">
            <v>Dec</v>
          </cell>
        </row>
        <row r="1406">
          <cell r="C1406" t="str">
            <v>San Miguel</v>
          </cell>
          <cell r="R1406">
            <v>0</v>
          </cell>
          <cell r="AZ1406">
            <v>0</v>
          </cell>
          <cell r="BA1406">
            <v>0</v>
          </cell>
          <cell r="BC1406" t="str">
            <v>OTHERS</v>
          </cell>
          <cell r="BE1406" t="str">
            <v>Jan</v>
          </cell>
        </row>
        <row r="1407">
          <cell r="C1407" t="str">
            <v>San Miguel</v>
          </cell>
          <cell r="R1407">
            <v>26000</v>
          </cell>
          <cell r="AZ1407">
            <v>-39000</v>
          </cell>
          <cell r="BA1407">
            <v>-39027.048698455415</v>
          </cell>
          <cell r="BC1407" t="str">
            <v>OTHERS</v>
          </cell>
          <cell r="BE1407" t="str">
            <v>Feb</v>
          </cell>
        </row>
        <row r="1408">
          <cell r="C1408" t="str">
            <v>San Miguel</v>
          </cell>
          <cell r="R1408">
            <v>26000</v>
          </cell>
          <cell r="AZ1408">
            <v>-39000</v>
          </cell>
          <cell r="BA1408">
            <v>-39027.048698455415</v>
          </cell>
          <cell r="BC1408" t="str">
            <v>OTHERS</v>
          </cell>
          <cell r="BE1408" t="str">
            <v>Mar</v>
          </cell>
        </row>
        <row r="1409">
          <cell r="C1409" t="str">
            <v>San Miguel</v>
          </cell>
          <cell r="R1409">
            <v>26000</v>
          </cell>
          <cell r="AZ1409">
            <v>-39000</v>
          </cell>
          <cell r="BA1409">
            <v>-39027.048698455415</v>
          </cell>
          <cell r="BC1409" t="str">
            <v>OTHERS</v>
          </cell>
          <cell r="BE1409" t="str">
            <v>Apr</v>
          </cell>
        </row>
        <row r="1410">
          <cell r="C1410" t="str">
            <v>San Miguel</v>
          </cell>
          <cell r="R1410">
            <v>26000</v>
          </cell>
          <cell r="AZ1410">
            <v>-39000</v>
          </cell>
          <cell r="BA1410">
            <v>-39027.048698455415</v>
          </cell>
          <cell r="BC1410" t="str">
            <v>OTHERS</v>
          </cell>
          <cell r="BE1410" t="str">
            <v>May</v>
          </cell>
        </row>
        <row r="1411">
          <cell r="C1411" t="str">
            <v>San Miguel</v>
          </cell>
          <cell r="R1411">
            <v>26000</v>
          </cell>
          <cell r="AZ1411">
            <v>-39000</v>
          </cell>
          <cell r="BA1411">
            <v>-39027.048698455415</v>
          </cell>
          <cell r="BC1411" t="str">
            <v>OTHERS</v>
          </cell>
          <cell r="BE1411" t="str">
            <v>Jun</v>
          </cell>
        </row>
        <row r="1412">
          <cell r="C1412" t="str">
            <v>San Miguel</v>
          </cell>
          <cell r="R1412">
            <v>0</v>
          </cell>
          <cell r="AZ1412">
            <v>0</v>
          </cell>
          <cell r="BA1412">
            <v>0</v>
          </cell>
          <cell r="BC1412" t="str">
            <v>OTHERS</v>
          </cell>
          <cell r="BE1412" t="str">
            <v>Jul</v>
          </cell>
        </row>
        <row r="1413">
          <cell r="C1413" t="str">
            <v>San Miguel</v>
          </cell>
          <cell r="R1413">
            <v>0</v>
          </cell>
          <cell r="AZ1413">
            <v>0</v>
          </cell>
          <cell r="BA1413">
            <v>0</v>
          </cell>
          <cell r="BC1413" t="str">
            <v>OTHERS</v>
          </cell>
          <cell r="BE1413" t="str">
            <v>Aug</v>
          </cell>
        </row>
        <row r="1414">
          <cell r="C1414" t="str">
            <v>San Miguel</v>
          </cell>
          <cell r="R1414">
            <v>26000</v>
          </cell>
          <cell r="AZ1414">
            <v>-39000</v>
          </cell>
          <cell r="BA1414">
            <v>-39027.048698455415</v>
          </cell>
          <cell r="BC1414" t="str">
            <v>OTHERS</v>
          </cell>
          <cell r="BE1414" t="str">
            <v>Sep</v>
          </cell>
        </row>
        <row r="1415">
          <cell r="C1415" t="str">
            <v>San Miguel</v>
          </cell>
          <cell r="R1415">
            <v>26000</v>
          </cell>
          <cell r="AZ1415">
            <v>-39000</v>
          </cell>
          <cell r="BA1415">
            <v>-39027.048698455415</v>
          </cell>
          <cell r="BC1415" t="str">
            <v>OTHERS</v>
          </cell>
          <cell r="BE1415" t="str">
            <v>Oct</v>
          </cell>
        </row>
        <row r="1416">
          <cell r="C1416" t="str">
            <v>San Miguel</v>
          </cell>
          <cell r="R1416">
            <v>26000</v>
          </cell>
          <cell r="AZ1416">
            <v>-39000</v>
          </cell>
          <cell r="BA1416">
            <v>-39027.048698455415</v>
          </cell>
          <cell r="BC1416" t="str">
            <v>OTHERS</v>
          </cell>
          <cell r="BE1416" t="str">
            <v>Nov</v>
          </cell>
        </row>
        <row r="1417">
          <cell r="C1417" t="str">
            <v>San Miguel</v>
          </cell>
          <cell r="R1417">
            <v>26000</v>
          </cell>
          <cell r="AZ1417">
            <v>-39000</v>
          </cell>
          <cell r="BA1417">
            <v>-39027.048698455415</v>
          </cell>
          <cell r="BC1417" t="str">
            <v>OTHERS</v>
          </cell>
          <cell r="BE1417" t="str">
            <v>Dec</v>
          </cell>
        </row>
        <row r="1418">
          <cell r="C1418" t="str">
            <v>San Miguel</v>
          </cell>
          <cell r="R1418">
            <v>0</v>
          </cell>
          <cell r="AZ1418">
            <v>0</v>
          </cell>
          <cell r="BA1418">
            <v>0</v>
          </cell>
          <cell r="BC1418" t="str">
            <v>OTHERS</v>
          </cell>
          <cell r="BE1418" t="str">
            <v>Jan</v>
          </cell>
        </row>
        <row r="1419">
          <cell r="C1419" t="str">
            <v>San Miguel</v>
          </cell>
          <cell r="R1419">
            <v>0</v>
          </cell>
          <cell r="AZ1419">
            <v>0</v>
          </cell>
          <cell r="BA1419">
            <v>0</v>
          </cell>
          <cell r="BC1419" t="str">
            <v>OTHERS</v>
          </cell>
          <cell r="BE1419" t="str">
            <v>Feb</v>
          </cell>
        </row>
        <row r="1420">
          <cell r="C1420" t="str">
            <v>San Miguel</v>
          </cell>
          <cell r="R1420">
            <v>0</v>
          </cell>
          <cell r="AZ1420">
            <v>0</v>
          </cell>
          <cell r="BA1420">
            <v>0</v>
          </cell>
          <cell r="BC1420" t="str">
            <v>OTHERS</v>
          </cell>
          <cell r="BE1420" t="str">
            <v>Mar</v>
          </cell>
        </row>
        <row r="1421">
          <cell r="C1421" t="str">
            <v>San Miguel</v>
          </cell>
          <cell r="R1421">
            <v>0</v>
          </cell>
          <cell r="AZ1421">
            <v>0</v>
          </cell>
          <cell r="BA1421">
            <v>0</v>
          </cell>
          <cell r="BC1421" t="str">
            <v>OTHERS</v>
          </cell>
          <cell r="BE1421" t="str">
            <v>Apr</v>
          </cell>
        </row>
        <row r="1422">
          <cell r="C1422" t="str">
            <v>San Miguel</v>
          </cell>
          <cell r="R1422">
            <v>35750</v>
          </cell>
          <cell r="AZ1422">
            <v>-53625</v>
          </cell>
          <cell r="BA1422">
            <v>-61822.767179245107</v>
          </cell>
          <cell r="BC1422" t="str">
            <v>OTHERS</v>
          </cell>
          <cell r="BE1422" t="str">
            <v>May</v>
          </cell>
        </row>
        <row r="1423">
          <cell r="C1423" t="str">
            <v>San Miguel</v>
          </cell>
          <cell r="R1423">
            <v>0</v>
          </cell>
          <cell r="AZ1423">
            <v>0</v>
          </cell>
          <cell r="BA1423">
            <v>0</v>
          </cell>
          <cell r="BC1423" t="str">
            <v>OTHERS</v>
          </cell>
          <cell r="BE1423" t="str">
            <v>Jun</v>
          </cell>
        </row>
        <row r="1424">
          <cell r="C1424" t="str">
            <v>San Miguel</v>
          </cell>
          <cell r="R1424">
            <v>0</v>
          </cell>
          <cell r="AZ1424">
            <v>0</v>
          </cell>
          <cell r="BA1424">
            <v>0</v>
          </cell>
          <cell r="BC1424" t="str">
            <v>OTHERS</v>
          </cell>
          <cell r="BE1424" t="str">
            <v>Jul</v>
          </cell>
        </row>
        <row r="1425">
          <cell r="C1425" t="str">
            <v>San Miguel</v>
          </cell>
          <cell r="R1425">
            <v>0</v>
          </cell>
          <cell r="AZ1425">
            <v>0</v>
          </cell>
          <cell r="BA1425">
            <v>0</v>
          </cell>
          <cell r="BC1425" t="str">
            <v>OTHERS</v>
          </cell>
          <cell r="BE1425" t="str">
            <v>Aug</v>
          </cell>
        </row>
        <row r="1426">
          <cell r="C1426" t="str">
            <v>San Miguel</v>
          </cell>
          <cell r="R1426">
            <v>0</v>
          </cell>
          <cell r="AZ1426">
            <v>0</v>
          </cell>
          <cell r="BA1426">
            <v>0</v>
          </cell>
          <cell r="BC1426" t="str">
            <v>OTHERS</v>
          </cell>
          <cell r="BE1426" t="str">
            <v>Sep</v>
          </cell>
        </row>
        <row r="1427">
          <cell r="C1427" t="str">
            <v>San Miguel</v>
          </cell>
          <cell r="R1427">
            <v>0</v>
          </cell>
          <cell r="AZ1427">
            <v>0</v>
          </cell>
          <cell r="BA1427">
            <v>0</v>
          </cell>
          <cell r="BC1427" t="str">
            <v>OTHERS</v>
          </cell>
          <cell r="BE1427" t="str">
            <v>Oct</v>
          </cell>
        </row>
        <row r="1428">
          <cell r="C1428" t="str">
            <v>San Miguel</v>
          </cell>
          <cell r="R1428">
            <v>0</v>
          </cell>
          <cell r="AZ1428">
            <v>0</v>
          </cell>
          <cell r="BA1428">
            <v>0</v>
          </cell>
          <cell r="BC1428" t="str">
            <v>OTHERS</v>
          </cell>
          <cell r="BE1428" t="str">
            <v>Nov</v>
          </cell>
        </row>
        <row r="1429">
          <cell r="C1429" t="str">
            <v>San Miguel</v>
          </cell>
          <cell r="R1429">
            <v>0</v>
          </cell>
          <cell r="AZ1429">
            <v>0</v>
          </cell>
          <cell r="BA1429">
            <v>0</v>
          </cell>
          <cell r="BC1429" t="str">
            <v>OTHERS</v>
          </cell>
          <cell r="BE1429" t="str">
            <v>Dec</v>
          </cell>
        </row>
        <row r="1430">
          <cell r="C1430" t="str">
            <v>San Miguel</v>
          </cell>
          <cell r="R1430">
            <v>0</v>
          </cell>
          <cell r="AZ1430">
            <v>0</v>
          </cell>
          <cell r="BA1430">
            <v>0</v>
          </cell>
          <cell r="BC1430" t="str">
            <v>OTHERS</v>
          </cell>
          <cell r="BE1430" t="str">
            <v>Jan</v>
          </cell>
        </row>
        <row r="1431">
          <cell r="C1431" t="str">
            <v>San Miguel</v>
          </cell>
          <cell r="R1431">
            <v>0</v>
          </cell>
          <cell r="AZ1431">
            <v>0</v>
          </cell>
          <cell r="BA1431">
            <v>0</v>
          </cell>
          <cell r="BC1431" t="str">
            <v>OTHERS</v>
          </cell>
          <cell r="BE1431" t="str">
            <v>Feb</v>
          </cell>
        </row>
        <row r="1432">
          <cell r="C1432" t="str">
            <v>San Miguel</v>
          </cell>
          <cell r="R1432">
            <v>0</v>
          </cell>
          <cell r="AZ1432">
            <v>0</v>
          </cell>
          <cell r="BA1432">
            <v>0</v>
          </cell>
          <cell r="BC1432" t="str">
            <v>OTHERS</v>
          </cell>
          <cell r="BE1432" t="str">
            <v>Mar</v>
          </cell>
        </row>
        <row r="1433">
          <cell r="C1433" t="str">
            <v>San Miguel</v>
          </cell>
          <cell r="R1433">
            <v>0</v>
          </cell>
          <cell r="AZ1433">
            <v>0</v>
          </cell>
          <cell r="BA1433">
            <v>0</v>
          </cell>
          <cell r="BC1433" t="str">
            <v>OTHERS</v>
          </cell>
          <cell r="BE1433" t="str">
            <v>Apr</v>
          </cell>
        </row>
        <row r="1434">
          <cell r="C1434" t="str">
            <v>San Miguel</v>
          </cell>
          <cell r="R1434">
            <v>29249.999999999996</v>
          </cell>
          <cell r="AZ1434">
            <v>-43874.999999999993</v>
          </cell>
          <cell r="BA1434">
            <v>-44199.136354119502</v>
          </cell>
          <cell r="BC1434" t="str">
            <v>OTHERS</v>
          </cell>
          <cell r="BE1434" t="str">
            <v>May</v>
          </cell>
        </row>
        <row r="1435">
          <cell r="C1435" t="str">
            <v>San Miguel</v>
          </cell>
          <cell r="R1435">
            <v>0</v>
          </cell>
          <cell r="AZ1435">
            <v>0</v>
          </cell>
          <cell r="BA1435">
            <v>0</v>
          </cell>
          <cell r="BC1435" t="str">
            <v>OTHERS</v>
          </cell>
          <cell r="BE1435" t="str">
            <v>Jun</v>
          </cell>
        </row>
        <row r="1436">
          <cell r="C1436" t="str">
            <v>San Miguel</v>
          </cell>
          <cell r="R1436">
            <v>0</v>
          </cell>
          <cell r="AZ1436">
            <v>0</v>
          </cell>
          <cell r="BA1436">
            <v>0</v>
          </cell>
          <cell r="BC1436" t="str">
            <v>OTHERS</v>
          </cell>
          <cell r="BE1436" t="str">
            <v>Jul</v>
          </cell>
        </row>
        <row r="1437">
          <cell r="C1437" t="str">
            <v>San Miguel</v>
          </cell>
          <cell r="R1437">
            <v>0</v>
          </cell>
          <cell r="AZ1437">
            <v>0</v>
          </cell>
          <cell r="BA1437">
            <v>0</v>
          </cell>
          <cell r="BC1437" t="str">
            <v>OTHERS</v>
          </cell>
          <cell r="BE1437" t="str">
            <v>Aug</v>
          </cell>
        </row>
        <row r="1438">
          <cell r="C1438" t="str">
            <v>San Miguel</v>
          </cell>
          <cell r="R1438">
            <v>0</v>
          </cell>
          <cell r="AZ1438">
            <v>0</v>
          </cell>
          <cell r="BA1438">
            <v>0</v>
          </cell>
          <cell r="BC1438" t="str">
            <v>OTHERS</v>
          </cell>
          <cell r="BE1438" t="str">
            <v>Sep</v>
          </cell>
        </row>
        <row r="1439">
          <cell r="C1439" t="str">
            <v>San Miguel</v>
          </cell>
          <cell r="R1439">
            <v>0</v>
          </cell>
          <cell r="AZ1439">
            <v>0</v>
          </cell>
          <cell r="BA1439">
            <v>0</v>
          </cell>
          <cell r="BC1439" t="str">
            <v>OTHERS</v>
          </cell>
          <cell r="BE1439" t="str">
            <v>Oct</v>
          </cell>
        </row>
        <row r="1440">
          <cell r="C1440" t="str">
            <v>San Miguel</v>
          </cell>
          <cell r="R1440">
            <v>0</v>
          </cell>
          <cell r="AZ1440">
            <v>0</v>
          </cell>
          <cell r="BA1440">
            <v>0</v>
          </cell>
          <cell r="BC1440" t="str">
            <v>OTHERS</v>
          </cell>
          <cell r="BE1440" t="str">
            <v>Nov</v>
          </cell>
        </row>
        <row r="1441">
          <cell r="C1441" t="str">
            <v>San Miguel</v>
          </cell>
          <cell r="R1441">
            <v>0</v>
          </cell>
          <cell r="AZ1441">
            <v>0</v>
          </cell>
          <cell r="BA1441">
            <v>0</v>
          </cell>
          <cell r="BC1441" t="str">
            <v>OTHERS</v>
          </cell>
          <cell r="BE1441" t="str">
            <v>Dec</v>
          </cell>
        </row>
        <row r="1442">
          <cell r="C1442" t="str">
            <v>SPDC</v>
          </cell>
          <cell r="R1442">
            <v>45000</v>
          </cell>
          <cell r="AZ1442">
            <v>-45000</v>
          </cell>
          <cell r="BA1442">
            <v>-77094.642857142855</v>
          </cell>
          <cell r="BC1442" t="str">
            <v>OTHERS</v>
          </cell>
          <cell r="BE1442" t="str">
            <v>Jan</v>
          </cell>
        </row>
        <row r="1443">
          <cell r="C1443" t="str">
            <v>SPDC</v>
          </cell>
          <cell r="R1443">
            <v>0</v>
          </cell>
          <cell r="AZ1443">
            <v>0</v>
          </cell>
          <cell r="BA1443">
            <v>0</v>
          </cell>
          <cell r="BC1443" t="str">
            <v>OTHERS</v>
          </cell>
          <cell r="BE1443" t="str">
            <v>Feb</v>
          </cell>
        </row>
        <row r="1444">
          <cell r="C1444" t="str">
            <v>SPDC</v>
          </cell>
          <cell r="R1444">
            <v>45000</v>
          </cell>
          <cell r="AZ1444">
            <v>-45000</v>
          </cell>
          <cell r="BA1444">
            <v>-77094.642857142855</v>
          </cell>
          <cell r="BC1444" t="str">
            <v>OTHERS</v>
          </cell>
          <cell r="BE1444" t="str">
            <v>Mar</v>
          </cell>
        </row>
        <row r="1445">
          <cell r="C1445" t="str">
            <v>SPDC</v>
          </cell>
          <cell r="R1445">
            <v>0</v>
          </cell>
          <cell r="AZ1445">
            <v>0</v>
          </cell>
          <cell r="BA1445">
            <v>0</v>
          </cell>
          <cell r="BC1445" t="str">
            <v>OTHERS</v>
          </cell>
          <cell r="BE1445" t="str">
            <v>Apr</v>
          </cell>
        </row>
        <row r="1446">
          <cell r="C1446" t="str">
            <v>SPDC</v>
          </cell>
          <cell r="R1446">
            <v>0</v>
          </cell>
          <cell r="AZ1446">
            <v>0</v>
          </cell>
          <cell r="BA1446">
            <v>0</v>
          </cell>
          <cell r="BC1446" t="str">
            <v>OTHERS</v>
          </cell>
          <cell r="BE1446" t="str">
            <v>May</v>
          </cell>
        </row>
        <row r="1447">
          <cell r="C1447" t="str">
            <v>SPDC</v>
          </cell>
          <cell r="R1447">
            <v>0</v>
          </cell>
          <cell r="AZ1447">
            <v>0</v>
          </cell>
          <cell r="BA1447">
            <v>0</v>
          </cell>
          <cell r="BC1447" t="str">
            <v>OTHERS</v>
          </cell>
          <cell r="BE1447" t="str">
            <v>Jun</v>
          </cell>
        </row>
        <row r="1448">
          <cell r="C1448" t="str">
            <v>SPDC</v>
          </cell>
          <cell r="R1448">
            <v>0</v>
          </cell>
          <cell r="AZ1448">
            <v>0</v>
          </cell>
          <cell r="BA1448">
            <v>0</v>
          </cell>
          <cell r="BC1448" t="str">
            <v>OTHERS</v>
          </cell>
          <cell r="BE1448" t="str">
            <v>Jul</v>
          </cell>
        </row>
        <row r="1449">
          <cell r="C1449" t="str">
            <v>SPDC</v>
          </cell>
          <cell r="R1449">
            <v>0</v>
          </cell>
          <cell r="AZ1449">
            <v>0</v>
          </cell>
          <cell r="BA1449">
            <v>0</v>
          </cell>
          <cell r="BC1449" t="str">
            <v>OTHERS</v>
          </cell>
          <cell r="BE1449" t="str">
            <v>Aug</v>
          </cell>
        </row>
        <row r="1450">
          <cell r="C1450" t="str">
            <v>SPDC</v>
          </cell>
          <cell r="R1450">
            <v>0</v>
          </cell>
          <cell r="AZ1450">
            <v>0</v>
          </cell>
          <cell r="BA1450">
            <v>0</v>
          </cell>
          <cell r="BC1450" t="str">
            <v>OTHERS</v>
          </cell>
          <cell r="BE1450" t="str">
            <v>Sep</v>
          </cell>
        </row>
        <row r="1451">
          <cell r="C1451" t="str">
            <v>SPDC</v>
          </cell>
          <cell r="R1451">
            <v>0</v>
          </cell>
          <cell r="AZ1451">
            <v>0</v>
          </cell>
          <cell r="BA1451">
            <v>0</v>
          </cell>
          <cell r="BC1451" t="str">
            <v>OTHERS</v>
          </cell>
          <cell r="BE1451" t="str">
            <v>Oct</v>
          </cell>
        </row>
        <row r="1452">
          <cell r="C1452" t="str">
            <v>SPDC</v>
          </cell>
          <cell r="R1452">
            <v>0</v>
          </cell>
          <cell r="AZ1452">
            <v>0</v>
          </cell>
          <cell r="BA1452">
            <v>0</v>
          </cell>
          <cell r="BC1452" t="str">
            <v>OTHERS</v>
          </cell>
          <cell r="BE1452" t="str">
            <v>Nov</v>
          </cell>
        </row>
        <row r="1453">
          <cell r="C1453" t="str">
            <v>SPDC</v>
          </cell>
          <cell r="R1453">
            <v>0</v>
          </cell>
          <cell r="AZ1453">
            <v>0</v>
          </cell>
          <cell r="BA1453">
            <v>0</v>
          </cell>
          <cell r="BC1453" t="str">
            <v>OTHERS</v>
          </cell>
          <cell r="BE1453" t="str">
            <v>Dec</v>
          </cell>
        </row>
        <row r="1454">
          <cell r="C1454" t="str">
            <v>SPDC</v>
          </cell>
          <cell r="R1454">
            <v>0</v>
          </cell>
          <cell r="AZ1454">
            <v>0</v>
          </cell>
          <cell r="BA1454">
            <v>0</v>
          </cell>
          <cell r="BC1454" t="str">
            <v>OTHERS</v>
          </cell>
          <cell r="BE1454" t="str">
            <v>Jan</v>
          </cell>
        </row>
        <row r="1455">
          <cell r="C1455" t="str">
            <v>SPDC</v>
          </cell>
          <cell r="R1455">
            <v>0</v>
          </cell>
          <cell r="AZ1455">
            <v>0</v>
          </cell>
          <cell r="BA1455">
            <v>0</v>
          </cell>
          <cell r="BC1455" t="str">
            <v>OTHERS</v>
          </cell>
          <cell r="BE1455" t="str">
            <v>Feb</v>
          </cell>
        </row>
        <row r="1456">
          <cell r="C1456" t="str">
            <v>SPDC</v>
          </cell>
          <cell r="R1456">
            <v>0</v>
          </cell>
          <cell r="AZ1456">
            <v>0</v>
          </cell>
          <cell r="BA1456">
            <v>0</v>
          </cell>
          <cell r="BC1456" t="str">
            <v>OTHERS</v>
          </cell>
          <cell r="BE1456" t="str">
            <v>Mar</v>
          </cell>
        </row>
        <row r="1457">
          <cell r="C1457" t="str">
            <v>SPDC</v>
          </cell>
          <cell r="R1457">
            <v>49500</v>
          </cell>
          <cell r="AZ1457">
            <v>-49500</v>
          </cell>
          <cell r="BA1457">
            <v>-84804.107142857145</v>
          </cell>
          <cell r="BC1457" t="str">
            <v>OTHERS</v>
          </cell>
          <cell r="BE1457" t="str">
            <v>Apr</v>
          </cell>
        </row>
        <row r="1458">
          <cell r="C1458" t="str">
            <v>SPDC</v>
          </cell>
          <cell r="R1458">
            <v>0</v>
          </cell>
          <cell r="AZ1458">
            <v>0</v>
          </cell>
          <cell r="BA1458">
            <v>0</v>
          </cell>
          <cell r="BC1458" t="str">
            <v>OTHERS</v>
          </cell>
          <cell r="BE1458" t="str">
            <v>May</v>
          </cell>
        </row>
        <row r="1459">
          <cell r="C1459" t="str">
            <v>SPDC</v>
          </cell>
          <cell r="R1459">
            <v>0</v>
          </cell>
          <cell r="AZ1459">
            <v>0</v>
          </cell>
          <cell r="BA1459">
            <v>0</v>
          </cell>
          <cell r="BC1459" t="str">
            <v>OTHERS</v>
          </cell>
          <cell r="BE1459" t="str">
            <v>Jun</v>
          </cell>
        </row>
        <row r="1460">
          <cell r="C1460" t="str">
            <v>SPDC</v>
          </cell>
          <cell r="R1460">
            <v>49500</v>
          </cell>
          <cell r="AZ1460">
            <v>-49500</v>
          </cell>
          <cell r="BA1460">
            <v>-84804.107142857145</v>
          </cell>
          <cell r="BC1460" t="str">
            <v>OTHERS</v>
          </cell>
          <cell r="BE1460" t="str">
            <v>Jul</v>
          </cell>
        </row>
        <row r="1461">
          <cell r="C1461" t="str">
            <v>SPDC</v>
          </cell>
          <cell r="R1461">
            <v>49500</v>
          </cell>
          <cell r="AZ1461">
            <v>-49500</v>
          </cell>
          <cell r="BA1461">
            <v>-84804.107142857145</v>
          </cell>
          <cell r="BC1461" t="str">
            <v>OTHERS</v>
          </cell>
          <cell r="BE1461" t="str">
            <v>Aug</v>
          </cell>
        </row>
        <row r="1462">
          <cell r="C1462" t="str">
            <v>SPDC</v>
          </cell>
          <cell r="R1462">
            <v>0</v>
          </cell>
          <cell r="AZ1462">
            <v>0</v>
          </cell>
          <cell r="BA1462">
            <v>0</v>
          </cell>
          <cell r="BC1462" t="str">
            <v>OTHERS</v>
          </cell>
          <cell r="BE1462" t="str">
            <v>Sep</v>
          </cell>
        </row>
        <row r="1463">
          <cell r="C1463" t="str">
            <v>SPDC</v>
          </cell>
          <cell r="R1463">
            <v>49500</v>
          </cell>
          <cell r="AZ1463">
            <v>-49500</v>
          </cell>
          <cell r="BA1463">
            <v>-84804.107142857145</v>
          </cell>
          <cell r="BC1463" t="str">
            <v>OTHERS</v>
          </cell>
          <cell r="BE1463" t="str">
            <v>Oct</v>
          </cell>
        </row>
        <row r="1464">
          <cell r="C1464" t="str">
            <v>SPDC</v>
          </cell>
          <cell r="R1464">
            <v>49500</v>
          </cell>
          <cell r="AZ1464">
            <v>-49500</v>
          </cell>
          <cell r="BA1464">
            <v>-84804.107142857145</v>
          </cell>
          <cell r="BC1464" t="str">
            <v>OTHERS</v>
          </cell>
          <cell r="BE1464" t="str">
            <v>Nov</v>
          </cell>
        </row>
        <row r="1465">
          <cell r="C1465" t="str">
            <v>SPDC</v>
          </cell>
          <cell r="R1465">
            <v>0</v>
          </cell>
          <cell r="AZ1465">
            <v>0</v>
          </cell>
          <cell r="BA1465">
            <v>0</v>
          </cell>
          <cell r="BC1465" t="str">
            <v>OTHERS</v>
          </cell>
          <cell r="BE1465" t="str">
            <v>Dec</v>
          </cell>
        </row>
        <row r="1466">
          <cell r="C1466" t="str">
            <v>Therma Luzon</v>
          </cell>
          <cell r="R1466">
            <v>0</v>
          </cell>
          <cell r="AZ1466">
            <v>0</v>
          </cell>
          <cell r="BA1466">
            <v>0</v>
          </cell>
          <cell r="BC1466" t="str">
            <v>OTHERS</v>
          </cell>
          <cell r="BE1466" t="str">
            <v>Jan</v>
          </cell>
        </row>
        <row r="1467">
          <cell r="C1467" t="str">
            <v>Therma Luzon</v>
          </cell>
          <cell r="R1467">
            <v>34000</v>
          </cell>
          <cell r="AZ1467">
            <v>-51000</v>
          </cell>
          <cell r="BA1467">
            <v>-59590.042912979319</v>
          </cell>
          <cell r="BC1467" t="str">
            <v>OTHERS</v>
          </cell>
          <cell r="BE1467" t="str">
            <v>Feb</v>
          </cell>
        </row>
        <row r="1468">
          <cell r="C1468" t="str">
            <v>Therma Luzon</v>
          </cell>
          <cell r="R1468">
            <v>0</v>
          </cell>
          <cell r="AZ1468">
            <v>0</v>
          </cell>
          <cell r="BA1468">
            <v>0</v>
          </cell>
          <cell r="BC1468" t="str">
            <v>OTHERS</v>
          </cell>
          <cell r="BE1468" t="str">
            <v>Mar</v>
          </cell>
        </row>
        <row r="1469">
          <cell r="C1469" t="str">
            <v>Therma Luzon</v>
          </cell>
          <cell r="R1469">
            <v>0</v>
          </cell>
          <cell r="AZ1469">
            <v>0</v>
          </cell>
          <cell r="BA1469">
            <v>0</v>
          </cell>
          <cell r="BC1469" t="str">
            <v>OTHERS</v>
          </cell>
          <cell r="BE1469" t="str">
            <v>Apr</v>
          </cell>
        </row>
        <row r="1470">
          <cell r="C1470" t="str">
            <v>Therma Luzon</v>
          </cell>
          <cell r="R1470">
            <v>0</v>
          </cell>
          <cell r="AZ1470">
            <v>0</v>
          </cell>
          <cell r="BA1470">
            <v>0</v>
          </cell>
          <cell r="BC1470" t="str">
            <v>OTHERS</v>
          </cell>
          <cell r="BE1470" t="str">
            <v>May</v>
          </cell>
        </row>
        <row r="1471">
          <cell r="C1471" t="str">
            <v>Therma Luzon</v>
          </cell>
          <cell r="R1471">
            <v>0</v>
          </cell>
          <cell r="AZ1471">
            <v>0</v>
          </cell>
          <cell r="BA1471">
            <v>0</v>
          </cell>
          <cell r="BC1471" t="str">
            <v>OTHERS</v>
          </cell>
          <cell r="BE1471" t="str">
            <v>Jun</v>
          </cell>
        </row>
        <row r="1472">
          <cell r="C1472" t="str">
            <v>Therma Luzon</v>
          </cell>
          <cell r="R1472">
            <v>0</v>
          </cell>
          <cell r="AZ1472">
            <v>0</v>
          </cell>
          <cell r="BA1472">
            <v>0</v>
          </cell>
          <cell r="BC1472" t="str">
            <v>OTHERS</v>
          </cell>
          <cell r="BE1472" t="str">
            <v>Jul</v>
          </cell>
        </row>
        <row r="1473">
          <cell r="C1473" t="str">
            <v>Therma Luzon</v>
          </cell>
          <cell r="R1473">
            <v>0</v>
          </cell>
          <cell r="AZ1473">
            <v>0</v>
          </cell>
          <cell r="BA1473">
            <v>0</v>
          </cell>
          <cell r="BC1473" t="str">
            <v>OTHERS</v>
          </cell>
          <cell r="BE1473" t="str">
            <v>Aug</v>
          </cell>
        </row>
        <row r="1474">
          <cell r="C1474" t="str">
            <v>Therma Luzon</v>
          </cell>
          <cell r="R1474">
            <v>0</v>
          </cell>
          <cell r="AZ1474">
            <v>0</v>
          </cell>
          <cell r="BA1474">
            <v>0</v>
          </cell>
          <cell r="BC1474" t="str">
            <v>OTHERS</v>
          </cell>
          <cell r="BE1474" t="str">
            <v>Sep</v>
          </cell>
        </row>
        <row r="1475">
          <cell r="C1475" t="str">
            <v>Therma Luzon</v>
          </cell>
          <cell r="R1475">
            <v>0</v>
          </cell>
          <cell r="AZ1475">
            <v>0</v>
          </cell>
          <cell r="BA1475">
            <v>0</v>
          </cell>
          <cell r="BC1475" t="str">
            <v>OTHERS</v>
          </cell>
          <cell r="BE1475" t="str">
            <v>Oct</v>
          </cell>
        </row>
        <row r="1476">
          <cell r="C1476" t="str">
            <v>Therma Luzon</v>
          </cell>
          <cell r="R1476">
            <v>0</v>
          </cell>
          <cell r="AZ1476">
            <v>0</v>
          </cell>
          <cell r="BA1476">
            <v>0</v>
          </cell>
          <cell r="BC1476" t="str">
            <v>OTHERS</v>
          </cell>
          <cell r="BE1476" t="str">
            <v>Nov</v>
          </cell>
        </row>
        <row r="1477">
          <cell r="C1477" t="str">
            <v>Therma Luzon</v>
          </cell>
          <cell r="R1477">
            <v>0</v>
          </cell>
          <cell r="AZ1477">
            <v>0</v>
          </cell>
          <cell r="BA1477">
            <v>0</v>
          </cell>
          <cell r="BC1477" t="str">
            <v>OTHERS</v>
          </cell>
          <cell r="BE1477" t="str">
            <v>Dec</v>
          </cell>
        </row>
        <row r="1478">
          <cell r="C1478" t="str">
            <v>Therma Luzon</v>
          </cell>
          <cell r="R1478">
            <v>0</v>
          </cell>
          <cell r="AZ1478">
            <v>0</v>
          </cell>
          <cell r="BA1478">
            <v>0</v>
          </cell>
          <cell r="BC1478" t="str">
            <v>OTHERS</v>
          </cell>
          <cell r="BE1478" t="str">
            <v>Jan</v>
          </cell>
        </row>
        <row r="1479">
          <cell r="C1479" t="str">
            <v>Therma Luzon</v>
          </cell>
          <cell r="R1479">
            <v>34000</v>
          </cell>
          <cell r="AZ1479">
            <v>-51000</v>
          </cell>
          <cell r="BA1479">
            <v>-51890.569398707295</v>
          </cell>
          <cell r="BC1479" t="str">
            <v>OTHERS</v>
          </cell>
          <cell r="BE1479" t="str">
            <v>Feb</v>
          </cell>
        </row>
        <row r="1480">
          <cell r="C1480" t="str">
            <v>Therma Luzon</v>
          </cell>
          <cell r="R1480">
            <v>0</v>
          </cell>
          <cell r="AZ1480">
            <v>0</v>
          </cell>
          <cell r="BA1480">
            <v>0</v>
          </cell>
          <cell r="BC1480" t="str">
            <v>OTHERS</v>
          </cell>
          <cell r="BE1480" t="str">
            <v>Mar</v>
          </cell>
        </row>
        <row r="1481">
          <cell r="C1481" t="str">
            <v>Therma Luzon</v>
          </cell>
          <cell r="R1481">
            <v>0</v>
          </cell>
          <cell r="AZ1481">
            <v>0</v>
          </cell>
          <cell r="BA1481">
            <v>0</v>
          </cell>
          <cell r="BC1481" t="str">
            <v>OTHERS</v>
          </cell>
          <cell r="BE1481" t="str">
            <v>Apr</v>
          </cell>
        </row>
        <row r="1482">
          <cell r="C1482" t="str">
            <v>Therma Luzon</v>
          </cell>
          <cell r="R1482">
            <v>0</v>
          </cell>
          <cell r="AZ1482">
            <v>0</v>
          </cell>
          <cell r="BA1482">
            <v>0</v>
          </cell>
          <cell r="BC1482" t="str">
            <v>OTHERS</v>
          </cell>
          <cell r="BE1482" t="str">
            <v>May</v>
          </cell>
        </row>
        <row r="1483">
          <cell r="C1483" t="str">
            <v>Therma Luzon</v>
          </cell>
          <cell r="R1483">
            <v>0</v>
          </cell>
          <cell r="AZ1483">
            <v>0</v>
          </cell>
          <cell r="BA1483">
            <v>0</v>
          </cell>
          <cell r="BC1483" t="str">
            <v>OTHERS</v>
          </cell>
          <cell r="BE1483" t="str">
            <v>Jun</v>
          </cell>
        </row>
        <row r="1484">
          <cell r="C1484" t="str">
            <v>Therma Luzon</v>
          </cell>
          <cell r="R1484">
            <v>0</v>
          </cell>
          <cell r="AZ1484">
            <v>0</v>
          </cell>
          <cell r="BA1484">
            <v>0</v>
          </cell>
          <cell r="BC1484" t="str">
            <v>OTHERS</v>
          </cell>
          <cell r="BE1484" t="str">
            <v>Jul</v>
          </cell>
        </row>
        <row r="1485">
          <cell r="C1485" t="str">
            <v>Therma Luzon</v>
          </cell>
          <cell r="R1485">
            <v>0</v>
          </cell>
          <cell r="AZ1485">
            <v>0</v>
          </cell>
          <cell r="BA1485">
            <v>0</v>
          </cell>
          <cell r="BC1485" t="str">
            <v>OTHERS</v>
          </cell>
          <cell r="BE1485" t="str">
            <v>Aug</v>
          </cell>
        </row>
        <row r="1486">
          <cell r="C1486" t="str">
            <v>Therma Luzon</v>
          </cell>
          <cell r="R1486">
            <v>0</v>
          </cell>
          <cell r="AZ1486">
            <v>0</v>
          </cell>
          <cell r="BA1486">
            <v>0</v>
          </cell>
          <cell r="BC1486" t="str">
            <v>OTHERS</v>
          </cell>
          <cell r="BE1486" t="str">
            <v>Sep</v>
          </cell>
        </row>
        <row r="1487">
          <cell r="C1487" t="str">
            <v>Therma Luzon</v>
          </cell>
          <cell r="R1487">
            <v>0</v>
          </cell>
          <cell r="AZ1487">
            <v>0</v>
          </cell>
          <cell r="BA1487">
            <v>0</v>
          </cell>
          <cell r="BC1487" t="str">
            <v>OTHERS</v>
          </cell>
          <cell r="BE1487" t="str">
            <v>Oct</v>
          </cell>
        </row>
        <row r="1488">
          <cell r="C1488" t="str">
            <v>Therma Luzon</v>
          </cell>
          <cell r="R1488">
            <v>0</v>
          </cell>
          <cell r="AZ1488">
            <v>0</v>
          </cell>
          <cell r="BA1488">
            <v>0</v>
          </cell>
          <cell r="BC1488" t="str">
            <v>OTHERS</v>
          </cell>
          <cell r="BE1488" t="str">
            <v>Nov</v>
          </cell>
        </row>
        <row r="1489">
          <cell r="C1489" t="str">
            <v>Therma Luzon</v>
          </cell>
          <cell r="R1489">
            <v>0</v>
          </cell>
          <cell r="AZ1489">
            <v>0</v>
          </cell>
          <cell r="BA1489">
            <v>0</v>
          </cell>
          <cell r="BC1489" t="str">
            <v>OTHERS</v>
          </cell>
          <cell r="BE1489" t="str">
            <v>Dec</v>
          </cell>
        </row>
        <row r="1490">
          <cell r="C1490" t="str">
            <v>Therma Luzon</v>
          </cell>
          <cell r="R1490">
            <v>0</v>
          </cell>
          <cell r="AZ1490">
            <v>0</v>
          </cell>
          <cell r="BA1490">
            <v>0</v>
          </cell>
          <cell r="BC1490" t="str">
            <v>OTHERS</v>
          </cell>
          <cell r="BE1490" t="str">
            <v>Jan</v>
          </cell>
        </row>
        <row r="1491">
          <cell r="C1491" t="str">
            <v>Therma Luzon</v>
          </cell>
          <cell r="R1491">
            <v>0</v>
          </cell>
          <cell r="AZ1491">
            <v>0</v>
          </cell>
          <cell r="BA1491">
            <v>0</v>
          </cell>
          <cell r="BC1491" t="str">
            <v>OTHERS</v>
          </cell>
          <cell r="BE1491" t="str">
            <v>Feb</v>
          </cell>
        </row>
        <row r="1492">
          <cell r="C1492" t="str">
            <v>Therma Luzon</v>
          </cell>
          <cell r="R1492">
            <v>0</v>
          </cell>
          <cell r="AZ1492">
            <v>0</v>
          </cell>
          <cell r="BA1492">
            <v>0</v>
          </cell>
          <cell r="BC1492" t="str">
            <v>OTHERS</v>
          </cell>
          <cell r="BE1492" t="str">
            <v>Mar</v>
          </cell>
        </row>
        <row r="1493">
          <cell r="C1493" t="str">
            <v>Therma Luzon</v>
          </cell>
          <cell r="R1493">
            <v>0</v>
          </cell>
          <cell r="AZ1493">
            <v>0</v>
          </cell>
          <cell r="BA1493">
            <v>0</v>
          </cell>
          <cell r="BC1493" t="str">
            <v>OTHERS</v>
          </cell>
          <cell r="BE1493" t="str">
            <v>Apr</v>
          </cell>
        </row>
        <row r="1494">
          <cell r="C1494" t="str">
            <v>Therma Luzon</v>
          </cell>
          <cell r="R1494">
            <v>34000</v>
          </cell>
          <cell r="AZ1494">
            <v>-51000</v>
          </cell>
          <cell r="BA1494">
            <v>-59494.180763961784</v>
          </cell>
          <cell r="BC1494" t="str">
            <v>OTHERS</v>
          </cell>
          <cell r="BE1494" t="str">
            <v>May</v>
          </cell>
        </row>
        <row r="1495">
          <cell r="C1495" t="str">
            <v>Therma Luzon</v>
          </cell>
          <cell r="R1495">
            <v>0</v>
          </cell>
          <cell r="AZ1495">
            <v>0</v>
          </cell>
          <cell r="BA1495">
            <v>0</v>
          </cell>
          <cell r="BC1495" t="str">
            <v>OTHERS</v>
          </cell>
          <cell r="BE1495" t="str">
            <v>Jun</v>
          </cell>
        </row>
        <row r="1496">
          <cell r="C1496" t="str">
            <v>Therma Luzon</v>
          </cell>
          <cell r="R1496">
            <v>0</v>
          </cell>
          <cell r="AZ1496">
            <v>0</v>
          </cell>
          <cell r="BA1496">
            <v>0</v>
          </cell>
          <cell r="BC1496" t="str">
            <v>OTHERS</v>
          </cell>
          <cell r="BE1496" t="str">
            <v>Jul</v>
          </cell>
        </row>
        <row r="1497">
          <cell r="C1497" t="str">
            <v>Therma Luzon</v>
          </cell>
          <cell r="R1497">
            <v>34000</v>
          </cell>
          <cell r="AZ1497">
            <v>-51000</v>
          </cell>
          <cell r="BA1497">
            <v>-59494.180763961784</v>
          </cell>
          <cell r="BC1497" t="str">
            <v>OTHERS</v>
          </cell>
          <cell r="BE1497" t="str">
            <v>Aug</v>
          </cell>
        </row>
        <row r="1498">
          <cell r="C1498" t="str">
            <v>Therma Luzon</v>
          </cell>
          <cell r="R1498">
            <v>0</v>
          </cell>
          <cell r="AZ1498">
            <v>0</v>
          </cell>
          <cell r="BA1498">
            <v>0</v>
          </cell>
          <cell r="BC1498" t="str">
            <v>OTHERS</v>
          </cell>
          <cell r="BE1498" t="str">
            <v>Sep</v>
          </cell>
        </row>
        <row r="1499">
          <cell r="C1499" t="str">
            <v>Therma Luzon</v>
          </cell>
          <cell r="R1499">
            <v>0</v>
          </cell>
          <cell r="AZ1499">
            <v>0</v>
          </cell>
          <cell r="BA1499">
            <v>0</v>
          </cell>
          <cell r="BC1499" t="str">
            <v>OTHERS</v>
          </cell>
          <cell r="BE1499" t="str">
            <v>Oct</v>
          </cell>
        </row>
        <row r="1500">
          <cell r="C1500" t="str">
            <v>Therma Luzon</v>
          </cell>
          <cell r="R1500">
            <v>34000</v>
          </cell>
          <cell r="AZ1500">
            <v>-51000</v>
          </cell>
          <cell r="BA1500">
            <v>-59494.180763961784</v>
          </cell>
          <cell r="BC1500" t="str">
            <v>OTHERS</v>
          </cell>
          <cell r="BE1500" t="str">
            <v>Nov</v>
          </cell>
        </row>
        <row r="1501">
          <cell r="C1501" t="str">
            <v>Therma Luzon</v>
          </cell>
          <cell r="R1501">
            <v>0</v>
          </cell>
          <cell r="AZ1501">
            <v>0</v>
          </cell>
          <cell r="BA1501">
            <v>0</v>
          </cell>
          <cell r="BC1501" t="str">
            <v>OTHERS</v>
          </cell>
          <cell r="BE1501" t="str">
            <v>Dec</v>
          </cell>
        </row>
        <row r="1502">
          <cell r="C1502" t="str">
            <v>Therma Luzon</v>
          </cell>
          <cell r="R1502">
            <v>0</v>
          </cell>
          <cell r="AZ1502">
            <v>0</v>
          </cell>
          <cell r="BA1502">
            <v>0</v>
          </cell>
          <cell r="BC1502" t="str">
            <v>OTHERS</v>
          </cell>
          <cell r="BE1502" t="str">
            <v>Jan</v>
          </cell>
        </row>
        <row r="1503">
          <cell r="C1503" t="str">
            <v>Therma Luzon</v>
          </cell>
          <cell r="R1503">
            <v>0</v>
          </cell>
          <cell r="AZ1503">
            <v>0</v>
          </cell>
          <cell r="BA1503">
            <v>0</v>
          </cell>
          <cell r="BC1503" t="str">
            <v>OTHERS</v>
          </cell>
          <cell r="BE1503" t="str">
            <v>Feb</v>
          </cell>
        </row>
        <row r="1504">
          <cell r="C1504" t="str">
            <v>Therma Luzon</v>
          </cell>
          <cell r="R1504">
            <v>0</v>
          </cell>
          <cell r="AZ1504">
            <v>0</v>
          </cell>
          <cell r="BA1504">
            <v>0</v>
          </cell>
          <cell r="BC1504" t="str">
            <v>OTHERS</v>
          </cell>
          <cell r="BE1504" t="str">
            <v>Mar</v>
          </cell>
        </row>
        <row r="1505">
          <cell r="C1505" t="str">
            <v>Therma Luzon</v>
          </cell>
          <cell r="R1505">
            <v>0</v>
          </cell>
          <cell r="AZ1505">
            <v>0</v>
          </cell>
          <cell r="BA1505">
            <v>0</v>
          </cell>
          <cell r="BC1505" t="str">
            <v>OTHERS</v>
          </cell>
          <cell r="BE1505" t="str">
            <v>Apr</v>
          </cell>
        </row>
        <row r="1506">
          <cell r="C1506" t="str">
            <v>Therma Luzon</v>
          </cell>
          <cell r="R1506">
            <v>34000</v>
          </cell>
          <cell r="AZ1506">
            <v>-51000</v>
          </cell>
          <cell r="BA1506">
            <v>-51986.431547724816</v>
          </cell>
          <cell r="BC1506" t="str">
            <v>OTHERS</v>
          </cell>
          <cell r="BE1506" t="str">
            <v>May</v>
          </cell>
        </row>
        <row r="1507">
          <cell r="C1507" t="str">
            <v>Therma Luzon</v>
          </cell>
          <cell r="R1507">
            <v>0</v>
          </cell>
          <cell r="AZ1507">
            <v>0</v>
          </cell>
          <cell r="BA1507">
            <v>0</v>
          </cell>
          <cell r="BC1507" t="str">
            <v>OTHERS</v>
          </cell>
          <cell r="BE1507" t="str">
            <v>Jun</v>
          </cell>
        </row>
        <row r="1508">
          <cell r="C1508" t="str">
            <v>Therma Luzon</v>
          </cell>
          <cell r="R1508">
            <v>0</v>
          </cell>
          <cell r="AZ1508">
            <v>0</v>
          </cell>
          <cell r="BA1508">
            <v>0</v>
          </cell>
          <cell r="BC1508" t="str">
            <v>OTHERS</v>
          </cell>
          <cell r="BE1508" t="str">
            <v>Jul</v>
          </cell>
        </row>
        <row r="1509">
          <cell r="C1509" t="str">
            <v>Therma Luzon</v>
          </cell>
          <cell r="R1509">
            <v>34000</v>
          </cell>
          <cell r="AZ1509">
            <v>-51000</v>
          </cell>
          <cell r="BA1509">
            <v>-51986.431547724816</v>
          </cell>
          <cell r="BC1509" t="str">
            <v>OTHERS</v>
          </cell>
          <cell r="BE1509" t="str">
            <v>Aug</v>
          </cell>
        </row>
        <row r="1510">
          <cell r="C1510" t="str">
            <v>Therma Luzon</v>
          </cell>
          <cell r="R1510">
            <v>0</v>
          </cell>
          <cell r="AZ1510">
            <v>0</v>
          </cell>
          <cell r="BA1510">
            <v>0</v>
          </cell>
          <cell r="BC1510" t="str">
            <v>OTHERS</v>
          </cell>
          <cell r="BE1510" t="str">
            <v>Sep</v>
          </cell>
        </row>
        <row r="1511">
          <cell r="C1511" t="str">
            <v>Therma Luzon</v>
          </cell>
          <cell r="R1511">
            <v>0</v>
          </cell>
          <cell r="AZ1511">
            <v>0</v>
          </cell>
          <cell r="BA1511">
            <v>0</v>
          </cell>
          <cell r="BC1511" t="str">
            <v>OTHERS</v>
          </cell>
          <cell r="BE1511" t="str">
            <v>Oct</v>
          </cell>
        </row>
        <row r="1512">
          <cell r="C1512" t="str">
            <v>Therma Luzon</v>
          </cell>
          <cell r="R1512">
            <v>34000</v>
          </cell>
          <cell r="AZ1512">
            <v>-51000</v>
          </cell>
          <cell r="BA1512">
            <v>-51986.431547724816</v>
          </cell>
          <cell r="BC1512" t="str">
            <v>OTHERS</v>
          </cell>
          <cell r="BE1512" t="str">
            <v>Nov</v>
          </cell>
        </row>
        <row r="1513">
          <cell r="C1513" t="str">
            <v>Therma Luzon</v>
          </cell>
          <cell r="R1513">
            <v>0</v>
          </cell>
          <cell r="AZ1513">
            <v>0</v>
          </cell>
          <cell r="BA1513">
            <v>0</v>
          </cell>
          <cell r="BC1513" t="str">
            <v>OTHERS</v>
          </cell>
          <cell r="BE1513" t="str">
            <v>Dec</v>
          </cell>
        </row>
        <row r="1514">
          <cell r="C1514" t="str">
            <v>Other</v>
          </cell>
          <cell r="R1514">
            <v>0</v>
          </cell>
          <cell r="AZ1514">
            <v>0</v>
          </cell>
          <cell r="BA1514">
            <v>0</v>
          </cell>
          <cell r="BC1514" t="str">
            <v>OTHERS</v>
          </cell>
          <cell r="BE1514" t="str">
            <v>Jan</v>
          </cell>
        </row>
        <row r="1515">
          <cell r="C1515" t="str">
            <v>Other</v>
          </cell>
          <cell r="R1515">
            <v>0</v>
          </cell>
          <cell r="AZ1515">
            <v>0</v>
          </cell>
          <cell r="BA1515">
            <v>0</v>
          </cell>
          <cell r="BC1515" t="str">
            <v>OTHERS</v>
          </cell>
          <cell r="BE1515" t="str">
            <v>Feb</v>
          </cell>
        </row>
        <row r="1516">
          <cell r="C1516" t="str">
            <v>Other</v>
          </cell>
          <cell r="R1516">
            <v>0</v>
          </cell>
          <cell r="AZ1516">
            <v>0</v>
          </cell>
          <cell r="BA1516">
            <v>0</v>
          </cell>
          <cell r="BC1516" t="str">
            <v>OTHERS</v>
          </cell>
          <cell r="BE1516" t="str">
            <v>Mar</v>
          </cell>
        </row>
        <row r="1517">
          <cell r="C1517" t="str">
            <v>Other</v>
          </cell>
          <cell r="R1517">
            <v>0</v>
          </cell>
          <cell r="AZ1517">
            <v>0</v>
          </cell>
          <cell r="BA1517">
            <v>0</v>
          </cell>
          <cell r="BC1517" t="str">
            <v>OTHERS</v>
          </cell>
          <cell r="BE1517" t="str">
            <v>Apr</v>
          </cell>
        </row>
        <row r="1518">
          <cell r="C1518" t="str">
            <v>Other</v>
          </cell>
          <cell r="R1518">
            <v>0</v>
          </cell>
          <cell r="AZ1518">
            <v>0</v>
          </cell>
          <cell r="BA1518">
            <v>0</v>
          </cell>
          <cell r="BC1518" t="str">
            <v>OTHERS</v>
          </cell>
          <cell r="BE1518" t="str">
            <v>May</v>
          </cell>
        </row>
        <row r="1519">
          <cell r="C1519" t="str">
            <v>Other</v>
          </cell>
          <cell r="R1519">
            <v>0</v>
          </cell>
          <cell r="AZ1519">
            <v>0</v>
          </cell>
          <cell r="BA1519">
            <v>0</v>
          </cell>
          <cell r="BC1519" t="str">
            <v>OTHERS</v>
          </cell>
          <cell r="BE1519" t="str">
            <v>Jun</v>
          </cell>
        </row>
        <row r="1520">
          <cell r="C1520" t="str">
            <v>Other</v>
          </cell>
          <cell r="R1520">
            <v>0</v>
          </cell>
          <cell r="AZ1520">
            <v>0</v>
          </cell>
          <cell r="BA1520">
            <v>0</v>
          </cell>
          <cell r="BC1520" t="str">
            <v>OTHERS</v>
          </cell>
          <cell r="BE1520" t="str">
            <v>Jul</v>
          </cell>
        </row>
        <row r="1521">
          <cell r="C1521" t="str">
            <v>Other</v>
          </cell>
          <cell r="R1521">
            <v>0</v>
          </cell>
          <cell r="AZ1521">
            <v>0</v>
          </cell>
          <cell r="BA1521">
            <v>0</v>
          </cell>
          <cell r="BC1521" t="str">
            <v>OTHERS</v>
          </cell>
          <cell r="BE1521" t="str">
            <v>Aug</v>
          </cell>
        </row>
        <row r="1522">
          <cell r="C1522" t="str">
            <v>Other</v>
          </cell>
          <cell r="R1522">
            <v>0</v>
          </cell>
          <cell r="AZ1522">
            <v>0</v>
          </cell>
          <cell r="BA1522">
            <v>0</v>
          </cell>
          <cell r="BC1522" t="str">
            <v>OTHERS</v>
          </cell>
          <cell r="BE1522" t="str">
            <v>Sep</v>
          </cell>
        </row>
        <row r="1523">
          <cell r="C1523" t="str">
            <v>Other</v>
          </cell>
          <cell r="R1523">
            <v>0</v>
          </cell>
          <cell r="AZ1523">
            <v>0</v>
          </cell>
          <cell r="BA1523">
            <v>0</v>
          </cell>
          <cell r="BC1523" t="str">
            <v>OTHERS</v>
          </cell>
          <cell r="BE1523" t="str">
            <v>Oct</v>
          </cell>
        </row>
        <row r="1524">
          <cell r="C1524" t="str">
            <v>Other</v>
          </cell>
          <cell r="R1524">
            <v>0</v>
          </cell>
          <cell r="AZ1524">
            <v>0</v>
          </cell>
          <cell r="BA1524">
            <v>0</v>
          </cell>
          <cell r="BC1524" t="str">
            <v>OTHERS</v>
          </cell>
          <cell r="BE1524" t="str">
            <v>Nov</v>
          </cell>
        </row>
        <row r="1525">
          <cell r="C1525" t="str">
            <v>Other</v>
          </cell>
          <cell r="R1525">
            <v>0</v>
          </cell>
          <cell r="AZ1525">
            <v>0</v>
          </cell>
          <cell r="BA1525">
            <v>0</v>
          </cell>
          <cell r="BC1525" t="str">
            <v>OTHERS</v>
          </cell>
          <cell r="BE1525" t="str">
            <v>Dec</v>
          </cell>
        </row>
        <row r="1526">
          <cell r="C1526" t="str">
            <v>Kosep</v>
          </cell>
          <cell r="R1526">
            <v>0</v>
          </cell>
          <cell r="AZ1526">
            <v>0</v>
          </cell>
          <cell r="BA1526">
            <v>0</v>
          </cell>
          <cell r="BC1526" t="str">
            <v>OTHERS</v>
          </cell>
          <cell r="BE1526" t="str">
            <v>Jan</v>
          </cell>
        </row>
        <row r="1527">
          <cell r="C1527" t="str">
            <v>Kosep</v>
          </cell>
          <cell r="R1527">
            <v>0</v>
          </cell>
          <cell r="AZ1527">
            <v>0</v>
          </cell>
          <cell r="BA1527">
            <v>0</v>
          </cell>
          <cell r="BC1527" t="str">
            <v>OTHERS</v>
          </cell>
          <cell r="BE1527" t="str">
            <v>Feb</v>
          </cell>
        </row>
        <row r="1528">
          <cell r="C1528" t="str">
            <v>Kosep</v>
          </cell>
          <cell r="R1528">
            <v>0</v>
          </cell>
          <cell r="AZ1528">
            <v>0</v>
          </cell>
          <cell r="BA1528">
            <v>0</v>
          </cell>
          <cell r="BC1528" t="str">
            <v>OTHERS</v>
          </cell>
          <cell r="BE1528" t="str">
            <v>Mar</v>
          </cell>
        </row>
        <row r="1529">
          <cell r="C1529" t="str">
            <v>Kosep</v>
          </cell>
          <cell r="R1529">
            <v>0</v>
          </cell>
          <cell r="AZ1529">
            <v>0</v>
          </cell>
          <cell r="BA1529">
            <v>0</v>
          </cell>
          <cell r="BC1529" t="str">
            <v>OTHERS</v>
          </cell>
          <cell r="BE1529" t="str">
            <v>Apr</v>
          </cell>
        </row>
        <row r="1530">
          <cell r="C1530" t="str">
            <v>Kosep</v>
          </cell>
          <cell r="R1530">
            <v>0</v>
          </cell>
          <cell r="AZ1530">
            <v>0</v>
          </cell>
          <cell r="BA1530">
            <v>0</v>
          </cell>
          <cell r="BC1530" t="str">
            <v>OTHERS</v>
          </cell>
          <cell r="BE1530" t="str">
            <v>May</v>
          </cell>
        </row>
        <row r="1531">
          <cell r="C1531" t="str">
            <v>Kosep</v>
          </cell>
          <cell r="R1531">
            <v>0</v>
          </cell>
          <cell r="AZ1531">
            <v>0</v>
          </cell>
          <cell r="BA1531">
            <v>0</v>
          </cell>
          <cell r="BC1531" t="str">
            <v>OTHERS</v>
          </cell>
          <cell r="BE1531" t="str">
            <v>Jun</v>
          </cell>
        </row>
        <row r="1532">
          <cell r="C1532" t="str">
            <v>Kosep</v>
          </cell>
          <cell r="R1532">
            <v>0</v>
          </cell>
          <cell r="AZ1532">
            <v>0</v>
          </cell>
          <cell r="BA1532">
            <v>0</v>
          </cell>
          <cell r="BC1532" t="str">
            <v>OTHERS</v>
          </cell>
          <cell r="BE1532" t="str">
            <v>Jul</v>
          </cell>
        </row>
        <row r="1533">
          <cell r="C1533" t="str">
            <v>Kosep</v>
          </cell>
          <cell r="R1533">
            <v>0</v>
          </cell>
          <cell r="AZ1533">
            <v>0</v>
          </cell>
          <cell r="BA1533">
            <v>0</v>
          </cell>
          <cell r="BC1533" t="str">
            <v>OTHERS</v>
          </cell>
          <cell r="BE1533" t="str">
            <v>Aug</v>
          </cell>
        </row>
        <row r="1534">
          <cell r="C1534" t="str">
            <v>Kosep</v>
          </cell>
          <cell r="R1534">
            <v>0</v>
          </cell>
          <cell r="AZ1534">
            <v>0</v>
          </cell>
          <cell r="BA1534">
            <v>0</v>
          </cell>
          <cell r="BC1534" t="str">
            <v>OTHERS</v>
          </cell>
          <cell r="BE1534" t="str">
            <v>Sep</v>
          </cell>
        </row>
        <row r="1535">
          <cell r="C1535" t="str">
            <v>Kosep</v>
          </cell>
          <cell r="R1535">
            <v>0</v>
          </cell>
          <cell r="AZ1535">
            <v>0</v>
          </cell>
          <cell r="BA1535">
            <v>0</v>
          </cell>
          <cell r="BC1535" t="str">
            <v>OTHERS</v>
          </cell>
          <cell r="BE1535" t="str">
            <v>Oct</v>
          </cell>
        </row>
        <row r="1536">
          <cell r="C1536" t="str">
            <v>Kosep</v>
          </cell>
          <cell r="R1536">
            <v>0</v>
          </cell>
          <cell r="AZ1536">
            <v>0</v>
          </cell>
          <cell r="BA1536">
            <v>0</v>
          </cell>
          <cell r="BC1536" t="str">
            <v>OTHERS</v>
          </cell>
          <cell r="BE1536" t="str">
            <v>Nov</v>
          </cell>
        </row>
        <row r="1537">
          <cell r="C1537" t="str">
            <v>Kosep</v>
          </cell>
          <cell r="R1537">
            <v>0</v>
          </cell>
          <cell r="AZ1537">
            <v>0</v>
          </cell>
          <cell r="BA1537">
            <v>0</v>
          </cell>
          <cell r="BC1537" t="str">
            <v>OTHERS</v>
          </cell>
          <cell r="BE1537" t="str">
            <v>Dec</v>
          </cell>
        </row>
        <row r="1538">
          <cell r="C1538" t="str">
            <v>Kosep</v>
          </cell>
          <cell r="R1538">
            <v>0</v>
          </cell>
          <cell r="AZ1538">
            <v>0</v>
          </cell>
          <cell r="BA1538">
            <v>0</v>
          </cell>
          <cell r="BC1538" t="str">
            <v>OTHERS</v>
          </cell>
          <cell r="BE1538" t="str">
            <v>Jan</v>
          </cell>
        </row>
        <row r="1539">
          <cell r="C1539" t="str">
            <v>Kosep</v>
          </cell>
          <cell r="R1539">
            <v>0</v>
          </cell>
          <cell r="AZ1539">
            <v>0</v>
          </cell>
          <cell r="BA1539">
            <v>0</v>
          </cell>
          <cell r="BC1539" t="str">
            <v>OTHERS</v>
          </cell>
          <cell r="BE1539" t="str">
            <v>Feb</v>
          </cell>
        </row>
        <row r="1540">
          <cell r="C1540" t="str">
            <v>Kosep</v>
          </cell>
          <cell r="R1540">
            <v>48000</v>
          </cell>
          <cell r="AZ1540">
            <v>-48000</v>
          </cell>
          <cell r="BA1540">
            <v>-56496.765486509947</v>
          </cell>
          <cell r="BC1540" t="str">
            <v>OTHERS</v>
          </cell>
          <cell r="BE1540" t="str">
            <v>Mar</v>
          </cell>
        </row>
        <row r="1541">
          <cell r="C1541" t="str">
            <v>Kosep</v>
          </cell>
          <cell r="R1541">
            <v>0</v>
          </cell>
          <cell r="AZ1541">
            <v>0</v>
          </cell>
          <cell r="BA1541">
            <v>0</v>
          </cell>
          <cell r="BC1541" t="str">
            <v>OTHERS</v>
          </cell>
          <cell r="BE1541" t="str">
            <v>Apr</v>
          </cell>
        </row>
        <row r="1542">
          <cell r="C1542" t="str">
            <v>Kosep</v>
          </cell>
          <cell r="R1542">
            <v>0</v>
          </cell>
          <cell r="AZ1542">
            <v>0</v>
          </cell>
          <cell r="BA1542">
            <v>0</v>
          </cell>
          <cell r="BC1542" t="str">
            <v>OTHERS</v>
          </cell>
          <cell r="BE1542" t="str">
            <v>May</v>
          </cell>
        </row>
        <row r="1543">
          <cell r="C1543" t="str">
            <v>Kosep</v>
          </cell>
          <cell r="R1543">
            <v>0</v>
          </cell>
          <cell r="AZ1543">
            <v>0</v>
          </cell>
          <cell r="BA1543">
            <v>0</v>
          </cell>
          <cell r="BC1543" t="str">
            <v>OTHERS</v>
          </cell>
          <cell r="BE1543" t="str">
            <v>Jun</v>
          </cell>
        </row>
        <row r="1544">
          <cell r="C1544" t="str">
            <v>Kosep</v>
          </cell>
          <cell r="R1544">
            <v>0</v>
          </cell>
          <cell r="AZ1544">
            <v>0</v>
          </cell>
          <cell r="BA1544">
            <v>0</v>
          </cell>
          <cell r="BC1544" t="str">
            <v>OTHERS</v>
          </cell>
          <cell r="BE1544" t="str">
            <v>Jul</v>
          </cell>
        </row>
        <row r="1545">
          <cell r="C1545" t="str">
            <v>Kosep</v>
          </cell>
          <cell r="R1545">
            <v>0</v>
          </cell>
          <cell r="AZ1545">
            <v>0</v>
          </cell>
          <cell r="BA1545">
            <v>0</v>
          </cell>
          <cell r="BC1545" t="str">
            <v>OTHERS</v>
          </cell>
          <cell r="BE1545" t="str">
            <v>Aug</v>
          </cell>
        </row>
        <row r="1546">
          <cell r="C1546" t="str">
            <v>Kosep</v>
          </cell>
          <cell r="R1546">
            <v>0</v>
          </cell>
          <cell r="AZ1546">
            <v>0</v>
          </cell>
          <cell r="BA1546">
            <v>0</v>
          </cell>
          <cell r="BC1546" t="str">
            <v>OTHERS</v>
          </cell>
          <cell r="BE1546" t="str">
            <v>Sep</v>
          </cell>
        </row>
        <row r="1547">
          <cell r="C1547" t="str">
            <v>Kosep</v>
          </cell>
          <cell r="R1547">
            <v>0</v>
          </cell>
          <cell r="AZ1547">
            <v>0</v>
          </cell>
          <cell r="BA1547">
            <v>0</v>
          </cell>
          <cell r="BC1547" t="str">
            <v>OTHERS</v>
          </cell>
          <cell r="BE1547" t="str">
            <v>Oct</v>
          </cell>
        </row>
        <row r="1548">
          <cell r="C1548" t="str">
            <v>Kosep</v>
          </cell>
          <cell r="R1548">
            <v>0</v>
          </cell>
          <cell r="AZ1548">
            <v>0</v>
          </cell>
          <cell r="BA1548">
            <v>0</v>
          </cell>
          <cell r="BC1548" t="str">
            <v>OTHERS</v>
          </cell>
          <cell r="BE1548" t="str">
            <v>Nov</v>
          </cell>
        </row>
        <row r="1549">
          <cell r="C1549" t="str">
            <v>Kosep</v>
          </cell>
          <cell r="R1549">
            <v>0</v>
          </cell>
          <cell r="AZ1549">
            <v>0</v>
          </cell>
          <cell r="BA1549">
            <v>0</v>
          </cell>
          <cell r="BC1549" t="str">
            <v>OTHERS</v>
          </cell>
          <cell r="BE1549" t="str">
            <v>Dec</v>
          </cell>
        </row>
        <row r="1550">
          <cell r="C1550" t="str">
            <v>Kosep</v>
          </cell>
          <cell r="R1550">
            <v>0</v>
          </cell>
          <cell r="AZ1550">
            <v>0</v>
          </cell>
          <cell r="BA1550">
            <v>0</v>
          </cell>
          <cell r="BC1550" t="str">
            <v>OTHERS</v>
          </cell>
          <cell r="BE1550" t="str">
            <v>Jan</v>
          </cell>
        </row>
        <row r="1551">
          <cell r="C1551" t="str">
            <v>Kosep</v>
          </cell>
          <cell r="R1551">
            <v>0</v>
          </cell>
          <cell r="AZ1551">
            <v>0</v>
          </cell>
          <cell r="BA1551">
            <v>0</v>
          </cell>
          <cell r="BC1551" t="str">
            <v>OTHERS</v>
          </cell>
          <cell r="BE1551" t="str">
            <v>Feb</v>
          </cell>
        </row>
        <row r="1552">
          <cell r="C1552" t="str">
            <v>Kosep</v>
          </cell>
          <cell r="R1552">
            <v>11999.999999999998</v>
          </cell>
          <cell r="AZ1552">
            <v>-11999.999999999998</v>
          </cell>
          <cell r="BA1552">
            <v>-9859.8588329092818</v>
          </cell>
          <cell r="BC1552" t="str">
            <v>OTHERS</v>
          </cell>
          <cell r="BE1552" t="str">
            <v>Mar</v>
          </cell>
        </row>
        <row r="1553">
          <cell r="C1553" t="str">
            <v>Kosep</v>
          </cell>
          <cell r="R1553">
            <v>0</v>
          </cell>
          <cell r="AZ1553">
            <v>0</v>
          </cell>
          <cell r="BA1553">
            <v>0</v>
          </cell>
          <cell r="BC1553" t="str">
            <v>OTHERS</v>
          </cell>
          <cell r="BE1553" t="str">
            <v>Apr</v>
          </cell>
        </row>
        <row r="1554">
          <cell r="C1554" t="str">
            <v>Kosep</v>
          </cell>
          <cell r="R1554">
            <v>0</v>
          </cell>
          <cell r="AZ1554">
            <v>0</v>
          </cell>
          <cell r="BA1554">
            <v>0</v>
          </cell>
          <cell r="BC1554" t="str">
            <v>OTHERS</v>
          </cell>
          <cell r="BE1554" t="str">
            <v>May</v>
          </cell>
        </row>
        <row r="1555">
          <cell r="C1555" t="str">
            <v>Kosep</v>
          </cell>
          <cell r="R1555">
            <v>0</v>
          </cell>
          <cell r="AZ1555">
            <v>0</v>
          </cell>
          <cell r="BA1555">
            <v>0</v>
          </cell>
          <cell r="BC1555" t="str">
            <v>OTHERS</v>
          </cell>
          <cell r="BE1555" t="str">
            <v>Jun</v>
          </cell>
        </row>
        <row r="1556">
          <cell r="C1556" t="str">
            <v>Kosep</v>
          </cell>
          <cell r="R1556">
            <v>0</v>
          </cell>
          <cell r="AZ1556">
            <v>0</v>
          </cell>
          <cell r="BA1556">
            <v>0</v>
          </cell>
          <cell r="BC1556" t="str">
            <v>OTHERS</v>
          </cell>
          <cell r="BE1556" t="str">
            <v>Jul</v>
          </cell>
        </row>
        <row r="1557">
          <cell r="C1557" t="str">
            <v>Kosep</v>
          </cell>
          <cell r="R1557">
            <v>0</v>
          </cell>
          <cell r="AZ1557">
            <v>0</v>
          </cell>
          <cell r="BA1557">
            <v>0</v>
          </cell>
          <cell r="BC1557" t="str">
            <v>OTHERS</v>
          </cell>
          <cell r="BE1557" t="str">
            <v>Aug</v>
          </cell>
        </row>
        <row r="1558">
          <cell r="C1558" t="str">
            <v>Kosep</v>
          </cell>
          <cell r="R1558">
            <v>0</v>
          </cell>
          <cell r="AZ1558">
            <v>0</v>
          </cell>
          <cell r="BA1558">
            <v>0</v>
          </cell>
          <cell r="BC1558" t="str">
            <v>OTHERS</v>
          </cell>
          <cell r="BE1558" t="str">
            <v>Sep</v>
          </cell>
        </row>
        <row r="1559">
          <cell r="C1559" t="str">
            <v>Kosep</v>
          </cell>
          <cell r="R1559">
            <v>0</v>
          </cell>
          <cell r="AZ1559">
            <v>0</v>
          </cell>
          <cell r="BA1559">
            <v>0</v>
          </cell>
          <cell r="BC1559" t="str">
            <v>OTHERS</v>
          </cell>
          <cell r="BE1559" t="str">
            <v>Oct</v>
          </cell>
        </row>
        <row r="1560">
          <cell r="C1560" t="str">
            <v>Kosep</v>
          </cell>
          <cell r="R1560">
            <v>0</v>
          </cell>
          <cell r="AZ1560">
            <v>0</v>
          </cell>
          <cell r="BA1560">
            <v>0</v>
          </cell>
          <cell r="BC1560" t="str">
            <v>OTHERS</v>
          </cell>
          <cell r="BE1560" t="str">
            <v>Nov</v>
          </cell>
        </row>
        <row r="1561">
          <cell r="C1561" t="str">
            <v>Kosep</v>
          </cell>
          <cell r="R1561">
            <v>0</v>
          </cell>
          <cell r="AZ1561">
            <v>0</v>
          </cell>
          <cell r="BA1561">
            <v>0</v>
          </cell>
          <cell r="BC1561" t="str">
            <v>OTHERS</v>
          </cell>
          <cell r="BE1561" t="str">
            <v>Dec</v>
          </cell>
        </row>
        <row r="1562">
          <cell r="C1562" t="str">
            <v>Kosep</v>
          </cell>
          <cell r="R1562">
            <v>0</v>
          </cell>
          <cell r="AZ1562">
            <v>0</v>
          </cell>
          <cell r="BA1562">
            <v>0</v>
          </cell>
          <cell r="BC1562" t="str">
            <v>OTHERS</v>
          </cell>
          <cell r="BE1562" t="str">
            <v>Jan</v>
          </cell>
        </row>
        <row r="1563">
          <cell r="C1563" t="str">
            <v>Kosep</v>
          </cell>
          <cell r="R1563">
            <v>0</v>
          </cell>
          <cell r="AZ1563">
            <v>0</v>
          </cell>
          <cell r="BA1563">
            <v>0</v>
          </cell>
          <cell r="BC1563" t="str">
            <v>OTHERS</v>
          </cell>
          <cell r="BE1563" t="str">
            <v>Feb</v>
          </cell>
        </row>
        <row r="1564">
          <cell r="C1564" t="str">
            <v>Kosep</v>
          </cell>
          <cell r="R1564">
            <v>48000</v>
          </cell>
          <cell r="AZ1564">
            <v>-48000</v>
          </cell>
          <cell r="BA1564">
            <v>-50259.221807569804</v>
          </cell>
          <cell r="BC1564" t="str">
            <v>OTHERS</v>
          </cell>
          <cell r="BE1564" t="str">
            <v>Mar</v>
          </cell>
        </row>
        <row r="1565">
          <cell r="C1565" t="str">
            <v>Kosep</v>
          </cell>
          <cell r="R1565">
            <v>0</v>
          </cell>
          <cell r="AZ1565">
            <v>0</v>
          </cell>
          <cell r="BA1565">
            <v>0</v>
          </cell>
          <cell r="BC1565" t="str">
            <v>OTHERS</v>
          </cell>
          <cell r="BE1565" t="str">
            <v>Apr</v>
          </cell>
        </row>
        <row r="1566">
          <cell r="C1566" t="str">
            <v>Kosep</v>
          </cell>
          <cell r="R1566">
            <v>0</v>
          </cell>
          <cell r="AZ1566">
            <v>0</v>
          </cell>
          <cell r="BA1566">
            <v>0</v>
          </cell>
          <cell r="BC1566" t="str">
            <v>OTHERS</v>
          </cell>
          <cell r="BE1566" t="str">
            <v>May</v>
          </cell>
        </row>
        <row r="1567">
          <cell r="C1567" t="str">
            <v>Kosep</v>
          </cell>
          <cell r="R1567">
            <v>0</v>
          </cell>
          <cell r="AZ1567">
            <v>0</v>
          </cell>
          <cell r="BA1567">
            <v>0</v>
          </cell>
          <cell r="BC1567" t="str">
            <v>OTHERS</v>
          </cell>
          <cell r="BE1567" t="str">
            <v>Jun</v>
          </cell>
        </row>
        <row r="1568">
          <cell r="C1568" t="str">
            <v>Kosep</v>
          </cell>
          <cell r="R1568">
            <v>0</v>
          </cell>
          <cell r="AZ1568">
            <v>0</v>
          </cell>
          <cell r="BA1568">
            <v>0</v>
          </cell>
          <cell r="BC1568" t="str">
            <v>OTHERS</v>
          </cell>
          <cell r="BE1568" t="str">
            <v>Jul</v>
          </cell>
        </row>
        <row r="1569">
          <cell r="C1569" t="str">
            <v>Kosep</v>
          </cell>
          <cell r="R1569">
            <v>0</v>
          </cell>
          <cell r="AZ1569">
            <v>0</v>
          </cell>
          <cell r="BA1569">
            <v>0</v>
          </cell>
          <cell r="BC1569" t="str">
            <v>OTHERS</v>
          </cell>
          <cell r="BE1569" t="str">
            <v>Aug</v>
          </cell>
        </row>
        <row r="1570">
          <cell r="C1570" t="str">
            <v>Kosep</v>
          </cell>
          <cell r="R1570">
            <v>0</v>
          </cell>
          <cell r="AZ1570">
            <v>0</v>
          </cell>
          <cell r="BA1570">
            <v>0</v>
          </cell>
          <cell r="BC1570" t="str">
            <v>OTHERS</v>
          </cell>
          <cell r="BE1570" t="str">
            <v>Sep</v>
          </cell>
        </row>
        <row r="1571">
          <cell r="C1571" t="str">
            <v>Kosep</v>
          </cell>
          <cell r="R1571">
            <v>0</v>
          </cell>
          <cell r="AZ1571">
            <v>0</v>
          </cell>
          <cell r="BA1571">
            <v>0</v>
          </cell>
          <cell r="BC1571" t="str">
            <v>OTHERS</v>
          </cell>
          <cell r="BE1571" t="str">
            <v>Oct</v>
          </cell>
        </row>
        <row r="1572">
          <cell r="C1572" t="str">
            <v>Kosep</v>
          </cell>
          <cell r="R1572">
            <v>0</v>
          </cell>
          <cell r="AZ1572">
            <v>0</v>
          </cell>
          <cell r="BA1572">
            <v>0</v>
          </cell>
          <cell r="BC1572" t="str">
            <v>OTHERS</v>
          </cell>
          <cell r="BE1572" t="str">
            <v>Nov</v>
          </cell>
        </row>
        <row r="1573">
          <cell r="C1573" t="str">
            <v>Kosep</v>
          </cell>
          <cell r="R1573">
            <v>0</v>
          </cell>
          <cell r="AZ1573">
            <v>0</v>
          </cell>
          <cell r="BA1573">
            <v>0</v>
          </cell>
          <cell r="BC1573" t="str">
            <v>OTHERS</v>
          </cell>
          <cell r="BE1573" t="str">
            <v>Dec</v>
          </cell>
        </row>
        <row r="1574">
          <cell r="C1574" t="str">
            <v>Kosep</v>
          </cell>
          <cell r="R1574">
            <v>0</v>
          </cell>
          <cell r="AZ1574">
            <v>0</v>
          </cell>
          <cell r="BA1574">
            <v>0</v>
          </cell>
          <cell r="BC1574" t="str">
            <v>OTHERS</v>
          </cell>
          <cell r="BE1574" t="str">
            <v>Jan</v>
          </cell>
        </row>
        <row r="1575">
          <cell r="C1575" t="str">
            <v>Kosep</v>
          </cell>
          <cell r="R1575">
            <v>0</v>
          </cell>
          <cell r="AZ1575">
            <v>0</v>
          </cell>
          <cell r="BA1575">
            <v>0</v>
          </cell>
          <cell r="BC1575" t="str">
            <v>OTHERS</v>
          </cell>
          <cell r="BE1575" t="str">
            <v>Feb</v>
          </cell>
        </row>
        <row r="1576">
          <cell r="C1576" t="str">
            <v>Kosep</v>
          </cell>
          <cell r="R1576">
            <v>11999.999999999998</v>
          </cell>
          <cell r="AZ1576">
            <v>-11999.999999999998</v>
          </cell>
          <cell r="BA1576">
            <v>-16097.402511849432</v>
          </cell>
          <cell r="BC1576" t="str">
            <v>OTHERS</v>
          </cell>
          <cell r="BE1576" t="str">
            <v>Mar</v>
          </cell>
        </row>
        <row r="1577">
          <cell r="C1577" t="str">
            <v>Kosep</v>
          </cell>
          <cell r="R1577">
            <v>0</v>
          </cell>
          <cell r="AZ1577">
            <v>0</v>
          </cell>
          <cell r="BA1577">
            <v>0</v>
          </cell>
          <cell r="BC1577" t="str">
            <v>OTHERS</v>
          </cell>
          <cell r="BE1577" t="str">
            <v>Apr</v>
          </cell>
        </row>
        <row r="1578">
          <cell r="C1578" t="str">
            <v>Kosep</v>
          </cell>
          <cell r="R1578">
            <v>0</v>
          </cell>
          <cell r="AZ1578">
            <v>0</v>
          </cell>
          <cell r="BA1578">
            <v>0</v>
          </cell>
          <cell r="BC1578" t="str">
            <v>OTHERS</v>
          </cell>
          <cell r="BE1578" t="str">
            <v>May</v>
          </cell>
        </row>
        <row r="1579">
          <cell r="C1579" t="str">
            <v>Kosep</v>
          </cell>
          <cell r="R1579">
            <v>0</v>
          </cell>
          <cell r="AZ1579">
            <v>0</v>
          </cell>
          <cell r="BA1579">
            <v>0</v>
          </cell>
          <cell r="BC1579" t="str">
            <v>OTHERS</v>
          </cell>
          <cell r="BE1579" t="str">
            <v>Jun</v>
          </cell>
        </row>
        <row r="1580">
          <cell r="C1580" t="str">
            <v>Kosep</v>
          </cell>
          <cell r="R1580">
            <v>0</v>
          </cell>
          <cell r="AZ1580">
            <v>0</v>
          </cell>
          <cell r="BA1580">
            <v>0</v>
          </cell>
          <cell r="BC1580" t="str">
            <v>OTHERS</v>
          </cell>
          <cell r="BE1580" t="str">
            <v>Jul</v>
          </cell>
        </row>
        <row r="1581">
          <cell r="C1581" t="str">
            <v>Kosep</v>
          </cell>
          <cell r="R1581">
            <v>0</v>
          </cell>
          <cell r="AZ1581">
            <v>0</v>
          </cell>
          <cell r="BA1581">
            <v>0</v>
          </cell>
          <cell r="BC1581" t="str">
            <v>OTHERS</v>
          </cell>
          <cell r="BE1581" t="str">
            <v>Aug</v>
          </cell>
        </row>
        <row r="1582">
          <cell r="C1582" t="str">
            <v>Kosep</v>
          </cell>
          <cell r="R1582">
            <v>0</v>
          </cell>
          <cell r="AZ1582">
            <v>0</v>
          </cell>
          <cell r="BA1582">
            <v>0</v>
          </cell>
          <cell r="BC1582" t="str">
            <v>OTHERS</v>
          </cell>
          <cell r="BE1582" t="str">
            <v>Sep</v>
          </cell>
        </row>
        <row r="1583">
          <cell r="C1583" t="str">
            <v>Kosep</v>
          </cell>
          <cell r="R1583">
            <v>0</v>
          </cell>
          <cell r="AZ1583">
            <v>0</v>
          </cell>
          <cell r="BA1583">
            <v>0</v>
          </cell>
          <cell r="BC1583" t="str">
            <v>OTHERS</v>
          </cell>
          <cell r="BE1583" t="str">
            <v>Oct</v>
          </cell>
        </row>
        <row r="1584">
          <cell r="C1584" t="str">
            <v>Kosep</v>
          </cell>
          <cell r="R1584">
            <v>0</v>
          </cell>
          <cell r="AZ1584">
            <v>0</v>
          </cell>
          <cell r="BA1584">
            <v>0</v>
          </cell>
          <cell r="BC1584" t="str">
            <v>OTHERS</v>
          </cell>
          <cell r="BE1584" t="str">
            <v>Nov</v>
          </cell>
        </row>
        <row r="1585">
          <cell r="C1585" t="str">
            <v>Kosep</v>
          </cell>
          <cell r="R1585">
            <v>0</v>
          </cell>
          <cell r="AZ1585">
            <v>0</v>
          </cell>
          <cell r="BA1585">
            <v>0</v>
          </cell>
          <cell r="BC1585" t="str">
            <v>OTHERS</v>
          </cell>
          <cell r="BE1585" t="str">
            <v>Dec</v>
          </cell>
        </row>
        <row r="1586">
          <cell r="C1586" t="str">
            <v>Kospo</v>
          </cell>
          <cell r="R1586">
            <v>0</v>
          </cell>
          <cell r="AZ1586">
            <v>0</v>
          </cell>
          <cell r="BA1586">
            <v>0</v>
          </cell>
          <cell r="BC1586" t="str">
            <v>GOLD</v>
          </cell>
          <cell r="BE1586" t="str">
            <v>Jan</v>
          </cell>
        </row>
        <row r="1587">
          <cell r="C1587" t="str">
            <v>Kospo</v>
          </cell>
          <cell r="R1587">
            <v>56000</v>
          </cell>
          <cell r="AZ1587">
            <v>-84000</v>
          </cell>
          <cell r="BA1587">
            <v>-68258.968846574644</v>
          </cell>
          <cell r="BC1587" t="str">
            <v>GOLD</v>
          </cell>
          <cell r="BE1587" t="str">
            <v>Feb</v>
          </cell>
        </row>
        <row r="1588">
          <cell r="C1588" t="str">
            <v>Kospo</v>
          </cell>
          <cell r="R1588">
            <v>0</v>
          </cell>
          <cell r="AZ1588">
            <v>0</v>
          </cell>
          <cell r="BA1588">
            <v>0</v>
          </cell>
          <cell r="BC1588" t="str">
            <v>GOLD</v>
          </cell>
          <cell r="BE1588" t="str">
            <v>Mar</v>
          </cell>
        </row>
        <row r="1589">
          <cell r="C1589" t="str">
            <v>Kospo</v>
          </cell>
          <cell r="R1589">
            <v>0</v>
          </cell>
          <cell r="AZ1589">
            <v>0</v>
          </cell>
          <cell r="BA1589">
            <v>0</v>
          </cell>
          <cell r="BC1589" t="str">
            <v>GOLD</v>
          </cell>
          <cell r="BE1589" t="str">
            <v>Apr</v>
          </cell>
        </row>
        <row r="1590">
          <cell r="C1590" t="str">
            <v>Kospo</v>
          </cell>
          <cell r="R1590">
            <v>56000</v>
          </cell>
          <cell r="AZ1590">
            <v>-84000</v>
          </cell>
          <cell r="BA1590">
            <v>-68258.968846574644</v>
          </cell>
          <cell r="BC1590" t="str">
            <v>GOLD</v>
          </cell>
          <cell r="BE1590" t="str">
            <v>May</v>
          </cell>
        </row>
        <row r="1591">
          <cell r="C1591" t="str">
            <v>Kospo</v>
          </cell>
          <cell r="R1591">
            <v>0</v>
          </cell>
          <cell r="AZ1591">
            <v>0</v>
          </cell>
          <cell r="BA1591">
            <v>0</v>
          </cell>
          <cell r="BC1591" t="str">
            <v>GOLD</v>
          </cell>
          <cell r="BE1591" t="str">
            <v>Jun</v>
          </cell>
        </row>
        <row r="1592">
          <cell r="C1592" t="str">
            <v>Kospo</v>
          </cell>
          <cell r="R1592">
            <v>0</v>
          </cell>
          <cell r="AZ1592">
            <v>0</v>
          </cell>
          <cell r="BA1592">
            <v>0</v>
          </cell>
          <cell r="BC1592" t="str">
            <v>GOLD</v>
          </cell>
          <cell r="BE1592" t="str">
            <v>Jul</v>
          </cell>
        </row>
        <row r="1593">
          <cell r="C1593" t="str">
            <v>Kospo</v>
          </cell>
          <cell r="R1593">
            <v>56000</v>
          </cell>
          <cell r="AZ1593">
            <v>-84000</v>
          </cell>
          <cell r="BA1593">
            <v>-68258.968846574644</v>
          </cell>
          <cell r="BC1593" t="str">
            <v>GOLD</v>
          </cell>
          <cell r="BE1593" t="str">
            <v>Aug</v>
          </cell>
        </row>
        <row r="1594">
          <cell r="C1594" t="str">
            <v>Kospo</v>
          </cell>
          <cell r="R1594">
            <v>0</v>
          </cell>
          <cell r="AZ1594">
            <v>0</v>
          </cell>
          <cell r="BA1594">
            <v>0</v>
          </cell>
          <cell r="BC1594" t="str">
            <v>GOLD</v>
          </cell>
          <cell r="BE1594" t="str">
            <v>Sep</v>
          </cell>
        </row>
        <row r="1595">
          <cell r="C1595" t="str">
            <v>Kospo</v>
          </cell>
          <cell r="R1595">
            <v>0</v>
          </cell>
          <cell r="AZ1595">
            <v>0</v>
          </cell>
          <cell r="BA1595">
            <v>0</v>
          </cell>
          <cell r="BC1595" t="str">
            <v>GOLD</v>
          </cell>
          <cell r="BE1595" t="str">
            <v>Oct</v>
          </cell>
        </row>
        <row r="1596">
          <cell r="C1596" t="str">
            <v>Kospo</v>
          </cell>
          <cell r="R1596">
            <v>56000</v>
          </cell>
          <cell r="AZ1596">
            <v>-84000</v>
          </cell>
          <cell r="BA1596">
            <v>-68258.968846574644</v>
          </cell>
          <cell r="BC1596" t="str">
            <v>GOLD</v>
          </cell>
          <cell r="BE1596" t="str">
            <v>Nov</v>
          </cell>
        </row>
        <row r="1597">
          <cell r="C1597" t="str">
            <v>Kospo</v>
          </cell>
          <cell r="R1597">
            <v>0</v>
          </cell>
          <cell r="AZ1597">
            <v>0</v>
          </cell>
          <cell r="BA1597">
            <v>0</v>
          </cell>
          <cell r="BC1597" t="str">
            <v>GOLD</v>
          </cell>
          <cell r="BE1597" t="str">
            <v>Dec</v>
          </cell>
        </row>
        <row r="1598">
          <cell r="C1598" t="str">
            <v>Kospo</v>
          </cell>
          <cell r="R1598">
            <v>0</v>
          </cell>
          <cell r="AZ1598">
            <v>0</v>
          </cell>
          <cell r="BA1598">
            <v>0</v>
          </cell>
          <cell r="BC1598" t="str">
            <v>GOLD</v>
          </cell>
          <cell r="BE1598" t="str">
            <v>Jan</v>
          </cell>
        </row>
        <row r="1599">
          <cell r="C1599" t="str">
            <v>Kospo</v>
          </cell>
          <cell r="R1599">
            <v>13999.999999999996</v>
          </cell>
          <cell r="AZ1599">
            <v>-20999.999999999993</v>
          </cell>
          <cell r="BA1599">
            <v>-16274.929458510082</v>
          </cell>
          <cell r="BC1599" t="str">
            <v>GOLD</v>
          </cell>
          <cell r="BE1599" t="str">
            <v>Feb</v>
          </cell>
        </row>
        <row r="1600">
          <cell r="C1600" t="str">
            <v>Kospo</v>
          </cell>
          <cell r="R1600">
            <v>0</v>
          </cell>
          <cell r="AZ1600">
            <v>0</v>
          </cell>
          <cell r="BA1600">
            <v>0</v>
          </cell>
          <cell r="BC1600" t="str">
            <v>GOLD</v>
          </cell>
          <cell r="BE1600" t="str">
            <v>Mar</v>
          </cell>
        </row>
        <row r="1601">
          <cell r="C1601" t="str">
            <v>Kospo</v>
          </cell>
          <cell r="R1601">
            <v>0</v>
          </cell>
          <cell r="AZ1601">
            <v>0</v>
          </cell>
          <cell r="BA1601">
            <v>0</v>
          </cell>
          <cell r="BC1601" t="str">
            <v>GOLD</v>
          </cell>
          <cell r="BE1601" t="str">
            <v>Apr</v>
          </cell>
        </row>
        <row r="1602">
          <cell r="C1602" t="str">
            <v>Kospo</v>
          </cell>
          <cell r="R1602">
            <v>13999.999999999996</v>
          </cell>
          <cell r="AZ1602">
            <v>-20999.999999999993</v>
          </cell>
          <cell r="BA1602">
            <v>-16274.929458510082</v>
          </cell>
          <cell r="BC1602" t="str">
            <v>GOLD</v>
          </cell>
          <cell r="BE1602" t="str">
            <v>May</v>
          </cell>
        </row>
        <row r="1603">
          <cell r="C1603" t="str">
            <v>Kospo</v>
          </cell>
          <cell r="R1603">
            <v>0</v>
          </cell>
          <cell r="AZ1603">
            <v>0</v>
          </cell>
          <cell r="BA1603">
            <v>0</v>
          </cell>
          <cell r="BC1603" t="str">
            <v>GOLD</v>
          </cell>
          <cell r="BE1603" t="str">
            <v>Jun</v>
          </cell>
        </row>
        <row r="1604">
          <cell r="C1604" t="str">
            <v>Kospo</v>
          </cell>
          <cell r="R1604">
            <v>0</v>
          </cell>
          <cell r="AZ1604">
            <v>0</v>
          </cell>
          <cell r="BA1604">
            <v>0</v>
          </cell>
          <cell r="BC1604" t="str">
            <v>GOLD</v>
          </cell>
          <cell r="BE1604" t="str">
            <v>Jul</v>
          </cell>
        </row>
        <row r="1605">
          <cell r="C1605" t="str">
            <v>Kospo</v>
          </cell>
          <cell r="R1605">
            <v>13999.999999999996</v>
          </cell>
          <cell r="AZ1605">
            <v>-20999.999999999993</v>
          </cell>
          <cell r="BA1605">
            <v>-16274.929458510082</v>
          </cell>
          <cell r="BC1605" t="str">
            <v>GOLD</v>
          </cell>
          <cell r="BE1605" t="str">
            <v>Aug</v>
          </cell>
        </row>
        <row r="1606">
          <cell r="C1606" t="str">
            <v>Kospo</v>
          </cell>
          <cell r="R1606">
            <v>0</v>
          </cell>
          <cell r="AZ1606">
            <v>0</v>
          </cell>
          <cell r="BA1606">
            <v>0</v>
          </cell>
          <cell r="BC1606" t="str">
            <v>GOLD</v>
          </cell>
          <cell r="BE1606" t="str">
            <v>Sep</v>
          </cell>
        </row>
        <row r="1607">
          <cell r="C1607" t="str">
            <v>Kospo</v>
          </cell>
          <cell r="R1607">
            <v>0</v>
          </cell>
          <cell r="AZ1607">
            <v>0</v>
          </cell>
          <cell r="BA1607">
            <v>0</v>
          </cell>
          <cell r="BC1607" t="str">
            <v>GOLD</v>
          </cell>
          <cell r="BE1607" t="str">
            <v>Oct</v>
          </cell>
        </row>
        <row r="1608">
          <cell r="C1608" t="str">
            <v>Kospo</v>
          </cell>
          <cell r="R1608">
            <v>13999.999999999996</v>
          </cell>
          <cell r="AZ1608">
            <v>-20999.999999999993</v>
          </cell>
          <cell r="BA1608">
            <v>-16274.929458510082</v>
          </cell>
          <cell r="BC1608" t="str">
            <v>GOLD</v>
          </cell>
          <cell r="BE1608" t="str">
            <v>Nov</v>
          </cell>
        </row>
        <row r="1609">
          <cell r="C1609" t="str">
            <v>Kospo</v>
          </cell>
          <cell r="R1609">
            <v>0</v>
          </cell>
          <cell r="AZ1609">
            <v>0</v>
          </cell>
          <cell r="BA1609">
            <v>0</v>
          </cell>
          <cell r="BC1609" t="str">
            <v>GOLD</v>
          </cell>
          <cell r="BE1609" t="str">
            <v>Dec</v>
          </cell>
        </row>
        <row r="1610">
          <cell r="C1610" t="str">
            <v>Kospo</v>
          </cell>
          <cell r="R1610">
            <v>56000</v>
          </cell>
          <cell r="AZ1610">
            <v>-84000</v>
          </cell>
          <cell r="BA1610">
            <v>-68448.004339425519</v>
          </cell>
          <cell r="BC1610" t="str">
            <v>GOLD</v>
          </cell>
          <cell r="BE1610" t="str">
            <v>Jan</v>
          </cell>
        </row>
        <row r="1611">
          <cell r="C1611" t="str">
            <v>Kospo</v>
          </cell>
          <cell r="R1611">
            <v>0</v>
          </cell>
          <cell r="AZ1611">
            <v>0</v>
          </cell>
          <cell r="BA1611">
            <v>0</v>
          </cell>
          <cell r="BC1611" t="str">
            <v>GOLD</v>
          </cell>
          <cell r="BE1611" t="str">
            <v>Feb</v>
          </cell>
        </row>
        <row r="1612">
          <cell r="C1612" t="str">
            <v>Kospo</v>
          </cell>
          <cell r="R1612">
            <v>0</v>
          </cell>
          <cell r="AZ1612">
            <v>0</v>
          </cell>
          <cell r="BA1612">
            <v>0</v>
          </cell>
          <cell r="BC1612" t="str">
            <v>GOLD</v>
          </cell>
          <cell r="BE1612" t="str">
            <v>Mar</v>
          </cell>
        </row>
        <row r="1613">
          <cell r="C1613" t="str">
            <v>Kospo</v>
          </cell>
          <cell r="R1613">
            <v>0</v>
          </cell>
          <cell r="AZ1613">
            <v>0</v>
          </cell>
          <cell r="BA1613">
            <v>0</v>
          </cell>
          <cell r="BC1613" t="str">
            <v>GOLD</v>
          </cell>
          <cell r="BE1613" t="str">
            <v>Apr</v>
          </cell>
        </row>
        <row r="1614">
          <cell r="C1614" t="str">
            <v>Kospo</v>
          </cell>
          <cell r="R1614">
            <v>0</v>
          </cell>
          <cell r="AZ1614">
            <v>0</v>
          </cell>
          <cell r="BA1614">
            <v>0</v>
          </cell>
          <cell r="BC1614" t="str">
            <v>GOLD</v>
          </cell>
          <cell r="BE1614" t="str">
            <v>May</v>
          </cell>
        </row>
        <row r="1615">
          <cell r="C1615" t="str">
            <v>Kospo</v>
          </cell>
          <cell r="R1615">
            <v>0</v>
          </cell>
          <cell r="AZ1615">
            <v>0</v>
          </cell>
          <cell r="BA1615">
            <v>0</v>
          </cell>
          <cell r="BC1615" t="str">
            <v>GOLD</v>
          </cell>
          <cell r="BE1615" t="str">
            <v>Jun</v>
          </cell>
        </row>
        <row r="1616">
          <cell r="C1616" t="str">
            <v>Kospo</v>
          </cell>
          <cell r="R1616">
            <v>0</v>
          </cell>
          <cell r="AZ1616">
            <v>0</v>
          </cell>
          <cell r="BA1616">
            <v>0</v>
          </cell>
          <cell r="BC1616" t="str">
            <v>GOLD</v>
          </cell>
          <cell r="BE1616" t="str">
            <v>Jul</v>
          </cell>
        </row>
        <row r="1617">
          <cell r="C1617" t="str">
            <v>Kospo</v>
          </cell>
          <cell r="R1617">
            <v>0</v>
          </cell>
          <cell r="AZ1617">
            <v>0</v>
          </cell>
          <cell r="BA1617">
            <v>0</v>
          </cell>
          <cell r="BC1617" t="str">
            <v>GOLD</v>
          </cell>
          <cell r="BE1617" t="str">
            <v>Aug</v>
          </cell>
        </row>
        <row r="1618">
          <cell r="C1618" t="str">
            <v>Kospo</v>
          </cell>
          <cell r="R1618">
            <v>0</v>
          </cell>
          <cell r="AZ1618">
            <v>0</v>
          </cell>
          <cell r="BA1618">
            <v>0</v>
          </cell>
          <cell r="BC1618" t="str">
            <v>GOLD</v>
          </cell>
          <cell r="BE1618" t="str">
            <v>Sep</v>
          </cell>
        </row>
        <row r="1619">
          <cell r="C1619" t="str">
            <v>Kospo</v>
          </cell>
          <cell r="R1619">
            <v>0</v>
          </cell>
          <cell r="AZ1619">
            <v>0</v>
          </cell>
          <cell r="BA1619">
            <v>0</v>
          </cell>
          <cell r="BC1619" t="str">
            <v>GOLD</v>
          </cell>
          <cell r="BE1619" t="str">
            <v>Oct</v>
          </cell>
        </row>
        <row r="1620">
          <cell r="C1620" t="str">
            <v>Kospo</v>
          </cell>
          <cell r="R1620">
            <v>0</v>
          </cell>
          <cell r="AZ1620">
            <v>0</v>
          </cell>
          <cell r="BA1620">
            <v>0</v>
          </cell>
          <cell r="BC1620" t="str">
            <v>GOLD</v>
          </cell>
          <cell r="BE1620" t="str">
            <v>Nov</v>
          </cell>
        </row>
        <row r="1621">
          <cell r="C1621" t="str">
            <v>Kospo</v>
          </cell>
          <cell r="R1621">
            <v>0</v>
          </cell>
          <cell r="AZ1621">
            <v>0</v>
          </cell>
          <cell r="BA1621">
            <v>0</v>
          </cell>
          <cell r="BC1621" t="str">
            <v>GOLD</v>
          </cell>
          <cell r="BE1621" t="str">
            <v>Dec</v>
          </cell>
        </row>
        <row r="1622">
          <cell r="C1622" t="str">
            <v>Kospo</v>
          </cell>
          <cell r="R1622">
            <v>13999.999999999996</v>
          </cell>
          <cell r="AZ1622">
            <v>-20999.999999999993</v>
          </cell>
          <cell r="BA1622">
            <v>-11945.598201409328</v>
          </cell>
          <cell r="BC1622" t="str">
            <v>GOLD</v>
          </cell>
          <cell r="BE1622" t="str">
            <v>Jan</v>
          </cell>
        </row>
        <row r="1623">
          <cell r="C1623" t="str">
            <v>Kospo</v>
          </cell>
          <cell r="R1623">
            <v>0</v>
          </cell>
          <cell r="AZ1623">
            <v>0</v>
          </cell>
          <cell r="BA1623">
            <v>0</v>
          </cell>
          <cell r="BC1623" t="str">
            <v>GOLD</v>
          </cell>
          <cell r="BE1623" t="str">
            <v>Feb</v>
          </cell>
        </row>
        <row r="1624">
          <cell r="C1624" t="str">
            <v>Kospo</v>
          </cell>
          <cell r="R1624">
            <v>0</v>
          </cell>
          <cell r="AZ1624">
            <v>0</v>
          </cell>
          <cell r="BA1624">
            <v>0</v>
          </cell>
          <cell r="BC1624" t="str">
            <v>GOLD</v>
          </cell>
          <cell r="BE1624" t="str">
            <v>Mar</v>
          </cell>
        </row>
        <row r="1625">
          <cell r="C1625" t="str">
            <v>Kospo</v>
          </cell>
          <cell r="R1625">
            <v>0</v>
          </cell>
          <cell r="AZ1625">
            <v>0</v>
          </cell>
          <cell r="BA1625">
            <v>0</v>
          </cell>
          <cell r="BC1625" t="str">
            <v>GOLD</v>
          </cell>
          <cell r="BE1625" t="str">
            <v>Apr</v>
          </cell>
        </row>
        <row r="1626">
          <cell r="C1626" t="str">
            <v>Kospo</v>
          </cell>
          <cell r="R1626">
            <v>0</v>
          </cell>
          <cell r="AZ1626">
            <v>0</v>
          </cell>
          <cell r="BA1626">
            <v>0</v>
          </cell>
          <cell r="BC1626" t="str">
            <v>GOLD</v>
          </cell>
          <cell r="BE1626" t="str">
            <v>May</v>
          </cell>
        </row>
        <row r="1627">
          <cell r="C1627" t="str">
            <v>Kospo</v>
          </cell>
          <cell r="R1627">
            <v>0</v>
          </cell>
          <cell r="AZ1627">
            <v>0</v>
          </cell>
          <cell r="BA1627">
            <v>0</v>
          </cell>
          <cell r="BC1627" t="str">
            <v>GOLD</v>
          </cell>
          <cell r="BE1627" t="str">
            <v>Jun</v>
          </cell>
        </row>
        <row r="1628">
          <cell r="C1628" t="str">
            <v>Kospo</v>
          </cell>
          <cell r="R1628">
            <v>0</v>
          </cell>
          <cell r="AZ1628">
            <v>0</v>
          </cell>
          <cell r="BA1628">
            <v>0</v>
          </cell>
          <cell r="BC1628" t="str">
            <v>GOLD</v>
          </cell>
          <cell r="BE1628" t="str">
            <v>Jul</v>
          </cell>
        </row>
        <row r="1629">
          <cell r="C1629" t="str">
            <v>Kospo</v>
          </cell>
          <cell r="R1629">
            <v>0</v>
          </cell>
          <cell r="AZ1629">
            <v>0</v>
          </cell>
          <cell r="BA1629">
            <v>0</v>
          </cell>
          <cell r="BC1629" t="str">
            <v>GOLD</v>
          </cell>
          <cell r="BE1629" t="str">
            <v>Aug</v>
          </cell>
        </row>
        <row r="1630">
          <cell r="C1630" t="str">
            <v>Kospo</v>
          </cell>
          <cell r="R1630">
            <v>0</v>
          </cell>
          <cell r="AZ1630">
            <v>0</v>
          </cell>
          <cell r="BA1630">
            <v>0</v>
          </cell>
          <cell r="BC1630" t="str">
            <v>GOLD</v>
          </cell>
          <cell r="BE1630" t="str">
            <v>Sep</v>
          </cell>
        </row>
        <row r="1631">
          <cell r="C1631" t="str">
            <v>Kospo</v>
          </cell>
          <cell r="R1631">
            <v>0</v>
          </cell>
          <cell r="AZ1631">
            <v>0</v>
          </cell>
          <cell r="BA1631">
            <v>0</v>
          </cell>
          <cell r="BC1631" t="str">
            <v>GOLD</v>
          </cell>
          <cell r="BE1631" t="str">
            <v>Oct</v>
          </cell>
        </row>
        <row r="1632">
          <cell r="C1632" t="str">
            <v>Kospo</v>
          </cell>
          <cell r="R1632">
            <v>0</v>
          </cell>
          <cell r="AZ1632">
            <v>0</v>
          </cell>
          <cell r="BA1632">
            <v>0</v>
          </cell>
          <cell r="BC1632" t="str">
            <v>GOLD</v>
          </cell>
          <cell r="BE1632" t="str">
            <v>Nov</v>
          </cell>
        </row>
        <row r="1633">
          <cell r="C1633" t="str">
            <v>Kospo</v>
          </cell>
          <cell r="R1633">
            <v>0</v>
          </cell>
          <cell r="AZ1633">
            <v>0</v>
          </cell>
          <cell r="BA1633">
            <v>0</v>
          </cell>
          <cell r="BC1633" t="str">
            <v>GOLD</v>
          </cell>
          <cell r="BE1633" t="str">
            <v>Dec</v>
          </cell>
        </row>
        <row r="1634">
          <cell r="C1634" t="str">
            <v>Kospo</v>
          </cell>
          <cell r="R1634">
            <v>0</v>
          </cell>
          <cell r="AZ1634">
            <v>0</v>
          </cell>
          <cell r="BA1634">
            <v>0</v>
          </cell>
          <cell r="BC1634" t="str">
            <v>GOLD</v>
          </cell>
          <cell r="BE1634" t="str">
            <v>Jan</v>
          </cell>
        </row>
        <row r="1635">
          <cell r="C1635" t="str">
            <v>Kospo</v>
          </cell>
          <cell r="R1635">
            <v>0</v>
          </cell>
          <cell r="AZ1635">
            <v>0</v>
          </cell>
          <cell r="BA1635">
            <v>0</v>
          </cell>
          <cell r="BC1635" t="str">
            <v>GOLD</v>
          </cell>
          <cell r="BE1635" t="str">
            <v>Feb</v>
          </cell>
        </row>
        <row r="1636">
          <cell r="C1636" t="str">
            <v>Kospo</v>
          </cell>
          <cell r="R1636">
            <v>0</v>
          </cell>
          <cell r="AZ1636">
            <v>0</v>
          </cell>
          <cell r="BA1636">
            <v>0</v>
          </cell>
          <cell r="BC1636" t="str">
            <v>GOLD</v>
          </cell>
          <cell r="BE1636" t="str">
            <v>Mar</v>
          </cell>
        </row>
        <row r="1637">
          <cell r="C1637" t="str">
            <v>Kospo</v>
          </cell>
          <cell r="R1637">
            <v>49000</v>
          </cell>
          <cell r="AZ1637">
            <v>-73500</v>
          </cell>
          <cell r="BA1637">
            <v>-64708.899295623472</v>
          </cell>
          <cell r="BC1637" t="str">
            <v>GOLD</v>
          </cell>
          <cell r="BE1637" t="str">
            <v>Apr</v>
          </cell>
        </row>
        <row r="1638">
          <cell r="C1638" t="str">
            <v>Kospo</v>
          </cell>
          <cell r="R1638">
            <v>0</v>
          </cell>
          <cell r="AZ1638">
            <v>0</v>
          </cell>
          <cell r="BA1638">
            <v>0</v>
          </cell>
          <cell r="BC1638" t="str">
            <v>GOLD</v>
          </cell>
          <cell r="BE1638" t="str">
            <v>May</v>
          </cell>
        </row>
        <row r="1639">
          <cell r="C1639" t="str">
            <v>Kospo</v>
          </cell>
          <cell r="R1639">
            <v>0</v>
          </cell>
          <cell r="AZ1639">
            <v>0</v>
          </cell>
          <cell r="BA1639">
            <v>0</v>
          </cell>
          <cell r="BC1639" t="str">
            <v>GOLD</v>
          </cell>
          <cell r="BE1639" t="str">
            <v>Jun</v>
          </cell>
        </row>
        <row r="1640">
          <cell r="C1640" t="str">
            <v>Kospo</v>
          </cell>
          <cell r="R1640">
            <v>0</v>
          </cell>
          <cell r="AZ1640">
            <v>0</v>
          </cell>
          <cell r="BA1640">
            <v>0</v>
          </cell>
          <cell r="BC1640" t="str">
            <v>GOLD</v>
          </cell>
          <cell r="BE1640" t="str">
            <v>Jul</v>
          </cell>
        </row>
        <row r="1641">
          <cell r="C1641" t="str">
            <v>Kospo</v>
          </cell>
          <cell r="R1641">
            <v>0</v>
          </cell>
          <cell r="AZ1641">
            <v>0</v>
          </cell>
          <cell r="BA1641">
            <v>0</v>
          </cell>
          <cell r="BC1641" t="str">
            <v>GOLD</v>
          </cell>
          <cell r="BE1641" t="str">
            <v>Aug</v>
          </cell>
        </row>
        <row r="1642">
          <cell r="C1642" t="str">
            <v>Kospo</v>
          </cell>
          <cell r="R1642">
            <v>0</v>
          </cell>
          <cell r="AZ1642">
            <v>0</v>
          </cell>
          <cell r="BA1642">
            <v>0</v>
          </cell>
          <cell r="BC1642" t="str">
            <v>GOLD</v>
          </cell>
          <cell r="BE1642" t="str">
            <v>Sep</v>
          </cell>
        </row>
        <row r="1643">
          <cell r="C1643" t="str">
            <v>Kospo</v>
          </cell>
          <cell r="R1643">
            <v>0</v>
          </cell>
          <cell r="AZ1643">
            <v>0</v>
          </cell>
          <cell r="BA1643">
            <v>0</v>
          </cell>
          <cell r="BC1643" t="str">
            <v>GOLD</v>
          </cell>
          <cell r="BE1643" t="str">
            <v>Oct</v>
          </cell>
        </row>
        <row r="1644">
          <cell r="C1644" t="str">
            <v>Kospo</v>
          </cell>
          <cell r="R1644">
            <v>0</v>
          </cell>
          <cell r="AZ1644">
            <v>0</v>
          </cell>
          <cell r="BA1644">
            <v>0</v>
          </cell>
          <cell r="BC1644" t="str">
            <v>GOLD</v>
          </cell>
          <cell r="BE1644" t="str">
            <v>Nov</v>
          </cell>
        </row>
        <row r="1645">
          <cell r="C1645" t="str">
            <v>Kospo</v>
          </cell>
          <cell r="R1645">
            <v>0</v>
          </cell>
          <cell r="AZ1645">
            <v>0</v>
          </cell>
          <cell r="BA1645">
            <v>0</v>
          </cell>
          <cell r="BC1645" t="str">
            <v>GOLD</v>
          </cell>
          <cell r="BE1645" t="str">
            <v>Dec</v>
          </cell>
        </row>
        <row r="1646">
          <cell r="C1646" t="str">
            <v>Kospo</v>
          </cell>
          <cell r="R1646">
            <v>0</v>
          </cell>
          <cell r="AZ1646">
            <v>0</v>
          </cell>
          <cell r="BA1646">
            <v>0</v>
          </cell>
          <cell r="BC1646" t="str">
            <v>GOLD</v>
          </cell>
          <cell r="BE1646" t="str">
            <v>Jan</v>
          </cell>
        </row>
        <row r="1647">
          <cell r="C1647" t="str">
            <v>Kospo</v>
          </cell>
          <cell r="R1647">
            <v>0</v>
          </cell>
          <cell r="AZ1647">
            <v>0</v>
          </cell>
          <cell r="BA1647">
            <v>0</v>
          </cell>
          <cell r="BC1647" t="str">
            <v>GOLD</v>
          </cell>
          <cell r="BE1647" t="str">
            <v>Feb</v>
          </cell>
        </row>
        <row r="1648">
          <cell r="C1648" t="str">
            <v>Kospo</v>
          </cell>
          <cell r="R1648">
            <v>0</v>
          </cell>
          <cell r="AZ1648">
            <v>0</v>
          </cell>
          <cell r="BA1648">
            <v>0</v>
          </cell>
          <cell r="BC1648" t="str">
            <v>GOLD</v>
          </cell>
          <cell r="BE1648" t="str">
            <v>Mar</v>
          </cell>
        </row>
        <row r="1649">
          <cell r="C1649" t="str">
            <v>Kospo</v>
          </cell>
          <cell r="R1649">
            <v>10500</v>
          </cell>
          <cell r="AZ1649">
            <v>-15750</v>
          </cell>
          <cell r="BA1649">
            <v>-13224.419411247432</v>
          </cell>
          <cell r="BC1649" t="str">
            <v>GOLD</v>
          </cell>
          <cell r="BE1649" t="str">
            <v>Apr</v>
          </cell>
        </row>
        <row r="1650">
          <cell r="C1650" t="str">
            <v>Kospo</v>
          </cell>
          <cell r="R1650">
            <v>0</v>
          </cell>
          <cell r="AZ1650">
            <v>0</v>
          </cell>
          <cell r="BA1650">
            <v>0</v>
          </cell>
          <cell r="BC1650" t="str">
            <v>GOLD</v>
          </cell>
          <cell r="BE1650" t="str">
            <v>May</v>
          </cell>
        </row>
        <row r="1651">
          <cell r="C1651" t="str">
            <v>Kospo</v>
          </cell>
          <cell r="R1651">
            <v>0</v>
          </cell>
          <cell r="AZ1651">
            <v>0</v>
          </cell>
          <cell r="BA1651">
            <v>0</v>
          </cell>
          <cell r="BC1651" t="str">
            <v>GOLD</v>
          </cell>
          <cell r="BE1651" t="str">
            <v>Jun</v>
          </cell>
        </row>
        <row r="1652">
          <cell r="C1652" t="str">
            <v>Kospo</v>
          </cell>
          <cell r="R1652">
            <v>0</v>
          </cell>
          <cell r="AZ1652">
            <v>0</v>
          </cell>
          <cell r="BA1652">
            <v>0</v>
          </cell>
          <cell r="BC1652" t="str">
            <v>GOLD</v>
          </cell>
          <cell r="BE1652" t="str">
            <v>Jul</v>
          </cell>
        </row>
        <row r="1653">
          <cell r="C1653" t="str">
            <v>Kospo</v>
          </cell>
          <cell r="R1653">
            <v>0</v>
          </cell>
          <cell r="AZ1653">
            <v>0</v>
          </cell>
          <cell r="BA1653">
            <v>0</v>
          </cell>
          <cell r="BC1653" t="str">
            <v>GOLD</v>
          </cell>
          <cell r="BE1653" t="str">
            <v>Aug</v>
          </cell>
        </row>
        <row r="1654">
          <cell r="C1654" t="str">
            <v>Kospo</v>
          </cell>
          <cell r="R1654">
            <v>0</v>
          </cell>
          <cell r="AZ1654">
            <v>0</v>
          </cell>
          <cell r="BA1654">
            <v>0</v>
          </cell>
          <cell r="BC1654" t="str">
            <v>GOLD</v>
          </cell>
          <cell r="BE1654" t="str">
            <v>Sep</v>
          </cell>
        </row>
        <row r="1655">
          <cell r="C1655" t="str">
            <v>Kospo</v>
          </cell>
          <cell r="R1655">
            <v>0</v>
          </cell>
          <cell r="AZ1655">
            <v>0</v>
          </cell>
          <cell r="BA1655">
            <v>0</v>
          </cell>
          <cell r="BC1655" t="str">
            <v>GOLD</v>
          </cell>
          <cell r="BE1655" t="str">
            <v>Oct</v>
          </cell>
        </row>
        <row r="1656">
          <cell r="C1656" t="str">
            <v>Kospo</v>
          </cell>
          <cell r="R1656">
            <v>0</v>
          </cell>
          <cell r="AZ1656">
            <v>0</v>
          </cell>
          <cell r="BA1656">
            <v>0</v>
          </cell>
          <cell r="BC1656" t="str">
            <v>GOLD</v>
          </cell>
          <cell r="BE1656" t="str">
            <v>Nov</v>
          </cell>
        </row>
        <row r="1657">
          <cell r="C1657" t="str">
            <v>Kospo</v>
          </cell>
          <cell r="R1657">
            <v>0</v>
          </cell>
          <cell r="AZ1657">
            <v>0</v>
          </cell>
          <cell r="BA1657">
            <v>0</v>
          </cell>
          <cell r="BC1657" t="str">
            <v>GOLD</v>
          </cell>
          <cell r="BE1657" t="str">
            <v>Dec</v>
          </cell>
        </row>
        <row r="1658">
          <cell r="C1658" t="str">
            <v>Kospo</v>
          </cell>
          <cell r="R1658">
            <v>0</v>
          </cell>
          <cell r="AZ1658">
            <v>0</v>
          </cell>
          <cell r="BA1658">
            <v>0</v>
          </cell>
          <cell r="BC1658" t="str">
            <v>GOLD</v>
          </cell>
          <cell r="BE1658" t="str">
            <v>Jan</v>
          </cell>
        </row>
        <row r="1659">
          <cell r="C1659" t="str">
            <v>Kospo</v>
          </cell>
          <cell r="R1659">
            <v>0</v>
          </cell>
          <cell r="AZ1659">
            <v>0</v>
          </cell>
          <cell r="BA1659">
            <v>0</v>
          </cell>
          <cell r="BC1659" t="str">
            <v>GOLD</v>
          </cell>
          <cell r="BE1659" t="str">
            <v>Feb</v>
          </cell>
        </row>
        <row r="1660">
          <cell r="C1660" t="str">
            <v>Kospo</v>
          </cell>
          <cell r="R1660">
            <v>0</v>
          </cell>
          <cell r="AZ1660">
            <v>0</v>
          </cell>
          <cell r="BA1660">
            <v>0</v>
          </cell>
          <cell r="BC1660" t="str">
            <v>GOLD</v>
          </cell>
          <cell r="BE1660" t="str">
            <v>Mar</v>
          </cell>
        </row>
        <row r="1661">
          <cell r="C1661" t="str">
            <v>Kospo</v>
          </cell>
          <cell r="R1661">
            <v>10500.000000000004</v>
          </cell>
          <cell r="AZ1661">
            <v>-15750.000000000005</v>
          </cell>
          <cell r="BA1661">
            <v>-14964.986377874859</v>
          </cell>
          <cell r="BC1661" t="str">
            <v>GOLD</v>
          </cell>
          <cell r="BE1661" t="str">
            <v>Apr</v>
          </cell>
        </row>
        <row r="1662">
          <cell r="C1662" t="str">
            <v>Kospo</v>
          </cell>
          <cell r="R1662">
            <v>0</v>
          </cell>
          <cell r="AZ1662">
            <v>0</v>
          </cell>
          <cell r="BA1662">
            <v>0</v>
          </cell>
          <cell r="BC1662" t="str">
            <v>GOLD</v>
          </cell>
          <cell r="BE1662" t="str">
            <v>May</v>
          </cell>
        </row>
        <row r="1663">
          <cell r="C1663" t="str">
            <v>Kospo</v>
          </cell>
          <cell r="R1663">
            <v>0</v>
          </cell>
          <cell r="AZ1663">
            <v>0</v>
          </cell>
          <cell r="BA1663">
            <v>0</v>
          </cell>
          <cell r="BC1663" t="str">
            <v>GOLD</v>
          </cell>
          <cell r="BE1663" t="str">
            <v>Jun</v>
          </cell>
        </row>
        <row r="1664">
          <cell r="C1664" t="str">
            <v>Kospo</v>
          </cell>
          <cell r="R1664">
            <v>0</v>
          </cell>
          <cell r="AZ1664">
            <v>0</v>
          </cell>
          <cell r="BA1664">
            <v>0</v>
          </cell>
          <cell r="BC1664" t="str">
            <v>GOLD</v>
          </cell>
          <cell r="BE1664" t="str">
            <v>Jul</v>
          </cell>
        </row>
        <row r="1665">
          <cell r="C1665" t="str">
            <v>Kospo</v>
          </cell>
          <cell r="R1665">
            <v>0</v>
          </cell>
          <cell r="AZ1665">
            <v>0</v>
          </cell>
          <cell r="BA1665">
            <v>0</v>
          </cell>
          <cell r="BC1665" t="str">
            <v>GOLD</v>
          </cell>
          <cell r="BE1665" t="str">
            <v>Aug</v>
          </cell>
        </row>
        <row r="1666">
          <cell r="C1666" t="str">
            <v>Kospo</v>
          </cell>
          <cell r="R1666">
            <v>0</v>
          </cell>
          <cell r="AZ1666">
            <v>0</v>
          </cell>
          <cell r="BA1666">
            <v>0</v>
          </cell>
          <cell r="BC1666" t="str">
            <v>GOLD</v>
          </cell>
          <cell r="BE1666" t="str">
            <v>Sep</v>
          </cell>
        </row>
        <row r="1667">
          <cell r="C1667" t="str">
            <v>Kospo</v>
          </cell>
          <cell r="R1667">
            <v>0</v>
          </cell>
          <cell r="AZ1667">
            <v>0</v>
          </cell>
          <cell r="BA1667">
            <v>0</v>
          </cell>
          <cell r="BC1667" t="str">
            <v>GOLD</v>
          </cell>
          <cell r="BE1667" t="str">
            <v>Oct</v>
          </cell>
        </row>
        <row r="1668">
          <cell r="C1668" t="str">
            <v>Kospo</v>
          </cell>
          <cell r="R1668">
            <v>0</v>
          </cell>
          <cell r="AZ1668">
            <v>0</v>
          </cell>
          <cell r="BA1668">
            <v>0</v>
          </cell>
          <cell r="BC1668" t="str">
            <v>GOLD</v>
          </cell>
          <cell r="BE1668" t="str">
            <v>Nov</v>
          </cell>
        </row>
        <row r="1669">
          <cell r="C1669" t="str">
            <v>Kospo</v>
          </cell>
          <cell r="R1669">
            <v>0</v>
          </cell>
          <cell r="AZ1669">
            <v>0</v>
          </cell>
          <cell r="BA1669">
            <v>0</v>
          </cell>
          <cell r="BC1669" t="str">
            <v>GOLD</v>
          </cell>
          <cell r="BE1669" t="str">
            <v>Dec</v>
          </cell>
        </row>
        <row r="1670">
          <cell r="C1670" t="str">
            <v>Kowepo</v>
          </cell>
          <cell r="R1670">
            <v>49000</v>
          </cell>
          <cell r="AZ1670">
            <v>-73500</v>
          </cell>
          <cell r="BA1670">
            <v>-64419.686831289699</v>
          </cell>
          <cell r="BC1670" t="str">
            <v>GOLD</v>
          </cell>
          <cell r="BE1670" t="str">
            <v>Jan</v>
          </cell>
        </row>
        <row r="1671">
          <cell r="C1671" t="str">
            <v>Kowepo</v>
          </cell>
          <cell r="R1671">
            <v>0</v>
          </cell>
          <cell r="AZ1671">
            <v>0</v>
          </cell>
          <cell r="BA1671">
            <v>0</v>
          </cell>
          <cell r="BC1671" t="str">
            <v>GOLD</v>
          </cell>
          <cell r="BE1671" t="str">
            <v>Feb</v>
          </cell>
        </row>
        <row r="1672">
          <cell r="C1672" t="str">
            <v>Kowepo</v>
          </cell>
          <cell r="R1672">
            <v>0</v>
          </cell>
          <cell r="AZ1672">
            <v>0</v>
          </cell>
          <cell r="BA1672">
            <v>0</v>
          </cell>
          <cell r="BC1672" t="str">
            <v>GOLD</v>
          </cell>
          <cell r="BE1672" t="str">
            <v>Mar</v>
          </cell>
        </row>
        <row r="1673">
          <cell r="C1673" t="str">
            <v>Kowepo</v>
          </cell>
          <cell r="R1673">
            <v>0</v>
          </cell>
          <cell r="AZ1673">
            <v>0</v>
          </cell>
          <cell r="BA1673">
            <v>0</v>
          </cell>
          <cell r="BC1673" t="str">
            <v>GOLD</v>
          </cell>
          <cell r="BE1673" t="str">
            <v>Apr</v>
          </cell>
        </row>
        <row r="1674">
          <cell r="C1674" t="str">
            <v>Kowepo</v>
          </cell>
          <cell r="R1674">
            <v>0</v>
          </cell>
          <cell r="AZ1674">
            <v>0</v>
          </cell>
          <cell r="BA1674">
            <v>0</v>
          </cell>
          <cell r="BC1674" t="str">
            <v>GOLD</v>
          </cell>
          <cell r="BE1674" t="str">
            <v>May</v>
          </cell>
        </row>
        <row r="1675">
          <cell r="C1675" t="str">
            <v>Kowepo</v>
          </cell>
          <cell r="R1675">
            <v>0</v>
          </cell>
          <cell r="AZ1675">
            <v>0</v>
          </cell>
          <cell r="BA1675">
            <v>0</v>
          </cell>
          <cell r="BC1675" t="str">
            <v>GOLD</v>
          </cell>
          <cell r="BE1675" t="str">
            <v>Jun</v>
          </cell>
        </row>
        <row r="1676">
          <cell r="C1676" t="str">
            <v>Kowepo</v>
          </cell>
          <cell r="R1676">
            <v>0</v>
          </cell>
          <cell r="AZ1676">
            <v>0</v>
          </cell>
          <cell r="BA1676">
            <v>0</v>
          </cell>
          <cell r="BC1676" t="str">
            <v>GOLD</v>
          </cell>
          <cell r="BE1676" t="str">
            <v>Jul</v>
          </cell>
        </row>
        <row r="1677">
          <cell r="C1677" t="str">
            <v>Kowepo</v>
          </cell>
          <cell r="R1677">
            <v>0</v>
          </cell>
          <cell r="AZ1677">
            <v>0</v>
          </cell>
          <cell r="BA1677">
            <v>0</v>
          </cell>
          <cell r="BC1677" t="str">
            <v>GOLD</v>
          </cell>
          <cell r="BE1677" t="str">
            <v>Aug</v>
          </cell>
        </row>
        <row r="1678">
          <cell r="C1678" t="str">
            <v>Kowepo</v>
          </cell>
          <cell r="R1678">
            <v>0</v>
          </cell>
          <cell r="AZ1678">
            <v>0</v>
          </cell>
          <cell r="BA1678">
            <v>0</v>
          </cell>
          <cell r="BC1678" t="str">
            <v>GOLD</v>
          </cell>
          <cell r="BE1678" t="str">
            <v>Sep</v>
          </cell>
        </row>
        <row r="1679">
          <cell r="C1679" t="str">
            <v>Kowepo</v>
          </cell>
          <cell r="R1679">
            <v>0</v>
          </cell>
          <cell r="AZ1679">
            <v>0</v>
          </cell>
          <cell r="BA1679">
            <v>0</v>
          </cell>
          <cell r="BC1679" t="str">
            <v>GOLD</v>
          </cell>
          <cell r="BE1679" t="str">
            <v>Oct</v>
          </cell>
        </row>
        <row r="1680">
          <cell r="C1680" t="str">
            <v>Kowepo</v>
          </cell>
          <cell r="R1680">
            <v>0</v>
          </cell>
          <cell r="AZ1680">
            <v>0</v>
          </cell>
          <cell r="BA1680">
            <v>0</v>
          </cell>
          <cell r="BC1680" t="str">
            <v>GOLD</v>
          </cell>
          <cell r="BE1680" t="str">
            <v>Nov</v>
          </cell>
        </row>
        <row r="1681">
          <cell r="C1681" t="str">
            <v>Kowepo</v>
          </cell>
          <cell r="R1681">
            <v>0</v>
          </cell>
          <cell r="AZ1681">
            <v>0</v>
          </cell>
          <cell r="BA1681">
            <v>0</v>
          </cell>
          <cell r="BC1681" t="str">
            <v>GOLD</v>
          </cell>
          <cell r="BE1681" t="str">
            <v>Dec</v>
          </cell>
        </row>
        <row r="1682">
          <cell r="C1682" t="str">
            <v>Kowepo</v>
          </cell>
          <cell r="R1682">
            <v>21000.000000000004</v>
          </cell>
          <cell r="AZ1682">
            <v>-31500.000000000007</v>
          </cell>
          <cell r="BA1682">
            <v>-25749.80469413404</v>
          </cell>
          <cell r="BC1682" t="str">
            <v>GOLD</v>
          </cell>
          <cell r="BE1682" t="str">
            <v>Jan</v>
          </cell>
        </row>
        <row r="1683">
          <cell r="C1683" t="str">
            <v>Kowepo</v>
          </cell>
          <cell r="R1683">
            <v>0</v>
          </cell>
          <cell r="AZ1683">
            <v>0</v>
          </cell>
          <cell r="BA1683">
            <v>0</v>
          </cell>
          <cell r="BC1683" t="str">
            <v>GOLD</v>
          </cell>
          <cell r="BE1683" t="str">
            <v>Feb</v>
          </cell>
        </row>
        <row r="1684">
          <cell r="C1684" t="str">
            <v>Kowepo</v>
          </cell>
          <cell r="R1684">
            <v>0</v>
          </cell>
          <cell r="AZ1684">
            <v>0</v>
          </cell>
          <cell r="BA1684">
            <v>0</v>
          </cell>
          <cell r="BC1684" t="str">
            <v>GOLD</v>
          </cell>
          <cell r="BE1684" t="str">
            <v>Mar</v>
          </cell>
        </row>
        <row r="1685">
          <cell r="C1685" t="str">
            <v>Kowepo</v>
          </cell>
          <cell r="R1685">
            <v>0</v>
          </cell>
          <cell r="AZ1685">
            <v>0</v>
          </cell>
          <cell r="BA1685">
            <v>0</v>
          </cell>
          <cell r="BC1685" t="str">
            <v>GOLD</v>
          </cell>
          <cell r="BE1685" t="str">
            <v>Apr</v>
          </cell>
        </row>
        <row r="1686">
          <cell r="C1686" t="str">
            <v>Kowepo</v>
          </cell>
          <cell r="R1686">
            <v>0</v>
          </cell>
          <cell r="AZ1686">
            <v>0</v>
          </cell>
          <cell r="BA1686">
            <v>0</v>
          </cell>
          <cell r="BC1686" t="str">
            <v>GOLD</v>
          </cell>
          <cell r="BE1686" t="str">
            <v>May</v>
          </cell>
        </row>
        <row r="1687">
          <cell r="C1687" t="str">
            <v>Kowepo</v>
          </cell>
          <cell r="R1687">
            <v>0</v>
          </cell>
          <cell r="AZ1687">
            <v>0</v>
          </cell>
          <cell r="BA1687">
            <v>0</v>
          </cell>
          <cell r="BC1687" t="str">
            <v>GOLD</v>
          </cell>
          <cell r="BE1687" t="str">
            <v>Jun</v>
          </cell>
        </row>
        <row r="1688">
          <cell r="C1688" t="str">
            <v>Kowepo</v>
          </cell>
          <cell r="R1688">
            <v>0</v>
          </cell>
          <cell r="AZ1688">
            <v>0</v>
          </cell>
          <cell r="BA1688">
            <v>0</v>
          </cell>
          <cell r="BC1688" t="str">
            <v>GOLD</v>
          </cell>
          <cell r="BE1688" t="str">
            <v>Jul</v>
          </cell>
        </row>
        <row r="1689">
          <cell r="C1689" t="str">
            <v>Kowepo</v>
          </cell>
          <cell r="R1689">
            <v>0</v>
          </cell>
          <cell r="AZ1689">
            <v>0</v>
          </cell>
          <cell r="BA1689">
            <v>0</v>
          </cell>
          <cell r="BC1689" t="str">
            <v>GOLD</v>
          </cell>
          <cell r="BE1689" t="str">
            <v>Aug</v>
          </cell>
        </row>
        <row r="1690">
          <cell r="C1690" t="str">
            <v>Kowepo</v>
          </cell>
          <cell r="R1690">
            <v>0</v>
          </cell>
          <cell r="AZ1690">
            <v>0</v>
          </cell>
          <cell r="BA1690">
            <v>0</v>
          </cell>
          <cell r="BC1690" t="str">
            <v>GOLD</v>
          </cell>
          <cell r="BE1690" t="str">
            <v>Sep</v>
          </cell>
        </row>
        <row r="1691">
          <cell r="C1691" t="str">
            <v>Kowepo</v>
          </cell>
          <cell r="R1691">
            <v>0</v>
          </cell>
          <cell r="AZ1691">
            <v>0</v>
          </cell>
          <cell r="BA1691">
            <v>0</v>
          </cell>
          <cell r="BC1691" t="str">
            <v>GOLD</v>
          </cell>
          <cell r="BE1691" t="str">
            <v>Oct</v>
          </cell>
        </row>
        <row r="1692">
          <cell r="C1692" t="str">
            <v>Kowepo</v>
          </cell>
          <cell r="R1692">
            <v>0</v>
          </cell>
          <cell r="AZ1692">
            <v>0</v>
          </cell>
          <cell r="BA1692">
            <v>0</v>
          </cell>
          <cell r="BC1692" t="str">
            <v>GOLD</v>
          </cell>
          <cell r="BE1692" t="str">
            <v>Nov</v>
          </cell>
        </row>
        <row r="1693">
          <cell r="C1693" t="str">
            <v>Kowepo</v>
          </cell>
          <cell r="R1693">
            <v>0</v>
          </cell>
          <cell r="AZ1693">
            <v>0</v>
          </cell>
          <cell r="BA1693">
            <v>0</v>
          </cell>
          <cell r="BC1693" t="str">
            <v>GOLD</v>
          </cell>
          <cell r="BE1693" t="str">
            <v>Dec</v>
          </cell>
        </row>
        <row r="1694">
          <cell r="C1694" t="str">
            <v>Kowepo</v>
          </cell>
          <cell r="R1694">
            <v>0</v>
          </cell>
          <cell r="AZ1694">
            <v>0</v>
          </cell>
          <cell r="BA1694">
            <v>0</v>
          </cell>
          <cell r="BC1694" t="str">
            <v>GOLD</v>
          </cell>
          <cell r="BE1694" t="str">
            <v>Jan</v>
          </cell>
        </row>
        <row r="1695">
          <cell r="C1695" t="str">
            <v>Kowepo</v>
          </cell>
          <cell r="R1695">
            <v>104000</v>
          </cell>
          <cell r="AZ1695">
            <v>-156000</v>
          </cell>
          <cell r="BA1695">
            <v>-126270.27086234976</v>
          </cell>
          <cell r="BC1695" t="str">
            <v>GOLD</v>
          </cell>
          <cell r="BE1695" t="str">
            <v>Feb</v>
          </cell>
        </row>
        <row r="1696">
          <cell r="C1696" t="str">
            <v>Kowepo</v>
          </cell>
          <cell r="R1696">
            <v>0</v>
          </cell>
          <cell r="AZ1696">
            <v>0</v>
          </cell>
          <cell r="BA1696">
            <v>0</v>
          </cell>
          <cell r="BC1696" t="str">
            <v>GOLD</v>
          </cell>
          <cell r="BE1696" t="str">
            <v>Mar</v>
          </cell>
        </row>
        <row r="1697">
          <cell r="C1697" t="str">
            <v>Kowepo</v>
          </cell>
          <cell r="R1697">
            <v>0</v>
          </cell>
          <cell r="AZ1697">
            <v>0</v>
          </cell>
          <cell r="BA1697">
            <v>0</v>
          </cell>
          <cell r="BC1697" t="str">
            <v>GOLD</v>
          </cell>
          <cell r="BE1697" t="str">
            <v>Apr</v>
          </cell>
        </row>
        <row r="1698">
          <cell r="C1698" t="str">
            <v>Kowepo</v>
          </cell>
          <cell r="R1698">
            <v>0</v>
          </cell>
          <cell r="AZ1698">
            <v>0</v>
          </cell>
          <cell r="BA1698">
            <v>0</v>
          </cell>
          <cell r="BC1698" t="str">
            <v>GOLD</v>
          </cell>
          <cell r="BE1698" t="str">
            <v>May</v>
          </cell>
        </row>
        <row r="1699">
          <cell r="C1699" t="str">
            <v>Kowepo</v>
          </cell>
          <cell r="R1699">
            <v>0</v>
          </cell>
          <cell r="AZ1699">
            <v>0</v>
          </cell>
          <cell r="BA1699">
            <v>0</v>
          </cell>
          <cell r="BC1699" t="str">
            <v>GOLD</v>
          </cell>
          <cell r="BE1699" t="str">
            <v>Jun</v>
          </cell>
        </row>
        <row r="1700">
          <cell r="C1700" t="str">
            <v>Kowepo</v>
          </cell>
          <cell r="R1700">
            <v>0</v>
          </cell>
          <cell r="AZ1700">
            <v>0</v>
          </cell>
          <cell r="BA1700">
            <v>0</v>
          </cell>
          <cell r="BC1700" t="str">
            <v>GOLD</v>
          </cell>
          <cell r="BE1700" t="str">
            <v>Jul</v>
          </cell>
        </row>
        <row r="1701">
          <cell r="C1701" t="str">
            <v>Kowepo</v>
          </cell>
          <cell r="R1701">
            <v>0</v>
          </cell>
          <cell r="AZ1701">
            <v>0</v>
          </cell>
          <cell r="BA1701">
            <v>0</v>
          </cell>
          <cell r="BC1701" t="str">
            <v>GOLD</v>
          </cell>
          <cell r="BE1701" t="str">
            <v>Aug</v>
          </cell>
        </row>
        <row r="1702">
          <cell r="C1702" t="str">
            <v>Kowepo</v>
          </cell>
          <cell r="R1702">
            <v>0</v>
          </cell>
          <cell r="AZ1702">
            <v>0</v>
          </cell>
          <cell r="BA1702">
            <v>0</v>
          </cell>
          <cell r="BC1702" t="str">
            <v>GOLD</v>
          </cell>
          <cell r="BE1702" t="str">
            <v>Sep</v>
          </cell>
        </row>
        <row r="1703">
          <cell r="C1703" t="str">
            <v>Kowepo</v>
          </cell>
          <cell r="R1703">
            <v>0</v>
          </cell>
          <cell r="AZ1703">
            <v>0</v>
          </cell>
          <cell r="BA1703">
            <v>0</v>
          </cell>
          <cell r="BC1703" t="str">
            <v>GOLD</v>
          </cell>
          <cell r="BE1703" t="str">
            <v>Oct</v>
          </cell>
        </row>
        <row r="1704">
          <cell r="C1704" t="str">
            <v>Kowepo</v>
          </cell>
          <cell r="R1704">
            <v>0</v>
          </cell>
          <cell r="AZ1704">
            <v>0</v>
          </cell>
          <cell r="BA1704">
            <v>0</v>
          </cell>
          <cell r="BC1704" t="str">
            <v>GOLD</v>
          </cell>
          <cell r="BE1704" t="str">
            <v>Nov</v>
          </cell>
        </row>
        <row r="1705">
          <cell r="C1705" t="str">
            <v>Kowepo</v>
          </cell>
          <cell r="R1705">
            <v>0</v>
          </cell>
          <cell r="AZ1705">
            <v>0</v>
          </cell>
          <cell r="BA1705">
            <v>0</v>
          </cell>
          <cell r="BC1705" t="str">
            <v>GOLD</v>
          </cell>
          <cell r="BE1705" t="str">
            <v>Dec</v>
          </cell>
        </row>
        <row r="1706">
          <cell r="C1706" t="str">
            <v>Kowepo</v>
          </cell>
          <cell r="R1706">
            <v>0</v>
          </cell>
          <cell r="AZ1706">
            <v>0</v>
          </cell>
          <cell r="BA1706">
            <v>0</v>
          </cell>
          <cell r="BC1706" t="str">
            <v>GOLD</v>
          </cell>
          <cell r="BE1706" t="str">
            <v>Jan</v>
          </cell>
        </row>
        <row r="1707">
          <cell r="C1707" t="str">
            <v>Kowepo</v>
          </cell>
          <cell r="R1707">
            <v>25999.999999999993</v>
          </cell>
          <cell r="AZ1707">
            <v>-38999.999999999985</v>
          </cell>
          <cell r="BA1707">
            <v>-22036.784491552251</v>
          </cell>
          <cell r="BC1707" t="str">
            <v>GOLD</v>
          </cell>
          <cell r="BE1707" t="str">
            <v>Feb</v>
          </cell>
        </row>
        <row r="1708">
          <cell r="C1708" t="str">
            <v>Kowepo</v>
          </cell>
          <cell r="R1708">
            <v>0</v>
          </cell>
          <cell r="AZ1708">
            <v>0</v>
          </cell>
          <cell r="BA1708">
            <v>0</v>
          </cell>
          <cell r="BC1708" t="str">
            <v>GOLD</v>
          </cell>
          <cell r="BE1708" t="str">
            <v>Mar</v>
          </cell>
        </row>
        <row r="1709">
          <cell r="C1709" t="str">
            <v>Kowepo</v>
          </cell>
          <cell r="R1709">
            <v>0</v>
          </cell>
          <cell r="AZ1709">
            <v>0</v>
          </cell>
          <cell r="BA1709">
            <v>0</v>
          </cell>
          <cell r="BC1709" t="str">
            <v>GOLD</v>
          </cell>
          <cell r="BE1709" t="str">
            <v>Apr</v>
          </cell>
        </row>
        <row r="1710">
          <cell r="C1710" t="str">
            <v>Kowepo</v>
          </cell>
          <cell r="R1710">
            <v>0</v>
          </cell>
          <cell r="AZ1710">
            <v>0</v>
          </cell>
          <cell r="BA1710">
            <v>0</v>
          </cell>
          <cell r="BC1710" t="str">
            <v>GOLD</v>
          </cell>
          <cell r="BE1710" t="str">
            <v>May</v>
          </cell>
        </row>
        <row r="1711">
          <cell r="C1711" t="str">
            <v>Kowepo</v>
          </cell>
          <cell r="R1711">
            <v>0</v>
          </cell>
          <cell r="AZ1711">
            <v>0</v>
          </cell>
          <cell r="BA1711">
            <v>0</v>
          </cell>
          <cell r="BC1711" t="str">
            <v>GOLD</v>
          </cell>
          <cell r="BE1711" t="str">
            <v>Jun</v>
          </cell>
        </row>
        <row r="1712">
          <cell r="C1712" t="str">
            <v>Kowepo</v>
          </cell>
          <cell r="R1712">
            <v>0</v>
          </cell>
          <cell r="AZ1712">
            <v>0</v>
          </cell>
          <cell r="BA1712">
            <v>0</v>
          </cell>
          <cell r="BC1712" t="str">
            <v>GOLD</v>
          </cell>
          <cell r="BE1712" t="str">
            <v>Jul</v>
          </cell>
        </row>
        <row r="1713">
          <cell r="C1713" t="str">
            <v>Kowepo</v>
          </cell>
          <cell r="R1713">
            <v>0</v>
          </cell>
          <cell r="AZ1713">
            <v>0</v>
          </cell>
          <cell r="BA1713">
            <v>0</v>
          </cell>
          <cell r="BC1713" t="str">
            <v>GOLD</v>
          </cell>
          <cell r="BE1713" t="str">
            <v>Aug</v>
          </cell>
        </row>
        <row r="1714">
          <cell r="C1714" t="str">
            <v>Kowepo</v>
          </cell>
          <cell r="R1714">
            <v>0</v>
          </cell>
          <cell r="AZ1714">
            <v>0</v>
          </cell>
          <cell r="BA1714">
            <v>0</v>
          </cell>
          <cell r="BC1714" t="str">
            <v>GOLD</v>
          </cell>
          <cell r="BE1714" t="str">
            <v>Sep</v>
          </cell>
        </row>
        <row r="1715">
          <cell r="C1715" t="str">
            <v>Kowepo</v>
          </cell>
          <cell r="R1715">
            <v>0</v>
          </cell>
          <cell r="AZ1715">
            <v>0</v>
          </cell>
          <cell r="BA1715">
            <v>0</v>
          </cell>
          <cell r="BC1715" t="str">
            <v>GOLD</v>
          </cell>
          <cell r="BE1715" t="str">
            <v>Oct</v>
          </cell>
        </row>
        <row r="1716">
          <cell r="C1716" t="str">
            <v>Kowepo</v>
          </cell>
          <cell r="R1716">
            <v>0</v>
          </cell>
          <cell r="AZ1716">
            <v>0</v>
          </cell>
          <cell r="BA1716">
            <v>0</v>
          </cell>
          <cell r="BC1716" t="str">
            <v>GOLD</v>
          </cell>
          <cell r="BE1716" t="str">
            <v>Nov</v>
          </cell>
        </row>
        <row r="1717">
          <cell r="C1717" t="str">
            <v>Kowepo</v>
          </cell>
          <cell r="R1717">
            <v>0</v>
          </cell>
          <cell r="AZ1717">
            <v>0</v>
          </cell>
          <cell r="BA1717">
            <v>0</v>
          </cell>
          <cell r="BC1717" t="str">
            <v>GOLD</v>
          </cell>
          <cell r="BE1717" t="str">
            <v>Dec</v>
          </cell>
        </row>
        <row r="1718">
          <cell r="C1718" t="str">
            <v>Kewespo</v>
          </cell>
          <cell r="R1718">
            <v>0</v>
          </cell>
          <cell r="AZ1718">
            <v>0</v>
          </cell>
          <cell r="BA1718">
            <v>0</v>
          </cell>
          <cell r="BC1718" t="str">
            <v>OTHERS</v>
          </cell>
          <cell r="BE1718" t="str">
            <v>Jan</v>
          </cell>
        </row>
        <row r="1719">
          <cell r="C1719" t="str">
            <v>Kewespo</v>
          </cell>
          <cell r="R1719">
            <v>35000</v>
          </cell>
          <cell r="AZ1719">
            <v>-17500</v>
          </cell>
          <cell r="BA1719">
            <v>-46655.186834272208</v>
          </cell>
          <cell r="BC1719" t="str">
            <v>OTHERS</v>
          </cell>
          <cell r="BE1719" t="str">
            <v>Feb</v>
          </cell>
        </row>
        <row r="1720">
          <cell r="C1720" t="str">
            <v>Kewespo</v>
          </cell>
          <cell r="R1720">
            <v>0</v>
          </cell>
          <cell r="AZ1720">
            <v>0</v>
          </cell>
          <cell r="BA1720">
            <v>0</v>
          </cell>
          <cell r="BC1720" t="str">
            <v>OTHERS</v>
          </cell>
          <cell r="BE1720" t="str">
            <v>Mar</v>
          </cell>
        </row>
        <row r="1721">
          <cell r="C1721" t="str">
            <v>Kewespo</v>
          </cell>
          <cell r="R1721">
            <v>0</v>
          </cell>
          <cell r="AZ1721">
            <v>0</v>
          </cell>
          <cell r="BA1721">
            <v>0</v>
          </cell>
          <cell r="BC1721" t="str">
            <v>OTHERS</v>
          </cell>
          <cell r="BE1721" t="str">
            <v>Apr</v>
          </cell>
        </row>
        <row r="1722">
          <cell r="C1722" t="str">
            <v>Kewespo</v>
          </cell>
          <cell r="R1722">
            <v>0</v>
          </cell>
          <cell r="AZ1722">
            <v>0</v>
          </cell>
          <cell r="BA1722">
            <v>0</v>
          </cell>
          <cell r="BC1722" t="str">
            <v>OTHERS</v>
          </cell>
          <cell r="BE1722" t="str">
            <v>May</v>
          </cell>
        </row>
        <row r="1723">
          <cell r="C1723" t="str">
            <v>Kewespo</v>
          </cell>
          <cell r="R1723">
            <v>0</v>
          </cell>
          <cell r="AZ1723">
            <v>0</v>
          </cell>
          <cell r="BA1723">
            <v>0</v>
          </cell>
          <cell r="BC1723" t="str">
            <v>OTHERS</v>
          </cell>
          <cell r="BE1723" t="str">
            <v>Jun</v>
          </cell>
        </row>
        <row r="1724">
          <cell r="C1724" t="str">
            <v>Kewespo</v>
          </cell>
          <cell r="R1724">
            <v>0</v>
          </cell>
          <cell r="AZ1724">
            <v>0</v>
          </cell>
          <cell r="BA1724">
            <v>0</v>
          </cell>
          <cell r="BC1724" t="str">
            <v>OTHERS</v>
          </cell>
          <cell r="BE1724" t="str">
            <v>Jul</v>
          </cell>
        </row>
        <row r="1725">
          <cell r="C1725" t="str">
            <v>Kewespo</v>
          </cell>
          <cell r="R1725">
            <v>0</v>
          </cell>
          <cell r="AZ1725">
            <v>0</v>
          </cell>
          <cell r="BA1725">
            <v>0</v>
          </cell>
          <cell r="BC1725" t="str">
            <v>OTHERS</v>
          </cell>
          <cell r="BE1725" t="str">
            <v>Aug</v>
          </cell>
        </row>
        <row r="1726">
          <cell r="C1726" t="str">
            <v>Kewespo</v>
          </cell>
          <cell r="R1726">
            <v>0</v>
          </cell>
          <cell r="AZ1726">
            <v>0</v>
          </cell>
          <cell r="BA1726">
            <v>0</v>
          </cell>
          <cell r="BC1726" t="str">
            <v>OTHERS</v>
          </cell>
          <cell r="BE1726" t="str">
            <v>Sep</v>
          </cell>
        </row>
        <row r="1727">
          <cell r="C1727" t="str">
            <v>Kewespo</v>
          </cell>
          <cell r="R1727">
            <v>0</v>
          </cell>
          <cell r="AZ1727">
            <v>0</v>
          </cell>
          <cell r="BA1727">
            <v>0</v>
          </cell>
          <cell r="BC1727" t="str">
            <v>OTHERS</v>
          </cell>
          <cell r="BE1727" t="str">
            <v>Oct</v>
          </cell>
        </row>
        <row r="1728">
          <cell r="C1728" t="str">
            <v>Kewespo</v>
          </cell>
          <cell r="R1728">
            <v>0</v>
          </cell>
          <cell r="AZ1728">
            <v>0</v>
          </cell>
          <cell r="BA1728">
            <v>0</v>
          </cell>
          <cell r="BC1728" t="str">
            <v>OTHERS</v>
          </cell>
          <cell r="BE1728" t="str">
            <v>Nov</v>
          </cell>
        </row>
        <row r="1729">
          <cell r="C1729" t="str">
            <v>Kewespo</v>
          </cell>
          <cell r="R1729">
            <v>0</v>
          </cell>
          <cell r="AZ1729">
            <v>0</v>
          </cell>
          <cell r="BA1729">
            <v>0</v>
          </cell>
          <cell r="BC1729" t="str">
            <v>OTHERS</v>
          </cell>
          <cell r="BE1729" t="str">
            <v>Dec</v>
          </cell>
        </row>
        <row r="1730">
          <cell r="C1730" t="str">
            <v>Kewespo</v>
          </cell>
          <cell r="R1730">
            <v>0</v>
          </cell>
          <cell r="AZ1730">
            <v>0</v>
          </cell>
          <cell r="BA1730">
            <v>0</v>
          </cell>
          <cell r="BC1730" t="str">
            <v>OTHERS</v>
          </cell>
          <cell r="BE1730" t="str">
            <v>Jan</v>
          </cell>
        </row>
        <row r="1731">
          <cell r="C1731" t="str">
            <v>Kewespo</v>
          </cell>
          <cell r="R1731">
            <v>35000</v>
          </cell>
          <cell r="AZ1731">
            <v>-17500</v>
          </cell>
          <cell r="BA1731">
            <v>-43514.304691151512</v>
          </cell>
          <cell r="BC1731" t="str">
            <v>OTHERS</v>
          </cell>
          <cell r="BE1731" t="str">
            <v>Feb</v>
          </cell>
        </row>
        <row r="1732">
          <cell r="C1732" t="str">
            <v>Kewespo</v>
          </cell>
          <cell r="R1732">
            <v>0</v>
          </cell>
          <cell r="AZ1732">
            <v>0</v>
          </cell>
          <cell r="BA1732">
            <v>0</v>
          </cell>
          <cell r="BC1732" t="str">
            <v>OTHERS</v>
          </cell>
          <cell r="BE1732" t="str">
            <v>Mar</v>
          </cell>
        </row>
        <row r="1733">
          <cell r="C1733" t="str">
            <v>Kewespo</v>
          </cell>
          <cell r="R1733">
            <v>0</v>
          </cell>
          <cell r="AZ1733">
            <v>0</v>
          </cell>
          <cell r="BA1733">
            <v>0</v>
          </cell>
          <cell r="BC1733" t="str">
            <v>OTHERS</v>
          </cell>
          <cell r="BE1733" t="str">
            <v>Apr</v>
          </cell>
        </row>
        <row r="1734">
          <cell r="C1734" t="str">
            <v>Kewespo</v>
          </cell>
          <cell r="R1734">
            <v>0</v>
          </cell>
          <cell r="AZ1734">
            <v>0</v>
          </cell>
          <cell r="BA1734">
            <v>0</v>
          </cell>
          <cell r="BC1734" t="str">
            <v>OTHERS</v>
          </cell>
          <cell r="BE1734" t="str">
            <v>May</v>
          </cell>
        </row>
        <row r="1735">
          <cell r="C1735" t="str">
            <v>Kewespo</v>
          </cell>
          <cell r="R1735">
            <v>0</v>
          </cell>
          <cell r="AZ1735">
            <v>0</v>
          </cell>
          <cell r="BA1735">
            <v>0</v>
          </cell>
          <cell r="BC1735" t="str">
            <v>OTHERS</v>
          </cell>
          <cell r="BE1735" t="str">
            <v>Jun</v>
          </cell>
        </row>
        <row r="1736">
          <cell r="C1736" t="str">
            <v>Kewespo</v>
          </cell>
          <cell r="R1736">
            <v>0</v>
          </cell>
          <cell r="AZ1736">
            <v>0</v>
          </cell>
          <cell r="BA1736">
            <v>0</v>
          </cell>
          <cell r="BC1736" t="str">
            <v>OTHERS</v>
          </cell>
          <cell r="BE1736" t="str">
            <v>Jul</v>
          </cell>
        </row>
        <row r="1737">
          <cell r="C1737" t="str">
            <v>Kewespo</v>
          </cell>
          <cell r="R1737">
            <v>0</v>
          </cell>
          <cell r="AZ1737">
            <v>0</v>
          </cell>
          <cell r="BA1737">
            <v>0</v>
          </cell>
          <cell r="BC1737" t="str">
            <v>OTHERS</v>
          </cell>
          <cell r="BE1737" t="str">
            <v>Aug</v>
          </cell>
        </row>
        <row r="1738">
          <cell r="C1738" t="str">
            <v>Kewespo</v>
          </cell>
          <cell r="R1738">
            <v>0</v>
          </cell>
          <cell r="AZ1738">
            <v>0</v>
          </cell>
          <cell r="BA1738">
            <v>0</v>
          </cell>
          <cell r="BC1738" t="str">
            <v>OTHERS</v>
          </cell>
          <cell r="BE1738" t="str">
            <v>Sep</v>
          </cell>
        </row>
        <row r="1739">
          <cell r="C1739" t="str">
            <v>Kewespo</v>
          </cell>
          <cell r="R1739">
            <v>0</v>
          </cell>
          <cell r="AZ1739">
            <v>0</v>
          </cell>
          <cell r="BA1739">
            <v>0</v>
          </cell>
          <cell r="BC1739" t="str">
            <v>OTHERS</v>
          </cell>
          <cell r="BE1739" t="str">
            <v>Oct</v>
          </cell>
        </row>
        <row r="1740">
          <cell r="C1740" t="str">
            <v>Kewespo</v>
          </cell>
          <cell r="R1740">
            <v>0</v>
          </cell>
          <cell r="AZ1740">
            <v>0</v>
          </cell>
          <cell r="BA1740">
            <v>0</v>
          </cell>
          <cell r="BC1740" t="str">
            <v>OTHERS</v>
          </cell>
          <cell r="BE1740" t="str">
            <v>Nov</v>
          </cell>
        </row>
        <row r="1741">
          <cell r="C1741" t="str">
            <v>Kewespo</v>
          </cell>
          <cell r="R1741">
            <v>0</v>
          </cell>
          <cell r="AZ1741">
            <v>0</v>
          </cell>
          <cell r="BA1741">
            <v>0</v>
          </cell>
          <cell r="BC1741" t="str">
            <v>OTHERS</v>
          </cell>
          <cell r="BE1741" t="str">
            <v>Dec</v>
          </cell>
        </row>
        <row r="1742">
          <cell r="C1742" t="str">
            <v>Kewespo</v>
          </cell>
          <cell r="R1742">
            <v>96000</v>
          </cell>
          <cell r="AZ1742">
            <v>-48000</v>
          </cell>
          <cell r="BA1742">
            <v>-112985.18683534802</v>
          </cell>
          <cell r="BC1742" t="str">
            <v>OTHERS</v>
          </cell>
          <cell r="BE1742" t="str">
            <v>Jan</v>
          </cell>
        </row>
        <row r="1743">
          <cell r="C1743" t="str">
            <v>Kewespo</v>
          </cell>
          <cell r="R1743">
            <v>0</v>
          </cell>
          <cell r="AZ1743">
            <v>0</v>
          </cell>
          <cell r="BA1743">
            <v>0</v>
          </cell>
          <cell r="BC1743" t="str">
            <v>OTHERS</v>
          </cell>
          <cell r="BE1743" t="str">
            <v>Feb</v>
          </cell>
        </row>
        <row r="1744">
          <cell r="C1744" t="str">
            <v>Kewespo</v>
          </cell>
          <cell r="R1744">
            <v>0</v>
          </cell>
          <cell r="AZ1744">
            <v>0</v>
          </cell>
          <cell r="BA1744">
            <v>0</v>
          </cell>
          <cell r="BC1744" t="str">
            <v>OTHERS</v>
          </cell>
          <cell r="BE1744" t="str">
            <v>Mar</v>
          </cell>
        </row>
        <row r="1745">
          <cell r="C1745" t="str">
            <v>Kewespo</v>
          </cell>
          <cell r="R1745">
            <v>0</v>
          </cell>
          <cell r="AZ1745">
            <v>0</v>
          </cell>
          <cell r="BA1745">
            <v>0</v>
          </cell>
          <cell r="BC1745" t="str">
            <v>OTHERS</v>
          </cell>
          <cell r="BE1745" t="str">
            <v>Apr</v>
          </cell>
        </row>
        <row r="1746">
          <cell r="C1746" t="str">
            <v>Kewespo</v>
          </cell>
          <cell r="R1746">
            <v>0</v>
          </cell>
          <cell r="AZ1746">
            <v>0</v>
          </cell>
          <cell r="BA1746">
            <v>0</v>
          </cell>
          <cell r="BC1746" t="str">
            <v>OTHERS</v>
          </cell>
          <cell r="BE1746" t="str">
            <v>May</v>
          </cell>
        </row>
        <row r="1747">
          <cell r="C1747" t="str">
            <v>Kewespo</v>
          </cell>
          <cell r="R1747">
            <v>0</v>
          </cell>
          <cell r="AZ1747">
            <v>0</v>
          </cell>
          <cell r="BA1747">
            <v>0</v>
          </cell>
          <cell r="BC1747" t="str">
            <v>OTHERS</v>
          </cell>
          <cell r="BE1747" t="str">
            <v>Jun</v>
          </cell>
        </row>
        <row r="1748">
          <cell r="C1748" t="str">
            <v>Kewespo</v>
          </cell>
          <cell r="R1748">
            <v>0</v>
          </cell>
          <cell r="AZ1748">
            <v>0</v>
          </cell>
          <cell r="BA1748">
            <v>0</v>
          </cell>
          <cell r="BC1748" t="str">
            <v>OTHERS</v>
          </cell>
          <cell r="BE1748" t="str">
            <v>Jul</v>
          </cell>
        </row>
        <row r="1749">
          <cell r="C1749" t="str">
            <v>Kewespo</v>
          </cell>
          <cell r="R1749">
            <v>0</v>
          </cell>
          <cell r="AZ1749">
            <v>0</v>
          </cell>
          <cell r="BA1749">
            <v>0</v>
          </cell>
          <cell r="BC1749" t="str">
            <v>OTHERS</v>
          </cell>
          <cell r="BE1749" t="str">
            <v>Aug</v>
          </cell>
        </row>
        <row r="1750">
          <cell r="C1750" t="str">
            <v>Kewespo</v>
          </cell>
          <cell r="R1750">
            <v>0</v>
          </cell>
          <cell r="AZ1750">
            <v>0</v>
          </cell>
          <cell r="BA1750">
            <v>0</v>
          </cell>
          <cell r="BC1750" t="str">
            <v>OTHERS</v>
          </cell>
          <cell r="BE1750" t="str">
            <v>Sep</v>
          </cell>
        </row>
        <row r="1751">
          <cell r="C1751" t="str">
            <v>Kewespo</v>
          </cell>
          <cell r="R1751">
            <v>0</v>
          </cell>
          <cell r="AZ1751">
            <v>0</v>
          </cell>
          <cell r="BA1751">
            <v>0</v>
          </cell>
          <cell r="BC1751" t="str">
            <v>OTHERS</v>
          </cell>
          <cell r="BE1751" t="str">
            <v>Oct</v>
          </cell>
        </row>
        <row r="1752">
          <cell r="C1752" t="str">
            <v>Kewespo</v>
          </cell>
          <cell r="R1752">
            <v>0</v>
          </cell>
          <cell r="AZ1752">
            <v>0</v>
          </cell>
          <cell r="BA1752">
            <v>0</v>
          </cell>
          <cell r="BC1752" t="str">
            <v>OTHERS</v>
          </cell>
          <cell r="BE1752" t="str">
            <v>Nov</v>
          </cell>
        </row>
        <row r="1753">
          <cell r="C1753" t="str">
            <v>Kewespo</v>
          </cell>
          <cell r="R1753">
            <v>0</v>
          </cell>
          <cell r="AZ1753">
            <v>0</v>
          </cell>
          <cell r="BA1753">
            <v>0</v>
          </cell>
          <cell r="BC1753" t="str">
            <v>OTHERS</v>
          </cell>
          <cell r="BE1753" t="str">
            <v>Dec</v>
          </cell>
        </row>
        <row r="1754">
          <cell r="C1754" t="str">
            <v>Kewespo</v>
          </cell>
          <cell r="R1754">
            <v>24000</v>
          </cell>
          <cell r="AZ1754">
            <v>-12000</v>
          </cell>
          <cell r="BA1754">
            <v>-19718.261440514016</v>
          </cell>
          <cell r="BC1754" t="str">
            <v>OTHERS</v>
          </cell>
          <cell r="BE1754" t="str">
            <v>Jan</v>
          </cell>
        </row>
        <row r="1755">
          <cell r="C1755" t="str">
            <v>Kewespo</v>
          </cell>
          <cell r="R1755">
            <v>0</v>
          </cell>
          <cell r="AZ1755">
            <v>0</v>
          </cell>
          <cell r="BA1755">
            <v>0</v>
          </cell>
          <cell r="BC1755" t="str">
            <v>OTHERS</v>
          </cell>
          <cell r="BE1755" t="str">
            <v>Feb</v>
          </cell>
        </row>
        <row r="1756">
          <cell r="C1756" t="str">
            <v>Kewespo</v>
          </cell>
          <cell r="R1756">
            <v>0</v>
          </cell>
          <cell r="AZ1756">
            <v>0</v>
          </cell>
          <cell r="BA1756">
            <v>0</v>
          </cell>
          <cell r="BC1756" t="str">
            <v>OTHERS</v>
          </cell>
          <cell r="BE1756" t="str">
            <v>Mar</v>
          </cell>
        </row>
        <row r="1757">
          <cell r="C1757" t="str">
            <v>Kewespo</v>
          </cell>
          <cell r="R1757">
            <v>0</v>
          </cell>
          <cell r="AZ1757">
            <v>0</v>
          </cell>
          <cell r="BA1757">
            <v>0</v>
          </cell>
          <cell r="BC1757" t="str">
            <v>OTHERS</v>
          </cell>
          <cell r="BE1757" t="str">
            <v>Apr</v>
          </cell>
        </row>
        <row r="1758">
          <cell r="C1758" t="str">
            <v>Kewespo</v>
          </cell>
          <cell r="R1758">
            <v>0</v>
          </cell>
          <cell r="AZ1758">
            <v>0</v>
          </cell>
          <cell r="BA1758">
            <v>0</v>
          </cell>
          <cell r="BC1758" t="str">
            <v>OTHERS</v>
          </cell>
          <cell r="BE1758" t="str">
            <v>May</v>
          </cell>
        </row>
        <row r="1759">
          <cell r="C1759" t="str">
            <v>Kewespo</v>
          </cell>
          <cell r="R1759">
            <v>0</v>
          </cell>
          <cell r="AZ1759">
            <v>0</v>
          </cell>
          <cell r="BA1759">
            <v>0</v>
          </cell>
          <cell r="BC1759" t="str">
            <v>OTHERS</v>
          </cell>
          <cell r="BE1759" t="str">
            <v>Jun</v>
          </cell>
        </row>
        <row r="1760">
          <cell r="C1760" t="str">
            <v>Kewespo</v>
          </cell>
          <cell r="R1760">
            <v>0</v>
          </cell>
          <cell r="AZ1760">
            <v>0</v>
          </cell>
          <cell r="BA1760">
            <v>0</v>
          </cell>
          <cell r="BC1760" t="str">
            <v>OTHERS</v>
          </cell>
          <cell r="BE1760" t="str">
            <v>Jul</v>
          </cell>
        </row>
        <row r="1761">
          <cell r="C1761" t="str">
            <v>Kewespo</v>
          </cell>
          <cell r="R1761">
            <v>0</v>
          </cell>
          <cell r="AZ1761">
            <v>0</v>
          </cell>
          <cell r="BA1761">
            <v>0</v>
          </cell>
          <cell r="BC1761" t="str">
            <v>OTHERS</v>
          </cell>
          <cell r="BE1761" t="str">
            <v>Aug</v>
          </cell>
        </row>
        <row r="1762">
          <cell r="C1762" t="str">
            <v>Kewespo</v>
          </cell>
          <cell r="R1762">
            <v>0</v>
          </cell>
          <cell r="AZ1762">
            <v>0</v>
          </cell>
          <cell r="BA1762">
            <v>0</v>
          </cell>
          <cell r="BC1762" t="str">
            <v>OTHERS</v>
          </cell>
          <cell r="BE1762" t="str">
            <v>Sep</v>
          </cell>
        </row>
        <row r="1763">
          <cell r="C1763" t="str">
            <v>Kewespo</v>
          </cell>
          <cell r="R1763">
            <v>0</v>
          </cell>
          <cell r="AZ1763">
            <v>0</v>
          </cell>
          <cell r="BA1763">
            <v>0</v>
          </cell>
          <cell r="BC1763" t="str">
            <v>OTHERS</v>
          </cell>
          <cell r="BE1763" t="str">
            <v>Oct</v>
          </cell>
        </row>
        <row r="1764">
          <cell r="C1764" t="str">
            <v>Kewespo</v>
          </cell>
          <cell r="R1764">
            <v>0</v>
          </cell>
          <cell r="AZ1764">
            <v>0</v>
          </cell>
          <cell r="BA1764">
            <v>0</v>
          </cell>
          <cell r="BC1764" t="str">
            <v>OTHERS</v>
          </cell>
          <cell r="BE1764" t="str">
            <v>Nov</v>
          </cell>
        </row>
        <row r="1765">
          <cell r="C1765" t="str">
            <v>Kewespo</v>
          </cell>
          <cell r="R1765">
            <v>0</v>
          </cell>
          <cell r="AZ1765">
            <v>0</v>
          </cell>
          <cell r="BA1765">
            <v>0</v>
          </cell>
          <cell r="BC1765" t="str">
            <v>OTHERS</v>
          </cell>
          <cell r="BE1765" t="str">
            <v>Dec</v>
          </cell>
        </row>
        <row r="1766">
          <cell r="C1766" t="str">
            <v>Kewespo</v>
          </cell>
          <cell r="R1766">
            <v>0</v>
          </cell>
          <cell r="AZ1766">
            <v>0</v>
          </cell>
          <cell r="BA1766">
            <v>0</v>
          </cell>
          <cell r="BC1766" t="str">
            <v>OTHERS</v>
          </cell>
          <cell r="BE1766" t="str">
            <v>Jan</v>
          </cell>
        </row>
        <row r="1767">
          <cell r="C1767" t="str">
            <v>Kewespo</v>
          </cell>
          <cell r="R1767">
            <v>0</v>
          </cell>
          <cell r="AZ1767">
            <v>0</v>
          </cell>
          <cell r="BA1767">
            <v>0</v>
          </cell>
          <cell r="BC1767" t="str">
            <v>OTHERS</v>
          </cell>
          <cell r="BE1767" t="str">
            <v>Feb</v>
          </cell>
        </row>
        <row r="1768">
          <cell r="C1768" t="str">
            <v>Kewespo</v>
          </cell>
          <cell r="R1768">
            <v>28000</v>
          </cell>
          <cell r="AZ1768">
            <v>-14000</v>
          </cell>
          <cell r="BA1768">
            <v>-32191.863921478234</v>
          </cell>
          <cell r="BC1768" t="str">
            <v>OTHERS</v>
          </cell>
          <cell r="BE1768" t="str">
            <v>Mar</v>
          </cell>
        </row>
        <row r="1769">
          <cell r="C1769" t="str">
            <v>Kewespo</v>
          </cell>
          <cell r="R1769">
            <v>0</v>
          </cell>
          <cell r="AZ1769">
            <v>0</v>
          </cell>
          <cell r="BA1769">
            <v>0</v>
          </cell>
          <cell r="BC1769" t="str">
            <v>OTHERS</v>
          </cell>
          <cell r="BE1769" t="str">
            <v>Apr</v>
          </cell>
        </row>
        <row r="1770">
          <cell r="C1770" t="str">
            <v>Kewespo</v>
          </cell>
          <cell r="R1770">
            <v>0</v>
          </cell>
          <cell r="AZ1770">
            <v>0</v>
          </cell>
          <cell r="BA1770">
            <v>0</v>
          </cell>
          <cell r="BC1770" t="str">
            <v>OTHERS</v>
          </cell>
          <cell r="BE1770" t="str">
            <v>May</v>
          </cell>
        </row>
        <row r="1771">
          <cell r="C1771" t="str">
            <v>Kewespo</v>
          </cell>
          <cell r="R1771">
            <v>28000</v>
          </cell>
          <cell r="AZ1771">
            <v>-14000</v>
          </cell>
          <cell r="BA1771">
            <v>-32191.863921478234</v>
          </cell>
          <cell r="BC1771" t="str">
            <v>OTHERS</v>
          </cell>
          <cell r="BE1771" t="str">
            <v>Jun</v>
          </cell>
        </row>
        <row r="1772">
          <cell r="C1772" t="str">
            <v>Kewespo</v>
          </cell>
          <cell r="R1772">
            <v>0</v>
          </cell>
          <cell r="AZ1772">
            <v>0</v>
          </cell>
          <cell r="BA1772">
            <v>0</v>
          </cell>
          <cell r="BC1772" t="str">
            <v>OTHERS</v>
          </cell>
          <cell r="BE1772" t="str">
            <v>Jul</v>
          </cell>
        </row>
        <row r="1773">
          <cell r="C1773" t="str">
            <v>Kewespo</v>
          </cell>
          <cell r="R1773">
            <v>0</v>
          </cell>
          <cell r="AZ1773">
            <v>0</v>
          </cell>
          <cell r="BA1773">
            <v>0</v>
          </cell>
          <cell r="BC1773" t="str">
            <v>OTHERS</v>
          </cell>
          <cell r="BE1773" t="str">
            <v>Aug</v>
          </cell>
        </row>
        <row r="1774">
          <cell r="C1774" t="str">
            <v>Kewespo</v>
          </cell>
          <cell r="R1774">
            <v>0</v>
          </cell>
          <cell r="AZ1774">
            <v>0</v>
          </cell>
          <cell r="BA1774">
            <v>0</v>
          </cell>
          <cell r="BC1774" t="str">
            <v>OTHERS</v>
          </cell>
          <cell r="BE1774" t="str">
            <v>Sep</v>
          </cell>
        </row>
        <row r="1775">
          <cell r="C1775" t="str">
            <v>Kewespo</v>
          </cell>
          <cell r="R1775">
            <v>0</v>
          </cell>
          <cell r="AZ1775">
            <v>0</v>
          </cell>
          <cell r="BA1775">
            <v>0</v>
          </cell>
          <cell r="BC1775" t="str">
            <v>OTHERS</v>
          </cell>
          <cell r="BE1775" t="str">
            <v>Oct</v>
          </cell>
        </row>
        <row r="1776">
          <cell r="C1776" t="str">
            <v>Kewespo</v>
          </cell>
          <cell r="R1776">
            <v>0</v>
          </cell>
          <cell r="AZ1776">
            <v>0</v>
          </cell>
          <cell r="BA1776">
            <v>0</v>
          </cell>
          <cell r="BC1776" t="str">
            <v>OTHERS</v>
          </cell>
          <cell r="BE1776" t="str">
            <v>Nov</v>
          </cell>
        </row>
        <row r="1777">
          <cell r="C1777" t="str">
            <v>Kewespo</v>
          </cell>
          <cell r="R1777">
            <v>0</v>
          </cell>
          <cell r="AZ1777">
            <v>0</v>
          </cell>
          <cell r="BA1777">
            <v>0</v>
          </cell>
          <cell r="BC1777" t="str">
            <v>OTHERS</v>
          </cell>
          <cell r="BE1777" t="str">
            <v>Dec</v>
          </cell>
        </row>
        <row r="1778">
          <cell r="C1778" t="str">
            <v>Kewespo</v>
          </cell>
          <cell r="R1778">
            <v>0</v>
          </cell>
          <cell r="AZ1778">
            <v>0</v>
          </cell>
          <cell r="BA1778">
            <v>0</v>
          </cell>
          <cell r="BC1778" t="str">
            <v>OTHERS</v>
          </cell>
          <cell r="BE1778" t="str">
            <v>Jan</v>
          </cell>
        </row>
        <row r="1779">
          <cell r="C1779" t="str">
            <v>Kewespo</v>
          </cell>
          <cell r="R1779">
            <v>0</v>
          </cell>
          <cell r="AZ1779">
            <v>0</v>
          </cell>
          <cell r="BA1779">
            <v>0</v>
          </cell>
          <cell r="BC1779" t="str">
            <v>OTHERS</v>
          </cell>
          <cell r="BE1779" t="str">
            <v>Feb</v>
          </cell>
        </row>
        <row r="1780">
          <cell r="C1780" t="str">
            <v>Kewespo</v>
          </cell>
          <cell r="R1780">
            <v>14000</v>
          </cell>
          <cell r="AZ1780">
            <v>-7000</v>
          </cell>
          <cell r="BA1780">
            <v>-17257.743590987953</v>
          </cell>
          <cell r="BC1780" t="str">
            <v>OTHERS</v>
          </cell>
          <cell r="BE1780" t="str">
            <v>Mar</v>
          </cell>
        </row>
        <row r="1781">
          <cell r="C1781" t="str">
            <v>Kewespo</v>
          </cell>
          <cell r="R1781">
            <v>0</v>
          </cell>
          <cell r="AZ1781">
            <v>0</v>
          </cell>
          <cell r="BA1781">
            <v>0</v>
          </cell>
          <cell r="BC1781" t="str">
            <v>OTHERS</v>
          </cell>
          <cell r="BE1781" t="str">
            <v>Apr</v>
          </cell>
        </row>
        <row r="1782">
          <cell r="C1782" t="str">
            <v>Kewespo</v>
          </cell>
          <cell r="R1782">
            <v>0</v>
          </cell>
          <cell r="AZ1782">
            <v>0</v>
          </cell>
          <cell r="BA1782">
            <v>0</v>
          </cell>
          <cell r="BC1782" t="str">
            <v>OTHERS</v>
          </cell>
          <cell r="BE1782" t="str">
            <v>May</v>
          </cell>
        </row>
        <row r="1783">
          <cell r="C1783" t="str">
            <v>Kewespo</v>
          </cell>
          <cell r="R1783">
            <v>14000</v>
          </cell>
          <cell r="AZ1783">
            <v>-7000</v>
          </cell>
          <cell r="BA1783">
            <v>-17257.743590987953</v>
          </cell>
          <cell r="BC1783" t="str">
            <v>OTHERS</v>
          </cell>
          <cell r="BE1783" t="str">
            <v>Jun</v>
          </cell>
        </row>
        <row r="1784">
          <cell r="C1784" t="str">
            <v>Kewespo</v>
          </cell>
          <cell r="R1784">
            <v>0</v>
          </cell>
          <cell r="AZ1784">
            <v>0</v>
          </cell>
          <cell r="BA1784">
            <v>0</v>
          </cell>
          <cell r="BC1784" t="str">
            <v>OTHERS</v>
          </cell>
          <cell r="BE1784" t="str">
            <v>Jul</v>
          </cell>
        </row>
        <row r="1785">
          <cell r="C1785" t="str">
            <v>Kewespo</v>
          </cell>
          <cell r="R1785">
            <v>0</v>
          </cell>
          <cell r="AZ1785">
            <v>0</v>
          </cell>
          <cell r="BA1785">
            <v>0</v>
          </cell>
          <cell r="BC1785" t="str">
            <v>OTHERS</v>
          </cell>
          <cell r="BE1785" t="str">
            <v>Aug</v>
          </cell>
        </row>
        <row r="1786">
          <cell r="C1786" t="str">
            <v>Kewespo</v>
          </cell>
          <cell r="R1786">
            <v>0</v>
          </cell>
          <cell r="AZ1786">
            <v>0</v>
          </cell>
          <cell r="BA1786">
            <v>0</v>
          </cell>
          <cell r="BC1786" t="str">
            <v>OTHERS</v>
          </cell>
          <cell r="BE1786" t="str">
            <v>Sep</v>
          </cell>
        </row>
        <row r="1787">
          <cell r="C1787" t="str">
            <v>Kewespo</v>
          </cell>
          <cell r="R1787">
            <v>0</v>
          </cell>
          <cell r="AZ1787">
            <v>0</v>
          </cell>
          <cell r="BA1787">
            <v>0</v>
          </cell>
          <cell r="BC1787" t="str">
            <v>OTHERS</v>
          </cell>
          <cell r="BE1787" t="str">
            <v>Oct</v>
          </cell>
        </row>
        <row r="1788">
          <cell r="C1788" t="str">
            <v>Kewespo</v>
          </cell>
          <cell r="R1788">
            <v>0</v>
          </cell>
          <cell r="AZ1788">
            <v>0</v>
          </cell>
          <cell r="BA1788">
            <v>0</v>
          </cell>
          <cell r="BC1788" t="str">
            <v>OTHERS</v>
          </cell>
          <cell r="BE1788" t="str">
            <v>Nov</v>
          </cell>
        </row>
        <row r="1789">
          <cell r="C1789" t="str">
            <v>Kewespo</v>
          </cell>
          <cell r="R1789">
            <v>0</v>
          </cell>
          <cell r="AZ1789">
            <v>0</v>
          </cell>
          <cell r="BA1789">
            <v>0</v>
          </cell>
          <cell r="BC1789" t="str">
            <v>OTHERS</v>
          </cell>
          <cell r="BE1789" t="str">
            <v>Dec</v>
          </cell>
        </row>
        <row r="1790">
          <cell r="C1790" t="str">
            <v>Kewespo</v>
          </cell>
          <cell r="R1790">
            <v>0</v>
          </cell>
          <cell r="AZ1790">
            <v>0</v>
          </cell>
          <cell r="BA1790">
            <v>0</v>
          </cell>
          <cell r="BC1790" t="str">
            <v>OTHERS</v>
          </cell>
          <cell r="BE1790" t="str">
            <v>Jan</v>
          </cell>
        </row>
        <row r="1791">
          <cell r="C1791" t="str">
            <v>Kewespo</v>
          </cell>
          <cell r="R1791">
            <v>0</v>
          </cell>
          <cell r="AZ1791">
            <v>0</v>
          </cell>
          <cell r="BA1791">
            <v>0</v>
          </cell>
          <cell r="BC1791" t="str">
            <v>OTHERS</v>
          </cell>
          <cell r="BE1791" t="str">
            <v>Feb</v>
          </cell>
        </row>
        <row r="1792">
          <cell r="C1792" t="str">
            <v>Kewespo</v>
          </cell>
          <cell r="R1792">
            <v>14000</v>
          </cell>
          <cell r="AZ1792">
            <v>-7000</v>
          </cell>
          <cell r="BA1792">
            <v>-16458.998095191877</v>
          </cell>
          <cell r="BC1792" t="str">
            <v>OTHERS</v>
          </cell>
          <cell r="BE1792" t="str">
            <v>Mar</v>
          </cell>
        </row>
        <row r="1793">
          <cell r="C1793" t="str">
            <v>Kewespo</v>
          </cell>
          <cell r="R1793">
            <v>0</v>
          </cell>
          <cell r="AZ1793">
            <v>0</v>
          </cell>
          <cell r="BA1793">
            <v>0</v>
          </cell>
          <cell r="BC1793" t="str">
            <v>OTHERS</v>
          </cell>
          <cell r="BE1793" t="str">
            <v>Apr</v>
          </cell>
        </row>
        <row r="1794">
          <cell r="C1794" t="str">
            <v>Kewespo</v>
          </cell>
          <cell r="R1794">
            <v>0</v>
          </cell>
          <cell r="AZ1794">
            <v>0</v>
          </cell>
          <cell r="BA1794">
            <v>0</v>
          </cell>
          <cell r="BC1794" t="str">
            <v>OTHERS</v>
          </cell>
          <cell r="BE1794" t="str">
            <v>May</v>
          </cell>
        </row>
        <row r="1795">
          <cell r="C1795" t="str">
            <v>Kewespo</v>
          </cell>
          <cell r="R1795">
            <v>14000</v>
          </cell>
          <cell r="AZ1795">
            <v>-7000</v>
          </cell>
          <cell r="BA1795">
            <v>-16458.998095191877</v>
          </cell>
          <cell r="BC1795" t="str">
            <v>OTHERS</v>
          </cell>
          <cell r="BE1795" t="str">
            <v>Jun</v>
          </cell>
        </row>
        <row r="1796">
          <cell r="C1796" t="str">
            <v>Kewespo</v>
          </cell>
          <cell r="R1796">
            <v>0</v>
          </cell>
          <cell r="AZ1796">
            <v>0</v>
          </cell>
          <cell r="BA1796">
            <v>0</v>
          </cell>
          <cell r="BC1796" t="str">
            <v>OTHERS</v>
          </cell>
          <cell r="BE1796" t="str">
            <v>Jul</v>
          </cell>
        </row>
        <row r="1797">
          <cell r="C1797" t="str">
            <v>Kewespo</v>
          </cell>
          <cell r="R1797">
            <v>0</v>
          </cell>
          <cell r="AZ1797">
            <v>0</v>
          </cell>
          <cell r="BA1797">
            <v>0</v>
          </cell>
          <cell r="BC1797" t="str">
            <v>OTHERS</v>
          </cell>
          <cell r="BE1797" t="str">
            <v>Aug</v>
          </cell>
        </row>
        <row r="1798">
          <cell r="C1798" t="str">
            <v>Kewespo</v>
          </cell>
          <cell r="R1798">
            <v>0</v>
          </cell>
          <cell r="AZ1798">
            <v>0</v>
          </cell>
          <cell r="BA1798">
            <v>0</v>
          </cell>
          <cell r="BC1798" t="str">
            <v>OTHERS</v>
          </cell>
          <cell r="BE1798" t="str">
            <v>Sep</v>
          </cell>
        </row>
        <row r="1799">
          <cell r="C1799" t="str">
            <v>Kewespo</v>
          </cell>
          <cell r="R1799">
            <v>0</v>
          </cell>
          <cell r="AZ1799">
            <v>0</v>
          </cell>
          <cell r="BA1799">
            <v>0</v>
          </cell>
          <cell r="BC1799" t="str">
            <v>OTHERS</v>
          </cell>
          <cell r="BE1799" t="str">
            <v>Oct</v>
          </cell>
        </row>
        <row r="1800">
          <cell r="C1800" t="str">
            <v>Kewespo</v>
          </cell>
          <cell r="R1800">
            <v>0</v>
          </cell>
          <cell r="AZ1800">
            <v>0</v>
          </cell>
          <cell r="BA1800">
            <v>0</v>
          </cell>
          <cell r="BC1800" t="str">
            <v>OTHERS</v>
          </cell>
          <cell r="BE1800" t="str">
            <v>Nov</v>
          </cell>
        </row>
        <row r="1801">
          <cell r="C1801" t="str">
            <v>Kewespo</v>
          </cell>
          <cell r="R1801">
            <v>0</v>
          </cell>
          <cell r="AZ1801">
            <v>0</v>
          </cell>
          <cell r="BA1801">
            <v>0</v>
          </cell>
          <cell r="BC1801" t="str">
            <v>OTHERS</v>
          </cell>
          <cell r="BE1801" t="str">
            <v>Dec</v>
          </cell>
        </row>
        <row r="1802">
          <cell r="C1802" t="str">
            <v>Kewespo</v>
          </cell>
          <cell r="R1802">
            <v>0</v>
          </cell>
          <cell r="AZ1802">
            <v>0</v>
          </cell>
          <cell r="BA1802">
            <v>0</v>
          </cell>
          <cell r="BC1802" t="str">
            <v>OTHERS</v>
          </cell>
          <cell r="BE1802" t="str">
            <v>Jan</v>
          </cell>
        </row>
        <row r="1803">
          <cell r="C1803" t="str">
            <v>Kewespo</v>
          </cell>
          <cell r="R1803">
            <v>0</v>
          </cell>
          <cell r="AZ1803">
            <v>0</v>
          </cell>
          <cell r="BA1803">
            <v>0</v>
          </cell>
          <cell r="BC1803" t="str">
            <v>OTHERS</v>
          </cell>
          <cell r="BE1803" t="str">
            <v>Feb</v>
          </cell>
        </row>
        <row r="1804">
          <cell r="C1804" t="str">
            <v>Kewespo</v>
          </cell>
          <cell r="R1804">
            <v>13999.999999999996</v>
          </cell>
          <cell r="AZ1804">
            <v>-6999.9999999999982</v>
          </cell>
          <cell r="BA1804">
            <v>-18625.292697426688</v>
          </cell>
          <cell r="BC1804" t="str">
            <v>OTHERS</v>
          </cell>
          <cell r="BE1804" t="str">
            <v>Mar</v>
          </cell>
        </row>
        <row r="1805">
          <cell r="C1805" t="str">
            <v>Kewespo</v>
          </cell>
          <cell r="R1805">
            <v>0</v>
          </cell>
          <cell r="AZ1805">
            <v>0</v>
          </cell>
          <cell r="BA1805">
            <v>0</v>
          </cell>
          <cell r="BC1805" t="str">
            <v>OTHERS</v>
          </cell>
          <cell r="BE1805" t="str">
            <v>Apr</v>
          </cell>
        </row>
        <row r="1806">
          <cell r="C1806" t="str">
            <v>Kewespo</v>
          </cell>
          <cell r="R1806">
            <v>0</v>
          </cell>
          <cell r="AZ1806">
            <v>0</v>
          </cell>
          <cell r="BA1806">
            <v>0</v>
          </cell>
          <cell r="BC1806" t="str">
            <v>OTHERS</v>
          </cell>
          <cell r="BE1806" t="str">
            <v>May</v>
          </cell>
        </row>
        <row r="1807">
          <cell r="C1807" t="str">
            <v>Kewespo</v>
          </cell>
          <cell r="R1807">
            <v>13999.999999999996</v>
          </cell>
          <cell r="AZ1807">
            <v>-6999.9999999999982</v>
          </cell>
          <cell r="BA1807">
            <v>-18625.292697426688</v>
          </cell>
          <cell r="BC1807" t="str">
            <v>OTHERS</v>
          </cell>
          <cell r="BE1807" t="str">
            <v>Jun</v>
          </cell>
        </row>
        <row r="1808">
          <cell r="C1808" t="str">
            <v>Kewespo</v>
          </cell>
          <cell r="R1808">
            <v>0</v>
          </cell>
          <cell r="AZ1808">
            <v>0</v>
          </cell>
          <cell r="BA1808">
            <v>0</v>
          </cell>
          <cell r="BC1808" t="str">
            <v>OTHERS</v>
          </cell>
          <cell r="BE1808" t="str">
            <v>Jul</v>
          </cell>
        </row>
        <row r="1809">
          <cell r="C1809" t="str">
            <v>Kewespo</v>
          </cell>
          <cell r="R1809">
            <v>0</v>
          </cell>
          <cell r="AZ1809">
            <v>0</v>
          </cell>
          <cell r="BA1809">
            <v>0</v>
          </cell>
          <cell r="BC1809" t="str">
            <v>OTHERS</v>
          </cell>
          <cell r="BE1809" t="str">
            <v>Aug</v>
          </cell>
        </row>
        <row r="1810">
          <cell r="C1810" t="str">
            <v>Kewespo</v>
          </cell>
          <cell r="R1810">
            <v>0</v>
          </cell>
          <cell r="AZ1810">
            <v>0</v>
          </cell>
          <cell r="BA1810">
            <v>0</v>
          </cell>
          <cell r="BC1810" t="str">
            <v>OTHERS</v>
          </cell>
          <cell r="BE1810" t="str">
            <v>Sep</v>
          </cell>
        </row>
        <row r="1811">
          <cell r="C1811" t="str">
            <v>Kewespo</v>
          </cell>
          <cell r="R1811">
            <v>0</v>
          </cell>
          <cell r="AZ1811">
            <v>0</v>
          </cell>
          <cell r="BA1811">
            <v>0</v>
          </cell>
          <cell r="BC1811" t="str">
            <v>OTHERS</v>
          </cell>
          <cell r="BE1811" t="str">
            <v>Oct</v>
          </cell>
        </row>
        <row r="1812">
          <cell r="C1812" t="str">
            <v>Kewespo</v>
          </cell>
          <cell r="R1812">
            <v>0</v>
          </cell>
          <cell r="AZ1812">
            <v>0</v>
          </cell>
          <cell r="BA1812">
            <v>0</v>
          </cell>
          <cell r="BC1812" t="str">
            <v>OTHERS</v>
          </cell>
          <cell r="BE1812" t="str">
            <v>Nov</v>
          </cell>
        </row>
        <row r="1813">
          <cell r="C1813" t="str">
            <v>Kewespo</v>
          </cell>
          <cell r="R1813">
            <v>0</v>
          </cell>
          <cell r="AZ1813">
            <v>0</v>
          </cell>
          <cell r="BA1813">
            <v>0</v>
          </cell>
          <cell r="BC1813" t="str">
            <v>OTHERS</v>
          </cell>
          <cell r="BE1813" t="str">
            <v>Dec</v>
          </cell>
        </row>
        <row r="1814">
          <cell r="C1814" t="str">
            <v>Kewespo</v>
          </cell>
          <cell r="R1814">
            <v>0</v>
          </cell>
          <cell r="AZ1814">
            <v>0</v>
          </cell>
          <cell r="BA1814">
            <v>0</v>
          </cell>
          <cell r="BC1814" t="str">
            <v>OTHERS</v>
          </cell>
          <cell r="BE1814" t="str">
            <v>Jan</v>
          </cell>
        </row>
        <row r="1815">
          <cell r="C1815" t="str">
            <v>Kewespo</v>
          </cell>
          <cell r="R1815">
            <v>56000</v>
          </cell>
          <cell r="AZ1815">
            <v>-28000</v>
          </cell>
          <cell r="BA1815">
            <v>0</v>
          </cell>
          <cell r="BC1815" t="str">
            <v>OTHERS</v>
          </cell>
          <cell r="BE1815" t="str">
            <v>Feb</v>
          </cell>
        </row>
        <row r="1816">
          <cell r="C1816" t="str">
            <v>Kewespo</v>
          </cell>
          <cell r="R1816">
            <v>0</v>
          </cell>
          <cell r="AZ1816">
            <v>0</v>
          </cell>
          <cell r="BA1816">
            <v>0</v>
          </cell>
          <cell r="BC1816" t="str">
            <v>OTHERS</v>
          </cell>
          <cell r="BE1816" t="str">
            <v>Mar</v>
          </cell>
        </row>
        <row r="1817">
          <cell r="C1817" t="str">
            <v>Kewespo</v>
          </cell>
          <cell r="R1817">
            <v>56000</v>
          </cell>
          <cell r="AZ1817">
            <v>-28000</v>
          </cell>
          <cell r="BA1817">
            <v>0</v>
          </cell>
          <cell r="BC1817" t="str">
            <v>OTHERS</v>
          </cell>
          <cell r="BE1817" t="str">
            <v>Apr</v>
          </cell>
        </row>
        <row r="1818">
          <cell r="C1818" t="str">
            <v>Kewespo</v>
          </cell>
          <cell r="R1818">
            <v>0</v>
          </cell>
          <cell r="AZ1818">
            <v>0</v>
          </cell>
          <cell r="BA1818">
            <v>0</v>
          </cell>
          <cell r="BC1818" t="str">
            <v>OTHERS</v>
          </cell>
          <cell r="BE1818" t="str">
            <v>May</v>
          </cell>
        </row>
        <row r="1819">
          <cell r="C1819" t="str">
            <v>Kewespo</v>
          </cell>
          <cell r="R1819">
            <v>0</v>
          </cell>
          <cell r="AZ1819">
            <v>0</v>
          </cell>
          <cell r="BA1819">
            <v>0</v>
          </cell>
          <cell r="BC1819" t="str">
            <v>OTHERS</v>
          </cell>
          <cell r="BE1819" t="str">
            <v>Jun</v>
          </cell>
        </row>
        <row r="1820">
          <cell r="C1820" t="str">
            <v>Kewespo</v>
          </cell>
          <cell r="R1820">
            <v>0</v>
          </cell>
          <cell r="AZ1820">
            <v>0</v>
          </cell>
          <cell r="BA1820">
            <v>0</v>
          </cell>
          <cell r="BC1820" t="str">
            <v>OTHERS</v>
          </cell>
          <cell r="BE1820" t="str">
            <v>Jul</v>
          </cell>
        </row>
        <row r="1821">
          <cell r="C1821" t="str">
            <v>Kewespo</v>
          </cell>
          <cell r="R1821">
            <v>0</v>
          </cell>
          <cell r="AZ1821">
            <v>0</v>
          </cell>
          <cell r="BA1821">
            <v>0</v>
          </cell>
          <cell r="BC1821" t="str">
            <v>OTHERS</v>
          </cell>
          <cell r="BE1821" t="str">
            <v>Aug</v>
          </cell>
        </row>
        <row r="1822">
          <cell r="C1822" t="str">
            <v>Kewespo</v>
          </cell>
          <cell r="R1822">
            <v>0</v>
          </cell>
          <cell r="AZ1822">
            <v>0</v>
          </cell>
          <cell r="BA1822">
            <v>0</v>
          </cell>
          <cell r="BC1822" t="str">
            <v>OTHERS</v>
          </cell>
          <cell r="BE1822" t="str">
            <v>Sep</v>
          </cell>
        </row>
        <row r="1823">
          <cell r="C1823" t="str">
            <v>Kewespo</v>
          </cell>
          <cell r="R1823">
            <v>0</v>
          </cell>
          <cell r="AZ1823">
            <v>0</v>
          </cell>
          <cell r="BA1823">
            <v>0</v>
          </cell>
          <cell r="BC1823" t="str">
            <v>OTHERS</v>
          </cell>
          <cell r="BE1823" t="str">
            <v>Oct</v>
          </cell>
        </row>
        <row r="1824">
          <cell r="C1824" t="str">
            <v>Kewespo</v>
          </cell>
          <cell r="R1824">
            <v>0</v>
          </cell>
          <cell r="AZ1824">
            <v>0</v>
          </cell>
          <cell r="BA1824">
            <v>0</v>
          </cell>
          <cell r="BC1824" t="str">
            <v>OTHERS</v>
          </cell>
          <cell r="BE1824" t="str">
            <v>Nov</v>
          </cell>
        </row>
        <row r="1825">
          <cell r="C1825" t="str">
            <v>Kewespo</v>
          </cell>
          <cell r="R1825">
            <v>0</v>
          </cell>
          <cell r="AZ1825">
            <v>0</v>
          </cell>
          <cell r="BA1825">
            <v>0</v>
          </cell>
          <cell r="BC1825" t="str">
            <v>OTHERS</v>
          </cell>
          <cell r="BE1825" t="str">
            <v>Dec</v>
          </cell>
        </row>
        <row r="1826">
          <cell r="C1826" t="str">
            <v>Kewespo</v>
          </cell>
          <cell r="R1826">
            <v>0</v>
          </cell>
          <cell r="AZ1826">
            <v>0</v>
          </cell>
          <cell r="BA1826">
            <v>0</v>
          </cell>
          <cell r="BC1826" t="str">
            <v>OTHERS</v>
          </cell>
          <cell r="BE1826" t="str">
            <v>Jan</v>
          </cell>
        </row>
        <row r="1827">
          <cell r="C1827" t="str">
            <v>Kewespo</v>
          </cell>
          <cell r="R1827">
            <v>13999.999999999996</v>
          </cell>
          <cell r="AZ1827">
            <v>-6999.9999999999982</v>
          </cell>
          <cell r="BA1827">
            <v>0</v>
          </cell>
          <cell r="BC1827" t="str">
            <v>OTHERS</v>
          </cell>
          <cell r="BE1827" t="str">
            <v>Feb</v>
          </cell>
        </row>
        <row r="1828">
          <cell r="C1828" t="str">
            <v>Kewespo</v>
          </cell>
          <cell r="R1828">
            <v>0</v>
          </cell>
          <cell r="AZ1828">
            <v>0</v>
          </cell>
          <cell r="BA1828">
            <v>0</v>
          </cell>
          <cell r="BC1828" t="str">
            <v>OTHERS</v>
          </cell>
          <cell r="BE1828" t="str">
            <v>Mar</v>
          </cell>
        </row>
        <row r="1829">
          <cell r="C1829" t="str">
            <v>Kewespo</v>
          </cell>
          <cell r="R1829">
            <v>13999.999999999996</v>
          </cell>
          <cell r="AZ1829">
            <v>-6999.9999999999982</v>
          </cell>
          <cell r="BA1829">
            <v>0</v>
          </cell>
          <cell r="BC1829" t="str">
            <v>OTHERS</v>
          </cell>
          <cell r="BE1829" t="str">
            <v>Apr</v>
          </cell>
        </row>
        <row r="1830">
          <cell r="C1830" t="str">
            <v>Kewespo</v>
          </cell>
          <cell r="R1830">
            <v>0</v>
          </cell>
          <cell r="AZ1830">
            <v>0</v>
          </cell>
          <cell r="BA1830">
            <v>0</v>
          </cell>
          <cell r="BC1830" t="str">
            <v>OTHERS</v>
          </cell>
          <cell r="BE1830" t="str">
            <v>May</v>
          </cell>
        </row>
        <row r="1831">
          <cell r="C1831" t="str">
            <v>Kewespo</v>
          </cell>
          <cell r="R1831">
            <v>0</v>
          </cell>
          <cell r="AZ1831">
            <v>0</v>
          </cell>
          <cell r="BA1831">
            <v>0</v>
          </cell>
          <cell r="BC1831" t="str">
            <v>OTHERS</v>
          </cell>
          <cell r="BE1831" t="str">
            <v>Jun</v>
          </cell>
        </row>
        <row r="1832">
          <cell r="C1832" t="str">
            <v>Kewespo</v>
          </cell>
          <cell r="R1832">
            <v>0</v>
          </cell>
          <cell r="AZ1832">
            <v>0</v>
          </cell>
          <cell r="BA1832">
            <v>0</v>
          </cell>
          <cell r="BC1832" t="str">
            <v>OTHERS</v>
          </cell>
          <cell r="BE1832" t="str">
            <v>Jul</v>
          </cell>
        </row>
        <row r="1833">
          <cell r="C1833" t="str">
            <v>Kewespo</v>
          </cell>
          <cell r="R1833">
            <v>0</v>
          </cell>
          <cell r="AZ1833">
            <v>0</v>
          </cell>
          <cell r="BA1833">
            <v>0</v>
          </cell>
          <cell r="BC1833" t="str">
            <v>OTHERS</v>
          </cell>
          <cell r="BE1833" t="str">
            <v>Aug</v>
          </cell>
        </row>
        <row r="1834">
          <cell r="C1834" t="str">
            <v>Kewespo</v>
          </cell>
          <cell r="R1834">
            <v>0</v>
          </cell>
          <cell r="AZ1834">
            <v>0</v>
          </cell>
          <cell r="BA1834">
            <v>0</v>
          </cell>
          <cell r="BC1834" t="str">
            <v>OTHERS</v>
          </cell>
          <cell r="BE1834" t="str">
            <v>Sep</v>
          </cell>
        </row>
        <row r="1835">
          <cell r="C1835" t="str">
            <v>Kewespo</v>
          </cell>
          <cell r="R1835">
            <v>0</v>
          </cell>
          <cell r="AZ1835">
            <v>0</v>
          </cell>
          <cell r="BA1835">
            <v>0</v>
          </cell>
          <cell r="BC1835" t="str">
            <v>OTHERS</v>
          </cell>
          <cell r="BE1835" t="str">
            <v>Oct</v>
          </cell>
        </row>
        <row r="1836">
          <cell r="C1836" t="str">
            <v>Kewespo</v>
          </cell>
          <cell r="R1836">
            <v>0</v>
          </cell>
          <cell r="AZ1836">
            <v>0</v>
          </cell>
          <cell r="BA1836">
            <v>0</v>
          </cell>
          <cell r="BC1836" t="str">
            <v>OTHERS</v>
          </cell>
          <cell r="BE1836" t="str">
            <v>Nov</v>
          </cell>
        </row>
        <row r="1837">
          <cell r="C1837" t="str">
            <v>Kewespo</v>
          </cell>
          <cell r="R1837">
            <v>0</v>
          </cell>
          <cell r="AZ1837">
            <v>0</v>
          </cell>
          <cell r="BA1837">
            <v>0</v>
          </cell>
          <cell r="BC1837" t="str">
            <v>OTHERS</v>
          </cell>
          <cell r="BE1837" t="str">
            <v>Dec</v>
          </cell>
        </row>
        <row r="1838">
          <cell r="C1838" t="str">
            <v>Other</v>
          </cell>
          <cell r="R1838">
            <v>0</v>
          </cell>
          <cell r="AZ1838">
            <v>0</v>
          </cell>
          <cell r="BA1838">
            <v>0</v>
          </cell>
          <cell r="BC1838" t="str">
            <v>OTHERS</v>
          </cell>
          <cell r="BE1838" t="str">
            <v>Jan</v>
          </cell>
        </row>
        <row r="1839">
          <cell r="C1839" t="str">
            <v>Other</v>
          </cell>
          <cell r="R1839">
            <v>0</v>
          </cell>
          <cell r="AZ1839">
            <v>0</v>
          </cell>
          <cell r="BA1839">
            <v>0</v>
          </cell>
          <cell r="BC1839" t="str">
            <v>OTHERS</v>
          </cell>
          <cell r="BE1839" t="str">
            <v>Feb</v>
          </cell>
        </row>
        <row r="1840">
          <cell r="C1840" t="str">
            <v>Other</v>
          </cell>
          <cell r="R1840">
            <v>0</v>
          </cell>
          <cell r="AZ1840">
            <v>0</v>
          </cell>
          <cell r="BA1840">
            <v>0</v>
          </cell>
          <cell r="BC1840" t="str">
            <v>OTHERS</v>
          </cell>
          <cell r="BE1840" t="str">
            <v>Mar</v>
          </cell>
        </row>
        <row r="1841">
          <cell r="C1841" t="str">
            <v>Other</v>
          </cell>
          <cell r="R1841">
            <v>0</v>
          </cell>
          <cell r="AZ1841">
            <v>0</v>
          </cell>
          <cell r="BA1841">
            <v>0</v>
          </cell>
          <cell r="BC1841" t="str">
            <v>OTHERS</v>
          </cell>
          <cell r="BE1841" t="str">
            <v>Apr</v>
          </cell>
        </row>
        <row r="1842">
          <cell r="C1842" t="str">
            <v>Other</v>
          </cell>
          <cell r="R1842">
            <v>0</v>
          </cell>
          <cell r="AZ1842">
            <v>0</v>
          </cell>
          <cell r="BA1842">
            <v>0</v>
          </cell>
          <cell r="BC1842" t="str">
            <v>OTHERS</v>
          </cell>
          <cell r="BE1842" t="str">
            <v>May</v>
          </cell>
        </row>
        <row r="1843">
          <cell r="C1843" t="str">
            <v>Other</v>
          </cell>
          <cell r="R1843">
            <v>0</v>
          </cell>
          <cell r="AZ1843">
            <v>0</v>
          </cell>
          <cell r="BA1843">
            <v>0</v>
          </cell>
          <cell r="BC1843" t="str">
            <v>OTHERS</v>
          </cell>
          <cell r="BE1843" t="str">
            <v>Jun</v>
          </cell>
        </row>
        <row r="1844">
          <cell r="C1844" t="str">
            <v>Other</v>
          </cell>
          <cell r="R1844">
            <v>0</v>
          </cell>
          <cell r="AZ1844">
            <v>0</v>
          </cell>
          <cell r="BA1844">
            <v>0</v>
          </cell>
          <cell r="BC1844" t="str">
            <v>OTHERS</v>
          </cell>
          <cell r="BE1844" t="str">
            <v>Jul</v>
          </cell>
        </row>
        <row r="1845">
          <cell r="C1845" t="str">
            <v>Other</v>
          </cell>
          <cell r="R1845">
            <v>0</v>
          </cell>
          <cell r="AZ1845">
            <v>0</v>
          </cell>
          <cell r="BA1845">
            <v>0</v>
          </cell>
          <cell r="BC1845" t="str">
            <v>OTHERS</v>
          </cell>
          <cell r="BE1845" t="str">
            <v>Aug</v>
          </cell>
        </row>
        <row r="1846">
          <cell r="C1846" t="str">
            <v>Other</v>
          </cell>
          <cell r="R1846">
            <v>0</v>
          </cell>
          <cell r="AZ1846">
            <v>0</v>
          </cell>
          <cell r="BA1846">
            <v>0</v>
          </cell>
          <cell r="BC1846" t="str">
            <v>OTHERS</v>
          </cell>
          <cell r="BE1846" t="str">
            <v>Sep</v>
          </cell>
        </row>
        <row r="1847">
          <cell r="C1847" t="str">
            <v>Other</v>
          </cell>
          <cell r="R1847">
            <v>0</v>
          </cell>
          <cell r="AZ1847">
            <v>0</v>
          </cell>
          <cell r="BA1847">
            <v>0</v>
          </cell>
          <cell r="BC1847" t="str">
            <v>OTHERS</v>
          </cell>
          <cell r="BE1847" t="str">
            <v>Oct</v>
          </cell>
        </row>
        <row r="1848">
          <cell r="C1848" t="str">
            <v>Other</v>
          </cell>
          <cell r="R1848">
            <v>0</v>
          </cell>
          <cell r="AZ1848">
            <v>0</v>
          </cell>
          <cell r="BA1848">
            <v>0</v>
          </cell>
          <cell r="BC1848" t="str">
            <v>OTHERS</v>
          </cell>
          <cell r="BE1848" t="str">
            <v>Nov</v>
          </cell>
        </row>
        <row r="1849">
          <cell r="C1849" t="str">
            <v>Other</v>
          </cell>
          <cell r="R1849">
            <v>0</v>
          </cell>
          <cell r="AZ1849">
            <v>0</v>
          </cell>
          <cell r="BA1849">
            <v>0</v>
          </cell>
          <cell r="BC1849" t="str">
            <v>OTHERS</v>
          </cell>
          <cell r="BE1849" t="str">
            <v>Dec</v>
          </cell>
        </row>
        <row r="1850">
          <cell r="C1850" t="str">
            <v>Other</v>
          </cell>
          <cell r="R1850">
            <v>0</v>
          </cell>
          <cell r="AZ1850">
            <v>0</v>
          </cell>
          <cell r="BA1850">
            <v>0</v>
          </cell>
          <cell r="BC1850" t="str">
            <v>OTHERS</v>
          </cell>
          <cell r="BE1850" t="str">
            <v>Jan</v>
          </cell>
        </row>
        <row r="1851">
          <cell r="C1851" t="str">
            <v>Other</v>
          </cell>
          <cell r="R1851">
            <v>0</v>
          </cell>
          <cell r="AZ1851">
            <v>0</v>
          </cell>
          <cell r="BA1851">
            <v>0</v>
          </cell>
          <cell r="BC1851" t="str">
            <v>OTHERS</v>
          </cell>
          <cell r="BE1851" t="str">
            <v>Feb</v>
          </cell>
        </row>
        <row r="1852">
          <cell r="C1852" t="str">
            <v>Other</v>
          </cell>
          <cell r="R1852">
            <v>0</v>
          </cell>
          <cell r="AZ1852">
            <v>0</v>
          </cell>
          <cell r="BA1852">
            <v>0</v>
          </cell>
          <cell r="BC1852" t="str">
            <v>OTHERS</v>
          </cell>
          <cell r="BE1852" t="str">
            <v>Mar</v>
          </cell>
        </row>
        <row r="1853">
          <cell r="C1853" t="str">
            <v>Other</v>
          </cell>
          <cell r="R1853">
            <v>0</v>
          </cell>
          <cell r="AZ1853">
            <v>0</v>
          </cell>
          <cell r="BA1853">
            <v>0</v>
          </cell>
          <cell r="BC1853" t="str">
            <v>OTHERS</v>
          </cell>
          <cell r="BE1853" t="str">
            <v>Apr</v>
          </cell>
        </row>
        <row r="1854">
          <cell r="C1854" t="str">
            <v>Other</v>
          </cell>
          <cell r="R1854">
            <v>0</v>
          </cell>
          <cell r="AZ1854">
            <v>0</v>
          </cell>
          <cell r="BA1854">
            <v>0</v>
          </cell>
          <cell r="BC1854" t="str">
            <v>OTHERS</v>
          </cell>
          <cell r="BE1854" t="str">
            <v>May</v>
          </cell>
        </row>
        <row r="1855">
          <cell r="C1855" t="str">
            <v>Other</v>
          </cell>
          <cell r="R1855">
            <v>0</v>
          </cell>
          <cell r="AZ1855">
            <v>0</v>
          </cell>
          <cell r="BA1855">
            <v>0</v>
          </cell>
          <cell r="BC1855" t="str">
            <v>OTHERS</v>
          </cell>
          <cell r="BE1855" t="str">
            <v>Jun</v>
          </cell>
        </row>
        <row r="1856">
          <cell r="C1856" t="str">
            <v>Other</v>
          </cell>
          <cell r="R1856">
            <v>0</v>
          </cell>
          <cell r="AZ1856">
            <v>0</v>
          </cell>
          <cell r="BA1856">
            <v>0</v>
          </cell>
          <cell r="BC1856" t="str">
            <v>OTHERS</v>
          </cell>
          <cell r="BE1856" t="str">
            <v>Jul</v>
          </cell>
        </row>
        <row r="1857">
          <cell r="C1857" t="str">
            <v>Other</v>
          </cell>
          <cell r="R1857">
            <v>0</v>
          </cell>
          <cell r="AZ1857">
            <v>0</v>
          </cell>
          <cell r="BA1857">
            <v>0</v>
          </cell>
          <cell r="BC1857" t="str">
            <v>OTHERS</v>
          </cell>
          <cell r="BE1857" t="str">
            <v>Aug</v>
          </cell>
        </row>
        <row r="1858">
          <cell r="C1858" t="str">
            <v>Other</v>
          </cell>
          <cell r="R1858">
            <v>0</v>
          </cell>
          <cell r="AZ1858">
            <v>0</v>
          </cell>
          <cell r="BA1858">
            <v>0</v>
          </cell>
          <cell r="BC1858" t="str">
            <v>OTHERS</v>
          </cell>
          <cell r="BE1858" t="str">
            <v>Sep</v>
          </cell>
        </row>
        <row r="1859">
          <cell r="C1859" t="str">
            <v>Other</v>
          </cell>
          <cell r="R1859">
            <v>0</v>
          </cell>
          <cell r="AZ1859">
            <v>0</v>
          </cell>
          <cell r="BA1859">
            <v>0</v>
          </cell>
          <cell r="BC1859" t="str">
            <v>OTHERS</v>
          </cell>
          <cell r="BE1859" t="str">
            <v>Oct</v>
          </cell>
        </row>
        <row r="1860">
          <cell r="C1860" t="str">
            <v>Other</v>
          </cell>
          <cell r="R1860">
            <v>0</v>
          </cell>
          <cell r="AZ1860">
            <v>0</v>
          </cell>
          <cell r="BA1860">
            <v>0</v>
          </cell>
          <cell r="BC1860" t="str">
            <v>OTHERS</v>
          </cell>
          <cell r="BE1860" t="str">
            <v>Nov</v>
          </cell>
        </row>
        <row r="1861">
          <cell r="C1861" t="str">
            <v>Other</v>
          </cell>
          <cell r="R1861">
            <v>0</v>
          </cell>
          <cell r="AZ1861">
            <v>0</v>
          </cell>
          <cell r="BA1861">
            <v>0</v>
          </cell>
          <cell r="BC1861" t="str">
            <v>OTHERS</v>
          </cell>
          <cell r="BE1861" t="str">
            <v>Dec</v>
          </cell>
        </row>
        <row r="1862">
          <cell r="C1862" t="str">
            <v>Formosa</v>
          </cell>
          <cell r="R1862">
            <v>0</v>
          </cell>
          <cell r="AZ1862">
            <v>0</v>
          </cell>
          <cell r="BA1862">
            <v>0</v>
          </cell>
          <cell r="BC1862" t="str">
            <v>PLATINUM</v>
          </cell>
          <cell r="BE1862" t="str">
            <v>Jan</v>
          </cell>
        </row>
        <row r="1863">
          <cell r="C1863" t="str">
            <v>Formosa</v>
          </cell>
          <cell r="R1863">
            <v>0</v>
          </cell>
          <cell r="AZ1863">
            <v>0</v>
          </cell>
          <cell r="BA1863">
            <v>0</v>
          </cell>
          <cell r="BC1863" t="str">
            <v>PLATINUM</v>
          </cell>
          <cell r="BE1863" t="str">
            <v>Feb</v>
          </cell>
        </row>
        <row r="1864">
          <cell r="C1864" t="str">
            <v>Formosa</v>
          </cell>
          <cell r="R1864">
            <v>0</v>
          </cell>
          <cell r="AZ1864">
            <v>0</v>
          </cell>
          <cell r="BA1864">
            <v>0</v>
          </cell>
          <cell r="BC1864" t="str">
            <v>PLATINUM</v>
          </cell>
          <cell r="BE1864" t="str">
            <v>Mar</v>
          </cell>
        </row>
        <row r="1865">
          <cell r="C1865" t="str">
            <v>Formosa</v>
          </cell>
          <cell r="R1865">
            <v>0</v>
          </cell>
          <cell r="AZ1865">
            <v>0</v>
          </cell>
          <cell r="BA1865">
            <v>0</v>
          </cell>
          <cell r="BC1865" t="str">
            <v>PLATINUM</v>
          </cell>
          <cell r="BE1865" t="str">
            <v>Apr</v>
          </cell>
        </row>
        <row r="1866">
          <cell r="C1866" t="str">
            <v>Formosa</v>
          </cell>
          <cell r="R1866">
            <v>0</v>
          </cell>
          <cell r="AZ1866">
            <v>0</v>
          </cell>
          <cell r="BA1866">
            <v>0</v>
          </cell>
          <cell r="BC1866" t="str">
            <v>PLATINUM</v>
          </cell>
          <cell r="BE1866" t="str">
            <v>May</v>
          </cell>
        </row>
        <row r="1867">
          <cell r="C1867" t="str">
            <v>Formosa</v>
          </cell>
          <cell r="R1867">
            <v>0</v>
          </cell>
          <cell r="AZ1867">
            <v>0</v>
          </cell>
          <cell r="BA1867">
            <v>0</v>
          </cell>
          <cell r="BC1867" t="str">
            <v>PLATINUM</v>
          </cell>
          <cell r="BE1867" t="str">
            <v>Jun</v>
          </cell>
        </row>
        <row r="1868">
          <cell r="C1868" t="str">
            <v>Formosa</v>
          </cell>
          <cell r="R1868">
            <v>0</v>
          </cell>
          <cell r="AZ1868">
            <v>0</v>
          </cell>
          <cell r="BA1868">
            <v>0</v>
          </cell>
          <cell r="BC1868" t="str">
            <v>PLATINUM</v>
          </cell>
          <cell r="BE1868" t="str">
            <v>Jul</v>
          </cell>
        </row>
        <row r="1869">
          <cell r="C1869" t="str">
            <v>Formosa</v>
          </cell>
          <cell r="R1869">
            <v>0</v>
          </cell>
          <cell r="AZ1869">
            <v>0</v>
          </cell>
          <cell r="BA1869">
            <v>0</v>
          </cell>
          <cell r="BC1869" t="str">
            <v>PLATINUM</v>
          </cell>
          <cell r="BE1869" t="str">
            <v>Aug</v>
          </cell>
        </row>
        <row r="1870">
          <cell r="C1870" t="str">
            <v>Formosa</v>
          </cell>
          <cell r="R1870">
            <v>0</v>
          </cell>
          <cell r="AZ1870">
            <v>0</v>
          </cell>
          <cell r="BA1870">
            <v>0</v>
          </cell>
          <cell r="BC1870" t="str">
            <v>PLATINUM</v>
          </cell>
          <cell r="BE1870" t="str">
            <v>Sep</v>
          </cell>
        </row>
        <row r="1871">
          <cell r="C1871" t="str">
            <v>Formosa</v>
          </cell>
          <cell r="R1871">
            <v>0</v>
          </cell>
          <cell r="AZ1871">
            <v>0</v>
          </cell>
          <cell r="BA1871">
            <v>0</v>
          </cell>
          <cell r="BC1871" t="str">
            <v>PLATINUM</v>
          </cell>
          <cell r="BE1871" t="str">
            <v>Oct</v>
          </cell>
        </row>
        <row r="1872">
          <cell r="C1872" t="str">
            <v>Formosa</v>
          </cell>
          <cell r="R1872">
            <v>0</v>
          </cell>
          <cell r="AZ1872">
            <v>0</v>
          </cell>
          <cell r="BA1872">
            <v>0</v>
          </cell>
          <cell r="BC1872" t="str">
            <v>PLATINUM</v>
          </cell>
          <cell r="BE1872" t="str">
            <v>Nov</v>
          </cell>
        </row>
        <row r="1873">
          <cell r="C1873" t="str">
            <v>Formosa</v>
          </cell>
          <cell r="R1873">
            <v>0</v>
          </cell>
          <cell r="AZ1873">
            <v>0</v>
          </cell>
          <cell r="BA1873">
            <v>0</v>
          </cell>
          <cell r="BC1873" t="str">
            <v>PLATINUM</v>
          </cell>
          <cell r="BE1873" t="str">
            <v>Dec</v>
          </cell>
        </row>
        <row r="1874">
          <cell r="C1874" t="str">
            <v>Formosa</v>
          </cell>
          <cell r="R1874">
            <v>0</v>
          </cell>
          <cell r="AZ1874">
            <v>0</v>
          </cell>
          <cell r="BA1874">
            <v>0</v>
          </cell>
          <cell r="BC1874" t="str">
            <v>PLATINUM</v>
          </cell>
          <cell r="BE1874" t="str">
            <v>Jan</v>
          </cell>
        </row>
        <row r="1875">
          <cell r="C1875" t="str">
            <v>Formosa</v>
          </cell>
          <cell r="R1875">
            <v>0</v>
          </cell>
          <cell r="AZ1875">
            <v>0</v>
          </cell>
          <cell r="BA1875">
            <v>0</v>
          </cell>
          <cell r="BC1875" t="str">
            <v>PLATINUM</v>
          </cell>
          <cell r="BE1875" t="str">
            <v>Feb</v>
          </cell>
        </row>
        <row r="1876">
          <cell r="C1876" t="str">
            <v>Formosa</v>
          </cell>
          <cell r="R1876">
            <v>0</v>
          </cell>
          <cell r="AZ1876">
            <v>0</v>
          </cell>
          <cell r="BA1876">
            <v>0</v>
          </cell>
          <cell r="BC1876" t="str">
            <v>PLATINUM</v>
          </cell>
          <cell r="BE1876" t="str">
            <v>Mar</v>
          </cell>
        </row>
        <row r="1877">
          <cell r="C1877" t="str">
            <v>Formosa</v>
          </cell>
          <cell r="R1877">
            <v>0</v>
          </cell>
          <cell r="AZ1877">
            <v>0</v>
          </cell>
          <cell r="BA1877">
            <v>0</v>
          </cell>
          <cell r="BC1877" t="str">
            <v>PLATINUM</v>
          </cell>
          <cell r="BE1877" t="str">
            <v>Apr</v>
          </cell>
        </row>
        <row r="1878">
          <cell r="C1878" t="str">
            <v>Formosa</v>
          </cell>
          <cell r="R1878">
            <v>0</v>
          </cell>
          <cell r="AZ1878">
            <v>0</v>
          </cell>
          <cell r="BA1878">
            <v>0</v>
          </cell>
          <cell r="BC1878" t="str">
            <v>PLATINUM</v>
          </cell>
          <cell r="BE1878" t="str">
            <v>May</v>
          </cell>
        </row>
        <row r="1879">
          <cell r="C1879" t="str">
            <v>Formosa</v>
          </cell>
          <cell r="R1879">
            <v>0</v>
          </cell>
          <cell r="AZ1879">
            <v>0</v>
          </cell>
          <cell r="BA1879">
            <v>0</v>
          </cell>
          <cell r="BC1879" t="str">
            <v>PLATINUM</v>
          </cell>
          <cell r="BE1879" t="str">
            <v>Jun</v>
          </cell>
        </row>
        <row r="1880">
          <cell r="C1880" t="str">
            <v>Formosa</v>
          </cell>
          <cell r="R1880">
            <v>0</v>
          </cell>
          <cell r="AZ1880">
            <v>0</v>
          </cell>
          <cell r="BA1880">
            <v>0</v>
          </cell>
          <cell r="BC1880" t="str">
            <v>PLATINUM</v>
          </cell>
          <cell r="BE1880" t="str">
            <v>Jul</v>
          </cell>
        </row>
        <row r="1881">
          <cell r="C1881" t="str">
            <v>Formosa</v>
          </cell>
          <cell r="R1881">
            <v>0</v>
          </cell>
          <cell r="AZ1881">
            <v>0</v>
          </cell>
          <cell r="BA1881">
            <v>0</v>
          </cell>
          <cell r="BC1881" t="str">
            <v>PLATINUM</v>
          </cell>
          <cell r="BE1881" t="str">
            <v>Aug</v>
          </cell>
        </row>
        <row r="1882">
          <cell r="C1882" t="str">
            <v>Formosa</v>
          </cell>
          <cell r="R1882">
            <v>0</v>
          </cell>
          <cell r="AZ1882">
            <v>0</v>
          </cell>
          <cell r="BA1882">
            <v>0</v>
          </cell>
          <cell r="BC1882" t="str">
            <v>PLATINUM</v>
          </cell>
          <cell r="BE1882" t="str">
            <v>Sep</v>
          </cell>
        </row>
        <row r="1883">
          <cell r="C1883" t="str">
            <v>Formosa</v>
          </cell>
          <cell r="R1883">
            <v>0</v>
          </cell>
          <cell r="AZ1883">
            <v>0</v>
          </cell>
          <cell r="BA1883">
            <v>0</v>
          </cell>
          <cell r="BC1883" t="str">
            <v>PLATINUM</v>
          </cell>
          <cell r="BE1883" t="str">
            <v>Oct</v>
          </cell>
        </row>
        <row r="1884">
          <cell r="C1884" t="str">
            <v>Formosa</v>
          </cell>
          <cell r="R1884">
            <v>0</v>
          </cell>
          <cell r="AZ1884">
            <v>0</v>
          </cell>
          <cell r="BA1884">
            <v>0</v>
          </cell>
          <cell r="BC1884" t="str">
            <v>PLATINUM</v>
          </cell>
          <cell r="BE1884" t="str">
            <v>Nov</v>
          </cell>
        </row>
        <row r="1885">
          <cell r="C1885" t="str">
            <v>Formosa</v>
          </cell>
          <cell r="R1885">
            <v>0</v>
          </cell>
          <cell r="AZ1885">
            <v>0</v>
          </cell>
          <cell r="BA1885">
            <v>0</v>
          </cell>
          <cell r="BC1885" t="str">
            <v>PLATINUM</v>
          </cell>
          <cell r="BE1885" t="str">
            <v>Dec</v>
          </cell>
        </row>
        <row r="1886">
          <cell r="C1886" t="str">
            <v>Formosa</v>
          </cell>
          <cell r="R1886">
            <v>80000</v>
          </cell>
          <cell r="AZ1886">
            <v>-320000</v>
          </cell>
          <cell r="BA1886">
            <v>-67371.085099652002</v>
          </cell>
          <cell r="BC1886" t="str">
            <v>PLATINUM</v>
          </cell>
          <cell r="BE1886" t="str">
            <v>Jan</v>
          </cell>
        </row>
        <row r="1887">
          <cell r="C1887" t="str">
            <v>Formosa</v>
          </cell>
          <cell r="R1887">
            <v>0</v>
          </cell>
          <cell r="AZ1887">
            <v>0</v>
          </cell>
          <cell r="BA1887">
            <v>0</v>
          </cell>
          <cell r="BC1887" t="str">
            <v>PLATINUM</v>
          </cell>
          <cell r="BE1887" t="str">
            <v>Feb</v>
          </cell>
        </row>
        <row r="1888">
          <cell r="C1888" t="str">
            <v>Formosa</v>
          </cell>
          <cell r="R1888">
            <v>0</v>
          </cell>
          <cell r="AZ1888">
            <v>0</v>
          </cell>
          <cell r="BA1888">
            <v>0</v>
          </cell>
          <cell r="BC1888" t="str">
            <v>PLATINUM</v>
          </cell>
          <cell r="BE1888" t="str">
            <v>Mar</v>
          </cell>
        </row>
        <row r="1889">
          <cell r="C1889" t="str">
            <v>Formosa</v>
          </cell>
          <cell r="R1889">
            <v>0</v>
          </cell>
          <cell r="AZ1889">
            <v>0</v>
          </cell>
          <cell r="BA1889">
            <v>0</v>
          </cell>
          <cell r="BC1889" t="str">
            <v>PLATINUM</v>
          </cell>
          <cell r="BE1889" t="str">
            <v>Apr</v>
          </cell>
        </row>
        <row r="1890">
          <cell r="C1890" t="str">
            <v>Formosa</v>
          </cell>
          <cell r="R1890">
            <v>0</v>
          </cell>
          <cell r="AZ1890">
            <v>0</v>
          </cell>
          <cell r="BA1890">
            <v>0</v>
          </cell>
          <cell r="BC1890" t="str">
            <v>PLATINUM</v>
          </cell>
          <cell r="BE1890" t="str">
            <v>May</v>
          </cell>
        </row>
        <row r="1891">
          <cell r="C1891" t="str">
            <v>Formosa</v>
          </cell>
          <cell r="R1891">
            <v>0</v>
          </cell>
          <cell r="AZ1891">
            <v>0</v>
          </cell>
          <cell r="BA1891">
            <v>0</v>
          </cell>
          <cell r="BC1891" t="str">
            <v>PLATINUM</v>
          </cell>
          <cell r="BE1891" t="str">
            <v>Jun</v>
          </cell>
        </row>
        <row r="1892">
          <cell r="C1892" t="str">
            <v>Formosa</v>
          </cell>
          <cell r="R1892">
            <v>0</v>
          </cell>
          <cell r="AZ1892">
            <v>0</v>
          </cell>
          <cell r="BA1892">
            <v>0</v>
          </cell>
          <cell r="BC1892" t="str">
            <v>PLATINUM</v>
          </cell>
          <cell r="BE1892" t="str">
            <v>Jul</v>
          </cell>
        </row>
        <row r="1893">
          <cell r="C1893" t="str">
            <v>Formosa</v>
          </cell>
          <cell r="R1893">
            <v>0</v>
          </cell>
          <cell r="AZ1893">
            <v>0</v>
          </cell>
          <cell r="BA1893">
            <v>0</v>
          </cell>
          <cell r="BC1893" t="str">
            <v>PLATINUM</v>
          </cell>
          <cell r="BE1893" t="str">
            <v>Aug</v>
          </cell>
        </row>
        <row r="1894">
          <cell r="C1894" t="str">
            <v>Formosa</v>
          </cell>
          <cell r="R1894">
            <v>0</v>
          </cell>
          <cell r="AZ1894">
            <v>0</v>
          </cell>
          <cell r="BA1894">
            <v>0</v>
          </cell>
          <cell r="BC1894" t="str">
            <v>PLATINUM</v>
          </cell>
          <cell r="BE1894" t="str">
            <v>Sep</v>
          </cell>
        </row>
        <row r="1895">
          <cell r="C1895" t="str">
            <v>Formosa</v>
          </cell>
          <cell r="R1895">
            <v>0</v>
          </cell>
          <cell r="AZ1895">
            <v>0</v>
          </cell>
          <cell r="BA1895">
            <v>0</v>
          </cell>
          <cell r="BC1895" t="str">
            <v>PLATINUM</v>
          </cell>
          <cell r="BE1895" t="str">
            <v>Oct</v>
          </cell>
        </row>
        <row r="1896">
          <cell r="C1896" t="str">
            <v>Formosa</v>
          </cell>
          <cell r="R1896">
            <v>0</v>
          </cell>
          <cell r="AZ1896">
            <v>0</v>
          </cell>
          <cell r="BA1896">
            <v>0</v>
          </cell>
          <cell r="BC1896" t="str">
            <v>PLATINUM</v>
          </cell>
          <cell r="BE1896" t="str">
            <v>Nov</v>
          </cell>
        </row>
        <row r="1897">
          <cell r="C1897" t="str">
            <v>Formosa</v>
          </cell>
          <cell r="R1897">
            <v>0</v>
          </cell>
          <cell r="AZ1897">
            <v>0</v>
          </cell>
          <cell r="BA1897">
            <v>0</v>
          </cell>
          <cell r="BC1897" t="str">
            <v>PLATINUM</v>
          </cell>
          <cell r="BE1897" t="str">
            <v>Dec</v>
          </cell>
        </row>
        <row r="1898">
          <cell r="C1898" t="str">
            <v>Formosa</v>
          </cell>
          <cell r="R1898">
            <v>17500</v>
          </cell>
          <cell r="AZ1898">
            <v>-70000</v>
          </cell>
          <cell r="BA1898">
            <v>-17178.481641795537</v>
          </cell>
          <cell r="BC1898" t="str">
            <v>PLATINUM</v>
          </cell>
          <cell r="BE1898" t="str">
            <v>Jan</v>
          </cell>
        </row>
        <row r="1899">
          <cell r="C1899" t="str">
            <v>Formosa</v>
          </cell>
          <cell r="R1899">
            <v>0</v>
          </cell>
          <cell r="AZ1899">
            <v>0</v>
          </cell>
          <cell r="BA1899">
            <v>0</v>
          </cell>
          <cell r="BC1899" t="str">
            <v>PLATINUM</v>
          </cell>
          <cell r="BE1899" t="str">
            <v>Feb</v>
          </cell>
        </row>
        <row r="1900">
          <cell r="C1900" t="str">
            <v>Formosa</v>
          </cell>
          <cell r="R1900">
            <v>0</v>
          </cell>
          <cell r="AZ1900">
            <v>0</v>
          </cell>
          <cell r="BA1900">
            <v>0</v>
          </cell>
          <cell r="BC1900" t="str">
            <v>PLATINUM</v>
          </cell>
          <cell r="BE1900" t="str">
            <v>Mar</v>
          </cell>
        </row>
        <row r="1901">
          <cell r="C1901" t="str">
            <v>Formosa</v>
          </cell>
          <cell r="R1901">
            <v>0</v>
          </cell>
          <cell r="AZ1901">
            <v>0</v>
          </cell>
          <cell r="BA1901">
            <v>0</v>
          </cell>
          <cell r="BC1901" t="str">
            <v>PLATINUM</v>
          </cell>
          <cell r="BE1901" t="str">
            <v>Apr</v>
          </cell>
        </row>
        <row r="1902">
          <cell r="C1902" t="str">
            <v>Formosa</v>
          </cell>
          <cell r="R1902">
            <v>0</v>
          </cell>
          <cell r="AZ1902">
            <v>0</v>
          </cell>
          <cell r="BA1902">
            <v>0</v>
          </cell>
          <cell r="BC1902" t="str">
            <v>PLATINUM</v>
          </cell>
          <cell r="BE1902" t="str">
            <v>May</v>
          </cell>
        </row>
        <row r="1903">
          <cell r="C1903" t="str">
            <v>Formosa</v>
          </cell>
          <cell r="R1903">
            <v>0</v>
          </cell>
          <cell r="AZ1903">
            <v>0</v>
          </cell>
          <cell r="BA1903">
            <v>0</v>
          </cell>
          <cell r="BC1903" t="str">
            <v>PLATINUM</v>
          </cell>
          <cell r="BE1903" t="str">
            <v>Jun</v>
          </cell>
        </row>
        <row r="1904">
          <cell r="C1904" t="str">
            <v>Formosa</v>
          </cell>
          <cell r="R1904">
            <v>0</v>
          </cell>
          <cell r="AZ1904">
            <v>0</v>
          </cell>
          <cell r="BA1904">
            <v>0</v>
          </cell>
          <cell r="BC1904" t="str">
            <v>PLATINUM</v>
          </cell>
          <cell r="BE1904" t="str">
            <v>Jul</v>
          </cell>
        </row>
        <row r="1905">
          <cell r="C1905" t="str">
            <v>Formosa</v>
          </cell>
          <cell r="R1905">
            <v>0</v>
          </cell>
          <cell r="AZ1905">
            <v>0</v>
          </cell>
          <cell r="BA1905">
            <v>0</v>
          </cell>
          <cell r="BC1905" t="str">
            <v>PLATINUM</v>
          </cell>
          <cell r="BE1905" t="str">
            <v>Aug</v>
          </cell>
        </row>
        <row r="1906">
          <cell r="C1906" t="str">
            <v>Formosa</v>
          </cell>
          <cell r="R1906">
            <v>0</v>
          </cell>
          <cell r="AZ1906">
            <v>0</v>
          </cell>
          <cell r="BA1906">
            <v>0</v>
          </cell>
          <cell r="BC1906" t="str">
            <v>PLATINUM</v>
          </cell>
          <cell r="BE1906" t="str">
            <v>Sep</v>
          </cell>
        </row>
        <row r="1907">
          <cell r="C1907" t="str">
            <v>Formosa</v>
          </cell>
          <cell r="R1907">
            <v>0</v>
          </cell>
          <cell r="AZ1907">
            <v>0</v>
          </cell>
          <cell r="BA1907">
            <v>0</v>
          </cell>
          <cell r="BC1907" t="str">
            <v>PLATINUM</v>
          </cell>
          <cell r="BE1907" t="str">
            <v>Oct</v>
          </cell>
        </row>
        <row r="1908">
          <cell r="C1908" t="str">
            <v>Formosa</v>
          </cell>
          <cell r="R1908">
            <v>0</v>
          </cell>
          <cell r="AZ1908">
            <v>0</v>
          </cell>
          <cell r="BA1908">
            <v>0</v>
          </cell>
          <cell r="BC1908" t="str">
            <v>PLATINUM</v>
          </cell>
          <cell r="BE1908" t="str">
            <v>Nov</v>
          </cell>
        </row>
        <row r="1909">
          <cell r="C1909" t="str">
            <v>Formosa</v>
          </cell>
          <cell r="R1909">
            <v>0</v>
          </cell>
          <cell r="AZ1909">
            <v>0</v>
          </cell>
          <cell r="BA1909">
            <v>0</v>
          </cell>
          <cell r="BC1909" t="str">
            <v>PLATINUM</v>
          </cell>
          <cell r="BE1909" t="str">
            <v>Dec</v>
          </cell>
        </row>
        <row r="1910">
          <cell r="C1910" t="str">
            <v>Formosa</v>
          </cell>
          <cell r="R1910">
            <v>17500</v>
          </cell>
          <cell r="AZ1910">
            <v>-70000</v>
          </cell>
          <cell r="BA1910">
            <v>-12296.368089302214</v>
          </cell>
          <cell r="BC1910" t="str">
            <v>PLATINUM</v>
          </cell>
          <cell r="BE1910" t="str">
            <v>Jan</v>
          </cell>
        </row>
        <row r="1911">
          <cell r="C1911" t="str">
            <v>Formosa</v>
          </cell>
          <cell r="R1911">
            <v>0</v>
          </cell>
          <cell r="AZ1911">
            <v>0</v>
          </cell>
          <cell r="BA1911">
            <v>0</v>
          </cell>
          <cell r="BC1911" t="str">
            <v>PLATINUM</v>
          </cell>
          <cell r="BE1911" t="str">
            <v>Feb</v>
          </cell>
        </row>
        <row r="1912">
          <cell r="C1912" t="str">
            <v>Formosa</v>
          </cell>
          <cell r="R1912">
            <v>0</v>
          </cell>
          <cell r="AZ1912">
            <v>0</v>
          </cell>
          <cell r="BA1912">
            <v>0</v>
          </cell>
          <cell r="BC1912" t="str">
            <v>PLATINUM</v>
          </cell>
          <cell r="BE1912" t="str">
            <v>Mar</v>
          </cell>
        </row>
        <row r="1913">
          <cell r="C1913" t="str">
            <v>Formosa</v>
          </cell>
          <cell r="R1913">
            <v>0</v>
          </cell>
          <cell r="AZ1913">
            <v>0</v>
          </cell>
          <cell r="BA1913">
            <v>0</v>
          </cell>
          <cell r="BC1913" t="str">
            <v>PLATINUM</v>
          </cell>
          <cell r="BE1913" t="str">
            <v>Apr</v>
          </cell>
        </row>
        <row r="1914">
          <cell r="C1914" t="str">
            <v>Formosa</v>
          </cell>
          <cell r="R1914">
            <v>0</v>
          </cell>
          <cell r="AZ1914">
            <v>0</v>
          </cell>
          <cell r="BA1914">
            <v>0</v>
          </cell>
          <cell r="BC1914" t="str">
            <v>PLATINUM</v>
          </cell>
          <cell r="BE1914" t="str">
            <v>May</v>
          </cell>
        </row>
        <row r="1915">
          <cell r="C1915" t="str">
            <v>Formosa</v>
          </cell>
          <cell r="R1915">
            <v>0</v>
          </cell>
          <cell r="AZ1915">
            <v>0</v>
          </cell>
          <cell r="BA1915">
            <v>0</v>
          </cell>
          <cell r="BC1915" t="str">
            <v>PLATINUM</v>
          </cell>
          <cell r="BE1915" t="str">
            <v>Jun</v>
          </cell>
        </row>
        <row r="1916">
          <cell r="C1916" t="str">
            <v>Formosa</v>
          </cell>
          <cell r="R1916">
            <v>0</v>
          </cell>
          <cell r="AZ1916">
            <v>0</v>
          </cell>
          <cell r="BA1916">
            <v>0</v>
          </cell>
          <cell r="BC1916" t="str">
            <v>PLATINUM</v>
          </cell>
          <cell r="BE1916" t="str">
            <v>Jul</v>
          </cell>
        </row>
        <row r="1917">
          <cell r="C1917" t="str">
            <v>Formosa</v>
          </cell>
          <cell r="R1917">
            <v>0</v>
          </cell>
          <cell r="AZ1917">
            <v>0</v>
          </cell>
          <cell r="BA1917">
            <v>0</v>
          </cell>
          <cell r="BC1917" t="str">
            <v>PLATINUM</v>
          </cell>
          <cell r="BE1917" t="str">
            <v>Aug</v>
          </cell>
        </row>
        <row r="1918">
          <cell r="C1918" t="str">
            <v>Formosa</v>
          </cell>
          <cell r="R1918">
            <v>0</v>
          </cell>
          <cell r="AZ1918">
            <v>0</v>
          </cell>
          <cell r="BA1918">
            <v>0</v>
          </cell>
          <cell r="BC1918" t="str">
            <v>PLATINUM</v>
          </cell>
          <cell r="BE1918" t="str">
            <v>Sep</v>
          </cell>
        </row>
        <row r="1919">
          <cell r="C1919" t="str">
            <v>Formosa</v>
          </cell>
          <cell r="R1919">
            <v>0</v>
          </cell>
          <cell r="AZ1919">
            <v>0</v>
          </cell>
          <cell r="BA1919">
            <v>0</v>
          </cell>
          <cell r="BC1919" t="str">
            <v>PLATINUM</v>
          </cell>
          <cell r="BE1919" t="str">
            <v>Oct</v>
          </cell>
        </row>
        <row r="1920">
          <cell r="C1920" t="str">
            <v>Formosa</v>
          </cell>
          <cell r="R1920">
            <v>0</v>
          </cell>
          <cell r="AZ1920">
            <v>0</v>
          </cell>
          <cell r="BA1920">
            <v>0</v>
          </cell>
          <cell r="BC1920" t="str">
            <v>PLATINUM</v>
          </cell>
          <cell r="BE1920" t="str">
            <v>Nov</v>
          </cell>
        </row>
        <row r="1921">
          <cell r="C1921" t="str">
            <v>Formosa</v>
          </cell>
          <cell r="R1921">
            <v>0</v>
          </cell>
          <cell r="AZ1921">
            <v>0</v>
          </cell>
          <cell r="BA1921">
            <v>0</v>
          </cell>
          <cell r="BC1921" t="str">
            <v>PLATINUM</v>
          </cell>
          <cell r="BE1921" t="str">
            <v>Dec</v>
          </cell>
        </row>
        <row r="1922">
          <cell r="C1922" t="str">
            <v>Formosa</v>
          </cell>
          <cell r="R1922">
            <v>17500</v>
          </cell>
          <cell r="AZ1922">
            <v>-70000</v>
          </cell>
          <cell r="BA1922">
            <v>-12961.945238809358</v>
          </cell>
          <cell r="BC1922" t="str">
            <v>PLATINUM</v>
          </cell>
          <cell r="BE1922" t="str">
            <v>Jan</v>
          </cell>
        </row>
        <row r="1923">
          <cell r="C1923" t="str">
            <v>Formosa</v>
          </cell>
          <cell r="R1923">
            <v>0</v>
          </cell>
          <cell r="AZ1923">
            <v>0</v>
          </cell>
          <cell r="BA1923">
            <v>0</v>
          </cell>
          <cell r="BC1923" t="str">
            <v>PLATINUM</v>
          </cell>
          <cell r="BE1923" t="str">
            <v>Feb</v>
          </cell>
        </row>
        <row r="1924">
          <cell r="C1924" t="str">
            <v>Formosa</v>
          </cell>
          <cell r="R1924">
            <v>0</v>
          </cell>
          <cell r="AZ1924">
            <v>0</v>
          </cell>
          <cell r="BA1924">
            <v>0</v>
          </cell>
          <cell r="BC1924" t="str">
            <v>PLATINUM</v>
          </cell>
          <cell r="BE1924" t="str">
            <v>Mar</v>
          </cell>
        </row>
        <row r="1925">
          <cell r="C1925" t="str">
            <v>Formosa</v>
          </cell>
          <cell r="R1925">
            <v>0</v>
          </cell>
          <cell r="AZ1925">
            <v>0</v>
          </cell>
          <cell r="BA1925">
            <v>0</v>
          </cell>
          <cell r="BC1925" t="str">
            <v>PLATINUM</v>
          </cell>
          <cell r="BE1925" t="str">
            <v>Apr</v>
          </cell>
        </row>
        <row r="1926">
          <cell r="C1926" t="str">
            <v>Formosa</v>
          </cell>
          <cell r="R1926">
            <v>0</v>
          </cell>
          <cell r="AZ1926">
            <v>0</v>
          </cell>
          <cell r="BA1926">
            <v>0</v>
          </cell>
          <cell r="BC1926" t="str">
            <v>PLATINUM</v>
          </cell>
          <cell r="BE1926" t="str">
            <v>May</v>
          </cell>
        </row>
        <row r="1927">
          <cell r="C1927" t="str">
            <v>Formosa</v>
          </cell>
          <cell r="R1927">
            <v>0</v>
          </cell>
          <cell r="AZ1927">
            <v>0</v>
          </cell>
          <cell r="BA1927">
            <v>0</v>
          </cell>
          <cell r="BC1927" t="str">
            <v>PLATINUM</v>
          </cell>
          <cell r="BE1927" t="str">
            <v>Jun</v>
          </cell>
        </row>
        <row r="1928">
          <cell r="C1928" t="str">
            <v>Formosa</v>
          </cell>
          <cell r="R1928">
            <v>0</v>
          </cell>
          <cell r="AZ1928">
            <v>0</v>
          </cell>
          <cell r="BA1928">
            <v>0</v>
          </cell>
          <cell r="BC1928" t="str">
            <v>PLATINUM</v>
          </cell>
          <cell r="BE1928" t="str">
            <v>Jul</v>
          </cell>
        </row>
        <row r="1929">
          <cell r="C1929" t="str">
            <v>Formosa</v>
          </cell>
          <cell r="R1929">
            <v>0</v>
          </cell>
          <cell r="AZ1929">
            <v>0</v>
          </cell>
          <cell r="BA1929">
            <v>0</v>
          </cell>
          <cell r="BC1929" t="str">
            <v>PLATINUM</v>
          </cell>
          <cell r="BE1929" t="str">
            <v>Aug</v>
          </cell>
        </row>
        <row r="1930">
          <cell r="C1930" t="str">
            <v>Formosa</v>
          </cell>
          <cell r="R1930">
            <v>0</v>
          </cell>
          <cell r="AZ1930">
            <v>0</v>
          </cell>
          <cell r="BA1930">
            <v>0</v>
          </cell>
          <cell r="BC1930" t="str">
            <v>PLATINUM</v>
          </cell>
          <cell r="BE1930" t="str">
            <v>Sep</v>
          </cell>
        </row>
        <row r="1931">
          <cell r="C1931" t="str">
            <v>Formosa</v>
          </cell>
          <cell r="R1931">
            <v>0</v>
          </cell>
          <cell r="AZ1931">
            <v>0</v>
          </cell>
          <cell r="BA1931">
            <v>0</v>
          </cell>
          <cell r="BC1931" t="str">
            <v>PLATINUM</v>
          </cell>
          <cell r="BE1931" t="str">
            <v>Oct</v>
          </cell>
        </row>
        <row r="1932">
          <cell r="C1932" t="str">
            <v>Formosa</v>
          </cell>
          <cell r="R1932">
            <v>0</v>
          </cell>
          <cell r="AZ1932">
            <v>0</v>
          </cell>
          <cell r="BA1932">
            <v>0</v>
          </cell>
          <cell r="BC1932" t="str">
            <v>PLATINUM</v>
          </cell>
          <cell r="BE1932" t="str">
            <v>Nov</v>
          </cell>
        </row>
        <row r="1933">
          <cell r="C1933" t="str">
            <v>Formosa</v>
          </cell>
          <cell r="R1933">
            <v>0</v>
          </cell>
          <cell r="AZ1933">
            <v>0</v>
          </cell>
          <cell r="BA1933">
            <v>0</v>
          </cell>
          <cell r="BC1933" t="str">
            <v>PLATINUM</v>
          </cell>
          <cell r="BE1933" t="str">
            <v>Dec</v>
          </cell>
        </row>
        <row r="1934">
          <cell r="C1934" t="str">
            <v>Formosa</v>
          </cell>
          <cell r="R1934">
            <v>17500</v>
          </cell>
          <cell r="AZ1934">
            <v>-70000</v>
          </cell>
          <cell r="BA1934">
            <v>-9278.1686492007611</v>
          </cell>
          <cell r="BC1934" t="str">
            <v>PLATINUM</v>
          </cell>
          <cell r="BE1934" t="str">
            <v>Jan</v>
          </cell>
        </row>
        <row r="1935">
          <cell r="C1935" t="str">
            <v>Formosa</v>
          </cell>
          <cell r="R1935">
            <v>0</v>
          </cell>
          <cell r="AZ1935">
            <v>0</v>
          </cell>
          <cell r="BA1935">
            <v>0</v>
          </cell>
          <cell r="BC1935" t="str">
            <v>PLATINUM</v>
          </cell>
          <cell r="BE1935" t="str">
            <v>Feb</v>
          </cell>
        </row>
        <row r="1936">
          <cell r="C1936" t="str">
            <v>Formosa</v>
          </cell>
          <cell r="R1936">
            <v>0</v>
          </cell>
          <cell r="AZ1936">
            <v>0</v>
          </cell>
          <cell r="BA1936">
            <v>0</v>
          </cell>
          <cell r="BC1936" t="str">
            <v>PLATINUM</v>
          </cell>
          <cell r="BE1936" t="str">
            <v>Mar</v>
          </cell>
        </row>
        <row r="1937">
          <cell r="C1937" t="str">
            <v>Formosa</v>
          </cell>
          <cell r="R1937">
            <v>0</v>
          </cell>
          <cell r="AZ1937">
            <v>0</v>
          </cell>
          <cell r="BA1937">
            <v>0</v>
          </cell>
          <cell r="BC1937" t="str">
            <v>PLATINUM</v>
          </cell>
          <cell r="BE1937" t="str">
            <v>Apr</v>
          </cell>
        </row>
        <row r="1938">
          <cell r="C1938" t="str">
            <v>Formosa</v>
          </cell>
          <cell r="R1938">
            <v>0</v>
          </cell>
          <cell r="AZ1938">
            <v>0</v>
          </cell>
          <cell r="BA1938">
            <v>0</v>
          </cell>
          <cell r="BC1938" t="str">
            <v>PLATINUM</v>
          </cell>
          <cell r="BE1938" t="str">
            <v>May</v>
          </cell>
        </row>
        <row r="1939">
          <cell r="C1939" t="str">
            <v>Formosa</v>
          </cell>
          <cell r="R1939">
            <v>0</v>
          </cell>
          <cell r="AZ1939">
            <v>0</v>
          </cell>
          <cell r="BA1939">
            <v>0</v>
          </cell>
          <cell r="BC1939" t="str">
            <v>PLATINUM</v>
          </cell>
          <cell r="BE1939" t="str">
            <v>Jun</v>
          </cell>
        </row>
        <row r="1940">
          <cell r="C1940" t="str">
            <v>Formosa</v>
          </cell>
          <cell r="R1940">
            <v>0</v>
          </cell>
          <cell r="AZ1940">
            <v>0</v>
          </cell>
          <cell r="BA1940">
            <v>0</v>
          </cell>
          <cell r="BC1940" t="str">
            <v>PLATINUM</v>
          </cell>
          <cell r="BE1940" t="str">
            <v>Jul</v>
          </cell>
        </row>
        <row r="1941">
          <cell r="C1941" t="str">
            <v>Formosa</v>
          </cell>
          <cell r="R1941">
            <v>0</v>
          </cell>
          <cell r="AZ1941">
            <v>0</v>
          </cell>
          <cell r="BA1941">
            <v>0</v>
          </cell>
          <cell r="BC1941" t="str">
            <v>PLATINUM</v>
          </cell>
          <cell r="BE1941" t="str">
            <v>Aug</v>
          </cell>
        </row>
        <row r="1942">
          <cell r="C1942" t="str">
            <v>Formosa</v>
          </cell>
          <cell r="R1942">
            <v>0</v>
          </cell>
          <cell r="AZ1942">
            <v>0</v>
          </cell>
          <cell r="BA1942">
            <v>0</v>
          </cell>
          <cell r="BC1942" t="str">
            <v>PLATINUM</v>
          </cell>
          <cell r="BE1942" t="str">
            <v>Sep</v>
          </cell>
        </row>
        <row r="1943">
          <cell r="C1943" t="str">
            <v>Formosa</v>
          </cell>
          <cell r="R1943">
            <v>0</v>
          </cell>
          <cell r="AZ1943">
            <v>0</v>
          </cell>
          <cell r="BA1943">
            <v>0</v>
          </cell>
          <cell r="BC1943" t="str">
            <v>PLATINUM</v>
          </cell>
          <cell r="BE1943" t="str">
            <v>Oct</v>
          </cell>
        </row>
        <row r="1944">
          <cell r="C1944" t="str">
            <v>Formosa</v>
          </cell>
          <cell r="R1944">
            <v>0</v>
          </cell>
          <cell r="AZ1944">
            <v>0</v>
          </cell>
          <cell r="BA1944">
            <v>0</v>
          </cell>
          <cell r="BC1944" t="str">
            <v>PLATINUM</v>
          </cell>
          <cell r="BE1944" t="str">
            <v>Nov</v>
          </cell>
        </row>
        <row r="1945">
          <cell r="C1945" t="str">
            <v>Formosa</v>
          </cell>
          <cell r="R1945">
            <v>0</v>
          </cell>
          <cell r="AZ1945">
            <v>0</v>
          </cell>
          <cell r="BA1945">
            <v>0</v>
          </cell>
          <cell r="BC1945" t="str">
            <v>PLATINUM</v>
          </cell>
          <cell r="BE1945" t="str">
            <v>Dec</v>
          </cell>
        </row>
        <row r="1946">
          <cell r="C1946" t="str">
            <v>Hoping</v>
          </cell>
          <cell r="R1946">
            <v>56000</v>
          </cell>
          <cell r="AZ1946">
            <v>-196000</v>
          </cell>
          <cell r="BA1946">
            <v>-45876.988384444194</v>
          </cell>
          <cell r="BC1946" t="str">
            <v>PLATINUM</v>
          </cell>
          <cell r="BE1946" t="str">
            <v>Jan</v>
          </cell>
        </row>
        <row r="1947">
          <cell r="C1947" t="str">
            <v>Hoping</v>
          </cell>
          <cell r="R1947">
            <v>0</v>
          </cell>
          <cell r="AZ1947">
            <v>0</v>
          </cell>
          <cell r="BA1947">
            <v>0</v>
          </cell>
          <cell r="BC1947" t="str">
            <v>PLATINUM</v>
          </cell>
          <cell r="BE1947" t="str">
            <v>Feb</v>
          </cell>
        </row>
        <row r="1948">
          <cell r="C1948" t="str">
            <v>Hoping</v>
          </cell>
          <cell r="R1948">
            <v>0</v>
          </cell>
          <cell r="AZ1948">
            <v>0</v>
          </cell>
          <cell r="BA1948">
            <v>0</v>
          </cell>
          <cell r="BC1948" t="str">
            <v>PLATINUM</v>
          </cell>
          <cell r="BE1948" t="str">
            <v>Mar</v>
          </cell>
        </row>
        <row r="1949">
          <cell r="C1949" t="str">
            <v>Hoping</v>
          </cell>
          <cell r="R1949">
            <v>0</v>
          </cell>
          <cell r="AZ1949">
            <v>0</v>
          </cell>
          <cell r="BA1949">
            <v>0</v>
          </cell>
          <cell r="BC1949" t="str">
            <v>PLATINUM</v>
          </cell>
          <cell r="BE1949" t="str">
            <v>Apr</v>
          </cell>
        </row>
        <row r="1950">
          <cell r="C1950" t="str">
            <v>Hoping</v>
          </cell>
          <cell r="R1950">
            <v>0</v>
          </cell>
          <cell r="AZ1950">
            <v>0</v>
          </cell>
          <cell r="BA1950">
            <v>0</v>
          </cell>
          <cell r="BC1950" t="str">
            <v>PLATINUM</v>
          </cell>
          <cell r="BE1950" t="str">
            <v>May</v>
          </cell>
        </row>
        <row r="1951">
          <cell r="C1951" t="str">
            <v>Hoping</v>
          </cell>
          <cell r="R1951">
            <v>0</v>
          </cell>
          <cell r="AZ1951">
            <v>0</v>
          </cell>
          <cell r="BA1951">
            <v>0</v>
          </cell>
          <cell r="BC1951" t="str">
            <v>PLATINUM</v>
          </cell>
          <cell r="BE1951" t="str">
            <v>Jun</v>
          </cell>
        </row>
        <row r="1952">
          <cell r="C1952" t="str">
            <v>Hoping</v>
          </cell>
          <cell r="R1952">
            <v>0</v>
          </cell>
          <cell r="AZ1952">
            <v>0</v>
          </cell>
          <cell r="BA1952">
            <v>0</v>
          </cell>
          <cell r="BC1952" t="str">
            <v>PLATINUM</v>
          </cell>
          <cell r="BE1952" t="str">
            <v>Jul</v>
          </cell>
        </row>
        <row r="1953">
          <cell r="C1953" t="str">
            <v>Hoping</v>
          </cell>
          <cell r="R1953">
            <v>0</v>
          </cell>
          <cell r="AZ1953">
            <v>0</v>
          </cell>
          <cell r="BA1953">
            <v>0</v>
          </cell>
          <cell r="BC1953" t="str">
            <v>PLATINUM</v>
          </cell>
          <cell r="BE1953" t="str">
            <v>Aug</v>
          </cell>
        </row>
        <row r="1954">
          <cell r="C1954" t="str">
            <v>Hoping</v>
          </cell>
          <cell r="R1954">
            <v>0</v>
          </cell>
          <cell r="AZ1954">
            <v>0</v>
          </cell>
          <cell r="BA1954">
            <v>0</v>
          </cell>
          <cell r="BC1954" t="str">
            <v>PLATINUM</v>
          </cell>
          <cell r="BE1954" t="str">
            <v>Sep</v>
          </cell>
        </row>
        <row r="1955">
          <cell r="C1955" t="str">
            <v>Hoping</v>
          </cell>
          <cell r="R1955">
            <v>0</v>
          </cell>
          <cell r="AZ1955">
            <v>0</v>
          </cell>
          <cell r="BA1955">
            <v>0</v>
          </cell>
          <cell r="BC1955" t="str">
            <v>PLATINUM</v>
          </cell>
          <cell r="BE1955" t="str">
            <v>Oct</v>
          </cell>
        </row>
        <row r="1956">
          <cell r="C1956" t="str">
            <v>Hoping</v>
          </cell>
          <cell r="R1956">
            <v>0</v>
          </cell>
          <cell r="AZ1956">
            <v>0</v>
          </cell>
          <cell r="BA1956">
            <v>0</v>
          </cell>
          <cell r="BC1956" t="str">
            <v>PLATINUM</v>
          </cell>
          <cell r="BE1956" t="str">
            <v>Nov</v>
          </cell>
        </row>
        <row r="1957">
          <cell r="C1957" t="str">
            <v>Hoping</v>
          </cell>
          <cell r="R1957">
            <v>0</v>
          </cell>
          <cell r="AZ1957">
            <v>0</v>
          </cell>
          <cell r="BA1957">
            <v>0</v>
          </cell>
          <cell r="BC1957" t="str">
            <v>PLATINUM</v>
          </cell>
          <cell r="BE1957" t="str">
            <v>Dec</v>
          </cell>
        </row>
        <row r="1958">
          <cell r="C1958" t="str">
            <v>Hoping</v>
          </cell>
          <cell r="R1958">
            <v>13999.999999999996</v>
          </cell>
          <cell r="AZ1958">
            <v>-48999.999999999985</v>
          </cell>
          <cell r="BA1958">
            <v>-13171.043111618796</v>
          </cell>
          <cell r="BC1958" t="str">
            <v>PLATINUM</v>
          </cell>
          <cell r="BE1958" t="str">
            <v>Jan</v>
          </cell>
        </row>
        <row r="1959">
          <cell r="C1959" t="str">
            <v>Hoping</v>
          </cell>
          <cell r="R1959">
            <v>0</v>
          </cell>
          <cell r="AZ1959">
            <v>0</v>
          </cell>
          <cell r="BA1959">
            <v>0</v>
          </cell>
          <cell r="BC1959" t="str">
            <v>PLATINUM</v>
          </cell>
          <cell r="BE1959" t="str">
            <v>Feb</v>
          </cell>
        </row>
        <row r="1960">
          <cell r="C1960" t="str">
            <v>Hoping</v>
          </cell>
          <cell r="R1960">
            <v>0</v>
          </cell>
          <cell r="AZ1960">
            <v>0</v>
          </cell>
          <cell r="BA1960">
            <v>0</v>
          </cell>
          <cell r="BC1960" t="str">
            <v>PLATINUM</v>
          </cell>
          <cell r="BE1960" t="str">
            <v>Mar</v>
          </cell>
        </row>
        <row r="1961">
          <cell r="C1961" t="str">
            <v>Hoping</v>
          </cell>
          <cell r="R1961">
            <v>0</v>
          </cell>
          <cell r="AZ1961">
            <v>0</v>
          </cell>
          <cell r="BA1961">
            <v>0</v>
          </cell>
          <cell r="BC1961" t="str">
            <v>PLATINUM</v>
          </cell>
          <cell r="BE1961" t="str">
            <v>Apr</v>
          </cell>
        </row>
        <row r="1962">
          <cell r="C1962" t="str">
            <v>Hoping</v>
          </cell>
          <cell r="R1962">
            <v>0</v>
          </cell>
          <cell r="AZ1962">
            <v>0</v>
          </cell>
          <cell r="BA1962">
            <v>0</v>
          </cell>
          <cell r="BC1962" t="str">
            <v>PLATINUM</v>
          </cell>
          <cell r="BE1962" t="str">
            <v>May</v>
          </cell>
        </row>
        <row r="1963">
          <cell r="C1963" t="str">
            <v>Hoping</v>
          </cell>
          <cell r="R1963">
            <v>0</v>
          </cell>
          <cell r="AZ1963">
            <v>0</v>
          </cell>
          <cell r="BA1963">
            <v>0</v>
          </cell>
          <cell r="BC1963" t="str">
            <v>PLATINUM</v>
          </cell>
          <cell r="BE1963" t="str">
            <v>Jun</v>
          </cell>
        </row>
        <row r="1964">
          <cell r="C1964" t="str">
            <v>Hoping</v>
          </cell>
          <cell r="R1964">
            <v>0</v>
          </cell>
          <cell r="AZ1964">
            <v>0</v>
          </cell>
          <cell r="BA1964">
            <v>0</v>
          </cell>
          <cell r="BC1964" t="str">
            <v>PLATINUM</v>
          </cell>
          <cell r="BE1964" t="str">
            <v>Jul</v>
          </cell>
        </row>
        <row r="1965">
          <cell r="C1965" t="str">
            <v>Hoping</v>
          </cell>
          <cell r="R1965">
            <v>0</v>
          </cell>
          <cell r="AZ1965">
            <v>0</v>
          </cell>
          <cell r="BA1965">
            <v>0</v>
          </cell>
          <cell r="BC1965" t="str">
            <v>PLATINUM</v>
          </cell>
          <cell r="BE1965" t="str">
            <v>Aug</v>
          </cell>
        </row>
        <row r="1966">
          <cell r="C1966" t="str">
            <v>Hoping</v>
          </cell>
          <cell r="R1966">
            <v>0</v>
          </cell>
          <cell r="AZ1966">
            <v>0</v>
          </cell>
          <cell r="BA1966">
            <v>0</v>
          </cell>
          <cell r="BC1966" t="str">
            <v>PLATINUM</v>
          </cell>
          <cell r="BE1966" t="str">
            <v>Sep</v>
          </cell>
        </row>
        <row r="1967">
          <cell r="C1967" t="str">
            <v>Hoping</v>
          </cell>
          <cell r="R1967">
            <v>0</v>
          </cell>
          <cell r="AZ1967">
            <v>0</v>
          </cell>
          <cell r="BA1967">
            <v>0</v>
          </cell>
          <cell r="BC1967" t="str">
            <v>PLATINUM</v>
          </cell>
          <cell r="BE1967" t="str">
            <v>Oct</v>
          </cell>
        </row>
        <row r="1968">
          <cell r="C1968" t="str">
            <v>Hoping</v>
          </cell>
          <cell r="R1968">
            <v>0</v>
          </cell>
          <cell r="AZ1968">
            <v>0</v>
          </cell>
          <cell r="BA1968">
            <v>0</v>
          </cell>
          <cell r="BC1968" t="str">
            <v>PLATINUM</v>
          </cell>
          <cell r="BE1968" t="str">
            <v>Nov</v>
          </cell>
        </row>
        <row r="1969">
          <cell r="C1969" t="str">
            <v>Hoping</v>
          </cell>
          <cell r="R1969">
            <v>0</v>
          </cell>
          <cell r="AZ1969">
            <v>0</v>
          </cell>
          <cell r="BA1969">
            <v>0</v>
          </cell>
          <cell r="BC1969" t="str">
            <v>PLATINUM</v>
          </cell>
          <cell r="BE1969" t="str">
            <v>Dec</v>
          </cell>
        </row>
        <row r="1970">
          <cell r="C1970" t="str">
            <v>Hoping</v>
          </cell>
          <cell r="R1970">
            <v>0</v>
          </cell>
          <cell r="AZ1970">
            <v>0</v>
          </cell>
          <cell r="BA1970">
            <v>0</v>
          </cell>
          <cell r="BC1970" t="str">
            <v>PLATINUM</v>
          </cell>
          <cell r="BE1970" t="str">
            <v>Jan</v>
          </cell>
        </row>
        <row r="1971">
          <cell r="C1971" t="str">
            <v>Hoping</v>
          </cell>
          <cell r="R1971">
            <v>0</v>
          </cell>
          <cell r="AZ1971">
            <v>0</v>
          </cell>
          <cell r="BA1971">
            <v>0</v>
          </cell>
          <cell r="BC1971" t="str">
            <v>PLATINUM</v>
          </cell>
          <cell r="BE1971" t="str">
            <v>Feb</v>
          </cell>
        </row>
        <row r="1972">
          <cell r="C1972" t="str">
            <v>Hoping</v>
          </cell>
          <cell r="R1972">
            <v>56000</v>
          </cell>
          <cell r="AZ1972">
            <v>-196000</v>
          </cell>
          <cell r="BA1972">
            <v>-37085.290713085662</v>
          </cell>
          <cell r="BC1972" t="str">
            <v>PLATINUM</v>
          </cell>
          <cell r="BE1972" t="str">
            <v>Mar</v>
          </cell>
        </row>
        <row r="1973">
          <cell r="C1973" t="str">
            <v>Hoping</v>
          </cell>
          <cell r="R1973">
            <v>56000</v>
          </cell>
          <cell r="AZ1973">
            <v>-196000</v>
          </cell>
          <cell r="BA1973">
            <v>-37085.290713085662</v>
          </cell>
          <cell r="BC1973" t="str">
            <v>PLATINUM</v>
          </cell>
          <cell r="BE1973" t="str">
            <v>Apr</v>
          </cell>
        </row>
        <row r="1974">
          <cell r="C1974" t="str">
            <v>Hoping</v>
          </cell>
          <cell r="R1974">
            <v>56000</v>
          </cell>
          <cell r="AZ1974">
            <v>-196000</v>
          </cell>
          <cell r="BA1974">
            <v>-37085.290713085662</v>
          </cell>
          <cell r="BC1974" t="str">
            <v>PLATINUM</v>
          </cell>
          <cell r="BE1974" t="str">
            <v>May</v>
          </cell>
        </row>
        <row r="1975">
          <cell r="C1975" t="str">
            <v>Hoping</v>
          </cell>
          <cell r="R1975">
            <v>56000</v>
          </cell>
          <cell r="AZ1975">
            <v>-196000</v>
          </cell>
          <cell r="BA1975">
            <v>-37085.290713085662</v>
          </cell>
          <cell r="BC1975" t="str">
            <v>PLATINUM</v>
          </cell>
          <cell r="BE1975" t="str">
            <v>Jun</v>
          </cell>
        </row>
        <row r="1976">
          <cell r="C1976" t="str">
            <v>Hoping</v>
          </cell>
          <cell r="R1976">
            <v>0</v>
          </cell>
          <cell r="AZ1976">
            <v>0</v>
          </cell>
          <cell r="BA1976">
            <v>0</v>
          </cell>
          <cell r="BC1976" t="str">
            <v>PLATINUM</v>
          </cell>
          <cell r="BE1976" t="str">
            <v>Jul</v>
          </cell>
        </row>
        <row r="1977">
          <cell r="C1977" t="str">
            <v>Hoping</v>
          </cell>
          <cell r="R1977">
            <v>0</v>
          </cell>
          <cell r="AZ1977">
            <v>0</v>
          </cell>
          <cell r="BA1977">
            <v>0</v>
          </cell>
          <cell r="BC1977" t="str">
            <v>PLATINUM</v>
          </cell>
          <cell r="BE1977" t="str">
            <v>Aug</v>
          </cell>
        </row>
        <row r="1978">
          <cell r="C1978" t="str">
            <v>Hoping</v>
          </cell>
          <cell r="R1978">
            <v>0</v>
          </cell>
          <cell r="AZ1978">
            <v>0</v>
          </cell>
          <cell r="BA1978">
            <v>0</v>
          </cell>
          <cell r="BC1978" t="str">
            <v>PLATINUM</v>
          </cell>
          <cell r="BE1978" t="str">
            <v>Sep</v>
          </cell>
        </row>
        <row r="1979">
          <cell r="C1979" t="str">
            <v>Hoping</v>
          </cell>
          <cell r="R1979">
            <v>0</v>
          </cell>
          <cell r="AZ1979">
            <v>0</v>
          </cell>
          <cell r="BA1979">
            <v>0</v>
          </cell>
          <cell r="BC1979" t="str">
            <v>PLATINUM</v>
          </cell>
          <cell r="BE1979" t="str">
            <v>Oct</v>
          </cell>
        </row>
        <row r="1980">
          <cell r="C1980" t="str">
            <v>Hoping</v>
          </cell>
          <cell r="R1980">
            <v>0</v>
          </cell>
          <cell r="AZ1980">
            <v>0</v>
          </cell>
          <cell r="BA1980">
            <v>0</v>
          </cell>
          <cell r="BC1980" t="str">
            <v>PLATINUM</v>
          </cell>
          <cell r="BE1980" t="str">
            <v>Nov</v>
          </cell>
        </row>
        <row r="1981">
          <cell r="C1981" t="str">
            <v>Hoping</v>
          </cell>
          <cell r="R1981">
            <v>0</v>
          </cell>
          <cell r="AZ1981">
            <v>0</v>
          </cell>
          <cell r="BA1981">
            <v>0</v>
          </cell>
          <cell r="BC1981" t="str">
            <v>PLATINUM</v>
          </cell>
          <cell r="BE1981" t="str">
            <v>Dec</v>
          </cell>
        </row>
        <row r="1982">
          <cell r="C1982" t="str">
            <v>Hoping</v>
          </cell>
          <cell r="R1982">
            <v>0</v>
          </cell>
          <cell r="AZ1982">
            <v>0</v>
          </cell>
          <cell r="BA1982">
            <v>0</v>
          </cell>
          <cell r="BC1982" t="str">
            <v>PLATINUM</v>
          </cell>
          <cell r="BE1982" t="str">
            <v>Jan</v>
          </cell>
        </row>
        <row r="1983">
          <cell r="C1983" t="str">
            <v>Hoping</v>
          </cell>
          <cell r="R1983">
            <v>0</v>
          </cell>
          <cell r="AZ1983">
            <v>0</v>
          </cell>
          <cell r="BA1983">
            <v>0</v>
          </cell>
          <cell r="BC1983" t="str">
            <v>PLATINUM</v>
          </cell>
          <cell r="BE1983" t="str">
            <v>Feb</v>
          </cell>
        </row>
        <row r="1984">
          <cell r="C1984" t="str">
            <v>Hoping</v>
          </cell>
          <cell r="R1984">
            <v>13999.999999999996</v>
          </cell>
          <cell r="AZ1984">
            <v>-48999.999999999985</v>
          </cell>
          <cell r="BA1984">
            <v>-10646.992751481263</v>
          </cell>
          <cell r="BC1984" t="str">
            <v>PLATINUM</v>
          </cell>
          <cell r="BE1984" t="str">
            <v>Mar</v>
          </cell>
        </row>
        <row r="1985">
          <cell r="C1985" t="str">
            <v>Hoping</v>
          </cell>
          <cell r="R1985">
            <v>13999.999999999996</v>
          </cell>
          <cell r="AZ1985">
            <v>-48999.999999999985</v>
          </cell>
          <cell r="BA1985">
            <v>-10646.992751481263</v>
          </cell>
          <cell r="BC1985" t="str">
            <v>PLATINUM</v>
          </cell>
          <cell r="BE1985" t="str">
            <v>Apr</v>
          </cell>
        </row>
        <row r="1986">
          <cell r="C1986" t="str">
            <v>Hoping</v>
          </cell>
          <cell r="R1986">
            <v>13999.999999999996</v>
          </cell>
          <cell r="AZ1986">
            <v>-48999.999999999985</v>
          </cell>
          <cell r="BA1986">
            <v>-10646.992751481263</v>
          </cell>
          <cell r="BC1986" t="str">
            <v>PLATINUM</v>
          </cell>
          <cell r="BE1986" t="str">
            <v>May</v>
          </cell>
        </row>
        <row r="1987">
          <cell r="C1987" t="str">
            <v>Hoping</v>
          </cell>
          <cell r="R1987">
            <v>13999.999999999996</v>
          </cell>
          <cell r="AZ1987">
            <v>-48999.999999999985</v>
          </cell>
          <cell r="BA1987">
            <v>-10646.992751481263</v>
          </cell>
          <cell r="BC1987" t="str">
            <v>PLATINUM</v>
          </cell>
          <cell r="BE1987" t="str">
            <v>Jun</v>
          </cell>
        </row>
        <row r="1988">
          <cell r="C1988" t="str">
            <v>Hoping</v>
          </cell>
          <cell r="R1988">
            <v>0</v>
          </cell>
          <cell r="AZ1988">
            <v>0</v>
          </cell>
          <cell r="BA1988">
            <v>0</v>
          </cell>
          <cell r="BC1988" t="str">
            <v>PLATINUM</v>
          </cell>
          <cell r="BE1988" t="str">
            <v>Jul</v>
          </cell>
        </row>
        <row r="1989">
          <cell r="C1989" t="str">
            <v>Hoping</v>
          </cell>
          <cell r="R1989">
            <v>0</v>
          </cell>
          <cell r="AZ1989">
            <v>0</v>
          </cell>
          <cell r="BA1989">
            <v>0</v>
          </cell>
          <cell r="BC1989" t="str">
            <v>PLATINUM</v>
          </cell>
          <cell r="BE1989" t="str">
            <v>Aug</v>
          </cell>
        </row>
        <row r="1990">
          <cell r="C1990" t="str">
            <v>Hoping</v>
          </cell>
          <cell r="R1990">
            <v>0</v>
          </cell>
          <cell r="AZ1990">
            <v>0</v>
          </cell>
          <cell r="BA1990">
            <v>0</v>
          </cell>
          <cell r="BC1990" t="str">
            <v>PLATINUM</v>
          </cell>
          <cell r="BE1990" t="str">
            <v>Sep</v>
          </cell>
        </row>
        <row r="1991">
          <cell r="C1991" t="str">
            <v>Hoping</v>
          </cell>
          <cell r="R1991">
            <v>0</v>
          </cell>
          <cell r="AZ1991">
            <v>0</v>
          </cell>
          <cell r="BA1991">
            <v>0</v>
          </cell>
          <cell r="BC1991" t="str">
            <v>PLATINUM</v>
          </cell>
          <cell r="BE1991" t="str">
            <v>Oct</v>
          </cell>
        </row>
        <row r="1992">
          <cell r="C1992" t="str">
            <v>Hoping</v>
          </cell>
          <cell r="R1992">
            <v>0</v>
          </cell>
          <cell r="AZ1992">
            <v>0</v>
          </cell>
          <cell r="BA1992">
            <v>0</v>
          </cell>
          <cell r="BC1992" t="str">
            <v>PLATINUM</v>
          </cell>
          <cell r="BE1992" t="str">
            <v>Nov</v>
          </cell>
        </row>
        <row r="1993">
          <cell r="C1993" t="str">
            <v>Hoping</v>
          </cell>
          <cell r="R1993">
            <v>0</v>
          </cell>
          <cell r="AZ1993">
            <v>0</v>
          </cell>
          <cell r="BA1993">
            <v>0</v>
          </cell>
          <cell r="BC1993" t="str">
            <v>PLATINUM</v>
          </cell>
          <cell r="BE1993" t="str">
            <v>Dec</v>
          </cell>
        </row>
        <row r="1994">
          <cell r="C1994" t="str">
            <v>Hoping</v>
          </cell>
          <cell r="R1994">
            <v>0</v>
          </cell>
          <cell r="AZ1994">
            <v>0</v>
          </cell>
          <cell r="BA1994">
            <v>0</v>
          </cell>
          <cell r="BC1994" t="str">
            <v>PLATINUM</v>
          </cell>
          <cell r="BE1994" t="str">
            <v>Jan</v>
          </cell>
        </row>
        <row r="1995">
          <cell r="C1995" t="str">
            <v>Hoping</v>
          </cell>
          <cell r="R1995">
            <v>0</v>
          </cell>
          <cell r="AZ1995">
            <v>0</v>
          </cell>
          <cell r="BA1995">
            <v>0</v>
          </cell>
          <cell r="BC1995" t="str">
            <v>PLATINUM</v>
          </cell>
          <cell r="BE1995" t="str">
            <v>Feb</v>
          </cell>
        </row>
        <row r="1996">
          <cell r="C1996" t="str">
            <v>Hoping</v>
          </cell>
          <cell r="R1996">
            <v>0</v>
          </cell>
          <cell r="AZ1996">
            <v>0</v>
          </cell>
          <cell r="BA1996">
            <v>0</v>
          </cell>
          <cell r="BC1996" t="str">
            <v>PLATINUM</v>
          </cell>
          <cell r="BE1996" t="str">
            <v>Mar</v>
          </cell>
        </row>
        <row r="1997">
          <cell r="C1997" t="str">
            <v>Hoping</v>
          </cell>
          <cell r="R1997">
            <v>0</v>
          </cell>
          <cell r="AZ1997">
            <v>0</v>
          </cell>
          <cell r="BA1997">
            <v>0</v>
          </cell>
          <cell r="BC1997" t="str">
            <v>PLATINUM</v>
          </cell>
          <cell r="BE1997" t="str">
            <v>Apr</v>
          </cell>
        </row>
        <row r="1998">
          <cell r="C1998" t="str">
            <v>Hoping</v>
          </cell>
          <cell r="R1998">
            <v>0</v>
          </cell>
          <cell r="AZ1998">
            <v>0</v>
          </cell>
          <cell r="BA1998">
            <v>0</v>
          </cell>
          <cell r="BC1998" t="str">
            <v>PLATINUM</v>
          </cell>
          <cell r="BE1998" t="str">
            <v>May</v>
          </cell>
        </row>
        <row r="1999">
          <cell r="C1999" t="str">
            <v>Hoping</v>
          </cell>
          <cell r="R1999">
            <v>0</v>
          </cell>
          <cell r="AZ1999">
            <v>0</v>
          </cell>
          <cell r="BA1999">
            <v>0</v>
          </cell>
          <cell r="BC1999" t="str">
            <v>PLATINUM</v>
          </cell>
          <cell r="BE1999" t="str">
            <v>Jun</v>
          </cell>
        </row>
        <row r="2000">
          <cell r="C2000" t="str">
            <v>Hoping</v>
          </cell>
          <cell r="R2000">
            <v>56000</v>
          </cell>
          <cell r="AZ2000">
            <v>-196000</v>
          </cell>
          <cell r="BA2000">
            <v>-37134.921733303221</v>
          </cell>
          <cell r="BC2000" t="str">
            <v>PLATINUM</v>
          </cell>
          <cell r="BE2000" t="str">
            <v>Jul</v>
          </cell>
        </row>
        <row r="2001">
          <cell r="C2001" t="str">
            <v>Hoping</v>
          </cell>
          <cell r="R2001">
            <v>0</v>
          </cell>
          <cell r="AZ2001">
            <v>0</v>
          </cell>
          <cell r="BA2001">
            <v>0</v>
          </cell>
          <cell r="BC2001" t="str">
            <v>PLATINUM</v>
          </cell>
          <cell r="BE2001" t="str">
            <v>Aug</v>
          </cell>
        </row>
        <row r="2002">
          <cell r="C2002" t="str">
            <v>Hoping</v>
          </cell>
          <cell r="R2002">
            <v>56000</v>
          </cell>
          <cell r="AZ2002">
            <v>-196000</v>
          </cell>
          <cell r="BA2002">
            <v>-37134.921733303221</v>
          </cell>
          <cell r="BC2002" t="str">
            <v>PLATINUM</v>
          </cell>
          <cell r="BE2002" t="str">
            <v>Sep</v>
          </cell>
        </row>
        <row r="2003">
          <cell r="C2003" t="str">
            <v>Hoping</v>
          </cell>
          <cell r="R2003">
            <v>56000</v>
          </cell>
          <cell r="AZ2003">
            <v>-196000</v>
          </cell>
          <cell r="BA2003">
            <v>-37134.921733303221</v>
          </cell>
          <cell r="BC2003" t="str">
            <v>PLATINUM</v>
          </cell>
          <cell r="BE2003" t="str">
            <v>Oct</v>
          </cell>
        </row>
        <row r="2004">
          <cell r="C2004" t="str">
            <v>Hoping</v>
          </cell>
          <cell r="R2004">
            <v>0</v>
          </cell>
          <cell r="AZ2004">
            <v>0</v>
          </cell>
          <cell r="BA2004">
            <v>0</v>
          </cell>
          <cell r="BC2004" t="str">
            <v>PLATINUM</v>
          </cell>
          <cell r="BE2004" t="str">
            <v>Nov</v>
          </cell>
        </row>
        <row r="2005">
          <cell r="C2005" t="str">
            <v>Hoping</v>
          </cell>
          <cell r="R2005">
            <v>56000</v>
          </cell>
          <cell r="AZ2005">
            <v>-196000</v>
          </cell>
          <cell r="BA2005">
            <v>-37134.921733303221</v>
          </cell>
          <cell r="BC2005" t="str">
            <v>PLATINUM</v>
          </cell>
          <cell r="BE2005" t="str">
            <v>Dec</v>
          </cell>
        </row>
        <row r="2006">
          <cell r="C2006" t="str">
            <v>Hoping</v>
          </cell>
          <cell r="R2006">
            <v>0</v>
          </cell>
          <cell r="AZ2006">
            <v>0</v>
          </cell>
          <cell r="BA2006">
            <v>0</v>
          </cell>
          <cell r="BC2006" t="str">
            <v>PLATINUM</v>
          </cell>
          <cell r="BE2006" t="str">
            <v>Jan</v>
          </cell>
        </row>
        <row r="2007">
          <cell r="C2007" t="str">
            <v>Hoping</v>
          </cell>
          <cell r="R2007">
            <v>0</v>
          </cell>
          <cell r="AZ2007">
            <v>0</v>
          </cell>
          <cell r="BA2007">
            <v>0</v>
          </cell>
          <cell r="BC2007" t="str">
            <v>PLATINUM</v>
          </cell>
          <cell r="BE2007" t="str">
            <v>Feb</v>
          </cell>
        </row>
        <row r="2008">
          <cell r="C2008" t="str">
            <v>Hoping</v>
          </cell>
          <cell r="R2008">
            <v>0</v>
          </cell>
          <cell r="AZ2008">
            <v>0</v>
          </cell>
          <cell r="BA2008">
            <v>0</v>
          </cell>
          <cell r="BC2008" t="str">
            <v>PLATINUM</v>
          </cell>
          <cell r="BE2008" t="str">
            <v>Mar</v>
          </cell>
        </row>
        <row r="2009">
          <cell r="C2009" t="str">
            <v>Hoping</v>
          </cell>
          <cell r="R2009">
            <v>0</v>
          </cell>
          <cell r="AZ2009">
            <v>0</v>
          </cell>
          <cell r="BA2009">
            <v>0</v>
          </cell>
          <cell r="BC2009" t="str">
            <v>PLATINUM</v>
          </cell>
          <cell r="BE2009" t="str">
            <v>Apr</v>
          </cell>
        </row>
        <row r="2010">
          <cell r="C2010" t="str">
            <v>Hoping</v>
          </cell>
          <cell r="R2010">
            <v>0</v>
          </cell>
          <cell r="AZ2010">
            <v>0</v>
          </cell>
          <cell r="BA2010">
            <v>0</v>
          </cell>
          <cell r="BC2010" t="str">
            <v>PLATINUM</v>
          </cell>
          <cell r="BE2010" t="str">
            <v>May</v>
          </cell>
        </row>
        <row r="2011">
          <cell r="C2011" t="str">
            <v>Hoping</v>
          </cell>
          <cell r="R2011">
            <v>0</v>
          </cell>
          <cell r="AZ2011">
            <v>0</v>
          </cell>
          <cell r="BA2011">
            <v>0</v>
          </cell>
          <cell r="BC2011" t="str">
            <v>PLATINUM</v>
          </cell>
          <cell r="BE2011" t="str">
            <v>Jun</v>
          </cell>
        </row>
        <row r="2012">
          <cell r="C2012" t="str">
            <v>Hoping</v>
          </cell>
          <cell r="R2012">
            <v>13999.999999999996</v>
          </cell>
          <cell r="AZ2012">
            <v>-48999.999999999985</v>
          </cell>
          <cell r="BA2012">
            <v>-10597.3617312637</v>
          </cell>
          <cell r="BC2012" t="str">
            <v>PLATINUM</v>
          </cell>
          <cell r="BE2012" t="str">
            <v>Jul</v>
          </cell>
        </row>
        <row r="2013">
          <cell r="C2013" t="str">
            <v>Hoping</v>
          </cell>
          <cell r="R2013">
            <v>0</v>
          </cell>
          <cell r="AZ2013">
            <v>0</v>
          </cell>
          <cell r="BA2013">
            <v>0</v>
          </cell>
          <cell r="BC2013" t="str">
            <v>PLATINUM</v>
          </cell>
          <cell r="BE2013" t="str">
            <v>Aug</v>
          </cell>
        </row>
        <row r="2014">
          <cell r="C2014" t="str">
            <v>Hoping</v>
          </cell>
          <cell r="R2014">
            <v>13999.999999999996</v>
          </cell>
          <cell r="AZ2014">
            <v>-48999.999999999985</v>
          </cell>
          <cell r="BA2014">
            <v>-10597.3617312637</v>
          </cell>
          <cell r="BC2014" t="str">
            <v>PLATINUM</v>
          </cell>
          <cell r="BE2014" t="str">
            <v>Sep</v>
          </cell>
        </row>
        <row r="2015">
          <cell r="C2015" t="str">
            <v>Hoping</v>
          </cell>
          <cell r="R2015">
            <v>13999.999999999996</v>
          </cell>
          <cell r="AZ2015">
            <v>-48999.999999999985</v>
          </cell>
          <cell r="BA2015">
            <v>-10597.3617312637</v>
          </cell>
          <cell r="BC2015" t="str">
            <v>PLATINUM</v>
          </cell>
          <cell r="BE2015" t="str">
            <v>Oct</v>
          </cell>
        </row>
        <row r="2016">
          <cell r="C2016" t="str">
            <v>Hoping</v>
          </cell>
          <cell r="R2016">
            <v>0</v>
          </cell>
          <cell r="AZ2016">
            <v>0</v>
          </cell>
          <cell r="BA2016">
            <v>0</v>
          </cell>
          <cell r="BC2016" t="str">
            <v>PLATINUM</v>
          </cell>
          <cell r="BE2016" t="str">
            <v>Nov</v>
          </cell>
        </row>
        <row r="2017">
          <cell r="C2017" t="str">
            <v>Hoping</v>
          </cell>
          <cell r="R2017">
            <v>13999.999999999996</v>
          </cell>
          <cell r="AZ2017">
            <v>-48999.999999999985</v>
          </cell>
          <cell r="BA2017">
            <v>-10597.3617312637</v>
          </cell>
          <cell r="BC2017" t="str">
            <v>PLATINUM</v>
          </cell>
          <cell r="BE2017" t="str">
            <v>Dec</v>
          </cell>
        </row>
        <row r="2018">
          <cell r="C2018" t="str">
            <v>Hoping</v>
          </cell>
          <cell r="R2018">
            <v>0</v>
          </cell>
          <cell r="AZ2018">
            <v>0</v>
          </cell>
          <cell r="BA2018">
            <v>0</v>
          </cell>
          <cell r="BC2018" t="str">
            <v>PLATINUM</v>
          </cell>
          <cell r="BE2018" t="str">
            <v>Jan</v>
          </cell>
        </row>
        <row r="2019">
          <cell r="C2019" t="str">
            <v>Hoping</v>
          </cell>
          <cell r="R2019">
            <v>0</v>
          </cell>
          <cell r="AZ2019">
            <v>0</v>
          </cell>
          <cell r="BA2019">
            <v>0</v>
          </cell>
          <cell r="BC2019" t="str">
            <v>PLATINUM</v>
          </cell>
          <cell r="BE2019" t="str">
            <v>Feb</v>
          </cell>
        </row>
        <row r="2020">
          <cell r="C2020" t="str">
            <v>Hoping</v>
          </cell>
          <cell r="R2020">
            <v>0</v>
          </cell>
          <cell r="AZ2020">
            <v>0</v>
          </cell>
          <cell r="BA2020">
            <v>0</v>
          </cell>
          <cell r="BC2020" t="str">
            <v>PLATINUM</v>
          </cell>
          <cell r="BE2020" t="str">
            <v>Mar</v>
          </cell>
        </row>
        <row r="2021">
          <cell r="C2021" t="str">
            <v>Hoping</v>
          </cell>
          <cell r="R2021">
            <v>0</v>
          </cell>
          <cell r="AZ2021">
            <v>0</v>
          </cell>
          <cell r="BA2021">
            <v>0</v>
          </cell>
          <cell r="BC2021" t="str">
            <v>PLATINUM</v>
          </cell>
          <cell r="BE2021" t="str">
            <v>Apr</v>
          </cell>
        </row>
        <row r="2022">
          <cell r="C2022" t="str">
            <v>Hoping</v>
          </cell>
          <cell r="R2022">
            <v>0</v>
          </cell>
          <cell r="AZ2022">
            <v>0</v>
          </cell>
          <cell r="BA2022">
            <v>0</v>
          </cell>
          <cell r="BC2022" t="str">
            <v>PLATINUM</v>
          </cell>
          <cell r="BE2022" t="str">
            <v>May</v>
          </cell>
        </row>
        <row r="2023">
          <cell r="C2023" t="str">
            <v>Hoping</v>
          </cell>
          <cell r="R2023">
            <v>0</v>
          </cell>
          <cell r="AZ2023">
            <v>0</v>
          </cell>
          <cell r="BA2023">
            <v>0</v>
          </cell>
          <cell r="BC2023" t="str">
            <v>PLATINUM</v>
          </cell>
          <cell r="BE2023" t="str">
            <v>Jun</v>
          </cell>
        </row>
        <row r="2024">
          <cell r="C2024" t="str">
            <v>Hoping</v>
          </cell>
          <cell r="R2024">
            <v>0</v>
          </cell>
          <cell r="AZ2024">
            <v>0</v>
          </cell>
          <cell r="BA2024">
            <v>0</v>
          </cell>
          <cell r="BC2024" t="str">
            <v>PLATINUM</v>
          </cell>
          <cell r="BE2024" t="str">
            <v>Jul</v>
          </cell>
        </row>
        <row r="2025">
          <cell r="C2025" t="str">
            <v>Hoping</v>
          </cell>
          <cell r="R2025">
            <v>0</v>
          </cell>
          <cell r="AZ2025">
            <v>0</v>
          </cell>
          <cell r="BA2025">
            <v>0</v>
          </cell>
          <cell r="BC2025" t="str">
            <v>PLATINUM</v>
          </cell>
          <cell r="BE2025" t="str">
            <v>Aug</v>
          </cell>
        </row>
        <row r="2026">
          <cell r="C2026" t="str">
            <v>Hoping</v>
          </cell>
          <cell r="R2026">
            <v>0</v>
          </cell>
          <cell r="AZ2026">
            <v>0</v>
          </cell>
          <cell r="BA2026">
            <v>0</v>
          </cell>
          <cell r="BC2026" t="str">
            <v>PLATINUM</v>
          </cell>
          <cell r="BE2026" t="str">
            <v>Sep</v>
          </cell>
        </row>
        <row r="2027">
          <cell r="C2027" t="str">
            <v>Hoping</v>
          </cell>
          <cell r="R2027">
            <v>0</v>
          </cell>
          <cell r="AZ2027">
            <v>0</v>
          </cell>
          <cell r="BA2027">
            <v>0</v>
          </cell>
          <cell r="BC2027" t="str">
            <v>PLATINUM</v>
          </cell>
          <cell r="BE2027" t="str">
            <v>Oct</v>
          </cell>
        </row>
        <row r="2028">
          <cell r="C2028" t="str">
            <v>Hoping</v>
          </cell>
          <cell r="R2028">
            <v>0</v>
          </cell>
          <cell r="AZ2028">
            <v>0</v>
          </cell>
          <cell r="BA2028">
            <v>0</v>
          </cell>
          <cell r="BC2028" t="str">
            <v>PLATINUM</v>
          </cell>
          <cell r="BE2028" t="str">
            <v>Nov</v>
          </cell>
        </row>
        <row r="2029">
          <cell r="C2029" t="str">
            <v>Hoping</v>
          </cell>
          <cell r="R2029">
            <v>0</v>
          </cell>
          <cell r="AZ2029">
            <v>0</v>
          </cell>
          <cell r="BA2029">
            <v>0</v>
          </cell>
          <cell r="BC2029" t="str">
            <v>PLATINUM</v>
          </cell>
          <cell r="BE2029" t="str">
            <v>Dec</v>
          </cell>
        </row>
        <row r="2030">
          <cell r="C2030" t="str">
            <v>Hoping</v>
          </cell>
          <cell r="R2030">
            <v>0</v>
          </cell>
          <cell r="AZ2030">
            <v>0</v>
          </cell>
          <cell r="BA2030">
            <v>0</v>
          </cell>
          <cell r="BC2030" t="str">
            <v>PLATINUM</v>
          </cell>
          <cell r="BE2030" t="str">
            <v>Jan</v>
          </cell>
        </row>
        <row r="2031">
          <cell r="C2031" t="str">
            <v>Hoping</v>
          </cell>
          <cell r="R2031">
            <v>0</v>
          </cell>
          <cell r="AZ2031">
            <v>0</v>
          </cell>
          <cell r="BA2031">
            <v>0</v>
          </cell>
          <cell r="BC2031" t="str">
            <v>PLATINUM</v>
          </cell>
          <cell r="BE2031" t="str">
            <v>Feb</v>
          </cell>
        </row>
        <row r="2032">
          <cell r="C2032" t="str">
            <v>Hoping</v>
          </cell>
          <cell r="R2032">
            <v>0</v>
          </cell>
          <cell r="AZ2032">
            <v>0</v>
          </cell>
          <cell r="BA2032">
            <v>0</v>
          </cell>
          <cell r="BC2032" t="str">
            <v>PLATINUM</v>
          </cell>
          <cell r="BE2032" t="str">
            <v>Mar</v>
          </cell>
        </row>
        <row r="2033">
          <cell r="C2033" t="str">
            <v>Hoping</v>
          </cell>
          <cell r="R2033">
            <v>0</v>
          </cell>
          <cell r="AZ2033">
            <v>0</v>
          </cell>
          <cell r="BA2033">
            <v>0</v>
          </cell>
          <cell r="BC2033" t="str">
            <v>PLATINUM</v>
          </cell>
          <cell r="BE2033" t="str">
            <v>Apr</v>
          </cell>
        </row>
        <row r="2034">
          <cell r="C2034" t="str">
            <v>Hoping</v>
          </cell>
          <cell r="R2034">
            <v>0</v>
          </cell>
          <cell r="AZ2034">
            <v>0</v>
          </cell>
          <cell r="BA2034">
            <v>0</v>
          </cell>
          <cell r="BC2034" t="str">
            <v>PLATINUM</v>
          </cell>
          <cell r="BE2034" t="str">
            <v>May</v>
          </cell>
        </row>
        <row r="2035">
          <cell r="C2035" t="str">
            <v>Hoping</v>
          </cell>
          <cell r="R2035">
            <v>0</v>
          </cell>
          <cell r="AZ2035">
            <v>0</v>
          </cell>
          <cell r="BA2035">
            <v>0</v>
          </cell>
          <cell r="BC2035" t="str">
            <v>PLATINUM</v>
          </cell>
          <cell r="BE2035" t="str">
            <v>Jun</v>
          </cell>
        </row>
        <row r="2036">
          <cell r="C2036" t="str">
            <v>Hoping</v>
          </cell>
          <cell r="R2036">
            <v>0</v>
          </cell>
          <cell r="AZ2036">
            <v>0</v>
          </cell>
          <cell r="BA2036">
            <v>0</v>
          </cell>
          <cell r="BC2036" t="str">
            <v>PLATINUM</v>
          </cell>
          <cell r="BE2036" t="str">
            <v>Jul</v>
          </cell>
        </row>
        <row r="2037">
          <cell r="C2037" t="str">
            <v>Hoping</v>
          </cell>
          <cell r="R2037">
            <v>0</v>
          </cell>
          <cell r="AZ2037">
            <v>0</v>
          </cell>
          <cell r="BA2037">
            <v>0</v>
          </cell>
          <cell r="BC2037" t="str">
            <v>PLATINUM</v>
          </cell>
          <cell r="BE2037" t="str">
            <v>Aug</v>
          </cell>
        </row>
        <row r="2038">
          <cell r="C2038" t="str">
            <v>Hoping</v>
          </cell>
          <cell r="R2038">
            <v>0</v>
          </cell>
          <cell r="AZ2038">
            <v>0</v>
          </cell>
          <cell r="BA2038">
            <v>0</v>
          </cell>
          <cell r="BC2038" t="str">
            <v>PLATINUM</v>
          </cell>
          <cell r="BE2038" t="str">
            <v>Sep</v>
          </cell>
        </row>
        <row r="2039">
          <cell r="C2039" t="str">
            <v>Hoping</v>
          </cell>
          <cell r="R2039">
            <v>0</v>
          </cell>
          <cell r="AZ2039">
            <v>0</v>
          </cell>
          <cell r="BA2039">
            <v>0</v>
          </cell>
          <cell r="BC2039" t="str">
            <v>PLATINUM</v>
          </cell>
          <cell r="BE2039" t="str">
            <v>Oct</v>
          </cell>
        </row>
        <row r="2040">
          <cell r="C2040" t="str">
            <v>Hoping</v>
          </cell>
          <cell r="R2040">
            <v>0</v>
          </cell>
          <cell r="AZ2040">
            <v>0</v>
          </cell>
          <cell r="BA2040">
            <v>0</v>
          </cell>
          <cell r="BC2040" t="str">
            <v>PLATINUM</v>
          </cell>
          <cell r="BE2040" t="str">
            <v>Nov</v>
          </cell>
        </row>
        <row r="2041">
          <cell r="C2041" t="str">
            <v>Hoping</v>
          </cell>
          <cell r="R2041">
            <v>0</v>
          </cell>
          <cell r="AZ2041">
            <v>0</v>
          </cell>
          <cell r="BA2041">
            <v>0</v>
          </cell>
          <cell r="BC2041" t="str">
            <v>PLATINUM</v>
          </cell>
          <cell r="BE2041" t="str">
            <v>Dec</v>
          </cell>
        </row>
        <row r="2042">
          <cell r="C2042" t="str">
            <v>Adani</v>
          </cell>
          <cell r="R2042">
            <v>0</v>
          </cell>
          <cell r="AZ2042">
            <v>0</v>
          </cell>
          <cell r="BA2042">
            <v>0</v>
          </cell>
          <cell r="BC2042" t="str">
            <v>OTHERS</v>
          </cell>
          <cell r="BE2042" t="str">
            <v>Jan</v>
          </cell>
        </row>
        <row r="2043">
          <cell r="C2043" t="str">
            <v>Adani</v>
          </cell>
          <cell r="R2043">
            <v>0</v>
          </cell>
          <cell r="AZ2043">
            <v>0</v>
          </cell>
          <cell r="BA2043">
            <v>0</v>
          </cell>
          <cell r="BC2043" t="str">
            <v>OTHERS</v>
          </cell>
          <cell r="BE2043" t="str">
            <v>Feb</v>
          </cell>
        </row>
        <row r="2044">
          <cell r="C2044" t="str">
            <v>Adani</v>
          </cell>
          <cell r="R2044">
            <v>0</v>
          </cell>
          <cell r="AZ2044">
            <v>0</v>
          </cell>
          <cell r="BA2044">
            <v>0</v>
          </cell>
          <cell r="BC2044" t="str">
            <v>OTHERS</v>
          </cell>
          <cell r="BE2044" t="str">
            <v>Mar</v>
          </cell>
        </row>
        <row r="2045">
          <cell r="C2045" t="str">
            <v>Adani</v>
          </cell>
          <cell r="R2045">
            <v>0</v>
          </cell>
          <cell r="AZ2045">
            <v>0</v>
          </cell>
          <cell r="BA2045">
            <v>0</v>
          </cell>
          <cell r="BC2045" t="str">
            <v>OTHERS</v>
          </cell>
          <cell r="BE2045" t="str">
            <v>Apr</v>
          </cell>
        </row>
        <row r="2046">
          <cell r="C2046" t="str">
            <v>Adani</v>
          </cell>
          <cell r="R2046">
            <v>0</v>
          </cell>
          <cell r="AZ2046">
            <v>0</v>
          </cell>
          <cell r="BA2046">
            <v>0</v>
          </cell>
          <cell r="BC2046" t="str">
            <v>OTHERS</v>
          </cell>
          <cell r="BE2046" t="str">
            <v>May</v>
          </cell>
        </row>
        <row r="2047">
          <cell r="C2047" t="str">
            <v>Adani</v>
          </cell>
          <cell r="R2047">
            <v>0</v>
          </cell>
          <cell r="AZ2047">
            <v>0</v>
          </cell>
          <cell r="BA2047">
            <v>0</v>
          </cell>
          <cell r="BC2047" t="str">
            <v>OTHERS</v>
          </cell>
          <cell r="BE2047" t="str">
            <v>Jun</v>
          </cell>
        </row>
        <row r="2048">
          <cell r="C2048" t="str">
            <v>Adani</v>
          </cell>
          <cell r="R2048">
            <v>0</v>
          </cell>
          <cell r="AZ2048">
            <v>0</v>
          </cell>
          <cell r="BA2048">
            <v>0</v>
          </cell>
          <cell r="BC2048" t="str">
            <v>OTHERS</v>
          </cell>
          <cell r="BE2048" t="str">
            <v>Jul</v>
          </cell>
        </row>
        <row r="2049">
          <cell r="C2049" t="str">
            <v>Adani</v>
          </cell>
          <cell r="R2049">
            <v>0</v>
          </cell>
          <cell r="AZ2049">
            <v>0</v>
          </cell>
          <cell r="BA2049">
            <v>0</v>
          </cell>
          <cell r="BC2049" t="str">
            <v>OTHERS</v>
          </cell>
          <cell r="BE2049" t="str">
            <v>Aug</v>
          </cell>
        </row>
        <row r="2050">
          <cell r="C2050" t="str">
            <v>Adani</v>
          </cell>
          <cell r="R2050">
            <v>0</v>
          </cell>
          <cell r="AZ2050">
            <v>0</v>
          </cell>
          <cell r="BA2050">
            <v>0</v>
          </cell>
          <cell r="BC2050" t="str">
            <v>OTHERS</v>
          </cell>
          <cell r="BE2050" t="str">
            <v>Sep</v>
          </cell>
        </row>
        <row r="2051">
          <cell r="C2051" t="str">
            <v>Adani</v>
          </cell>
          <cell r="R2051">
            <v>0</v>
          </cell>
          <cell r="AZ2051">
            <v>0</v>
          </cell>
          <cell r="BA2051">
            <v>0</v>
          </cell>
          <cell r="BC2051" t="str">
            <v>OTHERS</v>
          </cell>
          <cell r="BE2051" t="str">
            <v>Oct</v>
          </cell>
        </row>
        <row r="2052">
          <cell r="C2052" t="str">
            <v>Adani</v>
          </cell>
          <cell r="R2052">
            <v>0</v>
          </cell>
          <cell r="AZ2052">
            <v>0</v>
          </cell>
          <cell r="BA2052">
            <v>0</v>
          </cell>
          <cell r="BC2052" t="str">
            <v>OTHERS</v>
          </cell>
          <cell r="BE2052" t="str">
            <v>Nov</v>
          </cell>
        </row>
        <row r="2053">
          <cell r="C2053" t="str">
            <v>Adani</v>
          </cell>
          <cell r="R2053">
            <v>0</v>
          </cell>
          <cell r="AZ2053">
            <v>0</v>
          </cell>
          <cell r="BA2053">
            <v>0</v>
          </cell>
          <cell r="BC2053" t="str">
            <v>OTHERS</v>
          </cell>
          <cell r="BE2053" t="str">
            <v>Dec</v>
          </cell>
        </row>
        <row r="2054">
          <cell r="C2054" t="str">
            <v>Adani</v>
          </cell>
          <cell r="R2054">
            <v>0</v>
          </cell>
          <cell r="AZ2054">
            <v>0</v>
          </cell>
          <cell r="BA2054">
            <v>0</v>
          </cell>
          <cell r="BC2054" t="str">
            <v>OTHERS</v>
          </cell>
          <cell r="BE2054" t="str">
            <v>Jan</v>
          </cell>
        </row>
        <row r="2055">
          <cell r="C2055" t="str">
            <v>Adani</v>
          </cell>
          <cell r="R2055">
            <v>0</v>
          </cell>
          <cell r="AZ2055">
            <v>0</v>
          </cell>
          <cell r="BA2055">
            <v>0</v>
          </cell>
          <cell r="BC2055" t="str">
            <v>OTHERS</v>
          </cell>
          <cell r="BE2055" t="str">
            <v>Feb</v>
          </cell>
        </row>
        <row r="2056">
          <cell r="C2056" t="str">
            <v>Adani</v>
          </cell>
          <cell r="R2056">
            <v>0</v>
          </cell>
          <cell r="AZ2056">
            <v>0</v>
          </cell>
          <cell r="BA2056">
            <v>0</v>
          </cell>
          <cell r="BC2056" t="str">
            <v>OTHERS</v>
          </cell>
          <cell r="BE2056" t="str">
            <v>Mar</v>
          </cell>
        </row>
        <row r="2057">
          <cell r="C2057" t="str">
            <v>Adani</v>
          </cell>
          <cell r="R2057">
            <v>0</v>
          </cell>
          <cell r="AZ2057">
            <v>0</v>
          </cell>
          <cell r="BA2057">
            <v>0</v>
          </cell>
          <cell r="BC2057" t="str">
            <v>OTHERS</v>
          </cell>
          <cell r="BE2057" t="str">
            <v>Apr</v>
          </cell>
        </row>
        <row r="2058">
          <cell r="C2058" t="str">
            <v>Adani</v>
          </cell>
          <cell r="R2058">
            <v>0</v>
          </cell>
          <cell r="AZ2058">
            <v>0</v>
          </cell>
          <cell r="BA2058">
            <v>0</v>
          </cell>
          <cell r="BC2058" t="str">
            <v>OTHERS</v>
          </cell>
          <cell r="BE2058" t="str">
            <v>May</v>
          </cell>
        </row>
        <row r="2059">
          <cell r="C2059" t="str">
            <v>Adani</v>
          </cell>
          <cell r="R2059">
            <v>0</v>
          </cell>
          <cell r="AZ2059">
            <v>0</v>
          </cell>
          <cell r="BA2059">
            <v>0</v>
          </cell>
          <cell r="BC2059" t="str">
            <v>OTHERS</v>
          </cell>
          <cell r="BE2059" t="str">
            <v>Jun</v>
          </cell>
        </row>
        <row r="2060">
          <cell r="C2060" t="str">
            <v>Adani</v>
          </cell>
          <cell r="R2060">
            <v>0</v>
          </cell>
          <cell r="AZ2060">
            <v>0</v>
          </cell>
          <cell r="BA2060">
            <v>0</v>
          </cell>
          <cell r="BC2060" t="str">
            <v>OTHERS</v>
          </cell>
          <cell r="BE2060" t="str">
            <v>Jul</v>
          </cell>
        </row>
        <row r="2061">
          <cell r="C2061" t="str">
            <v>Adani</v>
          </cell>
          <cell r="R2061">
            <v>0</v>
          </cell>
          <cell r="AZ2061">
            <v>0</v>
          </cell>
          <cell r="BA2061">
            <v>0</v>
          </cell>
          <cell r="BC2061" t="str">
            <v>OTHERS</v>
          </cell>
          <cell r="BE2061" t="str">
            <v>Aug</v>
          </cell>
        </row>
        <row r="2062">
          <cell r="C2062" t="str">
            <v>Adani</v>
          </cell>
          <cell r="R2062">
            <v>0</v>
          </cell>
          <cell r="AZ2062">
            <v>0</v>
          </cell>
          <cell r="BA2062">
            <v>0</v>
          </cell>
          <cell r="BC2062" t="str">
            <v>OTHERS</v>
          </cell>
          <cell r="BE2062" t="str">
            <v>Sep</v>
          </cell>
        </row>
        <row r="2063">
          <cell r="C2063" t="str">
            <v>Adani</v>
          </cell>
          <cell r="R2063">
            <v>0</v>
          </cell>
          <cell r="AZ2063">
            <v>0</v>
          </cell>
          <cell r="BA2063">
            <v>0</v>
          </cell>
          <cell r="BC2063" t="str">
            <v>OTHERS</v>
          </cell>
          <cell r="BE2063" t="str">
            <v>Oct</v>
          </cell>
        </row>
        <row r="2064">
          <cell r="C2064" t="str">
            <v>Adani</v>
          </cell>
          <cell r="R2064">
            <v>0</v>
          </cell>
          <cell r="AZ2064">
            <v>0</v>
          </cell>
          <cell r="BA2064">
            <v>0</v>
          </cell>
          <cell r="BC2064" t="str">
            <v>OTHERS</v>
          </cell>
          <cell r="BE2064" t="str">
            <v>Nov</v>
          </cell>
        </row>
        <row r="2065">
          <cell r="C2065" t="str">
            <v>Adani</v>
          </cell>
          <cell r="R2065">
            <v>0</v>
          </cell>
          <cell r="AZ2065">
            <v>0</v>
          </cell>
          <cell r="BA2065">
            <v>0</v>
          </cell>
          <cell r="BC2065" t="str">
            <v>OTHERS</v>
          </cell>
          <cell r="BE2065" t="str">
            <v>Dec</v>
          </cell>
        </row>
        <row r="2066">
          <cell r="C2066" t="str">
            <v>Adani</v>
          </cell>
          <cell r="R2066">
            <v>70000</v>
          </cell>
          <cell r="AZ2066">
            <v>-70000</v>
          </cell>
          <cell r="BA2066">
            <v>-90952.16328237686</v>
          </cell>
          <cell r="BC2066" t="str">
            <v>OTHERS</v>
          </cell>
          <cell r="BE2066" t="str">
            <v>Jan</v>
          </cell>
        </row>
        <row r="2067">
          <cell r="C2067" t="str">
            <v>Adani</v>
          </cell>
          <cell r="R2067">
            <v>0</v>
          </cell>
          <cell r="AZ2067">
            <v>0</v>
          </cell>
          <cell r="BA2067">
            <v>0</v>
          </cell>
          <cell r="BC2067" t="str">
            <v>OTHERS</v>
          </cell>
          <cell r="BE2067" t="str">
            <v>Feb</v>
          </cell>
        </row>
        <row r="2068">
          <cell r="C2068" t="str">
            <v>Adani</v>
          </cell>
          <cell r="R2068">
            <v>0</v>
          </cell>
          <cell r="AZ2068">
            <v>0</v>
          </cell>
          <cell r="BA2068">
            <v>0</v>
          </cell>
          <cell r="BC2068" t="str">
            <v>OTHERS</v>
          </cell>
          <cell r="BE2068" t="str">
            <v>Mar</v>
          </cell>
        </row>
        <row r="2069">
          <cell r="C2069" t="str">
            <v>Adani</v>
          </cell>
          <cell r="R2069">
            <v>0</v>
          </cell>
          <cell r="AZ2069">
            <v>0</v>
          </cell>
          <cell r="BA2069">
            <v>0</v>
          </cell>
          <cell r="BC2069" t="str">
            <v>OTHERS</v>
          </cell>
          <cell r="BE2069" t="str">
            <v>Apr</v>
          </cell>
        </row>
        <row r="2070">
          <cell r="C2070" t="str">
            <v>Adani</v>
          </cell>
          <cell r="R2070">
            <v>0</v>
          </cell>
          <cell r="AZ2070">
            <v>0</v>
          </cell>
          <cell r="BA2070">
            <v>0</v>
          </cell>
          <cell r="BC2070" t="str">
            <v>OTHERS</v>
          </cell>
          <cell r="BE2070" t="str">
            <v>May</v>
          </cell>
        </row>
        <row r="2071">
          <cell r="C2071" t="str">
            <v>Adani</v>
          </cell>
          <cell r="R2071">
            <v>0</v>
          </cell>
          <cell r="AZ2071">
            <v>0</v>
          </cell>
          <cell r="BA2071">
            <v>0</v>
          </cell>
          <cell r="BC2071" t="str">
            <v>OTHERS</v>
          </cell>
          <cell r="BE2071" t="str">
            <v>Jun</v>
          </cell>
        </row>
        <row r="2072">
          <cell r="C2072" t="str">
            <v>Adani</v>
          </cell>
          <cell r="R2072">
            <v>0</v>
          </cell>
          <cell r="AZ2072">
            <v>0</v>
          </cell>
          <cell r="BA2072">
            <v>0</v>
          </cell>
          <cell r="BC2072" t="str">
            <v>OTHERS</v>
          </cell>
          <cell r="BE2072" t="str">
            <v>Jul</v>
          </cell>
        </row>
        <row r="2073">
          <cell r="C2073" t="str">
            <v>Adani</v>
          </cell>
          <cell r="R2073">
            <v>0</v>
          </cell>
          <cell r="AZ2073">
            <v>0</v>
          </cell>
          <cell r="BA2073">
            <v>0</v>
          </cell>
          <cell r="BC2073" t="str">
            <v>OTHERS</v>
          </cell>
          <cell r="BE2073" t="str">
            <v>Aug</v>
          </cell>
        </row>
        <row r="2074">
          <cell r="C2074" t="str">
            <v>Adani</v>
          </cell>
          <cell r="R2074">
            <v>0</v>
          </cell>
          <cell r="AZ2074">
            <v>0</v>
          </cell>
          <cell r="BA2074">
            <v>0</v>
          </cell>
          <cell r="BC2074" t="str">
            <v>OTHERS</v>
          </cell>
          <cell r="BE2074" t="str">
            <v>Sep</v>
          </cell>
        </row>
        <row r="2075">
          <cell r="C2075" t="str">
            <v>Adani</v>
          </cell>
          <cell r="R2075">
            <v>0</v>
          </cell>
          <cell r="AZ2075">
            <v>0</v>
          </cell>
          <cell r="BA2075">
            <v>0</v>
          </cell>
          <cell r="BC2075" t="str">
            <v>OTHERS</v>
          </cell>
          <cell r="BE2075" t="str">
            <v>Oct</v>
          </cell>
        </row>
        <row r="2076">
          <cell r="C2076" t="str">
            <v>Adani</v>
          </cell>
          <cell r="R2076">
            <v>0</v>
          </cell>
          <cell r="AZ2076">
            <v>0</v>
          </cell>
          <cell r="BA2076">
            <v>0</v>
          </cell>
          <cell r="BC2076" t="str">
            <v>OTHERS</v>
          </cell>
          <cell r="BE2076" t="str">
            <v>Nov</v>
          </cell>
        </row>
        <row r="2077">
          <cell r="C2077" t="str">
            <v>Adani</v>
          </cell>
          <cell r="R2077">
            <v>0</v>
          </cell>
          <cell r="AZ2077">
            <v>0</v>
          </cell>
          <cell r="BA2077">
            <v>0</v>
          </cell>
          <cell r="BC2077" t="str">
            <v>OTHERS</v>
          </cell>
          <cell r="BE2077" t="str">
            <v>Dec</v>
          </cell>
        </row>
        <row r="2078">
          <cell r="C2078" t="str">
            <v>Adani</v>
          </cell>
          <cell r="R2078">
            <v>70000</v>
          </cell>
          <cell r="AZ2078">
            <v>-70000</v>
          </cell>
          <cell r="BA2078">
            <v>-87395.374774127471</v>
          </cell>
          <cell r="BC2078" t="str">
            <v>OTHERS</v>
          </cell>
          <cell r="BE2078" t="str">
            <v>Jan</v>
          </cell>
        </row>
        <row r="2079">
          <cell r="C2079" t="str">
            <v>Adani</v>
          </cell>
          <cell r="R2079">
            <v>0</v>
          </cell>
          <cell r="AZ2079">
            <v>0</v>
          </cell>
          <cell r="BA2079">
            <v>0</v>
          </cell>
          <cell r="BC2079" t="str">
            <v>OTHERS</v>
          </cell>
          <cell r="BE2079" t="str">
            <v>Feb</v>
          </cell>
        </row>
        <row r="2080">
          <cell r="C2080" t="str">
            <v>Adani</v>
          </cell>
          <cell r="R2080">
            <v>0</v>
          </cell>
          <cell r="AZ2080">
            <v>0</v>
          </cell>
          <cell r="BA2080">
            <v>0</v>
          </cell>
          <cell r="BC2080" t="str">
            <v>OTHERS</v>
          </cell>
          <cell r="BE2080" t="str">
            <v>Mar</v>
          </cell>
        </row>
        <row r="2081">
          <cell r="C2081" t="str">
            <v>Adani</v>
          </cell>
          <cell r="R2081">
            <v>0</v>
          </cell>
          <cell r="AZ2081">
            <v>0</v>
          </cell>
          <cell r="BA2081">
            <v>0</v>
          </cell>
          <cell r="BC2081" t="str">
            <v>OTHERS</v>
          </cell>
          <cell r="BE2081" t="str">
            <v>Apr</v>
          </cell>
        </row>
        <row r="2082">
          <cell r="C2082" t="str">
            <v>Adani</v>
          </cell>
          <cell r="R2082">
            <v>0</v>
          </cell>
          <cell r="AZ2082">
            <v>0</v>
          </cell>
          <cell r="BA2082">
            <v>0</v>
          </cell>
          <cell r="BC2082" t="str">
            <v>OTHERS</v>
          </cell>
          <cell r="BE2082" t="str">
            <v>May</v>
          </cell>
        </row>
        <row r="2083">
          <cell r="C2083" t="str">
            <v>Adani</v>
          </cell>
          <cell r="R2083">
            <v>0</v>
          </cell>
          <cell r="AZ2083">
            <v>0</v>
          </cell>
          <cell r="BA2083">
            <v>0</v>
          </cell>
          <cell r="BC2083" t="str">
            <v>OTHERS</v>
          </cell>
          <cell r="BE2083" t="str">
            <v>Jun</v>
          </cell>
        </row>
        <row r="2084">
          <cell r="C2084" t="str">
            <v>Adani</v>
          </cell>
          <cell r="R2084">
            <v>0</v>
          </cell>
          <cell r="AZ2084">
            <v>0</v>
          </cell>
          <cell r="BA2084">
            <v>0</v>
          </cell>
          <cell r="BC2084" t="str">
            <v>OTHERS</v>
          </cell>
          <cell r="BE2084" t="str">
            <v>Jul</v>
          </cell>
        </row>
        <row r="2085">
          <cell r="C2085" t="str">
            <v>Adani</v>
          </cell>
          <cell r="R2085">
            <v>0</v>
          </cell>
          <cell r="AZ2085">
            <v>0</v>
          </cell>
          <cell r="BA2085">
            <v>0</v>
          </cell>
          <cell r="BC2085" t="str">
            <v>OTHERS</v>
          </cell>
          <cell r="BE2085" t="str">
            <v>Aug</v>
          </cell>
        </row>
        <row r="2086">
          <cell r="C2086" t="str">
            <v>Adani</v>
          </cell>
          <cell r="R2086">
            <v>0</v>
          </cell>
          <cell r="AZ2086">
            <v>0</v>
          </cell>
          <cell r="BA2086">
            <v>0</v>
          </cell>
          <cell r="BC2086" t="str">
            <v>OTHERS</v>
          </cell>
          <cell r="BE2086" t="str">
            <v>Sep</v>
          </cell>
        </row>
        <row r="2087">
          <cell r="C2087" t="str">
            <v>Adani</v>
          </cell>
          <cell r="R2087">
            <v>0</v>
          </cell>
          <cell r="AZ2087">
            <v>0</v>
          </cell>
          <cell r="BA2087">
            <v>0</v>
          </cell>
          <cell r="BC2087" t="str">
            <v>OTHERS</v>
          </cell>
          <cell r="BE2087" t="str">
            <v>Oct</v>
          </cell>
        </row>
        <row r="2088">
          <cell r="C2088" t="str">
            <v>Adani</v>
          </cell>
          <cell r="R2088">
            <v>0</v>
          </cell>
          <cell r="AZ2088">
            <v>0</v>
          </cell>
          <cell r="BA2088">
            <v>0</v>
          </cell>
          <cell r="BC2088" t="str">
            <v>OTHERS</v>
          </cell>
          <cell r="BE2088" t="str">
            <v>Nov</v>
          </cell>
        </row>
        <row r="2089">
          <cell r="C2089" t="str">
            <v>Adani</v>
          </cell>
          <cell r="R2089">
            <v>0</v>
          </cell>
          <cell r="AZ2089">
            <v>0</v>
          </cell>
          <cell r="BA2089">
            <v>0</v>
          </cell>
          <cell r="BC2089" t="str">
            <v>OTHERS</v>
          </cell>
          <cell r="BE2089" t="str">
            <v>Dec</v>
          </cell>
        </row>
        <row r="2090">
          <cell r="C2090" t="str">
            <v>Adani</v>
          </cell>
          <cell r="R2090">
            <v>56000</v>
          </cell>
          <cell r="AZ2090">
            <v>-56000</v>
          </cell>
          <cell r="BA2090">
            <v>-63712.173634280225</v>
          </cell>
          <cell r="BC2090" t="str">
            <v>OTHERS</v>
          </cell>
          <cell r="BE2090" t="str">
            <v>Jan</v>
          </cell>
        </row>
        <row r="2091">
          <cell r="C2091" t="str">
            <v>Adani</v>
          </cell>
          <cell r="R2091">
            <v>0</v>
          </cell>
          <cell r="AZ2091">
            <v>0</v>
          </cell>
          <cell r="BA2091">
            <v>0</v>
          </cell>
          <cell r="BC2091" t="str">
            <v>OTHERS</v>
          </cell>
          <cell r="BE2091" t="str">
            <v>Feb</v>
          </cell>
        </row>
        <row r="2092">
          <cell r="C2092" t="str">
            <v>Adani</v>
          </cell>
          <cell r="R2092">
            <v>0</v>
          </cell>
          <cell r="AZ2092">
            <v>0</v>
          </cell>
          <cell r="BA2092">
            <v>0</v>
          </cell>
          <cell r="BC2092" t="str">
            <v>OTHERS</v>
          </cell>
          <cell r="BE2092" t="str">
            <v>Mar</v>
          </cell>
        </row>
        <row r="2093">
          <cell r="C2093" t="str">
            <v>Adani</v>
          </cell>
          <cell r="R2093">
            <v>0</v>
          </cell>
          <cell r="AZ2093">
            <v>0</v>
          </cell>
          <cell r="BA2093">
            <v>0</v>
          </cell>
          <cell r="BC2093" t="str">
            <v>OTHERS</v>
          </cell>
          <cell r="BE2093" t="str">
            <v>Apr</v>
          </cell>
        </row>
        <row r="2094">
          <cell r="C2094" t="str">
            <v>Adani</v>
          </cell>
          <cell r="R2094">
            <v>0</v>
          </cell>
          <cell r="AZ2094">
            <v>0</v>
          </cell>
          <cell r="BA2094">
            <v>0</v>
          </cell>
          <cell r="BC2094" t="str">
            <v>OTHERS</v>
          </cell>
          <cell r="BE2094" t="str">
            <v>May</v>
          </cell>
        </row>
        <row r="2095">
          <cell r="C2095" t="str">
            <v>Adani</v>
          </cell>
          <cell r="R2095">
            <v>0</v>
          </cell>
          <cell r="AZ2095">
            <v>0</v>
          </cell>
          <cell r="BA2095">
            <v>0</v>
          </cell>
          <cell r="BC2095" t="str">
            <v>OTHERS</v>
          </cell>
          <cell r="BE2095" t="str">
            <v>Jun</v>
          </cell>
        </row>
        <row r="2096">
          <cell r="C2096" t="str">
            <v>Adani</v>
          </cell>
          <cell r="R2096">
            <v>0</v>
          </cell>
          <cell r="AZ2096">
            <v>0</v>
          </cell>
          <cell r="BA2096">
            <v>0</v>
          </cell>
          <cell r="BC2096" t="str">
            <v>OTHERS</v>
          </cell>
          <cell r="BE2096" t="str">
            <v>Jul</v>
          </cell>
        </row>
        <row r="2097">
          <cell r="C2097" t="str">
            <v>Adani</v>
          </cell>
          <cell r="R2097">
            <v>0</v>
          </cell>
          <cell r="AZ2097">
            <v>0</v>
          </cell>
          <cell r="BA2097">
            <v>0</v>
          </cell>
          <cell r="BC2097" t="str">
            <v>OTHERS</v>
          </cell>
          <cell r="BE2097" t="str">
            <v>Aug</v>
          </cell>
        </row>
        <row r="2098">
          <cell r="C2098" t="str">
            <v>Adani</v>
          </cell>
          <cell r="R2098">
            <v>0</v>
          </cell>
          <cell r="AZ2098">
            <v>0</v>
          </cell>
          <cell r="BA2098">
            <v>0</v>
          </cell>
          <cell r="BC2098" t="str">
            <v>OTHERS</v>
          </cell>
          <cell r="BE2098" t="str">
            <v>Sep</v>
          </cell>
        </row>
        <row r="2099">
          <cell r="C2099" t="str">
            <v>Adani</v>
          </cell>
          <cell r="R2099">
            <v>0</v>
          </cell>
          <cell r="AZ2099">
            <v>0</v>
          </cell>
          <cell r="BA2099">
            <v>0</v>
          </cell>
          <cell r="BC2099" t="str">
            <v>OTHERS</v>
          </cell>
          <cell r="BE2099" t="str">
            <v>Oct</v>
          </cell>
        </row>
        <row r="2100">
          <cell r="C2100" t="str">
            <v>Adani</v>
          </cell>
          <cell r="R2100">
            <v>0</v>
          </cell>
          <cell r="AZ2100">
            <v>0</v>
          </cell>
          <cell r="BA2100">
            <v>0</v>
          </cell>
          <cell r="BC2100" t="str">
            <v>OTHERS</v>
          </cell>
          <cell r="BE2100" t="str">
            <v>Nov</v>
          </cell>
        </row>
        <row r="2101">
          <cell r="C2101" t="str">
            <v>Adani</v>
          </cell>
          <cell r="R2101">
            <v>0</v>
          </cell>
          <cell r="AZ2101">
            <v>0</v>
          </cell>
          <cell r="BA2101">
            <v>0</v>
          </cell>
          <cell r="BC2101" t="str">
            <v>OTHERS</v>
          </cell>
          <cell r="BE2101" t="str">
            <v>Dec</v>
          </cell>
        </row>
        <row r="2102">
          <cell r="C2102" t="str">
            <v>Adani</v>
          </cell>
          <cell r="R2102">
            <v>13999.999999999996</v>
          </cell>
          <cell r="AZ2102">
            <v>-13999.999999999996</v>
          </cell>
          <cell r="BA2102">
            <v>-17077.736767384129</v>
          </cell>
          <cell r="BC2102" t="str">
            <v>OTHERS</v>
          </cell>
          <cell r="BE2102" t="str">
            <v>Jan</v>
          </cell>
        </row>
        <row r="2103">
          <cell r="C2103" t="str">
            <v>Adani</v>
          </cell>
          <cell r="R2103">
            <v>0</v>
          </cell>
          <cell r="AZ2103">
            <v>0</v>
          </cell>
          <cell r="BA2103">
            <v>0</v>
          </cell>
          <cell r="BC2103" t="str">
            <v>OTHERS</v>
          </cell>
          <cell r="BE2103" t="str">
            <v>Feb</v>
          </cell>
        </row>
        <row r="2104">
          <cell r="C2104" t="str">
            <v>Adani</v>
          </cell>
          <cell r="R2104">
            <v>0</v>
          </cell>
          <cell r="AZ2104">
            <v>0</v>
          </cell>
          <cell r="BA2104">
            <v>0</v>
          </cell>
          <cell r="BC2104" t="str">
            <v>OTHERS</v>
          </cell>
          <cell r="BE2104" t="str">
            <v>Mar</v>
          </cell>
        </row>
        <row r="2105">
          <cell r="C2105" t="str">
            <v>Adani</v>
          </cell>
          <cell r="R2105">
            <v>0</v>
          </cell>
          <cell r="AZ2105">
            <v>0</v>
          </cell>
          <cell r="BA2105">
            <v>0</v>
          </cell>
          <cell r="BC2105" t="str">
            <v>OTHERS</v>
          </cell>
          <cell r="BE2105" t="str">
            <v>Apr</v>
          </cell>
        </row>
        <row r="2106">
          <cell r="C2106" t="str">
            <v>Adani</v>
          </cell>
          <cell r="R2106">
            <v>0</v>
          </cell>
          <cell r="AZ2106">
            <v>0</v>
          </cell>
          <cell r="BA2106">
            <v>0</v>
          </cell>
          <cell r="BC2106" t="str">
            <v>OTHERS</v>
          </cell>
          <cell r="BE2106" t="str">
            <v>May</v>
          </cell>
        </row>
        <row r="2107">
          <cell r="C2107" t="str">
            <v>Adani</v>
          </cell>
          <cell r="R2107">
            <v>0</v>
          </cell>
          <cell r="AZ2107">
            <v>0</v>
          </cell>
          <cell r="BA2107">
            <v>0</v>
          </cell>
          <cell r="BC2107" t="str">
            <v>OTHERS</v>
          </cell>
          <cell r="BE2107" t="str">
            <v>Jun</v>
          </cell>
        </row>
        <row r="2108">
          <cell r="C2108" t="str">
            <v>Adani</v>
          </cell>
          <cell r="R2108">
            <v>0</v>
          </cell>
          <cell r="AZ2108">
            <v>0</v>
          </cell>
          <cell r="BA2108">
            <v>0</v>
          </cell>
          <cell r="BC2108" t="str">
            <v>OTHERS</v>
          </cell>
          <cell r="BE2108" t="str">
            <v>Jul</v>
          </cell>
        </row>
        <row r="2109">
          <cell r="C2109" t="str">
            <v>Adani</v>
          </cell>
          <cell r="R2109">
            <v>0</v>
          </cell>
          <cell r="AZ2109">
            <v>0</v>
          </cell>
          <cell r="BA2109">
            <v>0</v>
          </cell>
          <cell r="BC2109" t="str">
            <v>OTHERS</v>
          </cell>
          <cell r="BE2109" t="str">
            <v>Aug</v>
          </cell>
        </row>
        <row r="2110">
          <cell r="C2110" t="str">
            <v>Adani</v>
          </cell>
          <cell r="R2110">
            <v>0</v>
          </cell>
          <cell r="AZ2110">
            <v>0</v>
          </cell>
          <cell r="BA2110">
            <v>0</v>
          </cell>
          <cell r="BC2110" t="str">
            <v>OTHERS</v>
          </cell>
          <cell r="BE2110" t="str">
            <v>Sep</v>
          </cell>
        </row>
        <row r="2111">
          <cell r="C2111" t="str">
            <v>Adani</v>
          </cell>
          <cell r="R2111">
            <v>0</v>
          </cell>
          <cell r="AZ2111">
            <v>0</v>
          </cell>
          <cell r="BA2111">
            <v>0</v>
          </cell>
          <cell r="BC2111" t="str">
            <v>OTHERS</v>
          </cell>
          <cell r="BE2111" t="str">
            <v>Oct</v>
          </cell>
        </row>
        <row r="2112">
          <cell r="C2112" t="str">
            <v>Adani</v>
          </cell>
          <cell r="R2112">
            <v>0</v>
          </cell>
          <cell r="AZ2112">
            <v>0</v>
          </cell>
          <cell r="BA2112">
            <v>0</v>
          </cell>
          <cell r="BC2112" t="str">
            <v>OTHERS</v>
          </cell>
          <cell r="BE2112" t="str">
            <v>Nov</v>
          </cell>
        </row>
        <row r="2113">
          <cell r="C2113" t="str">
            <v>Adani</v>
          </cell>
          <cell r="R2113">
            <v>0</v>
          </cell>
          <cell r="AZ2113">
            <v>0</v>
          </cell>
          <cell r="BA2113">
            <v>0</v>
          </cell>
          <cell r="BC2113" t="str">
            <v>OTHERS</v>
          </cell>
          <cell r="BE2113" t="str">
            <v>Dec</v>
          </cell>
        </row>
        <row r="2114">
          <cell r="C2114" t="str">
            <v>Adani</v>
          </cell>
          <cell r="R2114">
            <v>0</v>
          </cell>
          <cell r="AZ2114">
            <v>0</v>
          </cell>
          <cell r="BA2114">
            <v>0</v>
          </cell>
          <cell r="BC2114" t="str">
            <v>OTHERS</v>
          </cell>
          <cell r="BE2114" t="str">
            <v>Jan</v>
          </cell>
        </row>
        <row r="2115">
          <cell r="C2115" t="str">
            <v>Adani</v>
          </cell>
          <cell r="R2115">
            <v>0</v>
          </cell>
          <cell r="AZ2115">
            <v>0</v>
          </cell>
          <cell r="BA2115">
            <v>0</v>
          </cell>
          <cell r="BC2115" t="str">
            <v>OTHERS</v>
          </cell>
          <cell r="BE2115" t="str">
            <v>Feb</v>
          </cell>
        </row>
        <row r="2116">
          <cell r="C2116" t="str">
            <v>Adani</v>
          </cell>
          <cell r="R2116">
            <v>0</v>
          </cell>
          <cell r="AZ2116">
            <v>0</v>
          </cell>
          <cell r="BA2116">
            <v>0</v>
          </cell>
          <cell r="BC2116" t="str">
            <v>OTHERS</v>
          </cell>
          <cell r="BE2116" t="str">
            <v>Mar</v>
          </cell>
        </row>
        <row r="2117">
          <cell r="C2117" t="str">
            <v>Adani</v>
          </cell>
          <cell r="R2117">
            <v>0</v>
          </cell>
          <cell r="AZ2117">
            <v>0</v>
          </cell>
          <cell r="BA2117">
            <v>0</v>
          </cell>
          <cell r="BC2117" t="str">
            <v>OTHERS</v>
          </cell>
          <cell r="BE2117" t="str">
            <v>Apr</v>
          </cell>
        </row>
        <row r="2118">
          <cell r="C2118" t="str">
            <v>Adani</v>
          </cell>
          <cell r="R2118">
            <v>0</v>
          </cell>
          <cell r="AZ2118">
            <v>0</v>
          </cell>
          <cell r="BA2118">
            <v>0</v>
          </cell>
          <cell r="BC2118" t="str">
            <v>OTHERS</v>
          </cell>
          <cell r="BE2118" t="str">
            <v>May</v>
          </cell>
        </row>
        <row r="2119">
          <cell r="C2119" t="str">
            <v>Adani</v>
          </cell>
          <cell r="R2119">
            <v>0</v>
          </cell>
          <cell r="AZ2119">
            <v>0</v>
          </cell>
          <cell r="BA2119">
            <v>0</v>
          </cell>
          <cell r="BC2119" t="str">
            <v>OTHERS</v>
          </cell>
          <cell r="BE2119" t="str">
            <v>Jun</v>
          </cell>
        </row>
        <row r="2120">
          <cell r="C2120" t="str">
            <v>Adani</v>
          </cell>
          <cell r="R2120">
            <v>0</v>
          </cell>
          <cell r="AZ2120">
            <v>0</v>
          </cell>
          <cell r="BA2120">
            <v>0</v>
          </cell>
          <cell r="BC2120" t="str">
            <v>OTHERS</v>
          </cell>
          <cell r="BE2120" t="str">
            <v>Jul</v>
          </cell>
        </row>
        <row r="2121">
          <cell r="C2121" t="str">
            <v>Adani</v>
          </cell>
          <cell r="R2121">
            <v>0</v>
          </cell>
          <cell r="AZ2121">
            <v>0</v>
          </cell>
          <cell r="BA2121">
            <v>0</v>
          </cell>
          <cell r="BC2121" t="str">
            <v>OTHERS</v>
          </cell>
          <cell r="BE2121" t="str">
            <v>Aug</v>
          </cell>
        </row>
        <row r="2122">
          <cell r="C2122" t="str">
            <v>Adani</v>
          </cell>
          <cell r="R2122">
            <v>0</v>
          </cell>
          <cell r="AZ2122">
            <v>0</v>
          </cell>
          <cell r="BA2122">
            <v>0</v>
          </cell>
          <cell r="BC2122" t="str">
            <v>OTHERS</v>
          </cell>
          <cell r="BE2122" t="str">
            <v>Sep</v>
          </cell>
        </row>
        <row r="2123">
          <cell r="C2123" t="str">
            <v>Adani</v>
          </cell>
          <cell r="R2123">
            <v>0</v>
          </cell>
          <cell r="AZ2123">
            <v>0</v>
          </cell>
          <cell r="BA2123">
            <v>0</v>
          </cell>
          <cell r="BC2123" t="str">
            <v>OTHERS</v>
          </cell>
          <cell r="BE2123" t="str">
            <v>Oct</v>
          </cell>
        </row>
        <row r="2124">
          <cell r="C2124" t="str">
            <v>Adani</v>
          </cell>
          <cell r="R2124">
            <v>0</v>
          </cell>
          <cell r="AZ2124">
            <v>0</v>
          </cell>
          <cell r="BA2124">
            <v>0</v>
          </cell>
          <cell r="BC2124" t="str">
            <v>OTHERS</v>
          </cell>
          <cell r="BE2124" t="str">
            <v>Nov</v>
          </cell>
        </row>
        <row r="2125">
          <cell r="C2125" t="str">
            <v>Adani</v>
          </cell>
          <cell r="R2125">
            <v>0</v>
          </cell>
          <cell r="AZ2125">
            <v>0</v>
          </cell>
          <cell r="BA2125">
            <v>0</v>
          </cell>
          <cell r="BC2125" t="str">
            <v>OTHERS</v>
          </cell>
          <cell r="BE2125" t="str">
            <v>Dec</v>
          </cell>
        </row>
        <row r="2126">
          <cell r="C2126" t="str">
            <v>Adani</v>
          </cell>
          <cell r="R2126">
            <v>0</v>
          </cell>
          <cell r="AZ2126">
            <v>0</v>
          </cell>
          <cell r="BA2126">
            <v>0</v>
          </cell>
          <cell r="BC2126" t="str">
            <v>OTHERS</v>
          </cell>
          <cell r="BE2126" t="str">
            <v>Jan</v>
          </cell>
        </row>
        <row r="2127">
          <cell r="C2127" t="str">
            <v>Adani</v>
          </cell>
          <cell r="R2127">
            <v>0</v>
          </cell>
          <cell r="AZ2127">
            <v>0</v>
          </cell>
          <cell r="BA2127">
            <v>0</v>
          </cell>
          <cell r="BC2127" t="str">
            <v>OTHERS</v>
          </cell>
          <cell r="BE2127" t="str">
            <v>Feb</v>
          </cell>
        </row>
        <row r="2128">
          <cell r="C2128" t="str">
            <v>Adani</v>
          </cell>
          <cell r="R2128">
            <v>0</v>
          </cell>
          <cell r="AZ2128">
            <v>0</v>
          </cell>
          <cell r="BA2128">
            <v>0</v>
          </cell>
          <cell r="BC2128" t="str">
            <v>OTHERS</v>
          </cell>
          <cell r="BE2128" t="str">
            <v>Mar</v>
          </cell>
        </row>
        <row r="2129">
          <cell r="C2129" t="str">
            <v>Adani</v>
          </cell>
          <cell r="R2129">
            <v>0</v>
          </cell>
          <cell r="AZ2129">
            <v>0</v>
          </cell>
          <cell r="BA2129">
            <v>0</v>
          </cell>
          <cell r="BC2129" t="str">
            <v>OTHERS</v>
          </cell>
          <cell r="BE2129" t="str">
            <v>Apr</v>
          </cell>
        </row>
        <row r="2130">
          <cell r="C2130" t="str">
            <v>Adani</v>
          </cell>
          <cell r="R2130">
            <v>0</v>
          </cell>
          <cell r="AZ2130">
            <v>0</v>
          </cell>
          <cell r="BA2130">
            <v>0</v>
          </cell>
          <cell r="BC2130" t="str">
            <v>OTHERS</v>
          </cell>
          <cell r="BE2130" t="str">
            <v>May</v>
          </cell>
        </row>
        <row r="2131">
          <cell r="C2131" t="str">
            <v>Adani</v>
          </cell>
          <cell r="R2131">
            <v>0</v>
          </cell>
          <cell r="AZ2131">
            <v>0</v>
          </cell>
          <cell r="BA2131">
            <v>0</v>
          </cell>
          <cell r="BC2131" t="str">
            <v>OTHERS</v>
          </cell>
          <cell r="BE2131" t="str">
            <v>Jun</v>
          </cell>
        </row>
        <row r="2132">
          <cell r="C2132" t="str">
            <v>Adani</v>
          </cell>
          <cell r="R2132">
            <v>0</v>
          </cell>
          <cell r="AZ2132">
            <v>0</v>
          </cell>
          <cell r="BA2132">
            <v>0</v>
          </cell>
          <cell r="BC2132" t="str">
            <v>OTHERS</v>
          </cell>
          <cell r="BE2132" t="str">
            <v>Jul</v>
          </cell>
        </row>
        <row r="2133">
          <cell r="C2133" t="str">
            <v>Adani</v>
          </cell>
          <cell r="R2133">
            <v>0</v>
          </cell>
          <cell r="AZ2133">
            <v>0</v>
          </cell>
          <cell r="BA2133">
            <v>0</v>
          </cell>
          <cell r="BC2133" t="str">
            <v>OTHERS</v>
          </cell>
          <cell r="BE2133" t="str">
            <v>Aug</v>
          </cell>
        </row>
        <row r="2134">
          <cell r="C2134" t="str">
            <v>Adani</v>
          </cell>
          <cell r="R2134">
            <v>0</v>
          </cell>
          <cell r="AZ2134">
            <v>0</v>
          </cell>
          <cell r="BA2134">
            <v>0</v>
          </cell>
          <cell r="BC2134" t="str">
            <v>OTHERS</v>
          </cell>
          <cell r="BE2134" t="str">
            <v>Sep</v>
          </cell>
        </row>
        <row r="2135">
          <cell r="C2135" t="str">
            <v>Adani</v>
          </cell>
          <cell r="R2135">
            <v>0</v>
          </cell>
          <cell r="AZ2135">
            <v>0</v>
          </cell>
          <cell r="BA2135">
            <v>0</v>
          </cell>
          <cell r="BC2135" t="str">
            <v>OTHERS</v>
          </cell>
          <cell r="BE2135" t="str">
            <v>Oct</v>
          </cell>
        </row>
        <row r="2136">
          <cell r="C2136" t="str">
            <v>Adani</v>
          </cell>
          <cell r="R2136">
            <v>0</v>
          </cell>
          <cell r="AZ2136">
            <v>0</v>
          </cell>
          <cell r="BA2136">
            <v>0</v>
          </cell>
          <cell r="BC2136" t="str">
            <v>OTHERS</v>
          </cell>
          <cell r="BE2136" t="str">
            <v>Nov</v>
          </cell>
        </row>
        <row r="2137">
          <cell r="C2137" t="str">
            <v>Adani</v>
          </cell>
          <cell r="R2137">
            <v>0</v>
          </cell>
          <cell r="AZ2137">
            <v>0</v>
          </cell>
          <cell r="BA2137">
            <v>0</v>
          </cell>
          <cell r="BC2137" t="str">
            <v>OTHERS</v>
          </cell>
          <cell r="BE2137" t="str">
            <v>Dec</v>
          </cell>
        </row>
        <row r="2138">
          <cell r="C2138" t="str">
            <v>Adani</v>
          </cell>
          <cell r="R2138">
            <v>70000</v>
          </cell>
          <cell r="AZ2138">
            <v>-70000</v>
          </cell>
          <cell r="BA2138">
            <v>-84593.220338983054</v>
          </cell>
          <cell r="BC2138" t="str">
            <v>OTHERS</v>
          </cell>
          <cell r="BE2138" t="str">
            <v>Jan</v>
          </cell>
        </row>
        <row r="2139">
          <cell r="C2139" t="str">
            <v>Adani</v>
          </cell>
          <cell r="R2139">
            <v>70000</v>
          </cell>
          <cell r="AZ2139">
            <v>-70000</v>
          </cell>
          <cell r="BA2139">
            <v>-84593.220338983054</v>
          </cell>
          <cell r="BC2139" t="str">
            <v>OTHERS</v>
          </cell>
          <cell r="BE2139" t="str">
            <v>Feb</v>
          </cell>
        </row>
        <row r="2140">
          <cell r="C2140" t="str">
            <v>Adani</v>
          </cell>
          <cell r="R2140">
            <v>70000</v>
          </cell>
          <cell r="AZ2140">
            <v>-70000</v>
          </cell>
          <cell r="BA2140">
            <v>-84593.220338983054</v>
          </cell>
          <cell r="BC2140" t="str">
            <v>OTHERS</v>
          </cell>
          <cell r="BE2140" t="str">
            <v>Mar</v>
          </cell>
        </row>
        <row r="2141">
          <cell r="C2141" t="str">
            <v>Adani</v>
          </cell>
          <cell r="R2141">
            <v>70000</v>
          </cell>
          <cell r="AZ2141">
            <v>-70000</v>
          </cell>
          <cell r="BA2141">
            <v>-84593.220338983054</v>
          </cell>
          <cell r="BC2141" t="str">
            <v>OTHERS</v>
          </cell>
          <cell r="BE2141" t="str">
            <v>Apr</v>
          </cell>
        </row>
        <row r="2142">
          <cell r="C2142" t="str">
            <v>Adani</v>
          </cell>
          <cell r="R2142">
            <v>70000</v>
          </cell>
          <cell r="AZ2142">
            <v>-70000</v>
          </cell>
          <cell r="BA2142">
            <v>-84593.220338983054</v>
          </cell>
          <cell r="BC2142" t="str">
            <v>OTHERS</v>
          </cell>
          <cell r="BE2142" t="str">
            <v>May</v>
          </cell>
        </row>
        <row r="2143">
          <cell r="C2143" t="str">
            <v>Adani</v>
          </cell>
          <cell r="R2143">
            <v>0</v>
          </cell>
          <cell r="AZ2143">
            <v>0</v>
          </cell>
          <cell r="BA2143">
            <v>0</v>
          </cell>
          <cell r="BC2143" t="str">
            <v>OTHERS</v>
          </cell>
          <cell r="BE2143" t="str">
            <v>Jun</v>
          </cell>
        </row>
        <row r="2144">
          <cell r="C2144" t="str">
            <v>Adani</v>
          </cell>
          <cell r="R2144">
            <v>0</v>
          </cell>
          <cell r="AZ2144">
            <v>0</v>
          </cell>
          <cell r="BA2144">
            <v>0</v>
          </cell>
          <cell r="BC2144" t="str">
            <v>OTHERS</v>
          </cell>
          <cell r="BE2144" t="str">
            <v>Jul</v>
          </cell>
        </row>
        <row r="2145">
          <cell r="C2145" t="str">
            <v>Adani</v>
          </cell>
          <cell r="R2145">
            <v>0</v>
          </cell>
          <cell r="AZ2145">
            <v>0</v>
          </cell>
          <cell r="BA2145">
            <v>0</v>
          </cell>
          <cell r="BC2145" t="str">
            <v>OTHERS</v>
          </cell>
          <cell r="BE2145" t="str">
            <v>Aug</v>
          </cell>
        </row>
        <row r="2146">
          <cell r="C2146" t="str">
            <v>Adani</v>
          </cell>
          <cell r="R2146">
            <v>0</v>
          </cell>
          <cell r="AZ2146">
            <v>0</v>
          </cell>
          <cell r="BA2146">
            <v>0</v>
          </cell>
          <cell r="BC2146" t="str">
            <v>OTHERS</v>
          </cell>
          <cell r="BE2146" t="str">
            <v>Sep</v>
          </cell>
        </row>
        <row r="2147">
          <cell r="C2147" t="str">
            <v>Adani</v>
          </cell>
          <cell r="R2147">
            <v>0</v>
          </cell>
          <cell r="AZ2147">
            <v>0</v>
          </cell>
          <cell r="BA2147">
            <v>0</v>
          </cell>
          <cell r="BC2147" t="str">
            <v>OTHERS</v>
          </cell>
          <cell r="BE2147" t="str">
            <v>Oct</v>
          </cell>
        </row>
        <row r="2148">
          <cell r="C2148" t="str">
            <v>Adani</v>
          </cell>
          <cell r="R2148">
            <v>0</v>
          </cell>
          <cell r="AZ2148">
            <v>0</v>
          </cell>
          <cell r="BA2148">
            <v>0</v>
          </cell>
          <cell r="BC2148" t="str">
            <v>OTHERS</v>
          </cell>
          <cell r="BE2148" t="str">
            <v>Nov</v>
          </cell>
        </row>
        <row r="2149">
          <cell r="C2149" t="str">
            <v>Adani</v>
          </cell>
          <cell r="R2149">
            <v>0</v>
          </cell>
          <cell r="AZ2149">
            <v>0</v>
          </cell>
          <cell r="BA2149">
            <v>0</v>
          </cell>
          <cell r="BC2149" t="str">
            <v>OTHERS</v>
          </cell>
          <cell r="BE2149" t="str">
            <v>Dec</v>
          </cell>
        </row>
        <row r="2150">
          <cell r="C2150" t="str">
            <v>Adani</v>
          </cell>
          <cell r="R2150">
            <v>0</v>
          </cell>
          <cell r="AZ2150">
            <v>0</v>
          </cell>
          <cell r="BA2150">
            <v>0</v>
          </cell>
          <cell r="BC2150" t="str">
            <v>OTHERS</v>
          </cell>
          <cell r="BE2150" t="str">
            <v>Jan</v>
          </cell>
        </row>
        <row r="2151">
          <cell r="C2151" t="str">
            <v>Adani</v>
          </cell>
          <cell r="R2151">
            <v>0</v>
          </cell>
          <cell r="AZ2151">
            <v>0</v>
          </cell>
          <cell r="BA2151">
            <v>0</v>
          </cell>
          <cell r="BC2151" t="str">
            <v>OTHERS</v>
          </cell>
          <cell r="BE2151" t="str">
            <v>Feb</v>
          </cell>
        </row>
        <row r="2152">
          <cell r="C2152" t="str">
            <v>Adani</v>
          </cell>
          <cell r="R2152">
            <v>0</v>
          </cell>
          <cell r="AZ2152">
            <v>0</v>
          </cell>
          <cell r="BA2152">
            <v>0</v>
          </cell>
          <cell r="BC2152" t="str">
            <v>OTHERS</v>
          </cell>
          <cell r="BE2152" t="str">
            <v>Mar</v>
          </cell>
        </row>
        <row r="2153">
          <cell r="C2153" t="str">
            <v>Adani</v>
          </cell>
          <cell r="R2153">
            <v>0</v>
          </cell>
          <cell r="AZ2153">
            <v>0</v>
          </cell>
          <cell r="BA2153">
            <v>0</v>
          </cell>
          <cell r="BC2153" t="str">
            <v>OTHERS</v>
          </cell>
          <cell r="BE2153" t="str">
            <v>Apr</v>
          </cell>
        </row>
        <row r="2154">
          <cell r="C2154" t="str">
            <v>Adani</v>
          </cell>
          <cell r="R2154">
            <v>0</v>
          </cell>
          <cell r="AZ2154">
            <v>0</v>
          </cell>
          <cell r="BA2154">
            <v>0</v>
          </cell>
          <cell r="BC2154" t="str">
            <v>OTHERS</v>
          </cell>
          <cell r="BE2154" t="str">
            <v>May</v>
          </cell>
        </row>
        <row r="2155">
          <cell r="C2155" t="str">
            <v>Adani</v>
          </cell>
          <cell r="R2155">
            <v>0</v>
          </cell>
          <cell r="AZ2155">
            <v>0</v>
          </cell>
          <cell r="BA2155">
            <v>0</v>
          </cell>
          <cell r="BC2155" t="str">
            <v>OTHERS</v>
          </cell>
          <cell r="BE2155" t="str">
            <v>Jun</v>
          </cell>
        </row>
        <row r="2156">
          <cell r="C2156" t="str">
            <v>Adani</v>
          </cell>
          <cell r="R2156">
            <v>0</v>
          </cell>
          <cell r="AZ2156">
            <v>0</v>
          </cell>
          <cell r="BA2156">
            <v>0</v>
          </cell>
          <cell r="BC2156" t="str">
            <v>OTHERS</v>
          </cell>
          <cell r="BE2156" t="str">
            <v>Jul</v>
          </cell>
        </row>
        <row r="2157">
          <cell r="C2157" t="str">
            <v>Adani</v>
          </cell>
          <cell r="R2157">
            <v>0</v>
          </cell>
          <cell r="AZ2157">
            <v>0</v>
          </cell>
          <cell r="BA2157">
            <v>0</v>
          </cell>
          <cell r="BC2157" t="str">
            <v>OTHERS</v>
          </cell>
          <cell r="BE2157" t="str">
            <v>Aug</v>
          </cell>
        </row>
        <row r="2158">
          <cell r="C2158" t="str">
            <v>Adani</v>
          </cell>
          <cell r="R2158">
            <v>0</v>
          </cell>
          <cell r="AZ2158">
            <v>0</v>
          </cell>
          <cell r="BA2158">
            <v>0</v>
          </cell>
          <cell r="BC2158" t="str">
            <v>OTHERS</v>
          </cell>
          <cell r="BE2158" t="str">
            <v>Sep</v>
          </cell>
        </row>
        <row r="2159">
          <cell r="C2159" t="str">
            <v>Adani</v>
          </cell>
          <cell r="R2159">
            <v>0</v>
          </cell>
          <cell r="AZ2159">
            <v>0</v>
          </cell>
          <cell r="BA2159">
            <v>0</v>
          </cell>
          <cell r="BC2159" t="str">
            <v>OTHERS</v>
          </cell>
          <cell r="BE2159" t="str">
            <v>Oct</v>
          </cell>
        </row>
        <row r="2160">
          <cell r="C2160" t="str">
            <v>Adani</v>
          </cell>
          <cell r="R2160">
            <v>0</v>
          </cell>
          <cell r="AZ2160">
            <v>0</v>
          </cell>
          <cell r="BA2160">
            <v>0</v>
          </cell>
          <cell r="BC2160" t="str">
            <v>OTHERS</v>
          </cell>
          <cell r="BE2160" t="str">
            <v>Nov</v>
          </cell>
        </row>
        <row r="2161">
          <cell r="C2161" t="str">
            <v>Adani</v>
          </cell>
          <cell r="R2161">
            <v>0</v>
          </cell>
          <cell r="AZ2161">
            <v>0</v>
          </cell>
          <cell r="BA2161">
            <v>0</v>
          </cell>
          <cell r="BC2161" t="str">
            <v>OTHERS</v>
          </cell>
          <cell r="BE2161" t="str">
            <v>Dec</v>
          </cell>
        </row>
        <row r="2162">
          <cell r="C2162" t="str">
            <v>Adani</v>
          </cell>
          <cell r="R2162">
            <v>0</v>
          </cell>
          <cell r="AZ2162">
            <v>0</v>
          </cell>
          <cell r="BA2162">
            <v>0</v>
          </cell>
          <cell r="BC2162" t="str">
            <v>OTHERS</v>
          </cell>
          <cell r="BE2162" t="str">
            <v>Jan</v>
          </cell>
        </row>
        <row r="2163">
          <cell r="C2163" t="str">
            <v>Adani</v>
          </cell>
          <cell r="R2163">
            <v>70000</v>
          </cell>
          <cell r="AZ2163">
            <v>-70000</v>
          </cell>
          <cell r="BA2163">
            <v>-78898.305084745763</v>
          </cell>
          <cell r="BC2163" t="str">
            <v>OTHERS</v>
          </cell>
          <cell r="BE2163" t="str">
            <v>Feb</v>
          </cell>
        </row>
        <row r="2164">
          <cell r="C2164" t="str">
            <v>Adani</v>
          </cell>
          <cell r="R2164">
            <v>70000</v>
          </cell>
          <cell r="AZ2164">
            <v>-70000</v>
          </cell>
          <cell r="BA2164">
            <v>-78898.305084745763</v>
          </cell>
          <cell r="BC2164" t="str">
            <v>OTHERS</v>
          </cell>
          <cell r="BE2164" t="str">
            <v>Mar</v>
          </cell>
        </row>
        <row r="2165">
          <cell r="C2165" t="str">
            <v>Adani</v>
          </cell>
          <cell r="R2165">
            <v>70000</v>
          </cell>
          <cell r="AZ2165">
            <v>-70000</v>
          </cell>
          <cell r="BA2165">
            <v>-78898.305084745763</v>
          </cell>
          <cell r="BC2165" t="str">
            <v>OTHERS</v>
          </cell>
          <cell r="BE2165" t="str">
            <v>Apr</v>
          </cell>
        </row>
        <row r="2166">
          <cell r="C2166" t="str">
            <v>Adani</v>
          </cell>
          <cell r="R2166">
            <v>70000</v>
          </cell>
          <cell r="AZ2166">
            <v>-70000</v>
          </cell>
          <cell r="BA2166">
            <v>-78898.305084745763</v>
          </cell>
          <cell r="BC2166" t="str">
            <v>OTHERS</v>
          </cell>
          <cell r="BE2166" t="str">
            <v>May</v>
          </cell>
        </row>
        <row r="2167">
          <cell r="C2167" t="str">
            <v>Adani</v>
          </cell>
          <cell r="R2167">
            <v>0</v>
          </cell>
          <cell r="AZ2167">
            <v>0</v>
          </cell>
          <cell r="BA2167">
            <v>0</v>
          </cell>
          <cell r="BC2167" t="str">
            <v>OTHERS</v>
          </cell>
          <cell r="BE2167" t="str">
            <v>Jun</v>
          </cell>
        </row>
        <row r="2168">
          <cell r="C2168" t="str">
            <v>Adani</v>
          </cell>
          <cell r="R2168">
            <v>0</v>
          </cell>
          <cell r="AZ2168">
            <v>0</v>
          </cell>
          <cell r="BA2168">
            <v>0</v>
          </cell>
          <cell r="BC2168" t="str">
            <v>OTHERS</v>
          </cell>
          <cell r="BE2168" t="str">
            <v>Jul</v>
          </cell>
        </row>
        <row r="2169">
          <cell r="C2169" t="str">
            <v>Adani</v>
          </cell>
          <cell r="R2169">
            <v>0</v>
          </cell>
          <cell r="AZ2169">
            <v>0</v>
          </cell>
          <cell r="BA2169">
            <v>0</v>
          </cell>
          <cell r="BC2169" t="str">
            <v>OTHERS</v>
          </cell>
          <cell r="BE2169" t="str">
            <v>Aug</v>
          </cell>
        </row>
        <row r="2170">
          <cell r="C2170" t="str">
            <v>Adani</v>
          </cell>
          <cell r="R2170">
            <v>0</v>
          </cell>
          <cell r="AZ2170">
            <v>0</v>
          </cell>
          <cell r="BA2170">
            <v>0</v>
          </cell>
          <cell r="BC2170" t="str">
            <v>OTHERS</v>
          </cell>
          <cell r="BE2170" t="str">
            <v>Sep</v>
          </cell>
        </row>
        <row r="2171">
          <cell r="C2171" t="str">
            <v>Adani</v>
          </cell>
          <cell r="R2171">
            <v>0</v>
          </cell>
          <cell r="AZ2171">
            <v>0</v>
          </cell>
          <cell r="BA2171">
            <v>0</v>
          </cell>
          <cell r="BC2171" t="str">
            <v>OTHERS</v>
          </cell>
          <cell r="BE2171" t="str">
            <v>Oct</v>
          </cell>
        </row>
        <row r="2172">
          <cell r="C2172" t="str">
            <v>Adani</v>
          </cell>
          <cell r="R2172">
            <v>0</v>
          </cell>
          <cell r="AZ2172">
            <v>0</v>
          </cell>
          <cell r="BA2172">
            <v>0</v>
          </cell>
          <cell r="BC2172" t="str">
            <v>OTHERS</v>
          </cell>
          <cell r="BE2172" t="str">
            <v>Nov</v>
          </cell>
        </row>
        <row r="2173">
          <cell r="C2173" t="str">
            <v>Adani</v>
          </cell>
          <cell r="R2173">
            <v>0</v>
          </cell>
          <cell r="AZ2173">
            <v>0</v>
          </cell>
          <cell r="BA2173">
            <v>0</v>
          </cell>
          <cell r="BC2173" t="str">
            <v>OTHERS</v>
          </cell>
          <cell r="BE2173" t="str">
            <v>Dec</v>
          </cell>
        </row>
        <row r="2174">
          <cell r="C2174" t="str">
            <v>Adani</v>
          </cell>
          <cell r="R2174">
            <v>0</v>
          </cell>
          <cell r="AZ2174">
            <v>0</v>
          </cell>
          <cell r="BA2174">
            <v>0</v>
          </cell>
          <cell r="BC2174" t="str">
            <v>OTHERS</v>
          </cell>
          <cell r="BE2174" t="str">
            <v>Jan</v>
          </cell>
        </row>
        <row r="2175">
          <cell r="C2175" t="str">
            <v>Adani</v>
          </cell>
          <cell r="R2175">
            <v>70000</v>
          </cell>
          <cell r="AZ2175">
            <v>-70000</v>
          </cell>
          <cell r="BA2175">
            <v>-78898.305084745763</v>
          </cell>
          <cell r="BC2175" t="str">
            <v>OTHERS</v>
          </cell>
          <cell r="BE2175" t="str">
            <v>Feb</v>
          </cell>
        </row>
        <row r="2176">
          <cell r="C2176" t="str">
            <v>Adani</v>
          </cell>
          <cell r="R2176">
            <v>0</v>
          </cell>
          <cell r="AZ2176">
            <v>0</v>
          </cell>
          <cell r="BA2176">
            <v>0</v>
          </cell>
          <cell r="BC2176" t="str">
            <v>OTHERS</v>
          </cell>
          <cell r="BE2176" t="str">
            <v>Mar</v>
          </cell>
        </row>
        <row r="2177">
          <cell r="C2177" t="str">
            <v>Adani</v>
          </cell>
          <cell r="R2177">
            <v>0</v>
          </cell>
          <cell r="AZ2177">
            <v>0</v>
          </cell>
          <cell r="BA2177">
            <v>0</v>
          </cell>
          <cell r="BC2177" t="str">
            <v>OTHERS</v>
          </cell>
          <cell r="BE2177" t="str">
            <v>Apr</v>
          </cell>
        </row>
        <row r="2178">
          <cell r="C2178" t="str">
            <v>Adani</v>
          </cell>
          <cell r="R2178">
            <v>0</v>
          </cell>
          <cell r="AZ2178">
            <v>0</v>
          </cell>
          <cell r="BA2178">
            <v>0</v>
          </cell>
          <cell r="BC2178" t="str">
            <v>OTHERS</v>
          </cell>
          <cell r="BE2178" t="str">
            <v>May</v>
          </cell>
        </row>
        <row r="2179">
          <cell r="C2179" t="str">
            <v>Adani</v>
          </cell>
          <cell r="R2179">
            <v>0</v>
          </cell>
          <cell r="AZ2179">
            <v>0</v>
          </cell>
          <cell r="BA2179">
            <v>0</v>
          </cell>
          <cell r="BC2179" t="str">
            <v>OTHERS</v>
          </cell>
          <cell r="BE2179" t="str">
            <v>Jun</v>
          </cell>
        </row>
        <row r="2180">
          <cell r="C2180" t="str">
            <v>Adani</v>
          </cell>
          <cell r="R2180">
            <v>0</v>
          </cell>
          <cell r="AZ2180">
            <v>0</v>
          </cell>
          <cell r="BA2180">
            <v>0</v>
          </cell>
          <cell r="BC2180" t="str">
            <v>OTHERS</v>
          </cell>
          <cell r="BE2180" t="str">
            <v>Jul</v>
          </cell>
        </row>
        <row r="2181">
          <cell r="C2181" t="str">
            <v>Adani</v>
          </cell>
          <cell r="R2181">
            <v>0</v>
          </cell>
          <cell r="AZ2181">
            <v>0</v>
          </cell>
          <cell r="BA2181">
            <v>0</v>
          </cell>
          <cell r="BC2181" t="str">
            <v>OTHERS</v>
          </cell>
          <cell r="BE2181" t="str">
            <v>Aug</v>
          </cell>
        </row>
        <row r="2182">
          <cell r="C2182" t="str">
            <v>Adani</v>
          </cell>
          <cell r="R2182">
            <v>0</v>
          </cell>
          <cell r="AZ2182">
            <v>0</v>
          </cell>
          <cell r="BA2182">
            <v>0</v>
          </cell>
          <cell r="BC2182" t="str">
            <v>OTHERS</v>
          </cell>
          <cell r="BE2182" t="str">
            <v>Sep</v>
          </cell>
        </row>
        <row r="2183">
          <cell r="C2183" t="str">
            <v>Adani</v>
          </cell>
          <cell r="R2183">
            <v>0</v>
          </cell>
          <cell r="AZ2183">
            <v>0</v>
          </cell>
          <cell r="BA2183">
            <v>0</v>
          </cell>
          <cell r="BC2183" t="str">
            <v>OTHERS</v>
          </cell>
          <cell r="BE2183" t="str">
            <v>Oct</v>
          </cell>
        </row>
        <row r="2184">
          <cell r="C2184" t="str">
            <v>Adani</v>
          </cell>
          <cell r="R2184">
            <v>0</v>
          </cell>
          <cell r="AZ2184">
            <v>0</v>
          </cell>
          <cell r="BA2184">
            <v>0</v>
          </cell>
          <cell r="BC2184" t="str">
            <v>OTHERS</v>
          </cell>
          <cell r="BE2184" t="str">
            <v>Nov</v>
          </cell>
        </row>
        <row r="2185">
          <cell r="C2185" t="str">
            <v>Adani</v>
          </cell>
          <cell r="R2185">
            <v>0</v>
          </cell>
          <cell r="AZ2185">
            <v>0</v>
          </cell>
          <cell r="BA2185">
            <v>0</v>
          </cell>
          <cell r="BC2185" t="str">
            <v>OTHERS</v>
          </cell>
          <cell r="BE2185" t="str">
            <v>Dec</v>
          </cell>
        </row>
        <row r="2186">
          <cell r="C2186" t="str">
            <v>Adani</v>
          </cell>
          <cell r="R2186">
            <v>0</v>
          </cell>
          <cell r="AZ2186">
            <v>0</v>
          </cell>
          <cell r="BA2186">
            <v>0</v>
          </cell>
          <cell r="BC2186" t="str">
            <v>OTHERS</v>
          </cell>
          <cell r="BE2186" t="str">
            <v>Jan</v>
          </cell>
        </row>
        <row r="2187">
          <cell r="C2187" t="str">
            <v>Adani</v>
          </cell>
          <cell r="R2187">
            <v>0</v>
          </cell>
          <cell r="AZ2187">
            <v>0</v>
          </cell>
          <cell r="BA2187">
            <v>0</v>
          </cell>
          <cell r="BC2187" t="str">
            <v>OTHERS</v>
          </cell>
          <cell r="BE2187" t="str">
            <v>Feb</v>
          </cell>
        </row>
        <row r="2188">
          <cell r="C2188" t="str">
            <v>Adani</v>
          </cell>
          <cell r="R2188">
            <v>70000</v>
          </cell>
          <cell r="AZ2188">
            <v>-70000</v>
          </cell>
          <cell r="BA2188">
            <v>-78898.305084745763</v>
          </cell>
          <cell r="BC2188" t="str">
            <v>OTHERS</v>
          </cell>
          <cell r="BE2188" t="str">
            <v>Mar</v>
          </cell>
        </row>
        <row r="2189">
          <cell r="C2189" t="str">
            <v>Adani</v>
          </cell>
          <cell r="R2189">
            <v>70000</v>
          </cell>
          <cell r="AZ2189">
            <v>-70000</v>
          </cell>
          <cell r="BA2189">
            <v>-78898.305084745763</v>
          </cell>
          <cell r="BC2189" t="str">
            <v>OTHERS</v>
          </cell>
          <cell r="BE2189" t="str">
            <v>Apr</v>
          </cell>
        </row>
        <row r="2190">
          <cell r="C2190" t="str">
            <v>Adani</v>
          </cell>
          <cell r="R2190">
            <v>70000</v>
          </cell>
          <cell r="AZ2190">
            <v>-70000</v>
          </cell>
          <cell r="BA2190">
            <v>-78898.305084745763</v>
          </cell>
          <cell r="BC2190" t="str">
            <v>OTHERS</v>
          </cell>
          <cell r="BE2190" t="str">
            <v>May</v>
          </cell>
        </row>
        <row r="2191">
          <cell r="C2191" t="str">
            <v>Adani</v>
          </cell>
          <cell r="R2191">
            <v>70000</v>
          </cell>
          <cell r="AZ2191">
            <v>-70000</v>
          </cell>
          <cell r="BA2191">
            <v>-78898.305084745763</v>
          </cell>
          <cell r="BC2191" t="str">
            <v>OTHERS</v>
          </cell>
          <cell r="BE2191" t="str">
            <v>Jun</v>
          </cell>
        </row>
        <row r="2192">
          <cell r="C2192" t="str">
            <v>Adani</v>
          </cell>
          <cell r="R2192">
            <v>0</v>
          </cell>
          <cell r="AZ2192">
            <v>0</v>
          </cell>
          <cell r="BA2192">
            <v>0</v>
          </cell>
          <cell r="BC2192" t="str">
            <v>OTHERS</v>
          </cell>
          <cell r="BE2192" t="str">
            <v>Jul</v>
          </cell>
        </row>
        <row r="2193">
          <cell r="C2193" t="str">
            <v>Adani</v>
          </cell>
          <cell r="R2193">
            <v>0</v>
          </cell>
          <cell r="AZ2193">
            <v>0</v>
          </cell>
          <cell r="BA2193">
            <v>0</v>
          </cell>
          <cell r="BC2193" t="str">
            <v>OTHERS</v>
          </cell>
          <cell r="BE2193" t="str">
            <v>Aug</v>
          </cell>
        </row>
        <row r="2194">
          <cell r="C2194" t="str">
            <v>Adani</v>
          </cell>
          <cell r="R2194">
            <v>0</v>
          </cell>
          <cell r="AZ2194">
            <v>0</v>
          </cell>
          <cell r="BA2194">
            <v>0</v>
          </cell>
          <cell r="BC2194" t="str">
            <v>OTHERS</v>
          </cell>
          <cell r="BE2194" t="str">
            <v>Sep</v>
          </cell>
        </row>
        <row r="2195">
          <cell r="C2195" t="str">
            <v>Adani</v>
          </cell>
          <cell r="R2195">
            <v>0</v>
          </cell>
          <cell r="AZ2195">
            <v>0</v>
          </cell>
          <cell r="BA2195">
            <v>0</v>
          </cell>
          <cell r="BC2195" t="str">
            <v>OTHERS</v>
          </cell>
          <cell r="BE2195" t="str">
            <v>Oct</v>
          </cell>
        </row>
        <row r="2196">
          <cell r="C2196" t="str">
            <v>Adani</v>
          </cell>
          <cell r="R2196">
            <v>0</v>
          </cell>
          <cell r="AZ2196">
            <v>0</v>
          </cell>
          <cell r="BA2196">
            <v>0</v>
          </cell>
          <cell r="BC2196" t="str">
            <v>OTHERS</v>
          </cell>
          <cell r="BE2196" t="str">
            <v>Nov</v>
          </cell>
        </row>
        <row r="2197">
          <cell r="C2197" t="str">
            <v>Adani</v>
          </cell>
          <cell r="R2197">
            <v>0</v>
          </cell>
          <cell r="AZ2197">
            <v>0</v>
          </cell>
          <cell r="BA2197">
            <v>0</v>
          </cell>
          <cell r="BC2197" t="str">
            <v>OTHERS</v>
          </cell>
          <cell r="BE2197" t="str">
            <v>Dec</v>
          </cell>
        </row>
        <row r="2198">
          <cell r="C2198" t="str">
            <v>Adani</v>
          </cell>
          <cell r="R2198">
            <v>0</v>
          </cell>
          <cell r="AZ2198">
            <v>0</v>
          </cell>
          <cell r="BA2198">
            <v>0</v>
          </cell>
          <cell r="BC2198" t="str">
            <v>OTHERS</v>
          </cell>
          <cell r="BE2198" t="str">
            <v>Jan</v>
          </cell>
        </row>
        <row r="2199">
          <cell r="C2199" t="str">
            <v>Adani</v>
          </cell>
          <cell r="R2199">
            <v>0</v>
          </cell>
          <cell r="AZ2199">
            <v>0</v>
          </cell>
          <cell r="BA2199">
            <v>0</v>
          </cell>
          <cell r="BC2199" t="str">
            <v>OTHERS</v>
          </cell>
          <cell r="BE2199" t="str">
            <v>Feb</v>
          </cell>
        </row>
        <row r="2200">
          <cell r="C2200" t="str">
            <v>Adani</v>
          </cell>
          <cell r="R2200">
            <v>0</v>
          </cell>
          <cell r="AZ2200">
            <v>0</v>
          </cell>
          <cell r="BA2200">
            <v>0</v>
          </cell>
          <cell r="BC2200" t="str">
            <v>OTHERS</v>
          </cell>
          <cell r="BE2200" t="str">
            <v>Mar</v>
          </cell>
        </row>
        <row r="2201">
          <cell r="C2201" t="str">
            <v>Adani</v>
          </cell>
          <cell r="R2201">
            <v>0</v>
          </cell>
          <cell r="AZ2201">
            <v>0</v>
          </cell>
          <cell r="BA2201">
            <v>0</v>
          </cell>
          <cell r="BC2201" t="str">
            <v>OTHERS</v>
          </cell>
          <cell r="BE2201" t="str">
            <v>Apr</v>
          </cell>
        </row>
        <row r="2202">
          <cell r="C2202" t="str">
            <v>Adani</v>
          </cell>
          <cell r="R2202">
            <v>0</v>
          </cell>
          <cell r="AZ2202">
            <v>0</v>
          </cell>
          <cell r="BA2202">
            <v>0</v>
          </cell>
          <cell r="BC2202" t="str">
            <v>OTHERS</v>
          </cell>
          <cell r="BE2202" t="str">
            <v>May</v>
          </cell>
        </row>
        <row r="2203">
          <cell r="C2203" t="str">
            <v>Adani</v>
          </cell>
          <cell r="R2203">
            <v>70000</v>
          </cell>
          <cell r="AZ2203">
            <v>-70000</v>
          </cell>
          <cell r="BA2203">
            <v>-78898.305084745763</v>
          </cell>
          <cell r="BC2203" t="str">
            <v>OTHERS</v>
          </cell>
          <cell r="BE2203" t="str">
            <v>Jun</v>
          </cell>
        </row>
        <row r="2204">
          <cell r="C2204" t="str">
            <v>Adani</v>
          </cell>
          <cell r="R2204">
            <v>0</v>
          </cell>
          <cell r="AZ2204">
            <v>0</v>
          </cell>
          <cell r="BA2204">
            <v>0</v>
          </cell>
          <cell r="BC2204" t="str">
            <v>OTHERS</v>
          </cell>
          <cell r="BE2204" t="str">
            <v>Jul</v>
          </cell>
        </row>
        <row r="2205">
          <cell r="C2205" t="str">
            <v>Adani</v>
          </cell>
          <cell r="R2205">
            <v>0</v>
          </cell>
          <cell r="AZ2205">
            <v>0</v>
          </cell>
          <cell r="BA2205">
            <v>0</v>
          </cell>
          <cell r="BC2205" t="str">
            <v>OTHERS</v>
          </cell>
          <cell r="BE2205" t="str">
            <v>Aug</v>
          </cell>
        </row>
        <row r="2206">
          <cell r="C2206" t="str">
            <v>Adani</v>
          </cell>
          <cell r="R2206">
            <v>0</v>
          </cell>
          <cell r="AZ2206">
            <v>0</v>
          </cell>
          <cell r="BA2206">
            <v>0</v>
          </cell>
          <cell r="BC2206" t="str">
            <v>OTHERS</v>
          </cell>
          <cell r="BE2206" t="str">
            <v>Sep</v>
          </cell>
        </row>
        <row r="2207">
          <cell r="C2207" t="str">
            <v>Adani</v>
          </cell>
          <cell r="R2207">
            <v>0</v>
          </cell>
          <cell r="AZ2207">
            <v>0</v>
          </cell>
          <cell r="BA2207">
            <v>0</v>
          </cell>
          <cell r="BC2207" t="str">
            <v>OTHERS</v>
          </cell>
          <cell r="BE2207" t="str">
            <v>Oct</v>
          </cell>
        </row>
        <row r="2208">
          <cell r="C2208" t="str">
            <v>Adani</v>
          </cell>
          <cell r="R2208">
            <v>0</v>
          </cell>
          <cell r="AZ2208">
            <v>0</v>
          </cell>
          <cell r="BA2208">
            <v>0</v>
          </cell>
          <cell r="BC2208" t="str">
            <v>OTHERS</v>
          </cell>
          <cell r="BE2208" t="str">
            <v>Nov</v>
          </cell>
        </row>
        <row r="2209">
          <cell r="C2209" t="str">
            <v>Adani</v>
          </cell>
          <cell r="R2209">
            <v>0</v>
          </cell>
          <cell r="AZ2209">
            <v>0</v>
          </cell>
          <cell r="BA2209">
            <v>0</v>
          </cell>
          <cell r="BC2209" t="str">
            <v>OTHERS</v>
          </cell>
          <cell r="BE2209" t="str">
            <v>Dec</v>
          </cell>
        </row>
        <row r="2210">
          <cell r="C2210" t="str">
            <v>Udupi</v>
          </cell>
          <cell r="R2210">
            <v>45500</v>
          </cell>
          <cell r="AZ2210">
            <v>-113750</v>
          </cell>
          <cell r="BA2210">
            <v>-63751.67220249684</v>
          </cell>
          <cell r="BC2210" t="str">
            <v>OTHERS</v>
          </cell>
          <cell r="BE2210" t="str">
            <v>Jan</v>
          </cell>
        </row>
        <row r="2211">
          <cell r="C2211" t="str">
            <v>Udupi</v>
          </cell>
          <cell r="R2211">
            <v>0</v>
          </cell>
          <cell r="AZ2211">
            <v>0</v>
          </cell>
          <cell r="BA2211">
            <v>0</v>
          </cell>
          <cell r="BC2211" t="str">
            <v>OTHERS</v>
          </cell>
          <cell r="BE2211" t="str">
            <v>Feb</v>
          </cell>
        </row>
        <row r="2212">
          <cell r="C2212" t="str">
            <v>Udupi</v>
          </cell>
          <cell r="R2212">
            <v>45500</v>
          </cell>
          <cell r="AZ2212">
            <v>-113750</v>
          </cell>
          <cell r="BA2212">
            <v>-63751.67220249684</v>
          </cell>
          <cell r="BC2212" t="str">
            <v>OTHERS</v>
          </cell>
          <cell r="BE2212" t="str">
            <v>Mar</v>
          </cell>
        </row>
        <row r="2213">
          <cell r="C2213" t="str">
            <v>Udupi</v>
          </cell>
          <cell r="R2213">
            <v>45500</v>
          </cell>
          <cell r="AZ2213">
            <v>-113750</v>
          </cell>
          <cell r="BA2213">
            <v>-63751.67220249684</v>
          </cell>
          <cell r="BC2213" t="str">
            <v>OTHERS</v>
          </cell>
          <cell r="BE2213" t="str">
            <v>Apr</v>
          </cell>
        </row>
        <row r="2214">
          <cell r="C2214" t="str">
            <v>Udupi</v>
          </cell>
          <cell r="R2214">
            <v>45500</v>
          </cell>
          <cell r="AZ2214">
            <v>-113750</v>
          </cell>
          <cell r="BA2214">
            <v>-63751.67220249684</v>
          </cell>
          <cell r="BC2214" t="str">
            <v>OTHERS</v>
          </cell>
          <cell r="BE2214" t="str">
            <v>May</v>
          </cell>
        </row>
        <row r="2215">
          <cell r="C2215" t="str">
            <v>Udupi</v>
          </cell>
          <cell r="R2215">
            <v>0</v>
          </cell>
          <cell r="AZ2215">
            <v>0</v>
          </cell>
          <cell r="BA2215">
            <v>0</v>
          </cell>
          <cell r="BC2215" t="str">
            <v>OTHERS</v>
          </cell>
          <cell r="BE2215" t="str">
            <v>Jun</v>
          </cell>
        </row>
        <row r="2216">
          <cell r="C2216" t="str">
            <v>Udupi</v>
          </cell>
          <cell r="R2216">
            <v>45500</v>
          </cell>
          <cell r="AZ2216">
            <v>-113750</v>
          </cell>
          <cell r="BA2216">
            <v>-63751.67220249684</v>
          </cell>
          <cell r="BC2216" t="str">
            <v>OTHERS</v>
          </cell>
          <cell r="BE2216" t="str">
            <v>Jul</v>
          </cell>
        </row>
        <row r="2217">
          <cell r="C2217" t="str">
            <v>Udupi</v>
          </cell>
          <cell r="R2217">
            <v>0</v>
          </cell>
          <cell r="AZ2217">
            <v>0</v>
          </cell>
          <cell r="BA2217">
            <v>0</v>
          </cell>
          <cell r="BC2217" t="str">
            <v>OTHERS</v>
          </cell>
          <cell r="BE2217" t="str">
            <v>Aug</v>
          </cell>
        </row>
        <row r="2218">
          <cell r="C2218" t="str">
            <v>Udupi</v>
          </cell>
          <cell r="R2218">
            <v>0</v>
          </cell>
          <cell r="AZ2218">
            <v>0</v>
          </cell>
          <cell r="BA2218">
            <v>0</v>
          </cell>
          <cell r="BC2218" t="str">
            <v>OTHERS</v>
          </cell>
          <cell r="BE2218" t="str">
            <v>Sep</v>
          </cell>
        </row>
        <row r="2219">
          <cell r="C2219" t="str">
            <v>Udupi</v>
          </cell>
          <cell r="R2219">
            <v>0</v>
          </cell>
          <cell r="AZ2219">
            <v>0</v>
          </cell>
          <cell r="BA2219">
            <v>0</v>
          </cell>
          <cell r="BC2219" t="str">
            <v>OTHERS</v>
          </cell>
          <cell r="BE2219" t="str">
            <v>Oct</v>
          </cell>
        </row>
        <row r="2220">
          <cell r="C2220" t="str">
            <v>Udupi</v>
          </cell>
          <cell r="R2220">
            <v>0</v>
          </cell>
          <cell r="AZ2220">
            <v>0</v>
          </cell>
          <cell r="BA2220">
            <v>0</v>
          </cell>
          <cell r="BC2220" t="str">
            <v>OTHERS</v>
          </cell>
          <cell r="BE2220" t="str">
            <v>Nov</v>
          </cell>
        </row>
        <row r="2221">
          <cell r="C2221" t="str">
            <v>Udupi</v>
          </cell>
          <cell r="R2221">
            <v>0</v>
          </cell>
          <cell r="AZ2221">
            <v>0</v>
          </cell>
          <cell r="BA2221">
            <v>0</v>
          </cell>
          <cell r="BC2221" t="str">
            <v>OTHERS</v>
          </cell>
          <cell r="BE2221" t="str">
            <v>Dec</v>
          </cell>
        </row>
        <row r="2222">
          <cell r="C2222" t="str">
            <v>Udupi</v>
          </cell>
          <cell r="R2222">
            <v>19500.000000000004</v>
          </cell>
          <cell r="AZ2222">
            <v>-48750.000000000007</v>
          </cell>
          <cell r="BA2222">
            <v>-30798.327797503152</v>
          </cell>
          <cell r="BC2222" t="str">
            <v>OTHERS</v>
          </cell>
          <cell r="BE2222" t="str">
            <v>Jan</v>
          </cell>
        </row>
        <row r="2223">
          <cell r="C2223" t="str">
            <v>Udupi</v>
          </cell>
          <cell r="R2223">
            <v>0</v>
          </cell>
          <cell r="AZ2223">
            <v>0</v>
          </cell>
          <cell r="BA2223">
            <v>0</v>
          </cell>
          <cell r="BC2223" t="str">
            <v>OTHERS</v>
          </cell>
          <cell r="BE2223" t="str">
            <v>Feb</v>
          </cell>
        </row>
        <row r="2224">
          <cell r="C2224" t="str">
            <v>Udupi</v>
          </cell>
          <cell r="R2224">
            <v>19500.000000000004</v>
          </cell>
          <cell r="AZ2224">
            <v>-48750.000000000007</v>
          </cell>
          <cell r="BA2224">
            <v>-30798.327797503152</v>
          </cell>
          <cell r="BC2224" t="str">
            <v>OTHERS</v>
          </cell>
          <cell r="BE2224" t="str">
            <v>Mar</v>
          </cell>
        </row>
        <row r="2225">
          <cell r="C2225" t="str">
            <v>Udupi</v>
          </cell>
          <cell r="R2225">
            <v>19500.000000000004</v>
          </cell>
          <cell r="AZ2225">
            <v>-48750.000000000007</v>
          </cell>
          <cell r="BA2225">
            <v>-30798.327797503152</v>
          </cell>
          <cell r="BC2225" t="str">
            <v>OTHERS</v>
          </cell>
          <cell r="BE2225" t="str">
            <v>Apr</v>
          </cell>
        </row>
        <row r="2226">
          <cell r="C2226" t="str">
            <v>Udupi</v>
          </cell>
          <cell r="R2226">
            <v>19500.000000000004</v>
          </cell>
          <cell r="AZ2226">
            <v>-48750.000000000007</v>
          </cell>
          <cell r="BA2226">
            <v>-30798.327797503152</v>
          </cell>
          <cell r="BC2226" t="str">
            <v>OTHERS</v>
          </cell>
          <cell r="BE2226" t="str">
            <v>May</v>
          </cell>
        </row>
        <row r="2227">
          <cell r="C2227" t="str">
            <v>Udupi</v>
          </cell>
          <cell r="R2227">
            <v>0</v>
          </cell>
          <cell r="AZ2227">
            <v>0</v>
          </cell>
          <cell r="BA2227">
            <v>0</v>
          </cell>
          <cell r="BC2227" t="str">
            <v>OTHERS</v>
          </cell>
          <cell r="BE2227" t="str">
            <v>Jun</v>
          </cell>
        </row>
        <row r="2228">
          <cell r="C2228" t="str">
            <v>Udupi</v>
          </cell>
          <cell r="R2228">
            <v>19500.000000000004</v>
          </cell>
          <cell r="AZ2228">
            <v>-48750.000000000007</v>
          </cell>
          <cell r="BA2228">
            <v>-30798.327797503152</v>
          </cell>
          <cell r="BC2228" t="str">
            <v>OTHERS</v>
          </cell>
          <cell r="BE2228" t="str">
            <v>Jul</v>
          </cell>
        </row>
        <row r="2229">
          <cell r="C2229" t="str">
            <v>Udupi</v>
          </cell>
          <cell r="R2229">
            <v>0</v>
          </cell>
          <cell r="AZ2229">
            <v>0</v>
          </cell>
          <cell r="BA2229">
            <v>0</v>
          </cell>
          <cell r="BC2229" t="str">
            <v>OTHERS</v>
          </cell>
          <cell r="BE2229" t="str">
            <v>Aug</v>
          </cell>
        </row>
        <row r="2230">
          <cell r="C2230" t="str">
            <v>Udupi</v>
          </cell>
          <cell r="R2230">
            <v>0</v>
          </cell>
          <cell r="AZ2230">
            <v>0</v>
          </cell>
          <cell r="BA2230">
            <v>0</v>
          </cell>
          <cell r="BC2230" t="str">
            <v>OTHERS</v>
          </cell>
          <cell r="BE2230" t="str">
            <v>Sep</v>
          </cell>
        </row>
        <row r="2231">
          <cell r="C2231" t="str">
            <v>Udupi</v>
          </cell>
          <cell r="R2231">
            <v>0</v>
          </cell>
          <cell r="AZ2231">
            <v>0</v>
          </cell>
          <cell r="BA2231">
            <v>0</v>
          </cell>
          <cell r="BC2231" t="str">
            <v>OTHERS</v>
          </cell>
          <cell r="BE2231" t="str">
            <v>Oct</v>
          </cell>
        </row>
        <row r="2232">
          <cell r="C2232" t="str">
            <v>Udupi</v>
          </cell>
          <cell r="R2232">
            <v>0</v>
          </cell>
          <cell r="AZ2232">
            <v>0</v>
          </cell>
          <cell r="BA2232">
            <v>0</v>
          </cell>
          <cell r="BC2232" t="str">
            <v>OTHERS</v>
          </cell>
          <cell r="BE2232" t="str">
            <v>Nov</v>
          </cell>
        </row>
        <row r="2233">
          <cell r="C2233" t="str">
            <v>Udupi</v>
          </cell>
          <cell r="R2233">
            <v>0</v>
          </cell>
          <cell r="AZ2233">
            <v>0</v>
          </cell>
          <cell r="BA2233">
            <v>0</v>
          </cell>
          <cell r="BC2233" t="str">
            <v>OTHERS</v>
          </cell>
          <cell r="BE2233" t="str">
            <v>Dec</v>
          </cell>
        </row>
        <row r="2234">
          <cell r="C2234" t="str">
            <v>Udupi</v>
          </cell>
          <cell r="R2234">
            <v>0</v>
          </cell>
          <cell r="AZ2234">
            <v>0</v>
          </cell>
          <cell r="BA2234">
            <v>0</v>
          </cell>
          <cell r="BC2234" t="str">
            <v>OTHERS</v>
          </cell>
          <cell r="BE2234" t="str">
            <v>Jan</v>
          </cell>
        </row>
        <row r="2235">
          <cell r="C2235" t="str">
            <v>Udupi</v>
          </cell>
          <cell r="R2235">
            <v>0</v>
          </cell>
          <cell r="AZ2235">
            <v>0</v>
          </cell>
          <cell r="BA2235">
            <v>0</v>
          </cell>
          <cell r="BC2235" t="str">
            <v>OTHERS</v>
          </cell>
          <cell r="BE2235" t="str">
            <v>Feb</v>
          </cell>
        </row>
        <row r="2236">
          <cell r="C2236" t="str">
            <v>Udupi</v>
          </cell>
          <cell r="R2236">
            <v>0</v>
          </cell>
          <cell r="AZ2236">
            <v>0</v>
          </cell>
          <cell r="BA2236">
            <v>0</v>
          </cell>
          <cell r="BC2236" t="str">
            <v>OTHERS</v>
          </cell>
          <cell r="BE2236" t="str">
            <v>Mar</v>
          </cell>
        </row>
        <row r="2237">
          <cell r="C2237" t="str">
            <v>Udupi</v>
          </cell>
          <cell r="R2237">
            <v>0</v>
          </cell>
          <cell r="AZ2237">
            <v>0</v>
          </cell>
          <cell r="BA2237">
            <v>0</v>
          </cell>
          <cell r="BC2237" t="str">
            <v>OTHERS</v>
          </cell>
          <cell r="BE2237" t="str">
            <v>Apr</v>
          </cell>
        </row>
        <row r="2238">
          <cell r="C2238" t="str">
            <v>Udupi</v>
          </cell>
          <cell r="R2238">
            <v>0</v>
          </cell>
          <cell r="AZ2238">
            <v>0</v>
          </cell>
          <cell r="BA2238">
            <v>0</v>
          </cell>
          <cell r="BC2238" t="str">
            <v>OTHERS</v>
          </cell>
          <cell r="BE2238" t="str">
            <v>May</v>
          </cell>
        </row>
        <row r="2239">
          <cell r="C2239" t="str">
            <v>Udupi</v>
          </cell>
          <cell r="R2239">
            <v>0</v>
          </cell>
          <cell r="AZ2239">
            <v>0</v>
          </cell>
          <cell r="BA2239">
            <v>0</v>
          </cell>
          <cell r="BC2239" t="str">
            <v>OTHERS</v>
          </cell>
          <cell r="BE2239" t="str">
            <v>Jun</v>
          </cell>
        </row>
        <row r="2240">
          <cell r="C2240" t="str">
            <v>Udupi</v>
          </cell>
          <cell r="R2240">
            <v>0</v>
          </cell>
          <cell r="AZ2240">
            <v>0</v>
          </cell>
          <cell r="BA2240">
            <v>0</v>
          </cell>
          <cell r="BC2240" t="str">
            <v>OTHERS</v>
          </cell>
          <cell r="BE2240" t="str">
            <v>Jul</v>
          </cell>
        </row>
        <row r="2241">
          <cell r="C2241" t="str">
            <v>Udupi</v>
          </cell>
          <cell r="R2241">
            <v>0</v>
          </cell>
          <cell r="AZ2241">
            <v>0</v>
          </cell>
          <cell r="BA2241">
            <v>0</v>
          </cell>
          <cell r="BC2241" t="str">
            <v>OTHERS</v>
          </cell>
          <cell r="BE2241" t="str">
            <v>Aug</v>
          </cell>
        </row>
        <row r="2242">
          <cell r="C2242" t="str">
            <v>Udupi</v>
          </cell>
          <cell r="R2242">
            <v>0</v>
          </cell>
          <cell r="AZ2242">
            <v>0</v>
          </cell>
          <cell r="BA2242">
            <v>0</v>
          </cell>
          <cell r="BC2242" t="str">
            <v>OTHERS</v>
          </cell>
          <cell r="BE2242" t="str">
            <v>Sep</v>
          </cell>
        </row>
        <row r="2243">
          <cell r="C2243" t="str">
            <v>Udupi</v>
          </cell>
          <cell r="R2243">
            <v>49000</v>
          </cell>
          <cell r="AZ2243">
            <v>-122500</v>
          </cell>
          <cell r="BA2243">
            <v>-63369.416314987262</v>
          </cell>
          <cell r="BC2243" t="str">
            <v>OTHERS</v>
          </cell>
          <cell r="BE2243" t="str">
            <v>Oct</v>
          </cell>
        </row>
        <row r="2244">
          <cell r="C2244" t="str">
            <v>Udupi</v>
          </cell>
          <cell r="R2244">
            <v>49000</v>
          </cell>
          <cell r="AZ2244">
            <v>-122500</v>
          </cell>
          <cell r="BA2244">
            <v>-63369.416314987262</v>
          </cell>
          <cell r="BC2244" t="str">
            <v>OTHERS</v>
          </cell>
          <cell r="BE2244" t="str">
            <v>Nov</v>
          </cell>
        </row>
        <row r="2245">
          <cell r="C2245" t="str">
            <v>Udupi</v>
          </cell>
          <cell r="R2245">
            <v>0</v>
          </cell>
          <cell r="AZ2245">
            <v>0</v>
          </cell>
          <cell r="BA2245">
            <v>0</v>
          </cell>
          <cell r="BC2245" t="str">
            <v>OTHERS</v>
          </cell>
          <cell r="BE2245" t="str">
            <v>Dec</v>
          </cell>
        </row>
        <row r="2246">
          <cell r="C2246" t="str">
            <v>Udupi</v>
          </cell>
          <cell r="R2246">
            <v>0</v>
          </cell>
          <cell r="AZ2246">
            <v>0</v>
          </cell>
          <cell r="BA2246">
            <v>0</v>
          </cell>
          <cell r="BC2246" t="str">
            <v>OTHERS</v>
          </cell>
          <cell r="BE2246" t="str">
            <v>Jan</v>
          </cell>
        </row>
        <row r="2247">
          <cell r="C2247" t="str">
            <v>Udupi</v>
          </cell>
          <cell r="R2247">
            <v>0</v>
          </cell>
          <cell r="AZ2247">
            <v>0</v>
          </cell>
          <cell r="BA2247">
            <v>0</v>
          </cell>
          <cell r="BC2247" t="str">
            <v>OTHERS</v>
          </cell>
          <cell r="BE2247" t="str">
            <v>Feb</v>
          </cell>
        </row>
        <row r="2248">
          <cell r="C2248" t="str">
            <v>Udupi</v>
          </cell>
          <cell r="R2248">
            <v>0</v>
          </cell>
          <cell r="AZ2248">
            <v>0</v>
          </cell>
          <cell r="BA2248">
            <v>0</v>
          </cell>
          <cell r="BC2248" t="str">
            <v>OTHERS</v>
          </cell>
          <cell r="BE2248" t="str">
            <v>Mar</v>
          </cell>
        </row>
        <row r="2249">
          <cell r="C2249" t="str">
            <v>Udupi</v>
          </cell>
          <cell r="R2249">
            <v>0</v>
          </cell>
          <cell r="AZ2249">
            <v>0</v>
          </cell>
          <cell r="BA2249">
            <v>0</v>
          </cell>
          <cell r="BC2249" t="str">
            <v>OTHERS</v>
          </cell>
          <cell r="BE2249" t="str">
            <v>Apr</v>
          </cell>
        </row>
        <row r="2250">
          <cell r="C2250" t="str">
            <v>Udupi</v>
          </cell>
          <cell r="R2250">
            <v>0</v>
          </cell>
          <cell r="AZ2250">
            <v>0</v>
          </cell>
          <cell r="BA2250">
            <v>0</v>
          </cell>
          <cell r="BC2250" t="str">
            <v>OTHERS</v>
          </cell>
          <cell r="BE2250" t="str">
            <v>May</v>
          </cell>
        </row>
        <row r="2251">
          <cell r="C2251" t="str">
            <v>Udupi</v>
          </cell>
          <cell r="R2251">
            <v>0</v>
          </cell>
          <cell r="AZ2251">
            <v>0</v>
          </cell>
          <cell r="BA2251">
            <v>0</v>
          </cell>
          <cell r="BC2251" t="str">
            <v>OTHERS</v>
          </cell>
          <cell r="BE2251" t="str">
            <v>Jun</v>
          </cell>
        </row>
        <row r="2252">
          <cell r="C2252" t="str">
            <v>Udupi</v>
          </cell>
          <cell r="R2252">
            <v>0</v>
          </cell>
          <cell r="AZ2252">
            <v>0</v>
          </cell>
          <cell r="BA2252">
            <v>0</v>
          </cell>
          <cell r="BC2252" t="str">
            <v>OTHERS</v>
          </cell>
          <cell r="BE2252" t="str">
            <v>Jul</v>
          </cell>
        </row>
        <row r="2253">
          <cell r="C2253" t="str">
            <v>Udupi</v>
          </cell>
          <cell r="R2253">
            <v>0</v>
          </cell>
          <cell r="AZ2253">
            <v>0</v>
          </cell>
          <cell r="BA2253">
            <v>0</v>
          </cell>
          <cell r="BC2253" t="str">
            <v>OTHERS</v>
          </cell>
          <cell r="BE2253" t="str">
            <v>Aug</v>
          </cell>
        </row>
        <row r="2254">
          <cell r="C2254" t="str">
            <v>Udupi</v>
          </cell>
          <cell r="R2254">
            <v>0</v>
          </cell>
          <cell r="AZ2254">
            <v>0</v>
          </cell>
          <cell r="BA2254">
            <v>0</v>
          </cell>
          <cell r="BC2254" t="str">
            <v>OTHERS</v>
          </cell>
          <cell r="BE2254" t="str">
            <v>Sep</v>
          </cell>
        </row>
        <row r="2255">
          <cell r="C2255" t="str">
            <v>Udupi</v>
          </cell>
          <cell r="R2255">
            <v>21000.000000000004</v>
          </cell>
          <cell r="AZ2255">
            <v>-52500.000000000007</v>
          </cell>
          <cell r="BA2255">
            <v>-30613.660608089656</v>
          </cell>
          <cell r="BC2255" t="str">
            <v>OTHERS</v>
          </cell>
          <cell r="BE2255" t="str">
            <v>Oct</v>
          </cell>
        </row>
        <row r="2256">
          <cell r="C2256" t="str">
            <v>Udupi</v>
          </cell>
          <cell r="R2256">
            <v>21000.000000000004</v>
          </cell>
          <cell r="AZ2256">
            <v>-52500.000000000007</v>
          </cell>
          <cell r="BA2256">
            <v>-30613.660608089656</v>
          </cell>
          <cell r="BC2256" t="str">
            <v>OTHERS</v>
          </cell>
          <cell r="BE2256" t="str">
            <v>Nov</v>
          </cell>
        </row>
        <row r="2257">
          <cell r="C2257" t="str">
            <v>Udupi</v>
          </cell>
          <cell r="R2257">
            <v>0</v>
          </cell>
          <cell r="AZ2257">
            <v>0</v>
          </cell>
          <cell r="BA2257">
            <v>0</v>
          </cell>
          <cell r="BC2257" t="str">
            <v>OTHERS</v>
          </cell>
          <cell r="BE2257" t="str">
            <v>Dec</v>
          </cell>
        </row>
        <row r="2258">
          <cell r="C2258" t="str">
            <v>Other</v>
          </cell>
          <cell r="R2258">
            <v>0</v>
          </cell>
          <cell r="AZ2258">
            <v>0</v>
          </cell>
          <cell r="BA2258">
            <v>0</v>
          </cell>
          <cell r="BC2258" t="str">
            <v>OTHERS</v>
          </cell>
          <cell r="BE2258" t="str">
            <v>Jan</v>
          </cell>
        </row>
        <row r="2259">
          <cell r="C2259" t="str">
            <v>Other</v>
          </cell>
          <cell r="R2259">
            <v>0</v>
          </cell>
          <cell r="AZ2259">
            <v>0</v>
          </cell>
          <cell r="BA2259">
            <v>0</v>
          </cell>
          <cell r="BC2259" t="str">
            <v>OTHERS</v>
          </cell>
          <cell r="BE2259" t="str">
            <v>Feb</v>
          </cell>
        </row>
        <row r="2260">
          <cell r="C2260" t="str">
            <v>Other</v>
          </cell>
          <cell r="R2260">
            <v>0</v>
          </cell>
          <cell r="AZ2260">
            <v>0</v>
          </cell>
          <cell r="BA2260">
            <v>0</v>
          </cell>
          <cell r="BC2260" t="str">
            <v>OTHERS</v>
          </cell>
          <cell r="BE2260" t="str">
            <v>Mar</v>
          </cell>
        </row>
        <row r="2261">
          <cell r="C2261" t="str">
            <v>Other</v>
          </cell>
          <cell r="R2261">
            <v>0</v>
          </cell>
          <cell r="AZ2261">
            <v>0</v>
          </cell>
          <cell r="BA2261">
            <v>0</v>
          </cell>
          <cell r="BC2261" t="str">
            <v>OTHERS</v>
          </cell>
          <cell r="BE2261" t="str">
            <v>Apr</v>
          </cell>
        </row>
        <row r="2262">
          <cell r="C2262" t="str">
            <v>Other</v>
          </cell>
          <cell r="R2262">
            <v>0</v>
          </cell>
          <cell r="AZ2262">
            <v>0</v>
          </cell>
          <cell r="BA2262">
            <v>0</v>
          </cell>
          <cell r="BC2262" t="str">
            <v>OTHERS</v>
          </cell>
          <cell r="BE2262" t="str">
            <v>May</v>
          </cell>
        </row>
        <row r="2263">
          <cell r="C2263" t="str">
            <v>Other</v>
          </cell>
          <cell r="R2263">
            <v>0</v>
          </cell>
          <cell r="AZ2263">
            <v>0</v>
          </cell>
          <cell r="BA2263">
            <v>0</v>
          </cell>
          <cell r="BC2263" t="str">
            <v>OTHERS</v>
          </cell>
          <cell r="BE2263" t="str">
            <v>Jun</v>
          </cell>
        </row>
        <row r="2264">
          <cell r="C2264" t="str">
            <v>Other</v>
          </cell>
          <cell r="R2264">
            <v>0</v>
          </cell>
          <cell r="AZ2264">
            <v>0</v>
          </cell>
          <cell r="BA2264">
            <v>0</v>
          </cell>
          <cell r="BC2264" t="str">
            <v>OTHERS</v>
          </cell>
          <cell r="BE2264" t="str">
            <v>Jul</v>
          </cell>
        </row>
        <row r="2265">
          <cell r="C2265" t="str">
            <v>Other</v>
          </cell>
          <cell r="R2265">
            <v>0</v>
          </cell>
          <cell r="AZ2265">
            <v>0</v>
          </cell>
          <cell r="BA2265">
            <v>0</v>
          </cell>
          <cell r="BC2265" t="str">
            <v>OTHERS</v>
          </cell>
          <cell r="BE2265" t="str">
            <v>Aug</v>
          </cell>
        </row>
        <row r="2266">
          <cell r="C2266" t="str">
            <v>Other</v>
          </cell>
          <cell r="R2266">
            <v>0</v>
          </cell>
          <cell r="AZ2266">
            <v>0</v>
          </cell>
          <cell r="BA2266">
            <v>0</v>
          </cell>
          <cell r="BC2266" t="str">
            <v>OTHERS</v>
          </cell>
          <cell r="BE2266" t="str">
            <v>Sep</v>
          </cell>
        </row>
        <row r="2267">
          <cell r="C2267" t="str">
            <v>Other</v>
          </cell>
          <cell r="R2267">
            <v>0</v>
          </cell>
          <cell r="AZ2267">
            <v>0</v>
          </cell>
          <cell r="BA2267">
            <v>0</v>
          </cell>
          <cell r="BC2267" t="str">
            <v>OTHERS</v>
          </cell>
          <cell r="BE2267" t="str">
            <v>Oct</v>
          </cell>
        </row>
        <row r="2268">
          <cell r="C2268" t="str">
            <v>Other</v>
          </cell>
          <cell r="R2268">
            <v>0</v>
          </cell>
          <cell r="AZ2268">
            <v>0</v>
          </cell>
          <cell r="BA2268">
            <v>0</v>
          </cell>
          <cell r="BC2268" t="str">
            <v>OTHERS</v>
          </cell>
          <cell r="BE2268" t="str">
            <v>Nov</v>
          </cell>
        </row>
        <row r="2269">
          <cell r="C2269" t="str">
            <v>Other</v>
          </cell>
          <cell r="R2269">
            <v>0</v>
          </cell>
          <cell r="AZ2269">
            <v>0</v>
          </cell>
          <cell r="BA2269">
            <v>0</v>
          </cell>
          <cell r="BC2269" t="str">
            <v>OTHERS</v>
          </cell>
          <cell r="BE2269" t="str">
            <v>Dec</v>
          </cell>
        </row>
        <row r="2270">
          <cell r="C2270" t="str">
            <v>TNB (Tj Bin)</v>
          </cell>
          <cell r="R2270">
            <v>0</v>
          </cell>
          <cell r="AZ2270">
            <v>0</v>
          </cell>
          <cell r="BA2270">
            <v>0</v>
          </cell>
          <cell r="BC2270" t="str">
            <v>OTHERS</v>
          </cell>
          <cell r="BE2270" t="str">
            <v>Jan</v>
          </cell>
        </row>
        <row r="2271">
          <cell r="C2271" t="str">
            <v>TNB (Tj Bin)</v>
          </cell>
          <cell r="R2271">
            <v>0</v>
          </cell>
          <cell r="AZ2271">
            <v>0</v>
          </cell>
          <cell r="BA2271">
            <v>0</v>
          </cell>
          <cell r="BC2271" t="str">
            <v>OTHERS</v>
          </cell>
          <cell r="BE2271" t="str">
            <v>Feb</v>
          </cell>
        </row>
        <row r="2272">
          <cell r="C2272" t="str">
            <v>TNB (Tj Bin)</v>
          </cell>
          <cell r="R2272">
            <v>0</v>
          </cell>
          <cell r="AZ2272">
            <v>0</v>
          </cell>
          <cell r="BA2272">
            <v>0</v>
          </cell>
          <cell r="BC2272" t="str">
            <v>OTHERS</v>
          </cell>
          <cell r="BE2272" t="str">
            <v>Mar</v>
          </cell>
        </row>
        <row r="2273">
          <cell r="C2273" t="str">
            <v>TNB (Tj Bin)</v>
          </cell>
          <cell r="R2273">
            <v>0</v>
          </cell>
          <cell r="AZ2273">
            <v>0</v>
          </cell>
          <cell r="BA2273">
            <v>0</v>
          </cell>
          <cell r="BC2273" t="str">
            <v>OTHERS</v>
          </cell>
          <cell r="BE2273" t="str">
            <v>Apr</v>
          </cell>
        </row>
        <row r="2274">
          <cell r="C2274" t="str">
            <v>TNB (Tj Bin)</v>
          </cell>
          <cell r="R2274">
            <v>0</v>
          </cell>
          <cell r="AZ2274">
            <v>0</v>
          </cell>
          <cell r="BA2274">
            <v>0</v>
          </cell>
          <cell r="BC2274" t="str">
            <v>OTHERS</v>
          </cell>
          <cell r="BE2274" t="str">
            <v>May</v>
          </cell>
        </row>
        <row r="2275">
          <cell r="C2275" t="str">
            <v>TNB (Tj Bin)</v>
          </cell>
          <cell r="R2275">
            <v>0</v>
          </cell>
          <cell r="AZ2275">
            <v>0</v>
          </cell>
          <cell r="BA2275">
            <v>0</v>
          </cell>
          <cell r="BC2275" t="str">
            <v>OTHERS</v>
          </cell>
          <cell r="BE2275" t="str">
            <v>Jun</v>
          </cell>
        </row>
        <row r="2276">
          <cell r="C2276" t="str">
            <v>TNB (Tj Bin)</v>
          </cell>
          <cell r="R2276">
            <v>0</v>
          </cell>
          <cell r="AZ2276">
            <v>0</v>
          </cell>
          <cell r="BA2276">
            <v>0</v>
          </cell>
          <cell r="BC2276" t="str">
            <v>OTHERS</v>
          </cell>
          <cell r="BE2276" t="str">
            <v>Jul</v>
          </cell>
        </row>
        <row r="2277">
          <cell r="C2277" t="str">
            <v>TNB (Tj Bin)</v>
          </cell>
          <cell r="R2277">
            <v>0</v>
          </cell>
          <cell r="AZ2277">
            <v>0</v>
          </cell>
          <cell r="BA2277">
            <v>0</v>
          </cell>
          <cell r="BC2277" t="str">
            <v>OTHERS</v>
          </cell>
          <cell r="BE2277" t="str">
            <v>Aug</v>
          </cell>
        </row>
        <row r="2278">
          <cell r="C2278" t="str">
            <v>TNB (Tj Bin)</v>
          </cell>
          <cell r="R2278">
            <v>0</v>
          </cell>
          <cell r="AZ2278">
            <v>0</v>
          </cell>
          <cell r="BA2278">
            <v>0</v>
          </cell>
          <cell r="BC2278" t="str">
            <v>OTHERS</v>
          </cell>
          <cell r="BE2278" t="str">
            <v>Sep</v>
          </cell>
        </row>
        <row r="2279">
          <cell r="C2279" t="str">
            <v>TNB (Tj Bin)</v>
          </cell>
          <cell r="R2279">
            <v>0</v>
          </cell>
          <cell r="AZ2279">
            <v>0</v>
          </cell>
          <cell r="BA2279">
            <v>0</v>
          </cell>
          <cell r="BC2279" t="str">
            <v>OTHERS</v>
          </cell>
          <cell r="BE2279" t="str">
            <v>Oct</v>
          </cell>
        </row>
        <row r="2280">
          <cell r="C2280" t="str">
            <v>TNB (Tj Bin)</v>
          </cell>
          <cell r="R2280">
            <v>0</v>
          </cell>
          <cell r="AZ2280">
            <v>0</v>
          </cell>
          <cell r="BA2280">
            <v>0</v>
          </cell>
          <cell r="BC2280" t="str">
            <v>OTHERS</v>
          </cell>
          <cell r="BE2280" t="str">
            <v>Nov</v>
          </cell>
        </row>
        <row r="2281">
          <cell r="C2281" t="str">
            <v>TNB (Tj Bin)</v>
          </cell>
          <cell r="R2281">
            <v>0</v>
          </cell>
          <cell r="AZ2281">
            <v>0</v>
          </cell>
          <cell r="BA2281">
            <v>0</v>
          </cell>
          <cell r="BC2281" t="str">
            <v>OTHERS</v>
          </cell>
          <cell r="BE2281" t="str">
            <v>Dec</v>
          </cell>
        </row>
        <row r="2282">
          <cell r="C2282" t="str">
            <v>TNB (Tj Bin)</v>
          </cell>
          <cell r="R2282">
            <v>0</v>
          </cell>
          <cell r="AZ2282">
            <v>0</v>
          </cell>
          <cell r="BA2282">
            <v>0</v>
          </cell>
          <cell r="BC2282" t="str">
            <v>OTHERS</v>
          </cell>
          <cell r="BE2282" t="str">
            <v>Jan</v>
          </cell>
        </row>
        <row r="2283">
          <cell r="C2283" t="str">
            <v>TNB (Tj Bin)</v>
          </cell>
          <cell r="R2283">
            <v>0</v>
          </cell>
          <cell r="AZ2283">
            <v>0</v>
          </cell>
          <cell r="BA2283">
            <v>0</v>
          </cell>
          <cell r="BC2283" t="str">
            <v>OTHERS</v>
          </cell>
          <cell r="BE2283" t="str">
            <v>Feb</v>
          </cell>
        </row>
        <row r="2284">
          <cell r="C2284" t="str">
            <v>TNB (Tj Bin)</v>
          </cell>
          <cell r="R2284">
            <v>0</v>
          </cell>
          <cell r="AZ2284">
            <v>0</v>
          </cell>
          <cell r="BA2284">
            <v>0</v>
          </cell>
          <cell r="BC2284" t="str">
            <v>OTHERS</v>
          </cell>
          <cell r="BE2284" t="str">
            <v>Mar</v>
          </cell>
        </row>
        <row r="2285">
          <cell r="C2285" t="str">
            <v>TNB (Tj Bin)</v>
          </cell>
          <cell r="R2285">
            <v>0</v>
          </cell>
          <cell r="AZ2285">
            <v>0</v>
          </cell>
          <cell r="BA2285">
            <v>0</v>
          </cell>
          <cell r="BC2285" t="str">
            <v>OTHERS</v>
          </cell>
          <cell r="BE2285" t="str">
            <v>Apr</v>
          </cell>
        </row>
        <row r="2286">
          <cell r="C2286" t="str">
            <v>TNB (Tj Bin)</v>
          </cell>
          <cell r="R2286">
            <v>0</v>
          </cell>
          <cell r="AZ2286">
            <v>0</v>
          </cell>
          <cell r="BA2286">
            <v>0</v>
          </cell>
          <cell r="BC2286" t="str">
            <v>OTHERS</v>
          </cell>
          <cell r="BE2286" t="str">
            <v>May</v>
          </cell>
        </row>
        <row r="2287">
          <cell r="C2287" t="str">
            <v>TNB (Tj Bin)</v>
          </cell>
          <cell r="R2287">
            <v>0</v>
          </cell>
          <cell r="AZ2287">
            <v>0</v>
          </cell>
          <cell r="BA2287">
            <v>0</v>
          </cell>
          <cell r="BC2287" t="str">
            <v>OTHERS</v>
          </cell>
          <cell r="BE2287" t="str">
            <v>Jun</v>
          </cell>
        </row>
        <row r="2288">
          <cell r="C2288" t="str">
            <v>TNB (Tj Bin)</v>
          </cell>
          <cell r="R2288">
            <v>0</v>
          </cell>
          <cell r="AZ2288">
            <v>0</v>
          </cell>
          <cell r="BA2288">
            <v>0</v>
          </cell>
          <cell r="BC2288" t="str">
            <v>OTHERS</v>
          </cell>
          <cell r="BE2288" t="str">
            <v>Jul</v>
          </cell>
        </row>
        <row r="2289">
          <cell r="C2289" t="str">
            <v>TNB (Tj Bin)</v>
          </cell>
          <cell r="R2289">
            <v>0</v>
          </cell>
          <cell r="AZ2289">
            <v>0</v>
          </cell>
          <cell r="BA2289">
            <v>0</v>
          </cell>
          <cell r="BC2289" t="str">
            <v>OTHERS</v>
          </cell>
          <cell r="BE2289" t="str">
            <v>Aug</v>
          </cell>
        </row>
        <row r="2290">
          <cell r="C2290" t="str">
            <v>TNB (Tj Bin)</v>
          </cell>
          <cell r="R2290">
            <v>0</v>
          </cell>
          <cell r="AZ2290">
            <v>0</v>
          </cell>
          <cell r="BA2290">
            <v>0</v>
          </cell>
          <cell r="BC2290" t="str">
            <v>OTHERS</v>
          </cell>
          <cell r="BE2290" t="str">
            <v>Sep</v>
          </cell>
        </row>
        <row r="2291">
          <cell r="C2291" t="str">
            <v>TNB (Tj Bin)</v>
          </cell>
          <cell r="R2291">
            <v>0</v>
          </cell>
          <cell r="AZ2291">
            <v>0</v>
          </cell>
          <cell r="BA2291">
            <v>0</v>
          </cell>
          <cell r="BC2291" t="str">
            <v>OTHERS</v>
          </cell>
          <cell r="BE2291" t="str">
            <v>Oct</v>
          </cell>
        </row>
        <row r="2292">
          <cell r="C2292" t="str">
            <v>TNB (Tj Bin)</v>
          </cell>
          <cell r="R2292">
            <v>0</v>
          </cell>
          <cell r="AZ2292">
            <v>0</v>
          </cell>
          <cell r="BA2292">
            <v>0</v>
          </cell>
          <cell r="BC2292" t="str">
            <v>OTHERS</v>
          </cell>
          <cell r="BE2292" t="str">
            <v>Nov</v>
          </cell>
        </row>
        <row r="2293">
          <cell r="C2293" t="str">
            <v>TNB (Tj Bin)</v>
          </cell>
          <cell r="R2293">
            <v>0</v>
          </cell>
          <cell r="AZ2293">
            <v>0</v>
          </cell>
          <cell r="BA2293">
            <v>0</v>
          </cell>
          <cell r="BC2293" t="str">
            <v>OTHERS</v>
          </cell>
          <cell r="BE2293" t="str">
            <v>Dec</v>
          </cell>
        </row>
        <row r="2294">
          <cell r="C2294" t="str">
            <v>TNB</v>
          </cell>
          <cell r="R2294">
            <v>39000</v>
          </cell>
          <cell r="AZ2294">
            <v>-68250</v>
          </cell>
          <cell r="BA2294">
            <v>-48118.241286915058</v>
          </cell>
          <cell r="BC2294" t="str">
            <v>OTHERS</v>
          </cell>
          <cell r="BE2294" t="str">
            <v>Jan</v>
          </cell>
        </row>
        <row r="2295">
          <cell r="C2295" t="str">
            <v>TNB</v>
          </cell>
          <cell r="R2295">
            <v>0</v>
          </cell>
          <cell r="AZ2295">
            <v>0</v>
          </cell>
          <cell r="BA2295">
            <v>0</v>
          </cell>
          <cell r="BC2295" t="str">
            <v>OTHERS</v>
          </cell>
          <cell r="BE2295" t="str">
            <v>Feb</v>
          </cell>
        </row>
        <row r="2296">
          <cell r="C2296" t="str">
            <v>TNB</v>
          </cell>
          <cell r="R2296">
            <v>0</v>
          </cell>
          <cell r="AZ2296">
            <v>0</v>
          </cell>
          <cell r="BA2296">
            <v>0</v>
          </cell>
          <cell r="BC2296" t="str">
            <v>OTHERS</v>
          </cell>
          <cell r="BE2296" t="str">
            <v>Mar</v>
          </cell>
        </row>
        <row r="2297">
          <cell r="C2297" t="str">
            <v>TNB</v>
          </cell>
          <cell r="R2297">
            <v>0</v>
          </cell>
          <cell r="AZ2297">
            <v>0</v>
          </cell>
          <cell r="BA2297">
            <v>0</v>
          </cell>
          <cell r="BC2297" t="str">
            <v>OTHERS</v>
          </cell>
          <cell r="BE2297" t="str">
            <v>Apr</v>
          </cell>
        </row>
        <row r="2298">
          <cell r="C2298" t="str">
            <v>TNB</v>
          </cell>
          <cell r="R2298">
            <v>0</v>
          </cell>
          <cell r="AZ2298">
            <v>0</v>
          </cell>
          <cell r="BA2298">
            <v>0</v>
          </cell>
          <cell r="BC2298" t="str">
            <v>OTHERS</v>
          </cell>
          <cell r="BE2298" t="str">
            <v>May</v>
          </cell>
        </row>
        <row r="2299">
          <cell r="C2299" t="str">
            <v>TNB</v>
          </cell>
          <cell r="R2299">
            <v>0</v>
          </cell>
          <cell r="AZ2299">
            <v>0</v>
          </cell>
          <cell r="BA2299">
            <v>0</v>
          </cell>
          <cell r="BC2299" t="str">
            <v>OTHERS</v>
          </cell>
          <cell r="BE2299" t="str">
            <v>Jun</v>
          </cell>
        </row>
        <row r="2300">
          <cell r="C2300" t="str">
            <v>TNB</v>
          </cell>
          <cell r="R2300">
            <v>0</v>
          </cell>
          <cell r="AZ2300">
            <v>0</v>
          </cell>
          <cell r="BA2300">
            <v>0</v>
          </cell>
          <cell r="BC2300" t="str">
            <v>OTHERS</v>
          </cell>
          <cell r="BE2300" t="str">
            <v>Jul</v>
          </cell>
        </row>
        <row r="2301">
          <cell r="C2301" t="str">
            <v>TNB</v>
          </cell>
          <cell r="R2301">
            <v>0</v>
          </cell>
          <cell r="AZ2301">
            <v>0</v>
          </cell>
          <cell r="BA2301">
            <v>0</v>
          </cell>
          <cell r="BC2301" t="str">
            <v>OTHERS</v>
          </cell>
          <cell r="BE2301" t="str">
            <v>Aug</v>
          </cell>
        </row>
        <row r="2302">
          <cell r="C2302" t="str">
            <v>TNB</v>
          </cell>
          <cell r="R2302">
            <v>0</v>
          </cell>
          <cell r="AZ2302">
            <v>0</v>
          </cell>
          <cell r="BA2302">
            <v>0</v>
          </cell>
          <cell r="BC2302" t="str">
            <v>OTHERS</v>
          </cell>
          <cell r="BE2302" t="str">
            <v>Sep</v>
          </cell>
        </row>
        <row r="2303">
          <cell r="C2303" t="str">
            <v>TNB</v>
          </cell>
          <cell r="R2303">
            <v>0</v>
          </cell>
          <cell r="AZ2303">
            <v>0</v>
          </cell>
          <cell r="BA2303">
            <v>0</v>
          </cell>
          <cell r="BC2303" t="str">
            <v>OTHERS</v>
          </cell>
          <cell r="BE2303" t="str">
            <v>Oct</v>
          </cell>
        </row>
        <row r="2304">
          <cell r="C2304" t="str">
            <v>TNB</v>
          </cell>
          <cell r="R2304">
            <v>0</v>
          </cell>
          <cell r="AZ2304">
            <v>0</v>
          </cell>
          <cell r="BA2304">
            <v>0</v>
          </cell>
          <cell r="BC2304" t="str">
            <v>OTHERS</v>
          </cell>
          <cell r="BE2304" t="str">
            <v>Nov</v>
          </cell>
        </row>
        <row r="2305">
          <cell r="C2305" t="str">
            <v>TNB</v>
          </cell>
          <cell r="R2305">
            <v>0</v>
          </cell>
          <cell r="AZ2305">
            <v>0</v>
          </cell>
          <cell r="BA2305">
            <v>0</v>
          </cell>
          <cell r="BC2305" t="str">
            <v>OTHERS</v>
          </cell>
          <cell r="BE2305" t="str">
            <v>Dec</v>
          </cell>
        </row>
        <row r="2306">
          <cell r="C2306" t="str">
            <v>TNB</v>
          </cell>
          <cell r="R2306">
            <v>6500</v>
          </cell>
          <cell r="AZ2306">
            <v>-11375</v>
          </cell>
          <cell r="BA2306">
            <v>-7337.8887574873443</v>
          </cell>
          <cell r="BC2306" t="str">
            <v>OTHERS</v>
          </cell>
          <cell r="BE2306" t="str">
            <v>Jan</v>
          </cell>
        </row>
        <row r="2307">
          <cell r="C2307" t="str">
            <v>TNB</v>
          </cell>
          <cell r="R2307">
            <v>0</v>
          </cell>
          <cell r="AZ2307">
            <v>0</v>
          </cell>
          <cell r="BA2307">
            <v>0</v>
          </cell>
          <cell r="BC2307" t="str">
            <v>OTHERS</v>
          </cell>
          <cell r="BE2307" t="str">
            <v>Feb</v>
          </cell>
        </row>
        <row r="2308">
          <cell r="C2308" t="str">
            <v>TNB</v>
          </cell>
          <cell r="R2308">
            <v>0</v>
          </cell>
          <cell r="AZ2308">
            <v>0</v>
          </cell>
          <cell r="BA2308">
            <v>0</v>
          </cell>
          <cell r="BC2308" t="str">
            <v>OTHERS</v>
          </cell>
          <cell r="BE2308" t="str">
            <v>Mar</v>
          </cell>
        </row>
        <row r="2309">
          <cell r="C2309" t="str">
            <v>TNB</v>
          </cell>
          <cell r="R2309">
            <v>0</v>
          </cell>
          <cell r="AZ2309">
            <v>0</v>
          </cell>
          <cell r="BA2309">
            <v>0</v>
          </cell>
          <cell r="BC2309" t="str">
            <v>OTHERS</v>
          </cell>
          <cell r="BE2309" t="str">
            <v>Apr</v>
          </cell>
        </row>
        <row r="2310">
          <cell r="C2310" t="str">
            <v>TNB</v>
          </cell>
          <cell r="R2310">
            <v>0</v>
          </cell>
          <cell r="AZ2310">
            <v>0</v>
          </cell>
          <cell r="BA2310">
            <v>0</v>
          </cell>
          <cell r="BC2310" t="str">
            <v>OTHERS</v>
          </cell>
          <cell r="BE2310" t="str">
            <v>May</v>
          </cell>
        </row>
        <row r="2311">
          <cell r="C2311" t="str">
            <v>TNB</v>
          </cell>
          <cell r="R2311">
            <v>0</v>
          </cell>
          <cell r="AZ2311">
            <v>0</v>
          </cell>
          <cell r="BA2311">
            <v>0</v>
          </cell>
          <cell r="BC2311" t="str">
            <v>OTHERS</v>
          </cell>
          <cell r="BE2311" t="str">
            <v>Jun</v>
          </cell>
        </row>
        <row r="2312">
          <cell r="C2312" t="str">
            <v>TNB</v>
          </cell>
          <cell r="R2312">
            <v>0</v>
          </cell>
          <cell r="AZ2312">
            <v>0</v>
          </cell>
          <cell r="BA2312">
            <v>0</v>
          </cell>
          <cell r="BC2312" t="str">
            <v>OTHERS</v>
          </cell>
          <cell r="BE2312" t="str">
            <v>Jul</v>
          </cell>
        </row>
        <row r="2313">
          <cell r="C2313" t="str">
            <v>TNB</v>
          </cell>
          <cell r="R2313">
            <v>0</v>
          </cell>
          <cell r="AZ2313">
            <v>0</v>
          </cell>
          <cell r="BA2313">
            <v>0</v>
          </cell>
          <cell r="BC2313" t="str">
            <v>OTHERS</v>
          </cell>
          <cell r="BE2313" t="str">
            <v>Aug</v>
          </cell>
        </row>
        <row r="2314">
          <cell r="C2314" t="str">
            <v>TNB</v>
          </cell>
          <cell r="R2314">
            <v>0</v>
          </cell>
          <cell r="AZ2314">
            <v>0</v>
          </cell>
          <cell r="BA2314">
            <v>0</v>
          </cell>
          <cell r="BC2314" t="str">
            <v>OTHERS</v>
          </cell>
          <cell r="BE2314" t="str">
            <v>Sep</v>
          </cell>
        </row>
        <row r="2315">
          <cell r="C2315" t="str">
            <v>TNB</v>
          </cell>
          <cell r="R2315">
            <v>0</v>
          </cell>
          <cell r="AZ2315">
            <v>0</v>
          </cell>
          <cell r="BA2315">
            <v>0</v>
          </cell>
          <cell r="BC2315" t="str">
            <v>OTHERS</v>
          </cell>
          <cell r="BE2315" t="str">
            <v>Oct</v>
          </cell>
        </row>
        <row r="2316">
          <cell r="C2316" t="str">
            <v>TNB</v>
          </cell>
          <cell r="R2316">
            <v>0</v>
          </cell>
          <cell r="AZ2316">
            <v>0</v>
          </cell>
          <cell r="BA2316">
            <v>0</v>
          </cell>
          <cell r="BC2316" t="str">
            <v>OTHERS</v>
          </cell>
          <cell r="BE2316" t="str">
            <v>Nov</v>
          </cell>
        </row>
        <row r="2317">
          <cell r="C2317" t="str">
            <v>TNB</v>
          </cell>
          <cell r="R2317">
            <v>0</v>
          </cell>
          <cell r="AZ2317">
            <v>0</v>
          </cell>
          <cell r="BA2317">
            <v>0</v>
          </cell>
          <cell r="BC2317" t="str">
            <v>OTHERS</v>
          </cell>
          <cell r="BE2317" t="str">
            <v>Dec</v>
          </cell>
        </row>
        <row r="2318">
          <cell r="C2318" t="str">
            <v>TNB</v>
          </cell>
          <cell r="R2318">
            <v>19500.000000000004</v>
          </cell>
          <cell r="AZ2318">
            <v>-34125.000000000007</v>
          </cell>
          <cell r="BA2318">
            <v>-27120.150261590661</v>
          </cell>
          <cell r="BC2318" t="str">
            <v>OTHERS</v>
          </cell>
          <cell r="BE2318" t="str">
            <v>Jan</v>
          </cell>
        </row>
        <row r="2319">
          <cell r="C2319" t="str">
            <v>TNB</v>
          </cell>
          <cell r="R2319">
            <v>0</v>
          </cell>
          <cell r="AZ2319">
            <v>0</v>
          </cell>
          <cell r="BA2319">
            <v>0</v>
          </cell>
          <cell r="BC2319" t="str">
            <v>OTHERS</v>
          </cell>
          <cell r="BE2319" t="str">
            <v>Feb</v>
          </cell>
        </row>
        <row r="2320">
          <cell r="C2320" t="str">
            <v>TNB</v>
          </cell>
          <cell r="R2320">
            <v>0</v>
          </cell>
          <cell r="AZ2320">
            <v>0</v>
          </cell>
          <cell r="BA2320">
            <v>0</v>
          </cell>
          <cell r="BC2320" t="str">
            <v>OTHERS</v>
          </cell>
          <cell r="BE2320" t="str">
            <v>Mar</v>
          </cell>
        </row>
        <row r="2321">
          <cell r="C2321" t="str">
            <v>TNB</v>
          </cell>
          <cell r="R2321">
            <v>0</v>
          </cell>
          <cell r="AZ2321">
            <v>0</v>
          </cell>
          <cell r="BA2321">
            <v>0</v>
          </cell>
          <cell r="BC2321" t="str">
            <v>OTHERS</v>
          </cell>
          <cell r="BE2321" t="str">
            <v>Apr</v>
          </cell>
        </row>
        <row r="2322">
          <cell r="C2322" t="str">
            <v>TNB</v>
          </cell>
          <cell r="R2322">
            <v>0</v>
          </cell>
          <cell r="AZ2322">
            <v>0</v>
          </cell>
          <cell r="BA2322">
            <v>0</v>
          </cell>
          <cell r="BC2322" t="str">
            <v>OTHERS</v>
          </cell>
          <cell r="BE2322" t="str">
            <v>May</v>
          </cell>
        </row>
        <row r="2323">
          <cell r="C2323" t="str">
            <v>TNB</v>
          </cell>
          <cell r="R2323">
            <v>0</v>
          </cell>
          <cell r="AZ2323">
            <v>0</v>
          </cell>
          <cell r="BA2323">
            <v>0</v>
          </cell>
          <cell r="BC2323" t="str">
            <v>OTHERS</v>
          </cell>
          <cell r="BE2323" t="str">
            <v>Jun</v>
          </cell>
        </row>
        <row r="2324">
          <cell r="C2324" t="str">
            <v>TNB</v>
          </cell>
          <cell r="R2324">
            <v>0</v>
          </cell>
          <cell r="AZ2324">
            <v>0</v>
          </cell>
          <cell r="BA2324">
            <v>0</v>
          </cell>
          <cell r="BC2324" t="str">
            <v>OTHERS</v>
          </cell>
          <cell r="BE2324" t="str">
            <v>Jul</v>
          </cell>
        </row>
        <row r="2325">
          <cell r="C2325" t="str">
            <v>TNB</v>
          </cell>
          <cell r="R2325">
            <v>0</v>
          </cell>
          <cell r="AZ2325">
            <v>0</v>
          </cell>
          <cell r="BA2325">
            <v>0</v>
          </cell>
          <cell r="BC2325" t="str">
            <v>OTHERS</v>
          </cell>
          <cell r="BE2325" t="str">
            <v>Aug</v>
          </cell>
        </row>
        <row r="2326">
          <cell r="C2326" t="str">
            <v>TNB</v>
          </cell>
          <cell r="R2326">
            <v>0</v>
          </cell>
          <cell r="AZ2326">
            <v>0</v>
          </cell>
          <cell r="BA2326">
            <v>0</v>
          </cell>
          <cell r="BC2326" t="str">
            <v>OTHERS</v>
          </cell>
          <cell r="BE2326" t="str">
            <v>Sep</v>
          </cell>
        </row>
        <row r="2327">
          <cell r="C2327" t="str">
            <v>TNB</v>
          </cell>
          <cell r="R2327">
            <v>0</v>
          </cell>
          <cell r="AZ2327">
            <v>0</v>
          </cell>
          <cell r="BA2327">
            <v>0</v>
          </cell>
          <cell r="BC2327" t="str">
            <v>OTHERS</v>
          </cell>
          <cell r="BE2327" t="str">
            <v>Oct</v>
          </cell>
        </row>
        <row r="2328">
          <cell r="C2328" t="str">
            <v>TNB</v>
          </cell>
          <cell r="R2328">
            <v>0</v>
          </cell>
          <cell r="AZ2328">
            <v>0</v>
          </cell>
          <cell r="BA2328">
            <v>0</v>
          </cell>
          <cell r="BC2328" t="str">
            <v>OTHERS</v>
          </cell>
          <cell r="BE2328" t="str">
            <v>Nov</v>
          </cell>
        </row>
        <row r="2329">
          <cell r="C2329" t="str">
            <v>TNB</v>
          </cell>
          <cell r="R2329">
            <v>0</v>
          </cell>
          <cell r="AZ2329">
            <v>0</v>
          </cell>
          <cell r="BA2329">
            <v>0</v>
          </cell>
          <cell r="BC2329" t="str">
            <v>OTHERS</v>
          </cell>
          <cell r="BE2329" t="str">
            <v>Dec</v>
          </cell>
        </row>
        <row r="2330">
          <cell r="C2330" t="str">
            <v>TNB</v>
          </cell>
          <cell r="R2330">
            <v>0</v>
          </cell>
          <cell r="AZ2330">
            <v>0</v>
          </cell>
          <cell r="BA2330">
            <v>0</v>
          </cell>
          <cell r="BC2330" t="str">
            <v>OTHERS</v>
          </cell>
          <cell r="BE2330" t="str">
            <v>Jan</v>
          </cell>
        </row>
        <row r="2331">
          <cell r="C2331" t="str">
            <v>TNB</v>
          </cell>
          <cell r="R2331">
            <v>39000</v>
          </cell>
          <cell r="AZ2331">
            <v>-68250</v>
          </cell>
          <cell r="BA2331">
            <v>-47146.403080339558</v>
          </cell>
          <cell r="BC2331" t="str">
            <v>OTHERS</v>
          </cell>
          <cell r="BE2331" t="str">
            <v>Feb</v>
          </cell>
        </row>
        <row r="2332">
          <cell r="C2332" t="str">
            <v>TNB</v>
          </cell>
          <cell r="R2332">
            <v>0</v>
          </cell>
          <cell r="AZ2332">
            <v>0</v>
          </cell>
          <cell r="BA2332">
            <v>0</v>
          </cell>
          <cell r="BC2332" t="str">
            <v>OTHERS</v>
          </cell>
          <cell r="BE2332" t="str">
            <v>Mar</v>
          </cell>
        </row>
        <row r="2333">
          <cell r="C2333" t="str">
            <v>TNB</v>
          </cell>
          <cell r="R2333">
            <v>0</v>
          </cell>
          <cell r="AZ2333">
            <v>0</v>
          </cell>
          <cell r="BA2333">
            <v>0</v>
          </cell>
          <cell r="BC2333" t="str">
            <v>OTHERS</v>
          </cell>
          <cell r="BE2333" t="str">
            <v>Apr</v>
          </cell>
        </row>
        <row r="2334">
          <cell r="C2334" t="str">
            <v>TNB</v>
          </cell>
          <cell r="R2334">
            <v>0</v>
          </cell>
          <cell r="AZ2334">
            <v>0</v>
          </cell>
          <cell r="BA2334">
            <v>0</v>
          </cell>
          <cell r="BC2334" t="str">
            <v>OTHERS</v>
          </cell>
          <cell r="BE2334" t="str">
            <v>May</v>
          </cell>
        </row>
        <row r="2335">
          <cell r="C2335" t="str">
            <v>TNB</v>
          </cell>
          <cell r="R2335">
            <v>0</v>
          </cell>
          <cell r="AZ2335">
            <v>0</v>
          </cell>
          <cell r="BA2335">
            <v>0</v>
          </cell>
          <cell r="BC2335" t="str">
            <v>OTHERS</v>
          </cell>
          <cell r="BE2335" t="str">
            <v>Jun</v>
          </cell>
        </row>
        <row r="2336">
          <cell r="C2336" t="str">
            <v>TNB</v>
          </cell>
          <cell r="R2336">
            <v>0</v>
          </cell>
          <cell r="AZ2336">
            <v>0</v>
          </cell>
          <cell r="BA2336">
            <v>0</v>
          </cell>
          <cell r="BC2336" t="str">
            <v>OTHERS</v>
          </cell>
          <cell r="BE2336" t="str">
            <v>Jul</v>
          </cell>
        </row>
        <row r="2337">
          <cell r="C2337" t="str">
            <v>TNB</v>
          </cell>
          <cell r="R2337">
            <v>0</v>
          </cell>
          <cell r="AZ2337">
            <v>0</v>
          </cell>
          <cell r="BA2337">
            <v>0</v>
          </cell>
          <cell r="BC2337" t="str">
            <v>OTHERS</v>
          </cell>
          <cell r="BE2337" t="str">
            <v>Aug</v>
          </cell>
        </row>
        <row r="2338">
          <cell r="C2338" t="str">
            <v>TNB</v>
          </cell>
          <cell r="R2338">
            <v>0</v>
          </cell>
          <cell r="AZ2338">
            <v>0</v>
          </cell>
          <cell r="BA2338">
            <v>0</v>
          </cell>
          <cell r="BC2338" t="str">
            <v>OTHERS</v>
          </cell>
          <cell r="BE2338" t="str">
            <v>Sep</v>
          </cell>
        </row>
        <row r="2339">
          <cell r="C2339" t="str">
            <v>TNB</v>
          </cell>
          <cell r="R2339">
            <v>0</v>
          </cell>
          <cell r="AZ2339">
            <v>0</v>
          </cell>
          <cell r="BA2339">
            <v>0</v>
          </cell>
          <cell r="BC2339" t="str">
            <v>OTHERS</v>
          </cell>
          <cell r="BE2339" t="str">
            <v>Oct</v>
          </cell>
        </row>
        <row r="2340">
          <cell r="C2340" t="str">
            <v>TNB</v>
          </cell>
          <cell r="R2340">
            <v>0</v>
          </cell>
          <cell r="AZ2340">
            <v>0</v>
          </cell>
          <cell r="BA2340">
            <v>0</v>
          </cell>
          <cell r="BC2340" t="str">
            <v>OTHERS</v>
          </cell>
          <cell r="BE2340" t="str">
            <v>Nov</v>
          </cell>
        </row>
        <row r="2341">
          <cell r="C2341" t="str">
            <v>TNB</v>
          </cell>
          <cell r="R2341">
            <v>0</v>
          </cell>
          <cell r="AZ2341">
            <v>0</v>
          </cell>
          <cell r="BA2341">
            <v>0</v>
          </cell>
          <cell r="BC2341" t="str">
            <v>OTHERS</v>
          </cell>
          <cell r="BE2341" t="str">
            <v>Dec</v>
          </cell>
        </row>
        <row r="2342">
          <cell r="C2342" t="str">
            <v>TNB</v>
          </cell>
          <cell r="R2342">
            <v>0</v>
          </cell>
          <cell r="AZ2342">
            <v>0</v>
          </cell>
          <cell r="BA2342">
            <v>0</v>
          </cell>
          <cell r="BC2342" t="str">
            <v>OTHERS</v>
          </cell>
          <cell r="BE2342" t="str">
            <v>Jan</v>
          </cell>
        </row>
        <row r="2343">
          <cell r="C2343" t="str">
            <v>TNB</v>
          </cell>
          <cell r="R2343">
            <v>26000</v>
          </cell>
          <cell r="AZ2343">
            <v>-45500</v>
          </cell>
          <cell r="BA2343">
            <v>-35429.877225653501</v>
          </cell>
          <cell r="BC2343" t="str">
            <v>OTHERS</v>
          </cell>
          <cell r="BE2343" t="str">
            <v>Feb</v>
          </cell>
        </row>
        <row r="2344">
          <cell r="C2344" t="str">
            <v>TNB</v>
          </cell>
          <cell r="R2344">
            <v>0</v>
          </cell>
          <cell r="AZ2344">
            <v>0</v>
          </cell>
          <cell r="BA2344">
            <v>0</v>
          </cell>
          <cell r="BC2344" t="str">
            <v>OTHERS</v>
          </cell>
          <cell r="BE2344" t="str">
            <v>Mar</v>
          </cell>
        </row>
        <row r="2345">
          <cell r="C2345" t="str">
            <v>TNB</v>
          </cell>
          <cell r="R2345">
            <v>0</v>
          </cell>
          <cell r="AZ2345">
            <v>0</v>
          </cell>
          <cell r="BA2345">
            <v>0</v>
          </cell>
          <cell r="BC2345" t="str">
            <v>OTHERS</v>
          </cell>
          <cell r="BE2345" t="str">
            <v>Apr</v>
          </cell>
        </row>
        <row r="2346">
          <cell r="C2346" t="str">
            <v>TNB</v>
          </cell>
          <cell r="R2346">
            <v>0</v>
          </cell>
          <cell r="AZ2346">
            <v>0</v>
          </cell>
          <cell r="BA2346">
            <v>0</v>
          </cell>
          <cell r="BC2346" t="str">
            <v>OTHERS</v>
          </cell>
          <cell r="BE2346" t="str">
            <v>May</v>
          </cell>
        </row>
        <row r="2347">
          <cell r="C2347" t="str">
            <v>TNB</v>
          </cell>
          <cell r="R2347">
            <v>0</v>
          </cell>
          <cell r="AZ2347">
            <v>0</v>
          </cell>
          <cell r="BA2347">
            <v>0</v>
          </cell>
          <cell r="BC2347" t="str">
            <v>OTHERS</v>
          </cell>
          <cell r="BE2347" t="str">
            <v>Jun</v>
          </cell>
        </row>
        <row r="2348">
          <cell r="C2348" t="str">
            <v>TNB</v>
          </cell>
          <cell r="R2348">
            <v>0</v>
          </cell>
          <cell r="AZ2348">
            <v>0</v>
          </cell>
          <cell r="BA2348">
            <v>0</v>
          </cell>
          <cell r="BC2348" t="str">
            <v>OTHERS</v>
          </cell>
          <cell r="BE2348" t="str">
            <v>Jul</v>
          </cell>
        </row>
        <row r="2349">
          <cell r="C2349" t="str">
            <v>TNB</v>
          </cell>
          <cell r="R2349">
            <v>0</v>
          </cell>
          <cell r="AZ2349">
            <v>0</v>
          </cell>
          <cell r="BA2349">
            <v>0</v>
          </cell>
          <cell r="BC2349" t="str">
            <v>OTHERS</v>
          </cell>
          <cell r="BE2349" t="str">
            <v>Aug</v>
          </cell>
        </row>
        <row r="2350">
          <cell r="C2350" t="str">
            <v>TNB</v>
          </cell>
          <cell r="R2350">
            <v>0</v>
          </cell>
          <cell r="AZ2350">
            <v>0</v>
          </cell>
          <cell r="BA2350">
            <v>0</v>
          </cell>
          <cell r="BC2350" t="str">
            <v>OTHERS</v>
          </cell>
          <cell r="BE2350" t="str">
            <v>Sep</v>
          </cell>
        </row>
        <row r="2351">
          <cell r="C2351" t="str">
            <v>TNB</v>
          </cell>
          <cell r="R2351">
            <v>0</v>
          </cell>
          <cell r="AZ2351">
            <v>0</v>
          </cell>
          <cell r="BA2351">
            <v>0</v>
          </cell>
          <cell r="BC2351" t="str">
            <v>OTHERS</v>
          </cell>
          <cell r="BE2351" t="str">
            <v>Oct</v>
          </cell>
        </row>
        <row r="2352">
          <cell r="C2352" t="str">
            <v>TNB</v>
          </cell>
          <cell r="R2352">
            <v>0</v>
          </cell>
          <cell r="AZ2352">
            <v>0</v>
          </cell>
          <cell r="BA2352">
            <v>0</v>
          </cell>
          <cell r="BC2352" t="str">
            <v>OTHERS</v>
          </cell>
          <cell r="BE2352" t="str">
            <v>Nov</v>
          </cell>
        </row>
        <row r="2353">
          <cell r="C2353" t="str">
            <v>TNB</v>
          </cell>
          <cell r="R2353">
            <v>0</v>
          </cell>
          <cell r="AZ2353">
            <v>0</v>
          </cell>
          <cell r="BA2353">
            <v>0</v>
          </cell>
          <cell r="BC2353" t="str">
            <v>OTHERS</v>
          </cell>
          <cell r="BE2353" t="str">
            <v>Dec</v>
          </cell>
        </row>
        <row r="2354">
          <cell r="C2354" t="str">
            <v>TNB</v>
          </cell>
          <cell r="R2354">
            <v>0</v>
          </cell>
          <cell r="AZ2354">
            <v>0</v>
          </cell>
          <cell r="BA2354">
            <v>0</v>
          </cell>
          <cell r="BC2354" t="str">
            <v>OTHERS</v>
          </cell>
          <cell r="BE2354" t="str">
            <v>Jan</v>
          </cell>
        </row>
        <row r="2355">
          <cell r="C2355" t="str">
            <v>TNB</v>
          </cell>
          <cell r="R2355">
            <v>0</v>
          </cell>
          <cell r="AZ2355">
            <v>0</v>
          </cell>
          <cell r="BA2355">
            <v>0</v>
          </cell>
          <cell r="BC2355" t="str">
            <v>OTHERS</v>
          </cell>
          <cell r="BE2355" t="str">
            <v>Feb</v>
          </cell>
        </row>
        <row r="2356">
          <cell r="C2356" t="str">
            <v>TNB</v>
          </cell>
          <cell r="R2356">
            <v>39000</v>
          </cell>
          <cell r="AZ2356">
            <v>-68250</v>
          </cell>
          <cell r="BA2356">
            <v>-51797.87150297327</v>
          </cell>
          <cell r="BC2356" t="str">
            <v>OTHERS</v>
          </cell>
          <cell r="BE2356" t="str">
            <v>Mar</v>
          </cell>
        </row>
        <row r="2357">
          <cell r="C2357" t="str">
            <v>TNB</v>
          </cell>
          <cell r="R2357">
            <v>39000</v>
          </cell>
          <cell r="AZ2357">
            <v>-68250</v>
          </cell>
          <cell r="BA2357">
            <v>-51797.87150297327</v>
          </cell>
          <cell r="BC2357" t="str">
            <v>OTHERS</v>
          </cell>
          <cell r="BE2357" t="str">
            <v>Apr</v>
          </cell>
        </row>
        <row r="2358">
          <cell r="C2358" t="str">
            <v>TNB</v>
          </cell>
          <cell r="R2358">
            <v>0</v>
          </cell>
          <cell r="AZ2358">
            <v>0</v>
          </cell>
          <cell r="BA2358">
            <v>0</v>
          </cell>
          <cell r="BC2358" t="str">
            <v>OTHERS</v>
          </cell>
          <cell r="BE2358" t="str">
            <v>May</v>
          </cell>
        </row>
        <row r="2359">
          <cell r="C2359" t="str">
            <v>TNB</v>
          </cell>
          <cell r="R2359">
            <v>39000</v>
          </cell>
          <cell r="AZ2359">
            <v>-68250</v>
          </cell>
          <cell r="BA2359">
            <v>-51797.87150297327</v>
          </cell>
          <cell r="BC2359" t="str">
            <v>OTHERS</v>
          </cell>
          <cell r="BE2359" t="str">
            <v>Jun</v>
          </cell>
        </row>
        <row r="2360">
          <cell r="C2360" t="str">
            <v>TNB</v>
          </cell>
          <cell r="R2360">
            <v>39000</v>
          </cell>
          <cell r="AZ2360">
            <v>-68250</v>
          </cell>
          <cell r="BA2360">
            <v>-51797.87150297327</v>
          </cell>
          <cell r="BC2360" t="str">
            <v>OTHERS</v>
          </cell>
          <cell r="BE2360" t="str">
            <v>Jul</v>
          </cell>
        </row>
        <row r="2361">
          <cell r="C2361" t="str">
            <v>TNB</v>
          </cell>
          <cell r="R2361">
            <v>39000</v>
          </cell>
          <cell r="AZ2361">
            <v>-68250</v>
          </cell>
          <cell r="BA2361">
            <v>-51797.87150297327</v>
          </cell>
          <cell r="BC2361" t="str">
            <v>OTHERS</v>
          </cell>
          <cell r="BE2361" t="str">
            <v>Aug</v>
          </cell>
        </row>
        <row r="2362">
          <cell r="C2362" t="str">
            <v>TNB</v>
          </cell>
          <cell r="R2362">
            <v>0</v>
          </cell>
          <cell r="AZ2362">
            <v>0</v>
          </cell>
          <cell r="BA2362">
            <v>0</v>
          </cell>
          <cell r="BC2362" t="str">
            <v>OTHERS</v>
          </cell>
          <cell r="BE2362" t="str">
            <v>Sep</v>
          </cell>
        </row>
        <row r="2363">
          <cell r="C2363" t="str">
            <v>TNB</v>
          </cell>
          <cell r="R2363">
            <v>39000</v>
          </cell>
          <cell r="AZ2363">
            <v>-68250</v>
          </cell>
          <cell r="BA2363">
            <v>-51797.87150297327</v>
          </cell>
          <cell r="BC2363" t="str">
            <v>OTHERS</v>
          </cell>
          <cell r="BE2363" t="str">
            <v>Oct</v>
          </cell>
        </row>
        <row r="2364">
          <cell r="C2364" t="str">
            <v>TNB</v>
          </cell>
          <cell r="R2364">
            <v>39000</v>
          </cell>
          <cell r="AZ2364">
            <v>-68250</v>
          </cell>
          <cell r="BA2364">
            <v>-51797.87150297327</v>
          </cell>
          <cell r="BC2364" t="str">
            <v>OTHERS</v>
          </cell>
          <cell r="BE2364" t="str">
            <v>Nov</v>
          </cell>
        </row>
        <row r="2365">
          <cell r="C2365" t="str">
            <v>TNB</v>
          </cell>
          <cell r="R2365">
            <v>39000</v>
          </cell>
          <cell r="AZ2365">
            <v>-68250</v>
          </cell>
          <cell r="BA2365">
            <v>-51797.87150297327</v>
          </cell>
          <cell r="BC2365" t="str">
            <v>OTHERS</v>
          </cell>
          <cell r="BE2365" t="str">
            <v>Dec</v>
          </cell>
        </row>
        <row r="2366">
          <cell r="C2366" t="str">
            <v>TNB</v>
          </cell>
          <cell r="R2366">
            <v>0</v>
          </cell>
          <cell r="AZ2366">
            <v>0</v>
          </cell>
          <cell r="BA2366">
            <v>0</v>
          </cell>
          <cell r="BC2366" t="str">
            <v>OTHERS</v>
          </cell>
          <cell r="BE2366" t="str">
            <v>Jan</v>
          </cell>
        </row>
        <row r="2367">
          <cell r="C2367" t="str">
            <v>TNB</v>
          </cell>
          <cell r="R2367">
            <v>0</v>
          </cell>
          <cell r="AZ2367">
            <v>0</v>
          </cell>
          <cell r="BA2367">
            <v>0</v>
          </cell>
          <cell r="BC2367" t="str">
            <v>OTHERS</v>
          </cell>
          <cell r="BE2367" t="str">
            <v>Feb</v>
          </cell>
        </row>
        <row r="2368">
          <cell r="C2368" t="str">
            <v>TNB</v>
          </cell>
          <cell r="R2368">
            <v>6500</v>
          </cell>
          <cell r="AZ2368">
            <v>-11375</v>
          </cell>
          <cell r="BA2368">
            <v>-7899.0214271775549</v>
          </cell>
          <cell r="BC2368" t="str">
            <v>OTHERS</v>
          </cell>
          <cell r="BE2368" t="str">
            <v>Mar</v>
          </cell>
        </row>
        <row r="2369">
          <cell r="C2369" t="str">
            <v>TNB</v>
          </cell>
          <cell r="R2369">
            <v>6500</v>
          </cell>
          <cell r="AZ2369">
            <v>-11375</v>
          </cell>
          <cell r="BA2369">
            <v>-7899.0214271775549</v>
          </cell>
          <cell r="BC2369" t="str">
            <v>OTHERS</v>
          </cell>
          <cell r="BE2369" t="str">
            <v>Apr</v>
          </cell>
        </row>
        <row r="2370">
          <cell r="C2370" t="str">
            <v>TNB</v>
          </cell>
          <cell r="R2370">
            <v>0</v>
          </cell>
          <cell r="AZ2370">
            <v>0</v>
          </cell>
          <cell r="BA2370">
            <v>0</v>
          </cell>
          <cell r="BC2370" t="str">
            <v>OTHERS</v>
          </cell>
          <cell r="BE2370" t="str">
            <v>May</v>
          </cell>
        </row>
        <row r="2371">
          <cell r="C2371" t="str">
            <v>TNB</v>
          </cell>
          <cell r="R2371">
            <v>6500</v>
          </cell>
          <cell r="AZ2371">
            <v>-11375</v>
          </cell>
          <cell r="BA2371">
            <v>-7899.0214271775549</v>
          </cell>
          <cell r="BC2371" t="str">
            <v>OTHERS</v>
          </cell>
          <cell r="BE2371" t="str">
            <v>Jun</v>
          </cell>
        </row>
        <row r="2372">
          <cell r="C2372" t="str">
            <v>TNB</v>
          </cell>
          <cell r="R2372">
            <v>6500</v>
          </cell>
          <cell r="AZ2372">
            <v>-11375</v>
          </cell>
          <cell r="BA2372">
            <v>-7899.0214271775549</v>
          </cell>
          <cell r="BC2372" t="str">
            <v>OTHERS</v>
          </cell>
          <cell r="BE2372" t="str">
            <v>Jul</v>
          </cell>
        </row>
        <row r="2373">
          <cell r="C2373" t="str">
            <v>TNB</v>
          </cell>
          <cell r="R2373">
            <v>6500</v>
          </cell>
          <cell r="AZ2373">
            <v>-11375</v>
          </cell>
          <cell r="BA2373">
            <v>-7899.0214271775549</v>
          </cell>
          <cell r="BC2373" t="str">
            <v>OTHERS</v>
          </cell>
          <cell r="BE2373" t="str">
            <v>Aug</v>
          </cell>
        </row>
        <row r="2374">
          <cell r="C2374" t="str">
            <v>TNB</v>
          </cell>
          <cell r="R2374">
            <v>0</v>
          </cell>
          <cell r="AZ2374">
            <v>0</v>
          </cell>
          <cell r="BA2374">
            <v>0</v>
          </cell>
          <cell r="BC2374" t="str">
            <v>OTHERS</v>
          </cell>
          <cell r="BE2374" t="str">
            <v>Sep</v>
          </cell>
        </row>
        <row r="2375">
          <cell r="C2375" t="str">
            <v>TNB</v>
          </cell>
          <cell r="R2375">
            <v>6500</v>
          </cell>
          <cell r="AZ2375">
            <v>-11375</v>
          </cell>
          <cell r="BA2375">
            <v>-7899.0214271775549</v>
          </cell>
          <cell r="BC2375" t="str">
            <v>OTHERS</v>
          </cell>
          <cell r="BE2375" t="str">
            <v>Oct</v>
          </cell>
        </row>
        <row r="2376">
          <cell r="C2376" t="str">
            <v>TNB</v>
          </cell>
          <cell r="R2376">
            <v>6500</v>
          </cell>
          <cell r="AZ2376">
            <v>-11375</v>
          </cell>
          <cell r="BA2376">
            <v>-7899.0214271775549</v>
          </cell>
          <cell r="BC2376" t="str">
            <v>OTHERS</v>
          </cell>
          <cell r="BE2376" t="str">
            <v>Nov</v>
          </cell>
        </row>
        <row r="2377">
          <cell r="C2377" t="str">
            <v>TNB</v>
          </cell>
          <cell r="R2377">
            <v>6500</v>
          </cell>
          <cell r="AZ2377">
            <v>-11375</v>
          </cell>
          <cell r="BA2377">
            <v>-7899.0214271775549</v>
          </cell>
          <cell r="BC2377" t="str">
            <v>OTHERS</v>
          </cell>
          <cell r="BE2377" t="str">
            <v>Dec</v>
          </cell>
        </row>
        <row r="2378">
          <cell r="C2378" t="str">
            <v>TNB</v>
          </cell>
          <cell r="R2378">
            <v>0</v>
          </cell>
          <cell r="AZ2378">
            <v>0</v>
          </cell>
          <cell r="BA2378">
            <v>0</v>
          </cell>
          <cell r="BC2378" t="str">
            <v>OTHERS</v>
          </cell>
          <cell r="BE2378" t="str">
            <v>Jan</v>
          </cell>
        </row>
        <row r="2379">
          <cell r="C2379" t="str">
            <v>TNB</v>
          </cell>
          <cell r="R2379">
            <v>0</v>
          </cell>
          <cell r="AZ2379">
            <v>0</v>
          </cell>
          <cell r="BA2379">
            <v>0</v>
          </cell>
          <cell r="BC2379" t="str">
            <v>OTHERS</v>
          </cell>
          <cell r="BE2379" t="str">
            <v>Feb</v>
          </cell>
        </row>
        <row r="2380">
          <cell r="C2380" t="str">
            <v>TNB</v>
          </cell>
          <cell r="R2380">
            <v>19500.000000000004</v>
          </cell>
          <cell r="AZ2380">
            <v>-34125.000000000007</v>
          </cell>
          <cell r="BA2380">
            <v>-29194.044105124067</v>
          </cell>
          <cell r="BC2380" t="str">
            <v>OTHERS</v>
          </cell>
          <cell r="BE2380" t="str">
            <v>Mar</v>
          </cell>
        </row>
        <row r="2381">
          <cell r="C2381" t="str">
            <v>TNB</v>
          </cell>
          <cell r="R2381">
            <v>19500.000000000004</v>
          </cell>
          <cell r="AZ2381">
            <v>-34125.000000000007</v>
          </cell>
          <cell r="BA2381">
            <v>-29194.044105124067</v>
          </cell>
          <cell r="BC2381" t="str">
            <v>OTHERS</v>
          </cell>
          <cell r="BE2381" t="str">
            <v>Apr</v>
          </cell>
        </row>
        <row r="2382">
          <cell r="C2382" t="str">
            <v>TNB</v>
          </cell>
          <cell r="R2382">
            <v>0</v>
          </cell>
          <cell r="AZ2382">
            <v>0</v>
          </cell>
          <cell r="BA2382">
            <v>0</v>
          </cell>
          <cell r="BC2382" t="str">
            <v>OTHERS</v>
          </cell>
          <cell r="BE2382" t="str">
            <v>May</v>
          </cell>
        </row>
        <row r="2383">
          <cell r="C2383" t="str">
            <v>TNB</v>
          </cell>
          <cell r="R2383">
            <v>19500.000000000004</v>
          </cell>
          <cell r="AZ2383">
            <v>-34125.000000000007</v>
          </cell>
          <cell r="BA2383">
            <v>-29194.044105124067</v>
          </cell>
          <cell r="BC2383" t="str">
            <v>OTHERS</v>
          </cell>
          <cell r="BE2383" t="str">
            <v>Jun</v>
          </cell>
        </row>
        <row r="2384">
          <cell r="C2384" t="str">
            <v>TNB</v>
          </cell>
          <cell r="R2384">
            <v>19500.000000000004</v>
          </cell>
          <cell r="AZ2384">
            <v>-34125.000000000007</v>
          </cell>
          <cell r="BA2384">
            <v>-29194.044105124067</v>
          </cell>
          <cell r="BC2384" t="str">
            <v>OTHERS</v>
          </cell>
          <cell r="BE2384" t="str">
            <v>Jul</v>
          </cell>
        </row>
        <row r="2385">
          <cell r="C2385" t="str">
            <v>TNB</v>
          </cell>
          <cell r="R2385">
            <v>19500.000000000004</v>
          </cell>
          <cell r="AZ2385">
            <v>-34125.000000000007</v>
          </cell>
          <cell r="BA2385">
            <v>-29194.044105124067</v>
          </cell>
          <cell r="BC2385" t="str">
            <v>OTHERS</v>
          </cell>
          <cell r="BE2385" t="str">
            <v>Aug</v>
          </cell>
        </row>
        <row r="2386">
          <cell r="C2386" t="str">
            <v>TNB</v>
          </cell>
          <cell r="R2386">
            <v>0</v>
          </cell>
          <cell r="AZ2386">
            <v>0</v>
          </cell>
          <cell r="BA2386">
            <v>0</v>
          </cell>
          <cell r="BC2386" t="str">
            <v>OTHERS</v>
          </cell>
          <cell r="BE2386" t="str">
            <v>Sep</v>
          </cell>
        </row>
        <row r="2387">
          <cell r="C2387" t="str">
            <v>TNB</v>
          </cell>
          <cell r="R2387">
            <v>19500.000000000004</v>
          </cell>
          <cell r="AZ2387">
            <v>-34125.000000000007</v>
          </cell>
          <cell r="BA2387">
            <v>-29194.044105124067</v>
          </cell>
          <cell r="BC2387" t="str">
            <v>OTHERS</v>
          </cell>
          <cell r="BE2387" t="str">
            <v>Oct</v>
          </cell>
        </row>
        <row r="2388">
          <cell r="C2388" t="str">
            <v>TNB</v>
          </cell>
          <cell r="R2388">
            <v>19500.000000000004</v>
          </cell>
          <cell r="AZ2388">
            <v>-34125.000000000007</v>
          </cell>
          <cell r="BA2388">
            <v>-29194.044105124067</v>
          </cell>
          <cell r="BC2388" t="str">
            <v>OTHERS</v>
          </cell>
          <cell r="BE2388" t="str">
            <v>Nov</v>
          </cell>
        </row>
        <row r="2389">
          <cell r="C2389" t="str">
            <v>TNB</v>
          </cell>
          <cell r="R2389">
            <v>19500.000000000004</v>
          </cell>
          <cell r="AZ2389">
            <v>-34125.000000000007</v>
          </cell>
          <cell r="BA2389">
            <v>-29194.044105124067</v>
          </cell>
          <cell r="BC2389" t="str">
            <v>OTHERS</v>
          </cell>
          <cell r="BE2389" t="str">
            <v>Dec</v>
          </cell>
        </row>
        <row r="2390">
          <cell r="C2390" t="str">
            <v>TNB</v>
          </cell>
          <cell r="R2390">
            <v>0</v>
          </cell>
          <cell r="AZ2390">
            <v>0</v>
          </cell>
          <cell r="BA2390">
            <v>0</v>
          </cell>
          <cell r="BC2390" t="str">
            <v>OTHERS</v>
          </cell>
          <cell r="BE2390" t="str">
            <v>Jan</v>
          </cell>
        </row>
        <row r="2391">
          <cell r="C2391" t="str">
            <v>TNB</v>
          </cell>
          <cell r="R2391">
            <v>0</v>
          </cell>
          <cell r="AZ2391">
            <v>0</v>
          </cell>
          <cell r="BA2391">
            <v>0</v>
          </cell>
          <cell r="BC2391" t="str">
            <v>OTHERS</v>
          </cell>
          <cell r="BE2391" t="str">
            <v>Feb</v>
          </cell>
        </row>
        <row r="2392">
          <cell r="C2392" t="str">
            <v>TNB</v>
          </cell>
          <cell r="R2392">
            <v>0</v>
          </cell>
          <cell r="AZ2392">
            <v>0</v>
          </cell>
          <cell r="BA2392">
            <v>0</v>
          </cell>
          <cell r="BC2392" t="str">
            <v>OTHERS</v>
          </cell>
          <cell r="BE2392" t="str">
            <v>Mar</v>
          </cell>
        </row>
        <row r="2393">
          <cell r="C2393" t="str">
            <v>TNB</v>
          </cell>
          <cell r="R2393">
            <v>0</v>
          </cell>
          <cell r="AZ2393">
            <v>0</v>
          </cell>
          <cell r="BA2393">
            <v>0</v>
          </cell>
          <cell r="BC2393" t="str">
            <v>OTHERS</v>
          </cell>
          <cell r="BE2393" t="str">
            <v>Apr</v>
          </cell>
        </row>
        <row r="2394">
          <cell r="C2394" t="str">
            <v>TNB</v>
          </cell>
          <cell r="R2394">
            <v>39000</v>
          </cell>
          <cell r="AZ2394">
            <v>-68250</v>
          </cell>
          <cell r="BA2394">
            <v>-51797.87150297327</v>
          </cell>
          <cell r="BC2394" t="str">
            <v>OTHERS</v>
          </cell>
          <cell r="BE2394" t="str">
            <v>May</v>
          </cell>
        </row>
        <row r="2395">
          <cell r="C2395" t="str">
            <v>TNB</v>
          </cell>
          <cell r="R2395">
            <v>0</v>
          </cell>
          <cell r="AZ2395">
            <v>0</v>
          </cell>
          <cell r="BA2395">
            <v>0</v>
          </cell>
          <cell r="BC2395" t="str">
            <v>OTHERS</v>
          </cell>
          <cell r="BE2395" t="str">
            <v>Jun</v>
          </cell>
        </row>
        <row r="2396">
          <cell r="C2396" t="str">
            <v>TNB</v>
          </cell>
          <cell r="R2396">
            <v>0</v>
          </cell>
          <cell r="AZ2396">
            <v>0</v>
          </cell>
          <cell r="BA2396">
            <v>0</v>
          </cell>
          <cell r="BC2396" t="str">
            <v>OTHERS</v>
          </cell>
          <cell r="BE2396" t="str">
            <v>Jul</v>
          </cell>
        </row>
        <row r="2397">
          <cell r="C2397" t="str">
            <v>TNB</v>
          </cell>
          <cell r="R2397">
            <v>0</v>
          </cell>
          <cell r="AZ2397">
            <v>0</v>
          </cell>
          <cell r="BA2397">
            <v>0</v>
          </cell>
          <cell r="BC2397" t="str">
            <v>OTHERS</v>
          </cell>
          <cell r="BE2397" t="str">
            <v>Aug</v>
          </cell>
        </row>
        <row r="2398">
          <cell r="C2398" t="str">
            <v>TNB</v>
          </cell>
          <cell r="R2398">
            <v>39000</v>
          </cell>
          <cell r="AZ2398">
            <v>-68250</v>
          </cell>
          <cell r="BA2398">
            <v>-51797.87150297327</v>
          </cell>
          <cell r="BC2398" t="str">
            <v>OTHERS</v>
          </cell>
          <cell r="BE2398" t="str">
            <v>Sep</v>
          </cell>
        </row>
        <row r="2399">
          <cell r="C2399" t="str">
            <v>TNB</v>
          </cell>
          <cell r="R2399">
            <v>0</v>
          </cell>
          <cell r="AZ2399">
            <v>0</v>
          </cell>
          <cell r="BA2399">
            <v>0</v>
          </cell>
          <cell r="BC2399" t="str">
            <v>OTHERS</v>
          </cell>
          <cell r="BE2399" t="str">
            <v>Oct</v>
          </cell>
        </row>
        <row r="2400">
          <cell r="C2400" t="str">
            <v>TNB</v>
          </cell>
          <cell r="R2400">
            <v>0</v>
          </cell>
          <cell r="AZ2400">
            <v>0</v>
          </cell>
          <cell r="BA2400">
            <v>0</v>
          </cell>
          <cell r="BC2400" t="str">
            <v>OTHERS</v>
          </cell>
          <cell r="BE2400" t="str">
            <v>Nov</v>
          </cell>
        </row>
        <row r="2401">
          <cell r="C2401" t="str">
            <v>TNB</v>
          </cell>
          <cell r="R2401">
            <v>39000</v>
          </cell>
          <cell r="AZ2401">
            <v>-68250</v>
          </cell>
          <cell r="BA2401">
            <v>-51797.87150297327</v>
          </cell>
          <cell r="BC2401" t="str">
            <v>OTHERS</v>
          </cell>
          <cell r="BE2401" t="str">
            <v>Dec</v>
          </cell>
        </row>
        <row r="2402">
          <cell r="C2402" t="str">
            <v>TNB</v>
          </cell>
          <cell r="R2402">
            <v>0</v>
          </cell>
          <cell r="AZ2402">
            <v>0</v>
          </cell>
          <cell r="BA2402">
            <v>0</v>
          </cell>
          <cell r="BC2402" t="str">
            <v>OTHERS</v>
          </cell>
          <cell r="BE2402" t="str">
            <v>Jan</v>
          </cell>
        </row>
        <row r="2403">
          <cell r="C2403" t="str">
            <v>TNB</v>
          </cell>
          <cell r="R2403">
            <v>0</v>
          </cell>
          <cell r="AZ2403">
            <v>0</v>
          </cell>
          <cell r="BA2403">
            <v>0</v>
          </cell>
          <cell r="BC2403" t="str">
            <v>OTHERS</v>
          </cell>
          <cell r="BE2403" t="str">
            <v>Feb</v>
          </cell>
        </row>
        <row r="2404">
          <cell r="C2404" t="str">
            <v>TNB</v>
          </cell>
          <cell r="R2404">
            <v>0</v>
          </cell>
          <cell r="AZ2404">
            <v>0</v>
          </cell>
          <cell r="BA2404">
            <v>0</v>
          </cell>
          <cell r="BC2404" t="str">
            <v>OTHERS</v>
          </cell>
          <cell r="BE2404" t="str">
            <v>Mar</v>
          </cell>
        </row>
        <row r="2405">
          <cell r="C2405" t="str">
            <v>TNB</v>
          </cell>
          <cell r="R2405">
            <v>0</v>
          </cell>
          <cell r="AZ2405">
            <v>0</v>
          </cell>
          <cell r="BA2405">
            <v>0</v>
          </cell>
          <cell r="BC2405" t="str">
            <v>OTHERS</v>
          </cell>
          <cell r="BE2405" t="str">
            <v>Apr</v>
          </cell>
        </row>
        <row r="2406">
          <cell r="C2406" t="str">
            <v>TNB</v>
          </cell>
          <cell r="R2406">
            <v>6500</v>
          </cell>
          <cell r="AZ2406">
            <v>-11375</v>
          </cell>
          <cell r="BA2406">
            <v>-7899.0214271775549</v>
          </cell>
          <cell r="BC2406" t="str">
            <v>OTHERS</v>
          </cell>
          <cell r="BE2406" t="str">
            <v>May</v>
          </cell>
        </row>
        <row r="2407">
          <cell r="C2407" t="str">
            <v>TNB</v>
          </cell>
          <cell r="R2407">
            <v>0</v>
          </cell>
          <cell r="AZ2407">
            <v>0</v>
          </cell>
          <cell r="BA2407">
            <v>0</v>
          </cell>
          <cell r="BC2407" t="str">
            <v>OTHERS</v>
          </cell>
          <cell r="BE2407" t="str">
            <v>Jun</v>
          </cell>
        </row>
        <row r="2408">
          <cell r="C2408" t="str">
            <v>TNB</v>
          </cell>
          <cell r="R2408">
            <v>0</v>
          </cell>
          <cell r="AZ2408">
            <v>0</v>
          </cell>
          <cell r="BA2408">
            <v>0</v>
          </cell>
          <cell r="BC2408" t="str">
            <v>OTHERS</v>
          </cell>
          <cell r="BE2408" t="str">
            <v>Jul</v>
          </cell>
        </row>
        <row r="2409">
          <cell r="C2409" t="str">
            <v>TNB</v>
          </cell>
          <cell r="R2409">
            <v>0</v>
          </cell>
          <cell r="AZ2409">
            <v>0</v>
          </cell>
          <cell r="BA2409">
            <v>0</v>
          </cell>
          <cell r="BC2409" t="str">
            <v>OTHERS</v>
          </cell>
          <cell r="BE2409" t="str">
            <v>Aug</v>
          </cell>
        </row>
        <row r="2410">
          <cell r="C2410" t="str">
            <v>TNB</v>
          </cell>
          <cell r="R2410">
            <v>6500</v>
          </cell>
          <cell r="AZ2410">
            <v>-11375</v>
          </cell>
          <cell r="BA2410">
            <v>-7899.0214271775549</v>
          </cell>
          <cell r="BC2410" t="str">
            <v>OTHERS</v>
          </cell>
          <cell r="BE2410" t="str">
            <v>Sep</v>
          </cell>
        </row>
        <row r="2411">
          <cell r="C2411" t="str">
            <v>TNB</v>
          </cell>
          <cell r="R2411">
            <v>0</v>
          </cell>
          <cell r="AZ2411">
            <v>0</v>
          </cell>
          <cell r="BA2411">
            <v>0</v>
          </cell>
          <cell r="BC2411" t="str">
            <v>OTHERS</v>
          </cell>
          <cell r="BE2411" t="str">
            <v>Oct</v>
          </cell>
        </row>
        <row r="2412">
          <cell r="C2412" t="str">
            <v>TNB</v>
          </cell>
          <cell r="R2412">
            <v>0</v>
          </cell>
          <cell r="AZ2412">
            <v>0</v>
          </cell>
          <cell r="BA2412">
            <v>0</v>
          </cell>
          <cell r="BC2412" t="str">
            <v>OTHERS</v>
          </cell>
          <cell r="BE2412" t="str">
            <v>Nov</v>
          </cell>
        </row>
        <row r="2413">
          <cell r="C2413" t="str">
            <v>TNB</v>
          </cell>
          <cell r="R2413">
            <v>6500</v>
          </cell>
          <cell r="AZ2413">
            <v>-11375</v>
          </cell>
          <cell r="BA2413">
            <v>-7899.0214271775549</v>
          </cell>
          <cell r="BC2413" t="str">
            <v>OTHERS</v>
          </cell>
          <cell r="BE2413" t="str">
            <v>Dec</v>
          </cell>
        </row>
        <row r="2414">
          <cell r="C2414" t="str">
            <v>TNB</v>
          </cell>
          <cell r="R2414">
            <v>0</v>
          </cell>
          <cell r="AZ2414">
            <v>0</v>
          </cell>
          <cell r="BA2414">
            <v>0</v>
          </cell>
          <cell r="BC2414" t="str">
            <v>OTHERS</v>
          </cell>
          <cell r="BE2414" t="str">
            <v>Jan</v>
          </cell>
        </row>
        <row r="2415">
          <cell r="C2415" t="str">
            <v>TNB</v>
          </cell>
          <cell r="R2415">
            <v>0</v>
          </cell>
          <cell r="AZ2415">
            <v>0</v>
          </cell>
          <cell r="BA2415">
            <v>0</v>
          </cell>
          <cell r="BC2415" t="str">
            <v>OTHERS</v>
          </cell>
          <cell r="BE2415" t="str">
            <v>Feb</v>
          </cell>
        </row>
        <row r="2416">
          <cell r="C2416" t="str">
            <v>TNB</v>
          </cell>
          <cell r="R2416">
            <v>0</v>
          </cell>
          <cell r="AZ2416">
            <v>0</v>
          </cell>
          <cell r="BA2416">
            <v>0</v>
          </cell>
          <cell r="BC2416" t="str">
            <v>OTHERS</v>
          </cell>
          <cell r="BE2416" t="str">
            <v>Mar</v>
          </cell>
        </row>
        <row r="2417">
          <cell r="C2417" t="str">
            <v>TNB</v>
          </cell>
          <cell r="R2417">
            <v>0</v>
          </cell>
          <cell r="AZ2417">
            <v>0</v>
          </cell>
          <cell r="BA2417">
            <v>0</v>
          </cell>
          <cell r="BC2417" t="str">
            <v>OTHERS</v>
          </cell>
          <cell r="BE2417" t="str">
            <v>Apr</v>
          </cell>
        </row>
        <row r="2418">
          <cell r="C2418" t="str">
            <v>TNB</v>
          </cell>
          <cell r="R2418">
            <v>19500.000000000004</v>
          </cell>
          <cell r="AZ2418">
            <v>-34125.000000000007</v>
          </cell>
          <cell r="BA2418">
            <v>-29194.044105124067</v>
          </cell>
          <cell r="BC2418" t="str">
            <v>OTHERS</v>
          </cell>
          <cell r="BE2418" t="str">
            <v>May</v>
          </cell>
        </row>
        <row r="2419">
          <cell r="C2419" t="str">
            <v>TNB</v>
          </cell>
          <cell r="R2419">
            <v>0</v>
          </cell>
          <cell r="AZ2419">
            <v>0</v>
          </cell>
          <cell r="BA2419">
            <v>0</v>
          </cell>
          <cell r="BC2419" t="str">
            <v>OTHERS</v>
          </cell>
          <cell r="BE2419" t="str">
            <v>Jun</v>
          </cell>
        </row>
        <row r="2420">
          <cell r="C2420" t="str">
            <v>TNB</v>
          </cell>
          <cell r="R2420">
            <v>0</v>
          </cell>
          <cell r="AZ2420">
            <v>0</v>
          </cell>
          <cell r="BA2420">
            <v>0</v>
          </cell>
          <cell r="BC2420" t="str">
            <v>OTHERS</v>
          </cell>
          <cell r="BE2420" t="str">
            <v>Jul</v>
          </cell>
        </row>
        <row r="2421">
          <cell r="C2421" t="str">
            <v>TNB</v>
          </cell>
          <cell r="R2421">
            <v>0</v>
          </cell>
          <cell r="AZ2421">
            <v>0</v>
          </cell>
          <cell r="BA2421">
            <v>0</v>
          </cell>
          <cell r="BC2421" t="str">
            <v>OTHERS</v>
          </cell>
          <cell r="BE2421" t="str">
            <v>Aug</v>
          </cell>
        </row>
        <row r="2422">
          <cell r="C2422" t="str">
            <v>TNB</v>
          </cell>
          <cell r="R2422">
            <v>19500.000000000004</v>
          </cell>
          <cell r="AZ2422">
            <v>-34125.000000000007</v>
          </cell>
          <cell r="BA2422">
            <v>-29194.044105124067</v>
          </cell>
          <cell r="BC2422" t="str">
            <v>OTHERS</v>
          </cell>
          <cell r="BE2422" t="str">
            <v>Sep</v>
          </cell>
        </row>
        <row r="2423">
          <cell r="C2423" t="str">
            <v>TNB</v>
          </cell>
          <cell r="R2423">
            <v>0</v>
          </cell>
          <cell r="AZ2423">
            <v>0</v>
          </cell>
          <cell r="BA2423">
            <v>0</v>
          </cell>
          <cell r="BC2423" t="str">
            <v>OTHERS</v>
          </cell>
          <cell r="BE2423" t="str">
            <v>Oct</v>
          </cell>
        </row>
        <row r="2424">
          <cell r="C2424" t="str">
            <v>TNB</v>
          </cell>
          <cell r="R2424">
            <v>0</v>
          </cell>
          <cell r="AZ2424">
            <v>0</v>
          </cell>
          <cell r="BA2424">
            <v>0</v>
          </cell>
          <cell r="BC2424" t="str">
            <v>OTHERS</v>
          </cell>
          <cell r="BE2424" t="str">
            <v>Nov</v>
          </cell>
        </row>
        <row r="2425">
          <cell r="C2425" t="str">
            <v>TNB</v>
          </cell>
          <cell r="R2425">
            <v>19500.000000000004</v>
          </cell>
          <cell r="AZ2425">
            <v>-34125.000000000007</v>
          </cell>
          <cell r="BA2425">
            <v>-29194.044105124067</v>
          </cell>
          <cell r="BC2425" t="str">
            <v>OTHERS</v>
          </cell>
          <cell r="BE2425" t="str">
            <v>Dec</v>
          </cell>
        </row>
        <row r="2426">
          <cell r="C2426" t="str">
            <v>Other</v>
          </cell>
          <cell r="R2426">
            <v>0</v>
          </cell>
          <cell r="AZ2426">
            <v>0</v>
          </cell>
          <cell r="BA2426">
            <v>0</v>
          </cell>
          <cell r="BC2426" t="str">
            <v>OTHERS</v>
          </cell>
          <cell r="BE2426" t="str">
            <v>Jan</v>
          </cell>
        </row>
        <row r="2427">
          <cell r="C2427" t="str">
            <v>Other</v>
          </cell>
          <cell r="R2427">
            <v>0</v>
          </cell>
          <cell r="AZ2427">
            <v>0</v>
          </cell>
          <cell r="BA2427">
            <v>0</v>
          </cell>
          <cell r="BC2427" t="str">
            <v>OTHERS</v>
          </cell>
          <cell r="BE2427" t="str">
            <v>Feb</v>
          </cell>
        </row>
        <row r="2428">
          <cell r="C2428" t="str">
            <v>Other</v>
          </cell>
          <cell r="R2428">
            <v>0</v>
          </cell>
          <cell r="AZ2428">
            <v>0</v>
          </cell>
          <cell r="BA2428">
            <v>0</v>
          </cell>
          <cell r="BC2428" t="str">
            <v>OTHERS</v>
          </cell>
          <cell r="BE2428" t="str">
            <v>Mar</v>
          </cell>
        </row>
        <row r="2429">
          <cell r="C2429" t="str">
            <v>Other</v>
          </cell>
          <cell r="R2429">
            <v>0</v>
          </cell>
          <cell r="AZ2429">
            <v>0</v>
          </cell>
          <cell r="BA2429">
            <v>0</v>
          </cell>
          <cell r="BC2429" t="str">
            <v>OTHERS</v>
          </cell>
          <cell r="BE2429" t="str">
            <v>Apr</v>
          </cell>
        </row>
        <row r="2430">
          <cell r="C2430" t="str">
            <v>Other</v>
          </cell>
          <cell r="R2430">
            <v>0</v>
          </cell>
          <cell r="AZ2430">
            <v>0</v>
          </cell>
          <cell r="BA2430">
            <v>0</v>
          </cell>
          <cell r="BC2430" t="str">
            <v>OTHERS</v>
          </cell>
          <cell r="BE2430" t="str">
            <v>May</v>
          </cell>
        </row>
        <row r="2431">
          <cell r="C2431" t="str">
            <v>Other</v>
          </cell>
          <cell r="R2431">
            <v>0</v>
          </cell>
          <cell r="AZ2431">
            <v>0</v>
          </cell>
          <cell r="BA2431">
            <v>0</v>
          </cell>
          <cell r="BC2431" t="str">
            <v>OTHERS</v>
          </cell>
          <cell r="BE2431" t="str">
            <v>Jun</v>
          </cell>
        </row>
        <row r="2432">
          <cell r="C2432" t="str">
            <v>Other</v>
          </cell>
          <cell r="R2432">
            <v>0</v>
          </cell>
          <cell r="AZ2432">
            <v>0</v>
          </cell>
          <cell r="BA2432">
            <v>0</v>
          </cell>
          <cell r="BC2432" t="str">
            <v>OTHERS</v>
          </cell>
          <cell r="BE2432" t="str">
            <v>Jul</v>
          </cell>
        </row>
        <row r="2433">
          <cell r="C2433" t="str">
            <v>Other</v>
          </cell>
          <cell r="R2433">
            <v>0</v>
          </cell>
          <cell r="AZ2433">
            <v>0</v>
          </cell>
          <cell r="BA2433">
            <v>0</v>
          </cell>
          <cell r="BC2433" t="str">
            <v>OTHERS</v>
          </cell>
          <cell r="BE2433" t="str">
            <v>Aug</v>
          </cell>
        </row>
        <row r="2434">
          <cell r="C2434" t="str">
            <v>Other</v>
          </cell>
          <cell r="R2434">
            <v>0</v>
          </cell>
          <cell r="AZ2434">
            <v>0</v>
          </cell>
          <cell r="BA2434">
            <v>0</v>
          </cell>
          <cell r="BC2434" t="str">
            <v>OTHERS</v>
          </cell>
          <cell r="BE2434" t="str">
            <v>Sep</v>
          </cell>
        </row>
        <row r="2435">
          <cell r="C2435" t="str">
            <v>Other</v>
          </cell>
          <cell r="R2435">
            <v>0</v>
          </cell>
          <cell r="AZ2435">
            <v>0</v>
          </cell>
          <cell r="BA2435">
            <v>0</v>
          </cell>
          <cell r="BC2435" t="str">
            <v>OTHERS</v>
          </cell>
          <cell r="BE2435" t="str">
            <v>Oct</v>
          </cell>
        </row>
        <row r="2436">
          <cell r="C2436" t="str">
            <v>Other</v>
          </cell>
          <cell r="R2436">
            <v>0</v>
          </cell>
          <cell r="AZ2436">
            <v>0</v>
          </cell>
          <cell r="BA2436">
            <v>0</v>
          </cell>
          <cell r="BC2436" t="str">
            <v>OTHERS</v>
          </cell>
          <cell r="BE2436" t="str">
            <v>Nov</v>
          </cell>
        </row>
        <row r="2437">
          <cell r="C2437" t="str">
            <v>Other</v>
          </cell>
          <cell r="R2437">
            <v>0</v>
          </cell>
          <cell r="AZ2437">
            <v>0</v>
          </cell>
          <cell r="BA2437">
            <v>0</v>
          </cell>
          <cell r="BC2437" t="str">
            <v>OTHERS</v>
          </cell>
          <cell r="BE2437" t="str">
            <v>Dec</v>
          </cell>
        </row>
        <row r="2438">
          <cell r="C2438" t="str">
            <v>Other</v>
          </cell>
          <cell r="R2438">
            <v>0</v>
          </cell>
          <cell r="AZ2438">
            <v>0</v>
          </cell>
          <cell r="BA2438">
            <v>0</v>
          </cell>
          <cell r="BC2438" t="str">
            <v>OTHERS</v>
          </cell>
          <cell r="BE2438" t="str">
            <v>Jan</v>
          </cell>
        </row>
        <row r="2439">
          <cell r="C2439" t="str">
            <v>Other</v>
          </cell>
          <cell r="R2439">
            <v>0</v>
          </cell>
          <cell r="AZ2439">
            <v>0</v>
          </cell>
          <cell r="BA2439">
            <v>0</v>
          </cell>
          <cell r="BC2439" t="str">
            <v>OTHERS</v>
          </cell>
          <cell r="BE2439" t="str">
            <v>Feb</v>
          </cell>
        </row>
        <row r="2440">
          <cell r="C2440" t="str">
            <v>Other</v>
          </cell>
          <cell r="R2440">
            <v>0</v>
          </cell>
          <cell r="AZ2440">
            <v>0</v>
          </cell>
          <cell r="BA2440">
            <v>0</v>
          </cell>
          <cell r="BC2440" t="str">
            <v>OTHERS</v>
          </cell>
          <cell r="BE2440" t="str">
            <v>Mar</v>
          </cell>
        </row>
        <row r="2441">
          <cell r="C2441" t="str">
            <v>Other</v>
          </cell>
          <cell r="R2441">
            <v>0</v>
          </cell>
          <cell r="AZ2441">
            <v>0</v>
          </cell>
          <cell r="BA2441">
            <v>0</v>
          </cell>
          <cell r="BC2441" t="str">
            <v>OTHERS</v>
          </cell>
          <cell r="BE2441" t="str">
            <v>Apr</v>
          </cell>
        </row>
        <row r="2442">
          <cell r="C2442" t="str">
            <v>Other</v>
          </cell>
          <cell r="R2442">
            <v>0</v>
          </cell>
          <cell r="AZ2442">
            <v>0</v>
          </cell>
          <cell r="BA2442">
            <v>0</v>
          </cell>
          <cell r="BC2442" t="str">
            <v>OTHERS</v>
          </cell>
          <cell r="BE2442" t="str">
            <v>May</v>
          </cell>
        </row>
        <row r="2443">
          <cell r="C2443" t="str">
            <v>Other</v>
          </cell>
          <cell r="R2443">
            <v>0</v>
          </cell>
          <cell r="AZ2443">
            <v>0</v>
          </cell>
          <cell r="BA2443">
            <v>0</v>
          </cell>
          <cell r="BC2443" t="str">
            <v>OTHERS</v>
          </cell>
          <cell r="BE2443" t="str">
            <v>Jun</v>
          </cell>
        </row>
        <row r="2444">
          <cell r="C2444" t="str">
            <v>Other</v>
          </cell>
          <cell r="R2444">
            <v>0</v>
          </cell>
          <cell r="AZ2444">
            <v>0</v>
          </cell>
          <cell r="BA2444">
            <v>0</v>
          </cell>
          <cell r="BC2444" t="str">
            <v>OTHERS</v>
          </cell>
          <cell r="BE2444" t="str">
            <v>Jul</v>
          </cell>
        </row>
        <row r="2445">
          <cell r="C2445" t="str">
            <v>Other</v>
          </cell>
          <cell r="R2445">
            <v>0</v>
          </cell>
          <cell r="AZ2445">
            <v>0</v>
          </cell>
          <cell r="BA2445">
            <v>0</v>
          </cell>
          <cell r="BC2445" t="str">
            <v>OTHERS</v>
          </cell>
          <cell r="BE2445" t="str">
            <v>Aug</v>
          </cell>
        </row>
        <row r="2446">
          <cell r="C2446" t="str">
            <v>Other</v>
          </cell>
          <cell r="R2446">
            <v>0</v>
          </cell>
          <cell r="AZ2446">
            <v>0</v>
          </cell>
          <cell r="BA2446">
            <v>0</v>
          </cell>
          <cell r="BC2446" t="str">
            <v>OTHERS</v>
          </cell>
          <cell r="BE2446" t="str">
            <v>Sep</v>
          </cell>
        </row>
        <row r="2447">
          <cell r="C2447" t="str">
            <v>Other</v>
          </cell>
          <cell r="R2447">
            <v>0</v>
          </cell>
          <cell r="AZ2447">
            <v>0</v>
          </cell>
          <cell r="BA2447">
            <v>0</v>
          </cell>
          <cell r="BC2447" t="str">
            <v>OTHERS</v>
          </cell>
          <cell r="BE2447" t="str">
            <v>Oct</v>
          </cell>
        </row>
        <row r="2448">
          <cell r="C2448" t="str">
            <v>Other</v>
          </cell>
          <cell r="R2448">
            <v>0</v>
          </cell>
          <cell r="AZ2448">
            <v>0</v>
          </cell>
          <cell r="BA2448">
            <v>0</v>
          </cell>
          <cell r="BC2448" t="str">
            <v>OTHERS</v>
          </cell>
          <cell r="BE2448" t="str">
            <v>Nov</v>
          </cell>
        </row>
        <row r="2449">
          <cell r="C2449" t="str">
            <v>Other</v>
          </cell>
          <cell r="R2449">
            <v>0</v>
          </cell>
          <cell r="AZ2449">
            <v>0</v>
          </cell>
          <cell r="BA2449">
            <v>0</v>
          </cell>
          <cell r="BC2449" t="str">
            <v>OTHERS</v>
          </cell>
          <cell r="BE2449" t="str">
            <v>Dec</v>
          </cell>
        </row>
        <row r="2450">
          <cell r="C2450" t="str">
            <v>Other</v>
          </cell>
          <cell r="R2450">
            <v>0</v>
          </cell>
          <cell r="AZ2450">
            <v>0</v>
          </cell>
          <cell r="BA2450">
            <v>0</v>
          </cell>
          <cell r="BC2450" t="str">
            <v>OTHERS</v>
          </cell>
          <cell r="BE2450" t="str">
            <v>Jan</v>
          </cell>
        </row>
        <row r="2451">
          <cell r="C2451" t="str">
            <v>Other</v>
          </cell>
          <cell r="R2451">
            <v>0</v>
          </cell>
          <cell r="AZ2451">
            <v>0</v>
          </cell>
          <cell r="BA2451">
            <v>0</v>
          </cell>
          <cell r="BC2451" t="str">
            <v>OTHERS</v>
          </cell>
          <cell r="BE2451" t="str">
            <v>Feb</v>
          </cell>
        </row>
        <row r="2452">
          <cell r="C2452" t="str">
            <v>Other</v>
          </cell>
          <cell r="R2452">
            <v>0</v>
          </cell>
          <cell r="AZ2452">
            <v>0</v>
          </cell>
          <cell r="BA2452">
            <v>0</v>
          </cell>
          <cell r="BC2452" t="str">
            <v>OTHERS</v>
          </cell>
          <cell r="BE2452" t="str">
            <v>Mar</v>
          </cell>
        </row>
        <row r="2453">
          <cell r="C2453" t="str">
            <v>Other</v>
          </cell>
          <cell r="R2453">
            <v>0</v>
          </cell>
          <cell r="AZ2453">
            <v>0</v>
          </cell>
          <cell r="BA2453">
            <v>0</v>
          </cell>
          <cell r="BC2453" t="str">
            <v>OTHERS</v>
          </cell>
          <cell r="BE2453" t="str">
            <v>Apr</v>
          </cell>
        </row>
        <row r="2454">
          <cell r="C2454" t="str">
            <v>Other</v>
          </cell>
          <cell r="R2454">
            <v>0</v>
          </cell>
          <cell r="AZ2454">
            <v>0</v>
          </cell>
          <cell r="BA2454">
            <v>0</v>
          </cell>
          <cell r="BC2454" t="str">
            <v>OTHERS</v>
          </cell>
          <cell r="BE2454" t="str">
            <v>May</v>
          </cell>
        </row>
        <row r="2455">
          <cell r="C2455" t="str">
            <v>Other</v>
          </cell>
          <cell r="R2455">
            <v>0</v>
          </cell>
          <cell r="AZ2455">
            <v>0</v>
          </cell>
          <cell r="BA2455">
            <v>0</v>
          </cell>
          <cell r="BC2455" t="str">
            <v>OTHERS</v>
          </cell>
          <cell r="BE2455" t="str">
            <v>Jun</v>
          </cell>
        </row>
        <row r="2456">
          <cell r="C2456" t="str">
            <v>Other</v>
          </cell>
          <cell r="R2456">
            <v>0</v>
          </cell>
          <cell r="AZ2456">
            <v>0</v>
          </cell>
          <cell r="BA2456">
            <v>0</v>
          </cell>
          <cell r="BC2456" t="str">
            <v>OTHERS</v>
          </cell>
          <cell r="BE2456" t="str">
            <v>Jul</v>
          </cell>
        </row>
        <row r="2457">
          <cell r="C2457" t="str">
            <v>Other</v>
          </cell>
          <cell r="R2457">
            <v>0</v>
          </cell>
          <cell r="AZ2457">
            <v>0</v>
          </cell>
          <cell r="BA2457">
            <v>0</v>
          </cell>
          <cell r="BC2457" t="str">
            <v>OTHERS</v>
          </cell>
          <cell r="BE2457" t="str">
            <v>Aug</v>
          </cell>
        </row>
        <row r="2458">
          <cell r="C2458" t="str">
            <v>Other</v>
          </cell>
          <cell r="R2458">
            <v>0</v>
          </cell>
          <cell r="AZ2458">
            <v>0</v>
          </cell>
          <cell r="BA2458">
            <v>0</v>
          </cell>
          <cell r="BC2458" t="str">
            <v>OTHERS</v>
          </cell>
          <cell r="BE2458" t="str">
            <v>Sep</v>
          </cell>
        </row>
        <row r="2459">
          <cell r="C2459" t="str">
            <v>Other</v>
          </cell>
          <cell r="R2459">
            <v>0</v>
          </cell>
          <cell r="AZ2459">
            <v>0</v>
          </cell>
          <cell r="BA2459">
            <v>0</v>
          </cell>
          <cell r="BC2459" t="str">
            <v>OTHERS</v>
          </cell>
          <cell r="BE2459" t="str">
            <v>Oct</v>
          </cell>
        </row>
        <row r="2460">
          <cell r="C2460" t="str">
            <v>Other</v>
          </cell>
          <cell r="R2460">
            <v>0</v>
          </cell>
          <cell r="AZ2460">
            <v>0</v>
          </cell>
          <cell r="BA2460">
            <v>0</v>
          </cell>
          <cell r="BC2460" t="str">
            <v>OTHERS</v>
          </cell>
          <cell r="BE2460" t="str">
            <v>Nov</v>
          </cell>
        </row>
        <row r="2461">
          <cell r="C2461" t="str">
            <v>Other</v>
          </cell>
          <cell r="R2461">
            <v>0</v>
          </cell>
          <cell r="AZ2461">
            <v>0</v>
          </cell>
          <cell r="BA2461">
            <v>0</v>
          </cell>
          <cell r="BC2461" t="str">
            <v>OTHERS</v>
          </cell>
          <cell r="BE2461" t="str">
            <v>Dec</v>
          </cell>
        </row>
        <row r="2462">
          <cell r="C2462" t="str">
            <v>Other</v>
          </cell>
          <cell r="R2462">
            <v>0</v>
          </cell>
          <cell r="AZ2462">
            <v>0</v>
          </cell>
          <cell r="BA2462">
            <v>0</v>
          </cell>
          <cell r="BC2462" t="str">
            <v>OTHERS</v>
          </cell>
          <cell r="BE2462" t="str">
            <v>Jan</v>
          </cell>
        </row>
        <row r="2463">
          <cell r="C2463" t="str">
            <v>Other</v>
          </cell>
          <cell r="R2463">
            <v>0</v>
          </cell>
          <cell r="AZ2463">
            <v>0</v>
          </cell>
          <cell r="BA2463">
            <v>0</v>
          </cell>
          <cell r="BC2463" t="str">
            <v>OTHERS</v>
          </cell>
          <cell r="BE2463" t="str">
            <v>Feb</v>
          </cell>
        </row>
        <row r="2464">
          <cell r="C2464" t="str">
            <v>Other</v>
          </cell>
          <cell r="R2464">
            <v>0</v>
          </cell>
          <cell r="AZ2464">
            <v>0</v>
          </cell>
          <cell r="BA2464">
            <v>0</v>
          </cell>
          <cell r="BC2464" t="str">
            <v>OTHERS</v>
          </cell>
          <cell r="BE2464" t="str">
            <v>Mar</v>
          </cell>
        </row>
        <row r="2465">
          <cell r="C2465" t="str">
            <v>Other</v>
          </cell>
          <cell r="R2465">
            <v>0</v>
          </cell>
          <cell r="AZ2465">
            <v>0</v>
          </cell>
          <cell r="BA2465">
            <v>0</v>
          </cell>
          <cell r="BC2465" t="str">
            <v>OTHERS</v>
          </cell>
          <cell r="BE2465" t="str">
            <v>Apr</v>
          </cell>
        </row>
        <row r="2466">
          <cell r="C2466" t="str">
            <v>Other</v>
          </cell>
          <cell r="R2466">
            <v>0</v>
          </cell>
          <cell r="AZ2466">
            <v>0</v>
          </cell>
          <cell r="BA2466">
            <v>0</v>
          </cell>
          <cell r="BC2466" t="str">
            <v>OTHERS</v>
          </cell>
          <cell r="BE2466" t="str">
            <v>May</v>
          </cell>
        </row>
        <row r="2467">
          <cell r="C2467" t="str">
            <v>Other</v>
          </cell>
          <cell r="R2467">
            <v>0</v>
          </cell>
          <cell r="AZ2467">
            <v>0</v>
          </cell>
          <cell r="BA2467">
            <v>0</v>
          </cell>
          <cell r="BC2467" t="str">
            <v>OTHERS</v>
          </cell>
          <cell r="BE2467" t="str">
            <v>Jun</v>
          </cell>
        </row>
        <row r="2468">
          <cell r="C2468" t="str">
            <v>Other</v>
          </cell>
          <cell r="R2468">
            <v>0</v>
          </cell>
          <cell r="AZ2468">
            <v>0</v>
          </cell>
          <cell r="BA2468">
            <v>0</v>
          </cell>
          <cell r="BC2468" t="str">
            <v>OTHERS</v>
          </cell>
          <cell r="BE2468" t="str">
            <v>Jul</v>
          </cell>
        </row>
        <row r="2469">
          <cell r="C2469" t="str">
            <v>Other</v>
          </cell>
          <cell r="R2469">
            <v>0</v>
          </cell>
          <cell r="AZ2469">
            <v>0</v>
          </cell>
          <cell r="BA2469">
            <v>0</v>
          </cell>
          <cell r="BC2469" t="str">
            <v>OTHERS</v>
          </cell>
          <cell r="BE2469" t="str">
            <v>Aug</v>
          </cell>
        </row>
        <row r="2470">
          <cell r="C2470" t="str">
            <v>Other</v>
          </cell>
          <cell r="R2470">
            <v>0</v>
          </cell>
          <cell r="AZ2470">
            <v>0</v>
          </cell>
          <cell r="BA2470">
            <v>0</v>
          </cell>
          <cell r="BC2470" t="str">
            <v>OTHERS</v>
          </cell>
          <cell r="BE2470" t="str">
            <v>Sep</v>
          </cell>
        </row>
        <row r="2471">
          <cell r="C2471" t="str">
            <v>Other</v>
          </cell>
          <cell r="R2471">
            <v>0</v>
          </cell>
          <cell r="AZ2471">
            <v>0</v>
          </cell>
          <cell r="BA2471">
            <v>0</v>
          </cell>
          <cell r="BC2471" t="str">
            <v>OTHERS</v>
          </cell>
          <cell r="BE2471" t="str">
            <v>Oct</v>
          </cell>
        </row>
        <row r="2472">
          <cell r="C2472" t="str">
            <v>Other</v>
          </cell>
          <cell r="R2472">
            <v>0</v>
          </cell>
          <cell r="AZ2472">
            <v>0</v>
          </cell>
          <cell r="BA2472">
            <v>0</v>
          </cell>
          <cell r="BC2472" t="str">
            <v>OTHERS</v>
          </cell>
          <cell r="BE2472" t="str">
            <v>Nov</v>
          </cell>
        </row>
        <row r="2473">
          <cell r="C2473" t="str">
            <v>Other</v>
          </cell>
          <cell r="R2473">
            <v>0</v>
          </cell>
          <cell r="AZ2473">
            <v>0</v>
          </cell>
          <cell r="BA2473">
            <v>0</v>
          </cell>
          <cell r="BC2473" t="str">
            <v>OTHERS</v>
          </cell>
          <cell r="BE2473" t="str">
            <v>Dec</v>
          </cell>
        </row>
        <row r="2474">
          <cell r="C2474" t="str">
            <v>Tamaka (Banpu)</v>
          </cell>
          <cell r="R2474">
            <v>0</v>
          </cell>
          <cell r="AZ2474">
            <v>0</v>
          </cell>
          <cell r="BA2474">
            <v>0</v>
          </cell>
          <cell r="BC2474" t="str">
            <v>OTHERS</v>
          </cell>
          <cell r="BE2474" t="str">
            <v>Jan</v>
          </cell>
        </row>
        <row r="2475">
          <cell r="C2475" t="str">
            <v>Tamaka (Banpu)</v>
          </cell>
          <cell r="R2475">
            <v>0</v>
          </cell>
          <cell r="AZ2475">
            <v>0</v>
          </cell>
          <cell r="BA2475">
            <v>0</v>
          </cell>
          <cell r="BC2475" t="str">
            <v>OTHERS</v>
          </cell>
          <cell r="BE2475" t="str">
            <v>Feb</v>
          </cell>
        </row>
        <row r="2476">
          <cell r="C2476" t="str">
            <v>Tamaka (Banpu)</v>
          </cell>
          <cell r="R2476">
            <v>0</v>
          </cell>
          <cell r="AZ2476">
            <v>0</v>
          </cell>
          <cell r="BA2476">
            <v>0</v>
          </cell>
          <cell r="BC2476" t="str">
            <v>OTHERS</v>
          </cell>
          <cell r="BE2476" t="str">
            <v>Mar</v>
          </cell>
        </row>
        <row r="2477">
          <cell r="C2477" t="str">
            <v>Tamaka (Banpu)</v>
          </cell>
          <cell r="R2477">
            <v>0</v>
          </cell>
          <cell r="AZ2477">
            <v>0</v>
          </cell>
          <cell r="BA2477">
            <v>0</v>
          </cell>
          <cell r="BC2477" t="str">
            <v>OTHERS</v>
          </cell>
          <cell r="BE2477" t="str">
            <v>Apr</v>
          </cell>
        </row>
        <row r="2478">
          <cell r="C2478" t="str">
            <v>Tamaka (Banpu)</v>
          </cell>
          <cell r="R2478">
            <v>0</v>
          </cell>
          <cell r="AZ2478">
            <v>0</v>
          </cell>
          <cell r="BA2478">
            <v>0</v>
          </cell>
          <cell r="BC2478" t="str">
            <v>OTHERS</v>
          </cell>
          <cell r="BE2478" t="str">
            <v>May</v>
          </cell>
        </row>
        <row r="2479">
          <cell r="C2479" t="str">
            <v>Tamaka (Banpu)</v>
          </cell>
          <cell r="R2479">
            <v>0</v>
          </cell>
          <cell r="AZ2479">
            <v>0</v>
          </cell>
          <cell r="BA2479">
            <v>0</v>
          </cell>
          <cell r="BC2479" t="str">
            <v>OTHERS</v>
          </cell>
          <cell r="BE2479" t="str">
            <v>Jun</v>
          </cell>
        </row>
        <row r="2480">
          <cell r="C2480" t="str">
            <v>Tamaka (Banpu)</v>
          </cell>
          <cell r="R2480">
            <v>0</v>
          </cell>
          <cell r="AZ2480">
            <v>0</v>
          </cell>
          <cell r="BA2480">
            <v>0</v>
          </cell>
          <cell r="BC2480" t="str">
            <v>OTHERS</v>
          </cell>
          <cell r="BE2480" t="str">
            <v>Jul</v>
          </cell>
        </row>
        <row r="2481">
          <cell r="C2481" t="str">
            <v>Tamaka (Banpu)</v>
          </cell>
          <cell r="R2481">
            <v>0</v>
          </cell>
          <cell r="AZ2481">
            <v>0</v>
          </cell>
          <cell r="BA2481">
            <v>0</v>
          </cell>
          <cell r="BC2481" t="str">
            <v>OTHERS</v>
          </cell>
          <cell r="BE2481" t="str">
            <v>Aug</v>
          </cell>
        </row>
        <row r="2482">
          <cell r="C2482" t="str">
            <v>Tamaka (Banpu)</v>
          </cell>
          <cell r="R2482">
            <v>0</v>
          </cell>
          <cell r="AZ2482">
            <v>0</v>
          </cell>
          <cell r="BA2482">
            <v>0</v>
          </cell>
          <cell r="BC2482" t="str">
            <v>OTHERS</v>
          </cell>
          <cell r="BE2482" t="str">
            <v>Sep</v>
          </cell>
        </row>
        <row r="2483">
          <cell r="C2483" t="str">
            <v>Tamaka (Banpu)</v>
          </cell>
          <cell r="R2483">
            <v>0</v>
          </cell>
          <cell r="AZ2483">
            <v>0</v>
          </cell>
          <cell r="BA2483">
            <v>0</v>
          </cell>
          <cell r="BC2483" t="str">
            <v>OTHERS</v>
          </cell>
          <cell r="BE2483" t="str">
            <v>Oct</v>
          </cell>
        </row>
        <row r="2484">
          <cell r="C2484" t="str">
            <v>Tamaka (Banpu)</v>
          </cell>
          <cell r="R2484">
            <v>0</v>
          </cell>
          <cell r="AZ2484">
            <v>0</v>
          </cell>
          <cell r="BA2484">
            <v>0</v>
          </cell>
          <cell r="BC2484" t="str">
            <v>OTHERS</v>
          </cell>
          <cell r="BE2484" t="str">
            <v>Nov</v>
          </cell>
        </row>
        <row r="2485">
          <cell r="C2485" t="str">
            <v>Tamaka (Banpu)</v>
          </cell>
          <cell r="R2485">
            <v>0</v>
          </cell>
          <cell r="AZ2485">
            <v>0</v>
          </cell>
          <cell r="BA2485">
            <v>0</v>
          </cell>
          <cell r="BC2485" t="str">
            <v>OTHERS</v>
          </cell>
          <cell r="BE2485" t="str">
            <v>Dec</v>
          </cell>
        </row>
        <row r="2486">
          <cell r="C2486" t="str">
            <v>Ayudthaya (Banpu)</v>
          </cell>
          <cell r="R2486">
            <v>50000</v>
          </cell>
          <cell r="AZ2486">
            <v>-25000</v>
          </cell>
          <cell r="BA2486">
            <v>-58898.305084745763</v>
          </cell>
          <cell r="BC2486" t="str">
            <v>OTHERS</v>
          </cell>
          <cell r="BE2486" t="str">
            <v>Jan</v>
          </cell>
        </row>
        <row r="2487">
          <cell r="C2487" t="str">
            <v>Ayudthaya (Banpu)</v>
          </cell>
          <cell r="R2487">
            <v>0</v>
          </cell>
          <cell r="AZ2487">
            <v>0</v>
          </cell>
          <cell r="BA2487">
            <v>0</v>
          </cell>
          <cell r="BC2487" t="str">
            <v>OTHERS</v>
          </cell>
          <cell r="BE2487" t="str">
            <v>Feb</v>
          </cell>
        </row>
        <row r="2488">
          <cell r="C2488" t="str">
            <v>Ayudthaya (Banpu)</v>
          </cell>
          <cell r="R2488">
            <v>50000</v>
          </cell>
          <cell r="AZ2488">
            <v>-25000</v>
          </cell>
          <cell r="BA2488">
            <v>-58898.305084745763</v>
          </cell>
          <cell r="BC2488" t="str">
            <v>OTHERS</v>
          </cell>
          <cell r="BE2488" t="str">
            <v>Mar</v>
          </cell>
        </row>
        <row r="2489">
          <cell r="C2489" t="str">
            <v>Ayudthaya (Banpu)</v>
          </cell>
          <cell r="R2489">
            <v>0</v>
          </cell>
          <cell r="AZ2489">
            <v>0</v>
          </cell>
          <cell r="BA2489">
            <v>0</v>
          </cell>
          <cell r="BC2489" t="str">
            <v>OTHERS</v>
          </cell>
          <cell r="BE2489" t="str">
            <v>Apr</v>
          </cell>
        </row>
        <row r="2490">
          <cell r="C2490" t="str">
            <v>Ayudthaya (Banpu)</v>
          </cell>
          <cell r="R2490">
            <v>50000</v>
          </cell>
          <cell r="AZ2490">
            <v>-25000</v>
          </cell>
          <cell r="BA2490">
            <v>-58898.305084745763</v>
          </cell>
          <cell r="BC2490" t="str">
            <v>OTHERS</v>
          </cell>
          <cell r="BE2490" t="str">
            <v>May</v>
          </cell>
        </row>
        <row r="2491">
          <cell r="C2491" t="str">
            <v>Ayudthaya (Banpu)</v>
          </cell>
          <cell r="R2491">
            <v>50000</v>
          </cell>
          <cell r="AZ2491">
            <v>-25000</v>
          </cell>
          <cell r="BA2491">
            <v>-58898.305084745763</v>
          </cell>
          <cell r="BC2491" t="str">
            <v>OTHERS</v>
          </cell>
          <cell r="BE2491" t="str">
            <v>Jun</v>
          </cell>
        </row>
        <row r="2492">
          <cell r="C2492" t="str">
            <v>Ayudthaya (Banpu)</v>
          </cell>
          <cell r="R2492">
            <v>0</v>
          </cell>
          <cell r="AZ2492">
            <v>0</v>
          </cell>
          <cell r="BA2492">
            <v>0</v>
          </cell>
          <cell r="BC2492" t="str">
            <v>OTHERS</v>
          </cell>
          <cell r="BE2492" t="str">
            <v>Jul</v>
          </cell>
        </row>
        <row r="2493">
          <cell r="C2493" t="str">
            <v>Ayudthaya (Banpu)</v>
          </cell>
          <cell r="R2493">
            <v>0</v>
          </cell>
          <cell r="AZ2493">
            <v>0</v>
          </cell>
          <cell r="BA2493">
            <v>0</v>
          </cell>
          <cell r="BC2493" t="str">
            <v>OTHERS</v>
          </cell>
          <cell r="BE2493" t="str">
            <v>Aug</v>
          </cell>
        </row>
        <row r="2494">
          <cell r="C2494" t="str">
            <v>Ayudthaya (Banpu)</v>
          </cell>
          <cell r="R2494">
            <v>0</v>
          </cell>
          <cell r="AZ2494">
            <v>0</v>
          </cell>
          <cell r="BA2494">
            <v>0</v>
          </cell>
          <cell r="BC2494" t="str">
            <v>OTHERS</v>
          </cell>
          <cell r="BE2494" t="str">
            <v>Sep</v>
          </cell>
        </row>
        <row r="2495">
          <cell r="C2495" t="str">
            <v>Ayudthaya (Banpu)</v>
          </cell>
          <cell r="R2495">
            <v>0</v>
          </cell>
          <cell r="AZ2495">
            <v>0</v>
          </cell>
          <cell r="BA2495">
            <v>0</v>
          </cell>
          <cell r="BC2495" t="str">
            <v>OTHERS</v>
          </cell>
          <cell r="BE2495" t="str">
            <v>Oct</v>
          </cell>
        </row>
        <row r="2496">
          <cell r="C2496" t="str">
            <v>Ayudthaya (Banpu)</v>
          </cell>
          <cell r="R2496">
            <v>0</v>
          </cell>
          <cell r="AZ2496">
            <v>0</v>
          </cell>
          <cell r="BA2496">
            <v>0</v>
          </cell>
          <cell r="BC2496" t="str">
            <v>OTHERS</v>
          </cell>
          <cell r="BE2496" t="str">
            <v>Nov</v>
          </cell>
        </row>
        <row r="2497">
          <cell r="C2497" t="str">
            <v>Ayudthaya (Banpu)</v>
          </cell>
          <cell r="R2497">
            <v>0</v>
          </cell>
          <cell r="AZ2497">
            <v>0</v>
          </cell>
          <cell r="BA2497">
            <v>0</v>
          </cell>
          <cell r="BC2497" t="str">
            <v>OTHERS</v>
          </cell>
          <cell r="BE2497" t="str">
            <v>Dec</v>
          </cell>
        </row>
        <row r="2498">
          <cell r="C2498" t="str">
            <v>Ayudthaya (Banpu)</v>
          </cell>
          <cell r="R2498">
            <v>0</v>
          </cell>
          <cell r="AZ2498">
            <v>0</v>
          </cell>
          <cell r="BA2498">
            <v>0</v>
          </cell>
          <cell r="BC2498" t="str">
            <v>OTHERS</v>
          </cell>
          <cell r="BE2498" t="str">
            <v>Jan</v>
          </cell>
        </row>
        <row r="2499">
          <cell r="C2499" t="str">
            <v>Ayudthaya (Banpu)</v>
          </cell>
          <cell r="R2499">
            <v>0</v>
          </cell>
          <cell r="AZ2499">
            <v>0</v>
          </cell>
          <cell r="BA2499">
            <v>0</v>
          </cell>
          <cell r="BC2499" t="str">
            <v>OTHERS</v>
          </cell>
          <cell r="BE2499" t="str">
            <v>Feb</v>
          </cell>
        </row>
        <row r="2500">
          <cell r="C2500" t="str">
            <v>Ayudthaya (Banpu)</v>
          </cell>
          <cell r="R2500">
            <v>0</v>
          </cell>
          <cell r="AZ2500">
            <v>0</v>
          </cell>
          <cell r="BA2500">
            <v>0</v>
          </cell>
          <cell r="BC2500" t="str">
            <v>OTHERS</v>
          </cell>
          <cell r="BE2500" t="str">
            <v>Mar</v>
          </cell>
        </row>
        <row r="2501">
          <cell r="C2501" t="str">
            <v>Ayudthaya (Banpu)</v>
          </cell>
          <cell r="R2501">
            <v>0</v>
          </cell>
          <cell r="AZ2501">
            <v>0</v>
          </cell>
          <cell r="BA2501">
            <v>0</v>
          </cell>
          <cell r="BC2501" t="str">
            <v>OTHERS</v>
          </cell>
          <cell r="BE2501" t="str">
            <v>Apr</v>
          </cell>
        </row>
        <row r="2502">
          <cell r="C2502" t="str">
            <v>Ayudthaya (Banpu)</v>
          </cell>
          <cell r="R2502">
            <v>0</v>
          </cell>
          <cell r="AZ2502">
            <v>0</v>
          </cell>
          <cell r="BA2502">
            <v>0</v>
          </cell>
          <cell r="BC2502" t="str">
            <v>OTHERS</v>
          </cell>
          <cell r="BE2502" t="str">
            <v>May</v>
          </cell>
        </row>
        <row r="2503">
          <cell r="C2503" t="str">
            <v>Ayudthaya (Banpu)</v>
          </cell>
          <cell r="R2503">
            <v>0</v>
          </cell>
          <cell r="AZ2503">
            <v>0</v>
          </cell>
          <cell r="BA2503">
            <v>0</v>
          </cell>
          <cell r="BC2503" t="str">
            <v>OTHERS</v>
          </cell>
          <cell r="BE2503" t="str">
            <v>Jun</v>
          </cell>
        </row>
        <row r="2504">
          <cell r="C2504" t="str">
            <v>Ayudthaya (Banpu)</v>
          </cell>
          <cell r="R2504">
            <v>50000</v>
          </cell>
          <cell r="AZ2504">
            <v>-25000</v>
          </cell>
          <cell r="BA2504">
            <v>-55084.745762711864</v>
          </cell>
          <cell r="BC2504" t="str">
            <v>OTHERS</v>
          </cell>
          <cell r="BE2504" t="str">
            <v>Jul</v>
          </cell>
        </row>
        <row r="2505">
          <cell r="C2505" t="str">
            <v>Ayudthaya (Banpu)</v>
          </cell>
          <cell r="R2505">
            <v>50000</v>
          </cell>
          <cell r="AZ2505">
            <v>-25000</v>
          </cell>
          <cell r="BA2505">
            <v>-55084.745762711864</v>
          </cell>
          <cell r="BC2505" t="str">
            <v>OTHERS</v>
          </cell>
          <cell r="BE2505" t="str">
            <v>Aug</v>
          </cell>
        </row>
        <row r="2506">
          <cell r="C2506" t="str">
            <v>Ayudthaya (Banpu)</v>
          </cell>
          <cell r="R2506">
            <v>0</v>
          </cell>
          <cell r="AZ2506">
            <v>0</v>
          </cell>
          <cell r="BA2506">
            <v>0</v>
          </cell>
          <cell r="BC2506" t="str">
            <v>OTHERS</v>
          </cell>
          <cell r="BE2506" t="str">
            <v>Sep</v>
          </cell>
        </row>
        <row r="2507">
          <cell r="C2507" t="str">
            <v>Ayudthaya (Banpu)</v>
          </cell>
          <cell r="R2507">
            <v>0</v>
          </cell>
          <cell r="AZ2507">
            <v>0</v>
          </cell>
          <cell r="BA2507">
            <v>0</v>
          </cell>
          <cell r="BC2507" t="str">
            <v>OTHERS</v>
          </cell>
          <cell r="BE2507" t="str">
            <v>Oct</v>
          </cell>
        </row>
        <row r="2508">
          <cell r="C2508" t="str">
            <v>Ayudthaya (Banpu)</v>
          </cell>
          <cell r="R2508">
            <v>0</v>
          </cell>
          <cell r="AZ2508">
            <v>0</v>
          </cell>
          <cell r="BA2508">
            <v>0</v>
          </cell>
          <cell r="BC2508" t="str">
            <v>OTHERS</v>
          </cell>
          <cell r="BE2508" t="str">
            <v>Nov</v>
          </cell>
        </row>
        <row r="2509">
          <cell r="C2509" t="str">
            <v>Ayudthaya (Banpu)</v>
          </cell>
          <cell r="R2509">
            <v>0</v>
          </cell>
          <cell r="AZ2509">
            <v>0</v>
          </cell>
          <cell r="BA2509">
            <v>0</v>
          </cell>
          <cell r="BC2509" t="str">
            <v>OTHERS</v>
          </cell>
          <cell r="BE2509" t="str">
            <v>Dec</v>
          </cell>
        </row>
        <row r="2510">
          <cell r="C2510" t="str">
            <v>Ayudthaya (Banpu)</v>
          </cell>
          <cell r="R2510">
            <v>0</v>
          </cell>
          <cell r="AZ2510">
            <v>0</v>
          </cell>
          <cell r="BA2510">
            <v>0</v>
          </cell>
          <cell r="BC2510" t="str">
            <v>OTHERS</v>
          </cell>
          <cell r="BE2510" t="str">
            <v>Jan</v>
          </cell>
        </row>
        <row r="2511">
          <cell r="C2511" t="str">
            <v>Ayudthaya (Banpu)</v>
          </cell>
          <cell r="R2511">
            <v>0</v>
          </cell>
          <cell r="AZ2511">
            <v>0</v>
          </cell>
          <cell r="BA2511">
            <v>0</v>
          </cell>
          <cell r="BC2511" t="str">
            <v>OTHERS</v>
          </cell>
          <cell r="BE2511" t="str">
            <v>Feb</v>
          </cell>
        </row>
        <row r="2512">
          <cell r="C2512" t="str">
            <v>Ayudthaya (Banpu)</v>
          </cell>
          <cell r="R2512">
            <v>0</v>
          </cell>
          <cell r="AZ2512">
            <v>0</v>
          </cell>
          <cell r="BA2512">
            <v>0</v>
          </cell>
          <cell r="BC2512" t="str">
            <v>OTHERS</v>
          </cell>
          <cell r="BE2512" t="str">
            <v>Mar</v>
          </cell>
        </row>
        <row r="2513">
          <cell r="C2513" t="str">
            <v>Ayudthaya (Banpu)</v>
          </cell>
          <cell r="R2513">
            <v>0</v>
          </cell>
          <cell r="AZ2513">
            <v>0</v>
          </cell>
          <cell r="BA2513">
            <v>0</v>
          </cell>
          <cell r="BC2513" t="str">
            <v>OTHERS</v>
          </cell>
          <cell r="BE2513" t="str">
            <v>Apr</v>
          </cell>
        </row>
        <row r="2514">
          <cell r="C2514" t="str">
            <v>Ayudthaya (Banpu)</v>
          </cell>
          <cell r="R2514">
            <v>0</v>
          </cell>
          <cell r="AZ2514">
            <v>0</v>
          </cell>
          <cell r="BA2514">
            <v>0</v>
          </cell>
          <cell r="BC2514" t="str">
            <v>OTHERS</v>
          </cell>
          <cell r="BE2514" t="str">
            <v>May</v>
          </cell>
        </row>
        <row r="2515">
          <cell r="C2515" t="str">
            <v>Ayudthaya (Banpu)</v>
          </cell>
          <cell r="R2515">
            <v>0</v>
          </cell>
          <cell r="AZ2515">
            <v>0</v>
          </cell>
          <cell r="BA2515">
            <v>0</v>
          </cell>
          <cell r="BC2515" t="str">
            <v>OTHERS</v>
          </cell>
          <cell r="BE2515" t="str">
            <v>Jun</v>
          </cell>
        </row>
        <row r="2516">
          <cell r="C2516" t="str">
            <v>Ayudthaya (Banpu)</v>
          </cell>
          <cell r="R2516">
            <v>0</v>
          </cell>
          <cell r="AZ2516">
            <v>0</v>
          </cell>
          <cell r="BA2516">
            <v>0</v>
          </cell>
          <cell r="BC2516" t="str">
            <v>OTHERS</v>
          </cell>
          <cell r="BE2516" t="str">
            <v>Jul</v>
          </cell>
        </row>
        <row r="2517">
          <cell r="C2517" t="str">
            <v>Ayudthaya (Banpu)</v>
          </cell>
          <cell r="R2517">
            <v>0</v>
          </cell>
          <cell r="AZ2517">
            <v>0</v>
          </cell>
          <cell r="BA2517">
            <v>0</v>
          </cell>
          <cell r="BC2517" t="str">
            <v>OTHERS</v>
          </cell>
          <cell r="BE2517" t="str">
            <v>Aug</v>
          </cell>
        </row>
        <row r="2518">
          <cell r="C2518" t="str">
            <v>Ayudthaya (Banpu)</v>
          </cell>
          <cell r="R2518">
            <v>50000</v>
          </cell>
          <cell r="AZ2518">
            <v>-25000</v>
          </cell>
          <cell r="BA2518">
            <v>-60041.254237288136</v>
          </cell>
          <cell r="BC2518" t="str">
            <v>OTHERS</v>
          </cell>
          <cell r="BE2518" t="str">
            <v>Sep</v>
          </cell>
        </row>
        <row r="2519">
          <cell r="C2519" t="str">
            <v>Ayudthaya (Banpu)</v>
          </cell>
          <cell r="R2519">
            <v>0</v>
          </cell>
          <cell r="AZ2519">
            <v>0</v>
          </cell>
          <cell r="BA2519">
            <v>0</v>
          </cell>
          <cell r="BC2519" t="str">
            <v>OTHERS</v>
          </cell>
          <cell r="BE2519" t="str">
            <v>Oct</v>
          </cell>
        </row>
        <row r="2520">
          <cell r="C2520" t="str">
            <v>Ayudthaya (Banpu)</v>
          </cell>
          <cell r="R2520">
            <v>50000</v>
          </cell>
          <cell r="AZ2520">
            <v>-25000</v>
          </cell>
          <cell r="BA2520">
            <v>-60041.254237288136</v>
          </cell>
          <cell r="BC2520" t="str">
            <v>OTHERS</v>
          </cell>
          <cell r="BE2520" t="str">
            <v>Nov</v>
          </cell>
        </row>
        <row r="2521">
          <cell r="C2521" t="str">
            <v>Ayudthaya (Banpu)</v>
          </cell>
          <cell r="R2521">
            <v>0</v>
          </cell>
          <cell r="AZ2521">
            <v>0</v>
          </cell>
          <cell r="BA2521">
            <v>0</v>
          </cell>
          <cell r="BC2521" t="str">
            <v>OTHERS</v>
          </cell>
          <cell r="BE2521" t="str">
            <v>Dec</v>
          </cell>
        </row>
        <row r="2522">
          <cell r="C2522" t="str">
            <v>Tamaka (Banpu)</v>
          </cell>
          <cell r="R2522">
            <v>0</v>
          </cell>
          <cell r="AZ2522">
            <v>0</v>
          </cell>
          <cell r="BA2522">
            <v>0</v>
          </cell>
          <cell r="BC2522" t="str">
            <v>OTHERS</v>
          </cell>
          <cell r="BE2522" t="str">
            <v>Jan</v>
          </cell>
        </row>
        <row r="2523">
          <cell r="C2523" t="str">
            <v>Tamaka (Banpu)</v>
          </cell>
          <cell r="R2523">
            <v>0</v>
          </cell>
          <cell r="AZ2523">
            <v>0</v>
          </cell>
          <cell r="BA2523">
            <v>0</v>
          </cell>
          <cell r="BC2523" t="str">
            <v>OTHERS</v>
          </cell>
          <cell r="BE2523" t="str">
            <v>Feb</v>
          </cell>
        </row>
        <row r="2524">
          <cell r="C2524" t="str">
            <v>Tamaka (Banpu)</v>
          </cell>
          <cell r="R2524">
            <v>55000</v>
          </cell>
          <cell r="AZ2524">
            <v>-27500</v>
          </cell>
          <cell r="BA2524">
            <v>-66045.379661016952</v>
          </cell>
          <cell r="BC2524" t="str">
            <v>OTHERS</v>
          </cell>
          <cell r="BE2524" t="str">
            <v>Mar</v>
          </cell>
        </row>
        <row r="2525">
          <cell r="C2525" t="str">
            <v>Tamaka (Banpu)</v>
          </cell>
          <cell r="R2525">
            <v>0</v>
          </cell>
          <cell r="AZ2525">
            <v>0</v>
          </cell>
          <cell r="BA2525">
            <v>0</v>
          </cell>
          <cell r="BC2525" t="str">
            <v>OTHERS</v>
          </cell>
          <cell r="BE2525" t="str">
            <v>Apr</v>
          </cell>
        </row>
        <row r="2526">
          <cell r="C2526" t="str">
            <v>Tamaka (Banpu)</v>
          </cell>
          <cell r="R2526">
            <v>0</v>
          </cell>
          <cell r="AZ2526">
            <v>0</v>
          </cell>
          <cell r="BA2526">
            <v>0</v>
          </cell>
          <cell r="BC2526" t="str">
            <v>OTHERS</v>
          </cell>
          <cell r="BE2526" t="str">
            <v>May</v>
          </cell>
        </row>
        <row r="2527">
          <cell r="C2527" t="str">
            <v>Tamaka (Banpu)</v>
          </cell>
          <cell r="R2527">
            <v>0</v>
          </cell>
          <cell r="AZ2527">
            <v>0</v>
          </cell>
          <cell r="BA2527">
            <v>0</v>
          </cell>
          <cell r="BC2527" t="str">
            <v>OTHERS</v>
          </cell>
          <cell r="BE2527" t="str">
            <v>Jun</v>
          </cell>
        </row>
        <row r="2528">
          <cell r="C2528" t="str">
            <v>Tamaka (Banpu)</v>
          </cell>
          <cell r="R2528">
            <v>0</v>
          </cell>
          <cell r="AZ2528">
            <v>0</v>
          </cell>
          <cell r="BA2528">
            <v>0</v>
          </cell>
          <cell r="BC2528" t="str">
            <v>OTHERS</v>
          </cell>
          <cell r="BE2528" t="str">
            <v>Jul</v>
          </cell>
        </row>
        <row r="2529">
          <cell r="C2529" t="str">
            <v>Tamaka (Banpu)</v>
          </cell>
          <cell r="R2529">
            <v>0</v>
          </cell>
          <cell r="AZ2529">
            <v>0</v>
          </cell>
          <cell r="BA2529">
            <v>0</v>
          </cell>
          <cell r="BC2529" t="str">
            <v>OTHERS</v>
          </cell>
          <cell r="BE2529" t="str">
            <v>Aug</v>
          </cell>
        </row>
        <row r="2530">
          <cell r="C2530" t="str">
            <v>Tamaka (Banpu)</v>
          </cell>
          <cell r="R2530">
            <v>0</v>
          </cell>
          <cell r="AZ2530">
            <v>0</v>
          </cell>
          <cell r="BA2530">
            <v>0</v>
          </cell>
          <cell r="BC2530" t="str">
            <v>OTHERS</v>
          </cell>
          <cell r="BE2530" t="str">
            <v>Sep</v>
          </cell>
        </row>
        <row r="2531">
          <cell r="C2531" t="str">
            <v>Tamaka (Banpu)</v>
          </cell>
          <cell r="R2531">
            <v>0</v>
          </cell>
          <cell r="AZ2531">
            <v>0</v>
          </cell>
          <cell r="BA2531">
            <v>0</v>
          </cell>
          <cell r="BC2531" t="str">
            <v>OTHERS</v>
          </cell>
          <cell r="BE2531" t="str">
            <v>Oct</v>
          </cell>
        </row>
        <row r="2532">
          <cell r="C2532" t="str">
            <v>Tamaka (Banpu)</v>
          </cell>
          <cell r="R2532">
            <v>0</v>
          </cell>
          <cell r="AZ2532">
            <v>0</v>
          </cell>
          <cell r="BA2532">
            <v>0</v>
          </cell>
          <cell r="BC2532" t="str">
            <v>OTHERS</v>
          </cell>
          <cell r="BE2532" t="str">
            <v>Nov</v>
          </cell>
        </row>
        <row r="2533">
          <cell r="C2533" t="str">
            <v>Tamaka (Banpu)</v>
          </cell>
          <cell r="R2533">
            <v>0</v>
          </cell>
          <cell r="AZ2533">
            <v>0</v>
          </cell>
          <cell r="BA2533">
            <v>0</v>
          </cell>
          <cell r="BC2533" t="str">
            <v>OTHERS</v>
          </cell>
          <cell r="BE2533" t="str">
            <v>Dec</v>
          </cell>
        </row>
        <row r="2534">
          <cell r="C2534" t="str">
            <v>Tamaka (Banpu)</v>
          </cell>
          <cell r="R2534">
            <v>0</v>
          </cell>
          <cell r="AZ2534">
            <v>0</v>
          </cell>
          <cell r="BA2534">
            <v>0</v>
          </cell>
          <cell r="BC2534" t="str">
            <v>OTHERS</v>
          </cell>
          <cell r="BE2534" t="str">
            <v>Jan</v>
          </cell>
        </row>
        <row r="2535">
          <cell r="C2535" t="str">
            <v>Tamaka (Banpu)</v>
          </cell>
          <cell r="R2535">
            <v>0</v>
          </cell>
          <cell r="AZ2535">
            <v>0</v>
          </cell>
          <cell r="BA2535">
            <v>0</v>
          </cell>
          <cell r="BC2535" t="str">
            <v>OTHERS</v>
          </cell>
          <cell r="BE2535" t="str">
            <v>Feb</v>
          </cell>
        </row>
        <row r="2536">
          <cell r="C2536" t="str">
            <v>Tamaka (Banpu)</v>
          </cell>
          <cell r="R2536">
            <v>0</v>
          </cell>
          <cell r="AZ2536">
            <v>0</v>
          </cell>
          <cell r="BA2536">
            <v>0</v>
          </cell>
          <cell r="BC2536" t="str">
            <v>OTHERS</v>
          </cell>
          <cell r="BE2536" t="str">
            <v>Mar</v>
          </cell>
        </row>
        <row r="2537">
          <cell r="C2537" t="str">
            <v>Tamaka (Banpu)</v>
          </cell>
          <cell r="R2537">
            <v>0</v>
          </cell>
          <cell r="AZ2537">
            <v>0</v>
          </cell>
          <cell r="BA2537">
            <v>0</v>
          </cell>
          <cell r="BC2537" t="str">
            <v>OTHERS</v>
          </cell>
          <cell r="BE2537" t="str">
            <v>Apr</v>
          </cell>
        </row>
        <row r="2538">
          <cell r="C2538" t="str">
            <v>Tamaka (Banpu)</v>
          </cell>
          <cell r="R2538">
            <v>0</v>
          </cell>
          <cell r="AZ2538">
            <v>0</v>
          </cell>
          <cell r="BA2538">
            <v>0</v>
          </cell>
          <cell r="BC2538" t="str">
            <v>OTHERS</v>
          </cell>
          <cell r="BE2538" t="str">
            <v>May</v>
          </cell>
        </row>
        <row r="2539">
          <cell r="C2539" t="str">
            <v>Tamaka (Banpu)</v>
          </cell>
          <cell r="R2539">
            <v>0</v>
          </cell>
          <cell r="AZ2539">
            <v>0</v>
          </cell>
          <cell r="BA2539">
            <v>0</v>
          </cell>
          <cell r="BC2539" t="str">
            <v>OTHERS</v>
          </cell>
          <cell r="BE2539" t="str">
            <v>Jun</v>
          </cell>
        </row>
        <row r="2540">
          <cell r="C2540" t="str">
            <v>Tamaka (Banpu)</v>
          </cell>
          <cell r="R2540">
            <v>55000</v>
          </cell>
          <cell r="AZ2540">
            <v>-27500</v>
          </cell>
          <cell r="BA2540">
            <v>-61991.52542372881</v>
          </cell>
          <cell r="BC2540" t="str">
            <v>OTHERS</v>
          </cell>
          <cell r="BE2540" t="str">
            <v>Jul</v>
          </cell>
        </row>
        <row r="2541">
          <cell r="C2541" t="str">
            <v>Tamaka (Banpu)</v>
          </cell>
          <cell r="R2541">
            <v>0</v>
          </cell>
          <cell r="AZ2541">
            <v>0</v>
          </cell>
          <cell r="BA2541">
            <v>0</v>
          </cell>
          <cell r="BC2541" t="str">
            <v>OTHERS</v>
          </cell>
          <cell r="BE2541" t="str">
            <v>Aug</v>
          </cell>
        </row>
        <row r="2542">
          <cell r="C2542" t="str">
            <v>Tamaka (Banpu)</v>
          </cell>
          <cell r="R2542">
            <v>0</v>
          </cell>
          <cell r="AZ2542">
            <v>0</v>
          </cell>
          <cell r="BA2542">
            <v>0</v>
          </cell>
          <cell r="BC2542" t="str">
            <v>OTHERS</v>
          </cell>
          <cell r="BE2542" t="str">
            <v>Sep</v>
          </cell>
        </row>
        <row r="2543">
          <cell r="C2543" t="str">
            <v>Tamaka (Banpu)</v>
          </cell>
          <cell r="R2543">
            <v>55000</v>
          </cell>
          <cell r="AZ2543">
            <v>-27500</v>
          </cell>
          <cell r="BA2543">
            <v>-61991.52542372881</v>
          </cell>
          <cell r="BC2543" t="str">
            <v>OTHERS</v>
          </cell>
          <cell r="BE2543" t="str">
            <v>Oct</v>
          </cell>
        </row>
        <row r="2544">
          <cell r="C2544" t="str">
            <v>Tamaka (Banpu)</v>
          </cell>
          <cell r="R2544">
            <v>0</v>
          </cell>
          <cell r="AZ2544">
            <v>0</v>
          </cell>
          <cell r="BA2544">
            <v>0</v>
          </cell>
          <cell r="BC2544" t="str">
            <v>OTHERS</v>
          </cell>
          <cell r="BE2544" t="str">
            <v>Nov</v>
          </cell>
        </row>
        <row r="2545">
          <cell r="C2545" t="str">
            <v>Tamaka (Banpu)</v>
          </cell>
          <cell r="R2545">
            <v>0</v>
          </cell>
          <cell r="AZ2545">
            <v>0</v>
          </cell>
          <cell r="BA2545">
            <v>0</v>
          </cell>
          <cell r="BC2545" t="str">
            <v>OTHERS</v>
          </cell>
          <cell r="BE2545" t="str">
            <v>Dec</v>
          </cell>
        </row>
        <row r="2546">
          <cell r="C2546" t="str">
            <v>SCC (CMMC)</v>
          </cell>
          <cell r="R2546">
            <v>47500</v>
          </cell>
          <cell r="AZ2546">
            <v>-23750</v>
          </cell>
          <cell r="BA2546">
            <v>-52230.678810511832</v>
          </cell>
          <cell r="BC2546" t="str">
            <v>OTHERS</v>
          </cell>
          <cell r="BE2546" t="str">
            <v>Jan</v>
          </cell>
        </row>
        <row r="2547">
          <cell r="C2547" t="str">
            <v>SCC (CMMC)</v>
          </cell>
          <cell r="R2547">
            <v>47500</v>
          </cell>
          <cell r="AZ2547">
            <v>-23750</v>
          </cell>
          <cell r="BA2547">
            <v>-52230.678810511832</v>
          </cell>
          <cell r="BC2547" t="str">
            <v>OTHERS</v>
          </cell>
          <cell r="BE2547" t="str">
            <v>Feb</v>
          </cell>
        </row>
        <row r="2548">
          <cell r="C2548" t="str">
            <v>SCC (CMMC)</v>
          </cell>
          <cell r="R2548">
            <v>0</v>
          </cell>
          <cell r="AZ2548">
            <v>0</v>
          </cell>
          <cell r="BA2548">
            <v>0</v>
          </cell>
          <cell r="BC2548" t="str">
            <v>OTHERS</v>
          </cell>
          <cell r="BE2548" t="str">
            <v>Mar</v>
          </cell>
        </row>
        <row r="2549">
          <cell r="C2549" t="str">
            <v>SCC (CMMC)</v>
          </cell>
          <cell r="R2549">
            <v>47500</v>
          </cell>
          <cell r="AZ2549">
            <v>-23750</v>
          </cell>
          <cell r="BA2549">
            <v>-52230.678810511832</v>
          </cell>
          <cell r="BC2549" t="str">
            <v>OTHERS</v>
          </cell>
          <cell r="BE2549" t="str">
            <v>Apr</v>
          </cell>
        </row>
        <row r="2550">
          <cell r="C2550" t="str">
            <v>SCC (CMMC)</v>
          </cell>
          <cell r="R2550">
            <v>47500</v>
          </cell>
          <cell r="AZ2550">
            <v>-23750</v>
          </cell>
          <cell r="BA2550">
            <v>-52230.678810511832</v>
          </cell>
          <cell r="BC2550" t="str">
            <v>OTHERS</v>
          </cell>
          <cell r="BE2550" t="str">
            <v>May</v>
          </cell>
        </row>
        <row r="2551">
          <cell r="C2551" t="str">
            <v>SCC (CMMC)</v>
          </cell>
          <cell r="R2551">
            <v>47500</v>
          </cell>
          <cell r="AZ2551">
            <v>-23750</v>
          </cell>
          <cell r="BA2551">
            <v>-52230.678810511832</v>
          </cell>
          <cell r="BC2551" t="str">
            <v>OTHERS</v>
          </cell>
          <cell r="BE2551" t="str">
            <v>Jun</v>
          </cell>
        </row>
        <row r="2552">
          <cell r="C2552" t="str">
            <v>SCC (CMMC)</v>
          </cell>
          <cell r="R2552">
            <v>0</v>
          </cell>
          <cell r="AZ2552">
            <v>0</v>
          </cell>
          <cell r="BA2552">
            <v>0</v>
          </cell>
          <cell r="BC2552" t="str">
            <v>OTHERS</v>
          </cell>
          <cell r="BE2552" t="str">
            <v>Jul</v>
          </cell>
        </row>
        <row r="2553">
          <cell r="C2553" t="str">
            <v>SCC (CMMC)</v>
          </cell>
          <cell r="R2553">
            <v>47500</v>
          </cell>
          <cell r="AZ2553">
            <v>-23750</v>
          </cell>
          <cell r="BA2553">
            <v>-52230.678810511832</v>
          </cell>
          <cell r="BC2553" t="str">
            <v>OTHERS</v>
          </cell>
          <cell r="BE2553" t="str">
            <v>Aug</v>
          </cell>
        </row>
        <row r="2554">
          <cell r="C2554" t="str">
            <v>SCC (CMMC)</v>
          </cell>
          <cell r="R2554">
            <v>0</v>
          </cell>
          <cell r="AZ2554">
            <v>0</v>
          </cell>
          <cell r="BA2554">
            <v>0</v>
          </cell>
          <cell r="BC2554" t="str">
            <v>OTHERS</v>
          </cell>
          <cell r="BE2554" t="str">
            <v>Sep</v>
          </cell>
        </row>
        <row r="2555">
          <cell r="C2555" t="str">
            <v>SCC (CMMC)</v>
          </cell>
          <cell r="R2555">
            <v>0</v>
          </cell>
          <cell r="AZ2555">
            <v>0</v>
          </cell>
          <cell r="BA2555">
            <v>0</v>
          </cell>
          <cell r="BC2555" t="str">
            <v>OTHERS</v>
          </cell>
          <cell r="BE2555" t="str">
            <v>Oct</v>
          </cell>
        </row>
        <row r="2556">
          <cell r="C2556" t="str">
            <v>SCC (CMMC)</v>
          </cell>
          <cell r="R2556">
            <v>0</v>
          </cell>
          <cell r="AZ2556">
            <v>0</v>
          </cell>
          <cell r="BA2556">
            <v>0</v>
          </cell>
          <cell r="BC2556" t="str">
            <v>OTHERS</v>
          </cell>
          <cell r="BE2556" t="str">
            <v>Nov</v>
          </cell>
        </row>
        <row r="2557">
          <cell r="C2557" t="str">
            <v>SCC (CMMC)</v>
          </cell>
          <cell r="R2557">
            <v>0</v>
          </cell>
          <cell r="AZ2557">
            <v>0</v>
          </cell>
          <cell r="BA2557">
            <v>0</v>
          </cell>
          <cell r="BC2557" t="str">
            <v>OTHERS</v>
          </cell>
          <cell r="BE2557" t="str">
            <v>Dec</v>
          </cell>
        </row>
        <row r="2558">
          <cell r="C2558" t="str">
            <v>SCC</v>
          </cell>
          <cell r="R2558">
            <v>47500</v>
          </cell>
          <cell r="AZ2558">
            <v>0</v>
          </cell>
          <cell r="BA2558">
            <v>0</v>
          </cell>
          <cell r="BC2558" t="str">
            <v>BANPU</v>
          </cell>
          <cell r="BE2558" t="str">
            <v>Jan</v>
          </cell>
        </row>
        <row r="2559">
          <cell r="C2559" t="str">
            <v>SCC</v>
          </cell>
          <cell r="R2559">
            <v>47500</v>
          </cell>
          <cell r="AZ2559">
            <v>0</v>
          </cell>
          <cell r="BA2559">
            <v>0</v>
          </cell>
          <cell r="BC2559" t="str">
            <v>BANPU</v>
          </cell>
          <cell r="BE2559" t="str">
            <v>Feb</v>
          </cell>
        </row>
        <row r="2560">
          <cell r="C2560" t="str">
            <v>SCC</v>
          </cell>
          <cell r="R2560">
            <v>0</v>
          </cell>
          <cell r="AZ2560">
            <v>0</v>
          </cell>
          <cell r="BA2560">
            <v>0</v>
          </cell>
          <cell r="BC2560" t="str">
            <v>BANPU</v>
          </cell>
          <cell r="BE2560" t="str">
            <v>Mar</v>
          </cell>
        </row>
        <row r="2561">
          <cell r="C2561" t="str">
            <v>SCC</v>
          </cell>
          <cell r="R2561">
            <v>47500</v>
          </cell>
          <cell r="AZ2561">
            <v>0</v>
          </cell>
          <cell r="BA2561">
            <v>0</v>
          </cell>
          <cell r="BC2561" t="str">
            <v>BANPU</v>
          </cell>
          <cell r="BE2561" t="str">
            <v>Apr</v>
          </cell>
        </row>
        <row r="2562">
          <cell r="C2562" t="str">
            <v>SCC</v>
          </cell>
          <cell r="R2562">
            <v>47500</v>
          </cell>
          <cell r="AZ2562">
            <v>0</v>
          </cell>
          <cell r="BA2562">
            <v>0</v>
          </cell>
          <cell r="BC2562" t="str">
            <v>BANPU</v>
          </cell>
          <cell r="BE2562" t="str">
            <v>May</v>
          </cell>
        </row>
        <row r="2563">
          <cell r="C2563" t="str">
            <v>SCC</v>
          </cell>
          <cell r="R2563">
            <v>47500</v>
          </cell>
          <cell r="AZ2563">
            <v>0</v>
          </cell>
          <cell r="BA2563">
            <v>0</v>
          </cell>
          <cell r="BC2563" t="str">
            <v>BANPU</v>
          </cell>
          <cell r="BE2563" t="str">
            <v>Jun</v>
          </cell>
        </row>
        <row r="2564">
          <cell r="C2564" t="str">
            <v>SCC</v>
          </cell>
          <cell r="R2564">
            <v>0</v>
          </cell>
          <cell r="AZ2564">
            <v>0</v>
          </cell>
          <cell r="BA2564">
            <v>0</v>
          </cell>
          <cell r="BC2564" t="str">
            <v>BANPU</v>
          </cell>
          <cell r="BE2564" t="str">
            <v>Jul</v>
          </cell>
        </row>
        <row r="2565">
          <cell r="C2565" t="str">
            <v>SCC</v>
          </cell>
          <cell r="R2565">
            <v>47500</v>
          </cell>
          <cell r="AZ2565">
            <v>0</v>
          </cell>
          <cell r="BA2565">
            <v>0</v>
          </cell>
          <cell r="BC2565" t="str">
            <v>BANPU</v>
          </cell>
          <cell r="BE2565" t="str">
            <v>Aug</v>
          </cell>
        </row>
        <row r="2566">
          <cell r="C2566" t="str">
            <v>SCC</v>
          </cell>
          <cell r="R2566">
            <v>0</v>
          </cell>
          <cell r="AZ2566">
            <v>0</v>
          </cell>
          <cell r="BA2566">
            <v>0</v>
          </cell>
          <cell r="BC2566" t="str">
            <v>BANPU</v>
          </cell>
          <cell r="BE2566" t="str">
            <v>Sep</v>
          </cell>
        </row>
        <row r="2567">
          <cell r="C2567" t="str">
            <v>SCC</v>
          </cell>
          <cell r="R2567">
            <v>0</v>
          </cell>
          <cell r="AZ2567">
            <v>0</v>
          </cell>
          <cell r="BA2567">
            <v>0</v>
          </cell>
          <cell r="BC2567" t="str">
            <v>BANPU</v>
          </cell>
          <cell r="BE2567" t="str">
            <v>Oct</v>
          </cell>
        </row>
        <row r="2568">
          <cell r="C2568" t="str">
            <v>SCC</v>
          </cell>
          <cell r="R2568">
            <v>0</v>
          </cell>
          <cell r="AZ2568">
            <v>0</v>
          </cell>
          <cell r="BA2568">
            <v>0</v>
          </cell>
          <cell r="BC2568" t="str">
            <v>BANPU</v>
          </cell>
          <cell r="BE2568" t="str">
            <v>Nov</v>
          </cell>
        </row>
        <row r="2569">
          <cell r="C2569" t="str">
            <v>SCC</v>
          </cell>
          <cell r="R2569">
            <v>0</v>
          </cell>
          <cell r="AZ2569">
            <v>0</v>
          </cell>
          <cell r="BA2569">
            <v>0</v>
          </cell>
          <cell r="BC2569" t="str">
            <v>BANPU</v>
          </cell>
          <cell r="BE2569" t="str">
            <v>Dec</v>
          </cell>
        </row>
        <row r="2570">
          <cell r="C2570" t="str">
            <v>SCC (CMMC)</v>
          </cell>
          <cell r="R2570">
            <v>2500.0000000000023</v>
          </cell>
          <cell r="AZ2570">
            <v>-1250.0000000000011</v>
          </cell>
          <cell r="BA2570">
            <v>-2947.405935250888</v>
          </cell>
          <cell r="BC2570" t="str">
            <v>OTHERS</v>
          </cell>
          <cell r="BE2570" t="str">
            <v>Jan</v>
          </cell>
        </row>
        <row r="2571">
          <cell r="C2571" t="str">
            <v>SCC (CMMC)</v>
          </cell>
          <cell r="R2571">
            <v>2500.0000000000023</v>
          </cell>
          <cell r="AZ2571">
            <v>-1250.0000000000011</v>
          </cell>
          <cell r="BA2571">
            <v>-2947.405935250888</v>
          </cell>
          <cell r="BC2571" t="str">
            <v>OTHERS</v>
          </cell>
          <cell r="BE2571" t="str">
            <v>Feb</v>
          </cell>
        </row>
        <row r="2572">
          <cell r="C2572" t="str">
            <v>SCC (CMMC)</v>
          </cell>
          <cell r="R2572">
            <v>0</v>
          </cell>
          <cell r="AZ2572">
            <v>0</v>
          </cell>
          <cell r="BA2572">
            <v>0</v>
          </cell>
          <cell r="BC2572" t="str">
            <v>OTHERS</v>
          </cell>
          <cell r="BE2572" t="str">
            <v>Mar</v>
          </cell>
        </row>
        <row r="2573">
          <cell r="C2573" t="str">
            <v>SCC (CMMC)</v>
          </cell>
          <cell r="R2573">
            <v>2500.0000000000023</v>
          </cell>
          <cell r="AZ2573">
            <v>-1250.0000000000011</v>
          </cell>
          <cell r="BA2573">
            <v>-2947.405935250888</v>
          </cell>
          <cell r="BC2573" t="str">
            <v>OTHERS</v>
          </cell>
          <cell r="BE2573" t="str">
            <v>Apr</v>
          </cell>
        </row>
        <row r="2574">
          <cell r="C2574" t="str">
            <v>SCC (CMMC)</v>
          </cell>
          <cell r="R2574">
            <v>2500.0000000000023</v>
          </cell>
          <cell r="AZ2574">
            <v>-1250.0000000000011</v>
          </cell>
          <cell r="BA2574">
            <v>-2947.405935250888</v>
          </cell>
          <cell r="BC2574" t="str">
            <v>OTHERS</v>
          </cell>
          <cell r="BE2574" t="str">
            <v>May</v>
          </cell>
        </row>
        <row r="2575">
          <cell r="C2575" t="str">
            <v>SCC (CMMC)</v>
          </cell>
          <cell r="R2575">
            <v>2500.0000000000023</v>
          </cell>
          <cell r="AZ2575">
            <v>-1250.0000000000011</v>
          </cell>
          <cell r="BA2575">
            <v>-2947.405935250888</v>
          </cell>
          <cell r="BC2575" t="str">
            <v>OTHERS</v>
          </cell>
          <cell r="BE2575" t="str">
            <v>Jun</v>
          </cell>
        </row>
        <row r="2576">
          <cell r="C2576" t="str">
            <v>SCC (CMMC)</v>
          </cell>
          <cell r="R2576">
            <v>0</v>
          </cell>
          <cell r="AZ2576">
            <v>0</v>
          </cell>
          <cell r="BA2576">
            <v>0</v>
          </cell>
          <cell r="BC2576" t="str">
            <v>OTHERS</v>
          </cell>
          <cell r="BE2576" t="str">
            <v>Jul</v>
          </cell>
        </row>
        <row r="2577">
          <cell r="C2577" t="str">
            <v>SCC (CMMC)</v>
          </cell>
          <cell r="R2577">
            <v>2500.0000000000023</v>
          </cell>
          <cell r="AZ2577">
            <v>-1250.0000000000011</v>
          </cell>
          <cell r="BA2577">
            <v>-2947.405935250888</v>
          </cell>
          <cell r="BC2577" t="str">
            <v>OTHERS</v>
          </cell>
          <cell r="BE2577" t="str">
            <v>Aug</v>
          </cell>
        </row>
        <row r="2578">
          <cell r="C2578" t="str">
            <v>SCC (CMMC)</v>
          </cell>
          <cell r="R2578">
            <v>0</v>
          </cell>
          <cell r="AZ2578">
            <v>0</v>
          </cell>
          <cell r="BA2578">
            <v>0</v>
          </cell>
          <cell r="BC2578" t="str">
            <v>OTHERS</v>
          </cell>
          <cell r="BE2578" t="str">
            <v>Sep</v>
          </cell>
        </row>
        <row r="2579">
          <cell r="C2579" t="str">
            <v>SCC (CMMC)</v>
          </cell>
          <cell r="R2579">
            <v>0</v>
          </cell>
          <cell r="AZ2579">
            <v>0</v>
          </cell>
          <cell r="BA2579">
            <v>0</v>
          </cell>
          <cell r="BC2579" t="str">
            <v>OTHERS</v>
          </cell>
          <cell r="BE2579" t="str">
            <v>Oct</v>
          </cell>
        </row>
        <row r="2580">
          <cell r="C2580" t="str">
            <v>SCC (CMMC)</v>
          </cell>
          <cell r="R2580">
            <v>0</v>
          </cell>
          <cell r="AZ2580">
            <v>0</v>
          </cell>
          <cell r="BA2580">
            <v>0</v>
          </cell>
          <cell r="BC2580" t="str">
            <v>OTHERS</v>
          </cell>
          <cell r="BE2580" t="str">
            <v>Nov</v>
          </cell>
        </row>
        <row r="2581">
          <cell r="C2581" t="str">
            <v>SCC (CMMC)</v>
          </cell>
          <cell r="R2581">
            <v>0</v>
          </cell>
          <cell r="AZ2581">
            <v>0</v>
          </cell>
          <cell r="BA2581">
            <v>0</v>
          </cell>
          <cell r="BC2581" t="str">
            <v>OTHERS</v>
          </cell>
          <cell r="BE2581" t="str">
            <v>Dec</v>
          </cell>
        </row>
        <row r="2582">
          <cell r="C2582" t="str">
            <v>SCC</v>
          </cell>
          <cell r="R2582">
            <v>2500.0000000000023</v>
          </cell>
          <cell r="AZ2582">
            <v>0</v>
          </cell>
          <cell r="BA2582">
            <v>0</v>
          </cell>
          <cell r="BC2582" t="str">
            <v>BANPU</v>
          </cell>
          <cell r="BE2582" t="str">
            <v>Jan</v>
          </cell>
        </row>
        <row r="2583">
          <cell r="C2583" t="str">
            <v>SCC</v>
          </cell>
          <cell r="R2583">
            <v>2500.0000000000023</v>
          </cell>
          <cell r="AZ2583">
            <v>0</v>
          </cell>
          <cell r="BA2583">
            <v>0</v>
          </cell>
          <cell r="BC2583" t="str">
            <v>BANPU</v>
          </cell>
          <cell r="BE2583" t="str">
            <v>Feb</v>
          </cell>
        </row>
        <row r="2584">
          <cell r="C2584" t="str">
            <v>SCC</v>
          </cell>
          <cell r="R2584">
            <v>0</v>
          </cell>
          <cell r="AZ2584">
            <v>0</v>
          </cell>
          <cell r="BA2584">
            <v>0</v>
          </cell>
          <cell r="BC2584" t="str">
            <v>BANPU</v>
          </cell>
          <cell r="BE2584" t="str">
            <v>Mar</v>
          </cell>
        </row>
        <row r="2585">
          <cell r="C2585" t="str">
            <v>SCC</v>
          </cell>
          <cell r="R2585">
            <v>2500.0000000000023</v>
          </cell>
          <cell r="AZ2585">
            <v>0</v>
          </cell>
          <cell r="BA2585">
            <v>0</v>
          </cell>
          <cell r="BC2585" t="str">
            <v>BANPU</v>
          </cell>
          <cell r="BE2585" t="str">
            <v>Apr</v>
          </cell>
        </row>
        <row r="2586">
          <cell r="C2586" t="str">
            <v>SCC</v>
          </cell>
          <cell r="R2586">
            <v>2500.0000000000023</v>
          </cell>
          <cell r="AZ2586">
            <v>0</v>
          </cell>
          <cell r="BA2586">
            <v>0</v>
          </cell>
          <cell r="BC2586" t="str">
            <v>BANPU</v>
          </cell>
          <cell r="BE2586" t="str">
            <v>May</v>
          </cell>
        </row>
        <row r="2587">
          <cell r="C2587" t="str">
            <v>SCC</v>
          </cell>
          <cell r="R2587">
            <v>2500.0000000000023</v>
          </cell>
          <cell r="AZ2587">
            <v>0</v>
          </cell>
          <cell r="BA2587">
            <v>0</v>
          </cell>
          <cell r="BC2587" t="str">
            <v>BANPU</v>
          </cell>
          <cell r="BE2587" t="str">
            <v>Jun</v>
          </cell>
        </row>
        <row r="2588">
          <cell r="C2588" t="str">
            <v>SCC</v>
          </cell>
          <cell r="R2588">
            <v>0</v>
          </cell>
          <cell r="AZ2588">
            <v>0</v>
          </cell>
          <cell r="BA2588">
            <v>0</v>
          </cell>
          <cell r="BC2588" t="str">
            <v>BANPU</v>
          </cell>
          <cell r="BE2588" t="str">
            <v>Jul</v>
          </cell>
        </row>
        <row r="2589">
          <cell r="C2589" t="str">
            <v>SCC</v>
          </cell>
          <cell r="R2589">
            <v>2500.0000000000023</v>
          </cell>
          <cell r="AZ2589">
            <v>0</v>
          </cell>
          <cell r="BA2589">
            <v>0</v>
          </cell>
          <cell r="BC2589" t="str">
            <v>BANPU</v>
          </cell>
          <cell r="BE2589" t="str">
            <v>Aug</v>
          </cell>
        </row>
        <row r="2590">
          <cell r="C2590" t="str">
            <v>SCC</v>
          </cell>
          <cell r="R2590">
            <v>0</v>
          </cell>
          <cell r="AZ2590">
            <v>0</v>
          </cell>
          <cell r="BA2590">
            <v>0</v>
          </cell>
          <cell r="BC2590" t="str">
            <v>BANPU</v>
          </cell>
          <cell r="BE2590" t="str">
            <v>Sep</v>
          </cell>
        </row>
        <row r="2591">
          <cell r="C2591" t="str">
            <v>SCC</v>
          </cell>
          <cell r="R2591">
            <v>0</v>
          </cell>
          <cell r="AZ2591">
            <v>0</v>
          </cell>
          <cell r="BA2591">
            <v>0</v>
          </cell>
          <cell r="BC2591" t="str">
            <v>BANPU</v>
          </cell>
          <cell r="BE2591" t="str">
            <v>Oct</v>
          </cell>
        </row>
        <row r="2592">
          <cell r="C2592" t="str">
            <v>SCC</v>
          </cell>
          <cell r="R2592">
            <v>0</v>
          </cell>
          <cell r="AZ2592">
            <v>0</v>
          </cell>
          <cell r="BA2592">
            <v>0</v>
          </cell>
          <cell r="BC2592" t="str">
            <v>BANPU</v>
          </cell>
          <cell r="BE2592" t="str">
            <v>Nov</v>
          </cell>
        </row>
        <row r="2593">
          <cell r="C2593" t="str">
            <v>SCC</v>
          </cell>
          <cell r="R2593">
            <v>0</v>
          </cell>
          <cell r="AZ2593">
            <v>0</v>
          </cell>
          <cell r="BA2593">
            <v>0</v>
          </cell>
          <cell r="BC2593" t="str">
            <v>BANPU</v>
          </cell>
          <cell r="BE2593" t="str">
            <v>Dec</v>
          </cell>
        </row>
        <row r="2594">
          <cell r="C2594" t="str">
            <v>SCC (CMMC)</v>
          </cell>
          <cell r="R2594">
            <v>0</v>
          </cell>
          <cell r="AZ2594">
            <v>0</v>
          </cell>
          <cell r="BA2594">
            <v>0</v>
          </cell>
          <cell r="BC2594" t="str">
            <v>OTHERS</v>
          </cell>
          <cell r="BE2594" t="str">
            <v>Jan</v>
          </cell>
        </row>
        <row r="2595">
          <cell r="C2595" t="str">
            <v>SCC (CMMC)</v>
          </cell>
          <cell r="R2595">
            <v>0</v>
          </cell>
          <cell r="AZ2595">
            <v>0</v>
          </cell>
          <cell r="BA2595">
            <v>0</v>
          </cell>
          <cell r="BC2595" t="str">
            <v>OTHERS</v>
          </cell>
          <cell r="BE2595" t="str">
            <v>Feb</v>
          </cell>
        </row>
        <row r="2596">
          <cell r="C2596" t="str">
            <v>SCC (CMMC)</v>
          </cell>
          <cell r="R2596">
            <v>0</v>
          </cell>
          <cell r="AZ2596">
            <v>0</v>
          </cell>
          <cell r="BA2596">
            <v>0</v>
          </cell>
          <cell r="BC2596" t="str">
            <v>OTHERS</v>
          </cell>
          <cell r="BE2596" t="str">
            <v>Mar</v>
          </cell>
        </row>
        <row r="2597">
          <cell r="C2597" t="str">
            <v>SCC (CMMC)</v>
          </cell>
          <cell r="R2597">
            <v>0</v>
          </cell>
          <cell r="AZ2597">
            <v>0</v>
          </cell>
          <cell r="BA2597">
            <v>0</v>
          </cell>
          <cell r="BC2597" t="str">
            <v>OTHERS</v>
          </cell>
          <cell r="BE2597" t="str">
            <v>Apr</v>
          </cell>
        </row>
        <row r="2598">
          <cell r="C2598" t="str">
            <v>SCC (CMMC)</v>
          </cell>
          <cell r="R2598">
            <v>0</v>
          </cell>
          <cell r="AZ2598">
            <v>0</v>
          </cell>
          <cell r="BA2598">
            <v>0</v>
          </cell>
          <cell r="BC2598" t="str">
            <v>OTHERS</v>
          </cell>
          <cell r="BE2598" t="str">
            <v>May</v>
          </cell>
        </row>
        <row r="2599">
          <cell r="C2599" t="str">
            <v>SCC (CMMC)</v>
          </cell>
          <cell r="R2599">
            <v>47500</v>
          </cell>
          <cell r="AZ2599">
            <v>-23750</v>
          </cell>
          <cell r="BA2599">
            <v>-52230.678810511832</v>
          </cell>
          <cell r="BC2599" t="str">
            <v>OTHERS</v>
          </cell>
          <cell r="BE2599" t="str">
            <v>Jun</v>
          </cell>
        </row>
        <row r="2600">
          <cell r="C2600" t="str">
            <v>SCC (CMMC)</v>
          </cell>
          <cell r="R2600">
            <v>0</v>
          </cell>
          <cell r="AZ2600">
            <v>0</v>
          </cell>
          <cell r="BA2600">
            <v>0</v>
          </cell>
          <cell r="BC2600" t="str">
            <v>OTHERS</v>
          </cell>
          <cell r="BE2600" t="str">
            <v>Jul</v>
          </cell>
        </row>
        <row r="2601">
          <cell r="C2601" t="str">
            <v>SCC (CMMC)</v>
          </cell>
          <cell r="R2601">
            <v>0</v>
          </cell>
          <cell r="AZ2601">
            <v>0</v>
          </cell>
          <cell r="BA2601">
            <v>0</v>
          </cell>
          <cell r="BC2601" t="str">
            <v>OTHERS</v>
          </cell>
          <cell r="BE2601" t="str">
            <v>Aug</v>
          </cell>
        </row>
        <row r="2602">
          <cell r="C2602" t="str">
            <v>SCC (CMMC)</v>
          </cell>
          <cell r="R2602">
            <v>0</v>
          </cell>
          <cell r="AZ2602">
            <v>0</v>
          </cell>
          <cell r="BA2602">
            <v>0</v>
          </cell>
          <cell r="BC2602" t="str">
            <v>OTHERS</v>
          </cell>
          <cell r="BE2602" t="str">
            <v>Sep</v>
          </cell>
        </row>
        <row r="2603">
          <cell r="C2603" t="str">
            <v>SCC (CMMC)</v>
          </cell>
          <cell r="R2603">
            <v>0</v>
          </cell>
          <cell r="AZ2603">
            <v>0</v>
          </cell>
          <cell r="BA2603">
            <v>0</v>
          </cell>
          <cell r="BC2603" t="str">
            <v>OTHERS</v>
          </cell>
          <cell r="BE2603" t="str">
            <v>Oct</v>
          </cell>
        </row>
        <row r="2604">
          <cell r="C2604" t="str">
            <v>SCC (CMMC)</v>
          </cell>
          <cell r="R2604">
            <v>0</v>
          </cell>
          <cell r="AZ2604">
            <v>0</v>
          </cell>
          <cell r="BA2604">
            <v>0</v>
          </cell>
          <cell r="BC2604" t="str">
            <v>OTHERS</v>
          </cell>
          <cell r="BE2604" t="str">
            <v>Nov</v>
          </cell>
        </row>
        <row r="2605">
          <cell r="C2605" t="str">
            <v>SCC (CMMC)</v>
          </cell>
          <cell r="R2605">
            <v>0</v>
          </cell>
          <cell r="AZ2605">
            <v>0</v>
          </cell>
          <cell r="BA2605">
            <v>0</v>
          </cell>
          <cell r="BC2605" t="str">
            <v>OTHERS</v>
          </cell>
          <cell r="BE2605" t="str">
            <v>Dec</v>
          </cell>
        </row>
        <row r="2606">
          <cell r="C2606" t="str">
            <v>SCC</v>
          </cell>
          <cell r="R2606">
            <v>0</v>
          </cell>
          <cell r="AZ2606">
            <v>0</v>
          </cell>
          <cell r="BA2606">
            <v>0</v>
          </cell>
          <cell r="BC2606" t="str">
            <v>BANPU</v>
          </cell>
          <cell r="BE2606" t="str">
            <v>Jan</v>
          </cell>
        </row>
        <row r="2607">
          <cell r="C2607" t="str">
            <v>SCC</v>
          </cell>
          <cell r="R2607">
            <v>0</v>
          </cell>
          <cell r="AZ2607">
            <v>0</v>
          </cell>
          <cell r="BA2607">
            <v>0</v>
          </cell>
          <cell r="BC2607" t="str">
            <v>BANPU</v>
          </cell>
          <cell r="BE2607" t="str">
            <v>Feb</v>
          </cell>
        </row>
        <row r="2608">
          <cell r="C2608" t="str">
            <v>SCC</v>
          </cell>
          <cell r="R2608">
            <v>0</v>
          </cell>
          <cell r="AZ2608">
            <v>0</v>
          </cell>
          <cell r="BA2608">
            <v>0</v>
          </cell>
          <cell r="BC2608" t="str">
            <v>BANPU</v>
          </cell>
          <cell r="BE2608" t="str">
            <v>Mar</v>
          </cell>
        </row>
        <row r="2609">
          <cell r="C2609" t="str">
            <v>SCC</v>
          </cell>
          <cell r="R2609">
            <v>0</v>
          </cell>
          <cell r="AZ2609">
            <v>0</v>
          </cell>
          <cell r="BA2609">
            <v>0</v>
          </cell>
          <cell r="BC2609" t="str">
            <v>BANPU</v>
          </cell>
          <cell r="BE2609" t="str">
            <v>Apr</v>
          </cell>
        </row>
        <row r="2610">
          <cell r="C2610" t="str">
            <v>SCC</v>
          </cell>
          <cell r="R2610">
            <v>0</v>
          </cell>
          <cell r="AZ2610">
            <v>0</v>
          </cell>
          <cell r="BA2610">
            <v>0</v>
          </cell>
          <cell r="BC2610" t="str">
            <v>BANPU</v>
          </cell>
          <cell r="BE2610" t="str">
            <v>May</v>
          </cell>
        </row>
        <row r="2611">
          <cell r="C2611" t="str">
            <v>SCC</v>
          </cell>
          <cell r="R2611">
            <v>47500</v>
          </cell>
          <cell r="AZ2611">
            <v>0</v>
          </cell>
          <cell r="BA2611">
            <v>0</v>
          </cell>
          <cell r="BC2611" t="str">
            <v>BANPU</v>
          </cell>
          <cell r="BE2611" t="str">
            <v>Jun</v>
          </cell>
        </row>
        <row r="2612">
          <cell r="C2612" t="str">
            <v>SCC</v>
          </cell>
          <cell r="R2612">
            <v>0</v>
          </cell>
          <cell r="AZ2612">
            <v>0</v>
          </cell>
          <cell r="BA2612">
            <v>0</v>
          </cell>
          <cell r="BC2612" t="str">
            <v>BANPU</v>
          </cell>
          <cell r="BE2612" t="str">
            <v>Jul</v>
          </cell>
        </row>
        <row r="2613">
          <cell r="C2613" t="str">
            <v>SCC</v>
          </cell>
          <cell r="R2613">
            <v>0</v>
          </cell>
          <cell r="AZ2613">
            <v>0</v>
          </cell>
          <cell r="BA2613">
            <v>0</v>
          </cell>
          <cell r="BC2613" t="str">
            <v>BANPU</v>
          </cell>
          <cell r="BE2613" t="str">
            <v>Aug</v>
          </cell>
        </row>
        <row r="2614">
          <cell r="C2614" t="str">
            <v>SCC</v>
          </cell>
          <cell r="R2614">
            <v>0</v>
          </cell>
          <cell r="AZ2614">
            <v>0</v>
          </cell>
          <cell r="BA2614">
            <v>0</v>
          </cell>
          <cell r="BC2614" t="str">
            <v>BANPU</v>
          </cell>
          <cell r="BE2614" t="str">
            <v>Sep</v>
          </cell>
        </row>
        <row r="2615">
          <cell r="C2615" t="str">
            <v>SCC</v>
          </cell>
          <cell r="R2615">
            <v>0</v>
          </cell>
          <cell r="AZ2615">
            <v>0</v>
          </cell>
          <cell r="BA2615">
            <v>0</v>
          </cell>
          <cell r="BC2615" t="str">
            <v>BANPU</v>
          </cell>
          <cell r="BE2615" t="str">
            <v>Oct</v>
          </cell>
        </row>
        <row r="2616">
          <cell r="C2616" t="str">
            <v>SCC</v>
          </cell>
          <cell r="R2616">
            <v>0</v>
          </cell>
          <cell r="AZ2616">
            <v>0</v>
          </cell>
          <cell r="BA2616">
            <v>0</v>
          </cell>
          <cell r="BC2616" t="str">
            <v>BANPU</v>
          </cell>
          <cell r="BE2616" t="str">
            <v>Nov</v>
          </cell>
        </row>
        <row r="2617">
          <cell r="C2617" t="str">
            <v>SCC</v>
          </cell>
          <cell r="R2617">
            <v>0</v>
          </cell>
          <cell r="AZ2617">
            <v>0</v>
          </cell>
          <cell r="BA2617">
            <v>0</v>
          </cell>
          <cell r="BC2617" t="str">
            <v>BANPU</v>
          </cell>
          <cell r="BE2617" t="str">
            <v>Dec</v>
          </cell>
        </row>
        <row r="2618">
          <cell r="C2618" t="str">
            <v>SCC (CMMC)</v>
          </cell>
          <cell r="R2618">
            <v>0</v>
          </cell>
          <cell r="AZ2618">
            <v>0</v>
          </cell>
          <cell r="BA2618">
            <v>0</v>
          </cell>
          <cell r="BC2618" t="str">
            <v>OTHERS</v>
          </cell>
          <cell r="BE2618" t="str">
            <v>Jan</v>
          </cell>
        </row>
        <row r="2619">
          <cell r="C2619" t="str">
            <v>SCC (CMMC)</v>
          </cell>
          <cell r="R2619">
            <v>0</v>
          </cell>
          <cell r="AZ2619">
            <v>0</v>
          </cell>
          <cell r="BA2619">
            <v>0</v>
          </cell>
          <cell r="BC2619" t="str">
            <v>OTHERS</v>
          </cell>
          <cell r="BE2619" t="str">
            <v>Feb</v>
          </cell>
        </row>
        <row r="2620">
          <cell r="C2620" t="str">
            <v>SCC (CMMC)</v>
          </cell>
          <cell r="R2620">
            <v>0</v>
          </cell>
          <cell r="AZ2620">
            <v>0</v>
          </cell>
          <cell r="BA2620">
            <v>0</v>
          </cell>
          <cell r="BC2620" t="str">
            <v>OTHERS</v>
          </cell>
          <cell r="BE2620" t="str">
            <v>Mar</v>
          </cell>
        </row>
        <row r="2621">
          <cell r="C2621" t="str">
            <v>SCC (CMMC)</v>
          </cell>
          <cell r="R2621">
            <v>0</v>
          </cell>
          <cell r="AZ2621">
            <v>0</v>
          </cell>
          <cell r="BA2621">
            <v>0</v>
          </cell>
          <cell r="BC2621" t="str">
            <v>OTHERS</v>
          </cell>
          <cell r="BE2621" t="str">
            <v>Apr</v>
          </cell>
        </row>
        <row r="2622">
          <cell r="C2622" t="str">
            <v>SCC (CMMC)</v>
          </cell>
          <cell r="R2622">
            <v>0</v>
          </cell>
          <cell r="AZ2622">
            <v>0</v>
          </cell>
          <cell r="BA2622">
            <v>0</v>
          </cell>
          <cell r="BC2622" t="str">
            <v>OTHERS</v>
          </cell>
          <cell r="BE2622" t="str">
            <v>May</v>
          </cell>
        </row>
        <row r="2623">
          <cell r="C2623" t="str">
            <v>SCC (CMMC)</v>
          </cell>
          <cell r="R2623">
            <v>2500.0000000000023</v>
          </cell>
          <cell r="AZ2623">
            <v>-1250.0000000000011</v>
          </cell>
          <cell r="BA2623">
            <v>-2947.405935250888</v>
          </cell>
          <cell r="BC2623" t="str">
            <v>OTHERS</v>
          </cell>
          <cell r="BE2623" t="str">
            <v>Jun</v>
          </cell>
        </row>
        <row r="2624">
          <cell r="C2624" t="str">
            <v>SCC (CMMC)</v>
          </cell>
          <cell r="R2624">
            <v>0</v>
          </cell>
          <cell r="AZ2624">
            <v>0</v>
          </cell>
          <cell r="BA2624">
            <v>0</v>
          </cell>
          <cell r="BC2624" t="str">
            <v>OTHERS</v>
          </cell>
          <cell r="BE2624" t="str">
            <v>Jul</v>
          </cell>
        </row>
        <row r="2625">
          <cell r="C2625" t="str">
            <v>SCC (CMMC)</v>
          </cell>
          <cell r="R2625">
            <v>0</v>
          </cell>
          <cell r="AZ2625">
            <v>0</v>
          </cell>
          <cell r="BA2625">
            <v>0</v>
          </cell>
          <cell r="BC2625" t="str">
            <v>OTHERS</v>
          </cell>
          <cell r="BE2625" t="str">
            <v>Aug</v>
          </cell>
        </row>
        <row r="2626">
          <cell r="C2626" t="str">
            <v>SCC (CMMC)</v>
          </cell>
          <cell r="R2626">
            <v>0</v>
          </cell>
          <cell r="AZ2626">
            <v>0</v>
          </cell>
          <cell r="BA2626">
            <v>0</v>
          </cell>
          <cell r="BC2626" t="str">
            <v>OTHERS</v>
          </cell>
          <cell r="BE2626" t="str">
            <v>Sep</v>
          </cell>
        </row>
        <row r="2627">
          <cell r="C2627" t="str">
            <v>SCC (CMMC)</v>
          </cell>
          <cell r="R2627">
            <v>0</v>
          </cell>
          <cell r="AZ2627">
            <v>0</v>
          </cell>
          <cell r="BA2627">
            <v>0</v>
          </cell>
          <cell r="BC2627" t="str">
            <v>OTHERS</v>
          </cell>
          <cell r="BE2627" t="str">
            <v>Oct</v>
          </cell>
        </row>
        <row r="2628">
          <cell r="C2628" t="str">
            <v>SCC (CMMC)</v>
          </cell>
          <cell r="R2628">
            <v>0</v>
          </cell>
          <cell r="AZ2628">
            <v>0</v>
          </cell>
          <cell r="BA2628">
            <v>0</v>
          </cell>
          <cell r="BC2628" t="str">
            <v>OTHERS</v>
          </cell>
          <cell r="BE2628" t="str">
            <v>Nov</v>
          </cell>
        </row>
        <row r="2629">
          <cell r="C2629" t="str">
            <v>SCC (CMMC)</v>
          </cell>
          <cell r="R2629">
            <v>0</v>
          </cell>
          <cell r="AZ2629">
            <v>0</v>
          </cell>
          <cell r="BA2629">
            <v>0</v>
          </cell>
          <cell r="BC2629" t="str">
            <v>OTHERS</v>
          </cell>
          <cell r="BE2629" t="str">
            <v>Dec</v>
          </cell>
        </row>
        <row r="2630">
          <cell r="C2630" t="str">
            <v>SCC</v>
          </cell>
          <cell r="R2630">
            <v>0</v>
          </cell>
          <cell r="AZ2630">
            <v>0</v>
          </cell>
          <cell r="BA2630">
            <v>0</v>
          </cell>
          <cell r="BC2630" t="str">
            <v>BANPU</v>
          </cell>
          <cell r="BE2630" t="str">
            <v>Jan</v>
          </cell>
        </row>
        <row r="2631">
          <cell r="C2631" t="str">
            <v>SCC</v>
          </cell>
          <cell r="R2631">
            <v>0</v>
          </cell>
          <cell r="AZ2631">
            <v>0</v>
          </cell>
          <cell r="BA2631">
            <v>0</v>
          </cell>
          <cell r="BC2631" t="str">
            <v>BANPU</v>
          </cell>
          <cell r="BE2631" t="str">
            <v>Feb</v>
          </cell>
        </row>
        <row r="2632">
          <cell r="C2632" t="str">
            <v>SCC</v>
          </cell>
          <cell r="R2632">
            <v>0</v>
          </cell>
          <cell r="AZ2632">
            <v>0</v>
          </cell>
          <cell r="BA2632">
            <v>0</v>
          </cell>
          <cell r="BC2632" t="str">
            <v>BANPU</v>
          </cell>
          <cell r="BE2632" t="str">
            <v>Mar</v>
          </cell>
        </row>
        <row r="2633">
          <cell r="C2633" t="str">
            <v>SCC</v>
          </cell>
          <cell r="R2633">
            <v>0</v>
          </cell>
          <cell r="AZ2633">
            <v>0</v>
          </cell>
          <cell r="BA2633">
            <v>0</v>
          </cell>
          <cell r="BC2633" t="str">
            <v>BANPU</v>
          </cell>
          <cell r="BE2633" t="str">
            <v>Apr</v>
          </cell>
        </row>
        <row r="2634">
          <cell r="C2634" t="str">
            <v>SCC</v>
          </cell>
          <cell r="R2634">
            <v>0</v>
          </cell>
          <cell r="AZ2634">
            <v>0</v>
          </cell>
          <cell r="BA2634">
            <v>0</v>
          </cell>
          <cell r="BC2634" t="str">
            <v>BANPU</v>
          </cell>
          <cell r="BE2634" t="str">
            <v>May</v>
          </cell>
        </row>
        <row r="2635">
          <cell r="C2635" t="str">
            <v>SCC</v>
          </cell>
          <cell r="R2635">
            <v>2500.0000000000023</v>
          </cell>
          <cell r="AZ2635">
            <v>0</v>
          </cell>
          <cell r="BA2635">
            <v>0</v>
          </cell>
          <cell r="BC2635" t="str">
            <v>BANPU</v>
          </cell>
          <cell r="BE2635" t="str">
            <v>Jun</v>
          </cell>
        </row>
        <row r="2636">
          <cell r="C2636" t="str">
            <v>SCC</v>
          </cell>
          <cell r="R2636">
            <v>0</v>
          </cell>
          <cell r="AZ2636">
            <v>0</v>
          </cell>
          <cell r="BA2636">
            <v>0</v>
          </cell>
          <cell r="BC2636" t="str">
            <v>BANPU</v>
          </cell>
          <cell r="BE2636" t="str">
            <v>Jul</v>
          </cell>
        </row>
        <row r="2637">
          <cell r="C2637" t="str">
            <v>SCC</v>
          </cell>
          <cell r="R2637">
            <v>0</v>
          </cell>
          <cell r="AZ2637">
            <v>0</v>
          </cell>
          <cell r="BA2637">
            <v>0</v>
          </cell>
          <cell r="BC2637" t="str">
            <v>BANPU</v>
          </cell>
          <cell r="BE2637" t="str">
            <v>Aug</v>
          </cell>
        </row>
        <row r="2638">
          <cell r="C2638" t="str">
            <v>SCC</v>
          </cell>
          <cell r="R2638">
            <v>0</v>
          </cell>
          <cell r="AZ2638">
            <v>0</v>
          </cell>
          <cell r="BA2638">
            <v>0</v>
          </cell>
          <cell r="BC2638" t="str">
            <v>BANPU</v>
          </cell>
          <cell r="BE2638" t="str">
            <v>Sep</v>
          </cell>
        </row>
        <row r="2639">
          <cell r="C2639" t="str">
            <v>SCC</v>
          </cell>
          <cell r="R2639">
            <v>0</v>
          </cell>
          <cell r="AZ2639">
            <v>0</v>
          </cell>
          <cell r="BA2639">
            <v>0</v>
          </cell>
          <cell r="BC2639" t="str">
            <v>BANPU</v>
          </cell>
          <cell r="BE2639" t="str">
            <v>Oct</v>
          </cell>
        </row>
        <row r="2640">
          <cell r="C2640" t="str">
            <v>SCC</v>
          </cell>
          <cell r="R2640">
            <v>0</v>
          </cell>
          <cell r="AZ2640">
            <v>0</v>
          </cell>
          <cell r="BA2640">
            <v>0</v>
          </cell>
          <cell r="BC2640" t="str">
            <v>BANPU</v>
          </cell>
          <cell r="BE2640" t="str">
            <v>Nov</v>
          </cell>
        </row>
        <row r="2641">
          <cell r="C2641" t="str">
            <v>SCC</v>
          </cell>
          <cell r="R2641">
            <v>0</v>
          </cell>
          <cell r="AZ2641">
            <v>0</v>
          </cell>
          <cell r="BA2641">
            <v>0</v>
          </cell>
          <cell r="BC2641" t="str">
            <v>BANPU</v>
          </cell>
          <cell r="BE2641" t="str">
            <v>Dec</v>
          </cell>
        </row>
        <row r="2642">
          <cell r="C2642" t="str">
            <v>SCC (CMMC)</v>
          </cell>
          <cell r="R2642">
            <v>0</v>
          </cell>
          <cell r="AZ2642">
            <v>0</v>
          </cell>
          <cell r="BA2642">
            <v>0</v>
          </cell>
          <cell r="BC2642" t="str">
            <v>OTHERS</v>
          </cell>
          <cell r="BE2642" t="str">
            <v>Jan</v>
          </cell>
        </row>
        <row r="2643">
          <cell r="C2643" t="str">
            <v>SCC (CMMC)</v>
          </cell>
          <cell r="R2643">
            <v>0</v>
          </cell>
          <cell r="AZ2643">
            <v>0</v>
          </cell>
          <cell r="BA2643">
            <v>0</v>
          </cell>
          <cell r="BC2643" t="str">
            <v>OTHERS</v>
          </cell>
          <cell r="BE2643" t="str">
            <v>Feb</v>
          </cell>
        </row>
        <row r="2644">
          <cell r="C2644" t="str">
            <v>SCC (CMMC)</v>
          </cell>
          <cell r="R2644">
            <v>0</v>
          </cell>
          <cell r="AZ2644">
            <v>0</v>
          </cell>
          <cell r="BA2644">
            <v>0</v>
          </cell>
          <cell r="BC2644" t="str">
            <v>OTHERS</v>
          </cell>
          <cell r="BE2644" t="str">
            <v>Mar</v>
          </cell>
        </row>
        <row r="2645">
          <cell r="C2645" t="str">
            <v>SCC (CMMC)</v>
          </cell>
          <cell r="R2645">
            <v>0</v>
          </cell>
          <cell r="AZ2645">
            <v>0</v>
          </cell>
          <cell r="BA2645">
            <v>0</v>
          </cell>
          <cell r="BC2645" t="str">
            <v>OTHERS</v>
          </cell>
          <cell r="BE2645" t="str">
            <v>Apr</v>
          </cell>
        </row>
        <row r="2646">
          <cell r="C2646" t="str">
            <v>SCC (CMMC)</v>
          </cell>
          <cell r="R2646">
            <v>0</v>
          </cell>
          <cell r="AZ2646">
            <v>0</v>
          </cell>
          <cell r="BA2646">
            <v>0</v>
          </cell>
          <cell r="BC2646" t="str">
            <v>OTHERS</v>
          </cell>
          <cell r="BE2646" t="str">
            <v>May</v>
          </cell>
        </row>
        <row r="2647">
          <cell r="C2647" t="str">
            <v>SCC (CMMC)</v>
          </cell>
          <cell r="R2647">
            <v>0</v>
          </cell>
          <cell r="AZ2647">
            <v>0</v>
          </cell>
          <cell r="BA2647">
            <v>0</v>
          </cell>
          <cell r="BC2647" t="str">
            <v>OTHERS</v>
          </cell>
          <cell r="BE2647" t="str">
            <v>Jun</v>
          </cell>
        </row>
        <row r="2648">
          <cell r="C2648" t="str">
            <v>SCC (CMMC)</v>
          </cell>
          <cell r="R2648">
            <v>0</v>
          </cell>
          <cell r="AZ2648">
            <v>0</v>
          </cell>
          <cell r="BA2648">
            <v>0</v>
          </cell>
          <cell r="BC2648" t="str">
            <v>OTHERS</v>
          </cell>
          <cell r="BE2648" t="str">
            <v>Jul</v>
          </cell>
        </row>
        <row r="2649">
          <cell r="C2649" t="str">
            <v>SCC (CMMC)</v>
          </cell>
          <cell r="R2649">
            <v>0</v>
          </cell>
          <cell r="AZ2649">
            <v>0</v>
          </cell>
          <cell r="BA2649">
            <v>0</v>
          </cell>
          <cell r="BC2649" t="str">
            <v>OTHERS</v>
          </cell>
          <cell r="BE2649" t="str">
            <v>Aug</v>
          </cell>
        </row>
        <row r="2650">
          <cell r="C2650" t="str">
            <v>SCC (CMMC)</v>
          </cell>
          <cell r="R2650">
            <v>47500</v>
          </cell>
          <cell r="AZ2650">
            <v>-23750</v>
          </cell>
          <cell r="BA2650">
            <v>-50939.041207214446</v>
          </cell>
          <cell r="BC2650" t="str">
            <v>OTHERS</v>
          </cell>
          <cell r="BE2650" t="str">
            <v>Sep</v>
          </cell>
        </row>
        <row r="2651">
          <cell r="C2651" t="str">
            <v>SCC (CMMC)</v>
          </cell>
          <cell r="R2651">
            <v>47500</v>
          </cell>
          <cell r="AZ2651">
            <v>-23750</v>
          </cell>
          <cell r="BA2651">
            <v>-50939.041207214446</v>
          </cell>
          <cell r="BC2651" t="str">
            <v>OTHERS</v>
          </cell>
          <cell r="BE2651" t="str">
            <v>Oct</v>
          </cell>
        </row>
        <row r="2652">
          <cell r="C2652" t="str">
            <v>SCC (CMMC)</v>
          </cell>
          <cell r="R2652">
            <v>47500</v>
          </cell>
          <cell r="AZ2652">
            <v>-23750</v>
          </cell>
          <cell r="BA2652">
            <v>-50939.041207214446</v>
          </cell>
          <cell r="BC2652" t="str">
            <v>OTHERS</v>
          </cell>
          <cell r="BE2652" t="str">
            <v>Nov</v>
          </cell>
        </row>
        <row r="2653">
          <cell r="C2653" t="str">
            <v>SCC (CMMC)</v>
          </cell>
          <cell r="R2653">
            <v>47500</v>
          </cell>
          <cell r="AZ2653">
            <v>-23750</v>
          </cell>
          <cell r="BA2653">
            <v>-50939.041207214446</v>
          </cell>
          <cell r="BC2653" t="str">
            <v>OTHERS</v>
          </cell>
          <cell r="BE2653" t="str">
            <v>Dec</v>
          </cell>
        </row>
        <row r="2654">
          <cell r="C2654" t="str">
            <v>SCC</v>
          </cell>
          <cell r="R2654">
            <v>0</v>
          </cell>
          <cell r="AZ2654">
            <v>0</v>
          </cell>
          <cell r="BA2654">
            <v>0</v>
          </cell>
          <cell r="BC2654" t="str">
            <v>BANPU</v>
          </cell>
          <cell r="BE2654" t="str">
            <v>Jan</v>
          </cell>
        </row>
        <row r="2655">
          <cell r="C2655" t="str">
            <v>SCC</v>
          </cell>
          <cell r="R2655">
            <v>0</v>
          </cell>
          <cell r="AZ2655">
            <v>0</v>
          </cell>
          <cell r="BA2655">
            <v>0</v>
          </cell>
          <cell r="BC2655" t="str">
            <v>BANPU</v>
          </cell>
          <cell r="BE2655" t="str">
            <v>Feb</v>
          </cell>
        </row>
        <row r="2656">
          <cell r="C2656" t="str">
            <v>SCC</v>
          </cell>
          <cell r="R2656">
            <v>0</v>
          </cell>
          <cell r="AZ2656">
            <v>0</v>
          </cell>
          <cell r="BA2656">
            <v>0</v>
          </cell>
          <cell r="BC2656" t="str">
            <v>BANPU</v>
          </cell>
          <cell r="BE2656" t="str">
            <v>Mar</v>
          </cell>
        </row>
        <row r="2657">
          <cell r="C2657" t="str">
            <v>SCC</v>
          </cell>
          <cell r="R2657">
            <v>0</v>
          </cell>
          <cell r="AZ2657">
            <v>0</v>
          </cell>
          <cell r="BA2657">
            <v>0</v>
          </cell>
          <cell r="BC2657" t="str">
            <v>BANPU</v>
          </cell>
          <cell r="BE2657" t="str">
            <v>Apr</v>
          </cell>
        </row>
        <row r="2658">
          <cell r="C2658" t="str">
            <v>SCC</v>
          </cell>
          <cell r="R2658">
            <v>0</v>
          </cell>
          <cell r="AZ2658">
            <v>0</v>
          </cell>
          <cell r="BA2658">
            <v>0</v>
          </cell>
          <cell r="BC2658" t="str">
            <v>BANPU</v>
          </cell>
          <cell r="BE2658" t="str">
            <v>May</v>
          </cell>
        </row>
        <row r="2659">
          <cell r="C2659" t="str">
            <v>SCC</v>
          </cell>
          <cell r="R2659">
            <v>0</v>
          </cell>
          <cell r="AZ2659">
            <v>0</v>
          </cell>
          <cell r="BA2659">
            <v>0</v>
          </cell>
          <cell r="BC2659" t="str">
            <v>BANPU</v>
          </cell>
          <cell r="BE2659" t="str">
            <v>Jun</v>
          </cell>
        </row>
        <row r="2660">
          <cell r="C2660" t="str">
            <v>SCC</v>
          </cell>
          <cell r="R2660">
            <v>0</v>
          </cell>
          <cell r="AZ2660">
            <v>0</v>
          </cell>
          <cell r="BA2660">
            <v>0</v>
          </cell>
          <cell r="BC2660" t="str">
            <v>BANPU</v>
          </cell>
          <cell r="BE2660" t="str">
            <v>Jul</v>
          </cell>
        </row>
        <row r="2661">
          <cell r="C2661" t="str">
            <v>SCC</v>
          </cell>
          <cell r="R2661">
            <v>0</v>
          </cell>
          <cell r="AZ2661">
            <v>0</v>
          </cell>
          <cell r="BA2661">
            <v>0</v>
          </cell>
          <cell r="BC2661" t="str">
            <v>BANPU</v>
          </cell>
          <cell r="BE2661" t="str">
            <v>Aug</v>
          </cell>
        </row>
        <row r="2662">
          <cell r="C2662" t="str">
            <v>SCC</v>
          </cell>
          <cell r="R2662">
            <v>47500</v>
          </cell>
          <cell r="AZ2662">
            <v>0</v>
          </cell>
          <cell r="BA2662">
            <v>0</v>
          </cell>
          <cell r="BC2662" t="str">
            <v>BANPU</v>
          </cell>
          <cell r="BE2662" t="str">
            <v>Sep</v>
          </cell>
        </row>
        <row r="2663">
          <cell r="C2663" t="str">
            <v>SCC</v>
          </cell>
          <cell r="R2663">
            <v>47500</v>
          </cell>
          <cell r="AZ2663">
            <v>0</v>
          </cell>
          <cell r="BA2663">
            <v>0</v>
          </cell>
          <cell r="BC2663" t="str">
            <v>BANPU</v>
          </cell>
          <cell r="BE2663" t="str">
            <v>Oct</v>
          </cell>
        </row>
        <row r="2664">
          <cell r="C2664" t="str">
            <v>SCC</v>
          </cell>
          <cell r="R2664">
            <v>47500</v>
          </cell>
          <cell r="AZ2664">
            <v>0</v>
          </cell>
          <cell r="BA2664">
            <v>0</v>
          </cell>
          <cell r="BC2664" t="str">
            <v>BANPU</v>
          </cell>
          <cell r="BE2664" t="str">
            <v>Nov</v>
          </cell>
        </row>
        <row r="2665">
          <cell r="C2665" t="str">
            <v>SCC</v>
          </cell>
          <cell r="R2665">
            <v>47500</v>
          </cell>
          <cell r="AZ2665">
            <v>0</v>
          </cell>
          <cell r="BA2665">
            <v>0</v>
          </cell>
          <cell r="BC2665" t="str">
            <v>BANPU</v>
          </cell>
          <cell r="BE2665" t="str">
            <v>Dec</v>
          </cell>
        </row>
        <row r="2666">
          <cell r="C2666" t="str">
            <v>SCC (CMMC)</v>
          </cell>
          <cell r="R2666">
            <v>0</v>
          </cell>
          <cell r="AZ2666">
            <v>0</v>
          </cell>
          <cell r="BA2666">
            <v>0</v>
          </cell>
          <cell r="BC2666" t="str">
            <v>OTHERS</v>
          </cell>
          <cell r="BE2666" t="str">
            <v>Jan</v>
          </cell>
        </row>
        <row r="2667">
          <cell r="C2667" t="str">
            <v>SCC (CMMC)</v>
          </cell>
          <cell r="R2667">
            <v>0</v>
          </cell>
          <cell r="AZ2667">
            <v>0</v>
          </cell>
          <cell r="BA2667">
            <v>0</v>
          </cell>
          <cell r="BC2667" t="str">
            <v>OTHERS</v>
          </cell>
          <cell r="BE2667" t="str">
            <v>Feb</v>
          </cell>
        </row>
        <row r="2668">
          <cell r="C2668" t="str">
            <v>SCC (CMMC)</v>
          </cell>
          <cell r="R2668">
            <v>0</v>
          </cell>
          <cell r="AZ2668">
            <v>0</v>
          </cell>
          <cell r="BA2668">
            <v>0</v>
          </cell>
          <cell r="BC2668" t="str">
            <v>OTHERS</v>
          </cell>
          <cell r="BE2668" t="str">
            <v>Mar</v>
          </cell>
        </row>
        <row r="2669">
          <cell r="C2669" t="str">
            <v>SCC (CMMC)</v>
          </cell>
          <cell r="R2669">
            <v>0</v>
          </cell>
          <cell r="AZ2669">
            <v>0</v>
          </cell>
          <cell r="BA2669">
            <v>0</v>
          </cell>
          <cell r="BC2669" t="str">
            <v>OTHERS</v>
          </cell>
          <cell r="BE2669" t="str">
            <v>Apr</v>
          </cell>
        </row>
        <row r="2670">
          <cell r="C2670" t="str">
            <v>SCC (CMMC)</v>
          </cell>
          <cell r="R2670">
            <v>0</v>
          </cell>
          <cell r="AZ2670">
            <v>0</v>
          </cell>
          <cell r="BA2670">
            <v>0</v>
          </cell>
          <cell r="BC2670" t="str">
            <v>OTHERS</v>
          </cell>
          <cell r="BE2670" t="str">
            <v>May</v>
          </cell>
        </row>
        <row r="2671">
          <cell r="C2671" t="str">
            <v>SCC (CMMC)</v>
          </cell>
          <cell r="R2671">
            <v>0</v>
          </cell>
          <cell r="AZ2671">
            <v>0</v>
          </cell>
          <cell r="BA2671">
            <v>0</v>
          </cell>
          <cell r="BC2671" t="str">
            <v>OTHERS</v>
          </cell>
          <cell r="BE2671" t="str">
            <v>Jun</v>
          </cell>
        </row>
        <row r="2672">
          <cell r="C2672" t="str">
            <v>SCC (CMMC)</v>
          </cell>
          <cell r="R2672">
            <v>0</v>
          </cell>
          <cell r="AZ2672">
            <v>0</v>
          </cell>
          <cell r="BA2672">
            <v>0</v>
          </cell>
          <cell r="BC2672" t="str">
            <v>OTHERS</v>
          </cell>
          <cell r="BE2672" t="str">
            <v>Jul</v>
          </cell>
        </row>
        <row r="2673">
          <cell r="C2673" t="str">
            <v>SCC (CMMC)</v>
          </cell>
          <cell r="R2673">
            <v>0</v>
          </cell>
          <cell r="AZ2673">
            <v>0</v>
          </cell>
          <cell r="BA2673">
            <v>0</v>
          </cell>
          <cell r="BC2673" t="str">
            <v>OTHERS</v>
          </cell>
          <cell r="BE2673" t="str">
            <v>Aug</v>
          </cell>
        </row>
        <row r="2674">
          <cell r="C2674" t="str">
            <v>SCC (CMMC)</v>
          </cell>
          <cell r="R2674">
            <v>2500.0000000000023</v>
          </cell>
          <cell r="AZ2674">
            <v>-1250.0000000000011</v>
          </cell>
          <cell r="BA2674">
            <v>-2874.5181148194642</v>
          </cell>
          <cell r="BC2674" t="str">
            <v>OTHERS</v>
          </cell>
          <cell r="BE2674" t="str">
            <v>Sep</v>
          </cell>
        </row>
        <row r="2675">
          <cell r="C2675" t="str">
            <v>SCC (CMMC)</v>
          </cell>
          <cell r="R2675">
            <v>2500.0000000000023</v>
          </cell>
          <cell r="AZ2675">
            <v>-1250.0000000000011</v>
          </cell>
          <cell r="BA2675">
            <v>-2874.5181148194642</v>
          </cell>
          <cell r="BC2675" t="str">
            <v>OTHERS</v>
          </cell>
          <cell r="BE2675" t="str">
            <v>Oct</v>
          </cell>
        </row>
        <row r="2676">
          <cell r="C2676" t="str">
            <v>SCC (CMMC)</v>
          </cell>
          <cell r="R2676">
            <v>2500.0000000000023</v>
          </cell>
          <cell r="AZ2676">
            <v>-1250.0000000000011</v>
          </cell>
          <cell r="BA2676">
            <v>-2874.5181148194642</v>
          </cell>
          <cell r="BC2676" t="str">
            <v>OTHERS</v>
          </cell>
          <cell r="BE2676" t="str">
            <v>Nov</v>
          </cell>
        </row>
        <row r="2677">
          <cell r="C2677" t="str">
            <v>SCC (CMMC)</v>
          </cell>
          <cell r="R2677">
            <v>2500.0000000000023</v>
          </cell>
          <cell r="AZ2677">
            <v>-1250.0000000000011</v>
          </cell>
          <cell r="BA2677">
            <v>-2874.5181148194642</v>
          </cell>
          <cell r="BC2677" t="str">
            <v>OTHERS</v>
          </cell>
          <cell r="BE2677" t="str">
            <v>Dec</v>
          </cell>
        </row>
        <row r="2678">
          <cell r="C2678" t="str">
            <v>SCC</v>
          </cell>
          <cell r="R2678">
            <v>0</v>
          </cell>
          <cell r="AZ2678">
            <v>0</v>
          </cell>
          <cell r="BA2678">
            <v>0</v>
          </cell>
          <cell r="BC2678" t="str">
            <v>BANPU</v>
          </cell>
          <cell r="BE2678" t="str">
            <v>Jan</v>
          </cell>
        </row>
        <row r="2679">
          <cell r="C2679" t="str">
            <v>SCC</v>
          </cell>
          <cell r="R2679">
            <v>0</v>
          </cell>
          <cell r="AZ2679">
            <v>0</v>
          </cell>
          <cell r="BA2679">
            <v>0</v>
          </cell>
          <cell r="BC2679" t="str">
            <v>BANPU</v>
          </cell>
          <cell r="BE2679" t="str">
            <v>Feb</v>
          </cell>
        </row>
        <row r="2680">
          <cell r="C2680" t="str">
            <v>SCC</v>
          </cell>
          <cell r="R2680">
            <v>0</v>
          </cell>
          <cell r="AZ2680">
            <v>0</v>
          </cell>
          <cell r="BA2680">
            <v>0</v>
          </cell>
          <cell r="BC2680" t="str">
            <v>BANPU</v>
          </cell>
          <cell r="BE2680" t="str">
            <v>Mar</v>
          </cell>
        </row>
        <row r="2681">
          <cell r="C2681" t="str">
            <v>SCC</v>
          </cell>
          <cell r="R2681">
            <v>0</v>
          </cell>
          <cell r="AZ2681">
            <v>0</v>
          </cell>
          <cell r="BA2681">
            <v>0</v>
          </cell>
          <cell r="BC2681" t="str">
            <v>BANPU</v>
          </cell>
          <cell r="BE2681" t="str">
            <v>Apr</v>
          </cell>
        </row>
        <row r="2682">
          <cell r="C2682" t="str">
            <v>SCC</v>
          </cell>
          <cell r="R2682">
            <v>0</v>
          </cell>
          <cell r="AZ2682">
            <v>0</v>
          </cell>
          <cell r="BA2682">
            <v>0</v>
          </cell>
          <cell r="BC2682" t="str">
            <v>BANPU</v>
          </cell>
          <cell r="BE2682" t="str">
            <v>May</v>
          </cell>
        </row>
        <row r="2683">
          <cell r="C2683" t="str">
            <v>SCC</v>
          </cell>
          <cell r="R2683">
            <v>0</v>
          </cell>
          <cell r="AZ2683">
            <v>0</v>
          </cell>
          <cell r="BA2683">
            <v>0</v>
          </cell>
          <cell r="BC2683" t="str">
            <v>BANPU</v>
          </cell>
          <cell r="BE2683" t="str">
            <v>Jun</v>
          </cell>
        </row>
        <row r="2684">
          <cell r="C2684" t="str">
            <v>SCC</v>
          </cell>
          <cell r="R2684">
            <v>0</v>
          </cell>
          <cell r="AZ2684">
            <v>0</v>
          </cell>
          <cell r="BA2684">
            <v>0</v>
          </cell>
          <cell r="BC2684" t="str">
            <v>BANPU</v>
          </cell>
          <cell r="BE2684" t="str">
            <v>Jul</v>
          </cell>
        </row>
        <row r="2685">
          <cell r="C2685" t="str">
            <v>SCC</v>
          </cell>
          <cell r="R2685">
            <v>0</v>
          </cell>
          <cell r="AZ2685">
            <v>0</v>
          </cell>
          <cell r="BA2685">
            <v>0</v>
          </cell>
          <cell r="BC2685" t="str">
            <v>BANPU</v>
          </cell>
          <cell r="BE2685" t="str">
            <v>Aug</v>
          </cell>
        </row>
        <row r="2686">
          <cell r="C2686" t="str">
            <v>SCC</v>
          </cell>
          <cell r="R2686">
            <v>2500.0000000000023</v>
          </cell>
          <cell r="AZ2686">
            <v>0</v>
          </cell>
          <cell r="BA2686">
            <v>0</v>
          </cell>
          <cell r="BC2686" t="str">
            <v>BANPU</v>
          </cell>
          <cell r="BE2686" t="str">
            <v>Sep</v>
          </cell>
        </row>
        <row r="2687">
          <cell r="C2687" t="str">
            <v>SCC</v>
          </cell>
          <cell r="R2687">
            <v>2500.0000000000023</v>
          </cell>
          <cell r="AZ2687">
            <v>0</v>
          </cell>
          <cell r="BA2687">
            <v>0</v>
          </cell>
          <cell r="BC2687" t="str">
            <v>BANPU</v>
          </cell>
          <cell r="BE2687" t="str">
            <v>Oct</v>
          </cell>
        </row>
        <row r="2688">
          <cell r="C2688" t="str">
            <v>SCC</v>
          </cell>
          <cell r="R2688">
            <v>2500.0000000000023</v>
          </cell>
          <cell r="AZ2688">
            <v>0</v>
          </cell>
          <cell r="BA2688">
            <v>0</v>
          </cell>
          <cell r="BC2688" t="str">
            <v>BANPU</v>
          </cell>
          <cell r="BE2688" t="str">
            <v>Nov</v>
          </cell>
        </row>
        <row r="2689">
          <cell r="C2689" t="str">
            <v>SCC</v>
          </cell>
          <cell r="R2689">
            <v>2500.0000000000023</v>
          </cell>
          <cell r="AZ2689">
            <v>0</v>
          </cell>
          <cell r="BA2689">
            <v>0</v>
          </cell>
          <cell r="BC2689" t="str">
            <v>BANPU</v>
          </cell>
          <cell r="BE2689" t="str">
            <v>Dec</v>
          </cell>
        </row>
        <row r="2690">
          <cell r="C2690" t="str">
            <v>TCC (BPI)_JBG</v>
          </cell>
          <cell r="R2690">
            <v>31200</v>
          </cell>
          <cell r="AZ2690">
            <v>-93600</v>
          </cell>
          <cell r="BA2690">
            <v>-13251.612903225805</v>
          </cell>
          <cell r="BC2690" t="str">
            <v>GOLD</v>
          </cell>
          <cell r="BE2690" t="str">
            <v>Jan</v>
          </cell>
        </row>
        <row r="2691">
          <cell r="C2691" t="str">
            <v>TCC (BPI)_JBG</v>
          </cell>
          <cell r="R2691">
            <v>0</v>
          </cell>
          <cell r="AZ2691">
            <v>0</v>
          </cell>
          <cell r="BA2691">
            <v>0</v>
          </cell>
          <cell r="BC2691" t="str">
            <v>GOLD</v>
          </cell>
          <cell r="BE2691" t="str">
            <v>Feb</v>
          </cell>
        </row>
        <row r="2692">
          <cell r="C2692" t="str">
            <v>TCC (BPI)_JBG</v>
          </cell>
          <cell r="R2692">
            <v>0</v>
          </cell>
          <cell r="AZ2692">
            <v>0</v>
          </cell>
          <cell r="BA2692">
            <v>0</v>
          </cell>
          <cell r="BC2692" t="str">
            <v>GOLD</v>
          </cell>
          <cell r="BE2692" t="str">
            <v>Mar</v>
          </cell>
        </row>
        <row r="2693">
          <cell r="C2693" t="str">
            <v>TCC (BPI)_JBG</v>
          </cell>
          <cell r="R2693">
            <v>0</v>
          </cell>
          <cell r="AZ2693">
            <v>0</v>
          </cell>
          <cell r="BA2693">
            <v>0</v>
          </cell>
          <cell r="BC2693" t="str">
            <v>GOLD</v>
          </cell>
          <cell r="BE2693" t="str">
            <v>Apr</v>
          </cell>
        </row>
        <row r="2694">
          <cell r="C2694" t="str">
            <v>TCC (BPI)_JBG</v>
          </cell>
          <cell r="R2694">
            <v>0</v>
          </cell>
          <cell r="AZ2694">
            <v>0</v>
          </cell>
          <cell r="BA2694">
            <v>0</v>
          </cell>
          <cell r="BC2694" t="str">
            <v>GOLD</v>
          </cell>
          <cell r="BE2694" t="str">
            <v>May</v>
          </cell>
        </row>
        <row r="2695">
          <cell r="C2695" t="str">
            <v>TCC (BPI)_JBG</v>
          </cell>
          <cell r="R2695">
            <v>0</v>
          </cell>
          <cell r="AZ2695">
            <v>0</v>
          </cell>
          <cell r="BA2695">
            <v>0</v>
          </cell>
          <cell r="BC2695" t="str">
            <v>GOLD</v>
          </cell>
          <cell r="BE2695" t="str">
            <v>Jun</v>
          </cell>
        </row>
        <row r="2696">
          <cell r="C2696" t="str">
            <v>TCC (BPI)_JBG</v>
          </cell>
          <cell r="R2696">
            <v>0</v>
          </cell>
          <cell r="AZ2696">
            <v>0</v>
          </cell>
          <cell r="BA2696">
            <v>0</v>
          </cell>
          <cell r="BC2696" t="str">
            <v>GOLD</v>
          </cell>
          <cell r="BE2696" t="str">
            <v>Jul</v>
          </cell>
        </row>
        <row r="2697">
          <cell r="C2697" t="str">
            <v>TCC (BPI)_JBG</v>
          </cell>
          <cell r="R2697">
            <v>0</v>
          </cell>
          <cell r="AZ2697">
            <v>0</v>
          </cell>
          <cell r="BA2697">
            <v>0</v>
          </cell>
          <cell r="BC2697" t="str">
            <v>GOLD</v>
          </cell>
          <cell r="BE2697" t="str">
            <v>Aug</v>
          </cell>
        </row>
        <row r="2698">
          <cell r="C2698" t="str">
            <v>TCC (BPI)_JBG</v>
          </cell>
          <cell r="R2698">
            <v>0</v>
          </cell>
          <cell r="AZ2698">
            <v>0</v>
          </cell>
          <cell r="BA2698">
            <v>0</v>
          </cell>
          <cell r="BC2698" t="str">
            <v>GOLD</v>
          </cell>
          <cell r="BE2698" t="str">
            <v>Sep</v>
          </cell>
        </row>
        <row r="2699">
          <cell r="C2699" t="str">
            <v>TCC (BPI)_JBG</v>
          </cell>
          <cell r="R2699">
            <v>0</v>
          </cell>
          <cell r="AZ2699">
            <v>0</v>
          </cell>
          <cell r="BA2699">
            <v>0</v>
          </cell>
          <cell r="BC2699" t="str">
            <v>GOLD</v>
          </cell>
          <cell r="BE2699" t="str">
            <v>Oct</v>
          </cell>
        </row>
        <row r="2700">
          <cell r="C2700" t="str">
            <v>TCC (BPI)_JBG</v>
          </cell>
          <cell r="R2700">
            <v>0</v>
          </cell>
          <cell r="AZ2700">
            <v>0</v>
          </cell>
          <cell r="BA2700">
            <v>0</v>
          </cell>
          <cell r="BC2700" t="str">
            <v>GOLD</v>
          </cell>
          <cell r="BE2700" t="str">
            <v>Nov</v>
          </cell>
        </row>
        <row r="2701">
          <cell r="C2701" t="str">
            <v>TCC (BPI)_JBG</v>
          </cell>
          <cell r="R2701">
            <v>0</v>
          </cell>
          <cell r="AZ2701">
            <v>0</v>
          </cell>
          <cell r="BA2701">
            <v>0</v>
          </cell>
          <cell r="BC2701" t="str">
            <v>GOLD</v>
          </cell>
          <cell r="BE2701" t="str">
            <v>Dec</v>
          </cell>
        </row>
        <row r="2702">
          <cell r="C2702" t="str">
            <v>TCC</v>
          </cell>
          <cell r="R2702">
            <v>31200</v>
          </cell>
          <cell r="AZ2702">
            <v>0</v>
          </cell>
          <cell r="BA2702">
            <v>0</v>
          </cell>
          <cell r="BC2702" t="str">
            <v>BANPU</v>
          </cell>
          <cell r="BE2702" t="str">
            <v>Jan</v>
          </cell>
        </row>
        <row r="2703">
          <cell r="C2703" t="str">
            <v>TCC</v>
          </cell>
          <cell r="R2703">
            <v>0</v>
          </cell>
          <cell r="AZ2703">
            <v>0</v>
          </cell>
          <cell r="BA2703">
            <v>0</v>
          </cell>
          <cell r="BC2703" t="str">
            <v>BANPU</v>
          </cell>
          <cell r="BE2703" t="str">
            <v>Feb</v>
          </cell>
        </row>
        <row r="2704">
          <cell r="C2704" t="str">
            <v>TCC</v>
          </cell>
          <cell r="R2704">
            <v>0</v>
          </cell>
          <cell r="AZ2704">
            <v>0</v>
          </cell>
          <cell r="BA2704">
            <v>0</v>
          </cell>
          <cell r="BC2704" t="str">
            <v>BANPU</v>
          </cell>
          <cell r="BE2704" t="str">
            <v>Mar</v>
          </cell>
        </row>
        <row r="2705">
          <cell r="C2705" t="str">
            <v>TCC</v>
          </cell>
          <cell r="R2705">
            <v>0</v>
          </cell>
          <cell r="AZ2705">
            <v>0</v>
          </cell>
          <cell r="BA2705">
            <v>0</v>
          </cell>
          <cell r="BC2705" t="str">
            <v>BANPU</v>
          </cell>
          <cell r="BE2705" t="str">
            <v>Apr</v>
          </cell>
        </row>
        <row r="2706">
          <cell r="C2706" t="str">
            <v>TCC</v>
          </cell>
          <cell r="R2706">
            <v>0</v>
          </cell>
          <cell r="AZ2706">
            <v>0</v>
          </cell>
          <cell r="BA2706">
            <v>0</v>
          </cell>
          <cell r="BC2706" t="str">
            <v>BANPU</v>
          </cell>
          <cell r="BE2706" t="str">
            <v>May</v>
          </cell>
        </row>
        <row r="2707">
          <cell r="C2707" t="str">
            <v>TCC</v>
          </cell>
          <cell r="R2707">
            <v>0</v>
          </cell>
          <cell r="AZ2707">
            <v>0</v>
          </cell>
          <cell r="BA2707">
            <v>0</v>
          </cell>
          <cell r="BC2707" t="str">
            <v>BANPU</v>
          </cell>
          <cell r="BE2707" t="str">
            <v>Jun</v>
          </cell>
        </row>
        <row r="2708">
          <cell r="C2708" t="str">
            <v>TCC</v>
          </cell>
          <cell r="R2708">
            <v>0</v>
          </cell>
          <cell r="AZ2708">
            <v>0</v>
          </cell>
          <cell r="BA2708">
            <v>0</v>
          </cell>
          <cell r="BC2708" t="str">
            <v>BANPU</v>
          </cell>
          <cell r="BE2708" t="str">
            <v>Jul</v>
          </cell>
        </row>
        <row r="2709">
          <cell r="C2709" t="str">
            <v>TCC</v>
          </cell>
          <cell r="R2709">
            <v>0</v>
          </cell>
          <cell r="AZ2709">
            <v>0</v>
          </cell>
          <cell r="BA2709">
            <v>0</v>
          </cell>
          <cell r="BC2709" t="str">
            <v>BANPU</v>
          </cell>
          <cell r="BE2709" t="str">
            <v>Aug</v>
          </cell>
        </row>
        <row r="2710">
          <cell r="C2710" t="str">
            <v>TCC</v>
          </cell>
          <cell r="R2710">
            <v>0</v>
          </cell>
          <cell r="AZ2710">
            <v>0</v>
          </cell>
          <cell r="BA2710">
            <v>0</v>
          </cell>
          <cell r="BC2710" t="str">
            <v>BANPU</v>
          </cell>
          <cell r="BE2710" t="str">
            <v>Sep</v>
          </cell>
        </row>
        <row r="2711">
          <cell r="C2711" t="str">
            <v>TCC</v>
          </cell>
          <cell r="R2711">
            <v>0</v>
          </cell>
          <cell r="AZ2711">
            <v>0</v>
          </cell>
          <cell r="BA2711">
            <v>0</v>
          </cell>
          <cell r="BC2711" t="str">
            <v>BANPU</v>
          </cell>
          <cell r="BE2711" t="str">
            <v>Oct</v>
          </cell>
        </row>
        <row r="2712">
          <cell r="C2712" t="str">
            <v>TCC</v>
          </cell>
          <cell r="R2712">
            <v>0</v>
          </cell>
          <cell r="AZ2712">
            <v>0</v>
          </cell>
          <cell r="BA2712">
            <v>0</v>
          </cell>
          <cell r="BC2712" t="str">
            <v>BANPU</v>
          </cell>
          <cell r="BE2712" t="str">
            <v>Nov</v>
          </cell>
        </row>
        <row r="2713">
          <cell r="C2713" t="str">
            <v>TCC</v>
          </cell>
          <cell r="R2713">
            <v>0</v>
          </cell>
          <cell r="AZ2713">
            <v>0</v>
          </cell>
          <cell r="BA2713">
            <v>0</v>
          </cell>
          <cell r="BC2713" t="str">
            <v>BANPU</v>
          </cell>
          <cell r="BE2713" t="str">
            <v>Dec</v>
          </cell>
        </row>
        <row r="2714">
          <cell r="C2714" t="str">
            <v>TCC (BPI)_JBG</v>
          </cell>
          <cell r="R2714">
            <v>20800</v>
          </cell>
          <cell r="AZ2714">
            <v>-62400</v>
          </cell>
          <cell r="BA2714">
            <v>-20981.720430107522</v>
          </cell>
          <cell r="BC2714" t="str">
            <v>GOLD</v>
          </cell>
          <cell r="BE2714" t="str">
            <v>Jan</v>
          </cell>
        </row>
        <row r="2715">
          <cell r="C2715" t="str">
            <v>TCC (BPI)_JBG</v>
          </cell>
          <cell r="R2715">
            <v>0</v>
          </cell>
          <cell r="AZ2715">
            <v>0</v>
          </cell>
          <cell r="BA2715">
            <v>0</v>
          </cell>
          <cell r="BC2715" t="str">
            <v>GOLD</v>
          </cell>
          <cell r="BE2715" t="str">
            <v>Feb</v>
          </cell>
        </row>
        <row r="2716">
          <cell r="C2716" t="str">
            <v>TCC (BPI)_JBG</v>
          </cell>
          <cell r="R2716">
            <v>0</v>
          </cell>
          <cell r="AZ2716">
            <v>0</v>
          </cell>
          <cell r="BA2716">
            <v>0</v>
          </cell>
          <cell r="BC2716" t="str">
            <v>GOLD</v>
          </cell>
          <cell r="BE2716" t="str">
            <v>Mar</v>
          </cell>
        </row>
        <row r="2717">
          <cell r="C2717" t="str">
            <v>TCC (BPI)_JBG</v>
          </cell>
          <cell r="R2717">
            <v>0</v>
          </cell>
          <cell r="AZ2717">
            <v>0</v>
          </cell>
          <cell r="BA2717">
            <v>0</v>
          </cell>
          <cell r="BC2717" t="str">
            <v>GOLD</v>
          </cell>
          <cell r="BE2717" t="str">
            <v>Apr</v>
          </cell>
        </row>
        <row r="2718">
          <cell r="C2718" t="str">
            <v>TCC (BPI)_JBG</v>
          </cell>
          <cell r="R2718">
            <v>0</v>
          </cell>
          <cell r="AZ2718">
            <v>0</v>
          </cell>
          <cell r="BA2718">
            <v>0</v>
          </cell>
          <cell r="BC2718" t="str">
            <v>GOLD</v>
          </cell>
          <cell r="BE2718" t="str">
            <v>May</v>
          </cell>
        </row>
        <row r="2719">
          <cell r="C2719" t="str">
            <v>TCC (BPI)_JBG</v>
          </cell>
          <cell r="R2719">
            <v>0</v>
          </cell>
          <cell r="AZ2719">
            <v>0</v>
          </cell>
          <cell r="BA2719">
            <v>0</v>
          </cell>
          <cell r="BC2719" t="str">
            <v>GOLD</v>
          </cell>
          <cell r="BE2719" t="str">
            <v>Jun</v>
          </cell>
        </row>
        <row r="2720">
          <cell r="C2720" t="str">
            <v>TCC (BPI)_JBG</v>
          </cell>
          <cell r="R2720">
            <v>0</v>
          </cell>
          <cell r="AZ2720">
            <v>0</v>
          </cell>
          <cell r="BA2720">
            <v>0</v>
          </cell>
          <cell r="BC2720" t="str">
            <v>GOLD</v>
          </cell>
          <cell r="BE2720" t="str">
            <v>Jul</v>
          </cell>
        </row>
        <row r="2721">
          <cell r="C2721" t="str">
            <v>TCC (BPI)_JBG</v>
          </cell>
          <cell r="R2721">
            <v>0</v>
          </cell>
          <cell r="AZ2721">
            <v>0</v>
          </cell>
          <cell r="BA2721">
            <v>0</v>
          </cell>
          <cell r="BC2721" t="str">
            <v>GOLD</v>
          </cell>
          <cell r="BE2721" t="str">
            <v>Aug</v>
          </cell>
        </row>
        <row r="2722">
          <cell r="C2722" t="str">
            <v>TCC (BPI)_JBG</v>
          </cell>
          <cell r="R2722">
            <v>0</v>
          </cell>
          <cell r="AZ2722">
            <v>0</v>
          </cell>
          <cell r="BA2722">
            <v>0</v>
          </cell>
          <cell r="BC2722" t="str">
            <v>GOLD</v>
          </cell>
          <cell r="BE2722" t="str">
            <v>Sep</v>
          </cell>
        </row>
        <row r="2723">
          <cell r="C2723" t="str">
            <v>TCC (BPI)_JBG</v>
          </cell>
          <cell r="R2723">
            <v>0</v>
          </cell>
          <cell r="AZ2723">
            <v>0</v>
          </cell>
          <cell r="BA2723">
            <v>0</v>
          </cell>
          <cell r="BC2723" t="str">
            <v>GOLD</v>
          </cell>
          <cell r="BE2723" t="str">
            <v>Oct</v>
          </cell>
        </row>
        <row r="2724">
          <cell r="C2724" t="str">
            <v>TCC (BPI)_JBG</v>
          </cell>
          <cell r="R2724">
            <v>0</v>
          </cell>
          <cell r="AZ2724">
            <v>0</v>
          </cell>
          <cell r="BA2724">
            <v>0</v>
          </cell>
          <cell r="BC2724" t="str">
            <v>GOLD</v>
          </cell>
          <cell r="BE2724" t="str">
            <v>Nov</v>
          </cell>
        </row>
        <row r="2725">
          <cell r="C2725" t="str">
            <v>TCC (BPI)_JBG</v>
          </cell>
          <cell r="R2725">
            <v>0</v>
          </cell>
          <cell r="AZ2725">
            <v>0</v>
          </cell>
          <cell r="BA2725">
            <v>0</v>
          </cell>
          <cell r="BC2725" t="str">
            <v>GOLD</v>
          </cell>
          <cell r="BE2725" t="str">
            <v>Dec</v>
          </cell>
        </row>
        <row r="2726">
          <cell r="C2726" t="str">
            <v>TCC</v>
          </cell>
          <cell r="R2726">
            <v>20800</v>
          </cell>
          <cell r="AZ2726">
            <v>0</v>
          </cell>
          <cell r="BA2726">
            <v>0</v>
          </cell>
          <cell r="BC2726" t="str">
            <v>BANPU</v>
          </cell>
          <cell r="BE2726" t="str">
            <v>Jan</v>
          </cell>
        </row>
        <row r="2727">
          <cell r="C2727" t="str">
            <v>TCC</v>
          </cell>
          <cell r="R2727">
            <v>0</v>
          </cell>
          <cell r="AZ2727">
            <v>0</v>
          </cell>
          <cell r="BA2727">
            <v>0</v>
          </cell>
          <cell r="BC2727" t="str">
            <v>BANPU</v>
          </cell>
          <cell r="BE2727" t="str">
            <v>Feb</v>
          </cell>
        </row>
        <row r="2728">
          <cell r="C2728" t="str">
            <v>TCC</v>
          </cell>
          <cell r="R2728">
            <v>0</v>
          </cell>
          <cell r="AZ2728">
            <v>0</v>
          </cell>
          <cell r="BA2728">
            <v>0</v>
          </cell>
          <cell r="BC2728" t="str">
            <v>BANPU</v>
          </cell>
          <cell r="BE2728" t="str">
            <v>Mar</v>
          </cell>
        </row>
        <row r="2729">
          <cell r="C2729" t="str">
            <v>TCC</v>
          </cell>
          <cell r="R2729">
            <v>0</v>
          </cell>
          <cell r="AZ2729">
            <v>0</v>
          </cell>
          <cell r="BA2729">
            <v>0</v>
          </cell>
          <cell r="BC2729" t="str">
            <v>BANPU</v>
          </cell>
          <cell r="BE2729" t="str">
            <v>Apr</v>
          </cell>
        </row>
        <row r="2730">
          <cell r="C2730" t="str">
            <v>TCC</v>
          </cell>
          <cell r="R2730">
            <v>0</v>
          </cell>
          <cell r="AZ2730">
            <v>0</v>
          </cell>
          <cell r="BA2730">
            <v>0</v>
          </cell>
          <cell r="BC2730" t="str">
            <v>BANPU</v>
          </cell>
          <cell r="BE2730" t="str">
            <v>May</v>
          </cell>
        </row>
        <row r="2731">
          <cell r="C2731" t="str">
            <v>TCC</v>
          </cell>
          <cell r="R2731">
            <v>0</v>
          </cell>
          <cell r="AZ2731">
            <v>0</v>
          </cell>
          <cell r="BA2731">
            <v>0</v>
          </cell>
          <cell r="BC2731" t="str">
            <v>BANPU</v>
          </cell>
          <cell r="BE2731" t="str">
            <v>Jun</v>
          </cell>
        </row>
        <row r="2732">
          <cell r="C2732" t="str">
            <v>TCC</v>
          </cell>
          <cell r="R2732">
            <v>0</v>
          </cell>
          <cell r="AZ2732">
            <v>0</v>
          </cell>
          <cell r="BA2732">
            <v>0</v>
          </cell>
          <cell r="BC2732" t="str">
            <v>BANPU</v>
          </cell>
          <cell r="BE2732" t="str">
            <v>Jul</v>
          </cell>
        </row>
        <row r="2733">
          <cell r="C2733" t="str">
            <v>TCC</v>
          </cell>
          <cell r="R2733">
            <v>0</v>
          </cell>
          <cell r="AZ2733">
            <v>0</v>
          </cell>
          <cell r="BA2733">
            <v>0</v>
          </cell>
          <cell r="BC2733" t="str">
            <v>BANPU</v>
          </cell>
          <cell r="BE2733" t="str">
            <v>Aug</v>
          </cell>
        </row>
        <row r="2734">
          <cell r="C2734" t="str">
            <v>TCC</v>
          </cell>
          <cell r="R2734">
            <v>0</v>
          </cell>
          <cell r="AZ2734">
            <v>0</v>
          </cell>
          <cell r="BA2734">
            <v>0</v>
          </cell>
          <cell r="BC2734" t="str">
            <v>BANPU</v>
          </cell>
          <cell r="BE2734" t="str">
            <v>Sep</v>
          </cell>
        </row>
        <row r="2735">
          <cell r="C2735" t="str">
            <v>TCC</v>
          </cell>
          <cell r="R2735">
            <v>0</v>
          </cell>
          <cell r="AZ2735">
            <v>0</v>
          </cell>
          <cell r="BA2735">
            <v>0</v>
          </cell>
          <cell r="BC2735" t="str">
            <v>BANPU</v>
          </cell>
          <cell r="BE2735" t="str">
            <v>Oct</v>
          </cell>
        </row>
        <row r="2736">
          <cell r="C2736" t="str">
            <v>TCC</v>
          </cell>
          <cell r="R2736">
            <v>0</v>
          </cell>
          <cell r="AZ2736">
            <v>0</v>
          </cell>
          <cell r="BA2736">
            <v>0</v>
          </cell>
          <cell r="BC2736" t="str">
            <v>BANPU</v>
          </cell>
          <cell r="BE2736" t="str">
            <v>Nov</v>
          </cell>
        </row>
        <row r="2737">
          <cell r="C2737" t="str">
            <v>TCC</v>
          </cell>
          <cell r="R2737">
            <v>0</v>
          </cell>
          <cell r="AZ2737">
            <v>0</v>
          </cell>
          <cell r="BA2737">
            <v>0</v>
          </cell>
          <cell r="BC2737" t="str">
            <v>BANPU</v>
          </cell>
          <cell r="BE2737" t="str">
            <v>Dec</v>
          </cell>
        </row>
        <row r="2738">
          <cell r="C2738" t="str">
            <v>TCC (BPI)_JBG</v>
          </cell>
          <cell r="R2738">
            <v>0</v>
          </cell>
          <cell r="AZ2738">
            <v>0</v>
          </cell>
          <cell r="BA2738">
            <v>0</v>
          </cell>
          <cell r="BC2738" t="str">
            <v>GOLD</v>
          </cell>
          <cell r="BE2738" t="str">
            <v>Jan</v>
          </cell>
        </row>
        <row r="2739">
          <cell r="C2739" t="str">
            <v>TCC (BPI)_JBG</v>
          </cell>
          <cell r="R2739">
            <v>31200</v>
          </cell>
          <cell r="AZ2739">
            <v>-93600</v>
          </cell>
          <cell r="BA2739">
            <v>-13251.612903225805</v>
          </cell>
          <cell r="BC2739" t="str">
            <v>GOLD</v>
          </cell>
          <cell r="BE2739" t="str">
            <v>Feb</v>
          </cell>
        </row>
        <row r="2740">
          <cell r="C2740" t="str">
            <v>TCC (BPI)_JBG</v>
          </cell>
          <cell r="R2740">
            <v>0</v>
          </cell>
          <cell r="AZ2740">
            <v>0</v>
          </cell>
          <cell r="BA2740">
            <v>0</v>
          </cell>
          <cell r="BC2740" t="str">
            <v>GOLD</v>
          </cell>
          <cell r="BE2740" t="str">
            <v>Mar</v>
          </cell>
        </row>
        <row r="2741">
          <cell r="C2741" t="str">
            <v>TCC (BPI)_JBG</v>
          </cell>
          <cell r="R2741">
            <v>0</v>
          </cell>
          <cell r="AZ2741">
            <v>0</v>
          </cell>
          <cell r="BA2741">
            <v>0</v>
          </cell>
          <cell r="BC2741" t="str">
            <v>GOLD</v>
          </cell>
          <cell r="BE2741" t="str">
            <v>Apr</v>
          </cell>
        </row>
        <row r="2742">
          <cell r="C2742" t="str">
            <v>TCC (BPI)_JBG</v>
          </cell>
          <cell r="R2742">
            <v>0</v>
          </cell>
          <cell r="AZ2742">
            <v>0</v>
          </cell>
          <cell r="BA2742">
            <v>0</v>
          </cell>
          <cell r="BC2742" t="str">
            <v>GOLD</v>
          </cell>
          <cell r="BE2742" t="str">
            <v>May</v>
          </cell>
        </row>
        <row r="2743">
          <cell r="C2743" t="str">
            <v>TCC (BPI)_JBG</v>
          </cell>
          <cell r="R2743">
            <v>0</v>
          </cell>
          <cell r="AZ2743">
            <v>0</v>
          </cell>
          <cell r="BA2743">
            <v>0</v>
          </cell>
          <cell r="BC2743" t="str">
            <v>GOLD</v>
          </cell>
          <cell r="BE2743" t="str">
            <v>Jun</v>
          </cell>
        </row>
        <row r="2744">
          <cell r="C2744" t="str">
            <v>TCC (BPI)_JBG</v>
          </cell>
          <cell r="R2744">
            <v>0</v>
          </cell>
          <cell r="AZ2744">
            <v>0</v>
          </cell>
          <cell r="BA2744">
            <v>0</v>
          </cell>
          <cell r="BC2744" t="str">
            <v>GOLD</v>
          </cell>
          <cell r="BE2744" t="str">
            <v>Jul</v>
          </cell>
        </row>
        <row r="2745">
          <cell r="C2745" t="str">
            <v>TCC (BPI)_JBG</v>
          </cell>
          <cell r="R2745">
            <v>0</v>
          </cell>
          <cell r="AZ2745">
            <v>0</v>
          </cell>
          <cell r="BA2745">
            <v>0</v>
          </cell>
          <cell r="BC2745" t="str">
            <v>GOLD</v>
          </cell>
          <cell r="BE2745" t="str">
            <v>Aug</v>
          </cell>
        </row>
        <row r="2746">
          <cell r="C2746" t="str">
            <v>TCC (BPI)_JBG</v>
          </cell>
          <cell r="R2746">
            <v>0</v>
          </cell>
          <cell r="AZ2746">
            <v>0</v>
          </cell>
          <cell r="BA2746">
            <v>0</v>
          </cell>
          <cell r="BC2746" t="str">
            <v>GOLD</v>
          </cell>
          <cell r="BE2746" t="str">
            <v>Sep</v>
          </cell>
        </row>
        <row r="2747">
          <cell r="C2747" t="str">
            <v>TCC (BPI)_JBG</v>
          </cell>
          <cell r="R2747">
            <v>0</v>
          </cell>
          <cell r="AZ2747">
            <v>0</v>
          </cell>
          <cell r="BA2747">
            <v>0</v>
          </cell>
          <cell r="BC2747" t="str">
            <v>GOLD</v>
          </cell>
          <cell r="BE2747" t="str">
            <v>Oct</v>
          </cell>
        </row>
        <row r="2748">
          <cell r="C2748" t="str">
            <v>TCC (BPI)_JBG</v>
          </cell>
          <cell r="R2748">
            <v>0</v>
          </cell>
          <cell r="AZ2748">
            <v>0</v>
          </cell>
          <cell r="BA2748">
            <v>0</v>
          </cell>
          <cell r="BC2748" t="str">
            <v>GOLD</v>
          </cell>
          <cell r="BE2748" t="str">
            <v>Nov</v>
          </cell>
        </row>
        <row r="2749">
          <cell r="C2749" t="str">
            <v>TCC (BPI)_JBG</v>
          </cell>
          <cell r="R2749">
            <v>0</v>
          </cell>
          <cell r="AZ2749">
            <v>0</v>
          </cell>
          <cell r="BA2749">
            <v>0</v>
          </cell>
          <cell r="BC2749" t="str">
            <v>GOLD</v>
          </cell>
          <cell r="BE2749" t="str">
            <v>Dec</v>
          </cell>
        </row>
        <row r="2750">
          <cell r="C2750" t="str">
            <v>TCC</v>
          </cell>
          <cell r="R2750">
            <v>0</v>
          </cell>
          <cell r="AZ2750">
            <v>0</v>
          </cell>
          <cell r="BA2750">
            <v>0</v>
          </cell>
          <cell r="BC2750" t="str">
            <v>BANPU</v>
          </cell>
          <cell r="BE2750" t="str">
            <v>Jan</v>
          </cell>
        </row>
        <row r="2751">
          <cell r="C2751" t="str">
            <v>TCC</v>
          </cell>
          <cell r="R2751">
            <v>31200</v>
          </cell>
          <cell r="AZ2751">
            <v>0</v>
          </cell>
          <cell r="BA2751">
            <v>0</v>
          </cell>
          <cell r="BC2751" t="str">
            <v>BANPU</v>
          </cell>
          <cell r="BE2751" t="str">
            <v>Feb</v>
          </cell>
        </row>
        <row r="2752">
          <cell r="C2752" t="str">
            <v>TCC</v>
          </cell>
          <cell r="R2752">
            <v>0</v>
          </cell>
          <cell r="AZ2752">
            <v>0</v>
          </cell>
          <cell r="BA2752">
            <v>0</v>
          </cell>
          <cell r="BC2752" t="str">
            <v>BANPU</v>
          </cell>
          <cell r="BE2752" t="str">
            <v>Mar</v>
          </cell>
        </row>
        <row r="2753">
          <cell r="C2753" t="str">
            <v>TCC</v>
          </cell>
          <cell r="R2753">
            <v>0</v>
          </cell>
          <cell r="AZ2753">
            <v>0</v>
          </cell>
          <cell r="BA2753">
            <v>0</v>
          </cell>
          <cell r="BC2753" t="str">
            <v>BANPU</v>
          </cell>
          <cell r="BE2753" t="str">
            <v>Apr</v>
          </cell>
        </row>
        <row r="2754">
          <cell r="C2754" t="str">
            <v>TCC</v>
          </cell>
          <cell r="R2754">
            <v>0</v>
          </cell>
          <cell r="AZ2754">
            <v>0</v>
          </cell>
          <cell r="BA2754">
            <v>0</v>
          </cell>
          <cell r="BC2754" t="str">
            <v>BANPU</v>
          </cell>
          <cell r="BE2754" t="str">
            <v>May</v>
          </cell>
        </row>
        <row r="2755">
          <cell r="C2755" t="str">
            <v>TCC</v>
          </cell>
          <cell r="R2755">
            <v>0</v>
          </cell>
          <cell r="AZ2755">
            <v>0</v>
          </cell>
          <cell r="BA2755">
            <v>0</v>
          </cell>
          <cell r="BC2755" t="str">
            <v>BANPU</v>
          </cell>
          <cell r="BE2755" t="str">
            <v>Jun</v>
          </cell>
        </row>
        <row r="2756">
          <cell r="C2756" t="str">
            <v>TCC</v>
          </cell>
          <cell r="R2756">
            <v>0</v>
          </cell>
          <cell r="AZ2756">
            <v>0</v>
          </cell>
          <cell r="BA2756">
            <v>0</v>
          </cell>
          <cell r="BC2756" t="str">
            <v>BANPU</v>
          </cell>
          <cell r="BE2756" t="str">
            <v>Jul</v>
          </cell>
        </row>
        <row r="2757">
          <cell r="C2757" t="str">
            <v>TCC</v>
          </cell>
          <cell r="R2757">
            <v>0</v>
          </cell>
          <cell r="AZ2757">
            <v>0</v>
          </cell>
          <cell r="BA2757">
            <v>0</v>
          </cell>
          <cell r="BC2757" t="str">
            <v>BANPU</v>
          </cell>
          <cell r="BE2757" t="str">
            <v>Aug</v>
          </cell>
        </row>
        <row r="2758">
          <cell r="C2758" t="str">
            <v>TCC</v>
          </cell>
          <cell r="R2758">
            <v>0</v>
          </cell>
          <cell r="AZ2758">
            <v>0</v>
          </cell>
          <cell r="BA2758">
            <v>0</v>
          </cell>
          <cell r="BC2758" t="str">
            <v>BANPU</v>
          </cell>
          <cell r="BE2758" t="str">
            <v>Sep</v>
          </cell>
        </row>
        <row r="2759">
          <cell r="C2759" t="str">
            <v>TCC</v>
          </cell>
          <cell r="R2759">
            <v>0</v>
          </cell>
          <cell r="AZ2759">
            <v>0</v>
          </cell>
          <cell r="BA2759">
            <v>0</v>
          </cell>
          <cell r="BC2759" t="str">
            <v>BANPU</v>
          </cell>
          <cell r="BE2759" t="str">
            <v>Oct</v>
          </cell>
        </row>
        <row r="2760">
          <cell r="C2760" t="str">
            <v>TCC</v>
          </cell>
          <cell r="R2760">
            <v>0</v>
          </cell>
          <cell r="AZ2760">
            <v>0</v>
          </cell>
          <cell r="BA2760">
            <v>0</v>
          </cell>
          <cell r="BC2760" t="str">
            <v>BANPU</v>
          </cell>
          <cell r="BE2760" t="str">
            <v>Nov</v>
          </cell>
        </row>
        <row r="2761">
          <cell r="C2761" t="str">
            <v>TCC</v>
          </cell>
          <cell r="R2761">
            <v>0</v>
          </cell>
          <cell r="AZ2761">
            <v>0</v>
          </cell>
          <cell r="BA2761">
            <v>0</v>
          </cell>
          <cell r="BC2761" t="str">
            <v>BANPU</v>
          </cell>
          <cell r="BE2761" t="str">
            <v>Dec</v>
          </cell>
        </row>
        <row r="2762">
          <cell r="C2762" t="str">
            <v>TCC (BPI)_JBG</v>
          </cell>
          <cell r="R2762">
            <v>0</v>
          </cell>
          <cell r="AZ2762">
            <v>0</v>
          </cell>
          <cell r="BA2762">
            <v>0</v>
          </cell>
          <cell r="BC2762" t="str">
            <v>GOLD</v>
          </cell>
          <cell r="BE2762" t="str">
            <v>Jan</v>
          </cell>
        </row>
        <row r="2763">
          <cell r="C2763" t="str">
            <v>TCC (BPI)_JBG</v>
          </cell>
          <cell r="R2763">
            <v>20800</v>
          </cell>
          <cell r="AZ2763">
            <v>-62400</v>
          </cell>
          <cell r="BA2763">
            <v>-20981.720430107522</v>
          </cell>
          <cell r="BC2763" t="str">
            <v>GOLD</v>
          </cell>
          <cell r="BE2763" t="str">
            <v>Feb</v>
          </cell>
        </row>
        <row r="2764">
          <cell r="C2764" t="str">
            <v>TCC (BPI)_JBG</v>
          </cell>
          <cell r="R2764">
            <v>0</v>
          </cell>
          <cell r="AZ2764">
            <v>0</v>
          </cell>
          <cell r="BA2764">
            <v>0</v>
          </cell>
          <cell r="BC2764" t="str">
            <v>GOLD</v>
          </cell>
          <cell r="BE2764" t="str">
            <v>Mar</v>
          </cell>
        </row>
        <row r="2765">
          <cell r="C2765" t="str">
            <v>TCC (BPI)_JBG</v>
          </cell>
          <cell r="R2765">
            <v>0</v>
          </cell>
          <cell r="AZ2765">
            <v>0</v>
          </cell>
          <cell r="BA2765">
            <v>0</v>
          </cell>
          <cell r="BC2765" t="str">
            <v>GOLD</v>
          </cell>
          <cell r="BE2765" t="str">
            <v>Apr</v>
          </cell>
        </row>
        <row r="2766">
          <cell r="C2766" t="str">
            <v>TCC (BPI)_JBG</v>
          </cell>
          <cell r="R2766">
            <v>0</v>
          </cell>
          <cell r="AZ2766">
            <v>0</v>
          </cell>
          <cell r="BA2766">
            <v>0</v>
          </cell>
          <cell r="BC2766" t="str">
            <v>GOLD</v>
          </cell>
          <cell r="BE2766" t="str">
            <v>May</v>
          </cell>
        </row>
        <row r="2767">
          <cell r="C2767" t="str">
            <v>TCC (BPI)_JBG</v>
          </cell>
          <cell r="R2767">
            <v>0</v>
          </cell>
          <cell r="AZ2767">
            <v>0</v>
          </cell>
          <cell r="BA2767">
            <v>0</v>
          </cell>
          <cell r="BC2767" t="str">
            <v>GOLD</v>
          </cell>
          <cell r="BE2767" t="str">
            <v>Jun</v>
          </cell>
        </row>
        <row r="2768">
          <cell r="C2768" t="str">
            <v>TCC (BPI)_JBG</v>
          </cell>
          <cell r="R2768">
            <v>0</v>
          </cell>
          <cell r="AZ2768">
            <v>0</v>
          </cell>
          <cell r="BA2768">
            <v>0</v>
          </cell>
          <cell r="BC2768" t="str">
            <v>GOLD</v>
          </cell>
          <cell r="BE2768" t="str">
            <v>Jul</v>
          </cell>
        </row>
        <row r="2769">
          <cell r="C2769" t="str">
            <v>TCC (BPI)_JBG</v>
          </cell>
          <cell r="R2769">
            <v>0</v>
          </cell>
          <cell r="AZ2769">
            <v>0</v>
          </cell>
          <cell r="BA2769">
            <v>0</v>
          </cell>
          <cell r="BC2769" t="str">
            <v>GOLD</v>
          </cell>
          <cell r="BE2769" t="str">
            <v>Aug</v>
          </cell>
        </row>
        <row r="2770">
          <cell r="C2770" t="str">
            <v>TCC (BPI)_JBG</v>
          </cell>
          <cell r="R2770">
            <v>0</v>
          </cell>
          <cell r="AZ2770">
            <v>0</v>
          </cell>
          <cell r="BA2770">
            <v>0</v>
          </cell>
          <cell r="BC2770" t="str">
            <v>GOLD</v>
          </cell>
          <cell r="BE2770" t="str">
            <v>Sep</v>
          </cell>
        </row>
        <row r="2771">
          <cell r="C2771" t="str">
            <v>TCC (BPI)_JBG</v>
          </cell>
          <cell r="R2771">
            <v>0</v>
          </cell>
          <cell r="AZ2771">
            <v>0</v>
          </cell>
          <cell r="BA2771">
            <v>0</v>
          </cell>
          <cell r="BC2771" t="str">
            <v>GOLD</v>
          </cell>
          <cell r="BE2771" t="str">
            <v>Oct</v>
          </cell>
        </row>
        <row r="2772">
          <cell r="C2772" t="str">
            <v>TCC (BPI)_JBG</v>
          </cell>
          <cell r="R2772">
            <v>0</v>
          </cell>
          <cell r="AZ2772">
            <v>0</v>
          </cell>
          <cell r="BA2772">
            <v>0</v>
          </cell>
          <cell r="BC2772" t="str">
            <v>GOLD</v>
          </cell>
          <cell r="BE2772" t="str">
            <v>Nov</v>
          </cell>
        </row>
        <row r="2773">
          <cell r="C2773" t="str">
            <v>TCC (BPI)_JBG</v>
          </cell>
          <cell r="R2773">
            <v>0</v>
          </cell>
          <cell r="AZ2773">
            <v>0</v>
          </cell>
          <cell r="BA2773">
            <v>0</v>
          </cell>
          <cell r="BC2773" t="str">
            <v>GOLD</v>
          </cell>
          <cell r="BE2773" t="str">
            <v>Dec</v>
          </cell>
        </row>
        <row r="2774">
          <cell r="C2774" t="str">
            <v>TCC</v>
          </cell>
          <cell r="R2774">
            <v>0</v>
          </cell>
          <cell r="AZ2774">
            <v>0</v>
          </cell>
          <cell r="BA2774">
            <v>0</v>
          </cell>
          <cell r="BC2774" t="str">
            <v>BANPU</v>
          </cell>
          <cell r="BE2774" t="str">
            <v>Jan</v>
          </cell>
        </row>
        <row r="2775">
          <cell r="C2775" t="str">
            <v>TCC</v>
          </cell>
          <cell r="R2775">
            <v>20800</v>
          </cell>
          <cell r="AZ2775">
            <v>0</v>
          </cell>
          <cell r="BA2775">
            <v>0</v>
          </cell>
          <cell r="BC2775" t="str">
            <v>BANPU</v>
          </cell>
          <cell r="BE2775" t="str">
            <v>Feb</v>
          </cell>
        </row>
        <row r="2776">
          <cell r="C2776" t="str">
            <v>TCC</v>
          </cell>
          <cell r="R2776">
            <v>0</v>
          </cell>
          <cell r="AZ2776">
            <v>0</v>
          </cell>
          <cell r="BA2776">
            <v>0</v>
          </cell>
          <cell r="BC2776" t="str">
            <v>BANPU</v>
          </cell>
          <cell r="BE2776" t="str">
            <v>Mar</v>
          </cell>
        </row>
        <row r="2777">
          <cell r="C2777" t="str">
            <v>TCC</v>
          </cell>
          <cell r="R2777">
            <v>0</v>
          </cell>
          <cell r="AZ2777">
            <v>0</v>
          </cell>
          <cell r="BA2777">
            <v>0</v>
          </cell>
          <cell r="BC2777" t="str">
            <v>BANPU</v>
          </cell>
          <cell r="BE2777" t="str">
            <v>Apr</v>
          </cell>
        </row>
        <row r="2778">
          <cell r="C2778" t="str">
            <v>TCC</v>
          </cell>
          <cell r="R2778">
            <v>0</v>
          </cell>
          <cell r="AZ2778">
            <v>0</v>
          </cell>
          <cell r="BA2778">
            <v>0</v>
          </cell>
          <cell r="BC2778" t="str">
            <v>BANPU</v>
          </cell>
          <cell r="BE2778" t="str">
            <v>May</v>
          </cell>
        </row>
        <row r="2779">
          <cell r="C2779" t="str">
            <v>TCC</v>
          </cell>
          <cell r="R2779">
            <v>0</v>
          </cell>
          <cell r="AZ2779">
            <v>0</v>
          </cell>
          <cell r="BA2779">
            <v>0</v>
          </cell>
          <cell r="BC2779" t="str">
            <v>BANPU</v>
          </cell>
          <cell r="BE2779" t="str">
            <v>Jun</v>
          </cell>
        </row>
        <row r="2780">
          <cell r="C2780" t="str">
            <v>TCC</v>
          </cell>
          <cell r="R2780">
            <v>0</v>
          </cell>
          <cell r="AZ2780">
            <v>0</v>
          </cell>
          <cell r="BA2780">
            <v>0</v>
          </cell>
          <cell r="BC2780" t="str">
            <v>BANPU</v>
          </cell>
          <cell r="BE2780" t="str">
            <v>Jul</v>
          </cell>
        </row>
        <row r="2781">
          <cell r="C2781" t="str">
            <v>TCC</v>
          </cell>
          <cell r="R2781">
            <v>0</v>
          </cell>
          <cell r="AZ2781">
            <v>0</v>
          </cell>
          <cell r="BA2781">
            <v>0</v>
          </cell>
          <cell r="BC2781" t="str">
            <v>BANPU</v>
          </cell>
          <cell r="BE2781" t="str">
            <v>Aug</v>
          </cell>
        </row>
        <row r="2782">
          <cell r="C2782" t="str">
            <v>TCC</v>
          </cell>
          <cell r="R2782">
            <v>0</v>
          </cell>
          <cell r="AZ2782">
            <v>0</v>
          </cell>
          <cell r="BA2782">
            <v>0</v>
          </cell>
          <cell r="BC2782" t="str">
            <v>BANPU</v>
          </cell>
          <cell r="BE2782" t="str">
            <v>Sep</v>
          </cell>
        </row>
        <row r="2783">
          <cell r="C2783" t="str">
            <v>TCC</v>
          </cell>
          <cell r="R2783">
            <v>0</v>
          </cell>
          <cell r="AZ2783">
            <v>0</v>
          </cell>
          <cell r="BA2783">
            <v>0</v>
          </cell>
          <cell r="BC2783" t="str">
            <v>BANPU</v>
          </cell>
          <cell r="BE2783" t="str">
            <v>Oct</v>
          </cell>
        </row>
        <row r="2784">
          <cell r="C2784" t="str">
            <v>TCC</v>
          </cell>
          <cell r="R2784">
            <v>0</v>
          </cell>
          <cell r="AZ2784">
            <v>0</v>
          </cell>
          <cell r="BA2784">
            <v>0</v>
          </cell>
          <cell r="BC2784" t="str">
            <v>BANPU</v>
          </cell>
          <cell r="BE2784" t="str">
            <v>Nov</v>
          </cell>
        </row>
        <row r="2785">
          <cell r="C2785" t="str">
            <v>TCC</v>
          </cell>
          <cell r="R2785">
            <v>0</v>
          </cell>
          <cell r="AZ2785">
            <v>0</v>
          </cell>
          <cell r="BA2785">
            <v>0</v>
          </cell>
          <cell r="BC2785" t="str">
            <v>BANPU</v>
          </cell>
          <cell r="BE2785" t="str">
            <v>Dec</v>
          </cell>
        </row>
        <row r="2786">
          <cell r="C2786" t="str">
            <v>TCC (BPI)_KTD</v>
          </cell>
          <cell r="R2786">
            <v>0</v>
          </cell>
          <cell r="AZ2786">
            <v>0</v>
          </cell>
          <cell r="BA2786">
            <v>0</v>
          </cell>
          <cell r="BC2786" t="str">
            <v>GOLD</v>
          </cell>
          <cell r="BE2786" t="str">
            <v>Jan</v>
          </cell>
        </row>
        <row r="2787">
          <cell r="C2787" t="str">
            <v>TCC (BPI)_KTD</v>
          </cell>
          <cell r="R2787">
            <v>0</v>
          </cell>
          <cell r="AZ2787">
            <v>0</v>
          </cell>
          <cell r="BA2787">
            <v>0</v>
          </cell>
          <cell r="BC2787" t="str">
            <v>GOLD</v>
          </cell>
          <cell r="BE2787" t="str">
            <v>Feb</v>
          </cell>
        </row>
        <row r="2788">
          <cell r="C2788" t="str">
            <v>TCC (BPI)_KTD</v>
          </cell>
          <cell r="R2788">
            <v>31200</v>
          </cell>
          <cell r="AZ2788">
            <v>-93600</v>
          </cell>
          <cell r="BA2788">
            <v>-14722.306761378584</v>
          </cell>
          <cell r="BC2788" t="str">
            <v>GOLD</v>
          </cell>
          <cell r="BE2788" t="str">
            <v>Mar</v>
          </cell>
        </row>
        <row r="2789">
          <cell r="C2789" t="str">
            <v>TCC (BPI)_KTD</v>
          </cell>
          <cell r="R2789">
            <v>0</v>
          </cell>
          <cell r="AZ2789">
            <v>0</v>
          </cell>
          <cell r="BA2789">
            <v>0</v>
          </cell>
          <cell r="BC2789" t="str">
            <v>GOLD</v>
          </cell>
          <cell r="BE2789" t="str">
            <v>Apr</v>
          </cell>
        </row>
        <row r="2790">
          <cell r="C2790" t="str">
            <v>TCC (BPI)_KTD</v>
          </cell>
          <cell r="R2790">
            <v>0</v>
          </cell>
          <cell r="AZ2790">
            <v>0</v>
          </cell>
          <cell r="BA2790">
            <v>0</v>
          </cell>
          <cell r="BC2790" t="str">
            <v>GOLD</v>
          </cell>
          <cell r="BE2790" t="str">
            <v>May</v>
          </cell>
        </row>
        <row r="2791">
          <cell r="C2791" t="str">
            <v>TCC (BPI)_KTD</v>
          </cell>
          <cell r="R2791">
            <v>0</v>
          </cell>
          <cell r="AZ2791">
            <v>0</v>
          </cell>
          <cell r="BA2791">
            <v>0</v>
          </cell>
          <cell r="BC2791" t="str">
            <v>GOLD</v>
          </cell>
          <cell r="BE2791" t="str">
            <v>Jun</v>
          </cell>
        </row>
        <row r="2792">
          <cell r="C2792" t="str">
            <v>TCC (BPI)_KTD</v>
          </cell>
          <cell r="R2792">
            <v>0</v>
          </cell>
          <cell r="AZ2792">
            <v>0</v>
          </cell>
          <cell r="BA2792">
            <v>0</v>
          </cell>
          <cell r="BC2792" t="str">
            <v>GOLD</v>
          </cell>
          <cell r="BE2792" t="str">
            <v>Jul</v>
          </cell>
        </row>
        <row r="2793">
          <cell r="C2793" t="str">
            <v>TCC (BPI)_KTD</v>
          </cell>
          <cell r="R2793">
            <v>0</v>
          </cell>
          <cell r="AZ2793">
            <v>0</v>
          </cell>
          <cell r="BA2793">
            <v>0</v>
          </cell>
          <cell r="BC2793" t="str">
            <v>GOLD</v>
          </cell>
          <cell r="BE2793" t="str">
            <v>Aug</v>
          </cell>
        </row>
        <row r="2794">
          <cell r="C2794" t="str">
            <v>TCC (BPI)_KTD</v>
          </cell>
          <cell r="R2794">
            <v>0</v>
          </cell>
          <cell r="AZ2794">
            <v>0</v>
          </cell>
          <cell r="BA2794">
            <v>0</v>
          </cell>
          <cell r="BC2794" t="str">
            <v>GOLD</v>
          </cell>
          <cell r="BE2794" t="str">
            <v>Sep</v>
          </cell>
        </row>
        <row r="2795">
          <cell r="C2795" t="str">
            <v>TCC (BPI)_KTD</v>
          </cell>
          <cell r="R2795">
            <v>0</v>
          </cell>
          <cell r="AZ2795">
            <v>0</v>
          </cell>
          <cell r="BA2795">
            <v>0</v>
          </cell>
          <cell r="BC2795" t="str">
            <v>GOLD</v>
          </cell>
          <cell r="BE2795" t="str">
            <v>Oct</v>
          </cell>
        </row>
        <row r="2796">
          <cell r="C2796" t="str">
            <v>TCC (BPI)_KTD</v>
          </cell>
          <cell r="R2796">
            <v>0</v>
          </cell>
          <cell r="AZ2796">
            <v>0</v>
          </cell>
          <cell r="BA2796">
            <v>0</v>
          </cell>
          <cell r="BC2796" t="str">
            <v>GOLD</v>
          </cell>
          <cell r="BE2796" t="str">
            <v>Nov</v>
          </cell>
        </row>
        <row r="2797">
          <cell r="C2797" t="str">
            <v>TCC (BPI)_KTD</v>
          </cell>
          <cell r="R2797">
            <v>0</v>
          </cell>
          <cell r="AZ2797">
            <v>0</v>
          </cell>
          <cell r="BA2797">
            <v>0</v>
          </cell>
          <cell r="BC2797" t="str">
            <v>GOLD</v>
          </cell>
          <cell r="BE2797" t="str">
            <v>Dec</v>
          </cell>
        </row>
        <row r="2798">
          <cell r="C2798" t="str">
            <v>TCC (BPI)</v>
          </cell>
          <cell r="R2798">
            <v>0</v>
          </cell>
          <cell r="AZ2798">
            <v>0</v>
          </cell>
          <cell r="BA2798">
            <v>0</v>
          </cell>
          <cell r="BC2798" t="str">
            <v>BANPU</v>
          </cell>
          <cell r="BE2798" t="str">
            <v>Jan</v>
          </cell>
        </row>
        <row r="2799">
          <cell r="C2799" t="str">
            <v>TCC (BPI)</v>
          </cell>
          <cell r="R2799">
            <v>0</v>
          </cell>
          <cell r="AZ2799">
            <v>0</v>
          </cell>
          <cell r="BA2799">
            <v>0</v>
          </cell>
          <cell r="BC2799" t="str">
            <v>BANPU</v>
          </cell>
          <cell r="BE2799" t="str">
            <v>Feb</v>
          </cell>
        </row>
        <row r="2800">
          <cell r="C2800" t="str">
            <v>TCC (BPI)</v>
          </cell>
          <cell r="R2800">
            <v>31200</v>
          </cell>
          <cell r="AZ2800">
            <v>0</v>
          </cell>
          <cell r="BA2800">
            <v>0</v>
          </cell>
          <cell r="BC2800" t="str">
            <v>BANPU</v>
          </cell>
          <cell r="BE2800" t="str">
            <v>Mar</v>
          </cell>
        </row>
        <row r="2801">
          <cell r="C2801" t="str">
            <v>TCC (BPI)</v>
          </cell>
          <cell r="R2801">
            <v>0</v>
          </cell>
          <cell r="AZ2801">
            <v>0</v>
          </cell>
          <cell r="BA2801">
            <v>0</v>
          </cell>
          <cell r="BC2801" t="str">
            <v>BANPU</v>
          </cell>
          <cell r="BE2801" t="str">
            <v>Apr</v>
          </cell>
        </row>
        <row r="2802">
          <cell r="C2802" t="str">
            <v>TCC (BPI)</v>
          </cell>
          <cell r="R2802">
            <v>0</v>
          </cell>
          <cell r="AZ2802">
            <v>0</v>
          </cell>
          <cell r="BA2802">
            <v>0</v>
          </cell>
          <cell r="BC2802" t="str">
            <v>BANPU</v>
          </cell>
          <cell r="BE2802" t="str">
            <v>May</v>
          </cell>
        </row>
        <row r="2803">
          <cell r="C2803" t="str">
            <v>TCC (BPI)</v>
          </cell>
          <cell r="R2803">
            <v>0</v>
          </cell>
          <cell r="AZ2803">
            <v>0</v>
          </cell>
          <cell r="BA2803">
            <v>0</v>
          </cell>
          <cell r="BC2803" t="str">
            <v>BANPU</v>
          </cell>
          <cell r="BE2803" t="str">
            <v>Jun</v>
          </cell>
        </row>
        <row r="2804">
          <cell r="C2804" t="str">
            <v>TCC (BPI)</v>
          </cell>
          <cell r="R2804">
            <v>0</v>
          </cell>
          <cell r="AZ2804">
            <v>0</v>
          </cell>
          <cell r="BA2804">
            <v>0</v>
          </cell>
          <cell r="BC2804" t="str">
            <v>BANPU</v>
          </cell>
          <cell r="BE2804" t="str">
            <v>Jul</v>
          </cell>
        </row>
        <row r="2805">
          <cell r="C2805" t="str">
            <v>TCC (BPI)</v>
          </cell>
          <cell r="R2805">
            <v>0</v>
          </cell>
          <cell r="AZ2805">
            <v>0</v>
          </cell>
          <cell r="BA2805">
            <v>0</v>
          </cell>
          <cell r="BC2805" t="str">
            <v>BANPU</v>
          </cell>
          <cell r="BE2805" t="str">
            <v>Aug</v>
          </cell>
        </row>
        <row r="2806">
          <cell r="C2806" t="str">
            <v>TCC (BPI)</v>
          </cell>
          <cell r="R2806">
            <v>0</v>
          </cell>
          <cell r="AZ2806">
            <v>0</v>
          </cell>
          <cell r="BA2806">
            <v>0</v>
          </cell>
          <cell r="BC2806" t="str">
            <v>BANPU</v>
          </cell>
          <cell r="BE2806" t="str">
            <v>Sep</v>
          </cell>
        </row>
        <row r="2807">
          <cell r="C2807" t="str">
            <v>TCC (BPI)</v>
          </cell>
          <cell r="R2807">
            <v>0</v>
          </cell>
          <cell r="AZ2807">
            <v>0</v>
          </cell>
          <cell r="BA2807">
            <v>0</v>
          </cell>
          <cell r="BC2807" t="str">
            <v>BANPU</v>
          </cell>
          <cell r="BE2807" t="str">
            <v>Oct</v>
          </cell>
        </row>
        <row r="2808">
          <cell r="C2808" t="str">
            <v>TCC (BPI)</v>
          </cell>
          <cell r="R2808">
            <v>0</v>
          </cell>
          <cell r="AZ2808">
            <v>0</v>
          </cell>
          <cell r="BA2808">
            <v>0</v>
          </cell>
          <cell r="BC2808" t="str">
            <v>BANPU</v>
          </cell>
          <cell r="BE2808" t="str">
            <v>Nov</v>
          </cell>
        </row>
        <row r="2809">
          <cell r="C2809" t="str">
            <v>TCC (BPI)</v>
          </cell>
          <cell r="R2809">
            <v>0</v>
          </cell>
          <cell r="AZ2809">
            <v>0</v>
          </cell>
          <cell r="BA2809">
            <v>0</v>
          </cell>
          <cell r="BC2809" t="str">
            <v>BANPU</v>
          </cell>
          <cell r="BE2809" t="str">
            <v>Dec</v>
          </cell>
        </row>
        <row r="2810">
          <cell r="C2810" t="str">
            <v>TCC (BPI)_KTD</v>
          </cell>
          <cell r="R2810">
            <v>0</v>
          </cell>
          <cell r="AZ2810">
            <v>0</v>
          </cell>
          <cell r="BA2810">
            <v>0</v>
          </cell>
          <cell r="BC2810" t="str">
            <v>GOLD</v>
          </cell>
          <cell r="BE2810" t="str">
            <v>Jan</v>
          </cell>
        </row>
        <row r="2811">
          <cell r="C2811" t="str">
            <v>TCC (BPI)_KTD</v>
          </cell>
          <cell r="R2811">
            <v>0</v>
          </cell>
          <cell r="AZ2811">
            <v>0</v>
          </cell>
          <cell r="BA2811">
            <v>0</v>
          </cell>
          <cell r="BC2811" t="str">
            <v>GOLD</v>
          </cell>
          <cell r="BE2811" t="str">
            <v>Feb</v>
          </cell>
        </row>
        <row r="2812">
          <cell r="C2812" t="str">
            <v>TCC (BPI)_KTD</v>
          </cell>
          <cell r="R2812">
            <v>20800</v>
          </cell>
          <cell r="AZ2812">
            <v>-62400</v>
          </cell>
          <cell r="BA2812">
            <v>-13843.02657195475</v>
          </cell>
          <cell r="BC2812" t="str">
            <v>GOLD</v>
          </cell>
          <cell r="BE2812" t="str">
            <v>Mar</v>
          </cell>
        </row>
        <row r="2813">
          <cell r="C2813" t="str">
            <v>TCC (BPI)_KTD</v>
          </cell>
          <cell r="R2813">
            <v>0</v>
          </cell>
          <cell r="AZ2813">
            <v>0</v>
          </cell>
          <cell r="BA2813">
            <v>0</v>
          </cell>
          <cell r="BC2813" t="str">
            <v>GOLD</v>
          </cell>
          <cell r="BE2813" t="str">
            <v>Apr</v>
          </cell>
        </row>
        <row r="2814">
          <cell r="C2814" t="str">
            <v>TCC (BPI)_KTD</v>
          </cell>
          <cell r="R2814">
            <v>0</v>
          </cell>
          <cell r="AZ2814">
            <v>0</v>
          </cell>
          <cell r="BA2814">
            <v>0</v>
          </cell>
          <cell r="BC2814" t="str">
            <v>GOLD</v>
          </cell>
          <cell r="BE2814" t="str">
            <v>May</v>
          </cell>
        </row>
        <row r="2815">
          <cell r="C2815" t="str">
            <v>TCC (BPI)_KTD</v>
          </cell>
          <cell r="R2815">
            <v>0</v>
          </cell>
          <cell r="AZ2815">
            <v>0</v>
          </cell>
          <cell r="BA2815">
            <v>0</v>
          </cell>
          <cell r="BC2815" t="str">
            <v>GOLD</v>
          </cell>
          <cell r="BE2815" t="str">
            <v>Jun</v>
          </cell>
        </row>
        <row r="2816">
          <cell r="C2816" t="str">
            <v>TCC (BPI)_KTD</v>
          </cell>
          <cell r="R2816">
            <v>0</v>
          </cell>
          <cell r="AZ2816">
            <v>0</v>
          </cell>
          <cell r="BA2816">
            <v>0</v>
          </cell>
          <cell r="BC2816" t="str">
            <v>GOLD</v>
          </cell>
          <cell r="BE2816" t="str">
            <v>Jul</v>
          </cell>
        </row>
        <row r="2817">
          <cell r="C2817" t="str">
            <v>TCC (BPI)_KTD</v>
          </cell>
          <cell r="R2817">
            <v>0</v>
          </cell>
          <cell r="AZ2817">
            <v>0</v>
          </cell>
          <cell r="BA2817">
            <v>0</v>
          </cell>
          <cell r="BC2817" t="str">
            <v>GOLD</v>
          </cell>
          <cell r="BE2817" t="str">
            <v>Aug</v>
          </cell>
        </row>
        <row r="2818">
          <cell r="C2818" t="str">
            <v>TCC (BPI)_KTD</v>
          </cell>
          <cell r="R2818">
            <v>0</v>
          </cell>
          <cell r="AZ2818">
            <v>0</v>
          </cell>
          <cell r="BA2818">
            <v>0</v>
          </cell>
          <cell r="BC2818" t="str">
            <v>GOLD</v>
          </cell>
          <cell r="BE2818" t="str">
            <v>Sep</v>
          </cell>
        </row>
        <row r="2819">
          <cell r="C2819" t="str">
            <v>TCC (BPI)_KTD</v>
          </cell>
          <cell r="R2819">
            <v>0</v>
          </cell>
          <cell r="AZ2819">
            <v>0</v>
          </cell>
          <cell r="BA2819">
            <v>0</v>
          </cell>
          <cell r="BC2819" t="str">
            <v>GOLD</v>
          </cell>
          <cell r="BE2819" t="str">
            <v>Oct</v>
          </cell>
        </row>
        <row r="2820">
          <cell r="C2820" t="str">
            <v>TCC (BPI)_KTD</v>
          </cell>
          <cell r="R2820">
            <v>0</v>
          </cell>
          <cell r="AZ2820">
            <v>0</v>
          </cell>
          <cell r="BA2820">
            <v>0</v>
          </cell>
          <cell r="BC2820" t="str">
            <v>GOLD</v>
          </cell>
          <cell r="BE2820" t="str">
            <v>Nov</v>
          </cell>
        </row>
        <row r="2821">
          <cell r="C2821" t="str">
            <v>TCC (BPI)_KTD</v>
          </cell>
          <cell r="R2821">
            <v>0</v>
          </cell>
          <cell r="AZ2821">
            <v>0</v>
          </cell>
          <cell r="BA2821">
            <v>0</v>
          </cell>
          <cell r="BC2821" t="str">
            <v>GOLD</v>
          </cell>
          <cell r="BE2821" t="str">
            <v>Dec</v>
          </cell>
        </row>
        <row r="2822">
          <cell r="C2822" t="str">
            <v>TCC</v>
          </cell>
          <cell r="R2822">
            <v>0</v>
          </cell>
          <cell r="AZ2822">
            <v>0</v>
          </cell>
          <cell r="BA2822">
            <v>0</v>
          </cell>
          <cell r="BC2822" t="str">
            <v>BANPU</v>
          </cell>
          <cell r="BE2822" t="str">
            <v>Jan</v>
          </cell>
        </row>
        <row r="2823">
          <cell r="C2823" t="str">
            <v>TCC</v>
          </cell>
          <cell r="R2823">
            <v>0</v>
          </cell>
          <cell r="AZ2823">
            <v>0</v>
          </cell>
          <cell r="BA2823">
            <v>0</v>
          </cell>
          <cell r="BC2823" t="str">
            <v>BANPU</v>
          </cell>
          <cell r="BE2823" t="str">
            <v>Feb</v>
          </cell>
        </row>
        <row r="2824">
          <cell r="C2824" t="str">
            <v>TCC</v>
          </cell>
          <cell r="R2824">
            <v>20800</v>
          </cell>
          <cell r="AZ2824">
            <v>0</v>
          </cell>
          <cell r="BA2824">
            <v>0</v>
          </cell>
          <cell r="BC2824" t="str">
            <v>BANPU</v>
          </cell>
          <cell r="BE2824" t="str">
            <v>Mar</v>
          </cell>
        </row>
        <row r="2825">
          <cell r="C2825" t="str">
            <v>TCC</v>
          </cell>
          <cell r="R2825">
            <v>0</v>
          </cell>
          <cell r="AZ2825">
            <v>0</v>
          </cell>
          <cell r="BA2825">
            <v>0</v>
          </cell>
          <cell r="BC2825" t="str">
            <v>BANPU</v>
          </cell>
          <cell r="BE2825" t="str">
            <v>Apr</v>
          </cell>
        </row>
        <row r="2826">
          <cell r="C2826" t="str">
            <v>TCC</v>
          </cell>
          <cell r="R2826">
            <v>0</v>
          </cell>
          <cell r="AZ2826">
            <v>0</v>
          </cell>
          <cell r="BA2826">
            <v>0</v>
          </cell>
          <cell r="BC2826" t="str">
            <v>BANPU</v>
          </cell>
          <cell r="BE2826" t="str">
            <v>May</v>
          </cell>
        </row>
        <row r="2827">
          <cell r="C2827" t="str">
            <v>TCC</v>
          </cell>
          <cell r="R2827">
            <v>0</v>
          </cell>
          <cell r="AZ2827">
            <v>0</v>
          </cell>
          <cell r="BA2827">
            <v>0</v>
          </cell>
          <cell r="BC2827" t="str">
            <v>BANPU</v>
          </cell>
          <cell r="BE2827" t="str">
            <v>Jun</v>
          </cell>
        </row>
        <row r="2828">
          <cell r="C2828" t="str">
            <v>TCC</v>
          </cell>
          <cell r="R2828">
            <v>0</v>
          </cell>
          <cell r="AZ2828">
            <v>0</v>
          </cell>
          <cell r="BA2828">
            <v>0</v>
          </cell>
          <cell r="BC2828" t="str">
            <v>BANPU</v>
          </cell>
          <cell r="BE2828" t="str">
            <v>Jul</v>
          </cell>
        </row>
        <row r="2829">
          <cell r="C2829" t="str">
            <v>TCC</v>
          </cell>
          <cell r="R2829">
            <v>0</v>
          </cell>
          <cell r="AZ2829">
            <v>0</v>
          </cell>
          <cell r="BA2829">
            <v>0</v>
          </cell>
          <cell r="BC2829" t="str">
            <v>BANPU</v>
          </cell>
          <cell r="BE2829" t="str">
            <v>Aug</v>
          </cell>
        </row>
        <row r="2830">
          <cell r="C2830" t="str">
            <v>TCC</v>
          </cell>
          <cell r="R2830">
            <v>0</v>
          </cell>
          <cell r="AZ2830">
            <v>0</v>
          </cell>
          <cell r="BA2830">
            <v>0</v>
          </cell>
          <cell r="BC2830" t="str">
            <v>BANPU</v>
          </cell>
          <cell r="BE2830" t="str">
            <v>Sep</v>
          </cell>
        </row>
        <row r="2831">
          <cell r="C2831" t="str">
            <v>TCC</v>
          </cell>
          <cell r="R2831">
            <v>0</v>
          </cell>
          <cell r="AZ2831">
            <v>0</v>
          </cell>
          <cell r="BA2831">
            <v>0</v>
          </cell>
          <cell r="BC2831" t="str">
            <v>BANPU</v>
          </cell>
          <cell r="BE2831" t="str">
            <v>Oct</v>
          </cell>
        </row>
        <row r="2832">
          <cell r="C2832" t="str">
            <v>TCC</v>
          </cell>
          <cell r="R2832">
            <v>0</v>
          </cell>
          <cell r="AZ2832">
            <v>0</v>
          </cell>
          <cell r="BA2832">
            <v>0</v>
          </cell>
          <cell r="BC2832" t="str">
            <v>BANPU</v>
          </cell>
          <cell r="BE2832" t="str">
            <v>Nov</v>
          </cell>
        </row>
        <row r="2833">
          <cell r="C2833" t="str">
            <v>TCC</v>
          </cell>
          <cell r="R2833">
            <v>0</v>
          </cell>
          <cell r="AZ2833">
            <v>0</v>
          </cell>
          <cell r="BA2833">
            <v>0</v>
          </cell>
          <cell r="BC2833" t="str">
            <v>BANPU</v>
          </cell>
          <cell r="BE2833" t="str">
            <v>Dec</v>
          </cell>
        </row>
        <row r="2834">
          <cell r="C2834" t="str">
            <v>TCC (BPI)_JBG</v>
          </cell>
          <cell r="R2834">
            <v>0</v>
          </cell>
          <cell r="AZ2834">
            <v>0</v>
          </cell>
          <cell r="BA2834">
            <v>0</v>
          </cell>
          <cell r="BC2834" t="str">
            <v>GOLD</v>
          </cell>
          <cell r="BE2834" t="str">
            <v>Jan</v>
          </cell>
        </row>
        <row r="2835">
          <cell r="C2835" t="str">
            <v>TCC (BPI)_JBG</v>
          </cell>
          <cell r="R2835">
            <v>0</v>
          </cell>
          <cell r="AZ2835">
            <v>0</v>
          </cell>
          <cell r="BA2835">
            <v>0</v>
          </cell>
          <cell r="BC2835" t="str">
            <v>GOLD</v>
          </cell>
          <cell r="BE2835" t="str">
            <v>Feb</v>
          </cell>
        </row>
        <row r="2836">
          <cell r="C2836" t="str">
            <v>TCC (BPI)_JBG</v>
          </cell>
          <cell r="R2836">
            <v>0</v>
          </cell>
          <cell r="AZ2836">
            <v>0</v>
          </cell>
          <cell r="BA2836">
            <v>0</v>
          </cell>
          <cell r="BC2836" t="str">
            <v>GOLD</v>
          </cell>
          <cell r="BE2836" t="str">
            <v>Mar</v>
          </cell>
        </row>
        <row r="2837">
          <cell r="C2837" t="str">
            <v>TCC (BPI)_JBG</v>
          </cell>
          <cell r="R2837">
            <v>0</v>
          </cell>
          <cell r="AZ2837">
            <v>0</v>
          </cell>
          <cell r="BA2837">
            <v>0</v>
          </cell>
          <cell r="BC2837" t="str">
            <v>GOLD</v>
          </cell>
          <cell r="BE2837" t="str">
            <v>Apr</v>
          </cell>
        </row>
        <row r="2838">
          <cell r="C2838" t="str">
            <v>TCC (BPI)_JBG</v>
          </cell>
          <cell r="R2838">
            <v>31200</v>
          </cell>
          <cell r="AZ2838">
            <v>-93600</v>
          </cell>
          <cell r="BA2838">
            <v>-11057.548387096773</v>
          </cell>
          <cell r="BC2838" t="str">
            <v>GOLD</v>
          </cell>
          <cell r="BE2838" t="str">
            <v>May</v>
          </cell>
        </row>
        <row r="2839">
          <cell r="C2839" t="str">
            <v>TCC (BPI)_JBG</v>
          </cell>
          <cell r="R2839">
            <v>0</v>
          </cell>
          <cell r="AZ2839">
            <v>0</v>
          </cell>
          <cell r="BA2839">
            <v>0</v>
          </cell>
          <cell r="BC2839" t="str">
            <v>GOLD</v>
          </cell>
          <cell r="BE2839" t="str">
            <v>Jun</v>
          </cell>
        </row>
        <row r="2840">
          <cell r="C2840" t="str">
            <v>TCC (BPI)_JBG</v>
          </cell>
          <cell r="R2840">
            <v>0</v>
          </cell>
          <cell r="AZ2840">
            <v>0</v>
          </cell>
          <cell r="BA2840">
            <v>0</v>
          </cell>
          <cell r="BC2840" t="str">
            <v>GOLD</v>
          </cell>
          <cell r="BE2840" t="str">
            <v>Jul</v>
          </cell>
        </row>
        <row r="2841">
          <cell r="C2841" t="str">
            <v>TCC (BPI)_JBG</v>
          </cell>
          <cell r="R2841">
            <v>0</v>
          </cell>
          <cell r="AZ2841">
            <v>0</v>
          </cell>
          <cell r="BA2841">
            <v>0</v>
          </cell>
          <cell r="BC2841" t="str">
            <v>GOLD</v>
          </cell>
          <cell r="BE2841" t="str">
            <v>Aug</v>
          </cell>
        </row>
        <row r="2842">
          <cell r="C2842" t="str">
            <v>TCC (BPI)_JBG</v>
          </cell>
          <cell r="R2842">
            <v>31200</v>
          </cell>
          <cell r="AZ2842">
            <v>-93600</v>
          </cell>
          <cell r="BA2842">
            <v>-11057.548387096773</v>
          </cell>
          <cell r="BC2842" t="str">
            <v>GOLD</v>
          </cell>
          <cell r="BE2842" t="str">
            <v>Sep</v>
          </cell>
        </row>
        <row r="2843">
          <cell r="C2843" t="str">
            <v>TCC (BPI)_JBG</v>
          </cell>
          <cell r="R2843">
            <v>0</v>
          </cell>
          <cell r="AZ2843">
            <v>0</v>
          </cell>
          <cell r="BA2843">
            <v>0</v>
          </cell>
          <cell r="BC2843" t="str">
            <v>GOLD</v>
          </cell>
          <cell r="BE2843" t="str">
            <v>Oct</v>
          </cell>
        </row>
        <row r="2844">
          <cell r="C2844" t="str">
            <v>TCC (BPI)_JBG</v>
          </cell>
          <cell r="R2844">
            <v>31200</v>
          </cell>
          <cell r="AZ2844">
            <v>-93600</v>
          </cell>
          <cell r="BA2844">
            <v>-11057.548387096773</v>
          </cell>
          <cell r="BC2844" t="str">
            <v>GOLD</v>
          </cell>
          <cell r="BE2844" t="str">
            <v>Nov</v>
          </cell>
        </row>
        <row r="2845">
          <cell r="C2845" t="str">
            <v>TCC (BPI)_JBG</v>
          </cell>
          <cell r="R2845">
            <v>0</v>
          </cell>
          <cell r="AZ2845">
            <v>0</v>
          </cell>
          <cell r="BA2845">
            <v>0</v>
          </cell>
          <cell r="BC2845" t="str">
            <v>GOLD</v>
          </cell>
          <cell r="BE2845" t="str">
            <v>Dec</v>
          </cell>
        </row>
        <row r="2846">
          <cell r="C2846" t="str">
            <v>TCC</v>
          </cell>
          <cell r="R2846">
            <v>0</v>
          </cell>
          <cell r="AZ2846">
            <v>0</v>
          </cell>
          <cell r="BA2846">
            <v>0</v>
          </cell>
          <cell r="BC2846" t="str">
            <v>BANPU</v>
          </cell>
          <cell r="BE2846" t="str">
            <v>Jan</v>
          </cell>
        </row>
        <row r="2847">
          <cell r="C2847" t="str">
            <v>TCC</v>
          </cell>
          <cell r="R2847">
            <v>0</v>
          </cell>
          <cell r="AZ2847">
            <v>0</v>
          </cell>
          <cell r="BA2847">
            <v>0</v>
          </cell>
          <cell r="BC2847" t="str">
            <v>BANPU</v>
          </cell>
          <cell r="BE2847" t="str">
            <v>Feb</v>
          </cell>
        </row>
        <row r="2848">
          <cell r="C2848" t="str">
            <v>TCC</v>
          </cell>
          <cell r="R2848">
            <v>0</v>
          </cell>
          <cell r="AZ2848">
            <v>0</v>
          </cell>
          <cell r="BA2848">
            <v>0</v>
          </cell>
          <cell r="BC2848" t="str">
            <v>BANPU</v>
          </cell>
          <cell r="BE2848" t="str">
            <v>Mar</v>
          </cell>
        </row>
        <row r="2849">
          <cell r="C2849" t="str">
            <v>TCC</v>
          </cell>
          <cell r="R2849">
            <v>0</v>
          </cell>
          <cell r="AZ2849">
            <v>0</v>
          </cell>
          <cell r="BA2849">
            <v>0</v>
          </cell>
          <cell r="BC2849" t="str">
            <v>BANPU</v>
          </cell>
          <cell r="BE2849" t="str">
            <v>Apr</v>
          </cell>
        </row>
        <row r="2850">
          <cell r="C2850" t="str">
            <v>TCC</v>
          </cell>
          <cell r="R2850">
            <v>31200</v>
          </cell>
          <cell r="AZ2850">
            <v>0</v>
          </cell>
          <cell r="BA2850">
            <v>0</v>
          </cell>
          <cell r="BC2850" t="str">
            <v>BANPU</v>
          </cell>
          <cell r="BE2850" t="str">
            <v>May</v>
          </cell>
        </row>
        <row r="2851">
          <cell r="C2851" t="str">
            <v>TCC</v>
          </cell>
          <cell r="R2851">
            <v>0</v>
          </cell>
          <cell r="AZ2851">
            <v>0</v>
          </cell>
          <cell r="BA2851">
            <v>0</v>
          </cell>
          <cell r="BC2851" t="str">
            <v>BANPU</v>
          </cell>
          <cell r="BE2851" t="str">
            <v>Jun</v>
          </cell>
        </row>
        <row r="2852">
          <cell r="C2852" t="str">
            <v>TCC</v>
          </cell>
          <cell r="R2852">
            <v>0</v>
          </cell>
          <cell r="AZ2852">
            <v>0</v>
          </cell>
          <cell r="BA2852">
            <v>0</v>
          </cell>
          <cell r="BC2852" t="str">
            <v>BANPU</v>
          </cell>
          <cell r="BE2852" t="str">
            <v>Jul</v>
          </cell>
        </row>
        <row r="2853">
          <cell r="C2853" t="str">
            <v>TCC</v>
          </cell>
          <cell r="R2853">
            <v>0</v>
          </cell>
          <cell r="AZ2853">
            <v>0</v>
          </cell>
          <cell r="BA2853">
            <v>0</v>
          </cell>
          <cell r="BC2853" t="str">
            <v>BANPU</v>
          </cell>
          <cell r="BE2853" t="str">
            <v>Aug</v>
          </cell>
        </row>
        <row r="2854">
          <cell r="C2854" t="str">
            <v>TCC</v>
          </cell>
          <cell r="R2854">
            <v>31200</v>
          </cell>
          <cell r="AZ2854">
            <v>0</v>
          </cell>
          <cell r="BA2854">
            <v>0</v>
          </cell>
          <cell r="BC2854" t="str">
            <v>BANPU</v>
          </cell>
          <cell r="BE2854" t="str">
            <v>Sep</v>
          </cell>
        </row>
        <row r="2855">
          <cell r="C2855" t="str">
            <v>TCC</v>
          </cell>
          <cell r="R2855">
            <v>0</v>
          </cell>
          <cell r="AZ2855">
            <v>0</v>
          </cell>
          <cell r="BA2855">
            <v>0</v>
          </cell>
          <cell r="BC2855" t="str">
            <v>BANPU</v>
          </cell>
          <cell r="BE2855" t="str">
            <v>Oct</v>
          </cell>
        </row>
        <row r="2856">
          <cell r="C2856" t="str">
            <v>TCC</v>
          </cell>
          <cell r="R2856">
            <v>31200</v>
          </cell>
          <cell r="AZ2856">
            <v>0</v>
          </cell>
          <cell r="BA2856">
            <v>0</v>
          </cell>
          <cell r="BC2856" t="str">
            <v>BANPU</v>
          </cell>
          <cell r="BE2856" t="str">
            <v>Nov</v>
          </cell>
        </row>
        <row r="2857">
          <cell r="C2857" t="str">
            <v>TCC</v>
          </cell>
          <cell r="R2857">
            <v>0</v>
          </cell>
          <cell r="AZ2857">
            <v>0</v>
          </cell>
          <cell r="BA2857">
            <v>0</v>
          </cell>
          <cell r="BC2857" t="str">
            <v>BANPU</v>
          </cell>
          <cell r="BE2857" t="str">
            <v>Dec</v>
          </cell>
        </row>
        <row r="2858">
          <cell r="C2858" t="str">
            <v>TCC (BPI)_JBG</v>
          </cell>
          <cell r="R2858">
            <v>0</v>
          </cell>
          <cell r="AZ2858">
            <v>0</v>
          </cell>
          <cell r="BA2858">
            <v>0</v>
          </cell>
          <cell r="BC2858" t="str">
            <v>GOLD</v>
          </cell>
          <cell r="BE2858" t="str">
            <v>Jan</v>
          </cell>
        </row>
        <row r="2859">
          <cell r="C2859" t="str">
            <v>TCC (BPI)_JBG</v>
          </cell>
          <cell r="R2859">
            <v>0</v>
          </cell>
          <cell r="AZ2859">
            <v>0</v>
          </cell>
          <cell r="BA2859">
            <v>0</v>
          </cell>
          <cell r="BC2859" t="str">
            <v>GOLD</v>
          </cell>
          <cell r="BE2859" t="str">
            <v>Feb</v>
          </cell>
        </row>
        <row r="2860">
          <cell r="C2860" t="str">
            <v>TCC (BPI)_JBG</v>
          </cell>
          <cell r="R2860">
            <v>0</v>
          </cell>
          <cell r="AZ2860">
            <v>0</v>
          </cell>
          <cell r="BA2860">
            <v>0</v>
          </cell>
          <cell r="BC2860" t="str">
            <v>GOLD</v>
          </cell>
          <cell r="BE2860" t="str">
            <v>Mar</v>
          </cell>
        </row>
        <row r="2861">
          <cell r="C2861" t="str">
            <v>TCC (BPI)_JBG</v>
          </cell>
          <cell r="R2861">
            <v>0</v>
          </cell>
          <cell r="AZ2861">
            <v>0</v>
          </cell>
          <cell r="BA2861">
            <v>0</v>
          </cell>
          <cell r="BC2861" t="str">
            <v>GOLD</v>
          </cell>
          <cell r="BE2861" t="str">
            <v>Apr</v>
          </cell>
        </row>
        <row r="2862">
          <cell r="C2862" t="str">
            <v>TCC (BPI)_JBG</v>
          </cell>
          <cell r="R2862">
            <v>20800</v>
          </cell>
          <cell r="AZ2862">
            <v>-62400</v>
          </cell>
          <cell r="BA2862">
            <v>-17507.784946236556</v>
          </cell>
          <cell r="BC2862" t="str">
            <v>GOLD</v>
          </cell>
          <cell r="BE2862" t="str">
            <v>May</v>
          </cell>
        </row>
        <row r="2863">
          <cell r="C2863" t="str">
            <v>TCC (BPI)_JBG</v>
          </cell>
          <cell r="R2863">
            <v>0</v>
          </cell>
          <cell r="AZ2863">
            <v>0</v>
          </cell>
          <cell r="BA2863">
            <v>0</v>
          </cell>
          <cell r="BC2863" t="str">
            <v>GOLD</v>
          </cell>
          <cell r="BE2863" t="str">
            <v>Jun</v>
          </cell>
        </row>
        <row r="2864">
          <cell r="C2864" t="str">
            <v>TCC (BPI)_JBG</v>
          </cell>
          <cell r="R2864">
            <v>0</v>
          </cell>
          <cell r="AZ2864">
            <v>0</v>
          </cell>
          <cell r="BA2864">
            <v>0</v>
          </cell>
          <cell r="BC2864" t="str">
            <v>GOLD</v>
          </cell>
          <cell r="BE2864" t="str">
            <v>Jul</v>
          </cell>
        </row>
        <row r="2865">
          <cell r="C2865" t="str">
            <v>TCC (BPI)_JBG</v>
          </cell>
          <cell r="R2865">
            <v>0</v>
          </cell>
          <cell r="AZ2865">
            <v>0</v>
          </cell>
          <cell r="BA2865">
            <v>0</v>
          </cell>
          <cell r="BC2865" t="str">
            <v>GOLD</v>
          </cell>
          <cell r="BE2865" t="str">
            <v>Aug</v>
          </cell>
        </row>
        <row r="2866">
          <cell r="C2866" t="str">
            <v>TCC (BPI)_JBG</v>
          </cell>
          <cell r="R2866">
            <v>20800</v>
          </cell>
          <cell r="AZ2866">
            <v>-62400</v>
          </cell>
          <cell r="BA2866">
            <v>-17507.784946236556</v>
          </cell>
          <cell r="BC2866" t="str">
            <v>GOLD</v>
          </cell>
          <cell r="BE2866" t="str">
            <v>Sep</v>
          </cell>
        </row>
        <row r="2867">
          <cell r="C2867" t="str">
            <v>TCC (BPI)_JBG</v>
          </cell>
          <cell r="R2867">
            <v>0</v>
          </cell>
          <cell r="AZ2867">
            <v>0</v>
          </cell>
          <cell r="BA2867">
            <v>0</v>
          </cell>
          <cell r="BC2867" t="str">
            <v>GOLD</v>
          </cell>
          <cell r="BE2867" t="str">
            <v>Oct</v>
          </cell>
        </row>
        <row r="2868">
          <cell r="C2868" t="str">
            <v>TCC (BPI)_JBG</v>
          </cell>
          <cell r="R2868">
            <v>20800</v>
          </cell>
          <cell r="AZ2868">
            <v>-62400</v>
          </cell>
          <cell r="BA2868">
            <v>-17507.784946236556</v>
          </cell>
          <cell r="BC2868" t="str">
            <v>GOLD</v>
          </cell>
          <cell r="BE2868" t="str">
            <v>Nov</v>
          </cell>
        </row>
        <row r="2869">
          <cell r="C2869" t="str">
            <v>TCC (BPI)_JBG</v>
          </cell>
          <cell r="R2869">
            <v>0</v>
          </cell>
          <cell r="AZ2869">
            <v>0</v>
          </cell>
          <cell r="BA2869">
            <v>0</v>
          </cell>
          <cell r="BC2869" t="str">
            <v>GOLD</v>
          </cell>
          <cell r="BE2869" t="str">
            <v>Dec</v>
          </cell>
        </row>
        <row r="2870">
          <cell r="C2870" t="str">
            <v>TCC</v>
          </cell>
          <cell r="R2870">
            <v>0</v>
          </cell>
          <cell r="AZ2870">
            <v>0</v>
          </cell>
          <cell r="BA2870">
            <v>0</v>
          </cell>
          <cell r="BC2870" t="str">
            <v>BANPU</v>
          </cell>
          <cell r="BE2870" t="str">
            <v>Jan</v>
          </cell>
        </row>
        <row r="2871">
          <cell r="C2871" t="str">
            <v>TCC</v>
          </cell>
          <cell r="R2871">
            <v>0</v>
          </cell>
          <cell r="AZ2871">
            <v>0</v>
          </cell>
          <cell r="BA2871">
            <v>0</v>
          </cell>
          <cell r="BC2871" t="str">
            <v>BANPU</v>
          </cell>
          <cell r="BE2871" t="str">
            <v>Feb</v>
          </cell>
        </row>
        <row r="2872">
          <cell r="C2872" t="str">
            <v>TCC</v>
          </cell>
          <cell r="R2872">
            <v>0</v>
          </cell>
          <cell r="AZ2872">
            <v>0</v>
          </cell>
          <cell r="BA2872">
            <v>0</v>
          </cell>
          <cell r="BC2872" t="str">
            <v>BANPU</v>
          </cell>
          <cell r="BE2872" t="str">
            <v>Mar</v>
          </cell>
        </row>
        <row r="2873">
          <cell r="C2873" t="str">
            <v>TCC</v>
          </cell>
          <cell r="R2873">
            <v>0</v>
          </cell>
          <cell r="AZ2873">
            <v>0</v>
          </cell>
          <cell r="BA2873">
            <v>0</v>
          </cell>
          <cell r="BC2873" t="str">
            <v>BANPU</v>
          </cell>
          <cell r="BE2873" t="str">
            <v>Apr</v>
          </cell>
        </row>
        <row r="2874">
          <cell r="C2874" t="str">
            <v>TCC</v>
          </cell>
          <cell r="R2874">
            <v>20800</v>
          </cell>
          <cell r="AZ2874">
            <v>0</v>
          </cell>
          <cell r="BA2874">
            <v>0</v>
          </cell>
          <cell r="BC2874" t="str">
            <v>BANPU</v>
          </cell>
          <cell r="BE2874" t="str">
            <v>May</v>
          </cell>
        </row>
        <row r="2875">
          <cell r="C2875" t="str">
            <v>TCC</v>
          </cell>
          <cell r="R2875">
            <v>0</v>
          </cell>
          <cell r="AZ2875">
            <v>0</v>
          </cell>
          <cell r="BA2875">
            <v>0</v>
          </cell>
          <cell r="BC2875" t="str">
            <v>BANPU</v>
          </cell>
          <cell r="BE2875" t="str">
            <v>Jun</v>
          </cell>
        </row>
        <row r="2876">
          <cell r="C2876" t="str">
            <v>TCC</v>
          </cell>
          <cell r="R2876">
            <v>0</v>
          </cell>
          <cell r="AZ2876">
            <v>0</v>
          </cell>
          <cell r="BA2876">
            <v>0</v>
          </cell>
          <cell r="BC2876" t="str">
            <v>BANPU</v>
          </cell>
          <cell r="BE2876" t="str">
            <v>Jul</v>
          </cell>
        </row>
        <row r="2877">
          <cell r="C2877" t="str">
            <v>TCC</v>
          </cell>
          <cell r="R2877">
            <v>0</v>
          </cell>
          <cell r="AZ2877">
            <v>0</v>
          </cell>
          <cell r="BA2877">
            <v>0</v>
          </cell>
          <cell r="BC2877" t="str">
            <v>BANPU</v>
          </cell>
          <cell r="BE2877" t="str">
            <v>Aug</v>
          </cell>
        </row>
        <row r="2878">
          <cell r="C2878" t="str">
            <v>TCC</v>
          </cell>
          <cell r="R2878">
            <v>20800</v>
          </cell>
          <cell r="AZ2878">
            <v>0</v>
          </cell>
          <cell r="BA2878">
            <v>0</v>
          </cell>
          <cell r="BC2878" t="str">
            <v>BANPU</v>
          </cell>
          <cell r="BE2878" t="str">
            <v>Sep</v>
          </cell>
        </row>
        <row r="2879">
          <cell r="C2879" t="str">
            <v>TCC</v>
          </cell>
          <cell r="R2879">
            <v>0</v>
          </cell>
          <cell r="AZ2879">
            <v>0</v>
          </cell>
          <cell r="BA2879">
            <v>0</v>
          </cell>
          <cell r="BC2879" t="str">
            <v>BANPU</v>
          </cell>
          <cell r="BE2879" t="str">
            <v>Oct</v>
          </cell>
        </row>
        <row r="2880">
          <cell r="C2880" t="str">
            <v>TCC</v>
          </cell>
          <cell r="R2880">
            <v>20800</v>
          </cell>
          <cell r="AZ2880">
            <v>0</v>
          </cell>
          <cell r="BA2880">
            <v>0</v>
          </cell>
          <cell r="BC2880" t="str">
            <v>BANPU</v>
          </cell>
          <cell r="BE2880" t="str">
            <v>Nov</v>
          </cell>
        </row>
        <row r="2881">
          <cell r="C2881" t="str">
            <v>TCC</v>
          </cell>
          <cell r="R2881">
            <v>0</v>
          </cell>
          <cell r="AZ2881">
            <v>0</v>
          </cell>
          <cell r="BA2881">
            <v>0</v>
          </cell>
          <cell r="BC2881" t="str">
            <v>BANPU</v>
          </cell>
          <cell r="BE2881" t="str">
            <v>Dec</v>
          </cell>
        </row>
        <row r="2882">
          <cell r="C2882" t="str">
            <v>TCC (BPI)_JBG</v>
          </cell>
          <cell r="R2882">
            <v>0</v>
          </cell>
          <cell r="AZ2882">
            <v>0</v>
          </cell>
          <cell r="BA2882">
            <v>0</v>
          </cell>
          <cell r="BC2882" t="str">
            <v>GOLD</v>
          </cell>
          <cell r="BE2882" t="str">
            <v>Jan</v>
          </cell>
        </row>
        <row r="2883">
          <cell r="C2883" t="str">
            <v>TCC (BPI)_JBG</v>
          </cell>
          <cell r="R2883">
            <v>0</v>
          </cell>
          <cell r="AZ2883">
            <v>0</v>
          </cell>
          <cell r="BA2883">
            <v>0</v>
          </cell>
          <cell r="BC2883" t="str">
            <v>GOLD</v>
          </cell>
          <cell r="BE2883" t="str">
            <v>Feb</v>
          </cell>
        </row>
        <row r="2884">
          <cell r="C2884" t="str">
            <v>TCC (BPI)_JBG</v>
          </cell>
          <cell r="R2884">
            <v>0</v>
          </cell>
          <cell r="AZ2884">
            <v>0</v>
          </cell>
          <cell r="BA2884">
            <v>0</v>
          </cell>
          <cell r="BC2884" t="str">
            <v>GOLD</v>
          </cell>
          <cell r="BE2884" t="str">
            <v>Mar</v>
          </cell>
        </row>
        <row r="2885">
          <cell r="C2885" t="str">
            <v>TCC (BPI)_JBG</v>
          </cell>
          <cell r="R2885">
            <v>0</v>
          </cell>
          <cell r="AZ2885">
            <v>0</v>
          </cell>
          <cell r="BA2885">
            <v>0</v>
          </cell>
          <cell r="BC2885" t="str">
            <v>GOLD</v>
          </cell>
          <cell r="BE2885" t="str">
            <v>Apr</v>
          </cell>
        </row>
        <row r="2886">
          <cell r="C2886" t="str">
            <v>TCC (BPI)_JBG</v>
          </cell>
          <cell r="R2886">
            <v>0</v>
          </cell>
          <cell r="AZ2886">
            <v>0</v>
          </cell>
          <cell r="BA2886">
            <v>0</v>
          </cell>
          <cell r="BC2886" t="str">
            <v>GOLD</v>
          </cell>
          <cell r="BE2886" t="str">
            <v>May</v>
          </cell>
        </row>
        <row r="2887">
          <cell r="C2887" t="str">
            <v>TCC (BPI)_JBG</v>
          </cell>
          <cell r="R2887">
            <v>0</v>
          </cell>
          <cell r="AZ2887">
            <v>0</v>
          </cell>
          <cell r="BA2887">
            <v>0</v>
          </cell>
          <cell r="BC2887" t="str">
            <v>GOLD</v>
          </cell>
          <cell r="BE2887" t="str">
            <v>Jun</v>
          </cell>
        </row>
        <row r="2888">
          <cell r="C2888" t="str">
            <v>TCC (BPI)_JBG</v>
          </cell>
          <cell r="R2888">
            <v>31200</v>
          </cell>
          <cell r="AZ2888">
            <v>-93600</v>
          </cell>
          <cell r="BA2888">
            <v>-10504.325203252034</v>
          </cell>
          <cell r="BC2888" t="str">
            <v>GOLD</v>
          </cell>
          <cell r="BE2888" t="str">
            <v>Jul</v>
          </cell>
        </row>
        <row r="2889">
          <cell r="C2889" t="str">
            <v>TCC (BPI)_JBG</v>
          </cell>
          <cell r="R2889">
            <v>31200</v>
          </cell>
          <cell r="AZ2889">
            <v>-93600</v>
          </cell>
          <cell r="BA2889">
            <v>-10504.325203252034</v>
          </cell>
          <cell r="BC2889" t="str">
            <v>GOLD</v>
          </cell>
          <cell r="BE2889" t="str">
            <v>Aug</v>
          </cell>
        </row>
        <row r="2890">
          <cell r="C2890" t="str">
            <v>TCC (BPI)_JBG</v>
          </cell>
          <cell r="R2890">
            <v>0</v>
          </cell>
          <cell r="AZ2890">
            <v>0</v>
          </cell>
          <cell r="BA2890">
            <v>0</v>
          </cell>
          <cell r="BC2890" t="str">
            <v>GOLD</v>
          </cell>
          <cell r="BE2890" t="str">
            <v>Sep</v>
          </cell>
        </row>
        <row r="2891">
          <cell r="C2891" t="str">
            <v>TCC (BPI)_JBG</v>
          </cell>
          <cell r="R2891">
            <v>0</v>
          </cell>
          <cell r="AZ2891">
            <v>0</v>
          </cell>
          <cell r="BA2891">
            <v>0</v>
          </cell>
          <cell r="BC2891" t="str">
            <v>GOLD</v>
          </cell>
          <cell r="BE2891" t="str">
            <v>Oct</v>
          </cell>
        </row>
        <row r="2892">
          <cell r="C2892" t="str">
            <v>TCC (BPI)_JBG</v>
          </cell>
          <cell r="R2892">
            <v>0</v>
          </cell>
          <cell r="AZ2892">
            <v>0</v>
          </cell>
          <cell r="BA2892">
            <v>0</v>
          </cell>
          <cell r="BC2892" t="str">
            <v>GOLD</v>
          </cell>
          <cell r="BE2892" t="str">
            <v>Nov</v>
          </cell>
        </row>
        <row r="2893">
          <cell r="C2893" t="str">
            <v>TCC (BPI)_JBG</v>
          </cell>
          <cell r="R2893">
            <v>0</v>
          </cell>
          <cell r="AZ2893">
            <v>0</v>
          </cell>
          <cell r="BA2893">
            <v>0</v>
          </cell>
          <cell r="BC2893" t="str">
            <v>GOLD</v>
          </cell>
          <cell r="BE2893" t="str">
            <v>Dec</v>
          </cell>
        </row>
        <row r="2894">
          <cell r="C2894" t="str">
            <v>TCC</v>
          </cell>
          <cell r="R2894">
            <v>0</v>
          </cell>
          <cell r="AZ2894">
            <v>0</v>
          </cell>
          <cell r="BA2894">
            <v>0</v>
          </cell>
          <cell r="BC2894" t="str">
            <v>BANPU</v>
          </cell>
          <cell r="BE2894" t="str">
            <v>Jan</v>
          </cell>
        </row>
        <row r="2895">
          <cell r="C2895" t="str">
            <v>TCC</v>
          </cell>
          <cell r="R2895">
            <v>0</v>
          </cell>
          <cell r="AZ2895">
            <v>0</v>
          </cell>
          <cell r="BA2895">
            <v>0</v>
          </cell>
          <cell r="BC2895" t="str">
            <v>BANPU</v>
          </cell>
          <cell r="BE2895" t="str">
            <v>Feb</v>
          </cell>
        </row>
        <row r="2896">
          <cell r="C2896" t="str">
            <v>TCC</v>
          </cell>
          <cell r="R2896">
            <v>0</v>
          </cell>
          <cell r="AZ2896">
            <v>0</v>
          </cell>
          <cell r="BA2896">
            <v>0</v>
          </cell>
          <cell r="BC2896" t="str">
            <v>BANPU</v>
          </cell>
          <cell r="BE2896" t="str">
            <v>Mar</v>
          </cell>
        </row>
        <row r="2897">
          <cell r="C2897" t="str">
            <v>TCC</v>
          </cell>
          <cell r="R2897">
            <v>0</v>
          </cell>
          <cell r="AZ2897">
            <v>0</v>
          </cell>
          <cell r="BA2897">
            <v>0</v>
          </cell>
          <cell r="BC2897" t="str">
            <v>BANPU</v>
          </cell>
          <cell r="BE2897" t="str">
            <v>Apr</v>
          </cell>
        </row>
        <row r="2898">
          <cell r="C2898" t="str">
            <v>TCC</v>
          </cell>
          <cell r="R2898">
            <v>0</v>
          </cell>
          <cell r="AZ2898">
            <v>0</v>
          </cell>
          <cell r="BA2898">
            <v>0</v>
          </cell>
          <cell r="BC2898" t="str">
            <v>BANPU</v>
          </cell>
          <cell r="BE2898" t="str">
            <v>May</v>
          </cell>
        </row>
        <row r="2899">
          <cell r="C2899" t="str">
            <v>TCC</v>
          </cell>
          <cell r="R2899">
            <v>0</v>
          </cell>
          <cell r="AZ2899">
            <v>0</v>
          </cell>
          <cell r="BA2899">
            <v>0</v>
          </cell>
          <cell r="BC2899" t="str">
            <v>BANPU</v>
          </cell>
          <cell r="BE2899" t="str">
            <v>Jun</v>
          </cell>
        </row>
        <row r="2900">
          <cell r="C2900" t="str">
            <v>TCC</v>
          </cell>
          <cell r="R2900">
            <v>31200</v>
          </cell>
          <cell r="AZ2900">
            <v>0</v>
          </cell>
          <cell r="BA2900">
            <v>0</v>
          </cell>
          <cell r="BC2900" t="str">
            <v>BANPU</v>
          </cell>
          <cell r="BE2900" t="str">
            <v>Jul</v>
          </cell>
        </row>
        <row r="2901">
          <cell r="C2901" t="str">
            <v>TCC</v>
          </cell>
          <cell r="R2901">
            <v>31200</v>
          </cell>
          <cell r="AZ2901">
            <v>0</v>
          </cell>
          <cell r="BA2901">
            <v>0</v>
          </cell>
          <cell r="BC2901" t="str">
            <v>BANPU</v>
          </cell>
          <cell r="BE2901" t="str">
            <v>Aug</v>
          </cell>
        </row>
        <row r="2902">
          <cell r="C2902" t="str">
            <v>TCC</v>
          </cell>
          <cell r="R2902">
            <v>0</v>
          </cell>
          <cell r="AZ2902">
            <v>0</v>
          </cell>
          <cell r="BA2902">
            <v>0</v>
          </cell>
          <cell r="BC2902" t="str">
            <v>BANPU</v>
          </cell>
          <cell r="BE2902" t="str">
            <v>Sep</v>
          </cell>
        </row>
        <row r="2903">
          <cell r="C2903" t="str">
            <v>TCC</v>
          </cell>
          <cell r="R2903">
            <v>0</v>
          </cell>
          <cell r="AZ2903">
            <v>0</v>
          </cell>
          <cell r="BA2903">
            <v>0</v>
          </cell>
          <cell r="BC2903" t="str">
            <v>BANPU</v>
          </cell>
          <cell r="BE2903" t="str">
            <v>Oct</v>
          </cell>
        </row>
        <row r="2904">
          <cell r="C2904" t="str">
            <v>TCC</v>
          </cell>
          <cell r="R2904">
            <v>0</v>
          </cell>
          <cell r="AZ2904">
            <v>0</v>
          </cell>
          <cell r="BA2904">
            <v>0</v>
          </cell>
          <cell r="BC2904" t="str">
            <v>BANPU</v>
          </cell>
          <cell r="BE2904" t="str">
            <v>Nov</v>
          </cell>
        </row>
        <row r="2905">
          <cell r="C2905" t="str">
            <v>TCC</v>
          </cell>
          <cell r="R2905">
            <v>0</v>
          </cell>
          <cell r="AZ2905">
            <v>0</v>
          </cell>
          <cell r="BA2905">
            <v>0</v>
          </cell>
          <cell r="BC2905" t="str">
            <v>BANPU</v>
          </cell>
          <cell r="BE2905" t="str">
            <v>Dec</v>
          </cell>
        </row>
        <row r="2906">
          <cell r="C2906" t="str">
            <v>TCC (BPI)_JBG</v>
          </cell>
          <cell r="R2906">
            <v>0</v>
          </cell>
          <cell r="AZ2906">
            <v>0</v>
          </cell>
          <cell r="BA2906">
            <v>0</v>
          </cell>
          <cell r="BC2906" t="str">
            <v>GOLD</v>
          </cell>
          <cell r="BE2906" t="str">
            <v>Jan</v>
          </cell>
        </row>
        <row r="2907">
          <cell r="C2907" t="str">
            <v>TCC (BPI)_JBG</v>
          </cell>
          <cell r="R2907">
            <v>0</v>
          </cell>
          <cell r="AZ2907">
            <v>0</v>
          </cell>
          <cell r="BA2907">
            <v>0</v>
          </cell>
          <cell r="BC2907" t="str">
            <v>GOLD</v>
          </cell>
          <cell r="BE2907" t="str">
            <v>Feb</v>
          </cell>
        </row>
        <row r="2908">
          <cell r="C2908" t="str">
            <v>TCC (BPI)_JBG</v>
          </cell>
          <cell r="R2908">
            <v>0</v>
          </cell>
          <cell r="AZ2908">
            <v>0</v>
          </cell>
          <cell r="BA2908">
            <v>0</v>
          </cell>
          <cell r="BC2908" t="str">
            <v>GOLD</v>
          </cell>
          <cell r="BE2908" t="str">
            <v>Mar</v>
          </cell>
        </row>
        <row r="2909">
          <cell r="C2909" t="str">
            <v>TCC (BPI)_JBG</v>
          </cell>
          <cell r="R2909">
            <v>0</v>
          </cell>
          <cell r="AZ2909">
            <v>0</v>
          </cell>
          <cell r="BA2909">
            <v>0</v>
          </cell>
          <cell r="BC2909" t="str">
            <v>GOLD</v>
          </cell>
          <cell r="BE2909" t="str">
            <v>Apr</v>
          </cell>
        </row>
        <row r="2910">
          <cell r="C2910" t="str">
            <v>TCC (BPI)_JBG</v>
          </cell>
          <cell r="R2910">
            <v>0</v>
          </cell>
          <cell r="AZ2910">
            <v>0</v>
          </cell>
          <cell r="BA2910">
            <v>0</v>
          </cell>
          <cell r="BC2910" t="str">
            <v>GOLD</v>
          </cell>
          <cell r="BE2910" t="str">
            <v>May</v>
          </cell>
        </row>
        <row r="2911">
          <cell r="C2911" t="str">
            <v>TCC (BPI)_JBG</v>
          </cell>
          <cell r="R2911">
            <v>0</v>
          </cell>
          <cell r="AZ2911">
            <v>0</v>
          </cell>
          <cell r="BA2911">
            <v>0</v>
          </cell>
          <cell r="BC2911" t="str">
            <v>GOLD</v>
          </cell>
          <cell r="BE2911" t="str">
            <v>Jun</v>
          </cell>
        </row>
        <row r="2912">
          <cell r="C2912" t="str">
            <v>TCC (BPI)_JBG</v>
          </cell>
          <cell r="R2912">
            <v>20800</v>
          </cell>
          <cell r="AZ2912">
            <v>-62400</v>
          </cell>
          <cell r="BA2912">
            <v>-18061.0081300813</v>
          </cell>
          <cell r="BC2912" t="str">
            <v>GOLD</v>
          </cell>
          <cell r="BE2912" t="str">
            <v>Jul</v>
          </cell>
        </row>
        <row r="2913">
          <cell r="C2913" t="str">
            <v>TCC (BPI)_JBG</v>
          </cell>
          <cell r="R2913">
            <v>20800</v>
          </cell>
          <cell r="AZ2913">
            <v>-62400</v>
          </cell>
          <cell r="BA2913">
            <v>-18061.0081300813</v>
          </cell>
          <cell r="BC2913" t="str">
            <v>GOLD</v>
          </cell>
          <cell r="BE2913" t="str">
            <v>Aug</v>
          </cell>
        </row>
        <row r="2914">
          <cell r="C2914" t="str">
            <v>TCC (BPI)_JBG</v>
          </cell>
          <cell r="R2914">
            <v>0</v>
          </cell>
          <cell r="AZ2914">
            <v>0</v>
          </cell>
          <cell r="BA2914">
            <v>0</v>
          </cell>
          <cell r="BC2914" t="str">
            <v>GOLD</v>
          </cell>
          <cell r="BE2914" t="str">
            <v>Sep</v>
          </cell>
        </row>
        <row r="2915">
          <cell r="C2915" t="str">
            <v>TCC (BPI)_JBG</v>
          </cell>
          <cell r="R2915">
            <v>0</v>
          </cell>
          <cell r="AZ2915">
            <v>0</v>
          </cell>
          <cell r="BA2915">
            <v>0</v>
          </cell>
          <cell r="BC2915" t="str">
            <v>GOLD</v>
          </cell>
          <cell r="BE2915" t="str">
            <v>Oct</v>
          </cell>
        </row>
        <row r="2916">
          <cell r="C2916" t="str">
            <v>TCC (BPI)_JBG</v>
          </cell>
          <cell r="R2916">
            <v>0</v>
          </cell>
          <cell r="AZ2916">
            <v>0</v>
          </cell>
          <cell r="BA2916">
            <v>0</v>
          </cell>
          <cell r="BC2916" t="str">
            <v>GOLD</v>
          </cell>
          <cell r="BE2916" t="str">
            <v>Nov</v>
          </cell>
        </row>
        <row r="2917">
          <cell r="C2917" t="str">
            <v>TCC (BPI)_JBG</v>
          </cell>
          <cell r="R2917">
            <v>0</v>
          </cell>
          <cell r="AZ2917">
            <v>0</v>
          </cell>
          <cell r="BA2917">
            <v>0</v>
          </cell>
          <cell r="BC2917" t="str">
            <v>GOLD</v>
          </cell>
          <cell r="BE2917" t="str">
            <v>Dec</v>
          </cell>
        </row>
        <row r="2918">
          <cell r="C2918" t="str">
            <v>TCC</v>
          </cell>
          <cell r="R2918">
            <v>0</v>
          </cell>
          <cell r="AZ2918">
            <v>0</v>
          </cell>
          <cell r="BA2918">
            <v>0</v>
          </cell>
          <cell r="BC2918" t="str">
            <v>BANPU</v>
          </cell>
          <cell r="BE2918" t="str">
            <v>Jan</v>
          </cell>
        </row>
        <row r="2919">
          <cell r="C2919" t="str">
            <v>TCC</v>
          </cell>
          <cell r="R2919">
            <v>0</v>
          </cell>
          <cell r="AZ2919">
            <v>0</v>
          </cell>
          <cell r="BA2919">
            <v>0</v>
          </cell>
          <cell r="BC2919" t="str">
            <v>BANPU</v>
          </cell>
          <cell r="BE2919" t="str">
            <v>Feb</v>
          </cell>
        </row>
        <row r="2920">
          <cell r="C2920" t="str">
            <v>TCC</v>
          </cell>
          <cell r="R2920">
            <v>0</v>
          </cell>
          <cell r="AZ2920">
            <v>0</v>
          </cell>
          <cell r="BA2920">
            <v>0</v>
          </cell>
          <cell r="BC2920" t="str">
            <v>BANPU</v>
          </cell>
          <cell r="BE2920" t="str">
            <v>Mar</v>
          </cell>
        </row>
        <row r="2921">
          <cell r="C2921" t="str">
            <v>TCC</v>
          </cell>
          <cell r="R2921">
            <v>0</v>
          </cell>
          <cell r="AZ2921">
            <v>0</v>
          </cell>
          <cell r="BA2921">
            <v>0</v>
          </cell>
          <cell r="BC2921" t="str">
            <v>BANPU</v>
          </cell>
          <cell r="BE2921" t="str">
            <v>Apr</v>
          </cell>
        </row>
        <row r="2922">
          <cell r="C2922" t="str">
            <v>TCC</v>
          </cell>
          <cell r="R2922">
            <v>0</v>
          </cell>
          <cell r="AZ2922">
            <v>0</v>
          </cell>
          <cell r="BA2922">
            <v>0</v>
          </cell>
          <cell r="BC2922" t="str">
            <v>BANPU</v>
          </cell>
          <cell r="BE2922" t="str">
            <v>May</v>
          </cell>
        </row>
        <row r="2923">
          <cell r="C2923" t="str">
            <v>TCC</v>
          </cell>
          <cell r="R2923">
            <v>0</v>
          </cell>
          <cell r="AZ2923">
            <v>0</v>
          </cell>
          <cell r="BA2923">
            <v>0</v>
          </cell>
          <cell r="BC2923" t="str">
            <v>BANPU</v>
          </cell>
          <cell r="BE2923" t="str">
            <v>Jun</v>
          </cell>
        </row>
        <row r="2924">
          <cell r="C2924" t="str">
            <v>TCC</v>
          </cell>
          <cell r="R2924">
            <v>20800</v>
          </cell>
          <cell r="AZ2924">
            <v>0</v>
          </cell>
          <cell r="BA2924">
            <v>0</v>
          </cell>
          <cell r="BC2924" t="str">
            <v>BANPU</v>
          </cell>
          <cell r="BE2924" t="str">
            <v>Jul</v>
          </cell>
        </row>
        <row r="2925">
          <cell r="C2925" t="str">
            <v>TCC</v>
          </cell>
          <cell r="R2925">
            <v>20800</v>
          </cell>
          <cell r="AZ2925">
            <v>0</v>
          </cell>
          <cell r="BA2925">
            <v>0</v>
          </cell>
          <cell r="BC2925" t="str">
            <v>BANPU</v>
          </cell>
          <cell r="BE2925" t="str">
            <v>Aug</v>
          </cell>
        </row>
        <row r="2926">
          <cell r="C2926" t="str">
            <v>TCC</v>
          </cell>
          <cell r="R2926">
            <v>0</v>
          </cell>
          <cell r="AZ2926">
            <v>0</v>
          </cell>
          <cell r="BA2926">
            <v>0</v>
          </cell>
          <cell r="BC2926" t="str">
            <v>BANPU</v>
          </cell>
          <cell r="BE2926" t="str">
            <v>Sep</v>
          </cell>
        </row>
        <row r="2927">
          <cell r="C2927" t="str">
            <v>TCC</v>
          </cell>
          <cell r="R2927">
            <v>0</v>
          </cell>
          <cell r="AZ2927">
            <v>0</v>
          </cell>
          <cell r="BA2927">
            <v>0</v>
          </cell>
          <cell r="BC2927" t="str">
            <v>BANPU</v>
          </cell>
          <cell r="BE2927" t="str">
            <v>Oct</v>
          </cell>
        </row>
        <row r="2928">
          <cell r="C2928" t="str">
            <v>TCC</v>
          </cell>
          <cell r="R2928">
            <v>0</v>
          </cell>
          <cell r="AZ2928">
            <v>0</v>
          </cell>
          <cell r="BA2928">
            <v>0</v>
          </cell>
          <cell r="BC2928" t="str">
            <v>BANPU</v>
          </cell>
          <cell r="BE2928" t="str">
            <v>Nov</v>
          </cell>
        </row>
        <row r="2929">
          <cell r="C2929" t="str">
            <v>TCC</v>
          </cell>
          <cell r="R2929">
            <v>0</v>
          </cell>
          <cell r="AZ2929">
            <v>0</v>
          </cell>
          <cell r="BA2929">
            <v>0</v>
          </cell>
          <cell r="BC2929" t="str">
            <v>BANPU</v>
          </cell>
          <cell r="BE2929" t="str">
            <v>Dec</v>
          </cell>
        </row>
        <row r="2930">
          <cell r="C2930" t="str">
            <v>TCC (CMMC)_KTD</v>
          </cell>
          <cell r="R2930">
            <v>0</v>
          </cell>
          <cell r="AZ2930">
            <v>0</v>
          </cell>
          <cell r="BA2930">
            <v>0</v>
          </cell>
          <cell r="BC2930" t="str">
            <v>GOLD</v>
          </cell>
          <cell r="BE2930" t="str">
            <v>Jan</v>
          </cell>
        </row>
        <row r="2931">
          <cell r="C2931" t="str">
            <v>TCC (CMMC)_KTD</v>
          </cell>
          <cell r="R2931">
            <v>28600.000000000004</v>
          </cell>
          <cell r="AZ2931">
            <v>-85800.000000000015</v>
          </cell>
          <cell r="BA2931">
            <v>-21868.105943600873</v>
          </cell>
          <cell r="BC2931" t="str">
            <v>GOLD</v>
          </cell>
          <cell r="BE2931" t="str">
            <v>Feb</v>
          </cell>
        </row>
        <row r="2932">
          <cell r="C2932" t="str">
            <v>TCC (CMMC)_KTD</v>
          </cell>
          <cell r="R2932">
            <v>0</v>
          </cell>
          <cell r="AZ2932">
            <v>0</v>
          </cell>
          <cell r="BA2932">
            <v>0</v>
          </cell>
          <cell r="BC2932" t="str">
            <v>GOLD</v>
          </cell>
          <cell r="BE2932" t="str">
            <v>Mar</v>
          </cell>
        </row>
        <row r="2933">
          <cell r="C2933" t="str">
            <v>TCC (CMMC)_KTD</v>
          </cell>
          <cell r="R2933">
            <v>0</v>
          </cell>
          <cell r="AZ2933">
            <v>0</v>
          </cell>
          <cell r="BA2933">
            <v>0</v>
          </cell>
          <cell r="BC2933" t="str">
            <v>GOLD</v>
          </cell>
          <cell r="BE2933" t="str">
            <v>Apr</v>
          </cell>
        </row>
        <row r="2934">
          <cell r="C2934" t="str">
            <v>TCC (CMMC)_KTD</v>
          </cell>
          <cell r="R2934">
            <v>0</v>
          </cell>
          <cell r="AZ2934">
            <v>0</v>
          </cell>
          <cell r="BA2934">
            <v>0</v>
          </cell>
          <cell r="BC2934" t="str">
            <v>GOLD</v>
          </cell>
          <cell r="BE2934" t="str">
            <v>May</v>
          </cell>
        </row>
        <row r="2935">
          <cell r="C2935" t="str">
            <v>TCC (CMMC)_KTD</v>
          </cell>
          <cell r="R2935">
            <v>0</v>
          </cell>
          <cell r="AZ2935">
            <v>0</v>
          </cell>
          <cell r="BA2935">
            <v>0</v>
          </cell>
          <cell r="BC2935" t="str">
            <v>GOLD</v>
          </cell>
          <cell r="BE2935" t="str">
            <v>Jun</v>
          </cell>
        </row>
        <row r="2936">
          <cell r="C2936" t="str">
            <v>TCC (CMMC)_KTD</v>
          </cell>
          <cell r="R2936">
            <v>0</v>
          </cell>
          <cell r="AZ2936">
            <v>0</v>
          </cell>
          <cell r="BA2936">
            <v>0</v>
          </cell>
          <cell r="BC2936" t="str">
            <v>GOLD</v>
          </cell>
          <cell r="BE2936" t="str">
            <v>Jul</v>
          </cell>
        </row>
        <row r="2937">
          <cell r="C2937" t="str">
            <v>TCC (CMMC)_KTD</v>
          </cell>
          <cell r="R2937">
            <v>0</v>
          </cell>
          <cell r="AZ2937">
            <v>0</v>
          </cell>
          <cell r="BA2937">
            <v>0</v>
          </cell>
          <cell r="BC2937" t="str">
            <v>GOLD</v>
          </cell>
          <cell r="BE2937" t="str">
            <v>Aug</v>
          </cell>
        </row>
        <row r="2938">
          <cell r="C2938" t="str">
            <v>TCC (CMMC)_KTD</v>
          </cell>
          <cell r="R2938">
            <v>0</v>
          </cell>
          <cell r="AZ2938">
            <v>0</v>
          </cell>
          <cell r="BA2938">
            <v>0</v>
          </cell>
          <cell r="BC2938" t="str">
            <v>GOLD</v>
          </cell>
          <cell r="BE2938" t="str">
            <v>Sep</v>
          </cell>
        </row>
        <row r="2939">
          <cell r="C2939" t="str">
            <v>TCC (CMMC)_KTD</v>
          </cell>
          <cell r="R2939">
            <v>0</v>
          </cell>
          <cell r="AZ2939">
            <v>0</v>
          </cell>
          <cell r="BA2939">
            <v>0</v>
          </cell>
          <cell r="BC2939" t="str">
            <v>GOLD</v>
          </cell>
          <cell r="BE2939" t="str">
            <v>Oct</v>
          </cell>
        </row>
        <row r="2940">
          <cell r="C2940" t="str">
            <v>TCC (CMMC)_KTD</v>
          </cell>
          <cell r="R2940">
            <v>0</v>
          </cell>
          <cell r="AZ2940">
            <v>0</v>
          </cell>
          <cell r="BA2940">
            <v>0</v>
          </cell>
          <cell r="BC2940" t="str">
            <v>GOLD</v>
          </cell>
          <cell r="BE2940" t="str">
            <v>Nov</v>
          </cell>
        </row>
        <row r="2941">
          <cell r="C2941" t="str">
            <v>TCC (CMMC)_KTD</v>
          </cell>
          <cell r="R2941">
            <v>0</v>
          </cell>
          <cell r="AZ2941">
            <v>0</v>
          </cell>
          <cell r="BA2941">
            <v>0</v>
          </cell>
          <cell r="BC2941" t="str">
            <v>GOLD</v>
          </cell>
          <cell r="BE2941" t="str">
            <v>Dec</v>
          </cell>
        </row>
        <row r="2942">
          <cell r="C2942" t="str">
            <v>TCC</v>
          </cell>
          <cell r="R2942">
            <v>0</v>
          </cell>
          <cell r="AZ2942">
            <v>0</v>
          </cell>
          <cell r="BA2942">
            <v>0</v>
          </cell>
          <cell r="BC2942" t="str">
            <v>BANPU</v>
          </cell>
          <cell r="BE2942" t="str">
            <v>Jan</v>
          </cell>
        </row>
        <row r="2943">
          <cell r="C2943" t="str">
            <v>TCC</v>
          </cell>
          <cell r="R2943">
            <v>28600.000000000004</v>
          </cell>
          <cell r="AZ2943">
            <v>0</v>
          </cell>
          <cell r="BA2943">
            <v>0</v>
          </cell>
          <cell r="BC2943" t="str">
            <v>BANPU</v>
          </cell>
          <cell r="BE2943" t="str">
            <v>Feb</v>
          </cell>
        </row>
        <row r="2944">
          <cell r="C2944" t="str">
            <v>TCC</v>
          </cell>
          <cell r="R2944">
            <v>0</v>
          </cell>
          <cell r="AZ2944">
            <v>0</v>
          </cell>
          <cell r="BA2944">
            <v>0</v>
          </cell>
          <cell r="BC2944" t="str">
            <v>BANPU</v>
          </cell>
          <cell r="BE2944" t="str">
            <v>Mar</v>
          </cell>
        </row>
        <row r="2945">
          <cell r="C2945" t="str">
            <v>TCC</v>
          </cell>
          <cell r="R2945">
            <v>0</v>
          </cell>
          <cell r="AZ2945">
            <v>0</v>
          </cell>
          <cell r="BA2945">
            <v>0</v>
          </cell>
          <cell r="BC2945" t="str">
            <v>BANPU</v>
          </cell>
          <cell r="BE2945" t="str">
            <v>Apr</v>
          </cell>
        </row>
        <row r="2946">
          <cell r="C2946" t="str">
            <v>TCC</v>
          </cell>
          <cell r="R2946">
            <v>0</v>
          </cell>
          <cell r="AZ2946">
            <v>0</v>
          </cell>
          <cell r="BA2946">
            <v>0</v>
          </cell>
          <cell r="BC2946" t="str">
            <v>BANPU</v>
          </cell>
          <cell r="BE2946" t="str">
            <v>May</v>
          </cell>
        </row>
        <row r="2947">
          <cell r="C2947" t="str">
            <v>TCC</v>
          </cell>
          <cell r="R2947">
            <v>0</v>
          </cell>
          <cell r="AZ2947">
            <v>0</v>
          </cell>
          <cell r="BA2947">
            <v>0</v>
          </cell>
          <cell r="BC2947" t="str">
            <v>BANPU</v>
          </cell>
          <cell r="BE2947" t="str">
            <v>Jun</v>
          </cell>
        </row>
        <row r="2948">
          <cell r="C2948" t="str">
            <v>TCC</v>
          </cell>
          <cell r="R2948">
            <v>0</v>
          </cell>
          <cell r="AZ2948">
            <v>0</v>
          </cell>
          <cell r="BA2948">
            <v>0</v>
          </cell>
          <cell r="BC2948" t="str">
            <v>BANPU</v>
          </cell>
          <cell r="BE2948" t="str">
            <v>Jul</v>
          </cell>
        </row>
        <row r="2949">
          <cell r="C2949" t="str">
            <v>TCC</v>
          </cell>
          <cell r="R2949">
            <v>0</v>
          </cell>
          <cell r="AZ2949">
            <v>0</v>
          </cell>
          <cell r="BA2949">
            <v>0</v>
          </cell>
          <cell r="BC2949" t="str">
            <v>BANPU</v>
          </cell>
          <cell r="BE2949" t="str">
            <v>Aug</v>
          </cell>
        </row>
        <row r="2950">
          <cell r="C2950" t="str">
            <v>TCC</v>
          </cell>
          <cell r="R2950">
            <v>0</v>
          </cell>
          <cell r="AZ2950">
            <v>0</v>
          </cell>
          <cell r="BA2950">
            <v>0</v>
          </cell>
          <cell r="BC2950" t="str">
            <v>BANPU</v>
          </cell>
          <cell r="BE2950" t="str">
            <v>Sep</v>
          </cell>
        </row>
        <row r="2951">
          <cell r="C2951" t="str">
            <v>TCC</v>
          </cell>
          <cell r="R2951">
            <v>0</v>
          </cell>
          <cell r="AZ2951">
            <v>0</v>
          </cell>
          <cell r="BA2951">
            <v>0</v>
          </cell>
          <cell r="BC2951" t="str">
            <v>BANPU</v>
          </cell>
          <cell r="BE2951" t="str">
            <v>Oct</v>
          </cell>
        </row>
        <row r="2952">
          <cell r="C2952" t="str">
            <v>TCC</v>
          </cell>
          <cell r="R2952">
            <v>0</v>
          </cell>
          <cell r="AZ2952">
            <v>0</v>
          </cell>
          <cell r="BA2952">
            <v>0</v>
          </cell>
          <cell r="BC2952" t="str">
            <v>BANPU</v>
          </cell>
          <cell r="BE2952" t="str">
            <v>Nov</v>
          </cell>
        </row>
        <row r="2953">
          <cell r="C2953" t="str">
            <v>TCC</v>
          </cell>
          <cell r="R2953">
            <v>0</v>
          </cell>
          <cell r="AZ2953">
            <v>0</v>
          </cell>
          <cell r="BA2953">
            <v>0</v>
          </cell>
          <cell r="BC2953" t="str">
            <v>BANPU</v>
          </cell>
          <cell r="BE2953" t="str">
            <v>Dec</v>
          </cell>
        </row>
        <row r="2954">
          <cell r="C2954" t="str">
            <v>TCC (CMMC)_KTD</v>
          </cell>
          <cell r="R2954">
            <v>0</v>
          </cell>
          <cell r="AZ2954">
            <v>0</v>
          </cell>
          <cell r="BA2954">
            <v>0</v>
          </cell>
          <cell r="BC2954" t="str">
            <v>GOLD</v>
          </cell>
          <cell r="BE2954" t="str">
            <v>Jan</v>
          </cell>
        </row>
        <row r="2955">
          <cell r="C2955" t="str">
            <v>TCC (CMMC)_KTD</v>
          </cell>
          <cell r="R2955">
            <v>23399.999999999996</v>
          </cell>
          <cell r="AZ2955">
            <v>-70199.999999999985</v>
          </cell>
          <cell r="BA2955">
            <v>-23043.254056399128</v>
          </cell>
          <cell r="BC2955" t="str">
            <v>GOLD</v>
          </cell>
          <cell r="BE2955" t="str">
            <v>Feb</v>
          </cell>
        </row>
        <row r="2956">
          <cell r="C2956" t="str">
            <v>TCC (CMMC)_KTD</v>
          </cell>
          <cell r="R2956">
            <v>0</v>
          </cell>
          <cell r="AZ2956">
            <v>0</v>
          </cell>
          <cell r="BA2956">
            <v>0</v>
          </cell>
          <cell r="BC2956" t="str">
            <v>GOLD</v>
          </cell>
          <cell r="BE2956" t="str">
            <v>Mar</v>
          </cell>
        </row>
        <row r="2957">
          <cell r="C2957" t="str">
            <v>TCC (CMMC)_KTD</v>
          </cell>
          <cell r="R2957">
            <v>0</v>
          </cell>
          <cell r="AZ2957">
            <v>0</v>
          </cell>
          <cell r="BA2957">
            <v>0</v>
          </cell>
          <cell r="BC2957" t="str">
            <v>GOLD</v>
          </cell>
          <cell r="BE2957" t="str">
            <v>Apr</v>
          </cell>
        </row>
        <row r="2958">
          <cell r="C2958" t="str">
            <v>TCC (CMMC)_KTD</v>
          </cell>
          <cell r="R2958">
            <v>0</v>
          </cell>
          <cell r="AZ2958">
            <v>0</v>
          </cell>
          <cell r="BA2958">
            <v>0</v>
          </cell>
          <cell r="BC2958" t="str">
            <v>GOLD</v>
          </cell>
          <cell r="BE2958" t="str">
            <v>May</v>
          </cell>
        </row>
        <row r="2959">
          <cell r="C2959" t="str">
            <v>TCC (CMMC)_KTD</v>
          </cell>
          <cell r="R2959">
            <v>0</v>
          </cell>
          <cell r="AZ2959">
            <v>0</v>
          </cell>
          <cell r="BA2959">
            <v>0</v>
          </cell>
          <cell r="BC2959" t="str">
            <v>GOLD</v>
          </cell>
          <cell r="BE2959" t="str">
            <v>Jun</v>
          </cell>
        </row>
        <row r="2960">
          <cell r="C2960" t="str">
            <v>TCC (CMMC)_KTD</v>
          </cell>
          <cell r="R2960">
            <v>0</v>
          </cell>
          <cell r="AZ2960">
            <v>0</v>
          </cell>
          <cell r="BA2960">
            <v>0</v>
          </cell>
          <cell r="BC2960" t="str">
            <v>GOLD</v>
          </cell>
          <cell r="BE2960" t="str">
            <v>Jul</v>
          </cell>
        </row>
        <row r="2961">
          <cell r="C2961" t="str">
            <v>TCC (CMMC)_KTD</v>
          </cell>
          <cell r="R2961">
            <v>0</v>
          </cell>
          <cell r="AZ2961">
            <v>0</v>
          </cell>
          <cell r="BA2961">
            <v>0</v>
          </cell>
          <cell r="BC2961" t="str">
            <v>GOLD</v>
          </cell>
          <cell r="BE2961" t="str">
            <v>Aug</v>
          </cell>
        </row>
        <row r="2962">
          <cell r="C2962" t="str">
            <v>TCC (CMMC)_KTD</v>
          </cell>
          <cell r="R2962">
            <v>0</v>
          </cell>
          <cell r="AZ2962">
            <v>0</v>
          </cell>
          <cell r="BA2962">
            <v>0</v>
          </cell>
          <cell r="BC2962" t="str">
            <v>GOLD</v>
          </cell>
          <cell r="BE2962" t="str">
            <v>Sep</v>
          </cell>
        </row>
        <row r="2963">
          <cell r="C2963" t="str">
            <v>TCC (CMMC)_KTD</v>
          </cell>
          <cell r="R2963">
            <v>0</v>
          </cell>
          <cell r="AZ2963">
            <v>0</v>
          </cell>
          <cell r="BA2963">
            <v>0</v>
          </cell>
          <cell r="BC2963" t="str">
            <v>GOLD</v>
          </cell>
          <cell r="BE2963" t="str">
            <v>Oct</v>
          </cell>
        </row>
        <row r="2964">
          <cell r="C2964" t="str">
            <v>TCC (CMMC)_KTD</v>
          </cell>
          <cell r="R2964">
            <v>0</v>
          </cell>
          <cell r="AZ2964">
            <v>0</v>
          </cell>
          <cell r="BA2964">
            <v>0</v>
          </cell>
          <cell r="BC2964" t="str">
            <v>GOLD</v>
          </cell>
          <cell r="BE2964" t="str">
            <v>Nov</v>
          </cell>
        </row>
        <row r="2965">
          <cell r="C2965" t="str">
            <v>TCC (CMMC)_KTD</v>
          </cell>
          <cell r="R2965">
            <v>0</v>
          </cell>
          <cell r="AZ2965">
            <v>0</v>
          </cell>
          <cell r="BA2965">
            <v>0</v>
          </cell>
          <cell r="BC2965" t="str">
            <v>GOLD</v>
          </cell>
          <cell r="BE2965" t="str">
            <v>Dec</v>
          </cell>
        </row>
        <row r="2966">
          <cell r="C2966" t="str">
            <v>TCC</v>
          </cell>
          <cell r="R2966">
            <v>0</v>
          </cell>
          <cell r="AZ2966">
            <v>0</v>
          </cell>
          <cell r="BA2966">
            <v>0</v>
          </cell>
          <cell r="BC2966" t="str">
            <v>BANPU</v>
          </cell>
          <cell r="BE2966" t="str">
            <v>Jan</v>
          </cell>
        </row>
        <row r="2967">
          <cell r="C2967" t="str">
            <v>TCC</v>
          </cell>
          <cell r="R2967">
            <v>23399.999999999996</v>
          </cell>
          <cell r="AZ2967">
            <v>0</v>
          </cell>
          <cell r="BA2967">
            <v>0</v>
          </cell>
          <cell r="BC2967" t="str">
            <v>BANPU</v>
          </cell>
          <cell r="BE2967" t="str">
            <v>Feb</v>
          </cell>
        </row>
        <row r="2968">
          <cell r="C2968" t="str">
            <v>TCC</v>
          </cell>
          <cell r="R2968">
            <v>0</v>
          </cell>
          <cell r="AZ2968">
            <v>0</v>
          </cell>
          <cell r="BA2968">
            <v>0</v>
          </cell>
          <cell r="BC2968" t="str">
            <v>BANPU</v>
          </cell>
          <cell r="BE2968" t="str">
            <v>Mar</v>
          </cell>
        </row>
        <row r="2969">
          <cell r="C2969" t="str">
            <v>TCC</v>
          </cell>
          <cell r="R2969">
            <v>0</v>
          </cell>
          <cell r="AZ2969">
            <v>0</v>
          </cell>
          <cell r="BA2969">
            <v>0</v>
          </cell>
          <cell r="BC2969" t="str">
            <v>BANPU</v>
          </cell>
          <cell r="BE2969" t="str">
            <v>Apr</v>
          </cell>
        </row>
        <row r="2970">
          <cell r="C2970" t="str">
            <v>TCC</v>
          </cell>
          <cell r="R2970">
            <v>0</v>
          </cell>
          <cell r="AZ2970">
            <v>0</v>
          </cell>
          <cell r="BA2970">
            <v>0</v>
          </cell>
          <cell r="BC2970" t="str">
            <v>BANPU</v>
          </cell>
          <cell r="BE2970" t="str">
            <v>May</v>
          </cell>
        </row>
        <row r="2971">
          <cell r="C2971" t="str">
            <v>TCC</v>
          </cell>
          <cell r="R2971">
            <v>0</v>
          </cell>
          <cell r="AZ2971">
            <v>0</v>
          </cell>
          <cell r="BA2971">
            <v>0</v>
          </cell>
          <cell r="BC2971" t="str">
            <v>BANPU</v>
          </cell>
          <cell r="BE2971" t="str">
            <v>Jun</v>
          </cell>
        </row>
        <row r="2972">
          <cell r="C2972" t="str">
            <v>TCC</v>
          </cell>
          <cell r="R2972">
            <v>0</v>
          </cell>
          <cell r="AZ2972">
            <v>0</v>
          </cell>
          <cell r="BA2972">
            <v>0</v>
          </cell>
          <cell r="BC2972" t="str">
            <v>BANPU</v>
          </cell>
          <cell r="BE2972" t="str">
            <v>Jul</v>
          </cell>
        </row>
        <row r="2973">
          <cell r="C2973" t="str">
            <v>TCC</v>
          </cell>
          <cell r="R2973">
            <v>0</v>
          </cell>
          <cell r="AZ2973">
            <v>0</v>
          </cell>
          <cell r="BA2973">
            <v>0</v>
          </cell>
          <cell r="BC2973" t="str">
            <v>BANPU</v>
          </cell>
          <cell r="BE2973" t="str">
            <v>Aug</v>
          </cell>
        </row>
        <row r="2974">
          <cell r="C2974" t="str">
            <v>TCC</v>
          </cell>
          <cell r="R2974">
            <v>0</v>
          </cell>
          <cell r="AZ2974">
            <v>0</v>
          </cell>
          <cell r="BA2974">
            <v>0</v>
          </cell>
          <cell r="BC2974" t="str">
            <v>BANPU</v>
          </cell>
          <cell r="BE2974" t="str">
            <v>Sep</v>
          </cell>
        </row>
        <row r="2975">
          <cell r="C2975" t="str">
            <v>TCC</v>
          </cell>
          <cell r="R2975">
            <v>0</v>
          </cell>
          <cell r="AZ2975">
            <v>0</v>
          </cell>
          <cell r="BA2975">
            <v>0</v>
          </cell>
          <cell r="BC2975" t="str">
            <v>BANPU</v>
          </cell>
          <cell r="BE2975" t="str">
            <v>Oct</v>
          </cell>
        </row>
        <row r="2976">
          <cell r="C2976" t="str">
            <v>TCC</v>
          </cell>
          <cell r="R2976">
            <v>0</v>
          </cell>
          <cell r="AZ2976">
            <v>0</v>
          </cell>
          <cell r="BA2976">
            <v>0</v>
          </cell>
          <cell r="BC2976" t="str">
            <v>BANPU</v>
          </cell>
          <cell r="BE2976" t="str">
            <v>Nov</v>
          </cell>
        </row>
        <row r="2977">
          <cell r="C2977" t="str">
            <v>TCC</v>
          </cell>
          <cell r="R2977">
            <v>0</v>
          </cell>
          <cell r="AZ2977">
            <v>0</v>
          </cell>
          <cell r="BA2977">
            <v>0</v>
          </cell>
          <cell r="BC2977" t="str">
            <v>BANPU</v>
          </cell>
          <cell r="BE2977" t="str">
            <v>Dec</v>
          </cell>
        </row>
        <row r="2978">
          <cell r="C2978" t="str">
            <v>TCC (CMMC)_KTD</v>
          </cell>
          <cell r="R2978">
            <v>0</v>
          </cell>
          <cell r="AZ2978">
            <v>0</v>
          </cell>
          <cell r="BA2978">
            <v>0</v>
          </cell>
          <cell r="BC2978" t="str">
            <v>GOLD</v>
          </cell>
          <cell r="BE2978" t="str">
            <v>Jan</v>
          </cell>
        </row>
        <row r="2979">
          <cell r="C2979" t="str">
            <v>TCC (CMMC)_KTD</v>
          </cell>
          <cell r="R2979">
            <v>0</v>
          </cell>
          <cell r="AZ2979">
            <v>0</v>
          </cell>
          <cell r="BA2979">
            <v>0</v>
          </cell>
          <cell r="BC2979" t="str">
            <v>GOLD</v>
          </cell>
          <cell r="BE2979" t="str">
            <v>Feb</v>
          </cell>
        </row>
        <row r="2980">
          <cell r="C2980" t="str">
            <v>TCC (CMMC)_KTD</v>
          </cell>
          <cell r="R2980">
            <v>0</v>
          </cell>
          <cell r="AZ2980">
            <v>0</v>
          </cell>
          <cell r="BA2980">
            <v>0</v>
          </cell>
          <cell r="BC2980" t="str">
            <v>GOLD</v>
          </cell>
          <cell r="BE2980" t="str">
            <v>Mar</v>
          </cell>
        </row>
        <row r="2981">
          <cell r="C2981" t="str">
            <v>TCC (CMMC)_KTD</v>
          </cell>
          <cell r="R2981">
            <v>28600.000000000004</v>
          </cell>
          <cell r="AZ2981">
            <v>-85800.000000000015</v>
          </cell>
          <cell r="BA2981">
            <v>-17751.302268495998</v>
          </cell>
          <cell r="BC2981" t="str">
            <v>GOLD</v>
          </cell>
          <cell r="BE2981" t="str">
            <v>Apr</v>
          </cell>
        </row>
        <row r="2982">
          <cell r="C2982" t="str">
            <v>TCC (CMMC)_KTD</v>
          </cell>
          <cell r="R2982">
            <v>28600.000000000004</v>
          </cell>
          <cell r="AZ2982">
            <v>-85800.000000000015</v>
          </cell>
          <cell r="BA2982">
            <v>-17751.302268495998</v>
          </cell>
          <cell r="BC2982" t="str">
            <v>GOLD</v>
          </cell>
          <cell r="BE2982" t="str">
            <v>May</v>
          </cell>
        </row>
        <row r="2983">
          <cell r="C2983" t="str">
            <v>TCC (CMMC)_KTD</v>
          </cell>
          <cell r="R2983">
            <v>0</v>
          </cell>
          <cell r="AZ2983">
            <v>0</v>
          </cell>
          <cell r="BA2983">
            <v>0</v>
          </cell>
          <cell r="BC2983" t="str">
            <v>GOLD</v>
          </cell>
          <cell r="BE2983" t="str">
            <v>Jun</v>
          </cell>
        </row>
        <row r="2984">
          <cell r="C2984" t="str">
            <v>TCC (CMMC)_KTD</v>
          </cell>
          <cell r="R2984">
            <v>0</v>
          </cell>
          <cell r="AZ2984">
            <v>0</v>
          </cell>
          <cell r="BA2984">
            <v>0</v>
          </cell>
          <cell r="BC2984" t="str">
            <v>GOLD</v>
          </cell>
          <cell r="BE2984" t="str">
            <v>Jul</v>
          </cell>
        </row>
        <row r="2985">
          <cell r="C2985" t="str">
            <v>TCC (CMMC)_KTD</v>
          </cell>
          <cell r="R2985">
            <v>0</v>
          </cell>
          <cell r="AZ2985">
            <v>0</v>
          </cell>
          <cell r="BA2985">
            <v>0</v>
          </cell>
          <cell r="BC2985" t="str">
            <v>GOLD</v>
          </cell>
          <cell r="BE2985" t="str">
            <v>Aug</v>
          </cell>
        </row>
        <row r="2986">
          <cell r="C2986" t="str">
            <v>TCC (CMMC)_KTD</v>
          </cell>
          <cell r="R2986">
            <v>0</v>
          </cell>
          <cell r="AZ2986">
            <v>0</v>
          </cell>
          <cell r="BA2986">
            <v>0</v>
          </cell>
          <cell r="BC2986" t="str">
            <v>GOLD</v>
          </cell>
          <cell r="BE2986" t="str">
            <v>Sep</v>
          </cell>
        </row>
        <row r="2987">
          <cell r="C2987" t="str">
            <v>TCC (CMMC)_KTD</v>
          </cell>
          <cell r="R2987">
            <v>28600.000000000004</v>
          </cell>
          <cell r="AZ2987">
            <v>-85800.000000000015</v>
          </cell>
          <cell r="BA2987">
            <v>-17751.302268495998</v>
          </cell>
          <cell r="BC2987" t="str">
            <v>GOLD</v>
          </cell>
          <cell r="BE2987" t="str">
            <v>Oct</v>
          </cell>
        </row>
        <row r="2988">
          <cell r="C2988" t="str">
            <v>TCC (CMMC)_KTD</v>
          </cell>
          <cell r="R2988">
            <v>0</v>
          </cell>
          <cell r="AZ2988">
            <v>0</v>
          </cell>
          <cell r="BA2988">
            <v>0</v>
          </cell>
          <cell r="BC2988" t="str">
            <v>GOLD</v>
          </cell>
          <cell r="BE2988" t="str">
            <v>Nov</v>
          </cell>
        </row>
        <row r="2989">
          <cell r="C2989" t="str">
            <v>TCC (CMMC)_KTD</v>
          </cell>
          <cell r="R2989">
            <v>0</v>
          </cell>
          <cell r="AZ2989">
            <v>0</v>
          </cell>
          <cell r="BA2989">
            <v>0</v>
          </cell>
          <cell r="BC2989" t="str">
            <v>GOLD</v>
          </cell>
          <cell r="BE2989" t="str">
            <v>Dec</v>
          </cell>
        </row>
        <row r="2990">
          <cell r="C2990" t="str">
            <v>TCC</v>
          </cell>
          <cell r="R2990">
            <v>0</v>
          </cell>
          <cell r="AZ2990">
            <v>0</v>
          </cell>
          <cell r="BA2990">
            <v>0</v>
          </cell>
          <cell r="BC2990" t="str">
            <v>BANPU</v>
          </cell>
          <cell r="BE2990" t="str">
            <v>Jan</v>
          </cell>
        </row>
        <row r="2991">
          <cell r="C2991" t="str">
            <v>TCC</v>
          </cell>
          <cell r="R2991">
            <v>0</v>
          </cell>
          <cell r="AZ2991">
            <v>0</v>
          </cell>
          <cell r="BA2991">
            <v>0</v>
          </cell>
          <cell r="BC2991" t="str">
            <v>BANPU</v>
          </cell>
          <cell r="BE2991" t="str">
            <v>Feb</v>
          </cell>
        </row>
        <row r="2992">
          <cell r="C2992" t="str">
            <v>TCC</v>
          </cell>
          <cell r="R2992">
            <v>0</v>
          </cell>
          <cell r="AZ2992">
            <v>0</v>
          </cell>
          <cell r="BA2992">
            <v>0</v>
          </cell>
          <cell r="BC2992" t="str">
            <v>BANPU</v>
          </cell>
          <cell r="BE2992" t="str">
            <v>Mar</v>
          </cell>
        </row>
        <row r="2993">
          <cell r="C2993" t="str">
            <v>TCC</v>
          </cell>
          <cell r="R2993">
            <v>28600.000000000004</v>
          </cell>
          <cell r="AZ2993">
            <v>0</v>
          </cell>
          <cell r="BA2993">
            <v>0</v>
          </cell>
          <cell r="BC2993" t="str">
            <v>BANPU</v>
          </cell>
          <cell r="BE2993" t="str">
            <v>Apr</v>
          </cell>
        </row>
        <row r="2994">
          <cell r="C2994" t="str">
            <v>TCC</v>
          </cell>
          <cell r="R2994">
            <v>28600.000000000004</v>
          </cell>
          <cell r="AZ2994">
            <v>0</v>
          </cell>
          <cell r="BA2994">
            <v>0</v>
          </cell>
          <cell r="BC2994" t="str">
            <v>BANPU</v>
          </cell>
          <cell r="BE2994" t="str">
            <v>May</v>
          </cell>
        </row>
        <row r="2995">
          <cell r="C2995" t="str">
            <v>TCC</v>
          </cell>
          <cell r="R2995">
            <v>0</v>
          </cell>
          <cell r="AZ2995">
            <v>0</v>
          </cell>
          <cell r="BA2995">
            <v>0</v>
          </cell>
          <cell r="BC2995" t="str">
            <v>BANPU</v>
          </cell>
          <cell r="BE2995" t="str">
            <v>Jun</v>
          </cell>
        </row>
        <row r="2996">
          <cell r="C2996" t="str">
            <v>TCC</v>
          </cell>
          <cell r="R2996">
            <v>0</v>
          </cell>
          <cell r="AZ2996">
            <v>0</v>
          </cell>
          <cell r="BA2996">
            <v>0</v>
          </cell>
          <cell r="BC2996" t="str">
            <v>BANPU</v>
          </cell>
          <cell r="BE2996" t="str">
            <v>Jul</v>
          </cell>
        </row>
        <row r="2997">
          <cell r="C2997" t="str">
            <v>TCC</v>
          </cell>
          <cell r="R2997">
            <v>0</v>
          </cell>
          <cell r="AZ2997">
            <v>0</v>
          </cell>
          <cell r="BA2997">
            <v>0</v>
          </cell>
          <cell r="BC2997" t="str">
            <v>BANPU</v>
          </cell>
          <cell r="BE2997" t="str">
            <v>Aug</v>
          </cell>
        </row>
        <row r="2998">
          <cell r="C2998" t="str">
            <v>TCC</v>
          </cell>
          <cell r="R2998">
            <v>0</v>
          </cell>
          <cell r="AZ2998">
            <v>0</v>
          </cell>
          <cell r="BA2998">
            <v>0</v>
          </cell>
          <cell r="BC2998" t="str">
            <v>BANPU</v>
          </cell>
          <cell r="BE2998" t="str">
            <v>Sep</v>
          </cell>
        </row>
        <row r="2999">
          <cell r="C2999" t="str">
            <v>TCC</v>
          </cell>
          <cell r="R2999">
            <v>28600.000000000004</v>
          </cell>
          <cell r="AZ2999">
            <v>0</v>
          </cell>
          <cell r="BA2999">
            <v>0</v>
          </cell>
          <cell r="BC2999" t="str">
            <v>BANPU</v>
          </cell>
          <cell r="BE2999" t="str">
            <v>Oct</v>
          </cell>
        </row>
        <row r="3000">
          <cell r="C3000" t="str">
            <v>TCC</v>
          </cell>
          <cell r="R3000">
            <v>0</v>
          </cell>
          <cell r="AZ3000">
            <v>0</v>
          </cell>
          <cell r="BA3000">
            <v>0</v>
          </cell>
          <cell r="BC3000" t="str">
            <v>BANPU</v>
          </cell>
          <cell r="BE3000" t="str">
            <v>Nov</v>
          </cell>
        </row>
        <row r="3001">
          <cell r="C3001" t="str">
            <v>TCC</v>
          </cell>
          <cell r="R3001">
            <v>0</v>
          </cell>
          <cell r="AZ3001">
            <v>0</v>
          </cell>
          <cell r="BA3001">
            <v>0</v>
          </cell>
          <cell r="BC3001" t="str">
            <v>BANPU</v>
          </cell>
          <cell r="BE3001" t="str">
            <v>Dec</v>
          </cell>
        </row>
        <row r="3002">
          <cell r="C3002" t="str">
            <v>TCC (CMMC)_KTD</v>
          </cell>
          <cell r="R3002">
            <v>0</v>
          </cell>
          <cell r="AZ3002">
            <v>0</v>
          </cell>
          <cell r="BA3002">
            <v>0</v>
          </cell>
          <cell r="BC3002" t="str">
            <v>GOLD</v>
          </cell>
          <cell r="BE3002" t="str">
            <v>Jan</v>
          </cell>
        </row>
        <row r="3003">
          <cell r="C3003" t="str">
            <v>TCC (CMMC)_KTD</v>
          </cell>
          <cell r="R3003">
            <v>0</v>
          </cell>
          <cell r="AZ3003">
            <v>0</v>
          </cell>
          <cell r="BA3003">
            <v>0</v>
          </cell>
          <cell r="BC3003" t="str">
            <v>GOLD</v>
          </cell>
          <cell r="BE3003" t="str">
            <v>Feb</v>
          </cell>
        </row>
        <row r="3004">
          <cell r="C3004" t="str">
            <v>TCC (CMMC)_KTD</v>
          </cell>
          <cell r="R3004">
            <v>0</v>
          </cell>
          <cell r="AZ3004">
            <v>0</v>
          </cell>
          <cell r="BA3004">
            <v>0</v>
          </cell>
          <cell r="BC3004" t="str">
            <v>GOLD</v>
          </cell>
          <cell r="BE3004" t="str">
            <v>Mar</v>
          </cell>
        </row>
        <row r="3005">
          <cell r="C3005" t="str">
            <v>TCC (CMMC)_KTD</v>
          </cell>
          <cell r="R3005">
            <v>23399.999999999996</v>
          </cell>
          <cell r="AZ3005">
            <v>-70199.999999999985</v>
          </cell>
          <cell r="BA3005">
            <v>-18705.221616350573</v>
          </cell>
          <cell r="BC3005" t="str">
            <v>GOLD</v>
          </cell>
          <cell r="BE3005" t="str">
            <v>Apr</v>
          </cell>
        </row>
        <row r="3006">
          <cell r="C3006" t="str">
            <v>TCC (CMMC)_KTD</v>
          </cell>
          <cell r="R3006">
            <v>23399.999999999996</v>
          </cell>
          <cell r="AZ3006">
            <v>-70199.999999999985</v>
          </cell>
          <cell r="BA3006">
            <v>-18705.221616350573</v>
          </cell>
          <cell r="BC3006" t="str">
            <v>GOLD</v>
          </cell>
          <cell r="BE3006" t="str">
            <v>May</v>
          </cell>
        </row>
        <row r="3007">
          <cell r="C3007" t="str">
            <v>TCC (CMMC)_KTD</v>
          </cell>
          <cell r="R3007">
            <v>0</v>
          </cell>
          <cell r="AZ3007">
            <v>0</v>
          </cell>
          <cell r="BA3007">
            <v>0</v>
          </cell>
          <cell r="BC3007" t="str">
            <v>GOLD</v>
          </cell>
          <cell r="BE3007" t="str">
            <v>Jun</v>
          </cell>
        </row>
        <row r="3008">
          <cell r="C3008" t="str">
            <v>TCC (CMMC)_KTD</v>
          </cell>
          <cell r="R3008">
            <v>0</v>
          </cell>
          <cell r="AZ3008">
            <v>0</v>
          </cell>
          <cell r="BA3008">
            <v>0</v>
          </cell>
          <cell r="BC3008" t="str">
            <v>GOLD</v>
          </cell>
          <cell r="BE3008" t="str">
            <v>Jul</v>
          </cell>
        </row>
        <row r="3009">
          <cell r="C3009" t="str">
            <v>TCC (CMMC)_KTD</v>
          </cell>
          <cell r="R3009">
            <v>0</v>
          </cell>
          <cell r="AZ3009">
            <v>0</v>
          </cell>
          <cell r="BA3009">
            <v>0</v>
          </cell>
          <cell r="BC3009" t="str">
            <v>GOLD</v>
          </cell>
          <cell r="BE3009" t="str">
            <v>Aug</v>
          </cell>
        </row>
        <row r="3010">
          <cell r="C3010" t="str">
            <v>TCC (CMMC)_KTD</v>
          </cell>
          <cell r="R3010">
            <v>0</v>
          </cell>
          <cell r="AZ3010">
            <v>0</v>
          </cell>
          <cell r="BA3010">
            <v>0</v>
          </cell>
          <cell r="BC3010" t="str">
            <v>GOLD</v>
          </cell>
          <cell r="BE3010" t="str">
            <v>Sep</v>
          </cell>
        </row>
        <row r="3011">
          <cell r="C3011" t="str">
            <v>TCC (CMMC)_KTD</v>
          </cell>
          <cell r="R3011">
            <v>23399.999999999996</v>
          </cell>
          <cell r="AZ3011">
            <v>-70199.999999999985</v>
          </cell>
          <cell r="BA3011">
            <v>-18705.221616350573</v>
          </cell>
          <cell r="BC3011" t="str">
            <v>GOLD</v>
          </cell>
          <cell r="BE3011" t="str">
            <v>Oct</v>
          </cell>
        </row>
        <row r="3012">
          <cell r="C3012" t="str">
            <v>TCC (CMMC)_KTD</v>
          </cell>
          <cell r="R3012">
            <v>0</v>
          </cell>
          <cell r="AZ3012">
            <v>0</v>
          </cell>
          <cell r="BA3012">
            <v>0</v>
          </cell>
          <cell r="BC3012" t="str">
            <v>GOLD</v>
          </cell>
          <cell r="BE3012" t="str">
            <v>Nov</v>
          </cell>
        </row>
        <row r="3013">
          <cell r="C3013" t="str">
            <v>TCC (CMMC)_KTD</v>
          </cell>
          <cell r="R3013">
            <v>0</v>
          </cell>
          <cell r="AZ3013">
            <v>0</v>
          </cell>
          <cell r="BA3013">
            <v>0</v>
          </cell>
          <cell r="BC3013" t="str">
            <v>GOLD</v>
          </cell>
          <cell r="BE3013" t="str">
            <v>Dec</v>
          </cell>
        </row>
        <row r="3014">
          <cell r="C3014" t="str">
            <v>TCC</v>
          </cell>
          <cell r="R3014">
            <v>0</v>
          </cell>
          <cell r="AZ3014">
            <v>0</v>
          </cell>
          <cell r="BA3014">
            <v>0</v>
          </cell>
          <cell r="BC3014" t="str">
            <v>BANPU</v>
          </cell>
          <cell r="BE3014" t="str">
            <v>Jan</v>
          </cell>
        </row>
        <row r="3015">
          <cell r="C3015" t="str">
            <v>TCC</v>
          </cell>
          <cell r="R3015">
            <v>0</v>
          </cell>
          <cell r="AZ3015">
            <v>0</v>
          </cell>
          <cell r="BA3015">
            <v>0</v>
          </cell>
          <cell r="BC3015" t="str">
            <v>BANPU</v>
          </cell>
          <cell r="BE3015" t="str">
            <v>Feb</v>
          </cell>
        </row>
        <row r="3016">
          <cell r="C3016" t="str">
            <v>TCC</v>
          </cell>
          <cell r="R3016">
            <v>0</v>
          </cell>
          <cell r="AZ3016">
            <v>0</v>
          </cell>
          <cell r="BA3016">
            <v>0</v>
          </cell>
          <cell r="BC3016" t="str">
            <v>BANPU</v>
          </cell>
          <cell r="BE3016" t="str">
            <v>Mar</v>
          </cell>
        </row>
        <row r="3017">
          <cell r="C3017" t="str">
            <v>TCC</v>
          </cell>
          <cell r="R3017">
            <v>23399.999999999996</v>
          </cell>
          <cell r="AZ3017">
            <v>0</v>
          </cell>
          <cell r="BA3017">
            <v>0</v>
          </cell>
          <cell r="BC3017" t="str">
            <v>BANPU</v>
          </cell>
          <cell r="BE3017" t="str">
            <v>Apr</v>
          </cell>
        </row>
        <row r="3018">
          <cell r="C3018" t="str">
            <v>TCC</v>
          </cell>
          <cell r="R3018">
            <v>23399.999999999996</v>
          </cell>
          <cell r="AZ3018">
            <v>0</v>
          </cell>
          <cell r="BA3018">
            <v>0</v>
          </cell>
          <cell r="BC3018" t="str">
            <v>BANPU</v>
          </cell>
          <cell r="BE3018" t="str">
            <v>May</v>
          </cell>
        </row>
        <row r="3019">
          <cell r="C3019" t="str">
            <v>TCC</v>
          </cell>
          <cell r="R3019">
            <v>0</v>
          </cell>
          <cell r="AZ3019">
            <v>0</v>
          </cell>
          <cell r="BA3019">
            <v>0</v>
          </cell>
          <cell r="BC3019" t="str">
            <v>BANPU</v>
          </cell>
          <cell r="BE3019" t="str">
            <v>Jun</v>
          </cell>
        </row>
        <row r="3020">
          <cell r="C3020" t="str">
            <v>TCC</v>
          </cell>
          <cell r="R3020">
            <v>0</v>
          </cell>
          <cell r="AZ3020">
            <v>0</v>
          </cell>
          <cell r="BA3020">
            <v>0</v>
          </cell>
          <cell r="BC3020" t="str">
            <v>BANPU</v>
          </cell>
          <cell r="BE3020" t="str">
            <v>Jul</v>
          </cell>
        </row>
        <row r="3021">
          <cell r="C3021" t="str">
            <v>TCC</v>
          </cell>
          <cell r="R3021">
            <v>0</v>
          </cell>
          <cell r="AZ3021">
            <v>0</v>
          </cell>
          <cell r="BA3021">
            <v>0</v>
          </cell>
          <cell r="BC3021" t="str">
            <v>BANPU</v>
          </cell>
          <cell r="BE3021" t="str">
            <v>Aug</v>
          </cell>
        </row>
        <row r="3022">
          <cell r="C3022" t="str">
            <v>TCC</v>
          </cell>
          <cell r="R3022">
            <v>0</v>
          </cell>
          <cell r="AZ3022">
            <v>0</v>
          </cell>
          <cell r="BA3022">
            <v>0</v>
          </cell>
          <cell r="BC3022" t="str">
            <v>BANPU</v>
          </cell>
          <cell r="BE3022" t="str">
            <v>Sep</v>
          </cell>
        </row>
        <row r="3023">
          <cell r="C3023" t="str">
            <v>TCC</v>
          </cell>
          <cell r="R3023">
            <v>23399.999999999996</v>
          </cell>
          <cell r="AZ3023">
            <v>0</v>
          </cell>
          <cell r="BA3023">
            <v>0</v>
          </cell>
          <cell r="BC3023" t="str">
            <v>BANPU</v>
          </cell>
          <cell r="BE3023" t="str">
            <v>Oct</v>
          </cell>
        </row>
        <row r="3024">
          <cell r="C3024" t="str">
            <v>TCC</v>
          </cell>
          <cell r="R3024">
            <v>0</v>
          </cell>
          <cell r="AZ3024">
            <v>0</v>
          </cell>
          <cell r="BA3024">
            <v>0</v>
          </cell>
          <cell r="BC3024" t="str">
            <v>BANPU</v>
          </cell>
          <cell r="BE3024" t="str">
            <v>Nov</v>
          </cell>
        </row>
        <row r="3025">
          <cell r="C3025" t="str">
            <v>TCC</v>
          </cell>
          <cell r="R3025">
            <v>0</v>
          </cell>
          <cell r="AZ3025">
            <v>0</v>
          </cell>
          <cell r="BA3025">
            <v>0</v>
          </cell>
          <cell r="BC3025" t="str">
            <v>BANPU</v>
          </cell>
          <cell r="BE3025" t="str">
            <v>Dec</v>
          </cell>
        </row>
        <row r="3026">
          <cell r="C3026" t="str">
            <v>Other</v>
          </cell>
          <cell r="R3026">
            <v>0</v>
          </cell>
          <cell r="AZ3026">
            <v>0</v>
          </cell>
          <cell r="BA3026">
            <v>0</v>
          </cell>
          <cell r="BC3026" t="str">
            <v>OTHERS</v>
          </cell>
          <cell r="BE3026" t="str">
            <v>Jan</v>
          </cell>
        </row>
        <row r="3027">
          <cell r="C3027" t="str">
            <v>Other</v>
          </cell>
          <cell r="R3027">
            <v>0</v>
          </cell>
          <cell r="AZ3027">
            <v>0</v>
          </cell>
          <cell r="BA3027">
            <v>0</v>
          </cell>
          <cell r="BC3027" t="str">
            <v>OTHERS</v>
          </cell>
          <cell r="BE3027" t="str">
            <v>Feb</v>
          </cell>
        </row>
        <row r="3028">
          <cell r="C3028" t="str">
            <v>Other</v>
          </cell>
          <cell r="R3028">
            <v>0</v>
          </cell>
          <cell r="AZ3028">
            <v>0</v>
          </cell>
          <cell r="BA3028">
            <v>0</v>
          </cell>
          <cell r="BC3028" t="str">
            <v>OTHERS</v>
          </cell>
          <cell r="BE3028" t="str">
            <v>Mar</v>
          </cell>
        </row>
        <row r="3029">
          <cell r="C3029" t="str">
            <v>Other</v>
          </cell>
          <cell r="R3029">
            <v>0</v>
          </cell>
          <cell r="AZ3029">
            <v>0</v>
          </cell>
          <cell r="BA3029">
            <v>0</v>
          </cell>
          <cell r="BC3029" t="str">
            <v>OTHERS</v>
          </cell>
          <cell r="BE3029" t="str">
            <v>Apr</v>
          </cell>
        </row>
        <row r="3030">
          <cell r="C3030" t="str">
            <v>Other</v>
          </cell>
          <cell r="R3030">
            <v>0</v>
          </cell>
          <cell r="AZ3030">
            <v>0</v>
          </cell>
          <cell r="BA3030">
            <v>0</v>
          </cell>
          <cell r="BC3030" t="str">
            <v>OTHERS</v>
          </cell>
          <cell r="BE3030" t="str">
            <v>May</v>
          </cell>
        </row>
        <row r="3031">
          <cell r="C3031" t="str">
            <v>Other</v>
          </cell>
          <cell r="R3031">
            <v>0</v>
          </cell>
          <cell r="AZ3031">
            <v>0</v>
          </cell>
          <cell r="BA3031">
            <v>0</v>
          </cell>
          <cell r="BC3031" t="str">
            <v>OTHERS</v>
          </cell>
          <cell r="BE3031" t="str">
            <v>Jun</v>
          </cell>
        </row>
        <row r="3032">
          <cell r="C3032" t="str">
            <v>Other</v>
          </cell>
          <cell r="R3032">
            <v>0</v>
          </cell>
          <cell r="AZ3032">
            <v>0</v>
          </cell>
          <cell r="BA3032">
            <v>0</v>
          </cell>
          <cell r="BC3032" t="str">
            <v>OTHERS</v>
          </cell>
          <cell r="BE3032" t="str">
            <v>Jul</v>
          </cell>
        </row>
        <row r="3033">
          <cell r="C3033" t="str">
            <v>Other</v>
          </cell>
          <cell r="R3033">
            <v>0</v>
          </cell>
          <cell r="AZ3033">
            <v>0</v>
          </cell>
          <cell r="BA3033">
            <v>0</v>
          </cell>
          <cell r="BC3033" t="str">
            <v>OTHERS</v>
          </cell>
          <cell r="BE3033" t="str">
            <v>Aug</v>
          </cell>
        </row>
        <row r="3034">
          <cell r="C3034" t="str">
            <v>Other</v>
          </cell>
          <cell r="R3034">
            <v>0</v>
          </cell>
          <cell r="AZ3034">
            <v>0</v>
          </cell>
          <cell r="BA3034">
            <v>0</v>
          </cell>
          <cell r="BC3034" t="str">
            <v>OTHERS</v>
          </cell>
          <cell r="BE3034" t="str">
            <v>Sep</v>
          </cell>
        </row>
        <row r="3035">
          <cell r="C3035" t="str">
            <v>Other</v>
          </cell>
          <cell r="R3035">
            <v>0</v>
          </cell>
          <cell r="AZ3035">
            <v>0</v>
          </cell>
          <cell r="BA3035">
            <v>0</v>
          </cell>
          <cell r="BC3035" t="str">
            <v>OTHERS</v>
          </cell>
          <cell r="BE3035" t="str">
            <v>Oct</v>
          </cell>
        </row>
        <row r="3036">
          <cell r="C3036" t="str">
            <v>Other</v>
          </cell>
          <cell r="R3036">
            <v>0</v>
          </cell>
          <cell r="AZ3036">
            <v>0</v>
          </cell>
          <cell r="BA3036">
            <v>0</v>
          </cell>
          <cell r="BC3036" t="str">
            <v>OTHERS</v>
          </cell>
          <cell r="BE3036" t="str">
            <v>Nov</v>
          </cell>
        </row>
        <row r="3037">
          <cell r="C3037" t="str">
            <v>Other</v>
          </cell>
          <cell r="R3037">
            <v>0</v>
          </cell>
          <cell r="AZ3037">
            <v>0</v>
          </cell>
          <cell r="BA3037">
            <v>0</v>
          </cell>
          <cell r="BC3037" t="str">
            <v>OTHERS</v>
          </cell>
          <cell r="BE3037" t="str">
            <v>Dec</v>
          </cell>
        </row>
        <row r="3038">
          <cell r="C3038" t="str">
            <v>SCC-SB</v>
          </cell>
          <cell r="R3038">
            <v>0</v>
          </cell>
          <cell r="AZ3038">
            <v>0</v>
          </cell>
          <cell r="BA3038">
            <v>0</v>
          </cell>
          <cell r="BC3038" t="str">
            <v>BANPU</v>
          </cell>
          <cell r="BE3038" t="str">
            <v>Jan</v>
          </cell>
        </row>
        <row r="3039">
          <cell r="C3039" t="str">
            <v>SCC-SB</v>
          </cell>
          <cell r="R3039">
            <v>0</v>
          </cell>
          <cell r="AZ3039">
            <v>0</v>
          </cell>
          <cell r="BA3039">
            <v>0</v>
          </cell>
          <cell r="BC3039" t="str">
            <v>BANPU</v>
          </cell>
          <cell r="BE3039" t="str">
            <v>Feb</v>
          </cell>
        </row>
        <row r="3040">
          <cell r="C3040" t="str">
            <v>SCC-SB</v>
          </cell>
          <cell r="R3040">
            <v>0</v>
          </cell>
          <cell r="AZ3040">
            <v>0</v>
          </cell>
          <cell r="BA3040">
            <v>0</v>
          </cell>
          <cell r="BC3040" t="str">
            <v>BANPU</v>
          </cell>
          <cell r="BE3040" t="str">
            <v>Mar</v>
          </cell>
        </row>
        <row r="3041">
          <cell r="C3041" t="str">
            <v>SCC-SB</v>
          </cell>
          <cell r="R3041">
            <v>0</v>
          </cell>
          <cell r="AZ3041">
            <v>0</v>
          </cell>
          <cell r="BA3041">
            <v>0</v>
          </cell>
          <cell r="BC3041" t="str">
            <v>BANPU</v>
          </cell>
          <cell r="BE3041" t="str">
            <v>Apr</v>
          </cell>
        </row>
        <row r="3042">
          <cell r="C3042" t="str">
            <v>SCC-SB</v>
          </cell>
          <cell r="R3042">
            <v>0</v>
          </cell>
          <cell r="AZ3042">
            <v>0</v>
          </cell>
          <cell r="BA3042">
            <v>0</v>
          </cell>
          <cell r="BC3042" t="str">
            <v>BANPU</v>
          </cell>
          <cell r="BE3042" t="str">
            <v>May</v>
          </cell>
        </row>
        <row r="3043">
          <cell r="C3043" t="str">
            <v>SCC-SB</v>
          </cell>
          <cell r="R3043">
            <v>0</v>
          </cell>
          <cell r="AZ3043">
            <v>0</v>
          </cell>
          <cell r="BA3043">
            <v>0</v>
          </cell>
          <cell r="BC3043" t="str">
            <v>BANPU</v>
          </cell>
          <cell r="BE3043" t="str">
            <v>Jun</v>
          </cell>
        </row>
        <row r="3044">
          <cell r="C3044" t="str">
            <v>SCC-SB</v>
          </cell>
          <cell r="R3044">
            <v>0</v>
          </cell>
          <cell r="AZ3044">
            <v>0</v>
          </cell>
          <cell r="BA3044">
            <v>0</v>
          </cell>
          <cell r="BC3044" t="str">
            <v>BANPU</v>
          </cell>
          <cell r="BE3044" t="str">
            <v>Jul</v>
          </cell>
        </row>
        <row r="3045">
          <cell r="C3045" t="str">
            <v>SCC-SB</v>
          </cell>
          <cell r="R3045">
            <v>0</v>
          </cell>
          <cell r="AZ3045">
            <v>0</v>
          </cell>
          <cell r="BA3045">
            <v>0</v>
          </cell>
          <cell r="BC3045" t="str">
            <v>BANPU</v>
          </cell>
          <cell r="BE3045" t="str">
            <v>Aug</v>
          </cell>
        </row>
        <row r="3046">
          <cell r="C3046" t="str">
            <v>SCC-SB</v>
          </cell>
          <cell r="R3046">
            <v>0</v>
          </cell>
          <cell r="AZ3046">
            <v>0</v>
          </cell>
          <cell r="BA3046">
            <v>0</v>
          </cell>
          <cell r="BC3046" t="str">
            <v>BANPU</v>
          </cell>
          <cell r="BE3046" t="str">
            <v>Sep</v>
          </cell>
        </row>
        <row r="3047">
          <cell r="C3047" t="str">
            <v>SCC-SB</v>
          </cell>
          <cell r="R3047">
            <v>0</v>
          </cell>
          <cell r="AZ3047">
            <v>0</v>
          </cell>
          <cell r="BA3047">
            <v>0</v>
          </cell>
          <cell r="BC3047" t="str">
            <v>BANPU</v>
          </cell>
          <cell r="BE3047" t="str">
            <v>Oct</v>
          </cell>
        </row>
        <row r="3048">
          <cell r="C3048" t="str">
            <v>SCC-SB</v>
          </cell>
          <cell r="R3048">
            <v>0</v>
          </cell>
          <cell r="AZ3048">
            <v>0</v>
          </cell>
          <cell r="BA3048">
            <v>0</v>
          </cell>
          <cell r="BC3048" t="str">
            <v>BANPU</v>
          </cell>
          <cell r="BE3048" t="str">
            <v>Nov</v>
          </cell>
        </row>
        <row r="3049">
          <cell r="C3049" t="str">
            <v>SCC-SB</v>
          </cell>
          <cell r="R3049">
            <v>0</v>
          </cell>
          <cell r="AZ3049">
            <v>0</v>
          </cell>
          <cell r="BA3049">
            <v>0</v>
          </cell>
          <cell r="BC3049" t="str">
            <v>BANPU</v>
          </cell>
          <cell r="BE3049" t="str">
            <v>Dec</v>
          </cell>
        </row>
        <row r="3050">
          <cell r="C3050" t="str">
            <v>Other1</v>
          </cell>
          <cell r="R3050">
            <v>0</v>
          </cell>
          <cell r="AZ3050">
            <v>0</v>
          </cell>
          <cell r="BA3050">
            <v>0</v>
          </cell>
          <cell r="BC3050" t="str">
            <v>BANPU</v>
          </cell>
          <cell r="BE3050" t="str">
            <v>Jan</v>
          </cell>
        </row>
        <row r="3051">
          <cell r="C3051" t="str">
            <v>Other1</v>
          </cell>
          <cell r="R3051">
            <v>0</v>
          </cell>
          <cell r="AZ3051">
            <v>0</v>
          </cell>
          <cell r="BA3051">
            <v>0</v>
          </cell>
          <cell r="BC3051" t="str">
            <v>BANPU</v>
          </cell>
          <cell r="BE3051" t="str">
            <v>Feb</v>
          </cell>
        </row>
        <row r="3052">
          <cell r="C3052" t="str">
            <v>Other1</v>
          </cell>
          <cell r="R3052">
            <v>0</v>
          </cell>
          <cell r="AZ3052">
            <v>0</v>
          </cell>
          <cell r="BA3052">
            <v>0</v>
          </cell>
          <cell r="BC3052" t="str">
            <v>BANPU</v>
          </cell>
          <cell r="BE3052" t="str">
            <v>Mar</v>
          </cell>
        </row>
        <row r="3053">
          <cell r="C3053" t="str">
            <v>Other1</v>
          </cell>
          <cell r="R3053">
            <v>0</v>
          </cell>
          <cell r="AZ3053">
            <v>0</v>
          </cell>
          <cell r="BA3053">
            <v>0</v>
          </cell>
          <cell r="BC3053" t="str">
            <v>BANPU</v>
          </cell>
          <cell r="BE3053" t="str">
            <v>Apr</v>
          </cell>
        </row>
        <row r="3054">
          <cell r="C3054" t="str">
            <v>Other1</v>
          </cell>
          <cell r="R3054">
            <v>0</v>
          </cell>
          <cell r="AZ3054">
            <v>0</v>
          </cell>
          <cell r="BA3054">
            <v>0</v>
          </cell>
          <cell r="BC3054" t="str">
            <v>BANPU</v>
          </cell>
          <cell r="BE3054" t="str">
            <v>May</v>
          </cell>
        </row>
        <row r="3055">
          <cell r="C3055" t="str">
            <v>Other1</v>
          </cell>
          <cell r="R3055">
            <v>0</v>
          </cell>
          <cell r="AZ3055">
            <v>0</v>
          </cell>
          <cell r="BA3055">
            <v>0</v>
          </cell>
          <cell r="BC3055" t="str">
            <v>BANPU</v>
          </cell>
          <cell r="BE3055" t="str">
            <v>Jun</v>
          </cell>
        </row>
        <row r="3056">
          <cell r="C3056" t="str">
            <v>Other1</v>
          </cell>
          <cell r="R3056">
            <v>11000</v>
          </cell>
          <cell r="AZ3056">
            <v>0</v>
          </cell>
          <cell r="BA3056">
            <v>0</v>
          </cell>
          <cell r="BC3056" t="str">
            <v>BANPU</v>
          </cell>
          <cell r="BE3056" t="str">
            <v>Jul</v>
          </cell>
        </row>
        <row r="3057">
          <cell r="C3057" t="str">
            <v>Other1</v>
          </cell>
          <cell r="R3057">
            <v>11000</v>
          </cell>
          <cell r="AZ3057">
            <v>0</v>
          </cell>
          <cell r="BA3057">
            <v>0</v>
          </cell>
          <cell r="BC3057" t="str">
            <v>BANPU</v>
          </cell>
          <cell r="BE3057" t="str">
            <v>Aug</v>
          </cell>
        </row>
        <row r="3058">
          <cell r="C3058" t="str">
            <v>Other1</v>
          </cell>
          <cell r="R3058">
            <v>11000</v>
          </cell>
          <cell r="AZ3058">
            <v>0</v>
          </cell>
          <cell r="BA3058">
            <v>0</v>
          </cell>
          <cell r="BC3058" t="str">
            <v>BANPU</v>
          </cell>
          <cell r="BE3058" t="str">
            <v>Sep</v>
          </cell>
        </row>
        <row r="3059">
          <cell r="C3059" t="str">
            <v>Other1</v>
          </cell>
          <cell r="R3059">
            <v>11000</v>
          </cell>
          <cell r="AZ3059">
            <v>0</v>
          </cell>
          <cell r="BA3059">
            <v>0</v>
          </cell>
          <cell r="BC3059" t="str">
            <v>BANPU</v>
          </cell>
          <cell r="BE3059" t="str">
            <v>Oct</v>
          </cell>
        </row>
        <row r="3060">
          <cell r="C3060" t="str">
            <v>Other1</v>
          </cell>
          <cell r="R3060">
            <v>11000</v>
          </cell>
          <cell r="AZ3060">
            <v>0</v>
          </cell>
          <cell r="BA3060">
            <v>0</v>
          </cell>
          <cell r="BC3060" t="str">
            <v>BANPU</v>
          </cell>
          <cell r="BE3060" t="str">
            <v>Nov</v>
          </cell>
        </row>
        <row r="3061">
          <cell r="C3061" t="str">
            <v>Other1</v>
          </cell>
          <cell r="R3061">
            <v>11000</v>
          </cell>
          <cell r="AZ3061">
            <v>0</v>
          </cell>
          <cell r="BA3061">
            <v>0</v>
          </cell>
          <cell r="BC3061" t="str">
            <v>BANPU</v>
          </cell>
          <cell r="BE3061" t="str">
            <v>Dec</v>
          </cell>
        </row>
        <row r="3062">
          <cell r="C3062" t="str">
            <v>SCCC</v>
          </cell>
          <cell r="R3062">
            <v>33333.333333333336</v>
          </cell>
          <cell r="AZ3062">
            <v>0</v>
          </cell>
          <cell r="BA3062">
            <v>0</v>
          </cell>
          <cell r="BC3062" t="str">
            <v>BANPU</v>
          </cell>
          <cell r="BE3062" t="str">
            <v>Jan</v>
          </cell>
        </row>
        <row r="3063">
          <cell r="C3063" t="str">
            <v>SCCC</v>
          </cell>
          <cell r="R3063">
            <v>33333.333333333336</v>
          </cell>
          <cell r="AZ3063">
            <v>0</v>
          </cell>
          <cell r="BA3063">
            <v>0</v>
          </cell>
          <cell r="BC3063" t="str">
            <v>BANPU</v>
          </cell>
          <cell r="BE3063" t="str">
            <v>Feb</v>
          </cell>
        </row>
        <row r="3064">
          <cell r="C3064" t="str">
            <v>SCCC</v>
          </cell>
          <cell r="R3064">
            <v>33333.333333333336</v>
          </cell>
          <cell r="AZ3064">
            <v>0</v>
          </cell>
          <cell r="BA3064">
            <v>0</v>
          </cell>
          <cell r="BC3064" t="str">
            <v>BANPU</v>
          </cell>
          <cell r="BE3064" t="str">
            <v>Mar</v>
          </cell>
        </row>
        <row r="3065">
          <cell r="C3065" t="str">
            <v>SCCC</v>
          </cell>
          <cell r="R3065">
            <v>33333.333333333336</v>
          </cell>
          <cell r="AZ3065">
            <v>0</v>
          </cell>
          <cell r="BA3065">
            <v>0</v>
          </cell>
          <cell r="BC3065" t="str">
            <v>BANPU</v>
          </cell>
          <cell r="BE3065" t="str">
            <v>Apr</v>
          </cell>
        </row>
        <row r="3066">
          <cell r="C3066" t="str">
            <v>SCCC</v>
          </cell>
          <cell r="R3066">
            <v>33333.333333333336</v>
          </cell>
          <cell r="AZ3066">
            <v>0</v>
          </cell>
          <cell r="BA3066">
            <v>0</v>
          </cell>
          <cell r="BC3066" t="str">
            <v>BANPU</v>
          </cell>
          <cell r="BE3066" t="str">
            <v>May</v>
          </cell>
        </row>
        <row r="3067">
          <cell r="C3067" t="str">
            <v>SCCC</v>
          </cell>
          <cell r="R3067">
            <v>33333.333333333336</v>
          </cell>
          <cell r="AZ3067">
            <v>0</v>
          </cell>
          <cell r="BA3067">
            <v>0</v>
          </cell>
          <cell r="BC3067" t="str">
            <v>BANPU</v>
          </cell>
          <cell r="BE3067" t="str">
            <v>Jun</v>
          </cell>
        </row>
        <row r="3068">
          <cell r="C3068" t="str">
            <v>SCCC</v>
          </cell>
          <cell r="R3068">
            <v>0</v>
          </cell>
          <cell r="AZ3068">
            <v>0</v>
          </cell>
          <cell r="BA3068">
            <v>0</v>
          </cell>
          <cell r="BC3068" t="str">
            <v>BANPU</v>
          </cell>
          <cell r="BE3068" t="str">
            <v>Jul</v>
          </cell>
        </row>
        <row r="3069">
          <cell r="C3069" t="str">
            <v>SCCC</v>
          </cell>
          <cell r="R3069">
            <v>0</v>
          </cell>
          <cell r="AZ3069">
            <v>0</v>
          </cell>
          <cell r="BA3069">
            <v>0</v>
          </cell>
          <cell r="BC3069" t="str">
            <v>BANPU</v>
          </cell>
          <cell r="BE3069" t="str">
            <v>Aug</v>
          </cell>
        </row>
        <row r="3070">
          <cell r="C3070" t="str">
            <v>SCCC</v>
          </cell>
          <cell r="R3070">
            <v>0</v>
          </cell>
          <cell r="AZ3070">
            <v>0</v>
          </cell>
          <cell r="BA3070">
            <v>0</v>
          </cell>
          <cell r="BC3070" t="str">
            <v>BANPU</v>
          </cell>
          <cell r="BE3070" t="str">
            <v>Sep</v>
          </cell>
        </row>
        <row r="3071">
          <cell r="C3071" t="str">
            <v>SCCC</v>
          </cell>
          <cell r="R3071">
            <v>0</v>
          </cell>
          <cell r="AZ3071">
            <v>0</v>
          </cell>
          <cell r="BA3071">
            <v>0</v>
          </cell>
          <cell r="BC3071" t="str">
            <v>BANPU</v>
          </cell>
          <cell r="BE3071" t="str">
            <v>Oct</v>
          </cell>
        </row>
        <row r="3072">
          <cell r="C3072" t="str">
            <v>SCCC</v>
          </cell>
          <cell r="R3072">
            <v>0</v>
          </cell>
          <cell r="AZ3072">
            <v>0</v>
          </cell>
          <cell r="BA3072">
            <v>0</v>
          </cell>
          <cell r="BC3072" t="str">
            <v>BANPU</v>
          </cell>
          <cell r="BE3072" t="str">
            <v>Nov</v>
          </cell>
        </row>
        <row r="3073">
          <cell r="C3073" t="str">
            <v>SCCC</v>
          </cell>
          <cell r="R3073">
            <v>0</v>
          </cell>
          <cell r="AZ3073">
            <v>0</v>
          </cell>
          <cell r="BA3073">
            <v>0</v>
          </cell>
          <cell r="BC3073" t="str">
            <v>BANPU</v>
          </cell>
          <cell r="BE3073" t="str">
            <v>Dec</v>
          </cell>
        </row>
        <row r="3074">
          <cell r="C3074" t="str">
            <v>SCCC</v>
          </cell>
          <cell r="R3074">
            <v>0</v>
          </cell>
          <cell r="AZ3074">
            <v>0</v>
          </cell>
          <cell r="BA3074">
            <v>0</v>
          </cell>
          <cell r="BC3074" t="str">
            <v>BANPU</v>
          </cell>
          <cell r="BE3074" t="str">
            <v>Jan</v>
          </cell>
        </row>
        <row r="3075">
          <cell r="C3075" t="str">
            <v>SCCC</v>
          </cell>
          <cell r="R3075">
            <v>0</v>
          </cell>
          <cell r="AZ3075">
            <v>0</v>
          </cell>
          <cell r="BA3075">
            <v>0</v>
          </cell>
          <cell r="BC3075" t="str">
            <v>BANPU</v>
          </cell>
          <cell r="BE3075" t="str">
            <v>Feb</v>
          </cell>
        </row>
        <row r="3076">
          <cell r="C3076" t="str">
            <v>SCCC</v>
          </cell>
          <cell r="R3076">
            <v>0</v>
          </cell>
          <cell r="AZ3076">
            <v>0</v>
          </cell>
          <cell r="BA3076">
            <v>0</v>
          </cell>
          <cell r="BC3076" t="str">
            <v>BANPU</v>
          </cell>
          <cell r="BE3076" t="str">
            <v>Mar</v>
          </cell>
        </row>
        <row r="3077">
          <cell r="C3077" t="str">
            <v>SCCC</v>
          </cell>
          <cell r="R3077">
            <v>0</v>
          </cell>
          <cell r="AZ3077">
            <v>0</v>
          </cell>
          <cell r="BA3077">
            <v>0</v>
          </cell>
          <cell r="BC3077" t="str">
            <v>BANPU</v>
          </cell>
          <cell r="BE3077" t="str">
            <v>Apr</v>
          </cell>
        </row>
        <row r="3078">
          <cell r="C3078" t="str">
            <v>SCCC</v>
          </cell>
          <cell r="R3078">
            <v>0</v>
          </cell>
          <cell r="AZ3078">
            <v>0</v>
          </cell>
          <cell r="BA3078">
            <v>0</v>
          </cell>
          <cell r="BC3078" t="str">
            <v>BANPU</v>
          </cell>
          <cell r="BE3078" t="str">
            <v>May</v>
          </cell>
        </row>
        <row r="3079">
          <cell r="C3079" t="str">
            <v>SCCC</v>
          </cell>
          <cell r="R3079">
            <v>0</v>
          </cell>
          <cell r="AZ3079">
            <v>0</v>
          </cell>
          <cell r="BA3079">
            <v>0</v>
          </cell>
          <cell r="BC3079" t="str">
            <v>BANPU</v>
          </cell>
          <cell r="BE3079" t="str">
            <v>Jun</v>
          </cell>
        </row>
        <row r="3080">
          <cell r="C3080" t="str">
            <v>SCCC</v>
          </cell>
          <cell r="R3080">
            <v>33333.333333333336</v>
          </cell>
          <cell r="AZ3080">
            <v>0</v>
          </cell>
          <cell r="BA3080">
            <v>0</v>
          </cell>
          <cell r="BC3080" t="str">
            <v>BANPU</v>
          </cell>
          <cell r="BE3080" t="str">
            <v>Jul</v>
          </cell>
        </row>
        <row r="3081">
          <cell r="C3081" t="str">
            <v>SCCC</v>
          </cell>
          <cell r="R3081">
            <v>33333.333333333336</v>
          </cell>
          <cell r="AZ3081">
            <v>0</v>
          </cell>
          <cell r="BA3081">
            <v>0</v>
          </cell>
          <cell r="BC3081" t="str">
            <v>BANPU</v>
          </cell>
          <cell r="BE3081" t="str">
            <v>Aug</v>
          </cell>
        </row>
        <row r="3082">
          <cell r="C3082" t="str">
            <v>SCCC</v>
          </cell>
          <cell r="R3082">
            <v>33333.333333333336</v>
          </cell>
          <cell r="AZ3082">
            <v>0</v>
          </cell>
          <cell r="BA3082">
            <v>0</v>
          </cell>
          <cell r="BC3082" t="str">
            <v>BANPU</v>
          </cell>
          <cell r="BE3082" t="str">
            <v>Sep</v>
          </cell>
        </row>
        <row r="3083">
          <cell r="C3083" t="str">
            <v>SCCC</v>
          </cell>
          <cell r="R3083">
            <v>0</v>
          </cell>
          <cell r="AZ3083">
            <v>0</v>
          </cell>
          <cell r="BA3083">
            <v>0</v>
          </cell>
          <cell r="BC3083" t="str">
            <v>BANPU</v>
          </cell>
          <cell r="BE3083" t="str">
            <v>Oct</v>
          </cell>
        </row>
        <row r="3084">
          <cell r="C3084" t="str">
            <v>SCCC</v>
          </cell>
          <cell r="R3084">
            <v>0</v>
          </cell>
          <cell r="AZ3084">
            <v>0</v>
          </cell>
          <cell r="BA3084">
            <v>0</v>
          </cell>
          <cell r="BC3084" t="str">
            <v>BANPU</v>
          </cell>
          <cell r="BE3084" t="str">
            <v>Nov</v>
          </cell>
        </row>
        <row r="3085">
          <cell r="C3085" t="str">
            <v>SCCC</v>
          </cell>
          <cell r="R3085">
            <v>0</v>
          </cell>
          <cell r="AZ3085">
            <v>0</v>
          </cell>
          <cell r="BA3085">
            <v>0</v>
          </cell>
          <cell r="BC3085" t="str">
            <v>BANPU</v>
          </cell>
          <cell r="BE3085" t="str">
            <v>Dec</v>
          </cell>
        </row>
        <row r="3086">
          <cell r="C3086" t="str">
            <v>SCCC</v>
          </cell>
          <cell r="R3086">
            <v>0</v>
          </cell>
          <cell r="AZ3086">
            <v>0</v>
          </cell>
          <cell r="BA3086">
            <v>0</v>
          </cell>
          <cell r="BC3086" t="str">
            <v>BANPU</v>
          </cell>
          <cell r="BE3086" t="str">
            <v>Jan</v>
          </cell>
        </row>
        <row r="3087">
          <cell r="C3087" t="str">
            <v>SCCC</v>
          </cell>
          <cell r="R3087">
            <v>0</v>
          </cell>
          <cell r="AZ3087">
            <v>0</v>
          </cell>
          <cell r="BA3087">
            <v>0</v>
          </cell>
          <cell r="BC3087" t="str">
            <v>BANPU</v>
          </cell>
          <cell r="BE3087" t="str">
            <v>Feb</v>
          </cell>
        </row>
        <row r="3088">
          <cell r="C3088" t="str">
            <v>SCCC</v>
          </cell>
          <cell r="R3088">
            <v>0</v>
          </cell>
          <cell r="AZ3088">
            <v>0</v>
          </cell>
          <cell r="BA3088">
            <v>0</v>
          </cell>
          <cell r="BC3088" t="str">
            <v>BANPU</v>
          </cell>
          <cell r="BE3088" t="str">
            <v>Mar</v>
          </cell>
        </row>
        <row r="3089">
          <cell r="C3089" t="str">
            <v>SCCC</v>
          </cell>
          <cell r="R3089">
            <v>0</v>
          </cell>
          <cell r="AZ3089">
            <v>0</v>
          </cell>
          <cell r="BA3089">
            <v>0</v>
          </cell>
          <cell r="BC3089" t="str">
            <v>BANPU</v>
          </cell>
          <cell r="BE3089" t="str">
            <v>Apr</v>
          </cell>
        </row>
        <row r="3090">
          <cell r="C3090" t="str">
            <v>SCCC</v>
          </cell>
          <cell r="R3090">
            <v>0</v>
          </cell>
          <cell r="AZ3090">
            <v>0</v>
          </cell>
          <cell r="BA3090">
            <v>0</v>
          </cell>
          <cell r="BC3090" t="str">
            <v>BANPU</v>
          </cell>
          <cell r="BE3090" t="str">
            <v>May</v>
          </cell>
        </row>
        <row r="3091">
          <cell r="C3091" t="str">
            <v>SCCC</v>
          </cell>
          <cell r="R3091">
            <v>0</v>
          </cell>
          <cell r="AZ3091">
            <v>0</v>
          </cell>
          <cell r="BA3091">
            <v>0</v>
          </cell>
          <cell r="BC3091" t="str">
            <v>BANPU</v>
          </cell>
          <cell r="BE3091" t="str">
            <v>Jun</v>
          </cell>
        </row>
        <row r="3092">
          <cell r="C3092" t="str">
            <v>SCCC</v>
          </cell>
          <cell r="R3092">
            <v>0</v>
          </cell>
          <cell r="AZ3092">
            <v>0</v>
          </cell>
          <cell r="BA3092">
            <v>0</v>
          </cell>
          <cell r="BC3092" t="str">
            <v>BANPU</v>
          </cell>
          <cell r="BE3092" t="str">
            <v>Jul</v>
          </cell>
        </row>
        <row r="3093">
          <cell r="C3093" t="str">
            <v>SCCC</v>
          </cell>
          <cell r="R3093">
            <v>0</v>
          </cell>
          <cell r="AZ3093">
            <v>0</v>
          </cell>
          <cell r="BA3093">
            <v>0</v>
          </cell>
          <cell r="BC3093" t="str">
            <v>BANPU</v>
          </cell>
          <cell r="BE3093" t="str">
            <v>Aug</v>
          </cell>
        </row>
        <row r="3094">
          <cell r="C3094" t="str">
            <v>SCCC</v>
          </cell>
          <cell r="R3094">
            <v>0</v>
          </cell>
          <cell r="AZ3094">
            <v>0</v>
          </cell>
          <cell r="BA3094">
            <v>0</v>
          </cell>
          <cell r="BC3094" t="str">
            <v>BANPU</v>
          </cell>
          <cell r="BE3094" t="str">
            <v>Sep</v>
          </cell>
        </row>
        <row r="3095">
          <cell r="C3095" t="str">
            <v>SCCC</v>
          </cell>
          <cell r="R3095">
            <v>33333.333333333336</v>
          </cell>
          <cell r="AZ3095">
            <v>0</v>
          </cell>
          <cell r="BA3095">
            <v>0</v>
          </cell>
          <cell r="BC3095" t="str">
            <v>BANPU</v>
          </cell>
          <cell r="BE3095" t="str">
            <v>Oct</v>
          </cell>
        </row>
        <row r="3096">
          <cell r="C3096" t="str">
            <v>SCCC</v>
          </cell>
          <cell r="R3096">
            <v>33333.333333333336</v>
          </cell>
          <cell r="AZ3096">
            <v>0</v>
          </cell>
          <cell r="BA3096">
            <v>0</v>
          </cell>
          <cell r="BC3096" t="str">
            <v>BANPU</v>
          </cell>
          <cell r="BE3096" t="str">
            <v>Nov</v>
          </cell>
        </row>
        <row r="3097">
          <cell r="C3097" t="str">
            <v>SCCC</v>
          </cell>
          <cell r="R3097">
            <v>23333.333333333336</v>
          </cell>
          <cell r="AZ3097">
            <v>0</v>
          </cell>
          <cell r="BA3097">
            <v>0</v>
          </cell>
          <cell r="BC3097" t="str">
            <v>BANPU</v>
          </cell>
          <cell r="BE3097" t="str">
            <v>Dec</v>
          </cell>
        </row>
        <row r="3098">
          <cell r="C3098" t="str">
            <v>TKIC</v>
          </cell>
          <cell r="R3098">
            <v>13750</v>
          </cell>
          <cell r="AZ3098">
            <v>0</v>
          </cell>
          <cell r="BA3098">
            <v>0</v>
          </cell>
          <cell r="BC3098" t="str">
            <v>BANPU</v>
          </cell>
          <cell r="BE3098" t="str">
            <v>Jan</v>
          </cell>
        </row>
        <row r="3099">
          <cell r="C3099" t="str">
            <v>TKIC</v>
          </cell>
          <cell r="R3099">
            <v>13750</v>
          </cell>
          <cell r="AZ3099">
            <v>0</v>
          </cell>
          <cell r="BA3099">
            <v>0</v>
          </cell>
          <cell r="BC3099" t="str">
            <v>BANPU</v>
          </cell>
          <cell r="BE3099" t="str">
            <v>Feb</v>
          </cell>
        </row>
        <row r="3100">
          <cell r="C3100" t="str">
            <v>TKIC</v>
          </cell>
          <cell r="R3100">
            <v>13750</v>
          </cell>
          <cell r="AZ3100">
            <v>0</v>
          </cell>
          <cell r="BA3100">
            <v>0</v>
          </cell>
          <cell r="BC3100" t="str">
            <v>BANPU</v>
          </cell>
          <cell r="BE3100" t="str">
            <v>Mar</v>
          </cell>
        </row>
        <row r="3101">
          <cell r="C3101" t="str">
            <v>TKIC</v>
          </cell>
          <cell r="R3101">
            <v>13750</v>
          </cell>
          <cell r="AZ3101">
            <v>0</v>
          </cell>
          <cell r="BA3101">
            <v>0</v>
          </cell>
          <cell r="BC3101" t="str">
            <v>BANPU</v>
          </cell>
          <cell r="BE3101" t="str">
            <v>Apr</v>
          </cell>
        </row>
        <row r="3102">
          <cell r="C3102" t="str">
            <v>TKIC</v>
          </cell>
          <cell r="R3102">
            <v>13750</v>
          </cell>
          <cell r="AZ3102">
            <v>0</v>
          </cell>
          <cell r="BA3102">
            <v>0</v>
          </cell>
          <cell r="BC3102" t="str">
            <v>BANPU</v>
          </cell>
          <cell r="BE3102" t="str">
            <v>May</v>
          </cell>
        </row>
        <row r="3103">
          <cell r="C3103" t="str">
            <v>TKIC</v>
          </cell>
          <cell r="R3103">
            <v>13750</v>
          </cell>
          <cell r="AZ3103">
            <v>0</v>
          </cell>
          <cell r="BA3103">
            <v>0</v>
          </cell>
          <cell r="BC3103" t="str">
            <v>BANPU</v>
          </cell>
          <cell r="BE3103" t="str">
            <v>Jun</v>
          </cell>
        </row>
        <row r="3104">
          <cell r="C3104" t="str">
            <v>TKIC</v>
          </cell>
          <cell r="R3104">
            <v>13750</v>
          </cell>
          <cell r="AZ3104">
            <v>0</v>
          </cell>
          <cell r="BA3104">
            <v>0</v>
          </cell>
          <cell r="BC3104" t="str">
            <v>BANPU</v>
          </cell>
          <cell r="BE3104" t="str">
            <v>Jul</v>
          </cell>
        </row>
        <row r="3105">
          <cell r="C3105" t="str">
            <v>TKIC</v>
          </cell>
          <cell r="R3105">
            <v>13750</v>
          </cell>
          <cell r="AZ3105">
            <v>0</v>
          </cell>
          <cell r="BA3105">
            <v>0</v>
          </cell>
          <cell r="BC3105" t="str">
            <v>BANPU</v>
          </cell>
          <cell r="BE3105" t="str">
            <v>Aug</v>
          </cell>
        </row>
        <row r="3106">
          <cell r="C3106" t="str">
            <v>TKIC</v>
          </cell>
          <cell r="R3106">
            <v>13750</v>
          </cell>
          <cell r="AZ3106">
            <v>0</v>
          </cell>
          <cell r="BA3106">
            <v>0</v>
          </cell>
          <cell r="BC3106" t="str">
            <v>BANPU</v>
          </cell>
          <cell r="BE3106" t="str">
            <v>Sep</v>
          </cell>
        </row>
        <row r="3107">
          <cell r="C3107" t="str">
            <v>TKIC</v>
          </cell>
          <cell r="R3107">
            <v>13750</v>
          </cell>
          <cell r="AZ3107">
            <v>0</v>
          </cell>
          <cell r="BA3107">
            <v>0</v>
          </cell>
          <cell r="BC3107" t="str">
            <v>BANPU</v>
          </cell>
          <cell r="BE3107" t="str">
            <v>Oct</v>
          </cell>
        </row>
        <row r="3108">
          <cell r="C3108" t="str">
            <v>TKIC</v>
          </cell>
          <cell r="R3108">
            <v>13750</v>
          </cell>
          <cell r="AZ3108">
            <v>0</v>
          </cell>
          <cell r="BA3108">
            <v>0</v>
          </cell>
          <cell r="BC3108" t="str">
            <v>BANPU</v>
          </cell>
          <cell r="BE3108" t="str">
            <v>Nov</v>
          </cell>
        </row>
        <row r="3109">
          <cell r="C3109" t="str">
            <v>TKIC</v>
          </cell>
          <cell r="R3109">
            <v>13750</v>
          </cell>
          <cell r="AZ3109">
            <v>0</v>
          </cell>
          <cell r="BA3109">
            <v>0</v>
          </cell>
          <cell r="BC3109" t="str">
            <v>BANPU</v>
          </cell>
          <cell r="BE3109" t="str">
            <v>Dec</v>
          </cell>
        </row>
        <row r="3110">
          <cell r="C3110" t="str">
            <v>CPN</v>
          </cell>
          <cell r="R3110">
            <v>10000</v>
          </cell>
          <cell r="AZ3110">
            <v>0</v>
          </cell>
          <cell r="BA3110">
            <v>0</v>
          </cell>
          <cell r="BC3110" t="str">
            <v>BANPU</v>
          </cell>
          <cell r="BE3110" t="str">
            <v>Jan</v>
          </cell>
        </row>
        <row r="3111">
          <cell r="C3111" t="str">
            <v>CPN</v>
          </cell>
          <cell r="R3111">
            <v>0</v>
          </cell>
          <cell r="AZ3111">
            <v>0</v>
          </cell>
          <cell r="BA3111">
            <v>0</v>
          </cell>
          <cell r="BC3111" t="str">
            <v>BANPU</v>
          </cell>
          <cell r="BE3111" t="str">
            <v>Feb</v>
          </cell>
        </row>
        <row r="3112">
          <cell r="C3112" t="str">
            <v>CPN</v>
          </cell>
          <cell r="R3112">
            <v>0</v>
          </cell>
          <cell r="AZ3112">
            <v>0</v>
          </cell>
          <cell r="BA3112">
            <v>0</v>
          </cell>
          <cell r="BC3112" t="str">
            <v>BANPU</v>
          </cell>
          <cell r="BE3112" t="str">
            <v>Mar</v>
          </cell>
        </row>
        <row r="3113">
          <cell r="C3113" t="str">
            <v>CPN</v>
          </cell>
          <cell r="R3113">
            <v>0</v>
          </cell>
          <cell r="AZ3113">
            <v>0</v>
          </cell>
          <cell r="BA3113">
            <v>0</v>
          </cell>
          <cell r="BC3113" t="str">
            <v>BANPU</v>
          </cell>
          <cell r="BE3113" t="str">
            <v>Apr</v>
          </cell>
        </row>
        <row r="3114">
          <cell r="C3114" t="str">
            <v>CPN</v>
          </cell>
          <cell r="R3114">
            <v>0</v>
          </cell>
          <cell r="AZ3114">
            <v>0</v>
          </cell>
          <cell r="BA3114">
            <v>0</v>
          </cell>
          <cell r="BC3114" t="str">
            <v>BANPU</v>
          </cell>
          <cell r="BE3114" t="str">
            <v>May</v>
          </cell>
        </row>
        <row r="3115">
          <cell r="C3115" t="str">
            <v>CPN</v>
          </cell>
          <cell r="R3115">
            <v>0</v>
          </cell>
          <cell r="AZ3115">
            <v>0</v>
          </cell>
          <cell r="BA3115">
            <v>0</v>
          </cell>
          <cell r="BC3115" t="str">
            <v>BANPU</v>
          </cell>
          <cell r="BE3115" t="str">
            <v>Jun</v>
          </cell>
        </row>
        <row r="3116">
          <cell r="C3116" t="str">
            <v>CPN</v>
          </cell>
          <cell r="R3116">
            <v>0</v>
          </cell>
          <cell r="AZ3116">
            <v>0</v>
          </cell>
          <cell r="BA3116">
            <v>0</v>
          </cell>
          <cell r="BC3116" t="str">
            <v>BANPU</v>
          </cell>
          <cell r="BE3116" t="str">
            <v>Jul</v>
          </cell>
        </row>
        <row r="3117">
          <cell r="C3117" t="str">
            <v>CPN</v>
          </cell>
          <cell r="R3117">
            <v>0</v>
          </cell>
          <cell r="AZ3117">
            <v>0</v>
          </cell>
          <cell r="BA3117">
            <v>0</v>
          </cell>
          <cell r="BC3117" t="str">
            <v>BANPU</v>
          </cell>
          <cell r="BE3117" t="str">
            <v>Aug</v>
          </cell>
        </row>
        <row r="3118">
          <cell r="C3118" t="str">
            <v>CPN</v>
          </cell>
          <cell r="R3118">
            <v>0</v>
          </cell>
          <cell r="AZ3118">
            <v>0</v>
          </cell>
          <cell r="BA3118">
            <v>0</v>
          </cell>
          <cell r="BC3118" t="str">
            <v>BANPU</v>
          </cell>
          <cell r="BE3118" t="str">
            <v>Sep</v>
          </cell>
        </row>
        <row r="3119">
          <cell r="C3119" t="str">
            <v>CPN</v>
          </cell>
          <cell r="R3119">
            <v>0</v>
          </cell>
          <cell r="AZ3119">
            <v>0</v>
          </cell>
          <cell r="BA3119">
            <v>0</v>
          </cell>
          <cell r="BC3119" t="str">
            <v>BANPU</v>
          </cell>
          <cell r="BE3119" t="str">
            <v>Oct</v>
          </cell>
        </row>
        <row r="3120">
          <cell r="C3120" t="str">
            <v>CPN</v>
          </cell>
          <cell r="R3120">
            <v>0</v>
          </cell>
          <cell r="AZ3120">
            <v>0</v>
          </cell>
          <cell r="BA3120">
            <v>0</v>
          </cell>
          <cell r="BC3120" t="str">
            <v>BANPU</v>
          </cell>
          <cell r="BE3120" t="str">
            <v>Nov</v>
          </cell>
        </row>
        <row r="3121">
          <cell r="C3121" t="str">
            <v>CPN</v>
          </cell>
          <cell r="R3121">
            <v>0</v>
          </cell>
          <cell r="AZ3121">
            <v>0</v>
          </cell>
          <cell r="BA3121">
            <v>0</v>
          </cell>
          <cell r="BC3121" t="str">
            <v>BANPU</v>
          </cell>
          <cell r="BE3121" t="str">
            <v>Dec</v>
          </cell>
        </row>
        <row r="3122">
          <cell r="C3122" t="str">
            <v>SKIC</v>
          </cell>
          <cell r="R3122">
            <v>0</v>
          </cell>
          <cell r="AZ3122">
            <v>0</v>
          </cell>
          <cell r="BA3122">
            <v>0</v>
          </cell>
          <cell r="BC3122" t="str">
            <v>BANPU</v>
          </cell>
          <cell r="BE3122" t="str">
            <v>Jan</v>
          </cell>
        </row>
        <row r="3123">
          <cell r="C3123" t="str">
            <v>SKIC</v>
          </cell>
          <cell r="R3123">
            <v>0</v>
          </cell>
          <cell r="AZ3123">
            <v>0</v>
          </cell>
          <cell r="BA3123">
            <v>0</v>
          </cell>
          <cell r="BC3123" t="str">
            <v>BANPU</v>
          </cell>
          <cell r="BE3123" t="str">
            <v>Feb</v>
          </cell>
        </row>
        <row r="3124">
          <cell r="C3124" t="str">
            <v>SKIC</v>
          </cell>
          <cell r="R3124">
            <v>0</v>
          </cell>
          <cell r="AZ3124">
            <v>0</v>
          </cell>
          <cell r="BA3124">
            <v>0</v>
          </cell>
          <cell r="BC3124" t="str">
            <v>BANPU</v>
          </cell>
          <cell r="BE3124" t="str">
            <v>Mar</v>
          </cell>
        </row>
        <row r="3125">
          <cell r="C3125" t="str">
            <v>SKIC</v>
          </cell>
          <cell r="R3125">
            <v>0</v>
          </cell>
          <cell r="AZ3125">
            <v>0</v>
          </cell>
          <cell r="BA3125">
            <v>0</v>
          </cell>
          <cell r="BC3125" t="str">
            <v>BANPU</v>
          </cell>
          <cell r="BE3125" t="str">
            <v>Apr</v>
          </cell>
        </row>
        <row r="3126">
          <cell r="C3126" t="str">
            <v>SKIC</v>
          </cell>
          <cell r="R3126">
            <v>0</v>
          </cell>
          <cell r="AZ3126">
            <v>0</v>
          </cell>
          <cell r="BA3126">
            <v>0</v>
          </cell>
          <cell r="BC3126" t="str">
            <v>BANPU</v>
          </cell>
          <cell r="BE3126" t="str">
            <v>May</v>
          </cell>
        </row>
        <row r="3127">
          <cell r="C3127" t="str">
            <v>SKIC</v>
          </cell>
          <cell r="R3127">
            <v>0</v>
          </cell>
          <cell r="AZ3127">
            <v>0</v>
          </cell>
          <cell r="BA3127">
            <v>0</v>
          </cell>
          <cell r="BC3127" t="str">
            <v>BANPU</v>
          </cell>
          <cell r="BE3127" t="str">
            <v>Jun</v>
          </cell>
        </row>
        <row r="3128">
          <cell r="C3128" t="str">
            <v>SKIC</v>
          </cell>
          <cell r="R3128">
            <v>0</v>
          </cell>
          <cell r="AZ3128">
            <v>0</v>
          </cell>
          <cell r="BA3128">
            <v>0</v>
          </cell>
          <cell r="BC3128" t="str">
            <v>BANPU</v>
          </cell>
          <cell r="BE3128" t="str">
            <v>Jul</v>
          </cell>
        </row>
        <row r="3129">
          <cell r="C3129" t="str">
            <v>SKIC</v>
          </cell>
          <cell r="R3129">
            <v>0</v>
          </cell>
          <cell r="AZ3129">
            <v>0</v>
          </cell>
          <cell r="BA3129">
            <v>0</v>
          </cell>
          <cell r="BC3129" t="str">
            <v>BANPU</v>
          </cell>
          <cell r="BE3129" t="str">
            <v>Aug</v>
          </cell>
        </row>
        <row r="3130">
          <cell r="C3130" t="str">
            <v>SKIC</v>
          </cell>
          <cell r="R3130">
            <v>0</v>
          </cell>
          <cell r="AZ3130">
            <v>0</v>
          </cell>
          <cell r="BA3130">
            <v>0</v>
          </cell>
          <cell r="BC3130" t="str">
            <v>BANPU</v>
          </cell>
          <cell r="BE3130" t="str">
            <v>Sep</v>
          </cell>
        </row>
        <row r="3131">
          <cell r="C3131" t="str">
            <v>SKIC</v>
          </cell>
          <cell r="R3131">
            <v>0</v>
          </cell>
          <cell r="AZ3131">
            <v>0</v>
          </cell>
          <cell r="BA3131">
            <v>0</v>
          </cell>
          <cell r="BC3131" t="str">
            <v>BANPU</v>
          </cell>
          <cell r="BE3131" t="str">
            <v>Oct</v>
          </cell>
        </row>
        <row r="3132">
          <cell r="C3132" t="str">
            <v>SKIC</v>
          </cell>
          <cell r="R3132">
            <v>0</v>
          </cell>
          <cell r="AZ3132">
            <v>0</v>
          </cell>
          <cell r="BA3132">
            <v>0</v>
          </cell>
          <cell r="BC3132" t="str">
            <v>BANPU</v>
          </cell>
          <cell r="BE3132" t="str">
            <v>Nov</v>
          </cell>
        </row>
        <row r="3133">
          <cell r="C3133" t="str">
            <v>SKIC</v>
          </cell>
          <cell r="R3133">
            <v>0</v>
          </cell>
          <cell r="AZ3133">
            <v>0</v>
          </cell>
          <cell r="BA3133">
            <v>0</v>
          </cell>
          <cell r="BC3133" t="str">
            <v>BANPU</v>
          </cell>
          <cell r="BE3133" t="str">
            <v>Dec</v>
          </cell>
        </row>
        <row r="3134">
          <cell r="C3134" t="str">
            <v>CLP</v>
          </cell>
          <cell r="R3134">
            <v>56000</v>
          </cell>
          <cell r="AZ3134">
            <v>-44800</v>
          </cell>
          <cell r="BA3134">
            <v>-71781.936754865659</v>
          </cell>
          <cell r="BC3134" t="str">
            <v>GOLD</v>
          </cell>
          <cell r="BE3134" t="str">
            <v>Jan</v>
          </cell>
        </row>
        <row r="3135">
          <cell r="C3135" t="str">
            <v>CLP</v>
          </cell>
          <cell r="R3135">
            <v>56000</v>
          </cell>
          <cell r="AZ3135">
            <v>-44800</v>
          </cell>
          <cell r="BA3135">
            <v>-71781.936754865659</v>
          </cell>
          <cell r="BC3135" t="str">
            <v>GOLD</v>
          </cell>
          <cell r="BE3135" t="str">
            <v>Feb</v>
          </cell>
        </row>
        <row r="3136">
          <cell r="C3136" t="str">
            <v>CLP</v>
          </cell>
          <cell r="R3136">
            <v>56000</v>
          </cell>
          <cell r="AZ3136">
            <v>-44800</v>
          </cell>
          <cell r="BA3136">
            <v>-71781.936754865659</v>
          </cell>
          <cell r="BC3136" t="str">
            <v>GOLD</v>
          </cell>
          <cell r="BE3136" t="str">
            <v>Mar</v>
          </cell>
        </row>
        <row r="3137">
          <cell r="C3137" t="str">
            <v>CLP</v>
          </cell>
          <cell r="R3137">
            <v>56000</v>
          </cell>
          <cell r="AZ3137">
            <v>-44800</v>
          </cell>
          <cell r="BA3137">
            <v>-71781.936754865659</v>
          </cell>
          <cell r="BC3137" t="str">
            <v>GOLD</v>
          </cell>
          <cell r="BE3137" t="str">
            <v>Apr</v>
          </cell>
        </row>
        <row r="3138">
          <cell r="C3138" t="str">
            <v>CLP</v>
          </cell>
          <cell r="R3138">
            <v>56000</v>
          </cell>
          <cell r="AZ3138">
            <v>-44800</v>
          </cell>
          <cell r="BA3138">
            <v>-71781.936754865659</v>
          </cell>
          <cell r="BC3138" t="str">
            <v>GOLD</v>
          </cell>
          <cell r="BE3138" t="str">
            <v>May</v>
          </cell>
        </row>
        <row r="3139">
          <cell r="C3139" t="str">
            <v>CLP</v>
          </cell>
          <cell r="R3139">
            <v>56000</v>
          </cell>
          <cell r="AZ3139">
            <v>-44800</v>
          </cell>
          <cell r="BA3139">
            <v>-71781.936754865659</v>
          </cell>
          <cell r="BC3139" t="str">
            <v>GOLD</v>
          </cell>
          <cell r="BE3139" t="str">
            <v>Jun</v>
          </cell>
        </row>
        <row r="3140">
          <cell r="C3140" t="str">
            <v>CLP</v>
          </cell>
          <cell r="R3140">
            <v>56000</v>
          </cell>
          <cell r="AZ3140">
            <v>-44800</v>
          </cell>
          <cell r="BA3140">
            <v>-71781.936754865659</v>
          </cell>
          <cell r="BC3140" t="str">
            <v>GOLD</v>
          </cell>
          <cell r="BE3140" t="str">
            <v>Jul</v>
          </cell>
        </row>
        <row r="3141">
          <cell r="C3141" t="str">
            <v>CLP</v>
          </cell>
          <cell r="R3141">
            <v>56000</v>
          </cell>
          <cell r="AZ3141">
            <v>-44800</v>
          </cell>
          <cell r="BA3141">
            <v>-71781.936754865659</v>
          </cell>
          <cell r="BC3141" t="str">
            <v>GOLD</v>
          </cell>
          <cell r="BE3141" t="str">
            <v>Aug</v>
          </cell>
        </row>
        <row r="3142">
          <cell r="C3142" t="str">
            <v>CLP</v>
          </cell>
          <cell r="R3142">
            <v>56000</v>
          </cell>
          <cell r="AZ3142">
            <v>-44800</v>
          </cell>
          <cell r="BA3142">
            <v>-71781.936754865659</v>
          </cell>
          <cell r="BC3142" t="str">
            <v>GOLD</v>
          </cell>
          <cell r="BE3142" t="str">
            <v>Sep</v>
          </cell>
        </row>
        <row r="3143">
          <cell r="C3143" t="str">
            <v>CLP</v>
          </cell>
          <cell r="R3143">
            <v>56000</v>
          </cell>
          <cell r="AZ3143">
            <v>-44800</v>
          </cell>
          <cell r="BA3143">
            <v>-71781.936754865659</v>
          </cell>
          <cell r="BC3143" t="str">
            <v>GOLD</v>
          </cell>
          <cell r="BE3143" t="str">
            <v>Oct</v>
          </cell>
        </row>
        <row r="3144">
          <cell r="C3144" t="str">
            <v>CLP</v>
          </cell>
          <cell r="R3144">
            <v>56000</v>
          </cell>
          <cell r="AZ3144">
            <v>-44800</v>
          </cell>
          <cell r="BA3144">
            <v>-71781.936754865659</v>
          </cell>
          <cell r="BC3144" t="str">
            <v>GOLD</v>
          </cell>
          <cell r="BE3144" t="str">
            <v>Nov</v>
          </cell>
        </row>
        <row r="3145">
          <cell r="C3145" t="str">
            <v>CLP</v>
          </cell>
          <cell r="R3145">
            <v>56000</v>
          </cell>
          <cell r="AZ3145">
            <v>-44800</v>
          </cell>
          <cell r="BA3145">
            <v>-71781.936754865659</v>
          </cell>
          <cell r="BC3145" t="str">
            <v>GOLD</v>
          </cell>
          <cell r="BE3145" t="str">
            <v>Dec</v>
          </cell>
        </row>
        <row r="3146">
          <cell r="C3146" t="str">
            <v>CLP</v>
          </cell>
          <cell r="R3146">
            <v>24000.000000000004</v>
          </cell>
          <cell r="AZ3146">
            <v>-19200.000000000004</v>
          </cell>
          <cell r="BA3146">
            <v>-28692.639516320782</v>
          </cell>
          <cell r="BC3146" t="str">
            <v>GOLD</v>
          </cell>
          <cell r="BE3146" t="str">
            <v>Jan</v>
          </cell>
        </row>
        <row r="3147">
          <cell r="C3147" t="str">
            <v>CLP</v>
          </cell>
          <cell r="R3147">
            <v>24000.000000000004</v>
          </cell>
          <cell r="AZ3147">
            <v>-19200.000000000004</v>
          </cell>
          <cell r="BA3147">
            <v>-28692.639516320782</v>
          </cell>
          <cell r="BC3147" t="str">
            <v>GOLD</v>
          </cell>
          <cell r="BE3147" t="str">
            <v>Feb</v>
          </cell>
        </row>
        <row r="3148">
          <cell r="C3148" t="str">
            <v>CLP</v>
          </cell>
          <cell r="R3148">
            <v>24000.000000000004</v>
          </cell>
          <cell r="AZ3148">
            <v>-19200.000000000004</v>
          </cell>
          <cell r="BA3148">
            <v>-28692.639516320782</v>
          </cell>
          <cell r="BC3148" t="str">
            <v>GOLD</v>
          </cell>
          <cell r="BE3148" t="str">
            <v>Mar</v>
          </cell>
        </row>
        <row r="3149">
          <cell r="C3149" t="str">
            <v>CLP</v>
          </cell>
          <cell r="R3149">
            <v>24000.000000000004</v>
          </cell>
          <cell r="AZ3149">
            <v>-19200.000000000004</v>
          </cell>
          <cell r="BA3149">
            <v>-28692.639516320782</v>
          </cell>
          <cell r="BC3149" t="str">
            <v>GOLD</v>
          </cell>
          <cell r="BE3149" t="str">
            <v>Apr</v>
          </cell>
        </row>
        <row r="3150">
          <cell r="C3150" t="str">
            <v>CLP</v>
          </cell>
          <cell r="R3150">
            <v>24000.000000000004</v>
          </cell>
          <cell r="AZ3150">
            <v>-19200.000000000004</v>
          </cell>
          <cell r="BA3150">
            <v>-28692.639516320782</v>
          </cell>
          <cell r="BC3150" t="str">
            <v>GOLD</v>
          </cell>
          <cell r="BE3150" t="str">
            <v>May</v>
          </cell>
        </row>
        <row r="3151">
          <cell r="C3151" t="str">
            <v>CLP</v>
          </cell>
          <cell r="R3151">
            <v>24000.000000000004</v>
          </cell>
          <cell r="AZ3151">
            <v>-19200.000000000004</v>
          </cell>
          <cell r="BA3151">
            <v>-28692.639516320782</v>
          </cell>
          <cell r="BC3151" t="str">
            <v>GOLD</v>
          </cell>
          <cell r="BE3151" t="str">
            <v>Jun</v>
          </cell>
        </row>
        <row r="3152">
          <cell r="C3152" t="str">
            <v>CLP</v>
          </cell>
          <cell r="R3152">
            <v>24000.000000000004</v>
          </cell>
          <cell r="AZ3152">
            <v>-19200.000000000004</v>
          </cell>
          <cell r="BA3152">
            <v>-28692.639516320782</v>
          </cell>
          <cell r="BC3152" t="str">
            <v>GOLD</v>
          </cell>
          <cell r="BE3152" t="str">
            <v>Jul</v>
          </cell>
        </row>
        <row r="3153">
          <cell r="C3153" t="str">
            <v>CLP</v>
          </cell>
          <cell r="R3153">
            <v>24000.000000000004</v>
          </cell>
          <cell r="AZ3153">
            <v>-19200.000000000004</v>
          </cell>
          <cell r="BA3153">
            <v>-28692.639516320782</v>
          </cell>
          <cell r="BC3153" t="str">
            <v>GOLD</v>
          </cell>
          <cell r="BE3153" t="str">
            <v>Aug</v>
          </cell>
        </row>
        <row r="3154">
          <cell r="C3154" t="str">
            <v>CLP</v>
          </cell>
          <cell r="R3154">
            <v>24000.000000000004</v>
          </cell>
          <cell r="AZ3154">
            <v>-19200.000000000004</v>
          </cell>
          <cell r="BA3154">
            <v>-28692.639516320782</v>
          </cell>
          <cell r="BC3154" t="str">
            <v>GOLD</v>
          </cell>
          <cell r="BE3154" t="str">
            <v>Sep</v>
          </cell>
        </row>
        <row r="3155">
          <cell r="C3155" t="str">
            <v>CLP</v>
          </cell>
          <cell r="R3155">
            <v>24000.000000000004</v>
          </cell>
          <cell r="AZ3155">
            <v>-19200.000000000004</v>
          </cell>
          <cell r="BA3155">
            <v>-28692.639516320782</v>
          </cell>
          <cell r="BC3155" t="str">
            <v>GOLD</v>
          </cell>
          <cell r="BE3155" t="str">
            <v>Oct</v>
          </cell>
        </row>
        <row r="3156">
          <cell r="C3156" t="str">
            <v>CLP</v>
          </cell>
          <cell r="R3156">
            <v>24000.000000000004</v>
          </cell>
          <cell r="AZ3156">
            <v>-19200.000000000004</v>
          </cell>
          <cell r="BA3156">
            <v>-28692.639516320782</v>
          </cell>
          <cell r="BC3156" t="str">
            <v>GOLD</v>
          </cell>
          <cell r="BE3156" t="str">
            <v>Nov</v>
          </cell>
        </row>
        <row r="3157">
          <cell r="C3157" t="str">
            <v>CLP</v>
          </cell>
          <cell r="R3157">
            <v>24000.000000000004</v>
          </cell>
          <cell r="AZ3157">
            <v>-19200.000000000004</v>
          </cell>
          <cell r="BA3157">
            <v>-28692.639516320782</v>
          </cell>
          <cell r="BC3157" t="str">
            <v>GOLD</v>
          </cell>
          <cell r="BE3157" t="str">
            <v>Dec</v>
          </cell>
        </row>
        <row r="3158">
          <cell r="C3158" t="str">
            <v>CLP</v>
          </cell>
          <cell r="R3158">
            <v>0</v>
          </cell>
          <cell r="AZ3158">
            <v>0</v>
          </cell>
          <cell r="BA3158">
            <v>0</v>
          </cell>
          <cell r="BC3158" t="str">
            <v>GOLD</v>
          </cell>
          <cell r="BE3158" t="str">
            <v>Jan</v>
          </cell>
        </row>
        <row r="3159">
          <cell r="C3159" t="str">
            <v>CLP</v>
          </cell>
          <cell r="R3159">
            <v>60000</v>
          </cell>
          <cell r="AZ3159">
            <v>-48000</v>
          </cell>
          <cell r="BA3159">
            <v>-76645.905365216764</v>
          </cell>
          <cell r="BC3159" t="str">
            <v>GOLD</v>
          </cell>
          <cell r="BE3159" t="str">
            <v>Feb</v>
          </cell>
        </row>
        <row r="3160">
          <cell r="C3160" t="str">
            <v>CLP</v>
          </cell>
          <cell r="R3160">
            <v>0</v>
          </cell>
          <cell r="AZ3160">
            <v>0</v>
          </cell>
          <cell r="BA3160">
            <v>0</v>
          </cell>
          <cell r="BC3160" t="str">
            <v>GOLD</v>
          </cell>
          <cell r="BE3160" t="str">
            <v>Mar</v>
          </cell>
        </row>
        <row r="3161">
          <cell r="C3161" t="str">
            <v>CLP</v>
          </cell>
          <cell r="R3161">
            <v>0</v>
          </cell>
          <cell r="AZ3161">
            <v>0</v>
          </cell>
          <cell r="BA3161">
            <v>0</v>
          </cell>
          <cell r="BC3161" t="str">
            <v>GOLD</v>
          </cell>
          <cell r="BE3161" t="str">
            <v>Apr</v>
          </cell>
        </row>
        <row r="3162">
          <cell r="C3162" t="str">
            <v>CLP</v>
          </cell>
          <cell r="R3162">
            <v>0</v>
          </cell>
          <cell r="AZ3162">
            <v>0</v>
          </cell>
          <cell r="BA3162">
            <v>0</v>
          </cell>
          <cell r="BC3162" t="str">
            <v>GOLD</v>
          </cell>
          <cell r="BE3162" t="str">
            <v>May</v>
          </cell>
        </row>
        <row r="3163">
          <cell r="C3163" t="str">
            <v>CLP</v>
          </cell>
          <cell r="R3163">
            <v>0</v>
          </cell>
          <cell r="AZ3163">
            <v>0</v>
          </cell>
          <cell r="BA3163">
            <v>0</v>
          </cell>
          <cell r="BC3163" t="str">
            <v>GOLD</v>
          </cell>
          <cell r="BE3163" t="str">
            <v>Jun</v>
          </cell>
        </row>
        <row r="3164">
          <cell r="C3164" t="str">
            <v>CLP</v>
          </cell>
          <cell r="R3164">
            <v>0</v>
          </cell>
          <cell r="AZ3164">
            <v>0</v>
          </cell>
          <cell r="BA3164">
            <v>0</v>
          </cell>
          <cell r="BC3164" t="str">
            <v>GOLD</v>
          </cell>
          <cell r="BE3164" t="str">
            <v>Jul</v>
          </cell>
        </row>
        <row r="3165">
          <cell r="C3165" t="str">
            <v>CLP</v>
          </cell>
          <cell r="R3165">
            <v>0</v>
          </cell>
          <cell r="AZ3165">
            <v>0</v>
          </cell>
          <cell r="BA3165">
            <v>0</v>
          </cell>
          <cell r="BC3165" t="str">
            <v>GOLD</v>
          </cell>
          <cell r="BE3165" t="str">
            <v>Aug</v>
          </cell>
        </row>
        <row r="3166">
          <cell r="C3166" t="str">
            <v>CLP</v>
          </cell>
          <cell r="R3166">
            <v>0</v>
          </cell>
          <cell r="AZ3166">
            <v>0</v>
          </cell>
          <cell r="BA3166">
            <v>0</v>
          </cell>
          <cell r="BC3166" t="str">
            <v>GOLD</v>
          </cell>
          <cell r="BE3166" t="str">
            <v>Sep</v>
          </cell>
        </row>
        <row r="3167">
          <cell r="C3167" t="str">
            <v>CLP</v>
          </cell>
          <cell r="R3167">
            <v>0</v>
          </cell>
          <cell r="AZ3167">
            <v>0</v>
          </cell>
          <cell r="BA3167">
            <v>0</v>
          </cell>
          <cell r="BC3167" t="str">
            <v>GOLD</v>
          </cell>
          <cell r="BE3167" t="str">
            <v>Oct</v>
          </cell>
        </row>
        <row r="3168">
          <cell r="C3168" t="str">
            <v>CLP</v>
          </cell>
          <cell r="R3168">
            <v>0</v>
          </cell>
          <cell r="AZ3168">
            <v>0</v>
          </cell>
          <cell r="BA3168">
            <v>0</v>
          </cell>
          <cell r="BC3168" t="str">
            <v>GOLD</v>
          </cell>
          <cell r="BE3168" t="str">
            <v>Nov</v>
          </cell>
        </row>
        <row r="3169">
          <cell r="C3169" t="str">
            <v>CLP</v>
          </cell>
          <cell r="R3169">
            <v>0</v>
          </cell>
          <cell r="AZ3169">
            <v>0</v>
          </cell>
          <cell r="BA3169">
            <v>0</v>
          </cell>
          <cell r="BC3169" t="str">
            <v>GOLD</v>
          </cell>
          <cell r="BE3169" t="str">
            <v>Dec</v>
          </cell>
        </row>
        <row r="3170">
          <cell r="C3170" t="str">
            <v>CLP</v>
          </cell>
          <cell r="R3170">
            <v>0</v>
          </cell>
          <cell r="AZ3170">
            <v>0</v>
          </cell>
          <cell r="BA3170">
            <v>0</v>
          </cell>
          <cell r="BC3170" t="str">
            <v>GOLD</v>
          </cell>
          <cell r="BE3170" t="str">
            <v>Jan</v>
          </cell>
        </row>
        <row r="3171">
          <cell r="C3171" t="str">
            <v>CLP</v>
          </cell>
          <cell r="R3171">
            <v>20000</v>
          </cell>
          <cell r="AZ3171">
            <v>-16000</v>
          </cell>
          <cell r="BA3171">
            <v>-23828.670905969684</v>
          </cell>
          <cell r="BC3171" t="str">
            <v>GOLD</v>
          </cell>
          <cell r="BE3171" t="str">
            <v>Feb</v>
          </cell>
        </row>
        <row r="3172">
          <cell r="C3172" t="str">
            <v>CLP</v>
          </cell>
          <cell r="R3172">
            <v>0</v>
          </cell>
          <cell r="AZ3172">
            <v>0</v>
          </cell>
          <cell r="BA3172">
            <v>0</v>
          </cell>
          <cell r="BC3172" t="str">
            <v>GOLD</v>
          </cell>
          <cell r="BE3172" t="str">
            <v>Mar</v>
          </cell>
        </row>
        <row r="3173">
          <cell r="C3173" t="str">
            <v>CLP</v>
          </cell>
          <cell r="R3173">
            <v>0</v>
          </cell>
          <cell r="AZ3173">
            <v>0</v>
          </cell>
          <cell r="BA3173">
            <v>0</v>
          </cell>
          <cell r="BC3173" t="str">
            <v>GOLD</v>
          </cell>
          <cell r="BE3173" t="str">
            <v>Apr</v>
          </cell>
        </row>
        <row r="3174">
          <cell r="C3174" t="str">
            <v>CLP</v>
          </cell>
          <cell r="R3174">
            <v>0</v>
          </cell>
          <cell r="AZ3174">
            <v>0</v>
          </cell>
          <cell r="BA3174">
            <v>0</v>
          </cell>
          <cell r="BC3174" t="str">
            <v>GOLD</v>
          </cell>
          <cell r="BE3174" t="str">
            <v>May</v>
          </cell>
        </row>
        <row r="3175">
          <cell r="C3175" t="str">
            <v>CLP</v>
          </cell>
          <cell r="R3175">
            <v>0</v>
          </cell>
          <cell r="AZ3175">
            <v>0</v>
          </cell>
          <cell r="BA3175">
            <v>0</v>
          </cell>
          <cell r="BC3175" t="str">
            <v>GOLD</v>
          </cell>
          <cell r="BE3175" t="str">
            <v>Jun</v>
          </cell>
        </row>
        <row r="3176">
          <cell r="C3176" t="str">
            <v>CLP</v>
          </cell>
          <cell r="R3176">
            <v>0</v>
          </cell>
          <cell r="AZ3176">
            <v>0</v>
          </cell>
          <cell r="BA3176">
            <v>0</v>
          </cell>
          <cell r="BC3176" t="str">
            <v>GOLD</v>
          </cell>
          <cell r="BE3176" t="str">
            <v>Jul</v>
          </cell>
        </row>
        <row r="3177">
          <cell r="C3177" t="str">
            <v>CLP</v>
          </cell>
          <cell r="R3177">
            <v>0</v>
          </cell>
          <cell r="AZ3177">
            <v>0</v>
          </cell>
          <cell r="BA3177">
            <v>0</v>
          </cell>
          <cell r="BC3177" t="str">
            <v>GOLD</v>
          </cell>
          <cell r="BE3177" t="str">
            <v>Aug</v>
          </cell>
        </row>
        <row r="3178">
          <cell r="C3178" t="str">
            <v>CLP</v>
          </cell>
          <cell r="R3178">
            <v>0</v>
          </cell>
          <cell r="AZ3178">
            <v>0</v>
          </cell>
          <cell r="BA3178">
            <v>0</v>
          </cell>
          <cell r="BC3178" t="str">
            <v>GOLD</v>
          </cell>
          <cell r="BE3178" t="str">
            <v>Sep</v>
          </cell>
        </row>
        <row r="3179">
          <cell r="C3179" t="str">
            <v>CLP</v>
          </cell>
          <cell r="R3179">
            <v>0</v>
          </cell>
          <cell r="AZ3179">
            <v>0</v>
          </cell>
          <cell r="BA3179">
            <v>0</v>
          </cell>
          <cell r="BC3179" t="str">
            <v>GOLD</v>
          </cell>
          <cell r="BE3179" t="str">
            <v>Oct</v>
          </cell>
        </row>
        <row r="3180">
          <cell r="C3180" t="str">
            <v>CLP</v>
          </cell>
          <cell r="R3180">
            <v>0</v>
          </cell>
          <cell r="AZ3180">
            <v>0</v>
          </cell>
          <cell r="BA3180">
            <v>0</v>
          </cell>
          <cell r="BC3180" t="str">
            <v>GOLD</v>
          </cell>
          <cell r="BE3180" t="str">
            <v>Nov</v>
          </cell>
        </row>
        <row r="3181">
          <cell r="C3181" t="str">
            <v>CLP</v>
          </cell>
          <cell r="R3181">
            <v>0</v>
          </cell>
          <cell r="AZ3181">
            <v>0</v>
          </cell>
          <cell r="BA3181">
            <v>0</v>
          </cell>
          <cell r="BC3181" t="str">
            <v>GOLD</v>
          </cell>
          <cell r="BE3181" t="str">
            <v>Dec</v>
          </cell>
        </row>
        <row r="3182">
          <cell r="C3182" t="str">
            <v>Huaneng</v>
          </cell>
          <cell r="R3182">
            <v>0</v>
          </cell>
          <cell r="AZ3182">
            <v>0</v>
          </cell>
          <cell r="BA3182">
            <v>0</v>
          </cell>
          <cell r="BC3182" t="str">
            <v>PLATINUM</v>
          </cell>
          <cell r="BE3182" t="str">
            <v>Jan</v>
          </cell>
        </row>
        <row r="3183">
          <cell r="C3183" t="str">
            <v>Huaneng</v>
          </cell>
          <cell r="R3183">
            <v>48000</v>
          </cell>
          <cell r="AZ3183">
            <v>-14400</v>
          </cell>
          <cell r="BA3183">
            <v>0</v>
          </cell>
          <cell r="BC3183" t="str">
            <v>PLATINUM</v>
          </cell>
          <cell r="BE3183" t="str">
            <v>Feb</v>
          </cell>
        </row>
        <row r="3184">
          <cell r="C3184" t="str">
            <v>Huaneng</v>
          </cell>
          <cell r="R3184">
            <v>51000</v>
          </cell>
          <cell r="AZ3184">
            <v>-15300</v>
          </cell>
          <cell r="BA3184">
            <v>0</v>
          </cell>
          <cell r="BC3184" t="str">
            <v>PLATINUM</v>
          </cell>
          <cell r="BE3184" t="str">
            <v>Mar</v>
          </cell>
        </row>
        <row r="3185">
          <cell r="C3185" t="str">
            <v>Huaneng</v>
          </cell>
          <cell r="R3185">
            <v>51000</v>
          </cell>
          <cell r="AZ3185">
            <v>-15300</v>
          </cell>
          <cell r="BA3185">
            <v>0</v>
          </cell>
          <cell r="BC3185" t="str">
            <v>PLATINUM</v>
          </cell>
          <cell r="BE3185" t="str">
            <v>Apr</v>
          </cell>
        </row>
        <row r="3186">
          <cell r="C3186" t="str">
            <v>Huaneng</v>
          </cell>
          <cell r="R3186">
            <v>51000</v>
          </cell>
          <cell r="AZ3186">
            <v>-15300</v>
          </cell>
          <cell r="BA3186">
            <v>0</v>
          </cell>
          <cell r="BC3186" t="str">
            <v>PLATINUM</v>
          </cell>
          <cell r="BE3186" t="str">
            <v>May</v>
          </cell>
        </row>
        <row r="3187">
          <cell r="C3187" t="str">
            <v>Huaneng</v>
          </cell>
          <cell r="R3187">
            <v>51000</v>
          </cell>
          <cell r="AZ3187">
            <v>-15300</v>
          </cell>
          <cell r="BA3187">
            <v>0</v>
          </cell>
          <cell r="BC3187" t="str">
            <v>PLATINUM</v>
          </cell>
          <cell r="BE3187" t="str">
            <v>Jun</v>
          </cell>
        </row>
        <row r="3188">
          <cell r="C3188" t="str">
            <v>Huaneng</v>
          </cell>
          <cell r="R3188">
            <v>0</v>
          </cell>
          <cell r="AZ3188">
            <v>0</v>
          </cell>
          <cell r="BA3188">
            <v>0</v>
          </cell>
          <cell r="BC3188" t="str">
            <v>PLATINUM</v>
          </cell>
          <cell r="BE3188" t="str">
            <v>Jul</v>
          </cell>
        </row>
        <row r="3189">
          <cell r="C3189" t="str">
            <v>Huaneng</v>
          </cell>
          <cell r="R3189">
            <v>0</v>
          </cell>
          <cell r="AZ3189">
            <v>0</v>
          </cell>
          <cell r="BA3189">
            <v>0</v>
          </cell>
          <cell r="BC3189" t="str">
            <v>PLATINUM</v>
          </cell>
          <cell r="BE3189" t="str">
            <v>Aug</v>
          </cell>
        </row>
        <row r="3190">
          <cell r="C3190" t="str">
            <v>Huaneng</v>
          </cell>
          <cell r="R3190">
            <v>0</v>
          </cell>
          <cell r="AZ3190">
            <v>0</v>
          </cell>
          <cell r="BA3190">
            <v>0</v>
          </cell>
          <cell r="BC3190" t="str">
            <v>PLATINUM</v>
          </cell>
          <cell r="BE3190" t="str">
            <v>Sep</v>
          </cell>
        </row>
        <row r="3191">
          <cell r="C3191" t="str">
            <v>Huaneng</v>
          </cell>
          <cell r="R3191">
            <v>0</v>
          </cell>
          <cell r="AZ3191">
            <v>0</v>
          </cell>
          <cell r="BA3191">
            <v>0</v>
          </cell>
          <cell r="BC3191" t="str">
            <v>PLATINUM</v>
          </cell>
          <cell r="BE3191" t="str">
            <v>Oct</v>
          </cell>
        </row>
        <row r="3192">
          <cell r="C3192" t="str">
            <v>Huaneng</v>
          </cell>
          <cell r="R3192">
            <v>0</v>
          </cell>
          <cell r="AZ3192">
            <v>0</v>
          </cell>
          <cell r="BA3192">
            <v>0</v>
          </cell>
          <cell r="BC3192" t="str">
            <v>PLATINUM</v>
          </cell>
          <cell r="BE3192" t="str">
            <v>Nov</v>
          </cell>
        </row>
        <row r="3193">
          <cell r="C3193" t="str">
            <v>Huaneng</v>
          </cell>
          <cell r="R3193">
            <v>0</v>
          </cell>
          <cell r="AZ3193">
            <v>0</v>
          </cell>
          <cell r="BA3193">
            <v>0</v>
          </cell>
          <cell r="BC3193" t="str">
            <v>PLATINUM</v>
          </cell>
          <cell r="BE3193" t="str">
            <v>Dec</v>
          </cell>
        </row>
        <row r="3194">
          <cell r="C3194" t="str">
            <v>Huaneng</v>
          </cell>
          <cell r="R3194">
            <v>0</v>
          </cell>
          <cell r="AZ3194">
            <v>0</v>
          </cell>
          <cell r="BA3194">
            <v>0</v>
          </cell>
          <cell r="BC3194" t="str">
            <v>PLATINUM</v>
          </cell>
          <cell r="BE3194" t="str">
            <v>Jan</v>
          </cell>
        </row>
        <row r="3195">
          <cell r="C3195" t="str">
            <v>Huaneng</v>
          </cell>
          <cell r="R3195">
            <v>32000</v>
          </cell>
          <cell r="AZ3195">
            <v>-9600</v>
          </cell>
          <cell r="BA3195">
            <v>0</v>
          </cell>
          <cell r="BC3195" t="str">
            <v>PLATINUM</v>
          </cell>
          <cell r="BE3195" t="str">
            <v>Feb</v>
          </cell>
        </row>
        <row r="3196">
          <cell r="C3196" t="str">
            <v>Huaneng</v>
          </cell>
          <cell r="R3196">
            <v>34000</v>
          </cell>
          <cell r="AZ3196">
            <v>-10200</v>
          </cell>
          <cell r="BA3196">
            <v>0</v>
          </cell>
          <cell r="BC3196" t="str">
            <v>PLATINUM</v>
          </cell>
          <cell r="BE3196" t="str">
            <v>Mar</v>
          </cell>
        </row>
        <row r="3197">
          <cell r="C3197" t="str">
            <v>Huaneng</v>
          </cell>
          <cell r="R3197">
            <v>34000</v>
          </cell>
          <cell r="AZ3197">
            <v>-10200</v>
          </cell>
          <cell r="BA3197">
            <v>0</v>
          </cell>
          <cell r="BC3197" t="str">
            <v>PLATINUM</v>
          </cell>
          <cell r="BE3197" t="str">
            <v>Apr</v>
          </cell>
        </row>
        <row r="3198">
          <cell r="C3198" t="str">
            <v>Huaneng</v>
          </cell>
          <cell r="R3198">
            <v>34000</v>
          </cell>
          <cell r="AZ3198">
            <v>-10200</v>
          </cell>
          <cell r="BA3198">
            <v>0</v>
          </cell>
          <cell r="BC3198" t="str">
            <v>PLATINUM</v>
          </cell>
          <cell r="BE3198" t="str">
            <v>May</v>
          </cell>
        </row>
        <row r="3199">
          <cell r="C3199" t="str">
            <v>Huaneng</v>
          </cell>
          <cell r="R3199">
            <v>34000</v>
          </cell>
          <cell r="AZ3199">
            <v>-10200</v>
          </cell>
          <cell r="BA3199">
            <v>0</v>
          </cell>
          <cell r="BC3199" t="str">
            <v>PLATINUM</v>
          </cell>
          <cell r="BE3199" t="str">
            <v>Jun</v>
          </cell>
        </row>
        <row r="3200">
          <cell r="C3200" t="str">
            <v>Huaneng</v>
          </cell>
          <cell r="R3200">
            <v>0</v>
          </cell>
          <cell r="AZ3200">
            <v>0</v>
          </cell>
          <cell r="BA3200">
            <v>0</v>
          </cell>
          <cell r="BC3200" t="str">
            <v>PLATINUM</v>
          </cell>
          <cell r="BE3200" t="str">
            <v>Jul</v>
          </cell>
        </row>
        <row r="3201">
          <cell r="C3201" t="str">
            <v>Huaneng</v>
          </cell>
          <cell r="R3201">
            <v>0</v>
          </cell>
          <cell r="AZ3201">
            <v>0</v>
          </cell>
          <cell r="BA3201">
            <v>0</v>
          </cell>
          <cell r="BC3201" t="str">
            <v>PLATINUM</v>
          </cell>
          <cell r="BE3201" t="str">
            <v>Aug</v>
          </cell>
        </row>
        <row r="3202">
          <cell r="C3202" t="str">
            <v>Huaneng</v>
          </cell>
          <cell r="R3202">
            <v>0</v>
          </cell>
          <cell r="AZ3202">
            <v>0</v>
          </cell>
          <cell r="BA3202">
            <v>0</v>
          </cell>
          <cell r="BC3202" t="str">
            <v>PLATINUM</v>
          </cell>
          <cell r="BE3202" t="str">
            <v>Sep</v>
          </cell>
        </row>
        <row r="3203">
          <cell r="C3203" t="str">
            <v>Huaneng</v>
          </cell>
          <cell r="R3203">
            <v>0</v>
          </cell>
          <cell r="AZ3203">
            <v>0</v>
          </cell>
          <cell r="BA3203">
            <v>0</v>
          </cell>
          <cell r="BC3203" t="str">
            <v>PLATINUM</v>
          </cell>
          <cell r="BE3203" t="str">
            <v>Oct</v>
          </cell>
        </row>
        <row r="3204">
          <cell r="C3204" t="str">
            <v>Huaneng</v>
          </cell>
          <cell r="R3204">
            <v>0</v>
          </cell>
          <cell r="AZ3204">
            <v>0</v>
          </cell>
          <cell r="BA3204">
            <v>0</v>
          </cell>
          <cell r="BC3204" t="str">
            <v>PLATINUM</v>
          </cell>
          <cell r="BE3204" t="str">
            <v>Nov</v>
          </cell>
        </row>
        <row r="3205">
          <cell r="C3205" t="str">
            <v>Huaneng</v>
          </cell>
          <cell r="R3205">
            <v>0</v>
          </cell>
          <cell r="AZ3205">
            <v>0</v>
          </cell>
          <cell r="BA3205">
            <v>0</v>
          </cell>
          <cell r="BC3205" t="str">
            <v>PLATINUM</v>
          </cell>
          <cell r="BE3205" t="str">
            <v>Dec</v>
          </cell>
        </row>
        <row r="3206">
          <cell r="C3206" t="str">
            <v>Huaneng</v>
          </cell>
          <cell r="R3206">
            <v>48000</v>
          </cell>
          <cell r="AZ3206">
            <v>-14400</v>
          </cell>
          <cell r="BA3206">
            <v>0</v>
          </cell>
          <cell r="BC3206" t="str">
            <v>PLATINUM</v>
          </cell>
          <cell r="BE3206" t="str">
            <v>Jan</v>
          </cell>
        </row>
        <row r="3207">
          <cell r="C3207" t="str">
            <v>Huaneng</v>
          </cell>
          <cell r="R3207">
            <v>48000</v>
          </cell>
          <cell r="AZ3207">
            <v>-14400</v>
          </cell>
          <cell r="BA3207">
            <v>0</v>
          </cell>
          <cell r="BC3207" t="str">
            <v>PLATINUM</v>
          </cell>
          <cell r="BE3207" t="str">
            <v>Feb</v>
          </cell>
        </row>
        <row r="3208">
          <cell r="C3208" t="str">
            <v>Huaneng</v>
          </cell>
          <cell r="R3208">
            <v>51000</v>
          </cell>
          <cell r="AZ3208">
            <v>-15300</v>
          </cell>
          <cell r="BA3208">
            <v>0</v>
          </cell>
          <cell r="BC3208" t="str">
            <v>PLATINUM</v>
          </cell>
          <cell r="BE3208" t="str">
            <v>Mar</v>
          </cell>
        </row>
        <row r="3209">
          <cell r="C3209" t="str">
            <v>Huaneng</v>
          </cell>
          <cell r="R3209">
            <v>51000</v>
          </cell>
          <cell r="AZ3209">
            <v>-15300</v>
          </cell>
          <cell r="BA3209">
            <v>0</v>
          </cell>
          <cell r="BC3209" t="str">
            <v>PLATINUM</v>
          </cell>
          <cell r="BE3209" t="str">
            <v>Apr</v>
          </cell>
        </row>
        <row r="3210">
          <cell r="C3210" t="str">
            <v>Huaneng</v>
          </cell>
          <cell r="R3210">
            <v>51000</v>
          </cell>
          <cell r="AZ3210">
            <v>-15300</v>
          </cell>
          <cell r="BA3210">
            <v>0</v>
          </cell>
          <cell r="BC3210" t="str">
            <v>PLATINUM</v>
          </cell>
          <cell r="BE3210" t="str">
            <v>May</v>
          </cell>
        </row>
        <row r="3211">
          <cell r="C3211" t="str">
            <v>Huaneng</v>
          </cell>
          <cell r="R3211">
            <v>51000</v>
          </cell>
          <cell r="AZ3211">
            <v>-15300</v>
          </cell>
          <cell r="BA3211">
            <v>0</v>
          </cell>
          <cell r="BC3211" t="str">
            <v>PLATINUM</v>
          </cell>
          <cell r="BE3211" t="str">
            <v>Jun</v>
          </cell>
        </row>
        <row r="3212">
          <cell r="C3212" t="str">
            <v>Huaneng</v>
          </cell>
          <cell r="R3212">
            <v>0</v>
          </cell>
          <cell r="AZ3212">
            <v>0</v>
          </cell>
          <cell r="BA3212">
            <v>0</v>
          </cell>
          <cell r="BC3212" t="str">
            <v>PLATINUM</v>
          </cell>
          <cell r="BE3212" t="str">
            <v>Jul</v>
          </cell>
        </row>
        <row r="3213">
          <cell r="C3213" t="str">
            <v>Huaneng</v>
          </cell>
          <cell r="R3213">
            <v>0</v>
          </cell>
          <cell r="AZ3213">
            <v>0</v>
          </cell>
          <cell r="BA3213">
            <v>0</v>
          </cell>
          <cell r="BC3213" t="str">
            <v>PLATINUM</v>
          </cell>
          <cell r="BE3213" t="str">
            <v>Aug</v>
          </cell>
        </row>
        <row r="3214">
          <cell r="C3214" t="str">
            <v>Huaneng</v>
          </cell>
          <cell r="R3214">
            <v>0</v>
          </cell>
          <cell r="AZ3214">
            <v>0</v>
          </cell>
          <cell r="BA3214">
            <v>0</v>
          </cell>
          <cell r="BC3214" t="str">
            <v>PLATINUM</v>
          </cell>
          <cell r="BE3214" t="str">
            <v>Sep</v>
          </cell>
        </row>
        <row r="3215">
          <cell r="C3215" t="str">
            <v>Huaneng</v>
          </cell>
          <cell r="R3215">
            <v>0</v>
          </cell>
          <cell r="AZ3215">
            <v>0</v>
          </cell>
          <cell r="BA3215">
            <v>0</v>
          </cell>
          <cell r="BC3215" t="str">
            <v>PLATINUM</v>
          </cell>
          <cell r="BE3215" t="str">
            <v>Oct</v>
          </cell>
        </row>
        <row r="3216">
          <cell r="C3216" t="str">
            <v>Huaneng</v>
          </cell>
          <cell r="R3216">
            <v>0</v>
          </cell>
          <cell r="AZ3216">
            <v>0</v>
          </cell>
          <cell r="BA3216">
            <v>0</v>
          </cell>
          <cell r="BC3216" t="str">
            <v>PLATINUM</v>
          </cell>
          <cell r="BE3216" t="str">
            <v>Nov</v>
          </cell>
        </row>
        <row r="3217">
          <cell r="C3217" t="str">
            <v>Huaneng</v>
          </cell>
          <cell r="R3217">
            <v>0</v>
          </cell>
          <cell r="AZ3217">
            <v>0</v>
          </cell>
          <cell r="BA3217">
            <v>0</v>
          </cell>
          <cell r="BC3217" t="str">
            <v>PLATINUM</v>
          </cell>
          <cell r="BE3217" t="str">
            <v>Dec</v>
          </cell>
        </row>
        <row r="3218">
          <cell r="C3218" t="str">
            <v>Huaneng</v>
          </cell>
          <cell r="R3218">
            <v>32000</v>
          </cell>
          <cell r="AZ3218">
            <v>-9600</v>
          </cell>
          <cell r="BA3218">
            <v>0</v>
          </cell>
          <cell r="BC3218" t="str">
            <v>PLATINUM</v>
          </cell>
          <cell r="BE3218" t="str">
            <v>Jan</v>
          </cell>
        </row>
        <row r="3219">
          <cell r="C3219" t="str">
            <v>Huaneng</v>
          </cell>
          <cell r="R3219">
            <v>32000</v>
          </cell>
          <cell r="AZ3219">
            <v>-9600</v>
          </cell>
          <cell r="BA3219">
            <v>0</v>
          </cell>
          <cell r="BC3219" t="str">
            <v>PLATINUM</v>
          </cell>
          <cell r="BE3219" t="str">
            <v>Feb</v>
          </cell>
        </row>
        <row r="3220">
          <cell r="C3220" t="str">
            <v>Huaneng</v>
          </cell>
          <cell r="R3220">
            <v>34000</v>
          </cell>
          <cell r="AZ3220">
            <v>-10200</v>
          </cell>
          <cell r="BA3220">
            <v>0</v>
          </cell>
          <cell r="BC3220" t="str">
            <v>PLATINUM</v>
          </cell>
          <cell r="BE3220" t="str">
            <v>Mar</v>
          </cell>
        </row>
        <row r="3221">
          <cell r="C3221" t="str">
            <v>Huaneng</v>
          </cell>
          <cell r="R3221">
            <v>34000</v>
          </cell>
          <cell r="AZ3221">
            <v>-10200</v>
          </cell>
          <cell r="BA3221">
            <v>0</v>
          </cell>
          <cell r="BC3221" t="str">
            <v>PLATINUM</v>
          </cell>
          <cell r="BE3221" t="str">
            <v>Apr</v>
          </cell>
        </row>
        <row r="3222">
          <cell r="C3222" t="str">
            <v>Huaneng</v>
          </cell>
          <cell r="R3222">
            <v>34000</v>
          </cell>
          <cell r="AZ3222">
            <v>-10200</v>
          </cell>
          <cell r="BA3222">
            <v>0</v>
          </cell>
          <cell r="BC3222" t="str">
            <v>PLATINUM</v>
          </cell>
          <cell r="BE3222" t="str">
            <v>May</v>
          </cell>
        </row>
        <row r="3223">
          <cell r="C3223" t="str">
            <v>Huaneng</v>
          </cell>
          <cell r="R3223">
            <v>34000</v>
          </cell>
          <cell r="AZ3223">
            <v>-10200</v>
          </cell>
          <cell r="BA3223">
            <v>0</v>
          </cell>
          <cell r="BC3223" t="str">
            <v>PLATINUM</v>
          </cell>
          <cell r="BE3223" t="str">
            <v>Jun</v>
          </cell>
        </row>
        <row r="3224">
          <cell r="C3224" t="str">
            <v>Huaneng</v>
          </cell>
          <cell r="R3224">
            <v>0</v>
          </cell>
          <cell r="AZ3224">
            <v>0</v>
          </cell>
          <cell r="BA3224">
            <v>0</v>
          </cell>
          <cell r="BC3224" t="str">
            <v>PLATINUM</v>
          </cell>
          <cell r="BE3224" t="str">
            <v>Jul</v>
          </cell>
        </row>
        <row r="3225">
          <cell r="C3225" t="str">
            <v>Huaneng</v>
          </cell>
          <cell r="R3225">
            <v>0</v>
          </cell>
          <cell r="AZ3225">
            <v>0</v>
          </cell>
          <cell r="BA3225">
            <v>0</v>
          </cell>
          <cell r="BC3225" t="str">
            <v>PLATINUM</v>
          </cell>
          <cell r="BE3225" t="str">
            <v>Aug</v>
          </cell>
        </row>
        <row r="3226">
          <cell r="C3226" t="str">
            <v>Huaneng</v>
          </cell>
          <cell r="R3226">
            <v>0</v>
          </cell>
          <cell r="AZ3226">
            <v>0</v>
          </cell>
          <cell r="BA3226">
            <v>0</v>
          </cell>
          <cell r="BC3226" t="str">
            <v>PLATINUM</v>
          </cell>
          <cell r="BE3226" t="str">
            <v>Sep</v>
          </cell>
        </row>
        <row r="3227">
          <cell r="C3227" t="str">
            <v>Huaneng</v>
          </cell>
          <cell r="R3227">
            <v>0</v>
          </cell>
          <cell r="AZ3227">
            <v>0</v>
          </cell>
          <cell r="BA3227">
            <v>0</v>
          </cell>
          <cell r="BC3227" t="str">
            <v>PLATINUM</v>
          </cell>
          <cell r="BE3227" t="str">
            <v>Oct</v>
          </cell>
        </row>
        <row r="3228">
          <cell r="C3228" t="str">
            <v>Huaneng</v>
          </cell>
          <cell r="R3228">
            <v>0</v>
          </cell>
          <cell r="AZ3228">
            <v>0</v>
          </cell>
          <cell r="BA3228">
            <v>0</v>
          </cell>
          <cell r="BC3228" t="str">
            <v>PLATINUM</v>
          </cell>
          <cell r="BE3228" t="str">
            <v>Nov</v>
          </cell>
        </row>
        <row r="3229">
          <cell r="C3229" t="str">
            <v>Huaneng</v>
          </cell>
          <cell r="R3229">
            <v>0</v>
          </cell>
          <cell r="AZ3229">
            <v>0</v>
          </cell>
          <cell r="BA3229">
            <v>0</v>
          </cell>
          <cell r="BC3229" t="str">
            <v>PLATINUM</v>
          </cell>
          <cell r="BE3229" t="str">
            <v>Dec</v>
          </cell>
        </row>
        <row r="3230">
          <cell r="C3230" t="str">
            <v>Huaneng</v>
          </cell>
          <cell r="R3230">
            <v>48000</v>
          </cell>
          <cell r="AZ3230">
            <v>-14400</v>
          </cell>
          <cell r="BA3230">
            <v>0</v>
          </cell>
          <cell r="BC3230" t="str">
            <v>PLATINUM</v>
          </cell>
          <cell r="BE3230" t="str">
            <v>Jan</v>
          </cell>
        </row>
        <row r="3231">
          <cell r="C3231" t="str">
            <v>Huaneng</v>
          </cell>
          <cell r="R3231">
            <v>48000</v>
          </cell>
          <cell r="AZ3231">
            <v>-14400</v>
          </cell>
          <cell r="BA3231">
            <v>0</v>
          </cell>
          <cell r="BC3231" t="str">
            <v>PLATINUM</v>
          </cell>
          <cell r="BE3231" t="str">
            <v>Feb</v>
          </cell>
        </row>
        <row r="3232">
          <cell r="C3232" t="str">
            <v>Huaneng</v>
          </cell>
          <cell r="R3232">
            <v>51000</v>
          </cell>
          <cell r="AZ3232">
            <v>-15300</v>
          </cell>
          <cell r="BA3232">
            <v>0</v>
          </cell>
          <cell r="BC3232" t="str">
            <v>PLATINUM</v>
          </cell>
          <cell r="BE3232" t="str">
            <v>Mar</v>
          </cell>
        </row>
        <row r="3233">
          <cell r="C3233" t="str">
            <v>Huaneng</v>
          </cell>
          <cell r="R3233">
            <v>51000</v>
          </cell>
          <cell r="AZ3233">
            <v>-15300</v>
          </cell>
          <cell r="BA3233">
            <v>0</v>
          </cell>
          <cell r="BC3233" t="str">
            <v>PLATINUM</v>
          </cell>
          <cell r="BE3233" t="str">
            <v>Apr</v>
          </cell>
        </row>
        <row r="3234">
          <cell r="C3234" t="str">
            <v>Huaneng</v>
          </cell>
          <cell r="R3234">
            <v>51000</v>
          </cell>
          <cell r="AZ3234">
            <v>-15300</v>
          </cell>
          <cell r="BA3234">
            <v>0</v>
          </cell>
          <cell r="BC3234" t="str">
            <v>PLATINUM</v>
          </cell>
          <cell r="BE3234" t="str">
            <v>May</v>
          </cell>
        </row>
        <row r="3235">
          <cell r="C3235" t="str">
            <v>Huaneng</v>
          </cell>
          <cell r="R3235">
            <v>0</v>
          </cell>
          <cell r="AZ3235">
            <v>0</v>
          </cell>
          <cell r="BA3235">
            <v>0</v>
          </cell>
          <cell r="BC3235" t="str">
            <v>PLATINUM</v>
          </cell>
          <cell r="BE3235" t="str">
            <v>Jun</v>
          </cell>
        </row>
        <row r="3236">
          <cell r="C3236" t="str">
            <v>Huaneng</v>
          </cell>
          <cell r="R3236">
            <v>0</v>
          </cell>
          <cell r="AZ3236">
            <v>0</v>
          </cell>
          <cell r="BA3236">
            <v>0</v>
          </cell>
          <cell r="BC3236" t="str">
            <v>PLATINUM</v>
          </cell>
          <cell r="BE3236" t="str">
            <v>Jul</v>
          </cell>
        </row>
        <row r="3237">
          <cell r="C3237" t="str">
            <v>Huaneng</v>
          </cell>
          <cell r="R3237">
            <v>0</v>
          </cell>
          <cell r="AZ3237">
            <v>0</v>
          </cell>
          <cell r="BA3237">
            <v>0</v>
          </cell>
          <cell r="BC3237" t="str">
            <v>PLATINUM</v>
          </cell>
          <cell r="BE3237" t="str">
            <v>Aug</v>
          </cell>
        </row>
        <row r="3238">
          <cell r="C3238" t="str">
            <v>Huaneng</v>
          </cell>
          <cell r="R3238">
            <v>0</v>
          </cell>
          <cell r="AZ3238">
            <v>0</v>
          </cell>
          <cell r="BA3238">
            <v>0</v>
          </cell>
          <cell r="BC3238" t="str">
            <v>PLATINUM</v>
          </cell>
          <cell r="BE3238" t="str">
            <v>Sep</v>
          </cell>
        </row>
        <row r="3239">
          <cell r="C3239" t="str">
            <v>Huaneng</v>
          </cell>
          <cell r="R3239">
            <v>0</v>
          </cell>
          <cell r="AZ3239">
            <v>0</v>
          </cell>
          <cell r="BA3239">
            <v>0</v>
          </cell>
          <cell r="BC3239" t="str">
            <v>PLATINUM</v>
          </cell>
          <cell r="BE3239" t="str">
            <v>Oct</v>
          </cell>
        </row>
        <row r="3240">
          <cell r="C3240" t="str">
            <v>Huaneng</v>
          </cell>
          <cell r="R3240">
            <v>0</v>
          </cell>
          <cell r="AZ3240">
            <v>0</v>
          </cell>
          <cell r="BA3240">
            <v>0</v>
          </cell>
          <cell r="BC3240" t="str">
            <v>PLATINUM</v>
          </cell>
          <cell r="BE3240" t="str">
            <v>Nov</v>
          </cell>
        </row>
        <row r="3241">
          <cell r="C3241" t="str">
            <v>Huaneng</v>
          </cell>
          <cell r="R3241">
            <v>0</v>
          </cell>
          <cell r="AZ3241">
            <v>0</v>
          </cell>
          <cell r="BA3241">
            <v>0</v>
          </cell>
          <cell r="BC3241" t="str">
            <v>PLATINUM</v>
          </cell>
          <cell r="BE3241" t="str">
            <v>Dec</v>
          </cell>
        </row>
        <row r="3242">
          <cell r="C3242" t="str">
            <v>Huaneng</v>
          </cell>
          <cell r="R3242">
            <v>32000</v>
          </cell>
          <cell r="AZ3242">
            <v>-9600</v>
          </cell>
          <cell r="BA3242">
            <v>0</v>
          </cell>
          <cell r="BC3242" t="str">
            <v>PLATINUM</v>
          </cell>
          <cell r="BE3242" t="str">
            <v>Jan</v>
          </cell>
        </row>
        <row r="3243">
          <cell r="C3243" t="str">
            <v>Huaneng</v>
          </cell>
          <cell r="R3243">
            <v>32000</v>
          </cell>
          <cell r="AZ3243">
            <v>-9600</v>
          </cell>
          <cell r="BA3243">
            <v>0</v>
          </cell>
          <cell r="BC3243" t="str">
            <v>PLATINUM</v>
          </cell>
          <cell r="BE3243" t="str">
            <v>Feb</v>
          </cell>
        </row>
        <row r="3244">
          <cell r="C3244" t="str">
            <v>Huaneng</v>
          </cell>
          <cell r="R3244">
            <v>34000</v>
          </cell>
          <cell r="AZ3244">
            <v>-10200</v>
          </cell>
          <cell r="BA3244">
            <v>0</v>
          </cell>
          <cell r="BC3244" t="str">
            <v>PLATINUM</v>
          </cell>
          <cell r="BE3244" t="str">
            <v>Mar</v>
          </cell>
        </row>
        <row r="3245">
          <cell r="C3245" t="str">
            <v>Huaneng</v>
          </cell>
          <cell r="R3245">
            <v>34000</v>
          </cell>
          <cell r="AZ3245">
            <v>-10200</v>
          </cell>
          <cell r="BA3245">
            <v>0</v>
          </cell>
          <cell r="BC3245" t="str">
            <v>PLATINUM</v>
          </cell>
          <cell r="BE3245" t="str">
            <v>Apr</v>
          </cell>
        </row>
        <row r="3246">
          <cell r="C3246" t="str">
            <v>Huaneng</v>
          </cell>
          <cell r="R3246">
            <v>34000</v>
          </cell>
          <cell r="AZ3246">
            <v>-10200</v>
          </cell>
          <cell r="BA3246">
            <v>0</v>
          </cell>
          <cell r="BC3246" t="str">
            <v>PLATINUM</v>
          </cell>
          <cell r="BE3246" t="str">
            <v>May</v>
          </cell>
        </row>
        <row r="3247">
          <cell r="C3247" t="str">
            <v>Huaneng</v>
          </cell>
          <cell r="R3247">
            <v>0</v>
          </cell>
          <cell r="AZ3247">
            <v>0</v>
          </cell>
          <cell r="BA3247">
            <v>0</v>
          </cell>
          <cell r="BC3247" t="str">
            <v>PLATINUM</v>
          </cell>
          <cell r="BE3247" t="str">
            <v>Jun</v>
          </cell>
        </row>
        <row r="3248">
          <cell r="C3248" t="str">
            <v>Huaneng</v>
          </cell>
          <cell r="R3248">
            <v>0</v>
          </cell>
          <cell r="AZ3248">
            <v>0</v>
          </cell>
          <cell r="BA3248">
            <v>0</v>
          </cell>
          <cell r="BC3248" t="str">
            <v>PLATINUM</v>
          </cell>
          <cell r="BE3248" t="str">
            <v>Jul</v>
          </cell>
        </row>
        <row r="3249">
          <cell r="C3249" t="str">
            <v>Huaneng</v>
          </cell>
          <cell r="R3249">
            <v>0</v>
          </cell>
          <cell r="AZ3249">
            <v>0</v>
          </cell>
          <cell r="BA3249">
            <v>0</v>
          </cell>
          <cell r="BC3249" t="str">
            <v>PLATINUM</v>
          </cell>
          <cell r="BE3249" t="str">
            <v>Aug</v>
          </cell>
        </row>
        <row r="3250">
          <cell r="C3250" t="str">
            <v>Huaneng</v>
          </cell>
          <cell r="R3250">
            <v>0</v>
          </cell>
          <cell r="AZ3250">
            <v>0</v>
          </cell>
          <cell r="BA3250">
            <v>0</v>
          </cell>
          <cell r="BC3250" t="str">
            <v>PLATINUM</v>
          </cell>
          <cell r="BE3250" t="str">
            <v>Sep</v>
          </cell>
        </row>
        <row r="3251">
          <cell r="C3251" t="str">
            <v>Huaneng</v>
          </cell>
          <cell r="R3251">
            <v>0</v>
          </cell>
          <cell r="AZ3251">
            <v>0</v>
          </cell>
          <cell r="BA3251">
            <v>0</v>
          </cell>
          <cell r="BC3251" t="str">
            <v>PLATINUM</v>
          </cell>
          <cell r="BE3251" t="str">
            <v>Oct</v>
          </cell>
        </row>
        <row r="3252">
          <cell r="C3252" t="str">
            <v>Huaneng</v>
          </cell>
          <cell r="R3252">
            <v>0</v>
          </cell>
          <cell r="AZ3252">
            <v>0</v>
          </cell>
          <cell r="BA3252">
            <v>0</v>
          </cell>
          <cell r="BC3252" t="str">
            <v>PLATINUM</v>
          </cell>
          <cell r="BE3252" t="str">
            <v>Nov</v>
          </cell>
        </row>
        <row r="3253">
          <cell r="C3253" t="str">
            <v>Huaneng</v>
          </cell>
          <cell r="R3253">
            <v>0</v>
          </cell>
          <cell r="AZ3253">
            <v>0</v>
          </cell>
          <cell r="BA3253">
            <v>0</v>
          </cell>
          <cell r="BC3253" t="str">
            <v>PLATINUM</v>
          </cell>
          <cell r="BE3253" t="str">
            <v>Dec</v>
          </cell>
        </row>
        <row r="3254">
          <cell r="C3254" t="str">
            <v>Minmetals</v>
          </cell>
          <cell r="R3254">
            <v>60000</v>
          </cell>
          <cell r="AZ3254">
            <v>-30000</v>
          </cell>
          <cell r="BA3254">
            <v>-68135.593220338982</v>
          </cell>
          <cell r="BC3254" t="str">
            <v>OTHERS</v>
          </cell>
          <cell r="BE3254" t="str">
            <v>Jan</v>
          </cell>
        </row>
        <row r="3255">
          <cell r="C3255" t="str">
            <v>Minmetals</v>
          </cell>
          <cell r="R3255">
            <v>0</v>
          </cell>
          <cell r="AZ3255">
            <v>0</v>
          </cell>
          <cell r="BA3255">
            <v>0</v>
          </cell>
          <cell r="BC3255" t="str">
            <v>OTHERS</v>
          </cell>
          <cell r="BE3255" t="str">
            <v>Feb</v>
          </cell>
        </row>
        <row r="3256">
          <cell r="C3256" t="str">
            <v>Minmetals</v>
          </cell>
          <cell r="R3256">
            <v>0</v>
          </cell>
          <cell r="AZ3256">
            <v>0</v>
          </cell>
          <cell r="BA3256">
            <v>0</v>
          </cell>
          <cell r="BC3256" t="str">
            <v>OTHERS</v>
          </cell>
          <cell r="BE3256" t="str">
            <v>Mar</v>
          </cell>
        </row>
        <row r="3257">
          <cell r="C3257" t="str">
            <v>Minmetals</v>
          </cell>
          <cell r="R3257">
            <v>0</v>
          </cell>
          <cell r="AZ3257">
            <v>0</v>
          </cell>
          <cell r="BA3257">
            <v>0</v>
          </cell>
          <cell r="BC3257" t="str">
            <v>OTHERS</v>
          </cell>
          <cell r="BE3257" t="str">
            <v>Apr</v>
          </cell>
        </row>
        <row r="3258">
          <cell r="C3258" t="str">
            <v>Minmetals</v>
          </cell>
          <cell r="R3258">
            <v>0</v>
          </cell>
          <cell r="AZ3258">
            <v>0</v>
          </cell>
          <cell r="BA3258">
            <v>0</v>
          </cell>
          <cell r="BC3258" t="str">
            <v>OTHERS</v>
          </cell>
          <cell r="BE3258" t="str">
            <v>May</v>
          </cell>
        </row>
        <row r="3259">
          <cell r="C3259" t="str">
            <v>Minmetals</v>
          </cell>
          <cell r="R3259">
            <v>0</v>
          </cell>
          <cell r="AZ3259">
            <v>0</v>
          </cell>
          <cell r="BA3259">
            <v>0</v>
          </cell>
          <cell r="BC3259" t="str">
            <v>OTHERS</v>
          </cell>
          <cell r="BE3259" t="str">
            <v>Jun</v>
          </cell>
        </row>
        <row r="3260">
          <cell r="C3260" t="str">
            <v>Minmetals</v>
          </cell>
          <cell r="R3260">
            <v>0</v>
          </cell>
          <cell r="AZ3260">
            <v>0</v>
          </cell>
          <cell r="BA3260">
            <v>0</v>
          </cell>
          <cell r="BC3260" t="str">
            <v>OTHERS</v>
          </cell>
          <cell r="BE3260" t="str">
            <v>Jul</v>
          </cell>
        </row>
        <row r="3261">
          <cell r="C3261" t="str">
            <v>Minmetals</v>
          </cell>
          <cell r="R3261">
            <v>0</v>
          </cell>
          <cell r="AZ3261">
            <v>0</v>
          </cell>
          <cell r="BA3261">
            <v>0</v>
          </cell>
          <cell r="BC3261" t="str">
            <v>OTHERS</v>
          </cell>
          <cell r="BE3261" t="str">
            <v>Aug</v>
          </cell>
        </row>
        <row r="3262">
          <cell r="C3262" t="str">
            <v>Minmetals</v>
          </cell>
          <cell r="R3262">
            <v>0</v>
          </cell>
          <cell r="AZ3262">
            <v>0</v>
          </cell>
          <cell r="BA3262">
            <v>0</v>
          </cell>
          <cell r="BC3262" t="str">
            <v>OTHERS</v>
          </cell>
          <cell r="BE3262" t="str">
            <v>Sep</v>
          </cell>
        </row>
        <row r="3263">
          <cell r="C3263" t="str">
            <v>Minmetals</v>
          </cell>
          <cell r="R3263">
            <v>0</v>
          </cell>
          <cell r="AZ3263">
            <v>0</v>
          </cell>
          <cell r="BA3263">
            <v>0</v>
          </cell>
          <cell r="BC3263" t="str">
            <v>OTHERS</v>
          </cell>
          <cell r="BE3263" t="str">
            <v>Oct</v>
          </cell>
        </row>
        <row r="3264">
          <cell r="C3264" t="str">
            <v>Minmetals</v>
          </cell>
          <cell r="R3264">
            <v>0</v>
          </cell>
          <cell r="AZ3264">
            <v>0</v>
          </cell>
          <cell r="BA3264">
            <v>0</v>
          </cell>
          <cell r="BC3264" t="str">
            <v>OTHERS</v>
          </cell>
          <cell r="BE3264" t="str">
            <v>Nov</v>
          </cell>
        </row>
        <row r="3265">
          <cell r="C3265" t="str">
            <v>Minmetals</v>
          </cell>
          <cell r="R3265">
            <v>0</v>
          </cell>
          <cell r="AZ3265">
            <v>0</v>
          </cell>
          <cell r="BA3265">
            <v>0</v>
          </cell>
          <cell r="BC3265" t="str">
            <v>OTHERS</v>
          </cell>
          <cell r="BE3265" t="str">
            <v>Dec</v>
          </cell>
        </row>
        <row r="3266">
          <cell r="C3266" t="str">
            <v>Shenhua</v>
          </cell>
          <cell r="R3266">
            <v>0</v>
          </cell>
          <cell r="AZ3266">
            <v>0</v>
          </cell>
          <cell r="BA3266">
            <v>0</v>
          </cell>
          <cell r="BC3266" t="str">
            <v>OTHERS</v>
          </cell>
          <cell r="BE3266" t="str">
            <v>Jan</v>
          </cell>
        </row>
        <row r="3267">
          <cell r="C3267" t="str">
            <v>Shenhua</v>
          </cell>
          <cell r="R3267">
            <v>52000</v>
          </cell>
          <cell r="AZ3267">
            <v>-26000</v>
          </cell>
          <cell r="BA3267">
            <v>-60940.200798354897</v>
          </cell>
          <cell r="BC3267" t="str">
            <v>OTHERS</v>
          </cell>
          <cell r="BE3267" t="str">
            <v>Feb</v>
          </cell>
        </row>
        <row r="3268">
          <cell r="C3268" t="str">
            <v>Shenhua</v>
          </cell>
          <cell r="R3268">
            <v>52000</v>
          </cell>
          <cell r="AZ3268">
            <v>-26000</v>
          </cell>
          <cell r="BA3268">
            <v>-60940.200798354897</v>
          </cell>
          <cell r="BC3268" t="str">
            <v>OTHERS</v>
          </cell>
          <cell r="BE3268" t="str">
            <v>Mar</v>
          </cell>
        </row>
        <row r="3269">
          <cell r="C3269" t="str">
            <v>Shenhua</v>
          </cell>
          <cell r="R3269">
            <v>0</v>
          </cell>
          <cell r="AZ3269">
            <v>0</v>
          </cell>
          <cell r="BA3269">
            <v>0</v>
          </cell>
          <cell r="BC3269" t="str">
            <v>OTHERS</v>
          </cell>
          <cell r="BE3269" t="str">
            <v>Apr</v>
          </cell>
        </row>
        <row r="3270">
          <cell r="C3270" t="str">
            <v>Shenhua</v>
          </cell>
          <cell r="R3270">
            <v>0</v>
          </cell>
          <cell r="AZ3270">
            <v>0</v>
          </cell>
          <cell r="BA3270">
            <v>0</v>
          </cell>
          <cell r="BC3270" t="str">
            <v>OTHERS</v>
          </cell>
          <cell r="BE3270" t="str">
            <v>May</v>
          </cell>
        </row>
        <row r="3271">
          <cell r="C3271" t="str">
            <v>Shenhua</v>
          </cell>
          <cell r="R3271">
            <v>0</v>
          </cell>
          <cell r="AZ3271">
            <v>0</v>
          </cell>
          <cell r="BA3271">
            <v>0</v>
          </cell>
          <cell r="BC3271" t="str">
            <v>OTHERS</v>
          </cell>
          <cell r="BE3271" t="str">
            <v>Jun</v>
          </cell>
        </row>
        <row r="3272">
          <cell r="C3272" t="str">
            <v>Shenhua</v>
          </cell>
          <cell r="R3272">
            <v>0</v>
          </cell>
          <cell r="AZ3272">
            <v>0</v>
          </cell>
          <cell r="BA3272">
            <v>0</v>
          </cell>
          <cell r="BC3272" t="str">
            <v>OTHERS</v>
          </cell>
          <cell r="BE3272" t="str">
            <v>Jul</v>
          </cell>
        </row>
        <row r="3273">
          <cell r="C3273" t="str">
            <v>Shenhua</v>
          </cell>
          <cell r="R3273">
            <v>0</v>
          </cell>
          <cell r="AZ3273">
            <v>0</v>
          </cell>
          <cell r="BA3273">
            <v>0</v>
          </cell>
          <cell r="BC3273" t="str">
            <v>OTHERS</v>
          </cell>
          <cell r="BE3273" t="str">
            <v>Aug</v>
          </cell>
        </row>
        <row r="3274">
          <cell r="C3274" t="str">
            <v>Shenhua</v>
          </cell>
          <cell r="R3274">
            <v>0</v>
          </cell>
          <cell r="AZ3274">
            <v>0</v>
          </cell>
          <cell r="BA3274">
            <v>0</v>
          </cell>
          <cell r="BC3274" t="str">
            <v>OTHERS</v>
          </cell>
          <cell r="BE3274" t="str">
            <v>Sep</v>
          </cell>
        </row>
        <row r="3275">
          <cell r="C3275" t="str">
            <v>Shenhua</v>
          </cell>
          <cell r="R3275">
            <v>0</v>
          </cell>
          <cell r="AZ3275">
            <v>0</v>
          </cell>
          <cell r="BA3275">
            <v>0</v>
          </cell>
          <cell r="BC3275" t="str">
            <v>OTHERS</v>
          </cell>
          <cell r="BE3275" t="str">
            <v>Oct</v>
          </cell>
        </row>
        <row r="3276">
          <cell r="C3276" t="str">
            <v>Shenhua</v>
          </cell>
          <cell r="R3276">
            <v>0</v>
          </cell>
          <cell r="AZ3276">
            <v>0</v>
          </cell>
          <cell r="BA3276">
            <v>0</v>
          </cell>
          <cell r="BC3276" t="str">
            <v>OTHERS</v>
          </cell>
          <cell r="BE3276" t="str">
            <v>Nov</v>
          </cell>
        </row>
        <row r="3277">
          <cell r="C3277" t="str">
            <v>Shenhua</v>
          </cell>
          <cell r="R3277">
            <v>0</v>
          </cell>
          <cell r="AZ3277">
            <v>0</v>
          </cell>
          <cell r="BA3277">
            <v>0</v>
          </cell>
          <cell r="BC3277" t="str">
            <v>OTHERS</v>
          </cell>
          <cell r="BE3277" t="str">
            <v>Dec</v>
          </cell>
        </row>
        <row r="3278">
          <cell r="C3278" t="str">
            <v>Shenhua</v>
          </cell>
          <cell r="R3278">
            <v>0</v>
          </cell>
          <cell r="AZ3278">
            <v>0</v>
          </cell>
          <cell r="BA3278">
            <v>0</v>
          </cell>
          <cell r="BC3278" t="str">
            <v>OTHERS</v>
          </cell>
          <cell r="BE3278" t="str">
            <v>Jan</v>
          </cell>
        </row>
        <row r="3279">
          <cell r="C3279" t="str">
            <v>Shenhua</v>
          </cell>
          <cell r="R3279">
            <v>12999.999999999996</v>
          </cell>
          <cell r="AZ3279">
            <v>-6499.9999999999982</v>
          </cell>
          <cell r="BA3279">
            <v>-13939.799201645092</v>
          </cell>
          <cell r="BC3279" t="str">
            <v>OTHERS</v>
          </cell>
          <cell r="BE3279" t="str">
            <v>Feb</v>
          </cell>
        </row>
        <row r="3280">
          <cell r="C3280" t="str">
            <v>Shenhua</v>
          </cell>
          <cell r="R3280">
            <v>12999.999999999996</v>
          </cell>
          <cell r="AZ3280">
            <v>-6499.9999999999982</v>
          </cell>
          <cell r="BA3280">
            <v>-13939.799201645092</v>
          </cell>
          <cell r="BC3280" t="str">
            <v>OTHERS</v>
          </cell>
          <cell r="BE3280" t="str">
            <v>Mar</v>
          </cell>
        </row>
        <row r="3281">
          <cell r="C3281" t="str">
            <v>Shenhua</v>
          </cell>
          <cell r="R3281">
            <v>0</v>
          </cell>
          <cell r="AZ3281">
            <v>0</v>
          </cell>
          <cell r="BA3281">
            <v>0</v>
          </cell>
          <cell r="BC3281" t="str">
            <v>OTHERS</v>
          </cell>
          <cell r="BE3281" t="str">
            <v>Apr</v>
          </cell>
        </row>
        <row r="3282">
          <cell r="C3282" t="str">
            <v>Shenhua</v>
          </cell>
          <cell r="R3282">
            <v>0</v>
          </cell>
          <cell r="AZ3282">
            <v>0</v>
          </cell>
          <cell r="BA3282">
            <v>0</v>
          </cell>
          <cell r="BC3282" t="str">
            <v>OTHERS</v>
          </cell>
          <cell r="BE3282" t="str">
            <v>May</v>
          </cell>
        </row>
        <row r="3283">
          <cell r="C3283" t="str">
            <v>Shenhua</v>
          </cell>
          <cell r="R3283">
            <v>0</v>
          </cell>
          <cell r="AZ3283">
            <v>0</v>
          </cell>
          <cell r="BA3283">
            <v>0</v>
          </cell>
          <cell r="BC3283" t="str">
            <v>OTHERS</v>
          </cell>
          <cell r="BE3283" t="str">
            <v>Jun</v>
          </cell>
        </row>
        <row r="3284">
          <cell r="C3284" t="str">
            <v>Shenhua</v>
          </cell>
          <cell r="R3284">
            <v>0</v>
          </cell>
          <cell r="AZ3284">
            <v>0</v>
          </cell>
          <cell r="BA3284">
            <v>0</v>
          </cell>
          <cell r="BC3284" t="str">
            <v>OTHERS</v>
          </cell>
          <cell r="BE3284" t="str">
            <v>Jul</v>
          </cell>
        </row>
        <row r="3285">
          <cell r="C3285" t="str">
            <v>Shenhua</v>
          </cell>
          <cell r="R3285">
            <v>0</v>
          </cell>
          <cell r="AZ3285">
            <v>0</v>
          </cell>
          <cell r="BA3285">
            <v>0</v>
          </cell>
          <cell r="BC3285" t="str">
            <v>OTHERS</v>
          </cell>
          <cell r="BE3285" t="str">
            <v>Aug</v>
          </cell>
        </row>
        <row r="3286">
          <cell r="C3286" t="str">
            <v>Shenhua</v>
          </cell>
          <cell r="R3286">
            <v>0</v>
          </cell>
          <cell r="AZ3286">
            <v>0</v>
          </cell>
          <cell r="BA3286">
            <v>0</v>
          </cell>
          <cell r="BC3286" t="str">
            <v>OTHERS</v>
          </cell>
          <cell r="BE3286" t="str">
            <v>Sep</v>
          </cell>
        </row>
        <row r="3287">
          <cell r="C3287" t="str">
            <v>Shenhua</v>
          </cell>
          <cell r="R3287">
            <v>0</v>
          </cell>
          <cell r="AZ3287">
            <v>0</v>
          </cell>
          <cell r="BA3287">
            <v>0</v>
          </cell>
          <cell r="BC3287" t="str">
            <v>OTHERS</v>
          </cell>
          <cell r="BE3287" t="str">
            <v>Oct</v>
          </cell>
        </row>
        <row r="3288">
          <cell r="C3288" t="str">
            <v>Shenhua</v>
          </cell>
          <cell r="R3288">
            <v>0</v>
          </cell>
          <cell r="AZ3288">
            <v>0</v>
          </cell>
          <cell r="BA3288">
            <v>0</v>
          </cell>
          <cell r="BC3288" t="str">
            <v>OTHERS</v>
          </cell>
          <cell r="BE3288" t="str">
            <v>Nov</v>
          </cell>
        </row>
        <row r="3289">
          <cell r="C3289" t="str">
            <v>Shenhua</v>
          </cell>
          <cell r="R3289">
            <v>0</v>
          </cell>
          <cell r="AZ3289">
            <v>0</v>
          </cell>
          <cell r="BA3289">
            <v>0</v>
          </cell>
          <cell r="BC3289" t="str">
            <v>OTHERS</v>
          </cell>
          <cell r="BE3289" t="str">
            <v>Dec</v>
          </cell>
        </row>
        <row r="3290">
          <cell r="C3290" t="str">
            <v>Shenhua</v>
          </cell>
          <cell r="R3290">
            <v>52000</v>
          </cell>
          <cell r="AZ3290">
            <v>-26000</v>
          </cell>
          <cell r="BA3290">
            <v>-61574.994556671089</v>
          </cell>
          <cell r="BC3290" t="str">
            <v>OTHERS</v>
          </cell>
          <cell r="BE3290" t="str">
            <v>Jan</v>
          </cell>
        </row>
        <row r="3291">
          <cell r="C3291" t="str">
            <v>Shenhua</v>
          </cell>
          <cell r="R3291">
            <v>52000</v>
          </cell>
          <cell r="AZ3291">
            <v>-26000</v>
          </cell>
          <cell r="BA3291">
            <v>-61574.994556671089</v>
          </cell>
          <cell r="BC3291" t="str">
            <v>OTHERS</v>
          </cell>
          <cell r="BE3291" t="str">
            <v>Feb</v>
          </cell>
        </row>
        <row r="3292">
          <cell r="C3292" t="str">
            <v>Shenhua</v>
          </cell>
          <cell r="R3292">
            <v>0</v>
          </cell>
          <cell r="AZ3292">
            <v>0</v>
          </cell>
          <cell r="BA3292">
            <v>0</v>
          </cell>
          <cell r="BC3292" t="str">
            <v>OTHERS</v>
          </cell>
          <cell r="BE3292" t="str">
            <v>Mar</v>
          </cell>
        </row>
        <row r="3293">
          <cell r="C3293" t="str">
            <v>Shenhua</v>
          </cell>
          <cell r="R3293">
            <v>0</v>
          </cell>
          <cell r="AZ3293">
            <v>0</v>
          </cell>
          <cell r="BA3293">
            <v>0</v>
          </cell>
          <cell r="BC3293" t="str">
            <v>OTHERS</v>
          </cell>
          <cell r="BE3293" t="str">
            <v>Apr</v>
          </cell>
        </row>
        <row r="3294">
          <cell r="C3294" t="str">
            <v>Shenhua</v>
          </cell>
          <cell r="R3294">
            <v>0</v>
          </cell>
          <cell r="AZ3294">
            <v>0</v>
          </cell>
          <cell r="BA3294">
            <v>0</v>
          </cell>
          <cell r="BC3294" t="str">
            <v>OTHERS</v>
          </cell>
          <cell r="BE3294" t="str">
            <v>May</v>
          </cell>
        </row>
        <row r="3295">
          <cell r="C3295" t="str">
            <v>Shenhua</v>
          </cell>
          <cell r="R3295">
            <v>0</v>
          </cell>
          <cell r="AZ3295">
            <v>0</v>
          </cell>
          <cell r="BA3295">
            <v>0</v>
          </cell>
          <cell r="BC3295" t="str">
            <v>OTHERS</v>
          </cell>
          <cell r="BE3295" t="str">
            <v>Jun</v>
          </cell>
        </row>
        <row r="3296">
          <cell r="C3296" t="str">
            <v>Shenhua</v>
          </cell>
          <cell r="R3296">
            <v>0</v>
          </cell>
          <cell r="AZ3296">
            <v>0</v>
          </cell>
          <cell r="BA3296">
            <v>0</v>
          </cell>
          <cell r="BC3296" t="str">
            <v>OTHERS</v>
          </cell>
          <cell r="BE3296" t="str">
            <v>Jul</v>
          </cell>
        </row>
        <row r="3297">
          <cell r="C3297" t="str">
            <v>Shenhua</v>
          </cell>
          <cell r="R3297">
            <v>0</v>
          </cell>
          <cell r="AZ3297">
            <v>0</v>
          </cell>
          <cell r="BA3297">
            <v>0</v>
          </cell>
          <cell r="BC3297" t="str">
            <v>OTHERS</v>
          </cell>
          <cell r="BE3297" t="str">
            <v>Aug</v>
          </cell>
        </row>
        <row r="3298">
          <cell r="C3298" t="str">
            <v>Shenhua</v>
          </cell>
          <cell r="R3298">
            <v>0</v>
          </cell>
          <cell r="AZ3298">
            <v>0</v>
          </cell>
          <cell r="BA3298">
            <v>0</v>
          </cell>
          <cell r="BC3298" t="str">
            <v>OTHERS</v>
          </cell>
          <cell r="BE3298" t="str">
            <v>Sep</v>
          </cell>
        </row>
        <row r="3299">
          <cell r="C3299" t="str">
            <v>Shenhua</v>
          </cell>
          <cell r="R3299">
            <v>0</v>
          </cell>
          <cell r="AZ3299">
            <v>0</v>
          </cell>
          <cell r="BA3299">
            <v>0</v>
          </cell>
          <cell r="BC3299" t="str">
            <v>OTHERS</v>
          </cell>
          <cell r="BE3299" t="str">
            <v>Oct</v>
          </cell>
        </row>
        <row r="3300">
          <cell r="C3300" t="str">
            <v>Shenhua</v>
          </cell>
          <cell r="R3300">
            <v>0</v>
          </cell>
          <cell r="AZ3300">
            <v>0</v>
          </cell>
          <cell r="BA3300">
            <v>0</v>
          </cell>
          <cell r="BC3300" t="str">
            <v>OTHERS</v>
          </cell>
          <cell r="BE3300" t="str">
            <v>Nov</v>
          </cell>
        </row>
        <row r="3301">
          <cell r="C3301" t="str">
            <v>Shenhua</v>
          </cell>
          <cell r="R3301">
            <v>0</v>
          </cell>
          <cell r="AZ3301">
            <v>0</v>
          </cell>
          <cell r="BA3301">
            <v>0</v>
          </cell>
          <cell r="BC3301" t="str">
            <v>OTHERS</v>
          </cell>
          <cell r="BE3301" t="str">
            <v>Dec</v>
          </cell>
        </row>
        <row r="3302">
          <cell r="C3302" t="str">
            <v>Shenhua</v>
          </cell>
          <cell r="R3302">
            <v>12999.999999999996</v>
          </cell>
          <cell r="AZ3302">
            <v>-6499.9999999999982</v>
          </cell>
          <cell r="BA3302">
            <v>-14085.005443328895</v>
          </cell>
          <cell r="BC3302" t="str">
            <v>OTHERS</v>
          </cell>
          <cell r="BE3302" t="str">
            <v>Jan</v>
          </cell>
        </row>
        <row r="3303">
          <cell r="C3303" t="str">
            <v>Shenhua</v>
          </cell>
          <cell r="R3303">
            <v>12999.999999999996</v>
          </cell>
          <cell r="AZ3303">
            <v>-6499.9999999999982</v>
          </cell>
          <cell r="BA3303">
            <v>-14085.005443328895</v>
          </cell>
          <cell r="BC3303" t="str">
            <v>OTHERS</v>
          </cell>
          <cell r="BE3303" t="str">
            <v>Feb</v>
          </cell>
        </row>
        <row r="3304">
          <cell r="C3304" t="str">
            <v>Shenhua</v>
          </cell>
          <cell r="R3304">
            <v>0</v>
          </cell>
          <cell r="AZ3304">
            <v>0</v>
          </cell>
          <cell r="BA3304">
            <v>0</v>
          </cell>
          <cell r="BC3304" t="str">
            <v>OTHERS</v>
          </cell>
          <cell r="BE3304" t="str">
            <v>Mar</v>
          </cell>
        </row>
        <row r="3305">
          <cell r="C3305" t="str">
            <v>Shenhua</v>
          </cell>
          <cell r="R3305">
            <v>0</v>
          </cell>
          <cell r="AZ3305">
            <v>0</v>
          </cell>
          <cell r="BA3305">
            <v>0</v>
          </cell>
          <cell r="BC3305" t="str">
            <v>OTHERS</v>
          </cell>
          <cell r="BE3305" t="str">
            <v>Apr</v>
          </cell>
        </row>
        <row r="3306">
          <cell r="C3306" t="str">
            <v>Shenhua</v>
          </cell>
          <cell r="R3306">
            <v>0</v>
          </cell>
          <cell r="AZ3306">
            <v>0</v>
          </cell>
          <cell r="BA3306">
            <v>0</v>
          </cell>
          <cell r="BC3306" t="str">
            <v>OTHERS</v>
          </cell>
          <cell r="BE3306" t="str">
            <v>May</v>
          </cell>
        </row>
        <row r="3307">
          <cell r="C3307" t="str">
            <v>Shenhua</v>
          </cell>
          <cell r="R3307">
            <v>0</v>
          </cell>
          <cell r="AZ3307">
            <v>0</v>
          </cell>
          <cell r="BA3307">
            <v>0</v>
          </cell>
          <cell r="BC3307" t="str">
            <v>OTHERS</v>
          </cell>
          <cell r="BE3307" t="str">
            <v>Jun</v>
          </cell>
        </row>
        <row r="3308">
          <cell r="C3308" t="str">
            <v>Shenhua</v>
          </cell>
          <cell r="R3308">
            <v>0</v>
          </cell>
          <cell r="AZ3308">
            <v>0</v>
          </cell>
          <cell r="BA3308">
            <v>0</v>
          </cell>
          <cell r="BC3308" t="str">
            <v>OTHERS</v>
          </cell>
          <cell r="BE3308" t="str">
            <v>Jul</v>
          </cell>
        </row>
        <row r="3309">
          <cell r="C3309" t="str">
            <v>Shenhua</v>
          </cell>
          <cell r="R3309">
            <v>0</v>
          </cell>
          <cell r="AZ3309">
            <v>0</v>
          </cell>
          <cell r="BA3309">
            <v>0</v>
          </cell>
          <cell r="BC3309" t="str">
            <v>OTHERS</v>
          </cell>
          <cell r="BE3309" t="str">
            <v>Aug</v>
          </cell>
        </row>
        <row r="3310">
          <cell r="C3310" t="str">
            <v>Shenhua</v>
          </cell>
          <cell r="R3310">
            <v>0</v>
          </cell>
          <cell r="AZ3310">
            <v>0</v>
          </cell>
          <cell r="BA3310">
            <v>0</v>
          </cell>
          <cell r="BC3310" t="str">
            <v>OTHERS</v>
          </cell>
          <cell r="BE3310" t="str">
            <v>Sep</v>
          </cell>
        </row>
        <row r="3311">
          <cell r="C3311" t="str">
            <v>Shenhua</v>
          </cell>
          <cell r="R3311">
            <v>0</v>
          </cell>
          <cell r="AZ3311">
            <v>0</v>
          </cell>
          <cell r="BA3311">
            <v>0</v>
          </cell>
          <cell r="BC3311" t="str">
            <v>OTHERS</v>
          </cell>
          <cell r="BE3311" t="str">
            <v>Oct</v>
          </cell>
        </row>
        <row r="3312">
          <cell r="C3312" t="str">
            <v>Shenhua</v>
          </cell>
          <cell r="R3312">
            <v>0</v>
          </cell>
          <cell r="AZ3312">
            <v>0</v>
          </cell>
          <cell r="BA3312">
            <v>0</v>
          </cell>
          <cell r="BC3312" t="str">
            <v>OTHERS</v>
          </cell>
          <cell r="BE3312" t="str">
            <v>Nov</v>
          </cell>
        </row>
        <row r="3313">
          <cell r="C3313" t="str">
            <v>Shenhua</v>
          </cell>
          <cell r="R3313">
            <v>0</v>
          </cell>
          <cell r="AZ3313">
            <v>0</v>
          </cell>
          <cell r="BA3313">
            <v>0</v>
          </cell>
          <cell r="BC3313" t="str">
            <v>OTHERS</v>
          </cell>
          <cell r="BE3313" t="str">
            <v>Dec</v>
          </cell>
        </row>
        <row r="3314">
          <cell r="C3314" t="str">
            <v>Qinfa</v>
          </cell>
          <cell r="R3314">
            <v>36000</v>
          </cell>
          <cell r="AZ3314">
            <v>-18000</v>
          </cell>
          <cell r="BA3314">
            <v>-43266.80379731374</v>
          </cell>
          <cell r="BC3314" t="str">
            <v>OTHERS</v>
          </cell>
          <cell r="BE3314" t="str">
            <v>Jan</v>
          </cell>
        </row>
        <row r="3315">
          <cell r="C3315" t="str">
            <v>Qinfa</v>
          </cell>
          <cell r="R3315">
            <v>0</v>
          </cell>
          <cell r="AZ3315">
            <v>0</v>
          </cell>
          <cell r="BA3315">
            <v>0</v>
          </cell>
          <cell r="BC3315" t="str">
            <v>OTHERS</v>
          </cell>
          <cell r="BE3315" t="str">
            <v>Feb</v>
          </cell>
        </row>
        <row r="3316">
          <cell r="C3316" t="str">
            <v>Qinfa</v>
          </cell>
          <cell r="R3316">
            <v>0</v>
          </cell>
          <cell r="AZ3316">
            <v>0</v>
          </cell>
          <cell r="BA3316">
            <v>0</v>
          </cell>
          <cell r="BC3316" t="str">
            <v>OTHERS</v>
          </cell>
          <cell r="BE3316" t="str">
            <v>Mar</v>
          </cell>
        </row>
        <row r="3317">
          <cell r="C3317" t="str">
            <v>Qinfa</v>
          </cell>
          <cell r="R3317">
            <v>0</v>
          </cell>
          <cell r="AZ3317">
            <v>0</v>
          </cell>
          <cell r="BA3317">
            <v>0</v>
          </cell>
          <cell r="BC3317" t="str">
            <v>OTHERS</v>
          </cell>
          <cell r="BE3317" t="str">
            <v>Apr</v>
          </cell>
        </row>
        <row r="3318">
          <cell r="C3318" t="str">
            <v>Qinfa</v>
          </cell>
          <cell r="R3318">
            <v>0</v>
          </cell>
          <cell r="AZ3318">
            <v>0</v>
          </cell>
          <cell r="BA3318">
            <v>0</v>
          </cell>
          <cell r="BC3318" t="str">
            <v>OTHERS</v>
          </cell>
          <cell r="BE3318" t="str">
            <v>May</v>
          </cell>
        </row>
        <row r="3319">
          <cell r="C3319" t="str">
            <v>Qinfa</v>
          </cell>
          <cell r="R3319">
            <v>0</v>
          </cell>
          <cell r="AZ3319">
            <v>0</v>
          </cell>
          <cell r="BA3319">
            <v>0</v>
          </cell>
          <cell r="BC3319" t="str">
            <v>OTHERS</v>
          </cell>
          <cell r="BE3319" t="str">
            <v>Jun</v>
          </cell>
        </row>
        <row r="3320">
          <cell r="C3320" t="str">
            <v>Qinfa</v>
          </cell>
          <cell r="R3320">
            <v>0</v>
          </cell>
          <cell r="AZ3320">
            <v>0</v>
          </cell>
          <cell r="BA3320">
            <v>0</v>
          </cell>
          <cell r="BC3320" t="str">
            <v>OTHERS</v>
          </cell>
          <cell r="BE3320" t="str">
            <v>Jul</v>
          </cell>
        </row>
        <row r="3321">
          <cell r="C3321" t="str">
            <v>Qinfa</v>
          </cell>
          <cell r="R3321">
            <v>0</v>
          </cell>
          <cell r="AZ3321">
            <v>0</v>
          </cell>
          <cell r="BA3321">
            <v>0</v>
          </cell>
          <cell r="BC3321" t="str">
            <v>OTHERS</v>
          </cell>
          <cell r="BE3321" t="str">
            <v>Aug</v>
          </cell>
        </row>
        <row r="3322">
          <cell r="C3322" t="str">
            <v>Qinfa</v>
          </cell>
          <cell r="R3322">
            <v>0</v>
          </cell>
          <cell r="AZ3322">
            <v>0</v>
          </cell>
          <cell r="BA3322">
            <v>0</v>
          </cell>
          <cell r="BC3322" t="str">
            <v>OTHERS</v>
          </cell>
          <cell r="BE3322" t="str">
            <v>Sep</v>
          </cell>
        </row>
        <row r="3323">
          <cell r="C3323" t="str">
            <v>Qinfa</v>
          </cell>
          <cell r="R3323">
            <v>0</v>
          </cell>
          <cell r="AZ3323">
            <v>0</v>
          </cell>
          <cell r="BA3323">
            <v>0</v>
          </cell>
          <cell r="BC3323" t="str">
            <v>OTHERS</v>
          </cell>
          <cell r="BE3323" t="str">
            <v>Oct</v>
          </cell>
        </row>
        <row r="3324">
          <cell r="C3324" t="str">
            <v>Qinfa</v>
          </cell>
          <cell r="R3324">
            <v>0</v>
          </cell>
          <cell r="AZ3324">
            <v>0</v>
          </cell>
          <cell r="BA3324">
            <v>0</v>
          </cell>
          <cell r="BC3324" t="str">
            <v>OTHERS</v>
          </cell>
          <cell r="BE3324" t="str">
            <v>Nov</v>
          </cell>
        </row>
        <row r="3325">
          <cell r="C3325" t="str">
            <v>Qinfa</v>
          </cell>
          <cell r="R3325">
            <v>0</v>
          </cell>
          <cell r="AZ3325">
            <v>0</v>
          </cell>
          <cell r="BA3325">
            <v>0</v>
          </cell>
          <cell r="BC3325" t="str">
            <v>OTHERS</v>
          </cell>
          <cell r="BE3325" t="str">
            <v>Dec</v>
          </cell>
        </row>
        <row r="3326">
          <cell r="C3326" t="str">
            <v>Qinfa</v>
          </cell>
          <cell r="R3326">
            <v>24000</v>
          </cell>
          <cell r="AZ3326">
            <v>-12000</v>
          </cell>
          <cell r="BA3326">
            <v>-26902.687728109991</v>
          </cell>
          <cell r="BC3326" t="str">
            <v>OTHERS</v>
          </cell>
          <cell r="BE3326" t="str">
            <v>Jan</v>
          </cell>
        </row>
        <row r="3327">
          <cell r="C3327" t="str">
            <v>Qinfa</v>
          </cell>
          <cell r="R3327">
            <v>0</v>
          </cell>
          <cell r="AZ3327">
            <v>0</v>
          </cell>
          <cell r="BA3327">
            <v>0</v>
          </cell>
          <cell r="BC3327" t="str">
            <v>OTHERS</v>
          </cell>
          <cell r="BE3327" t="str">
            <v>Feb</v>
          </cell>
        </row>
        <row r="3328">
          <cell r="C3328" t="str">
            <v>Qinfa</v>
          </cell>
          <cell r="R3328">
            <v>0</v>
          </cell>
          <cell r="AZ3328">
            <v>0</v>
          </cell>
          <cell r="BA3328">
            <v>0</v>
          </cell>
          <cell r="BC3328" t="str">
            <v>OTHERS</v>
          </cell>
          <cell r="BE3328" t="str">
            <v>Mar</v>
          </cell>
        </row>
        <row r="3329">
          <cell r="C3329" t="str">
            <v>Qinfa</v>
          </cell>
          <cell r="R3329">
            <v>0</v>
          </cell>
          <cell r="AZ3329">
            <v>0</v>
          </cell>
          <cell r="BA3329">
            <v>0</v>
          </cell>
          <cell r="BC3329" t="str">
            <v>OTHERS</v>
          </cell>
          <cell r="BE3329" t="str">
            <v>Apr</v>
          </cell>
        </row>
        <row r="3330">
          <cell r="C3330" t="str">
            <v>Qinfa</v>
          </cell>
          <cell r="R3330">
            <v>0</v>
          </cell>
          <cell r="AZ3330">
            <v>0</v>
          </cell>
          <cell r="BA3330">
            <v>0</v>
          </cell>
          <cell r="BC3330" t="str">
            <v>OTHERS</v>
          </cell>
          <cell r="BE3330" t="str">
            <v>May</v>
          </cell>
        </row>
        <row r="3331">
          <cell r="C3331" t="str">
            <v>Qinfa</v>
          </cell>
          <cell r="R3331">
            <v>0</v>
          </cell>
          <cell r="AZ3331">
            <v>0</v>
          </cell>
          <cell r="BA3331">
            <v>0</v>
          </cell>
          <cell r="BC3331" t="str">
            <v>OTHERS</v>
          </cell>
          <cell r="BE3331" t="str">
            <v>Jun</v>
          </cell>
        </row>
        <row r="3332">
          <cell r="C3332" t="str">
            <v>Qinfa</v>
          </cell>
          <cell r="R3332">
            <v>0</v>
          </cell>
          <cell r="AZ3332">
            <v>0</v>
          </cell>
          <cell r="BA3332">
            <v>0</v>
          </cell>
          <cell r="BC3332" t="str">
            <v>OTHERS</v>
          </cell>
          <cell r="BE3332" t="str">
            <v>Jul</v>
          </cell>
        </row>
        <row r="3333">
          <cell r="C3333" t="str">
            <v>Qinfa</v>
          </cell>
          <cell r="R3333">
            <v>0</v>
          </cell>
          <cell r="AZ3333">
            <v>0</v>
          </cell>
          <cell r="BA3333">
            <v>0</v>
          </cell>
          <cell r="BC3333" t="str">
            <v>OTHERS</v>
          </cell>
          <cell r="BE3333" t="str">
            <v>Aug</v>
          </cell>
        </row>
        <row r="3334">
          <cell r="C3334" t="str">
            <v>Qinfa</v>
          </cell>
          <cell r="R3334">
            <v>0</v>
          </cell>
          <cell r="AZ3334">
            <v>0</v>
          </cell>
          <cell r="BA3334">
            <v>0</v>
          </cell>
          <cell r="BC3334" t="str">
            <v>OTHERS</v>
          </cell>
          <cell r="BE3334" t="str">
            <v>Sep</v>
          </cell>
        </row>
        <row r="3335">
          <cell r="C3335" t="str">
            <v>Qinfa</v>
          </cell>
          <cell r="R3335">
            <v>0</v>
          </cell>
          <cell r="AZ3335">
            <v>0</v>
          </cell>
          <cell r="BA3335">
            <v>0</v>
          </cell>
          <cell r="BC3335" t="str">
            <v>OTHERS</v>
          </cell>
          <cell r="BE3335" t="str">
            <v>Oct</v>
          </cell>
        </row>
        <row r="3336">
          <cell r="C3336" t="str">
            <v>Qinfa</v>
          </cell>
          <cell r="R3336">
            <v>0</v>
          </cell>
          <cell r="AZ3336">
            <v>0</v>
          </cell>
          <cell r="BA3336">
            <v>0</v>
          </cell>
          <cell r="BC3336" t="str">
            <v>OTHERS</v>
          </cell>
          <cell r="BE3336" t="str">
            <v>Nov</v>
          </cell>
        </row>
        <row r="3337">
          <cell r="C3337" t="str">
            <v>Qinfa</v>
          </cell>
          <cell r="R3337">
            <v>0</v>
          </cell>
          <cell r="AZ3337">
            <v>0</v>
          </cell>
          <cell r="BA3337">
            <v>0</v>
          </cell>
          <cell r="BC3337" t="str">
            <v>OTHERS</v>
          </cell>
          <cell r="BE3337" t="str">
            <v>Dec</v>
          </cell>
        </row>
        <row r="3338">
          <cell r="C3338" t="str">
            <v>Yudean</v>
          </cell>
          <cell r="R3338">
            <v>42000</v>
          </cell>
          <cell r="AZ3338">
            <v>-21000</v>
          </cell>
          <cell r="BA3338">
            <v>0</v>
          </cell>
          <cell r="BC3338" t="str">
            <v>OTHERS</v>
          </cell>
          <cell r="BE3338" t="str">
            <v>Jan</v>
          </cell>
        </row>
        <row r="3339">
          <cell r="C3339" t="str">
            <v>Yudean</v>
          </cell>
          <cell r="R3339">
            <v>0</v>
          </cell>
          <cell r="AZ3339">
            <v>0</v>
          </cell>
          <cell r="BA3339">
            <v>0</v>
          </cell>
          <cell r="BC3339" t="str">
            <v>OTHERS</v>
          </cell>
          <cell r="BE3339" t="str">
            <v>Feb</v>
          </cell>
        </row>
        <row r="3340">
          <cell r="C3340" t="str">
            <v>Yudean</v>
          </cell>
          <cell r="R3340">
            <v>0</v>
          </cell>
          <cell r="AZ3340">
            <v>0</v>
          </cell>
          <cell r="BA3340">
            <v>0</v>
          </cell>
          <cell r="BC3340" t="str">
            <v>OTHERS</v>
          </cell>
          <cell r="BE3340" t="str">
            <v>Mar</v>
          </cell>
        </row>
        <row r="3341">
          <cell r="C3341" t="str">
            <v>Yudean</v>
          </cell>
          <cell r="R3341">
            <v>0</v>
          </cell>
          <cell r="AZ3341">
            <v>0</v>
          </cell>
          <cell r="BA3341">
            <v>0</v>
          </cell>
          <cell r="BC3341" t="str">
            <v>OTHERS</v>
          </cell>
          <cell r="BE3341" t="str">
            <v>Apr</v>
          </cell>
        </row>
        <row r="3342">
          <cell r="C3342" t="str">
            <v>Yudean</v>
          </cell>
          <cell r="R3342">
            <v>0</v>
          </cell>
          <cell r="AZ3342">
            <v>0</v>
          </cell>
          <cell r="BA3342">
            <v>0</v>
          </cell>
          <cell r="BC3342" t="str">
            <v>OTHERS</v>
          </cell>
          <cell r="BE3342" t="str">
            <v>May</v>
          </cell>
        </row>
        <row r="3343">
          <cell r="C3343" t="str">
            <v>Yudean</v>
          </cell>
          <cell r="R3343">
            <v>0</v>
          </cell>
          <cell r="AZ3343">
            <v>0</v>
          </cell>
          <cell r="BA3343">
            <v>0</v>
          </cell>
          <cell r="BC3343" t="str">
            <v>OTHERS</v>
          </cell>
          <cell r="BE3343" t="str">
            <v>Jun</v>
          </cell>
        </row>
        <row r="3344">
          <cell r="C3344" t="str">
            <v>Yudean</v>
          </cell>
          <cell r="R3344">
            <v>0</v>
          </cell>
          <cell r="AZ3344">
            <v>0</v>
          </cell>
          <cell r="BA3344">
            <v>0</v>
          </cell>
          <cell r="BC3344" t="str">
            <v>OTHERS</v>
          </cell>
          <cell r="BE3344" t="str">
            <v>Jul</v>
          </cell>
        </row>
        <row r="3345">
          <cell r="C3345" t="str">
            <v>Yudean</v>
          </cell>
          <cell r="R3345">
            <v>0</v>
          </cell>
          <cell r="AZ3345">
            <v>0</v>
          </cell>
          <cell r="BA3345">
            <v>0</v>
          </cell>
          <cell r="BC3345" t="str">
            <v>OTHERS</v>
          </cell>
          <cell r="BE3345" t="str">
            <v>Aug</v>
          </cell>
        </row>
        <row r="3346">
          <cell r="C3346" t="str">
            <v>Yudean</v>
          </cell>
          <cell r="R3346">
            <v>0</v>
          </cell>
          <cell r="AZ3346">
            <v>0</v>
          </cell>
          <cell r="BA3346">
            <v>0</v>
          </cell>
          <cell r="BC3346" t="str">
            <v>OTHERS</v>
          </cell>
          <cell r="BE3346" t="str">
            <v>Sep</v>
          </cell>
        </row>
        <row r="3347">
          <cell r="C3347" t="str">
            <v>Yudean</v>
          </cell>
          <cell r="R3347">
            <v>0</v>
          </cell>
          <cell r="AZ3347">
            <v>0</v>
          </cell>
          <cell r="BA3347">
            <v>0</v>
          </cell>
          <cell r="BC3347" t="str">
            <v>OTHERS</v>
          </cell>
          <cell r="BE3347" t="str">
            <v>Oct</v>
          </cell>
        </row>
        <row r="3348">
          <cell r="C3348" t="str">
            <v>Yudean</v>
          </cell>
          <cell r="R3348">
            <v>0</v>
          </cell>
          <cell r="AZ3348">
            <v>0</v>
          </cell>
          <cell r="BA3348">
            <v>0</v>
          </cell>
          <cell r="BC3348" t="str">
            <v>OTHERS</v>
          </cell>
          <cell r="BE3348" t="str">
            <v>Nov</v>
          </cell>
        </row>
        <row r="3349">
          <cell r="C3349" t="str">
            <v>Yudean</v>
          </cell>
          <cell r="R3349">
            <v>0</v>
          </cell>
          <cell r="AZ3349">
            <v>0</v>
          </cell>
          <cell r="BA3349">
            <v>0</v>
          </cell>
          <cell r="BC3349" t="str">
            <v>OTHERS</v>
          </cell>
          <cell r="BE3349" t="str">
            <v>Dec</v>
          </cell>
        </row>
        <row r="3350">
          <cell r="C3350" t="str">
            <v>Yudean</v>
          </cell>
          <cell r="R3350">
            <v>28000</v>
          </cell>
          <cell r="AZ3350">
            <v>-14000</v>
          </cell>
          <cell r="BA3350">
            <v>0</v>
          </cell>
          <cell r="BC3350" t="str">
            <v>OTHERS</v>
          </cell>
          <cell r="BE3350" t="str">
            <v>Jan</v>
          </cell>
        </row>
        <row r="3351">
          <cell r="C3351" t="str">
            <v>Yudean</v>
          </cell>
          <cell r="R3351">
            <v>0</v>
          </cell>
          <cell r="AZ3351">
            <v>0</v>
          </cell>
          <cell r="BA3351">
            <v>0</v>
          </cell>
          <cell r="BC3351" t="str">
            <v>OTHERS</v>
          </cell>
          <cell r="BE3351" t="str">
            <v>Feb</v>
          </cell>
        </row>
        <row r="3352">
          <cell r="C3352" t="str">
            <v>Yudean</v>
          </cell>
          <cell r="R3352">
            <v>0</v>
          </cell>
          <cell r="AZ3352">
            <v>0</v>
          </cell>
          <cell r="BA3352">
            <v>0</v>
          </cell>
          <cell r="BC3352" t="str">
            <v>OTHERS</v>
          </cell>
          <cell r="BE3352" t="str">
            <v>Mar</v>
          </cell>
        </row>
        <row r="3353">
          <cell r="C3353" t="str">
            <v>Yudean</v>
          </cell>
          <cell r="R3353">
            <v>0</v>
          </cell>
          <cell r="AZ3353">
            <v>0</v>
          </cell>
          <cell r="BA3353">
            <v>0</v>
          </cell>
          <cell r="BC3353" t="str">
            <v>OTHERS</v>
          </cell>
          <cell r="BE3353" t="str">
            <v>Apr</v>
          </cell>
        </row>
        <row r="3354">
          <cell r="C3354" t="str">
            <v>Yudean</v>
          </cell>
          <cell r="R3354">
            <v>0</v>
          </cell>
          <cell r="AZ3354">
            <v>0</v>
          </cell>
          <cell r="BA3354">
            <v>0</v>
          </cell>
          <cell r="BC3354" t="str">
            <v>OTHERS</v>
          </cell>
          <cell r="BE3354" t="str">
            <v>May</v>
          </cell>
        </row>
        <row r="3355">
          <cell r="C3355" t="str">
            <v>Yudean</v>
          </cell>
          <cell r="R3355">
            <v>0</v>
          </cell>
          <cell r="AZ3355">
            <v>0</v>
          </cell>
          <cell r="BA3355">
            <v>0</v>
          </cell>
          <cell r="BC3355" t="str">
            <v>OTHERS</v>
          </cell>
          <cell r="BE3355" t="str">
            <v>Jun</v>
          </cell>
        </row>
        <row r="3356">
          <cell r="C3356" t="str">
            <v>Yudean</v>
          </cell>
          <cell r="R3356">
            <v>0</v>
          </cell>
          <cell r="AZ3356">
            <v>0</v>
          </cell>
          <cell r="BA3356">
            <v>0</v>
          </cell>
          <cell r="BC3356" t="str">
            <v>OTHERS</v>
          </cell>
          <cell r="BE3356" t="str">
            <v>Jul</v>
          </cell>
        </row>
        <row r="3357">
          <cell r="C3357" t="str">
            <v>Yudean</v>
          </cell>
          <cell r="R3357">
            <v>0</v>
          </cell>
          <cell r="AZ3357">
            <v>0</v>
          </cell>
          <cell r="BA3357">
            <v>0</v>
          </cell>
          <cell r="BC3357" t="str">
            <v>OTHERS</v>
          </cell>
          <cell r="BE3357" t="str">
            <v>Aug</v>
          </cell>
        </row>
        <row r="3358">
          <cell r="C3358" t="str">
            <v>Yudean</v>
          </cell>
          <cell r="R3358">
            <v>0</v>
          </cell>
          <cell r="AZ3358">
            <v>0</v>
          </cell>
          <cell r="BA3358">
            <v>0</v>
          </cell>
          <cell r="BC3358" t="str">
            <v>OTHERS</v>
          </cell>
          <cell r="BE3358" t="str">
            <v>Sep</v>
          </cell>
        </row>
        <row r="3359">
          <cell r="C3359" t="str">
            <v>Yudean</v>
          </cell>
          <cell r="R3359">
            <v>0</v>
          </cell>
          <cell r="AZ3359">
            <v>0</v>
          </cell>
          <cell r="BA3359">
            <v>0</v>
          </cell>
          <cell r="BC3359" t="str">
            <v>OTHERS</v>
          </cell>
          <cell r="BE3359" t="str">
            <v>Oct</v>
          </cell>
        </row>
        <row r="3360">
          <cell r="C3360" t="str">
            <v>Yudean</v>
          </cell>
          <cell r="R3360">
            <v>0</v>
          </cell>
          <cell r="AZ3360">
            <v>0</v>
          </cell>
          <cell r="BA3360">
            <v>0</v>
          </cell>
          <cell r="BC3360" t="str">
            <v>OTHERS</v>
          </cell>
          <cell r="BE3360" t="str">
            <v>Nov</v>
          </cell>
        </row>
        <row r="3361">
          <cell r="C3361" t="str">
            <v>Yudean</v>
          </cell>
          <cell r="R3361">
            <v>0</v>
          </cell>
          <cell r="AZ3361">
            <v>0</v>
          </cell>
          <cell r="BA3361">
            <v>0</v>
          </cell>
          <cell r="BC3361" t="str">
            <v>OTHERS</v>
          </cell>
          <cell r="BE3361" t="str">
            <v>Dec</v>
          </cell>
        </row>
        <row r="3362">
          <cell r="C3362" t="str">
            <v>Other</v>
          </cell>
          <cell r="R3362">
            <v>0</v>
          </cell>
          <cell r="AZ3362">
            <v>0</v>
          </cell>
          <cell r="BA3362">
            <v>0</v>
          </cell>
          <cell r="BC3362" t="str">
            <v>OTHERS</v>
          </cell>
          <cell r="BE3362" t="str">
            <v>Jan</v>
          </cell>
        </row>
        <row r="3363">
          <cell r="C3363" t="str">
            <v>Other</v>
          </cell>
          <cell r="R3363">
            <v>0</v>
          </cell>
          <cell r="AZ3363">
            <v>0</v>
          </cell>
          <cell r="BA3363">
            <v>0</v>
          </cell>
          <cell r="BC3363" t="str">
            <v>OTHERS</v>
          </cell>
          <cell r="BE3363" t="str">
            <v>Feb</v>
          </cell>
        </row>
        <row r="3364">
          <cell r="C3364" t="str">
            <v>Other</v>
          </cell>
          <cell r="R3364">
            <v>0</v>
          </cell>
          <cell r="AZ3364">
            <v>0</v>
          </cell>
          <cell r="BA3364">
            <v>0</v>
          </cell>
          <cell r="BC3364" t="str">
            <v>OTHERS</v>
          </cell>
          <cell r="BE3364" t="str">
            <v>Mar</v>
          </cell>
        </row>
        <row r="3365">
          <cell r="C3365" t="str">
            <v>Other</v>
          </cell>
          <cell r="R3365">
            <v>0</v>
          </cell>
          <cell r="AZ3365">
            <v>0</v>
          </cell>
          <cell r="BA3365">
            <v>0</v>
          </cell>
          <cell r="BC3365" t="str">
            <v>OTHERS</v>
          </cell>
          <cell r="BE3365" t="str">
            <v>Apr</v>
          </cell>
        </row>
        <row r="3366">
          <cell r="C3366" t="str">
            <v>Other</v>
          </cell>
          <cell r="R3366">
            <v>0</v>
          </cell>
          <cell r="AZ3366">
            <v>0</v>
          </cell>
          <cell r="BA3366">
            <v>0</v>
          </cell>
          <cell r="BC3366" t="str">
            <v>OTHERS</v>
          </cell>
          <cell r="BE3366" t="str">
            <v>May</v>
          </cell>
        </row>
        <row r="3367">
          <cell r="C3367" t="str">
            <v>Other</v>
          </cell>
          <cell r="R3367">
            <v>0</v>
          </cell>
          <cell r="AZ3367">
            <v>0</v>
          </cell>
          <cell r="BA3367">
            <v>0</v>
          </cell>
          <cell r="BC3367" t="str">
            <v>OTHERS</v>
          </cell>
          <cell r="BE3367" t="str">
            <v>Jun</v>
          </cell>
        </row>
        <row r="3368">
          <cell r="C3368" t="str">
            <v>Other</v>
          </cell>
          <cell r="R3368">
            <v>0</v>
          </cell>
          <cell r="AZ3368">
            <v>0</v>
          </cell>
          <cell r="BA3368">
            <v>0</v>
          </cell>
          <cell r="BC3368" t="str">
            <v>OTHERS</v>
          </cell>
          <cell r="BE3368" t="str">
            <v>Jul</v>
          </cell>
        </row>
        <row r="3369">
          <cell r="C3369" t="str">
            <v>Other</v>
          </cell>
          <cell r="R3369">
            <v>0</v>
          </cell>
          <cell r="AZ3369">
            <v>0</v>
          </cell>
          <cell r="BA3369">
            <v>0</v>
          </cell>
          <cell r="BC3369" t="str">
            <v>OTHERS</v>
          </cell>
          <cell r="BE3369" t="str">
            <v>Aug</v>
          </cell>
        </row>
        <row r="3370">
          <cell r="C3370" t="str">
            <v>Other</v>
          </cell>
          <cell r="R3370">
            <v>0</v>
          </cell>
          <cell r="AZ3370">
            <v>0</v>
          </cell>
          <cell r="BA3370">
            <v>0</v>
          </cell>
          <cell r="BC3370" t="str">
            <v>OTHERS</v>
          </cell>
          <cell r="BE3370" t="str">
            <v>Sep</v>
          </cell>
        </row>
        <row r="3371">
          <cell r="C3371" t="str">
            <v>Other</v>
          </cell>
          <cell r="R3371">
            <v>0</v>
          </cell>
          <cell r="AZ3371">
            <v>0</v>
          </cell>
          <cell r="BA3371">
            <v>0</v>
          </cell>
          <cell r="BC3371" t="str">
            <v>OTHERS</v>
          </cell>
          <cell r="BE3371" t="str">
            <v>Oct</v>
          </cell>
        </row>
        <row r="3372">
          <cell r="C3372" t="str">
            <v>Other</v>
          </cell>
          <cell r="R3372">
            <v>0</v>
          </cell>
          <cell r="AZ3372">
            <v>0</v>
          </cell>
          <cell r="BA3372">
            <v>0</v>
          </cell>
          <cell r="BC3372" t="str">
            <v>OTHERS</v>
          </cell>
          <cell r="BE3372" t="str">
            <v>Nov</v>
          </cell>
        </row>
        <row r="3373">
          <cell r="C3373" t="str">
            <v>Other</v>
          </cell>
          <cell r="R3373">
            <v>0</v>
          </cell>
          <cell r="AZ3373">
            <v>0</v>
          </cell>
          <cell r="BA3373">
            <v>0</v>
          </cell>
          <cell r="BC3373" t="str">
            <v>OTHERS</v>
          </cell>
          <cell r="BE3373" t="str">
            <v>Dec</v>
          </cell>
        </row>
        <row r="3374">
          <cell r="C3374" t="str">
            <v>Other</v>
          </cell>
          <cell r="R3374">
            <v>0</v>
          </cell>
          <cell r="AZ3374">
            <v>0</v>
          </cell>
          <cell r="BA3374">
            <v>0</v>
          </cell>
          <cell r="BC3374" t="str">
            <v>OTHERS</v>
          </cell>
          <cell r="BE3374" t="str">
            <v>Jan</v>
          </cell>
        </row>
        <row r="3375">
          <cell r="C3375" t="str">
            <v>Other</v>
          </cell>
          <cell r="R3375">
            <v>0</v>
          </cell>
          <cell r="AZ3375">
            <v>0</v>
          </cell>
          <cell r="BA3375">
            <v>0</v>
          </cell>
          <cell r="BC3375" t="str">
            <v>OTHERS</v>
          </cell>
          <cell r="BE3375" t="str">
            <v>Feb</v>
          </cell>
        </row>
        <row r="3376">
          <cell r="C3376" t="str">
            <v>Other</v>
          </cell>
          <cell r="R3376">
            <v>0</v>
          </cell>
          <cell r="AZ3376">
            <v>0</v>
          </cell>
          <cell r="BA3376">
            <v>0</v>
          </cell>
          <cell r="BC3376" t="str">
            <v>OTHERS</v>
          </cell>
          <cell r="BE3376" t="str">
            <v>Mar</v>
          </cell>
        </row>
        <row r="3377">
          <cell r="C3377" t="str">
            <v>Other</v>
          </cell>
          <cell r="R3377">
            <v>0</v>
          </cell>
          <cell r="AZ3377">
            <v>0</v>
          </cell>
          <cell r="BA3377">
            <v>0</v>
          </cell>
          <cell r="BC3377" t="str">
            <v>OTHERS</v>
          </cell>
          <cell r="BE3377" t="str">
            <v>Apr</v>
          </cell>
        </row>
        <row r="3378">
          <cell r="C3378" t="str">
            <v>Other</v>
          </cell>
          <cell r="R3378">
            <v>0</v>
          </cell>
          <cell r="AZ3378">
            <v>0</v>
          </cell>
          <cell r="BA3378">
            <v>0</v>
          </cell>
          <cell r="BC3378" t="str">
            <v>OTHERS</v>
          </cell>
          <cell r="BE3378" t="str">
            <v>May</v>
          </cell>
        </row>
        <row r="3379">
          <cell r="C3379" t="str">
            <v>Other</v>
          </cell>
          <cell r="R3379">
            <v>0</v>
          </cell>
          <cell r="AZ3379">
            <v>0</v>
          </cell>
          <cell r="BA3379">
            <v>0</v>
          </cell>
          <cell r="BC3379" t="str">
            <v>OTHERS</v>
          </cell>
          <cell r="BE3379" t="str">
            <v>Jun</v>
          </cell>
        </row>
        <row r="3380">
          <cell r="C3380" t="str">
            <v>Other</v>
          </cell>
          <cell r="R3380">
            <v>0</v>
          </cell>
          <cell r="AZ3380">
            <v>0</v>
          </cell>
          <cell r="BA3380">
            <v>0</v>
          </cell>
          <cell r="BC3380" t="str">
            <v>OTHERS</v>
          </cell>
          <cell r="BE3380" t="str">
            <v>Jul</v>
          </cell>
        </row>
        <row r="3381">
          <cell r="C3381" t="str">
            <v>Other</v>
          </cell>
          <cell r="R3381">
            <v>0</v>
          </cell>
          <cell r="AZ3381">
            <v>0</v>
          </cell>
          <cell r="BA3381">
            <v>0</v>
          </cell>
          <cell r="BC3381" t="str">
            <v>OTHERS</v>
          </cell>
          <cell r="BE3381" t="str">
            <v>Aug</v>
          </cell>
        </row>
        <row r="3382">
          <cell r="C3382" t="str">
            <v>Other</v>
          </cell>
          <cell r="R3382">
            <v>0</v>
          </cell>
          <cell r="AZ3382">
            <v>0</v>
          </cell>
          <cell r="BA3382">
            <v>0</v>
          </cell>
          <cell r="BC3382" t="str">
            <v>OTHERS</v>
          </cell>
          <cell r="BE3382" t="str">
            <v>Sep</v>
          </cell>
        </row>
        <row r="3383">
          <cell r="C3383" t="str">
            <v>Other</v>
          </cell>
          <cell r="R3383">
            <v>0</v>
          </cell>
          <cell r="AZ3383">
            <v>0</v>
          </cell>
          <cell r="BA3383">
            <v>0</v>
          </cell>
          <cell r="BC3383" t="str">
            <v>OTHERS</v>
          </cell>
          <cell r="BE3383" t="str">
            <v>Oct</v>
          </cell>
        </row>
        <row r="3384">
          <cell r="C3384" t="str">
            <v>Other</v>
          </cell>
          <cell r="R3384">
            <v>0</v>
          </cell>
          <cell r="AZ3384">
            <v>0</v>
          </cell>
          <cell r="BA3384">
            <v>0</v>
          </cell>
          <cell r="BC3384" t="str">
            <v>OTHERS</v>
          </cell>
          <cell r="BE3384" t="str">
            <v>Nov</v>
          </cell>
        </row>
        <row r="3385">
          <cell r="C3385" t="str">
            <v>Other</v>
          </cell>
          <cell r="R3385">
            <v>0</v>
          </cell>
          <cell r="AZ3385">
            <v>0</v>
          </cell>
          <cell r="BA3385">
            <v>0</v>
          </cell>
          <cell r="BC3385" t="str">
            <v>OTHERS</v>
          </cell>
          <cell r="BE3385" t="str">
            <v>Dec</v>
          </cell>
        </row>
        <row r="3386">
          <cell r="C3386" t="str">
            <v>Hongkong Electric</v>
          </cell>
          <cell r="R3386">
            <v>0</v>
          </cell>
          <cell r="AZ3386">
            <v>0</v>
          </cell>
          <cell r="BA3386">
            <v>0</v>
          </cell>
          <cell r="BC3386" t="str">
            <v>GOLD</v>
          </cell>
          <cell r="BE3386" t="str">
            <v>Jan</v>
          </cell>
        </row>
        <row r="3387">
          <cell r="C3387" t="str">
            <v>Hongkong Electric</v>
          </cell>
          <cell r="R3387">
            <v>0</v>
          </cell>
          <cell r="AZ3387">
            <v>0</v>
          </cell>
          <cell r="BA3387">
            <v>0</v>
          </cell>
          <cell r="BC3387" t="str">
            <v>GOLD</v>
          </cell>
          <cell r="BE3387" t="str">
            <v>Feb</v>
          </cell>
        </row>
        <row r="3388">
          <cell r="C3388" t="str">
            <v>Hongkong Electric</v>
          </cell>
          <cell r="R3388">
            <v>0</v>
          </cell>
          <cell r="AZ3388">
            <v>0</v>
          </cell>
          <cell r="BA3388">
            <v>0</v>
          </cell>
          <cell r="BC3388" t="str">
            <v>GOLD</v>
          </cell>
          <cell r="BE3388" t="str">
            <v>Mar</v>
          </cell>
        </row>
        <row r="3389">
          <cell r="C3389" t="str">
            <v>Hongkong Electric</v>
          </cell>
          <cell r="R3389">
            <v>0</v>
          </cell>
          <cell r="AZ3389">
            <v>0</v>
          </cell>
          <cell r="BA3389">
            <v>0</v>
          </cell>
          <cell r="BC3389" t="str">
            <v>GOLD</v>
          </cell>
          <cell r="BE3389" t="str">
            <v>Apr</v>
          </cell>
        </row>
        <row r="3390">
          <cell r="C3390" t="str">
            <v>Hongkong Electric</v>
          </cell>
          <cell r="R3390">
            <v>0</v>
          </cell>
          <cell r="AZ3390">
            <v>0</v>
          </cell>
          <cell r="BA3390">
            <v>0</v>
          </cell>
          <cell r="BC3390" t="str">
            <v>GOLD</v>
          </cell>
          <cell r="BE3390" t="str">
            <v>May</v>
          </cell>
        </row>
        <row r="3391">
          <cell r="C3391" t="str">
            <v>Hongkong Electric</v>
          </cell>
          <cell r="R3391">
            <v>0</v>
          </cell>
          <cell r="AZ3391">
            <v>0</v>
          </cell>
          <cell r="BA3391">
            <v>0</v>
          </cell>
          <cell r="BC3391" t="str">
            <v>GOLD</v>
          </cell>
          <cell r="BE3391" t="str">
            <v>Jun</v>
          </cell>
        </row>
        <row r="3392">
          <cell r="C3392" t="str">
            <v>Hongkong Electric</v>
          </cell>
          <cell r="R3392">
            <v>0</v>
          </cell>
          <cell r="AZ3392">
            <v>0</v>
          </cell>
          <cell r="BA3392">
            <v>0</v>
          </cell>
          <cell r="BC3392" t="str">
            <v>GOLD</v>
          </cell>
          <cell r="BE3392" t="str">
            <v>Jul</v>
          </cell>
        </row>
        <row r="3393">
          <cell r="C3393" t="str">
            <v>Hongkong Electric</v>
          </cell>
          <cell r="R3393">
            <v>0</v>
          </cell>
          <cell r="AZ3393">
            <v>0</v>
          </cell>
          <cell r="BA3393">
            <v>0</v>
          </cell>
          <cell r="BC3393" t="str">
            <v>GOLD</v>
          </cell>
          <cell r="BE3393" t="str">
            <v>Aug</v>
          </cell>
        </row>
        <row r="3394">
          <cell r="C3394" t="str">
            <v>Hongkong Electric</v>
          </cell>
          <cell r="R3394">
            <v>0</v>
          </cell>
          <cell r="AZ3394">
            <v>0</v>
          </cell>
          <cell r="BA3394">
            <v>0</v>
          </cell>
          <cell r="BC3394" t="str">
            <v>GOLD</v>
          </cell>
          <cell r="BE3394" t="str">
            <v>Sep</v>
          </cell>
        </row>
        <row r="3395">
          <cell r="C3395" t="str">
            <v>Hongkong Electric</v>
          </cell>
          <cell r="R3395">
            <v>0</v>
          </cell>
          <cell r="AZ3395">
            <v>0</v>
          </cell>
          <cell r="BA3395">
            <v>0</v>
          </cell>
          <cell r="BC3395" t="str">
            <v>GOLD</v>
          </cell>
          <cell r="BE3395" t="str">
            <v>Oct</v>
          </cell>
        </row>
        <row r="3396">
          <cell r="C3396" t="str">
            <v>Hongkong Electric</v>
          </cell>
          <cell r="R3396">
            <v>0</v>
          </cell>
          <cell r="AZ3396">
            <v>0</v>
          </cell>
          <cell r="BA3396">
            <v>0</v>
          </cell>
          <cell r="BC3396" t="str">
            <v>GOLD</v>
          </cell>
          <cell r="BE3396" t="str">
            <v>Nov</v>
          </cell>
        </row>
        <row r="3397">
          <cell r="C3397" t="str">
            <v>Hongkong Electric</v>
          </cell>
          <cell r="R3397">
            <v>0</v>
          </cell>
          <cell r="AZ3397">
            <v>0</v>
          </cell>
          <cell r="BA3397">
            <v>0</v>
          </cell>
          <cell r="BC3397" t="str">
            <v>GOLD</v>
          </cell>
          <cell r="BE3397" t="str">
            <v>Dec</v>
          </cell>
        </row>
        <row r="3398">
          <cell r="C3398" t="str">
            <v>Hongkong Electric</v>
          </cell>
          <cell r="R3398">
            <v>0</v>
          </cell>
          <cell r="AZ3398">
            <v>0</v>
          </cell>
          <cell r="BA3398">
            <v>0</v>
          </cell>
          <cell r="BC3398" t="str">
            <v>GOLD</v>
          </cell>
          <cell r="BE3398" t="str">
            <v>Jan</v>
          </cell>
        </row>
        <row r="3399">
          <cell r="C3399" t="str">
            <v>Hongkong Electric</v>
          </cell>
          <cell r="R3399">
            <v>0</v>
          </cell>
          <cell r="AZ3399">
            <v>0</v>
          </cell>
          <cell r="BA3399">
            <v>0</v>
          </cell>
          <cell r="BC3399" t="str">
            <v>GOLD</v>
          </cell>
          <cell r="BE3399" t="str">
            <v>Feb</v>
          </cell>
        </row>
        <row r="3400">
          <cell r="C3400" t="str">
            <v>Hongkong Electric</v>
          </cell>
          <cell r="R3400">
            <v>0</v>
          </cell>
          <cell r="AZ3400">
            <v>0</v>
          </cell>
          <cell r="BA3400">
            <v>0</v>
          </cell>
          <cell r="BC3400" t="str">
            <v>GOLD</v>
          </cell>
          <cell r="BE3400" t="str">
            <v>Mar</v>
          </cell>
        </row>
        <row r="3401">
          <cell r="C3401" t="str">
            <v>Hongkong Electric</v>
          </cell>
          <cell r="R3401">
            <v>0</v>
          </cell>
          <cell r="AZ3401">
            <v>0</v>
          </cell>
          <cell r="BA3401">
            <v>0</v>
          </cell>
          <cell r="BC3401" t="str">
            <v>GOLD</v>
          </cell>
          <cell r="BE3401" t="str">
            <v>Apr</v>
          </cell>
        </row>
        <row r="3402">
          <cell r="C3402" t="str">
            <v>Hongkong Electric</v>
          </cell>
          <cell r="R3402">
            <v>0</v>
          </cell>
          <cell r="AZ3402">
            <v>0</v>
          </cell>
          <cell r="BA3402">
            <v>0</v>
          </cell>
          <cell r="BC3402" t="str">
            <v>GOLD</v>
          </cell>
          <cell r="BE3402" t="str">
            <v>May</v>
          </cell>
        </row>
        <row r="3403">
          <cell r="C3403" t="str">
            <v>Hongkong Electric</v>
          </cell>
          <cell r="R3403">
            <v>0</v>
          </cell>
          <cell r="AZ3403">
            <v>0</v>
          </cell>
          <cell r="BA3403">
            <v>0</v>
          </cell>
          <cell r="BC3403" t="str">
            <v>GOLD</v>
          </cell>
          <cell r="BE3403" t="str">
            <v>Jun</v>
          </cell>
        </row>
        <row r="3404">
          <cell r="C3404" t="str">
            <v>Hongkong Electric</v>
          </cell>
          <cell r="R3404">
            <v>0</v>
          </cell>
          <cell r="AZ3404">
            <v>0</v>
          </cell>
          <cell r="BA3404">
            <v>0</v>
          </cell>
          <cell r="BC3404" t="str">
            <v>GOLD</v>
          </cell>
          <cell r="BE3404" t="str">
            <v>Jul</v>
          </cell>
        </row>
        <row r="3405">
          <cell r="C3405" t="str">
            <v>Hongkong Electric</v>
          </cell>
          <cell r="R3405">
            <v>0</v>
          </cell>
          <cell r="AZ3405">
            <v>0</v>
          </cell>
          <cell r="BA3405">
            <v>0</v>
          </cell>
          <cell r="BC3405" t="str">
            <v>GOLD</v>
          </cell>
          <cell r="BE3405" t="str">
            <v>Aug</v>
          </cell>
        </row>
        <row r="3406">
          <cell r="C3406" t="str">
            <v>Hongkong Electric</v>
          </cell>
          <cell r="R3406">
            <v>0</v>
          </cell>
          <cell r="AZ3406">
            <v>0</v>
          </cell>
          <cell r="BA3406">
            <v>0</v>
          </cell>
          <cell r="BC3406" t="str">
            <v>GOLD</v>
          </cell>
          <cell r="BE3406" t="str">
            <v>Sep</v>
          </cell>
        </row>
        <row r="3407">
          <cell r="C3407" t="str">
            <v>Hongkong Electric</v>
          </cell>
          <cell r="R3407">
            <v>0</v>
          </cell>
          <cell r="AZ3407">
            <v>0</v>
          </cell>
          <cell r="BA3407">
            <v>0</v>
          </cell>
          <cell r="BC3407" t="str">
            <v>GOLD</v>
          </cell>
          <cell r="BE3407" t="str">
            <v>Oct</v>
          </cell>
        </row>
        <row r="3408">
          <cell r="C3408" t="str">
            <v>Hongkong Electric</v>
          </cell>
          <cell r="R3408">
            <v>0</v>
          </cell>
          <cell r="AZ3408">
            <v>0</v>
          </cell>
          <cell r="BA3408">
            <v>0</v>
          </cell>
          <cell r="BC3408" t="str">
            <v>GOLD</v>
          </cell>
          <cell r="BE3408" t="str">
            <v>Nov</v>
          </cell>
        </row>
        <row r="3409">
          <cell r="C3409" t="str">
            <v>Hongkong Electric</v>
          </cell>
          <cell r="R3409">
            <v>0</v>
          </cell>
          <cell r="AZ3409">
            <v>0</v>
          </cell>
          <cell r="BA3409">
            <v>0</v>
          </cell>
          <cell r="BC3409" t="str">
            <v>GOLD</v>
          </cell>
          <cell r="BE3409" t="str">
            <v>Dec</v>
          </cell>
        </row>
        <row r="3410">
          <cell r="C3410" t="str">
            <v>Hongkong Electric</v>
          </cell>
          <cell r="R3410">
            <v>0</v>
          </cell>
          <cell r="AZ3410">
            <v>0</v>
          </cell>
          <cell r="BA3410">
            <v>0</v>
          </cell>
          <cell r="BC3410" t="str">
            <v>GOLD</v>
          </cell>
          <cell r="BE3410" t="str">
            <v>Jan</v>
          </cell>
        </row>
        <row r="3411">
          <cell r="C3411" t="str">
            <v>Hongkong Electric</v>
          </cell>
          <cell r="R3411">
            <v>0</v>
          </cell>
          <cell r="AZ3411">
            <v>0</v>
          </cell>
          <cell r="BA3411">
            <v>0</v>
          </cell>
          <cell r="BC3411" t="str">
            <v>GOLD</v>
          </cell>
          <cell r="BE3411" t="str">
            <v>Feb</v>
          </cell>
        </row>
        <row r="3412">
          <cell r="C3412" t="str">
            <v>Hongkong Electric</v>
          </cell>
          <cell r="R3412">
            <v>0</v>
          </cell>
          <cell r="AZ3412">
            <v>0</v>
          </cell>
          <cell r="BA3412">
            <v>0</v>
          </cell>
          <cell r="BC3412" t="str">
            <v>GOLD</v>
          </cell>
          <cell r="BE3412" t="str">
            <v>Mar</v>
          </cell>
        </row>
        <row r="3413">
          <cell r="C3413" t="str">
            <v>Hongkong Electric</v>
          </cell>
          <cell r="R3413">
            <v>0</v>
          </cell>
          <cell r="AZ3413">
            <v>0</v>
          </cell>
          <cell r="BA3413">
            <v>0</v>
          </cell>
          <cell r="BC3413" t="str">
            <v>GOLD</v>
          </cell>
          <cell r="BE3413" t="str">
            <v>Apr</v>
          </cell>
        </row>
        <row r="3414">
          <cell r="C3414" t="str">
            <v>Hongkong Electric</v>
          </cell>
          <cell r="R3414">
            <v>0</v>
          </cell>
          <cell r="AZ3414">
            <v>0</v>
          </cell>
          <cell r="BA3414">
            <v>0</v>
          </cell>
          <cell r="BC3414" t="str">
            <v>GOLD</v>
          </cell>
          <cell r="BE3414" t="str">
            <v>May</v>
          </cell>
        </row>
        <row r="3415">
          <cell r="C3415" t="str">
            <v>Hongkong Electric</v>
          </cell>
          <cell r="R3415">
            <v>0</v>
          </cell>
          <cell r="AZ3415">
            <v>0</v>
          </cell>
          <cell r="BA3415">
            <v>0</v>
          </cell>
          <cell r="BC3415" t="str">
            <v>GOLD</v>
          </cell>
          <cell r="BE3415" t="str">
            <v>Jun</v>
          </cell>
        </row>
        <row r="3416">
          <cell r="C3416" t="str">
            <v>Hongkong Electric</v>
          </cell>
          <cell r="R3416">
            <v>0</v>
          </cell>
          <cell r="AZ3416">
            <v>0</v>
          </cell>
          <cell r="BA3416">
            <v>0</v>
          </cell>
          <cell r="BC3416" t="str">
            <v>GOLD</v>
          </cell>
          <cell r="BE3416" t="str">
            <v>Jul</v>
          </cell>
        </row>
        <row r="3417">
          <cell r="C3417" t="str">
            <v>Hongkong Electric</v>
          </cell>
          <cell r="R3417">
            <v>0</v>
          </cell>
          <cell r="AZ3417">
            <v>0</v>
          </cell>
          <cell r="BA3417">
            <v>0</v>
          </cell>
          <cell r="BC3417" t="str">
            <v>GOLD</v>
          </cell>
          <cell r="BE3417" t="str">
            <v>Aug</v>
          </cell>
        </row>
        <row r="3418">
          <cell r="C3418" t="str">
            <v>Hongkong Electric</v>
          </cell>
          <cell r="R3418">
            <v>0</v>
          </cell>
          <cell r="AZ3418">
            <v>0</v>
          </cell>
          <cell r="BA3418">
            <v>0</v>
          </cell>
          <cell r="BC3418" t="str">
            <v>GOLD</v>
          </cell>
          <cell r="BE3418" t="str">
            <v>Sep</v>
          </cell>
        </row>
        <row r="3419">
          <cell r="C3419" t="str">
            <v>Hongkong Electric</v>
          </cell>
          <cell r="R3419">
            <v>0</v>
          </cell>
          <cell r="AZ3419">
            <v>0</v>
          </cell>
          <cell r="BA3419">
            <v>0</v>
          </cell>
          <cell r="BC3419" t="str">
            <v>GOLD</v>
          </cell>
          <cell r="BE3419" t="str">
            <v>Oct</v>
          </cell>
        </row>
        <row r="3420">
          <cell r="C3420" t="str">
            <v>Hongkong Electric</v>
          </cell>
          <cell r="R3420">
            <v>0</v>
          </cell>
          <cell r="AZ3420">
            <v>0</v>
          </cell>
          <cell r="BA3420">
            <v>0</v>
          </cell>
          <cell r="BC3420" t="str">
            <v>GOLD</v>
          </cell>
          <cell r="BE3420" t="str">
            <v>Nov</v>
          </cell>
        </row>
        <row r="3421">
          <cell r="C3421" t="str">
            <v>Hongkong Electric</v>
          </cell>
          <cell r="R3421">
            <v>0</v>
          </cell>
          <cell r="AZ3421">
            <v>0</v>
          </cell>
          <cell r="BA3421">
            <v>0</v>
          </cell>
          <cell r="BC3421" t="str">
            <v>GOLD</v>
          </cell>
          <cell r="BE3421" t="str">
            <v>Dec</v>
          </cell>
        </row>
        <row r="3422">
          <cell r="C3422" t="str">
            <v>Hongkong Electric</v>
          </cell>
          <cell r="R3422">
            <v>60000</v>
          </cell>
          <cell r="AZ3422">
            <v>-279000</v>
          </cell>
          <cell r="BA3422">
            <v>-54497.083201518515</v>
          </cell>
          <cell r="BC3422" t="str">
            <v>GOLD</v>
          </cell>
          <cell r="BE3422" t="str">
            <v>Jan</v>
          </cell>
        </row>
        <row r="3423">
          <cell r="C3423" t="str">
            <v>Hongkong Electric</v>
          </cell>
          <cell r="R3423">
            <v>0</v>
          </cell>
          <cell r="AZ3423">
            <v>0</v>
          </cell>
          <cell r="BA3423">
            <v>0</v>
          </cell>
          <cell r="BC3423" t="str">
            <v>GOLD</v>
          </cell>
          <cell r="BE3423" t="str">
            <v>Feb</v>
          </cell>
        </row>
        <row r="3424">
          <cell r="C3424" t="str">
            <v>Hongkong Electric</v>
          </cell>
          <cell r="R3424">
            <v>0</v>
          </cell>
          <cell r="AZ3424">
            <v>0</v>
          </cell>
          <cell r="BA3424">
            <v>0</v>
          </cell>
          <cell r="BC3424" t="str">
            <v>GOLD</v>
          </cell>
          <cell r="BE3424" t="str">
            <v>Mar</v>
          </cell>
        </row>
        <row r="3425">
          <cell r="C3425" t="str">
            <v>Hongkong Electric</v>
          </cell>
          <cell r="R3425">
            <v>0</v>
          </cell>
          <cell r="AZ3425">
            <v>0</v>
          </cell>
          <cell r="BA3425">
            <v>0</v>
          </cell>
          <cell r="BC3425" t="str">
            <v>GOLD</v>
          </cell>
          <cell r="BE3425" t="str">
            <v>Apr</v>
          </cell>
        </row>
        <row r="3426">
          <cell r="C3426" t="str">
            <v>Hongkong Electric</v>
          </cell>
          <cell r="R3426">
            <v>0</v>
          </cell>
          <cell r="AZ3426">
            <v>0</v>
          </cell>
          <cell r="BA3426">
            <v>0</v>
          </cell>
          <cell r="BC3426" t="str">
            <v>GOLD</v>
          </cell>
          <cell r="BE3426" t="str">
            <v>May</v>
          </cell>
        </row>
        <row r="3427">
          <cell r="C3427" t="str">
            <v>Hongkong Electric</v>
          </cell>
          <cell r="R3427">
            <v>0</v>
          </cell>
          <cell r="AZ3427">
            <v>0</v>
          </cell>
          <cell r="BA3427">
            <v>0</v>
          </cell>
          <cell r="BC3427" t="str">
            <v>GOLD</v>
          </cell>
          <cell r="BE3427" t="str">
            <v>Jun</v>
          </cell>
        </row>
        <row r="3428">
          <cell r="C3428" t="str">
            <v>Hongkong Electric</v>
          </cell>
          <cell r="R3428">
            <v>0</v>
          </cell>
          <cell r="AZ3428">
            <v>0</v>
          </cell>
          <cell r="BA3428">
            <v>0</v>
          </cell>
          <cell r="BC3428" t="str">
            <v>GOLD</v>
          </cell>
          <cell r="BE3428" t="str">
            <v>Jul</v>
          </cell>
        </row>
        <row r="3429">
          <cell r="C3429" t="str">
            <v>Hongkong Electric</v>
          </cell>
          <cell r="R3429">
            <v>0</v>
          </cell>
          <cell r="AZ3429">
            <v>0</v>
          </cell>
          <cell r="BA3429">
            <v>0</v>
          </cell>
          <cell r="BC3429" t="str">
            <v>GOLD</v>
          </cell>
          <cell r="BE3429" t="str">
            <v>Aug</v>
          </cell>
        </row>
        <row r="3430">
          <cell r="C3430" t="str">
            <v>Hongkong Electric</v>
          </cell>
          <cell r="R3430">
            <v>0</v>
          </cell>
          <cell r="AZ3430">
            <v>0</v>
          </cell>
          <cell r="BA3430">
            <v>0</v>
          </cell>
          <cell r="BC3430" t="str">
            <v>GOLD</v>
          </cell>
          <cell r="BE3430" t="str">
            <v>Sep</v>
          </cell>
        </row>
        <row r="3431">
          <cell r="C3431" t="str">
            <v>Hongkong Electric</v>
          </cell>
          <cell r="R3431">
            <v>0</v>
          </cell>
          <cell r="AZ3431">
            <v>0</v>
          </cell>
          <cell r="BA3431">
            <v>0</v>
          </cell>
          <cell r="BC3431" t="str">
            <v>GOLD</v>
          </cell>
          <cell r="BE3431" t="str">
            <v>Oct</v>
          </cell>
        </row>
        <row r="3432">
          <cell r="C3432" t="str">
            <v>Hongkong Electric</v>
          </cell>
          <cell r="R3432">
            <v>0</v>
          </cell>
          <cell r="AZ3432">
            <v>0</v>
          </cell>
          <cell r="BA3432">
            <v>0</v>
          </cell>
          <cell r="BC3432" t="str">
            <v>GOLD</v>
          </cell>
          <cell r="BE3432" t="str">
            <v>Nov</v>
          </cell>
        </row>
        <row r="3433">
          <cell r="C3433" t="str">
            <v>Hongkong Electric</v>
          </cell>
          <cell r="R3433">
            <v>0</v>
          </cell>
          <cell r="AZ3433">
            <v>0</v>
          </cell>
          <cell r="BA3433">
            <v>0</v>
          </cell>
          <cell r="BC3433" t="str">
            <v>GOLD</v>
          </cell>
          <cell r="BE3433" t="str">
            <v>Dec</v>
          </cell>
        </row>
        <row r="3434">
          <cell r="C3434" t="str">
            <v>Hongkong Electric</v>
          </cell>
          <cell r="R3434">
            <v>0</v>
          </cell>
          <cell r="AZ3434">
            <v>0</v>
          </cell>
          <cell r="BA3434">
            <v>0</v>
          </cell>
          <cell r="BC3434" t="str">
            <v>GOLD</v>
          </cell>
          <cell r="BE3434" t="str">
            <v>Jan</v>
          </cell>
        </row>
        <row r="3435">
          <cell r="C3435" t="str">
            <v>Hongkong Electric</v>
          </cell>
          <cell r="R3435">
            <v>0</v>
          </cell>
          <cell r="AZ3435">
            <v>0</v>
          </cell>
          <cell r="BA3435">
            <v>0</v>
          </cell>
          <cell r="BC3435" t="str">
            <v>GOLD</v>
          </cell>
          <cell r="BE3435" t="str">
            <v>Feb</v>
          </cell>
        </row>
        <row r="3436">
          <cell r="C3436" t="str">
            <v>Hongkong Electric</v>
          </cell>
          <cell r="R3436">
            <v>0</v>
          </cell>
          <cell r="AZ3436">
            <v>0</v>
          </cell>
          <cell r="BA3436">
            <v>0</v>
          </cell>
          <cell r="BC3436" t="str">
            <v>GOLD</v>
          </cell>
          <cell r="BE3436" t="str">
            <v>Mar</v>
          </cell>
        </row>
        <row r="3437">
          <cell r="C3437" t="str">
            <v>Hongkong Electric</v>
          </cell>
          <cell r="R3437">
            <v>56000</v>
          </cell>
          <cell r="AZ3437">
            <v>-260400.00000000003</v>
          </cell>
          <cell r="BA3437">
            <v>-59645.118551173589</v>
          </cell>
          <cell r="BC3437" t="str">
            <v>GOLD</v>
          </cell>
          <cell r="BE3437" t="str">
            <v>Apr</v>
          </cell>
        </row>
        <row r="3438">
          <cell r="C3438" t="str">
            <v>Hongkong Electric</v>
          </cell>
          <cell r="R3438">
            <v>0</v>
          </cell>
          <cell r="AZ3438">
            <v>0</v>
          </cell>
          <cell r="BA3438">
            <v>0</v>
          </cell>
          <cell r="BC3438" t="str">
            <v>GOLD</v>
          </cell>
          <cell r="BE3438" t="str">
            <v>May</v>
          </cell>
        </row>
        <row r="3439">
          <cell r="C3439" t="str">
            <v>Hongkong Electric</v>
          </cell>
          <cell r="R3439">
            <v>0</v>
          </cell>
          <cell r="AZ3439">
            <v>0</v>
          </cell>
          <cell r="BA3439">
            <v>0</v>
          </cell>
          <cell r="BC3439" t="str">
            <v>GOLD</v>
          </cell>
          <cell r="BE3439" t="str">
            <v>Jun</v>
          </cell>
        </row>
        <row r="3440">
          <cell r="C3440" t="str">
            <v>Hongkong Electric</v>
          </cell>
          <cell r="R3440">
            <v>0</v>
          </cell>
          <cell r="AZ3440">
            <v>0</v>
          </cell>
          <cell r="BA3440">
            <v>0</v>
          </cell>
          <cell r="BC3440" t="str">
            <v>GOLD</v>
          </cell>
          <cell r="BE3440" t="str">
            <v>Jul</v>
          </cell>
        </row>
        <row r="3441">
          <cell r="C3441" t="str">
            <v>Hongkong Electric</v>
          </cell>
          <cell r="R3441">
            <v>0</v>
          </cell>
          <cell r="AZ3441">
            <v>0</v>
          </cell>
          <cell r="BA3441">
            <v>0</v>
          </cell>
          <cell r="BC3441" t="str">
            <v>GOLD</v>
          </cell>
          <cell r="BE3441" t="str">
            <v>Aug</v>
          </cell>
        </row>
        <row r="3442">
          <cell r="C3442" t="str">
            <v>Hongkong Electric</v>
          </cell>
          <cell r="R3442">
            <v>0</v>
          </cell>
          <cell r="AZ3442">
            <v>0</v>
          </cell>
          <cell r="BA3442">
            <v>0</v>
          </cell>
          <cell r="BC3442" t="str">
            <v>GOLD</v>
          </cell>
          <cell r="BE3442" t="str">
            <v>Sep</v>
          </cell>
        </row>
        <row r="3443">
          <cell r="C3443" t="str">
            <v>Hongkong Electric</v>
          </cell>
          <cell r="R3443">
            <v>0</v>
          </cell>
          <cell r="AZ3443">
            <v>0</v>
          </cell>
          <cell r="BA3443">
            <v>0</v>
          </cell>
          <cell r="BC3443" t="str">
            <v>GOLD</v>
          </cell>
          <cell r="BE3443" t="str">
            <v>Oct</v>
          </cell>
        </row>
        <row r="3444">
          <cell r="C3444" t="str">
            <v>Hongkong Electric</v>
          </cell>
          <cell r="R3444">
            <v>0</v>
          </cell>
          <cell r="AZ3444">
            <v>0</v>
          </cell>
          <cell r="BA3444">
            <v>0</v>
          </cell>
          <cell r="BC3444" t="str">
            <v>GOLD</v>
          </cell>
          <cell r="BE3444" t="str">
            <v>Nov</v>
          </cell>
        </row>
        <row r="3445">
          <cell r="C3445" t="str">
            <v>Hongkong Electric</v>
          </cell>
          <cell r="R3445">
            <v>0</v>
          </cell>
          <cell r="AZ3445">
            <v>0</v>
          </cell>
          <cell r="BA3445">
            <v>0</v>
          </cell>
          <cell r="BC3445" t="str">
            <v>GOLD</v>
          </cell>
          <cell r="BE3445" t="str">
            <v>Dec</v>
          </cell>
        </row>
        <row r="3446">
          <cell r="C3446" t="str">
            <v>Hongkong Electric</v>
          </cell>
          <cell r="R3446">
            <v>0</v>
          </cell>
          <cell r="AZ3446">
            <v>0</v>
          </cell>
          <cell r="BA3446">
            <v>0</v>
          </cell>
          <cell r="BC3446" t="str">
            <v>GOLD</v>
          </cell>
          <cell r="BE3446" t="str">
            <v>Jan</v>
          </cell>
        </row>
        <row r="3447">
          <cell r="C3447" t="str">
            <v>Hongkong Electric</v>
          </cell>
          <cell r="R3447">
            <v>0</v>
          </cell>
          <cell r="AZ3447">
            <v>0</v>
          </cell>
          <cell r="BA3447">
            <v>0</v>
          </cell>
          <cell r="BC3447" t="str">
            <v>GOLD</v>
          </cell>
          <cell r="BE3447" t="str">
            <v>Feb</v>
          </cell>
        </row>
        <row r="3448">
          <cell r="C3448" t="str">
            <v>Hongkong Electric</v>
          </cell>
          <cell r="R3448">
            <v>0</v>
          </cell>
          <cell r="AZ3448">
            <v>0</v>
          </cell>
          <cell r="BA3448">
            <v>0</v>
          </cell>
          <cell r="BC3448" t="str">
            <v>GOLD</v>
          </cell>
          <cell r="BE3448" t="str">
            <v>Mar</v>
          </cell>
        </row>
        <row r="3449">
          <cell r="C3449" t="str">
            <v>Hongkong Electric</v>
          </cell>
          <cell r="R3449">
            <v>13999.999999999996</v>
          </cell>
          <cell r="AZ3449">
            <v>-65099.999999999985</v>
          </cell>
          <cell r="BA3449">
            <v>-16808.434122031082</v>
          </cell>
          <cell r="BC3449" t="str">
            <v>GOLD</v>
          </cell>
          <cell r="BE3449" t="str">
            <v>Apr</v>
          </cell>
        </row>
        <row r="3450">
          <cell r="C3450" t="str">
            <v>Hongkong Electric</v>
          </cell>
          <cell r="R3450">
            <v>0</v>
          </cell>
          <cell r="AZ3450">
            <v>0</v>
          </cell>
          <cell r="BA3450">
            <v>0</v>
          </cell>
          <cell r="BC3450" t="str">
            <v>GOLD</v>
          </cell>
          <cell r="BE3450" t="str">
            <v>May</v>
          </cell>
        </row>
        <row r="3451">
          <cell r="C3451" t="str">
            <v>Hongkong Electric</v>
          </cell>
          <cell r="R3451">
            <v>0</v>
          </cell>
          <cell r="AZ3451">
            <v>0</v>
          </cell>
          <cell r="BA3451">
            <v>0</v>
          </cell>
          <cell r="BC3451" t="str">
            <v>GOLD</v>
          </cell>
          <cell r="BE3451" t="str">
            <v>Jun</v>
          </cell>
        </row>
        <row r="3452">
          <cell r="C3452" t="str">
            <v>Hongkong Electric</v>
          </cell>
          <cell r="R3452">
            <v>0</v>
          </cell>
          <cell r="AZ3452">
            <v>0</v>
          </cell>
          <cell r="BA3452">
            <v>0</v>
          </cell>
          <cell r="BC3452" t="str">
            <v>GOLD</v>
          </cell>
          <cell r="BE3452" t="str">
            <v>Jul</v>
          </cell>
        </row>
        <row r="3453">
          <cell r="C3453" t="str">
            <v>Hongkong Electric</v>
          </cell>
          <cell r="R3453">
            <v>0</v>
          </cell>
          <cell r="AZ3453">
            <v>0</v>
          </cell>
          <cell r="BA3453">
            <v>0</v>
          </cell>
          <cell r="BC3453" t="str">
            <v>GOLD</v>
          </cell>
          <cell r="BE3453" t="str">
            <v>Aug</v>
          </cell>
        </row>
        <row r="3454">
          <cell r="C3454" t="str">
            <v>Hongkong Electric</v>
          </cell>
          <cell r="R3454">
            <v>0</v>
          </cell>
          <cell r="AZ3454">
            <v>0</v>
          </cell>
          <cell r="BA3454">
            <v>0</v>
          </cell>
          <cell r="BC3454" t="str">
            <v>GOLD</v>
          </cell>
          <cell r="BE3454" t="str">
            <v>Sep</v>
          </cell>
        </row>
        <row r="3455">
          <cell r="C3455" t="str">
            <v>Hongkong Electric</v>
          </cell>
          <cell r="R3455">
            <v>0</v>
          </cell>
          <cell r="AZ3455">
            <v>0</v>
          </cell>
          <cell r="BA3455">
            <v>0</v>
          </cell>
          <cell r="BC3455" t="str">
            <v>GOLD</v>
          </cell>
          <cell r="BE3455" t="str">
            <v>Oct</v>
          </cell>
        </row>
        <row r="3456">
          <cell r="C3456" t="str">
            <v>Hongkong Electric</v>
          </cell>
          <cell r="R3456">
            <v>0</v>
          </cell>
          <cell r="AZ3456">
            <v>0</v>
          </cell>
          <cell r="BA3456">
            <v>0</v>
          </cell>
          <cell r="BC3456" t="str">
            <v>GOLD</v>
          </cell>
          <cell r="BE3456" t="str">
            <v>Nov</v>
          </cell>
        </row>
        <row r="3457">
          <cell r="C3457" t="str">
            <v>Hongkong Electric</v>
          </cell>
          <cell r="R3457">
            <v>0</v>
          </cell>
          <cell r="AZ3457">
            <v>0</v>
          </cell>
          <cell r="BA3457">
            <v>0</v>
          </cell>
          <cell r="BC3457" t="str">
            <v>GOLD</v>
          </cell>
          <cell r="BE3457" t="str">
            <v>Dec</v>
          </cell>
        </row>
        <row r="3458">
          <cell r="C3458" t="str">
            <v>Hongkong Electric</v>
          </cell>
          <cell r="R3458">
            <v>0</v>
          </cell>
          <cell r="AZ3458">
            <v>0</v>
          </cell>
          <cell r="BA3458">
            <v>0</v>
          </cell>
          <cell r="BC3458" t="str">
            <v>GOLD</v>
          </cell>
          <cell r="BE3458" t="str">
            <v>Jan</v>
          </cell>
        </row>
        <row r="3459">
          <cell r="C3459" t="str">
            <v>Hongkong Electric</v>
          </cell>
          <cell r="R3459">
            <v>70000</v>
          </cell>
          <cell r="AZ3459">
            <v>-325500</v>
          </cell>
          <cell r="BA3459">
            <v>-50969.035115469786</v>
          </cell>
          <cell r="BC3459" t="str">
            <v>GOLD</v>
          </cell>
          <cell r="BE3459" t="str">
            <v>Feb</v>
          </cell>
        </row>
        <row r="3460">
          <cell r="C3460" t="str">
            <v>Hongkong Electric</v>
          </cell>
          <cell r="R3460">
            <v>0</v>
          </cell>
          <cell r="AZ3460">
            <v>0</v>
          </cell>
          <cell r="BA3460">
            <v>0</v>
          </cell>
          <cell r="BC3460" t="str">
            <v>GOLD</v>
          </cell>
          <cell r="BE3460" t="str">
            <v>Mar</v>
          </cell>
        </row>
        <row r="3461">
          <cell r="C3461" t="str">
            <v>Hongkong Electric</v>
          </cell>
          <cell r="R3461">
            <v>0</v>
          </cell>
          <cell r="AZ3461">
            <v>0</v>
          </cell>
          <cell r="BA3461">
            <v>0</v>
          </cell>
          <cell r="BC3461" t="str">
            <v>GOLD</v>
          </cell>
          <cell r="BE3461" t="str">
            <v>Apr</v>
          </cell>
        </row>
        <row r="3462">
          <cell r="C3462" t="str">
            <v>Hongkong Electric</v>
          </cell>
          <cell r="R3462">
            <v>0</v>
          </cell>
          <cell r="AZ3462">
            <v>0</v>
          </cell>
          <cell r="BA3462">
            <v>0</v>
          </cell>
          <cell r="BC3462" t="str">
            <v>GOLD</v>
          </cell>
          <cell r="BE3462" t="str">
            <v>May</v>
          </cell>
        </row>
        <row r="3463">
          <cell r="C3463" t="str">
            <v>Hongkong Electric</v>
          </cell>
          <cell r="R3463">
            <v>0</v>
          </cell>
          <cell r="AZ3463">
            <v>0</v>
          </cell>
          <cell r="BA3463">
            <v>0</v>
          </cell>
          <cell r="BC3463" t="str">
            <v>GOLD</v>
          </cell>
          <cell r="BE3463" t="str">
            <v>Jun</v>
          </cell>
        </row>
        <row r="3464">
          <cell r="C3464" t="str">
            <v>Hongkong Electric</v>
          </cell>
          <cell r="R3464">
            <v>0</v>
          </cell>
          <cell r="AZ3464">
            <v>0</v>
          </cell>
          <cell r="BA3464">
            <v>0</v>
          </cell>
          <cell r="BC3464" t="str">
            <v>GOLD</v>
          </cell>
          <cell r="BE3464" t="str">
            <v>Jul</v>
          </cell>
        </row>
        <row r="3465">
          <cell r="C3465" t="str">
            <v>Hongkong Electric</v>
          </cell>
          <cell r="R3465">
            <v>0</v>
          </cell>
          <cell r="AZ3465">
            <v>0</v>
          </cell>
          <cell r="BA3465">
            <v>0</v>
          </cell>
          <cell r="BC3465" t="str">
            <v>GOLD</v>
          </cell>
          <cell r="BE3465" t="str">
            <v>Aug</v>
          </cell>
        </row>
        <row r="3466">
          <cell r="C3466" t="str">
            <v>Hongkong Electric</v>
          </cell>
          <cell r="R3466">
            <v>0</v>
          </cell>
          <cell r="AZ3466">
            <v>0</v>
          </cell>
          <cell r="BA3466">
            <v>0</v>
          </cell>
          <cell r="BC3466" t="str">
            <v>GOLD</v>
          </cell>
          <cell r="BE3466" t="str">
            <v>Sep</v>
          </cell>
        </row>
        <row r="3467">
          <cell r="C3467" t="str">
            <v>Hongkong Electric</v>
          </cell>
          <cell r="R3467">
            <v>0</v>
          </cell>
          <cell r="AZ3467">
            <v>0</v>
          </cell>
          <cell r="BA3467">
            <v>0</v>
          </cell>
          <cell r="BC3467" t="str">
            <v>GOLD</v>
          </cell>
          <cell r="BE3467" t="str">
            <v>Oct</v>
          </cell>
        </row>
        <row r="3468">
          <cell r="C3468" t="str">
            <v>Hongkong Electric</v>
          </cell>
          <cell r="R3468">
            <v>0</v>
          </cell>
          <cell r="AZ3468">
            <v>0</v>
          </cell>
          <cell r="BA3468">
            <v>0</v>
          </cell>
          <cell r="BC3468" t="str">
            <v>GOLD</v>
          </cell>
          <cell r="BE3468" t="str">
            <v>Nov</v>
          </cell>
        </row>
        <row r="3469">
          <cell r="C3469" t="str">
            <v>Hongkong Electric</v>
          </cell>
          <cell r="R3469">
            <v>0</v>
          </cell>
          <cell r="AZ3469">
            <v>0</v>
          </cell>
          <cell r="BA3469">
            <v>0</v>
          </cell>
          <cell r="BC3469" t="str">
            <v>GOLD</v>
          </cell>
          <cell r="BE3469" t="str">
            <v>Dec</v>
          </cell>
        </row>
        <row r="3470">
          <cell r="C3470" t="str">
            <v>Hongkong Electric</v>
          </cell>
          <cell r="R3470">
            <v>0</v>
          </cell>
          <cell r="AZ3470">
            <v>0</v>
          </cell>
          <cell r="BA3470">
            <v>0</v>
          </cell>
          <cell r="BC3470" t="str">
            <v>GOLD</v>
          </cell>
          <cell r="BE3470" t="str">
            <v>Jan</v>
          </cell>
        </row>
        <row r="3471">
          <cell r="C3471" t="str">
            <v>Hongkong Electric</v>
          </cell>
          <cell r="R3471">
            <v>0</v>
          </cell>
          <cell r="AZ3471">
            <v>0</v>
          </cell>
          <cell r="BA3471">
            <v>0</v>
          </cell>
          <cell r="BC3471" t="str">
            <v>GOLD</v>
          </cell>
          <cell r="BE3471" t="str">
            <v>Feb</v>
          </cell>
        </row>
        <row r="3472">
          <cell r="C3472" t="str">
            <v>Hongkong Electric</v>
          </cell>
          <cell r="R3472">
            <v>0</v>
          </cell>
          <cell r="AZ3472">
            <v>0</v>
          </cell>
          <cell r="BA3472">
            <v>0</v>
          </cell>
          <cell r="BC3472" t="str">
            <v>GOLD</v>
          </cell>
          <cell r="BE3472" t="str">
            <v>Mar</v>
          </cell>
        </row>
        <row r="3473">
          <cell r="C3473" t="str">
            <v>Hongkong Electric</v>
          </cell>
          <cell r="R3473">
            <v>0</v>
          </cell>
          <cell r="AZ3473">
            <v>0</v>
          </cell>
          <cell r="BA3473">
            <v>0</v>
          </cell>
          <cell r="BC3473" t="str">
            <v>GOLD</v>
          </cell>
          <cell r="BE3473" t="str">
            <v>Apr</v>
          </cell>
        </row>
        <row r="3474">
          <cell r="C3474" t="str">
            <v>Hongkong Electric</v>
          </cell>
          <cell r="R3474">
            <v>0</v>
          </cell>
          <cell r="AZ3474">
            <v>0</v>
          </cell>
          <cell r="BA3474">
            <v>0</v>
          </cell>
          <cell r="BC3474" t="str">
            <v>GOLD</v>
          </cell>
          <cell r="BE3474" t="str">
            <v>May</v>
          </cell>
        </row>
        <row r="3475">
          <cell r="C3475" t="str">
            <v>Hongkong Electric</v>
          </cell>
          <cell r="R3475">
            <v>0</v>
          </cell>
          <cell r="AZ3475">
            <v>0</v>
          </cell>
          <cell r="BA3475">
            <v>0</v>
          </cell>
          <cell r="BC3475" t="str">
            <v>GOLD</v>
          </cell>
          <cell r="BE3475" t="str">
            <v>Jun</v>
          </cell>
        </row>
        <row r="3476">
          <cell r="C3476" t="str">
            <v>Hongkong Electric</v>
          </cell>
          <cell r="R3476">
            <v>0</v>
          </cell>
          <cell r="AZ3476">
            <v>0</v>
          </cell>
          <cell r="BA3476">
            <v>0</v>
          </cell>
          <cell r="BC3476" t="str">
            <v>GOLD</v>
          </cell>
          <cell r="BE3476" t="str">
            <v>Jul</v>
          </cell>
        </row>
        <row r="3477">
          <cell r="C3477" t="str">
            <v>Hongkong Electric</v>
          </cell>
          <cell r="R3477">
            <v>0</v>
          </cell>
          <cell r="AZ3477">
            <v>0</v>
          </cell>
          <cell r="BA3477">
            <v>0</v>
          </cell>
          <cell r="BC3477" t="str">
            <v>GOLD</v>
          </cell>
          <cell r="BE3477" t="str">
            <v>Aug</v>
          </cell>
        </row>
        <row r="3478">
          <cell r="C3478" t="str">
            <v>Hongkong Electric</v>
          </cell>
          <cell r="R3478">
            <v>0</v>
          </cell>
          <cell r="AZ3478">
            <v>0</v>
          </cell>
          <cell r="BA3478">
            <v>0</v>
          </cell>
          <cell r="BC3478" t="str">
            <v>GOLD</v>
          </cell>
          <cell r="BE3478" t="str">
            <v>Sep</v>
          </cell>
        </row>
        <row r="3479">
          <cell r="C3479" t="str">
            <v>Hongkong Electric</v>
          </cell>
          <cell r="R3479">
            <v>0</v>
          </cell>
          <cell r="AZ3479">
            <v>0</v>
          </cell>
          <cell r="BA3479">
            <v>0</v>
          </cell>
          <cell r="BC3479" t="str">
            <v>GOLD</v>
          </cell>
          <cell r="BE3479" t="str">
            <v>Oct</v>
          </cell>
        </row>
        <row r="3480">
          <cell r="C3480" t="str">
            <v>Hongkong Electric</v>
          </cell>
          <cell r="R3480">
            <v>0</v>
          </cell>
          <cell r="AZ3480">
            <v>0</v>
          </cell>
          <cell r="BA3480">
            <v>0</v>
          </cell>
          <cell r="BC3480" t="str">
            <v>GOLD</v>
          </cell>
          <cell r="BE3480" t="str">
            <v>Nov</v>
          </cell>
        </row>
        <row r="3481">
          <cell r="C3481" t="str">
            <v>Hongkong Electric</v>
          </cell>
          <cell r="R3481">
            <v>0</v>
          </cell>
          <cell r="AZ3481">
            <v>0</v>
          </cell>
          <cell r="BA3481">
            <v>0</v>
          </cell>
          <cell r="BC3481" t="str">
            <v>GOLD</v>
          </cell>
          <cell r="BE3481" t="str">
            <v>Dec</v>
          </cell>
        </row>
        <row r="3482">
          <cell r="C3482" t="str">
            <v>Other</v>
          </cell>
          <cell r="R3482">
            <v>0</v>
          </cell>
          <cell r="AZ3482">
            <v>0</v>
          </cell>
          <cell r="BA3482">
            <v>0</v>
          </cell>
          <cell r="BC3482" t="str">
            <v>OTHERS</v>
          </cell>
          <cell r="BE3482" t="str">
            <v>Jan</v>
          </cell>
        </row>
        <row r="3483">
          <cell r="C3483" t="str">
            <v>Other</v>
          </cell>
          <cell r="R3483">
            <v>0</v>
          </cell>
          <cell r="AZ3483">
            <v>0</v>
          </cell>
          <cell r="BA3483">
            <v>0</v>
          </cell>
          <cell r="BC3483" t="str">
            <v>OTHERS</v>
          </cell>
          <cell r="BE3483" t="str">
            <v>Feb</v>
          </cell>
        </row>
        <row r="3484">
          <cell r="C3484" t="str">
            <v>Other</v>
          </cell>
          <cell r="R3484">
            <v>0</v>
          </cell>
          <cell r="AZ3484">
            <v>0</v>
          </cell>
          <cell r="BA3484">
            <v>0</v>
          </cell>
          <cell r="BC3484" t="str">
            <v>OTHERS</v>
          </cell>
          <cell r="BE3484" t="str">
            <v>Mar</v>
          </cell>
        </row>
        <row r="3485">
          <cell r="C3485" t="str">
            <v>Other</v>
          </cell>
          <cell r="R3485">
            <v>0</v>
          </cell>
          <cell r="AZ3485">
            <v>0</v>
          </cell>
          <cell r="BA3485">
            <v>0</v>
          </cell>
          <cell r="BC3485" t="str">
            <v>OTHERS</v>
          </cell>
          <cell r="BE3485" t="str">
            <v>Apr</v>
          </cell>
        </row>
        <row r="3486">
          <cell r="C3486" t="str">
            <v>Other</v>
          </cell>
          <cell r="R3486">
            <v>0</v>
          </cell>
          <cell r="AZ3486">
            <v>0</v>
          </cell>
          <cell r="BA3486">
            <v>0</v>
          </cell>
          <cell r="BC3486" t="str">
            <v>OTHERS</v>
          </cell>
          <cell r="BE3486" t="str">
            <v>May</v>
          </cell>
        </row>
        <row r="3487">
          <cell r="C3487" t="str">
            <v>Other</v>
          </cell>
          <cell r="R3487">
            <v>0</v>
          </cell>
          <cell r="AZ3487">
            <v>0</v>
          </cell>
          <cell r="BA3487">
            <v>0</v>
          </cell>
          <cell r="BC3487" t="str">
            <v>OTHERS</v>
          </cell>
          <cell r="BE3487" t="str">
            <v>Jun</v>
          </cell>
        </row>
        <row r="3488">
          <cell r="C3488" t="str">
            <v>Other</v>
          </cell>
          <cell r="R3488">
            <v>0</v>
          </cell>
          <cell r="AZ3488">
            <v>0</v>
          </cell>
          <cell r="BA3488">
            <v>0</v>
          </cell>
          <cell r="BC3488" t="str">
            <v>OTHERS</v>
          </cell>
          <cell r="BE3488" t="str">
            <v>Jul</v>
          </cell>
        </row>
        <row r="3489">
          <cell r="C3489" t="str">
            <v>Other</v>
          </cell>
          <cell r="R3489">
            <v>0</v>
          </cell>
          <cell r="AZ3489">
            <v>0</v>
          </cell>
          <cell r="BA3489">
            <v>0</v>
          </cell>
          <cell r="BC3489" t="str">
            <v>OTHERS</v>
          </cell>
          <cell r="BE3489" t="str">
            <v>Aug</v>
          </cell>
        </row>
        <row r="3490">
          <cell r="C3490" t="str">
            <v>Other</v>
          </cell>
          <cell r="R3490">
            <v>0</v>
          </cell>
          <cell r="AZ3490">
            <v>0</v>
          </cell>
          <cell r="BA3490">
            <v>0</v>
          </cell>
          <cell r="BC3490" t="str">
            <v>OTHERS</v>
          </cell>
          <cell r="BE3490" t="str">
            <v>Sep</v>
          </cell>
        </row>
        <row r="3491">
          <cell r="C3491" t="str">
            <v>Other</v>
          </cell>
          <cell r="R3491">
            <v>0</v>
          </cell>
          <cell r="AZ3491">
            <v>0</v>
          </cell>
          <cell r="BA3491">
            <v>0</v>
          </cell>
          <cell r="BC3491" t="str">
            <v>OTHERS</v>
          </cell>
          <cell r="BE3491" t="str">
            <v>Oct</v>
          </cell>
        </row>
        <row r="3492">
          <cell r="C3492" t="str">
            <v>Other</v>
          </cell>
          <cell r="R3492">
            <v>0</v>
          </cell>
          <cell r="AZ3492">
            <v>0</v>
          </cell>
          <cell r="BA3492">
            <v>0</v>
          </cell>
          <cell r="BC3492" t="str">
            <v>OTHERS</v>
          </cell>
          <cell r="BE3492" t="str">
            <v>Nov</v>
          </cell>
        </row>
        <row r="3493">
          <cell r="C3493" t="str">
            <v>Other</v>
          </cell>
          <cell r="R3493">
            <v>0</v>
          </cell>
          <cell r="AZ3493">
            <v>0</v>
          </cell>
          <cell r="BA3493">
            <v>0</v>
          </cell>
          <cell r="BC3493" t="str">
            <v>OTHERS</v>
          </cell>
          <cell r="BE3493" t="str">
            <v>Dec</v>
          </cell>
        </row>
        <row r="3494">
          <cell r="C3494" t="str">
            <v>Other</v>
          </cell>
          <cell r="R3494">
            <v>0</v>
          </cell>
          <cell r="AZ3494">
            <v>0</v>
          </cell>
          <cell r="BA3494">
            <v>0</v>
          </cell>
          <cell r="BC3494" t="str">
            <v>OTHERS</v>
          </cell>
          <cell r="BE3494" t="str">
            <v>Jan</v>
          </cell>
        </row>
        <row r="3495">
          <cell r="C3495" t="str">
            <v>Other</v>
          </cell>
          <cell r="R3495">
            <v>0</v>
          </cell>
          <cell r="AZ3495">
            <v>0</v>
          </cell>
          <cell r="BA3495">
            <v>0</v>
          </cell>
          <cell r="BC3495" t="str">
            <v>OTHERS</v>
          </cell>
          <cell r="BE3495" t="str">
            <v>Feb</v>
          </cell>
        </row>
        <row r="3496">
          <cell r="C3496" t="str">
            <v>Other</v>
          </cell>
          <cell r="R3496">
            <v>0</v>
          </cell>
          <cell r="AZ3496">
            <v>0</v>
          </cell>
          <cell r="BA3496">
            <v>0</v>
          </cell>
          <cell r="BC3496" t="str">
            <v>OTHERS</v>
          </cell>
          <cell r="BE3496" t="str">
            <v>Mar</v>
          </cell>
        </row>
        <row r="3497">
          <cell r="C3497" t="str">
            <v>Other</v>
          </cell>
          <cell r="R3497">
            <v>0</v>
          </cell>
          <cell r="AZ3497">
            <v>0</v>
          </cell>
          <cell r="BA3497">
            <v>0</v>
          </cell>
          <cell r="BC3497" t="str">
            <v>OTHERS</v>
          </cell>
          <cell r="BE3497" t="str">
            <v>Apr</v>
          </cell>
        </row>
        <row r="3498">
          <cell r="C3498" t="str">
            <v>Other</v>
          </cell>
          <cell r="R3498">
            <v>0</v>
          </cell>
          <cell r="AZ3498">
            <v>0</v>
          </cell>
          <cell r="BA3498">
            <v>0</v>
          </cell>
          <cell r="BC3498" t="str">
            <v>OTHERS</v>
          </cell>
          <cell r="BE3498" t="str">
            <v>May</v>
          </cell>
        </row>
        <row r="3499">
          <cell r="C3499" t="str">
            <v>Other</v>
          </cell>
          <cell r="R3499">
            <v>0</v>
          </cell>
          <cell r="AZ3499">
            <v>0</v>
          </cell>
          <cell r="BA3499">
            <v>0</v>
          </cell>
          <cell r="BC3499" t="str">
            <v>OTHERS</v>
          </cell>
          <cell r="BE3499" t="str">
            <v>Jun</v>
          </cell>
        </row>
        <row r="3500">
          <cell r="C3500" t="str">
            <v>Other</v>
          </cell>
          <cell r="R3500">
            <v>0</v>
          </cell>
          <cell r="AZ3500">
            <v>0</v>
          </cell>
          <cell r="BA3500">
            <v>0</v>
          </cell>
          <cell r="BC3500" t="str">
            <v>OTHERS</v>
          </cell>
          <cell r="BE3500" t="str">
            <v>Jul</v>
          </cell>
        </row>
        <row r="3501">
          <cell r="C3501" t="str">
            <v>Other</v>
          </cell>
          <cell r="R3501">
            <v>0</v>
          </cell>
          <cell r="AZ3501">
            <v>0</v>
          </cell>
          <cell r="BA3501">
            <v>0</v>
          </cell>
          <cell r="BC3501" t="str">
            <v>OTHERS</v>
          </cell>
          <cell r="BE3501" t="str">
            <v>Aug</v>
          </cell>
        </row>
        <row r="3502">
          <cell r="C3502" t="str">
            <v>Other</v>
          </cell>
          <cell r="R3502">
            <v>0</v>
          </cell>
          <cell r="AZ3502">
            <v>0</v>
          </cell>
          <cell r="BA3502">
            <v>0</v>
          </cell>
          <cell r="BC3502" t="str">
            <v>OTHERS</v>
          </cell>
          <cell r="BE3502" t="str">
            <v>Sep</v>
          </cell>
        </row>
        <row r="3503">
          <cell r="C3503" t="str">
            <v>Other</v>
          </cell>
          <cell r="R3503">
            <v>0</v>
          </cell>
          <cell r="AZ3503">
            <v>0</v>
          </cell>
          <cell r="BA3503">
            <v>0</v>
          </cell>
          <cell r="BC3503" t="str">
            <v>OTHERS</v>
          </cell>
          <cell r="BE3503" t="str">
            <v>Oct</v>
          </cell>
        </row>
        <row r="3504">
          <cell r="C3504" t="str">
            <v>Other</v>
          </cell>
          <cell r="R3504">
            <v>0</v>
          </cell>
          <cell r="AZ3504">
            <v>0</v>
          </cell>
          <cell r="BA3504">
            <v>0</v>
          </cell>
          <cell r="BC3504" t="str">
            <v>OTHERS</v>
          </cell>
          <cell r="BE3504" t="str">
            <v>Nov</v>
          </cell>
        </row>
        <row r="3505">
          <cell r="C3505" t="str">
            <v>Other</v>
          </cell>
          <cell r="R3505">
            <v>0</v>
          </cell>
          <cell r="AZ3505">
            <v>0</v>
          </cell>
          <cell r="BA3505">
            <v>0</v>
          </cell>
          <cell r="BC3505" t="str">
            <v>OTHERS</v>
          </cell>
          <cell r="BE3505" t="str">
            <v>Dec</v>
          </cell>
        </row>
        <row r="3506">
          <cell r="C3506" t="str">
            <v>Other</v>
          </cell>
          <cell r="R3506">
            <v>0</v>
          </cell>
          <cell r="AZ3506">
            <v>0</v>
          </cell>
          <cell r="BA3506">
            <v>0</v>
          </cell>
          <cell r="BC3506" t="str">
            <v>OTHERS</v>
          </cell>
          <cell r="BE3506" t="str">
            <v>Jan</v>
          </cell>
        </row>
        <row r="3507">
          <cell r="C3507" t="str">
            <v>Other</v>
          </cell>
          <cell r="R3507">
            <v>0</v>
          </cell>
          <cell r="AZ3507">
            <v>0</v>
          </cell>
          <cell r="BA3507">
            <v>0</v>
          </cell>
          <cell r="BC3507" t="str">
            <v>OTHERS</v>
          </cell>
          <cell r="BE3507" t="str">
            <v>Feb</v>
          </cell>
        </row>
        <row r="3508">
          <cell r="C3508" t="str">
            <v>Other</v>
          </cell>
          <cell r="R3508">
            <v>80000</v>
          </cell>
          <cell r="AZ3508">
            <v>-24000</v>
          </cell>
          <cell r="BA3508">
            <v>-90169.491525423728</v>
          </cell>
          <cell r="BC3508" t="str">
            <v>OTHERS</v>
          </cell>
          <cell r="BE3508" t="str">
            <v>Mar</v>
          </cell>
        </row>
        <row r="3509">
          <cell r="C3509" t="str">
            <v>Other</v>
          </cell>
          <cell r="R3509">
            <v>50000</v>
          </cell>
          <cell r="AZ3509">
            <v>-15000</v>
          </cell>
          <cell r="BA3509">
            <v>-56355.932203389828</v>
          </cell>
          <cell r="BC3509" t="str">
            <v>OTHERS</v>
          </cell>
          <cell r="BE3509" t="str">
            <v>Apr</v>
          </cell>
        </row>
        <row r="3510">
          <cell r="C3510" t="str">
            <v>Other</v>
          </cell>
          <cell r="R3510">
            <v>60000</v>
          </cell>
          <cell r="AZ3510">
            <v>-18000</v>
          </cell>
          <cell r="BA3510">
            <v>-67627.118644067799</v>
          </cell>
          <cell r="BC3510" t="str">
            <v>OTHERS</v>
          </cell>
          <cell r="BE3510" t="str">
            <v>May</v>
          </cell>
        </row>
        <row r="3511">
          <cell r="C3511" t="str">
            <v>Other</v>
          </cell>
          <cell r="R3511">
            <v>60000</v>
          </cell>
          <cell r="AZ3511">
            <v>-18000</v>
          </cell>
          <cell r="BA3511">
            <v>-67627.118644067799</v>
          </cell>
          <cell r="BC3511" t="str">
            <v>OTHERS</v>
          </cell>
          <cell r="BE3511" t="str">
            <v>Jun</v>
          </cell>
        </row>
        <row r="3512">
          <cell r="C3512" t="str">
            <v>Other</v>
          </cell>
          <cell r="R3512">
            <v>70000</v>
          </cell>
          <cell r="AZ3512">
            <v>-21000</v>
          </cell>
          <cell r="BA3512">
            <v>-78898.305084745763</v>
          </cell>
          <cell r="BC3512" t="str">
            <v>OTHERS</v>
          </cell>
          <cell r="BE3512" t="str">
            <v>Jul</v>
          </cell>
        </row>
        <row r="3513">
          <cell r="C3513" t="str">
            <v>Other</v>
          </cell>
          <cell r="R3513">
            <v>20000</v>
          </cell>
          <cell r="AZ3513">
            <v>-6000</v>
          </cell>
          <cell r="BA3513">
            <v>-22542.372881355932</v>
          </cell>
          <cell r="BC3513" t="str">
            <v>OTHERS</v>
          </cell>
          <cell r="BE3513" t="str">
            <v>Aug</v>
          </cell>
        </row>
        <row r="3514">
          <cell r="C3514" t="str">
            <v>Other</v>
          </cell>
          <cell r="R3514">
            <v>60000</v>
          </cell>
          <cell r="AZ3514">
            <v>-18000</v>
          </cell>
          <cell r="BA3514">
            <v>-67627.118644067799</v>
          </cell>
          <cell r="BC3514" t="str">
            <v>OTHERS</v>
          </cell>
          <cell r="BE3514" t="str">
            <v>Sep</v>
          </cell>
        </row>
        <row r="3515">
          <cell r="C3515" t="str">
            <v>Other</v>
          </cell>
          <cell r="R3515">
            <v>80000</v>
          </cell>
          <cell r="AZ3515">
            <v>-24000</v>
          </cell>
          <cell r="BA3515">
            <v>-90169.491525423728</v>
          </cell>
          <cell r="BC3515" t="str">
            <v>OTHERS</v>
          </cell>
          <cell r="BE3515" t="str">
            <v>Oct</v>
          </cell>
        </row>
        <row r="3516">
          <cell r="C3516" t="str">
            <v>Other</v>
          </cell>
          <cell r="R3516">
            <v>25000</v>
          </cell>
          <cell r="AZ3516">
            <v>-7500</v>
          </cell>
          <cell r="BA3516">
            <v>-28177.966101694914</v>
          </cell>
          <cell r="BC3516" t="str">
            <v>OTHERS</v>
          </cell>
          <cell r="BE3516" t="str">
            <v>Nov</v>
          </cell>
        </row>
        <row r="3517">
          <cell r="C3517" t="str">
            <v>Other</v>
          </cell>
          <cell r="R3517">
            <v>80000</v>
          </cell>
          <cell r="AZ3517">
            <v>-24000</v>
          </cell>
          <cell r="BA3517">
            <v>-90169.491525423728</v>
          </cell>
          <cell r="BC3517" t="str">
            <v>OTHERS</v>
          </cell>
          <cell r="BE3517" t="str">
            <v>Dec</v>
          </cell>
        </row>
        <row r="3518">
          <cell r="C3518" t="str">
            <v>Other</v>
          </cell>
          <cell r="R3518">
            <v>0</v>
          </cell>
          <cell r="AZ3518">
            <v>0</v>
          </cell>
          <cell r="BA3518">
            <v>0</v>
          </cell>
          <cell r="BC3518" t="str">
            <v>OTHERS</v>
          </cell>
          <cell r="BE3518" t="str">
            <v>Jan</v>
          </cell>
        </row>
        <row r="3519">
          <cell r="C3519" t="str">
            <v>Other</v>
          </cell>
          <cell r="R3519">
            <v>0</v>
          </cell>
          <cell r="AZ3519">
            <v>0</v>
          </cell>
          <cell r="BA3519">
            <v>0</v>
          </cell>
          <cell r="BC3519" t="str">
            <v>OTHERS</v>
          </cell>
          <cell r="BE3519" t="str">
            <v>Feb</v>
          </cell>
        </row>
        <row r="3520">
          <cell r="C3520" t="str">
            <v>Other</v>
          </cell>
          <cell r="R3520">
            <v>0</v>
          </cell>
          <cell r="AZ3520">
            <v>0</v>
          </cell>
          <cell r="BA3520">
            <v>0</v>
          </cell>
          <cell r="BC3520" t="str">
            <v>OTHERS</v>
          </cell>
          <cell r="BE3520" t="str">
            <v>Mar</v>
          </cell>
        </row>
        <row r="3521">
          <cell r="C3521" t="str">
            <v>Other</v>
          </cell>
          <cell r="R3521">
            <v>50000</v>
          </cell>
          <cell r="AZ3521">
            <v>-15000</v>
          </cell>
          <cell r="BA3521">
            <v>-56355.932203389828</v>
          </cell>
          <cell r="BC3521" t="str">
            <v>OTHERS</v>
          </cell>
          <cell r="BE3521" t="str">
            <v>Apr</v>
          </cell>
        </row>
        <row r="3522">
          <cell r="C3522" t="str">
            <v>Other</v>
          </cell>
          <cell r="R3522">
            <v>60000</v>
          </cell>
          <cell r="AZ3522">
            <v>-18000</v>
          </cell>
          <cell r="BA3522">
            <v>-67627.118644067799</v>
          </cell>
          <cell r="BC3522" t="str">
            <v>OTHERS</v>
          </cell>
          <cell r="BE3522" t="str">
            <v>May</v>
          </cell>
        </row>
        <row r="3523">
          <cell r="C3523" t="str">
            <v>Other</v>
          </cell>
          <cell r="R3523">
            <v>90000</v>
          </cell>
          <cell r="AZ3523">
            <v>-27000</v>
          </cell>
          <cell r="BA3523">
            <v>-101440.67796610169</v>
          </cell>
          <cell r="BC3523" t="str">
            <v>OTHERS</v>
          </cell>
          <cell r="BE3523" t="str">
            <v>Jun</v>
          </cell>
        </row>
        <row r="3524">
          <cell r="C3524" t="str">
            <v>Other</v>
          </cell>
          <cell r="R3524">
            <v>80000</v>
          </cell>
          <cell r="AZ3524">
            <v>-24000</v>
          </cell>
          <cell r="BA3524">
            <v>-90169.491525423728</v>
          </cell>
          <cell r="BC3524" t="str">
            <v>OTHERS</v>
          </cell>
          <cell r="BE3524" t="str">
            <v>Jul</v>
          </cell>
        </row>
        <row r="3525">
          <cell r="C3525" t="str">
            <v>Other</v>
          </cell>
          <cell r="R3525">
            <v>80000</v>
          </cell>
          <cell r="AZ3525">
            <v>-24000</v>
          </cell>
          <cell r="BA3525">
            <v>-90169.491525423728</v>
          </cell>
          <cell r="BC3525" t="str">
            <v>OTHERS</v>
          </cell>
          <cell r="BE3525" t="str">
            <v>Aug</v>
          </cell>
        </row>
        <row r="3526">
          <cell r="C3526" t="str">
            <v>Other</v>
          </cell>
          <cell r="R3526">
            <v>60000</v>
          </cell>
          <cell r="AZ3526">
            <v>-18000</v>
          </cell>
          <cell r="BA3526">
            <v>-67627.118644067799</v>
          </cell>
          <cell r="BC3526" t="str">
            <v>OTHERS</v>
          </cell>
          <cell r="BE3526" t="str">
            <v>Sep</v>
          </cell>
        </row>
        <row r="3527">
          <cell r="C3527" t="str">
            <v>Other</v>
          </cell>
          <cell r="R3527">
            <v>80000</v>
          </cell>
          <cell r="AZ3527">
            <v>-24000</v>
          </cell>
          <cell r="BA3527">
            <v>-90169.491525423728</v>
          </cell>
          <cell r="BC3527" t="str">
            <v>OTHERS</v>
          </cell>
          <cell r="BE3527" t="str">
            <v>Oct</v>
          </cell>
        </row>
        <row r="3528">
          <cell r="C3528" t="str">
            <v>Other</v>
          </cell>
          <cell r="R3528">
            <v>80000</v>
          </cell>
          <cell r="AZ3528">
            <v>-24000</v>
          </cell>
          <cell r="BA3528">
            <v>-90169.491525423728</v>
          </cell>
          <cell r="BC3528" t="str">
            <v>OTHERS</v>
          </cell>
          <cell r="BE3528" t="str">
            <v>Nov</v>
          </cell>
        </row>
        <row r="3529">
          <cell r="C3529" t="str">
            <v>Other</v>
          </cell>
          <cell r="R3529">
            <v>80000</v>
          </cell>
          <cell r="AZ3529">
            <v>-24000</v>
          </cell>
          <cell r="BA3529">
            <v>-90169.491525423728</v>
          </cell>
          <cell r="BC3529" t="str">
            <v>OTHERS</v>
          </cell>
          <cell r="BE3529" t="str">
            <v>Dec</v>
          </cell>
        </row>
        <row r="3530">
          <cell r="C3530" t="str">
            <v>Other</v>
          </cell>
          <cell r="R3530">
            <v>0</v>
          </cell>
          <cell r="AZ3530">
            <v>0</v>
          </cell>
          <cell r="BA3530">
            <v>0</v>
          </cell>
          <cell r="BC3530" t="str">
            <v>OTHERS</v>
          </cell>
          <cell r="BE3530" t="str">
            <v>Jan</v>
          </cell>
        </row>
        <row r="3531">
          <cell r="C3531" t="str">
            <v>Other</v>
          </cell>
          <cell r="R3531">
            <v>0</v>
          </cell>
          <cell r="AZ3531">
            <v>0</v>
          </cell>
          <cell r="BA3531">
            <v>0</v>
          </cell>
          <cell r="BC3531" t="str">
            <v>OTHERS</v>
          </cell>
          <cell r="BE3531" t="str">
            <v>Feb</v>
          </cell>
        </row>
        <row r="3532">
          <cell r="C3532" t="str">
            <v>Other</v>
          </cell>
          <cell r="R3532">
            <v>0</v>
          </cell>
          <cell r="AZ3532">
            <v>0</v>
          </cell>
          <cell r="BA3532">
            <v>0</v>
          </cell>
          <cell r="BC3532" t="str">
            <v>OTHERS</v>
          </cell>
          <cell r="BE3532" t="str">
            <v>Mar</v>
          </cell>
        </row>
        <row r="3533">
          <cell r="C3533" t="str">
            <v>Other</v>
          </cell>
          <cell r="R3533">
            <v>0</v>
          </cell>
          <cell r="AZ3533">
            <v>0</v>
          </cell>
          <cell r="BA3533">
            <v>0</v>
          </cell>
          <cell r="BC3533" t="str">
            <v>OTHERS</v>
          </cell>
          <cell r="BE3533" t="str">
            <v>Apr</v>
          </cell>
        </row>
        <row r="3534">
          <cell r="C3534" t="str">
            <v>Other</v>
          </cell>
          <cell r="R3534">
            <v>0</v>
          </cell>
          <cell r="AZ3534">
            <v>0</v>
          </cell>
          <cell r="BA3534">
            <v>0</v>
          </cell>
          <cell r="BC3534" t="str">
            <v>OTHERS</v>
          </cell>
          <cell r="BE3534" t="str">
            <v>May</v>
          </cell>
        </row>
        <row r="3535">
          <cell r="C3535" t="str">
            <v>Other</v>
          </cell>
          <cell r="R3535">
            <v>0</v>
          </cell>
          <cell r="AZ3535">
            <v>0</v>
          </cell>
          <cell r="BA3535">
            <v>0</v>
          </cell>
          <cell r="BC3535" t="str">
            <v>OTHERS</v>
          </cell>
          <cell r="BE3535" t="str">
            <v>Jun</v>
          </cell>
        </row>
        <row r="3536">
          <cell r="C3536" t="str">
            <v>Other</v>
          </cell>
          <cell r="R3536">
            <v>80000</v>
          </cell>
          <cell r="AZ3536">
            <v>-24000</v>
          </cell>
          <cell r="BA3536">
            <v>-90169.491525423728</v>
          </cell>
          <cell r="BC3536" t="str">
            <v>OTHERS</v>
          </cell>
          <cell r="BE3536" t="str">
            <v>Jul</v>
          </cell>
        </row>
        <row r="3537">
          <cell r="C3537" t="str">
            <v>Other</v>
          </cell>
          <cell r="R3537">
            <v>80000</v>
          </cell>
          <cell r="AZ3537">
            <v>-24000</v>
          </cell>
          <cell r="BA3537">
            <v>-90169.491525423728</v>
          </cell>
          <cell r="BC3537" t="str">
            <v>OTHERS</v>
          </cell>
          <cell r="BE3537" t="str">
            <v>Aug</v>
          </cell>
        </row>
        <row r="3538">
          <cell r="C3538" t="str">
            <v>Other</v>
          </cell>
          <cell r="R3538">
            <v>80000</v>
          </cell>
          <cell r="AZ3538">
            <v>-24000</v>
          </cell>
          <cell r="BA3538">
            <v>-90169.491525423728</v>
          </cell>
          <cell r="BC3538" t="str">
            <v>OTHERS</v>
          </cell>
          <cell r="BE3538" t="str">
            <v>Sep</v>
          </cell>
        </row>
        <row r="3539">
          <cell r="C3539" t="str">
            <v>Other</v>
          </cell>
          <cell r="R3539">
            <v>30000</v>
          </cell>
          <cell r="AZ3539">
            <v>-9000</v>
          </cell>
          <cell r="BA3539">
            <v>-33813.5593220339</v>
          </cell>
          <cell r="BC3539" t="str">
            <v>OTHERS</v>
          </cell>
          <cell r="BE3539" t="str">
            <v>Oct</v>
          </cell>
        </row>
        <row r="3540">
          <cell r="C3540" t="str">
            <v>Other</v>
          </cell>
          <cell r="R3540">
            <v>70000</v>
          </cell>
          <cell r="AZ3540">
            <v>-21000</v>
          </cell>
          <cell r="BA3540">
            <v>-78898.305084745763</v>
          </cell>
          <cell r="BC3540" t="str">
            <v>OTHERS</v>
          </cell>
          <cell r="BE3540" t="str">
            <v>Nov</v>
          </cell>
        </row>
        <row r="3541">
          <cell r="C3541" t="str">
            <v>Other</v>
          </cell>
          <cell r="R3541">
            <v>69000</v>
          </cell>
          <cell r="AZ3541">
            <v>-20700</v>
          </cell>
          <cell r="BA3541">
            <v>-77771.186440677964</v>
          </cell>
          <cell r="BC3541" t="str">
            <v>OTHERS</v>
          </cell>
          <cell r="BE3541" t="str">
            <v>Dec</v>
          </cell>
        </row>
        <row r="3542">
          <cell r="C3542" t="str">
            <v>Other</v>
          </cell>
          <cell r="R3542">
            <v>0</v>
          </cell>
          <cell r="AZ3542">
            <v>0</v>
          </cell>
          <cell r="BA3542">
            <v>0</v>
          </cell>
          <cell r="BC3542" t="str">
            <v>OTHERS</v>
          </cell>
          <cell r="BE3542" t="str">
            <v>Jan</v>
          </cell>
        </row>
        <row r="3543">
          <cell r="C3543" t="str">
            <v>Other</v>
          </cell>
          <cell r="R3543">
            <v>0</v>
          </cell>
          <cell r="AZ3543">
            <v>0</v>
          </cell>
          <cell r="BA3543">
            <v>0</v>
          </cell>
          <cell r="BC3543" t="str">
            <v>OTHERS</v>
          </cell>
          <cell r="BE3543" t="str">
            <v>Feb</v>
          </cell>
        </row>
        <row r="3544">
          <cell r="C3544" t="str">
            <v>Other</v>
          </cell>
          <cell r="R3544">
            <v>0</v>
          </cell>
          <cell r="AZ3544">
            <v>0</v>
          </cell>
          <cell r="BA3544">
            <v>0</v>
          </cell>
          <cell r="BC3544" t="str">
            <v>OTHERS</v>
          </cell>
          <cell r="BE3544" t="str">
            <v>Mar</v>
          </cell>
        </row>
        <row r="3545">
          <cell r="C3545" t="str">
            <v>Other</v>
          </cell>
          <cell r="R3545">
            <v>0</v>
          </cell>
          <cell r="AZ3545">
            <v>0</v>
          </cell>
          <cell r="BA3545">
            <v>0</v>
          </cell>
          <cell r="BC3545" t="str">
            <v>OTHERS</v>
          </cell>
          <cell r="BE3545" t="str">
            <v>Apr</v>
          </cell>
        </row>
        <row r="3546">
          <cell r="C3546" t="str">
            <v>Other</v>
          </cell>
          <cell r="R3546">
            <v>0</v>
          </cell>
          <cell r="AZ3546">
            <v>0</v>
          </cell>
          <cell r="BA3546">
            <v>0</v>
          </cell>
          <cell r="BC3546" t="str">
            <v>OTHERS</v>
          </cell>
          <cell r="BE3546" t="str">
            <v>May</v>
          </cell>
        </row>
        <row r="3547">
          <cell r="C3547" t="str">
            <v>Other</v>
          </cell>
          <cell r="R3547">
            <v>0</v>
          </cell>
          <cell r="AZ3547">
            <v>0</v>
          </cell>
          <cell r="BA3547">
            <v>0</v>
          </cell>
          <cell r="BC3547" t="str">
            <v>OTHERS</v>
          </cell>
          <cell r="BE3547" t="str">
            <v>Jun</v>
          </cell>
        </row>
        <row r="3548">
          <cell r="C3548" t="str">
            <v>Other</v>
          </cell>
          <cell r="R3548">
            <v>0</v>
          </cell>
          <cell r="AZ3548">
            <v>0</v>
          </cell>
          <cell r="BA3548">
            <v>0</v>
          </cell>
          <cell r="BC3548" t="str">
            <v>OTHERS</v>
          </cell>
          <cell r="BE3548" t="str">
            <v>Jul</v>
          </cell>
        </row>
        <row r="3549">
          <cell r="C3549" t="str">
            <v>Other</v>
          </cell>
          <cell r="R3549">
            <v>0</v>
          </cell>
          <cell r="AZ3549">
            <v>0</v>
          </cell>
          <cell r="BA3549">
            <v>0</v>
          </cell>
          <cell r="BC3549" t="str">
            <v>OTHERS</v>
          </cell>
          <cell r="BE3549" t="str">
            <v>Aug</v>
          </cell>
        </row>
        <row r="3550">
          <cell r="C3550" t="str">
            <v>Other</v>
          </cell>
          <cell r="R3550">
            <v>0</v>
          </cell>
          <cell r="AZ3550">
            <v>0</v>
          </cell>
          <cell r="BA3550">
            <v>0</v>
          </cell>
          <cell r="BC3550" t="str">
            <v>OTHERS</v>
          </cell>
          <cell r="BE3550" t="str">
            <v>Sep</v>
          </cell>
        </row>
        <row r="3551">
          <cell r="C3551" t="str">
            <v>Other</v>
          </cell>
          <cell r="R3551">
            <v>60000</v>
          </cell>
          <cell r="AZ3551">
            <v>-18000</v>
          </cell>
          <cell r="BA3551">
            <v>-67627.118644067799</v>
          </cell>
          <cell r="BC3551" t="str">
            <v>OTHERS</v>
          </cell>
          <cell r="BE3551" t="str">
            <v>Oct</v>
          </cell>
        </row>
        <row r="3552">
          <cell r="C3552" t="str">
            <v>Other</v>
          </cell>
          <cell r="R3552">
            <v>60000</v>
          </cell>
          <cell r="AZ3552">
            <v>-18000</v>
          </cell>
          <cell r="BA3552">
            <v>-67627.118644067799</v>
          </cell>
          <cell r="BC3552" t="str">
            <v>OTHERS</v>
          </cell>
          <cell r="BE3552" t="str">
            <v>Nov</v>
          </cell>
        </row>
        <row r="3553">
          <cell r="C3553" t="str">
            <v>Other</v>
          </cell>
          <cell r="R3553">
            <v>0</v>
          </cell>
          <cell r="AZ3553">
            <v>0</v>
          </cell>
          <cell r="BA3553">
            <v>0</v>
          </cell>
          <cell r="BC3553" t="str">
            <v>OTHERS</v>
          </cell>
          <cell r="BE3553" t="str">
            <v>Dec</v>
          </cell>
        </row>
        <row r="3554">
          <cell r="C3554" t="str">
            <v>Other</v>
          </cell>
          <cell r="R3554">
            <v>0</v>
          </cell>
          <cell r="AZ3554">
            <v>0</v>
          </cell>
          <cell r="BA3554">
            <v>0</v>
          </cell>
          <cell r="BC3554" t="str">
            <v>OTHERS</v>
          </cell>
          <cell r="BE3554" t="str">
            <v>Jan</v>
          </cell>
        </row>
        <row r="3555">
          <cell r="C3555" t="str">
            <v>Other</v>
          </cell>
          <cell r="R3555">
            <v>0</v>
          </cell>
          <cell r="AZ3555">
            <v>0</v>
          </cell>
          <cell r="BA3555">
            <v>0</v>
          </cell>
          <cell r="BC3555" t="str">
            <v>OTHERS</v>
          </cell>
          <cell r="BE3555" t="str">
            <v>Feb</v>
          </cell>
        </row>
        <row r="3556">
          <cell r="C3556" t="str">
            <v>Other</v>
          </cell>
          <cell r="R3556">
            <v>0</v>
          </cell>
          <cell r="AZ3556">
            <v>0</v>
          </cell>
          <cell r="BA3556">
            <v>0</v>
          </cell>
          <cell r="BC3556" t="str">
            <v>OTHERS</v>
          </cell>
          <cell r="BE3556" t="str">
            <v>Mar</v>
          </cell>
        </row>
        <row r="3557">
          <cell r="C3557" t="str">
            <v>Other</v>
          </cell>
          <cell r="R3557">
            <v>0</v>
          </cell>
          <cell r="AZ3557">
            <v>0</v>
          </cell>
          <cell r="BA3557">
            <v>0</v>
          </cell>
          <cell r="BC3557" t="str">
            <v>OTHERS</v>
          </cell>
          <cell r="BE3557" t="str">
            <v>Apr</v>
          </cell>
        </row>
        <row r="3558">
          <cell r="C3558" t="str">
            <v>Other</v>
          </cell>
          <cell r="R3558">
            <v>0</v>
          </cell>
          <cell r="AZ3558">
            <v>0</v>
          </cell>
          <cell r="BA3558">
            <v>0</v>
          </cell>
          <cell r="BC3558" t="str">
            <v>OTHERS</v>
          </cell>
          <cell r="BE3558" t="str">
            <v>May</v>
          </cell>
        </row>
        <row r="3559">
          <cell r="C3559" t="str">
            <v>Other</v>
          </cell>
          <cell r="R3559">
            <v>0</v>
          </cell>
          <cell r="AZ3559">
            <v>0</v>
          </cell>
          <cell r="BA3559">
            <v>0</v>
          </cell>
          <cell r="BC3559" t="str">
            <v>OTHERS</v>
          </cell>
          <cell r="BE3559" t="str">
            <v>Jun</v>
          </cell>
        </row>
        <row r="3560">
          <cell r="C3560" t="str">
            <v>Other</v>
          </cell>
          <cell r="R3560">
            <v>0</v>
          </cell>
          <cell r="AZ3560">
            <v>0</v>
          </cell>
          <cell r="BA3560">
            <v>0</v>
          </cell>
          <cell r="BC3560" t="str">
            <v>OTHERS</v>
          </cell>
          <cell r="BE3560" t="str">
            <v>Jul</v>
          </cell>
        </row>
        <row r="3561">
          <cell r="C3561" t="str">
            <v>Other</v>
          </cell>
          <cell r="R3561">
            <v>0</v>
          </cell>
          <cell r="AZ3561">
            <v>0</v>
          </cell>
          <cell r="BA3561">
            <v>0</v>
          </cell>
          <cell r="BC3561" t="str">
            <v>OTHERS</v>
          </cell>
          <cell r="BE3561" t="str">
            <v>Aug</v>
          </cell>
        </row>
        <row r="3562">
          <cell r="C3562" t="str">
            <v>Other</v>
          </cell>
          <cell r="R3562">
            <v>0</v>
          </cell>
          <cell r="AZ3562">
            <v>0</v>
          </cell>
          <cell r="BA3562">
            <v>0</v>
          </cell>
          <cell r="BC3562" t="str">
            <v>OTHERS</v>
          </cell>
          <cell r="BE3562" t="str">
            <v>Sep</v>
          </cell>
        </row>
        <row r="3563">
          <cell r="C3563" t="str">
            <v>Other</v>
          </cell>
          <cell r="R3563">
            <v>60000</v>
          </cell>
          <cell r="AZ3563">
            <v>-18000</v>
          </cell>
          <cell r="BA3563">
            <v>-67627.118644067799</v>
          </cell>
          <cell r="BC3563" t="str">
            <v>OTHERS</v>
          </cell>
          <cell r="BE3563" t="str">
            <v>Oct</v>
          </cell>
        </row>
        <row r="3564">
          <cell r="C3564" t="str">
            <v>Other</v>
          </cell>
          <cell r="R3564">
            <v>0</v>
          </cell>
          <cell r="AZ3564">
            <v>0</v>
          </cell>
          <cell r="BA3564">
            <v>0</v>
          </cell>
          <cell r="BC3564" t="str">
            <v>OTHERS</v>
          </cell>
          <cell r="BE3564" t="str">
            <v>Nov</v>
          </cell>
        </row>
        <row r="3565">
          <cell r="C3565" t="str">
            <v>Other</v>
          </cell>
          <cell r="R3565">
            <v>0</v>
          </cell>
          <cell r="AZ3565">
            <v>0</v>
          </cell>
          <cell r="BA3565">
            <v>0</v>
          </cell>
          <cell r="BC3565" t="str">
            <v>OTHERS</v>
          </cell>
          <cell r="BE3565" t="str">
            <v>Dec</v>
          </cell>
        </row>
        <row r="3566">
          <cell r="C3566" t="str">
            <v>Other</v>
          </cell>
          <cell r="R3566">
            <v>0</v>
          </cell>
          <cell r="AZ3566">
            <v>0</v>
          </cell>
          <cell r="BA3566">
            <v>0</v>
          </cell>
          <cell r="BC3566" t="str">
            <v>OTHERS</v>
          </cell>
          <cell r="BE3566" t="str">
            <v>Jan</v>
          </cell>
        </row>
        <row r="3567">
          <cell r="C3567" t="str">
            <v>Other</v>
          </cell>
          <cell r="R3567">
            <v>0</v>
          </cell>
          <cell r="AZ3567">
            <v>0</v>
          </cell>
          <cell r="BA3567">
            <v>0</v>
          </cell>
          <cell r="BC3567" t="str">
            <v>OTHERS</v>
          </cell>
          <cell r="BE3567" t="str">
            <v>Feb</v>
          </cell>
        </row>
        <row r="3568">
          <cell r="C3568" t="str">
            <v>Other</v>
          </cell>
          <cell r="R3568">
            <v>0</v>
          </cell>
          <cell r="AZ3568">
            <v>0</v>
          </cell>
          <cell r="BA3568">
            <v>0</v>
          </cell>
          <cell r="BC3568" t="str">
            <v>OTHERS</v>
          </cell>
          <cell r="BE3568" t="str">
            <v>Mar</v>
          </cell>
        </row>
        <row r="3569">
          <cell r="C3569" t="str">
            <v>Other</v>
          </cell>
          <cell r="R3569">
            <v>0</v>
          </cell>
          <cell r="AZ3569">
            <v>0</v>
          </cell>
          <cell r="BA3569">
            <v>0</v>
          </cell>
          <cell r="BC3569" t="str">
            <v>OTHERS</v>
          </cell>
          <cell r="BE3569" t="str">
            <v>Apr</v>
          </cell>
        </row>
        <row r="3570">
          <cell r="C3570" t="str">
            <v>Other</v>
          </cell>
          <cell r="R3570">
            <v>0</v>
          </cell>
          <cell r="AZ3570">
            <v>0</v>
          </cell>
          <cell r="BA3570">
            <v>0</v>
          </cell>
          <cell r="BC3570" t="str">
            <v>OTHERS</v>
          </cell>
          <cell r="BE3570" t="str">
            <v>May</v>
          </cell>
        </row>
        <row r="3571">
          <cell r="C3571" t="str">
            <v>Other</v>
          </cell>
          <cell r="R3571">
            <v>100000</v>
          </cell>
          <cell r="AZ3571">
            <v>-30000</v>
          </cell>
          <cell r="BA3571">
            <v>-120847.45762711864</v>
          </cell>
          <cell r="BC3571" t="str">
            <v>OTHERS</v>
          </cell>
          <cell r="BE3571" t="str">
            <v>Jun</v>
          </cell>
        </row>
        <row r="3572">
          <cell r="C3572" t="str">
            <v>Other</v>
          </cell>
          <cell r="R3572">
            <v>80000</v>
          </cell>
          <cell r="AZ3572">
            <v>-24000</v>
          </cell>
          <cell r="BA3572">
            <v>-96677.96610169491</v>
          </cell>
          <cell r="BC3572" t="str">
            <v>OTHERS</v>
          </cell>
          <cell r="BE3572" t="str">
            <v>Jul</v>
          </cell>
        </row>
        <row r="3573">
          <cell r="C3573" t="str">
            <v>Other</v>
          </cell>
          <cell r="R3573">
            <v>80000</v>
          </cell>
          <cell r="AZ3573">
            <v>-24000</v>
          </cell>
          <cell r="BA3573">
            <v>-96677.96610169491</v>
          </cell>
          <cell r="BC3573" t="str">
            <v>OTHERS</v>
          </cell>
          <cell r="BE3573" t="str">
            <v>Aug</v>
          </cell>
        </row>
        <row r="3574">
          <cell r="C3574" t="str">
            <v>Other</v>
          </cell>
          <cell r="R3574">
            <v>80000</v>
          </cell>
          <cell r="AZ3574">
            <v>-24000</v>
          </cell>
          <cell r="BA3574">
            <v>-96677.96610169491</v>
          </cell>
          <cell r="BC3574" t="str">
            <v>OTHERS</v>
          </cell>
          <cell r="BE3574" t="str">
            <v>Sep</v>
          </cell>
        </row>
        <row r="3575">
          <cell r="C3575" t="str">
            <v>Other</v>
          </cell>
          <cell r="R3575">
            <v>80000</v>
          </cell>
          <cell r="AZ3575">
            <v>-24000</v>
          </cell>
          <cell r="BA3575">
            <v>-96677.96610169491</v>
          </cell>
          <cell r="BC3575" t="str">
            <v>OTHERS</v>
          </cell>
          <cell r="BE3575" t="str">
            <v>Oct</v>
          </cell>
        </row>
        <row r="3576">
          <cell r="C3576" t="str">
            <v>Other</v>
          </cell>
          <cell r="R3576">
            <v>100000</v>
          </cell>
          <cell r="AZ3576">
            <v>-30000</v>
          </cell>
          <cell r="BA3576">
            <v>-120847.45762711864</v>
          </cell>
          <cell r="BC3576" t="str">
            <v>OTHERS</v>
          </cell>
          <cell r="BE3576" t="str">
            <v>Nov</v>
          </cell>
        </row>
        <row r="3577">
          <cell r="C3577" t="str">
            <v>Other</v>
          </cell>
          <cell r="R3577">
            <v>80000</v>
          </cell>
          <cell r="AZ3577">
            <v>-24000</v>
          </cell>
          <cell r="BA3577">
            <v>-96677.96610169491</v>
          </cell>
          <cell r="BC3577" t="str">
            <v>OTHERS</v>
          </cell>
          <cell r="BE3577" t="str">
            <v>Dec</v>
          </cell>
        </row>
        <row r="3578">
          <cell r="C3578" t="str">
            <v>Other</v>
          </cell>
          <cell r="R3578">
            <v>0</v>
          </cell>
          <cell r="AZ3578">
            <v>0</v>
          </cell>
          <cell r="BA3578">
            <v>0</v>
          </cell>
          <cell r="BC3578" t="str">
            <v>OTHERS</v>
          </cell>
          <cell r="BE3578" t="str">
            <v>Jan</v>
          </cell>
        </row>
        <row r="3579">
          <cell r="C3579" t="str">
            <v>Other</v>
          </cell>
          <cell r="R3579">
            <v>0</v>
          </cell>
          <cell r="AZ3579">
            <v>0</v>
          </cell>
          <cell r="BA3579">
            <v>0</v>
          </cell>
          <cell r="BC3579" t="str">
            <v>OTHERS</v>
          </cell>
          <cell r="BE3579" t="str">
            <v>Feb</v>
          </cell>
        </row>
        <row r="3580">
          <cell r="C3580" t="str">
            <v>Other</v>
          </cell>
          <cell r="R3580">
            <v>0</v>
          </cell>
          <cell r="AZ3580">
            <v>0</v>
          </cell>
          <cell r="BA3580">
            <v>0</v>
          </cell>
          <cell r="BC3580" t="str">
            <v>OTHERS</v>
          </cell>
          <cell r="BE3580" t="str">
            <v>Mar</v>
          </cell>
        </row>
        <row r="3581">
          <cell r="C3581" t="str">
            <v>Other</v>
          </cell>
          <cell r="R3581">
            <v>0</v>
          </cell>
          <cell r="AZ3581">
            <v>0</v>
          </cell>
          <cell r="BA3581">
            <v>0</v>
          </cell>
          <cell r="BC3581" t="str">
            <v>OTHERS</v>
          </cell>
          <cell r="BE3581" t="str">
            <v>Apr</v>
          </cell>
        </row>
        <row r="3582">
          <cell r="C3582" t="str">
            <v>Other</v>
          </cell>
          <cell r="R3582">
            <v>0</v>
          </cell>
          <cell r="AZ3582">
            <v>0</v>
          </cell>
          <cell r="BA3582">
            <v>0</v>
          </cell>
          <cell r="BC3582" t="str">
            <v>OTHERS</v>
          </cell>
          <cell r="BE3582" t="str">
            <v>May</v>
          </cell>
        </row>
        <row r="3583">
          <cell r="C3583" t="str">
            <v>Other</v>
          </cell>
          <cell r="R3583">
            <v>0</v>
          </cell>
          <cell r="AZ3583">
            <v>0</v>
          </cell>
          <cell r="BA3583">
            <v>0</v>
          </cell>
          <cell r="BC3583" t="str">
            <v>OTHERS</v>
          </cell>
          <cell r="BE3583" t="str">
            <v>Jun</v>
          </cell>
        </row>
        <row r="3584">
          <cell r="C3584" t="str">
            <v>Other</v>
          </cell>
          <cell r="R3584">
            <v>80000</v>
          </cell>
          <cell r="AZ3584">
            <v>-24000</v>
          </cell>
          <cell r="BA3584">
            <v>-96677.96610169491</v>
          </cell>
          <cell r="BC3584" t="str">
            <v>OTHERS</v>
          </cell>
          <cell r="BE3584" t="str">
            <v>Jul</v>
          </cell>
        </row>
        <row r="3585">
          <cell r="C3585" t="str">
            <v>Other</v>
          </cell>
          <cell r="R3585">
            <v>80000</v>
          </cell>
          <cell r="AZ3585">
            <v>-24000</v>
          </cell>
          <cell r="BA3585">
            <v>-96677.96610169491</v>
          </cell>
          <cell r="BC3585" t="str">
            <v>OTHERS</v>
          </cell>
          <cell r="BE3585" t="str">
            <v>Aug</v>
          </cell>
        </row>
        <row r="3586">
          <cell r="C3586" t="str">
            <v>Other</v>
          </cell>
          <cell r="R3586">
            <v>80000</v>
          </cell>
          <cell r="AZ3586">
            <v>-24000</v>
          </cell>
          <cell r="BA3586">
            <v>-96677.96610169491</v>
          </cell>
          <cell r="BC3586" t="str">
            <v>OTHERS</v>
          </cell>
          <cell r="BE3586" t="str">
            <v>Sep</v>
          </cell>
        </row>
        <row r="3587">
          <cell r="C3587" t="str">
            <v>Other</v>
          </cell>
          <cell r="R3587">
            <v>0</v>
          </cell>
          <cell r="AZ3587">
            <v>0</v>
          </cell>
          <cell r="BA3587">
            <v>0</v>
          </cell>
          <cell r="BC3587" t="str">
            <v>OTHERS</v>
          </cell>
          <cell r="BE3587" t="str">
            <v>Oct</v>
          </cell>
        </row>
        <row r="3588">
          <cell r="C3588" t="str">
            <v>Other</v>
          </cell>
          <cell r="R3588">
            <v>0</v>
          </cell>
          <cell r="AZ3588">
            <v>0</v>
          </cell>
          <cell r="BA3588">
            <v>0</v>
          </cell>
          <cell r="BC3588" t="str">
            <v>OTHERS</v>
          </cell>
          <cell r="BE3588" t="str">
            <v>Nov</v>
          </cell>
        </row>
        <row r="3589">
          <cell r="C3589" t="str">
            <v>Other</v>
          </cell>
          <cell r="R3589">
            <v>90000</v>
          </cell>
          <cell r="AZ3589">
            <v>-27000</v>
          </cell>
          <cell r="BA3589">
            <v>-108762.71186440678</v>
          </cell>
          <cell r="BC3589" t="str">
            <v>OTHERS</v>
          </cell>
          <cell r="BE3589" t="str">
            <v>Dec</v>
          </cell>
        </row>
        <row r="3590">
          <cell r="C3590" t="str">
            <v>Other</v>
          </cell>
          <cell r="R3590">
            <v>0</v>
          </cell>
          <cell r="AZ3590">
            <v>0</v>
          </cell>
          <cell r="BA3590">
            <v>0</v>
          </cell>
          <cell r="BC3590" t="str">
            <v>OTHERS</v>
          </cell>
          <cell r="BE3590" t="str">
            <v>Jan</v>
          </cell>
        </row>
        <row r="3591">
          <cell r="C3591" t="str">
            <v>Other</v>
          </cell>
          <cell r="R3591">
            <v>0</v>
          </cell>
          <cell r="AZ3591">
            <v>0</v>
          </cell>
          <cell r="BA3591">
            <v>0</v>
          </cell>
          <cell r="BC3591" t="str">
            <v>OTHERS</v>
          </cell>
          <cell r="BE3591" t="str">
            <v>Feb</v>
          </cell>
        </row>
        <row r="3592">
          <cell r="C3592" t="str">
            <v>Other</v>
          </cell>
          <cell r="R3592">
            <v>0</v>
          </cell>
          <cell r="AZ3592">
            <v>0</v>
          </cell>
          <cell r="BA3592">
            <v>0</v>
          </cell>
          <cell r="BC3592" t="str">
            <v>OTHERS</v>
          </cell>
          <cell r="BE3592" t="str">
            <v>Mar</v>
          </cell>
        </row>
        <row r="3593">
          <cell r="C3593" t="str">
            <v>Other</v>
          </cell>
          <cell r="R3593">
            <v>0</v>
          </cell>
          <cell r="AZ3593">
            <v>0</v>
          </cell>
          <cell r="BA3593">
            <v>0</v>
          </cell>
          <cell r="BC3593" t="str">
            <v>OTHERS</v>
          </cell>
          <cell r="BE3593" t="str">
            <v>Apr</v>
          </cell>
        </row>
        <row r="3594">
          <cell r="C3594" t="str">
            <v>Other</v>
          </cell>
          <cell r="R3594">
            <v>0</v>
          </cell>
          <cell r="AZ3594">
            <v>0</v>
          </cell>
          <cell r="BA3594">
            <v>0</v>
          </cell>
          <cell r="BC3594" t="str">
            <v>OTHERS</v>
          </cell>
          <cell r="BE3594" t="str">
            <v>May</v>
          </cell>
        </row>
        <row r="3595">
          <cell r="C3595" t="str">
            <v>Other</v>
          </cell>
          <cell r="R3595">
            <v>0</v>
          </cell>
          <cell r="AZ3595">
            <v>0</v>
          </cell>
          <cell r="BA3595">
            <v>0</v>
          </cell>
          <cell r="BC3595" t="str">
            <v>OTHERS</v>
          </cell>
          <cell r="BE3595" t="str">
            <v>Jun</v>
          </cell>
        </row>
        <row r="3596">
          <cell r="C3596" t="str">
            <v>Other</v>
          </cell>
          <cell r="R3596">
            <v>60000</v>
          </cell>
          <cell r="AZ3596">
            <v>-18000</v>
          </cell>
          <cell r="BA3596">
            <v>-72508.474576271183</v>
          </cell>
          <cell r="BC3596" t="str">
            <v>OTHERS</v>
          </cell>
          <cell r="BE3596" t="str">
            <v>Jul</v>
          </cell>
        </row>
        <row r="3597">
          <cell r="C3597" t="str">
            <v>Other</v>
          </cell>
          <cell r="R3597">
            <v>70000</v>
          </cell>
          <cell r="AZ3597">
            <v>-21000</v>
          </cell>
          <cell r="BA3597">
            <v>-84593.220338983054</v>
          </cell>
          <cell r="BC3597" t="str">
            <v>OTHERS</v>
          </cell>
          <cell r="BE3597" t="str">
            <v>Aug</v>
          </cell>
        </row>
        <row r="3598">
          <cell r="C3598" t="str">
            <v>Other</v>
          </cell>
          <cell r="R3598">
            <v>80000</v>
          </cell>
          <cell r="AZ3598">
            <v>-24000</v>
          </cell>
          <cell r="BA3598">
            <v>-96677.96610169491</v>
          </cell>
          <cell r="BC3598" t="str">
            <v>OTHERS</v>
          </cell>
          <cell r="BE3598" t="str">
            <v>Sep</v>
          </cell>
        </row>
        <row r="3599">
          <cell r="C3599" t="str">
            <v>Other</v>
          </cell>
          <cell r="R3599">
            <v>0</v>
          </cell>
          <cell r="AZ3599">
            <v>0</v>
          </cell>
          <cell r="BA3599">
            <v>0</v>
          </cell>
          <cell r="BC3599" t="str">
            <v>OTHERS</v>
          </cell>
          <cell r="BE3599" t="str">
            <v>Oct</v>
          </cell>
        </row>
        <row r="3600">
          <cell r="C3600" t="str">
            <v>Other</v>
          </cell>
          <cell r="R3600">
            <v>0</v>
          </cell>
          <cell r="AZ3600">
            <v>0</v>
          </cell>
          <cell r="BA3600">
            <v>0</v>
          </cell>
          <cell r="BC3600" t="str">
            <v>OTHERS</v>
          </cell>
          <cell r="BE3600" t="str">
            <v>Nov</v>
          </cell>
        </row>
        <row r="3601">
          <cell r="C3601" t="str">
            <v>Other</v>
          </cell>
          <cell r="R3601">
            <v>0</v>
          </cell>
          <cell r="AZ3601">
            <v>0</v>
          </cell>
          <cell r="BA3601">
            <v>0</v>
          </cell>
          <cell r="BC3601" t="str">
            <v>OTHERS</v>
          </cell>
          <cell r="BE3601" t="str">
            <v>Dec</v>
          </cell>
        </row>
        <row r="3602">
          <cell r="C3602" t="str">
            <v>Other</v>
          </cell>
          <cell r="R3602">
            <v>0</v>
          </cell>
          <cell r="AZ3602">
            <v>0</v>
          </cell>
          <cell r="BA3602">
            <v>0</v>
          </cell>
          <cell r="BC3602" t="str">
            <v>OTHERS</v>
          </cell>
          <cell r="BE3602" t="str">
            <v>Jan</v>
          </cell>
        </row>
        <row r="3603">
          <cell r="C3603" t="str">
            <v>Other</v>
          </cell>
          <cell r="R3603">
            <v>0</v>
          </cell>
          <cell r="AZ3603">
            <v>0</v>
          </cell>
          <cell r="BA3603">
            <v>0</v>
          </cell>
          <cell r="BC3603" t="str">
            <v>OTHERS</v>
          </cell>
          <cell r="BE3603" t="str">
            <v>Feb</v>
          </cell>
        </row>
        <row r="3604">
          <cell r="C3604" t="str">
            <v>Other</v>
          </cell>
          <cell r="R3604">
            <v>0</v>
          </cell>
          <cell r="AZ3604">
            <v>0</v>
          </cell>
          <cell r="BA3604">
            <v>0</v>
          </cell>
          <cell r="BC3604" t="str">
            <v>OTHERS</v>
          </cell>
          <cell r="BE3604" t="str">
            <v>Mar</v>
          </cell>
        </row>
        <row r="3605">
          <cell r="C3605" t="str">
            <v>Other</v>
          </cell>
          <cell r="R3605">
            <v>0</v>
          </cell>
          <cell r="AZ3605">
            <v>0</v>
          </cell>
          <cell r="BA3605">
            <v>0</v>
          </cell>
          <cell r="BC3605" t="str">
            <v>OTHERS</v>
          </cell>
          <cell r="BE3605" t="str">
            <v>Apr</v>
          </cell>
        </row>
        <row r="3606">
          <cell r="C3606" t="str">
            <v>Other</v>
          </cell>
          <cell r="R3606">
            <v>0</v>
          </cell>
          <cell r="AZ3606">
            <v>0</v>
          </cell>
          <cell r="BA3606">
            <v>0</v>
          </cell>
          <cell r="BC3606" t="str">
            <v>OTHERS</v>
          </cell>
          <cell r="BE3606" t="str">
            <v>May</v>
          </cell>
        </row>
        <row r="3607">
          <cell r="C3607" t="str">
            <v>Other</v>
          </cell>
          <cell r="R3607">
            <v>0</v>
          </cell>
          <cell r="AZ3607">
            <v>0</v>
          </cell>
          <cell r="BA3607">
            <v>0</v>
          </cell>
          <cell r="BC3607" t="str">
            <v>OTHERS</v>
          </cell>
          <cell r="BE3607" t="str">
            <v>Jun</v>
          </cell>
        </row>
        <row r="3608">
          <cell r="C3608" t="str">
            <v>Other</v>
          </cell>
          <cell r="R3608">
            <v>60000</v>
          </cell>
          <cell r="AZ3608">
            <v>-18000</v>
          </cell>
          <cell r="BA3608">
            <v>-72508.474576271183</v>
          </cell>
          <cell r="BC3608" t="str">
            <v>OTHERS</v>
          </cell>
          <cell r="BE3608" t="str">
            <v>Jul</v>
          </cell>
        </row>
        <row r="3609">
          <cell r="C3609" t="str">
            <v>Other</v>
          </cell>
          <cell r="R3609">
            <v>0</v>
          </cell>
          <cell r="AZ3609">
            <v>0</v>
          </cell>
          <cell r="BA3609">
            <v>0</v>
          </cell>
          <cell r="BC3609" t="str">
            <v>OTHERS</v>
          </cell>
          <cell r="BE3609" t="str">
            <v>Aug</v>
          </cell>
        </row>
        <row r="3610">
          <cell r="C3610" t="str">
            <v>Other</v>
          </cell>
          <cell r="R3610">
            <v>0</v>
          </cell>
          <cell r="AZ3610">
            <v>0</v>
          </cell>
          <cell r="BA3610">
            <v>0</v>
          </cell>
          <cell r="BC3610" t="str">
            <v>OTHERS</v>
          </cell>
          <cell r="BE3610" t="str">
            <v>Sep</v>
          </cell>
        </row>
        <row r="3611">
          <cell r="C3611" t="str">
            <v>Other</v>
          </cell>
          <cell r="R3611">
            <v>0</v>
          </cell>
          <cell r="AZ3611">
            <v>0</v>
          </cell>
          <cell r="BA3611">
            <v>0</v>
          </cell>
          <cell r="BC3611" t="str">
            <v>OTHERS</v>
          </cell>
          <cell r="BE3611" t="str">
            <v>Oct</v>
          </cell>
        </row>
        <row r="3612">
          <cell r="C3612" t="str">
            <v>Other</v>
          </cell>
          <cell r="R3612">
            <v>0</v>
          </cell>
          <cell r="AZ3612">
            <v>0</v>
          </cell>
          <cell r="BA3612">
            <v>0</v>
          </cell>
          <cell r="BC3612" t="str">
            <v>OTHERS</v>
          </cell>
          <cell r="BE3612" t="str">
            <v>Nov</v>
          </cell>
        </row>
        <row r="3613">
          <cell r="C3613" t="str">
            <v>Other</v>
          </cell>
          <cell r="R3613">
            <v>0</v>
          </cell>
          <cell r="AZ3613">
            <v>0</v>
          </cell>
          <cell r="BA3613">
            <v>0</v>
          </cell>
          <cell r="BC3613" t="str">
            <v>OTHERS</v>
          </cell>
          <cell r="BE3613" t="str">
            <v>Dec</v>
          </cell>
        </row>
        <row r="3614">
          <cell r="C3614" t="str">
            <v>Other</v>
          </cell>
          <cell r="R3614">
            <v>0</v>
          </cell>
          <cell r="AZ3614">
            <v>0</v>
          </cell>
          <cell r="BA3614">
            <v>0</v>
          </cell>
          <cell r="BC3614" t="str">
            <v>OTHERS</v>
          </cell>
          <cell r="BE3614" t="str">
            <v>Jan</v>
          </cell>
        </row>
        <row r="3615">
          <cell r="C3615" t="str">
            <v>Other</v>
          </cell>
          <cell r="R3615">
            <v>0</v>
          </cell>
          <cell r="AZ3615">
            <v>0</v>
          </cell>
          <cell r="BA3615">
            <v>0</v>
          </cell>
          <cell r="BC3615" t="str">
            <v>OTHERS</v>
          </cell>
          <cell r="BE3615" t="str">
            <v>Feb</v>
          </cell>
        </row>
        <row r="3616">
          <cell r="C3616" t="str">
            <v>Other</v>
          </cell>
          <cell r="R3616">
            <v>0</v>
          </cell>
          <cell r="AZ3616">
            <v>0</v>
          </cell>
          <cell r="BA3616">
            <v>0</v>
          </cell>
          <cell r="BC3616" t="str">
            <v>OTHERS</v>
          </cell>
          <cell r="BE3616" t="str">
            <v>Mar</v>
          </cell>
        </row>
        <row r="3617">
          <cell r="C3617" t="str">
            <v>Other</v>
          </cell>
          <cell r="R3617">
            <v>0</v>
          </cell>
          <cell r="AZ3617">
            <v>0</v>
          </cell>
          <cell r="BA3617">
            <v>0</v>
          </cell>
          <cell r="BC3617" t="str">
            <v>OTHERS</v>
          </cell>
          <cell r="BE3617" t="str">
            <v>Apr</v>
          </cell>
        </row>
        <row r="3618">
          <cell r="C3618" t="str">
            <v>Other</v>
          </cell>
          <cell r="R3618">
            <v>0</v>
          </cell>
          <cell r="AZ3618">
            <v>0</v>
          </cell>
          <cell r="BA3618">
            <v>0</v>
          </cell>
          <cell r="BC3618" t="str">
            <v>OTHERS</v>
          </cell>
          <cell r="BE3618" t="str">
            <v>May</v>
          </cell>
        </row>
        <row r="3619">
          <cell r="C3619" t="str">
            <v>Other</v>
          </cell>
          <cell r="R3619">
            <v>0</v>
          </cell>
          <cell r="AZ3619">
            <v>0</v>
          </cell>
          <cell r="BA3619">
            <v>0</v>
          </cell>
          <cell r="BC3619" t="str">
            <v>OTHERS</v>
          </cell>
          <cell r="BE3619" t="str">
            <v>Jun</v>
          </cell>
        </row>
        <row r="3620">
          <cell r="C3620" t="str">
            <v>Other</v>
          </cell>
          <cell r="R3620">
            <v>0</v>
          </cell>
          <cell r="AZ3620">
            <v>0</v>
          </cell>
          <cell r="BA3620">
            <v>0</v>
          </cell>
          <cell r="BC3620" t="str">
            <v>OTHERS</v>
          </cell>
          <cell r="BE3620" t="str">
            <v>Jul</v>
          </cell>
        </row>
        <row r="3621">
          <cell r="C3621" t="str">
            <v>Other</v>
          </cell>
          <cell r="R3621">
            <v>0</v>
          </cell>
          <cell r="AZ3621">
            <v>0</v>
          </cell>
          <cell r="BA3621">
            <v>0</v>
          </cell>
          <cell r="BC3621" t="str">
            <v>OTHERS</v>
          </cell>
          <cell r="BE3621" t="str">
            <v>Aug</v>
          </cell>
        </row>
        <row r="3622">
          <cell r="C3622" t="str">
            <v>Other</v>
          </cell>
          <cell r="R3622">
            <v>0</v>
          </cell>
          <cell r="AZ3622">
            <v>0</v>
          </cell>
          <cell r="BA3622">
            <v>0</v>
          </cell>
          <cell r="BC3622" t="str">
            <v>OTHERS</v>
          </cell>
          <cell r="BE3622" t="str">
            <v>Sep</v>
          </cell>
        </row>
        <row r="3623">
          <cell r="C3623" t="str">
            <v>Other</v>
          </cell>
          <cell r="R3623">
            <v>0</v>
          </cell>
          <cell r="AZ3623">
            <v>0</v>
          </cell>
          <cell r="BA3623">
            <v>0</v>
          </cell>
          <cell r="BC3623" t="str">
            <v>OTHERS</v>
          </cell>
          <cell r="BE3623" t="str">
            <v>Oct</v>
          </cell>
        </row>
        <row r="3624">
          <cell r="C3624" t="str">
            <v>Other</v>
          </cell>
          <cell r="R3624">
            <v>0</v>
          </cell>
          <cell r="AZ3624">
            <v>0</v>
          </cell>
          <cell r="BA3624">
            <v>0</v>
          </cell>
          <cell r="BC3624" t="str">
            <v>OTHERS</v>
          </cell>
          <cell r="BE3624" t="str">
            <v>Nov</v>
          </cell>
        </row>
        <row r="3625">
          <cell r="C3625" t="str">
            <v>Other</v>
          </cell>
          <cell r="R3625">
            <v>0</v>
          </cell>
          <cell r="AZ3625">
            <v>0</v>
          </cell>
          <cell r="BA3625">
            <v>0</v>
          </cell>
          <cell r="BC3625" t="str">
            <v>OTHERS</v>
          </cell>
          <cell r="BE3625" t="str">
            <v>Dec</v>
          </cell>
        </row>
        <row r="3626">
          <cell r="C3626" t="str">
            <v>Other</v>
          </cell>
          <cell r="R3626">
            <v>0</v>
          </cell>
          <cell r="AZ3626">
            <v>0</v>
          </cell>
          <cell r="BA3626">
            <v>0</v>
          </cell>
          <cell r="BC3626" t="str">
            <v>OTHERS</v>
          </cell>
          <cell r="BE3626" t="str">
            <v>Jan</v>
          </cell>
        </row>
        <row r="3627">
          <cell r="C3627" t="str">
            <v>Other</v>
          </cell>
          <cell r="R3627">
            <v>0</v>
          </cell>
          <cell r="AZ3627">
            <v>0</v>
          </cell>
          <cell r="BA3627">
            <v>0</v>
          </cell>
          <cell r="BC3627" t="str">
            <v>OTHERS</v>
          </cell>
          <cell r="BE3627" t="str">
            <v>Feb</v>
          </cell>
        </row>
        <row r="3628">
          <cell r="C3628" t="str">
            <v>Other</v>
          </cell>
          <cell r="R3628">
            <v>0</v>
          </cell>
          <cell r="AZ3628">
            <v>0</v>
          </cell>
          <cell r="BA3628">
            <v>0</v>
          </cell>
          <cell r="BC3628" t="str">
            <v>OTHERS</v>
          </cell>
          <cell r="BE3628" t="str">
            <v>Mar</v>
          </cell>
        </row>
        <row r="3629">
          <cell r="C3629" t="str">
            <v>Other</v>
          </cell>
          <cell r="R3629">
            <v>0</v>
          </cell>
          <cell r="AZ3629">
            <v>0</v>
          </cell>
          <cell r="BA3629">
            <v>0</v>
          </cell>
          <cell r="BC3629" t="str">
            <v>OTHERS</v>
          </cell>
          <cell r="BE3629" t="str">
            <v>Apr</v>
          </cell>
        </row>
        <row r="3630">
          <cell r="C3630" t="str">
            <v>Other</v>
          </cell>
          <cell r="R3630">
            <v>0</v>
          </cell>
          <cell r="AZ3630">
            <v>0</v>
          </cell>
          <cell r="BA3630">
            <v>0</v>
          </cell>
          <cell r="BC3630" t="str">
            <v>OTHERS</v>
          </cell>
          <cell r="BE3630" t="str">
            <v>May</v>
          </cell>
        </row>
        <row r="3631">
          <cell r="C3631" t="str">
            <v>Other</v>
          </cell>
          <cell r="R3631">
            <v>0</v>
          </cell>
          <cell r="AZ3631">
            <v>0</v>
          </cell>
          <cell r="BA3631">
            <v>0</v>
          </cell>
          <cell r="BC3631" t="str">
            <v>OTHERS</v>
          </cell>
          <cell r="BE3631" t="str">
            <v>Jun</v>
          </cell>
        </row>
        <row r="3632">
          <cell r="C3632" t="str">
            <v>Other</v>
          </cell>
          <cell r="R3632">
            <v>0</v>
          </cell>
          <cell r="AZ3632">
            <v>0</v>
          </cell>
          <cell r="BA3632">
            <v>0</v>
          </cell>
          <cell r="BC3632" t="str">
            <v>OTHERS</v>
          </cell>
          <cell r="BE3632" t="str">
            <v>Jul</v>
          </cell>
        </row>
        <row r="3633">
          <cell r="C3633" t="str">
            <v>Other</v>
          </cell>
          <cell r="R3633">
            <v>0</v>
          </cell>
          <cell r="AZ3633">
            <v>0</v>
          </cell>
          <cell r="BA3633">
            <v>0</v>
          </cell>
          <cell r="BC3633" t="str">
            <v>OTHERS</v>
          </cell>
          <cell r="BE3633" t="str">
            <v>Aug</v>
          </cell>
        </row>
        <row r="3634">
          <cell r="C3634" t="str">
            <v>Other</v>
          </cell>
          <cell r="R3634">
            <v>0</v>
          </cell>
          <cell r="AZ3634">
            <v>0</v>
          </cell>
          <cell r="BA3634">
            <v>0</v>
          </cell>
          <cell r="BC3634" t="str">
            <v>OTHERS</v>
          </cell>
          <cell r="BE3634" t="str">
            <v>Sep</v>
          </cell>
        </row>
        <row r="3635">
          <cell r="C3635" t="str">
            <v>Other</v>
          </cell>
          <cell r="R3635">
            <v>0</v>
          </cell>
          <cell r="AZ3635">
            <v>0</v>
          </cell>
          <cell r="BA3635">
            <v>0</v>
          </cell>
          <cell r="BC3635" t="str">
            <v>OTHERS</v>
          </cell>
          <cell r="BE3635" t="str">
            <v>Oct</v>
          </cell>
        </row>
        <row r="3636">
          <cell r="C3636" t="str">
            <v>Other</v>
          </cell>
          <cell r="R3636">
            <v>0</v>
          </cell>
          <cell r="AZ3636">
            <v>0</v>
          </cell>
          <cell r="BA3636">
            <v>0</v>
          </cell>
          <cell r="BC3636" t="str">
            <v>OTHERS</v>
          </cell>
          <cell r="BE3636" t="str">
            <v>Nov</v>
          </cell>
        </row>
        <row r="3637">
          <cell r="C3637" t="str">
            <v>Other</v>
          </cell>
          <cell r="R3637">
            <v>0</v>
          </cell>
          <cell r="AZ3637">
            <v>0</v>
          </cell>
          <cell r="BA3637">
            <v>0</v>
          </cell>
          <cell r="BC3637" t="str">
            <v>OTHERS</v>
          </cell>
          <cell r="BE3637" t="str">
            <v>Dec</v>
          </cell>
        </row>
        <row r="3638">
          <cell r="C3638" t="str">
            <v>Other</v>
          </cell>
          <cell r="R3638">
            <v>0</v>
          </cell>
          <cell r="AZ3638">
            <v>0</v>
          </cell>
          <cell r="BA3638">
            <v>0</v>
          </cell>
          <cell r="BC3638" t="str">
            <v>OTHERS</v>
          </cell>
          <cell r="BE3638" t="str">
            <v>Jan</v>
          </cell>
        </row>
        <row r="3639">
          <cell r="C3639" t="str">
            <v>Other</v>
          </cell>
          <cell r="R3639">
            <v>0</v>
          </cell>
          <cell r="AZ3639">
            <v>0</v>
          </cell>
          <cell r="BA3639">
            <v>0</v>
          </cell>
          <cell r="BC3639" t="str">
            <v>OTHERS</v>
          </cell>
          <cell r="BE3639" t="str">
            <v>Feb</v>
          </cell>
        </row>
        <row r="3640">
          <cell r="C3640" t="str">
            <v>Other</v>
          </cell>
          <cell r="R3640">
            <v>0</v>
          </cell>
          <cell r="AZ3640">
            <v>0</v>
          </cell>
          <cell r="BA3640">
            <v>0</v>
          </cell>
          <cell r="BC3640" t="str">
            <v>OTHERS</v>
          </cell>
          <cell r="BE3640" t="str">
            <v>Mar</v>
          </cell>
        </row>
        <row r="3641">
          <cell r="C3641" t="str">
            <v>Other</v>
          </cell>
          <cell r="R3641">
            <v>0</v>
          </cell>
          <cell r="AZ3641">
            <v>0</v>
          </cell>
          <cell r="BA3641">
            <v>0</v>
          </cell>
          <cell r="BC3641" t="str">
            <v>OTHERS</v>
          </cell>
          <cell r="BE3641" t="str">
            <v>Apr</v>
          </cell>
        </row>
        <row r="3642">
          <cell r="C3642" t="str">
            <v>Other</v>
          </cell>
          <cell r="R3642">
            <v>0</v>
          </cell>
          <cell r="AZ3642">
            <v>0</v>
          </cell>
          <cell r="BA3642">
            <v>0</v>
          </cell>
          <cell r="BC3642" t="str">
            <v>OTHERS</v>
          </cell>
          <cell r="BE3642" t="str">
            <v>May</v>
          </cell>
        </row>
        <row r="3643">
          <cell r="C3643" t="str">
            <v>Other</v>
          </cell>
          <cell r="R3643">
            <v>0</v>
          </cell>
          <cell r="AZ3643">
            <v>0</v>
          </cell>
          <cell r="BA3643">
            <v>0</v>
          </cell>
          <cell r="BC3643" t="str">
            <v>OTHERS</v>
          </cell>
          <cell r="BE3643" t="str">
            <v>Jun</v>
          </cell>
        </row>
        <row r="3644">
          <cell r="C3644" t="str">
            <v>Other</v>
          </cell>
          <cell r="R3644">
            <v>0</v>
          </cell>
          <cell r="AZ3644">
            <v>0</v>
          </cell>
          <cell r="BA3644">
            <v>0</v>
          </cell>
          <cell r="BC3644" t="str">
            <v>OTHERS</v>
          </cell>
          <cell r="BE3644" t="str">
            <v>Jul</v>
          </cell>
        </row>
        <row r="3645">
          <cell r="C3645" t="str">
            <v>Other</v>
          </cell>
          <cell r="R3645">
            <v>0</v>
          </cell>
          <cell r="AZ3645">
            <v>0</v>
          </cell>
          <cell r="BA3645">
            <v>0</v>
          </cell>
          <cell r="BC3645" t="str">
            <v>OTHERS</v>
          </cell>
          <cell r="BE3645" t="str">
            <v>Aug</v>
          </cell>
        </row>
        <row r="3646">
          <cell r="C3646" t="str">
            <v>Other</v>
          </cell>
          <cell r="R3646">
            <v>0</v>
          </cell>
          <cell r="AZ3646">
            <v>0</v>
          </cell>
          <cell r="BA3646">
            <v>0</v>
          </cell>
          <cell r="BC3646" t="str">
            <v>OTHERS</v>
          </cell>
          <cell r="BE3646" t="str">
            <v>Sep</v>
          </cell>
        </row>
        <row r="3647">
          <cell r="C3647" t="str">
            <v>Other</v>
          </cell>
          <cell r="R3647">
            <v>0</v>
          </cell>
          <cell r="AZ3647">
            <v>0</v>
          </cell>
          <cell r="BA3647">
            <v>0</v>
          </cell>
          <cell r="BC3647" t="str">
            <v>OTHERS</v>
          </cell>
          <cell r="BE3647" t="str">
            <v>Oct</v>
          </cell>
        </row>
        <row r="3648">
          <cell r="C3648" t="str">
            <v>Other</v>
          </cell>
          <cell r="R3648">
            <v>0</v>
          </cell>
          <cell r="AZ3648">
            <v>0</v>
          </cell>
          <cell r="BA3648">
            <v>0</v>
          </cell>
          <cell r="BC3648" t="str">
            <v>OTHERS</v>
          </cell>
          <cell r="BE3648" t="str">
            <v>Nov</v>
          </cell>
        </row>
        <row r="3649">
          <cell r="C3649" t="str">
            <v>Other</v>
          </cell>
          <cell r="R3649">
            <v>0</v>
          </cell>
          <cell r="AZ3649">
            <v>0</v>
          </cell>
          <cell r="BA3649">
            <v>0</v>
          </cell>
          <cell r="BC3649" t="str">
            <v>OTHERS</v>
          </cell>
          <cell r="BE3649" t="str">
            <v>Dec</v>
          </cell>
        </row>
        <row r="3650">
          <cell r="C3650" t="str">
            <v>Other</v>
          </cell>
          <cell r="R3650">
            <v>0</v>
          </cell>
          <cell r="AZ3650">
            <v>0</v>
          </cell>
          <cell r="BA3650">
            <v>0</v>
          </cell>
          <cell r="BC3650" t="str">
            <v>OTHERS</v>
          </cell>
          <cell r="BE3650" t="str">
            <v>Jan</v>
          </cell>
        </row>
        <row r="3651">
          <cell r="C3651" t="str">
            <v>Other</v>
          </cell>
          <cell r="R3651">
            <v>0</v>
          </cell>
          <cell r="AZ3651">
            <v>0</v>
          </cell>
          <cell r="BA3651">
            <v>0</v>
          </cell>
          <cell r="BC3651" t="str">
            <v>OTHERS</v>
          </cell>
          <cell r="BE3651" t="str">
            <v>Feb</v>
          </cell>
        </row>
        <row r="3652">
          <cell r="C3652" t="str">
            <v>Other</v>
          </cell>
          <cell r="R3652">
            <v>0</v>
          </cell>
          <cell r="AZ3652">
            <v>0</v>
          </cell>
          <cell r="BA3652">
            <v>0</v>
          </cell>
          <cell r="BC3652" t="str">
            <v>OTHERS</v>
          </cell>
          <cell r="BE3652" t="str">
            <v>Mar</v>
          </cell>
        </row>
        <row r="3653">
          <cell r="C3653" t="str">
            <v>Other</v>
          </cell>
          <cell r="R3653">
            <v>0</v>
          </cell>
          <cell r="AZ3653">
            <v>0</v>
          </cell>
          <cell r="BA3653">
            <v>0</v>
          </cell>
          <cell r="BC3653" t="str">
            <v>OTHERS</v>
          </cell>
          <cell r="BE3653" t="str">
            <v>Apr</v>
          </cell>
        </row>
        <row r="3654">
          <cell r="C3654" t="str">
            <v>Other</v>
          </cell>
          <cell r="R3654">
            <v>0</v>
          </cell>
          <cell r="AZ3654">
            <v>0</v>
          </cell>
          <cell r="BA3654">
            <v>0</v>
          </cell>
          <cell r="BC3654" t="str">
            <v>OTHERS</v>
          </cell>
          <cell r="BE3654" t="str">
            <v>May</v>
          </cell>
        </row>
        <row r="3655">
          <cell r="C3655" t="str">
            <v>Other</v>
          </cell>
          <cell r="R3655">
            <v>0</v>
          </cell>
          <cell r="AZ3655">
            <v>0</v>
          </cell>
          <cell r="BA3655">
            <v>0</v>
          </cell>
          <cell r="BC3655" t="str">
            <v>OTHERS</v>
          </cell>
          <cell r="BE3655" t="str">
            <v>Jun</v>
          </cell>
        </row>
        <row r="3656">
          <cell r="C3656" t="str">
            <v>Other</v>
          </cell>
          <cell r="R3656">
            <v>0</v>
          </cell>
          <cell r="AZ3656">
            <v>0</v>
          </cell>
          <cell r="BA3656">
            <v>0</v>
          </cell>
          <cell r="BC3656" t="str">
            <v>OTHERS</v>
          </cell>
          <cell r="BE3656" t="str">
            <v>Jul</v>
          </cell>
        </row>
        <row r="3657">
          <cell r="C3657" t="str">
            <v>Other</v>
          </cell>
          <cell r="R3657">
            <v>0</v>
          </cell>
          <cell r="AZ3657">
            <v>0</v>
          </cell>
          <cell r="BA3657">
            <v>0</v>
          </cell>
          <cell r="BC3657" t="str">
            <v>OTHERS</v>
          </cell>
          <cell r="BE3657" t="str">
            <v>Aug</v>
          </cell>
        </row>
        <row r="3658">
          <cell r="C3658" t="str">
            <v>Other</v>
          </cell>
          <cell r="R3658">
            <v>0</v>
          </cell>
          <cell r="AZ3658">
            <v>0</v>
          </cell>
          <cell r="BA3658">
            <v>0</v>
          </cell>
          <cell r="BC3658" t="str">
            <v>OTHERS</v>
          </cell>
          <cell r="BE3658" t="str">
            <v>Sep</v>
          </cell>
        </row>
        <row r="3659">
          <cell r="C3659" t="str">
            <v>Other</v>
          </cell>
          <cell r="R3659">
            <v>0</v>
          </cell>
          <cell r="AZ3659">
            <v>0</v>
          </cell>
          <cell r="BA3659">
            <v>0</v>
          </cell>
          <cell r="BC3659" t="str">
            <v>OTHERS</v>
          </cell>
          <cell r="BE3659" t="str">
            <v>Oct</v>
          </cell>
        </row>
        <row r="3660">
          <cell r="C3660" t="str">
            <v>Other</v>
          </cell>
          <cell r="R3660">
            <v>0</v>
          </cell>
          <cell r="AZ3660">
            <v>0</v>
          </cell>
          <cell r="BA3660">
            <v>0</v>
          </cell>
          <cell r="BC3660" t="str">
            <v>OTHERS</v>
          </cell>
          <cell r="BE3660" t="str">
            <v>Nov</v>
          </cell>
        </row>
        <row r="3661">
          <cell r="C3661" t="str">
            <v>Other</v>
          </cell>
          <cell r="R3661">
            <v>0</v>
          </cell>
          <cell r="AZ3661">
            <v>0</v>
          </cell>
          <cell r="BA3661">
            <v>0</v>
          </cell>
          <cell r="BC3661" t="str">
            <v>OTHERS</v>
          </cell>
          <cell r="BE3661" t="str">
            <v>Dec</v>
          </cell>
        </row>
        <row r="3662">
          <cell r="C3662" t="str">
            <v>Other</v>
          </cell>
          <cell r="R3662">
            <v>0</v>
          </cell>
          <cell r="AZ3662">
            <v>0</v>
          </cell>
          <cell r="BA3662">
            <v>0</v>
          </cell>
          <cell r="BC3662" t="str">
            <v>OTHERS</v>
          </cell>
          <cell r="BE3662" t="str">
            <v>Jan</v>
          </cell>
        </row>
        <row r="3663">
          <cell r="C3663" t="str">
            <v>Other</v>
          </cell>
          <cell r="R3663">
            <v>0</v>
          </cell>
          <cell r="AZ3663">
            <v>0</v>
          </cell>
          <cell r="BA3663">
            <v>0</v>
          </cell>
          <cell r="BC3663" t="str">
            <v>OTHERS</v>
          </cell>
          <cell r="BE3663" t="str">
            <v>Feb</v>
          </cell>
        </row>
        <row r="3664">
          <cell r="C3664" t="str">
            <v>Other</v>
          </cell>
          <cell r="R3664">
            <v>0</v>
          </cell>
          <cell r="AZ3664">
            <v>0</v>
          </cell>
          <cell r="BA3664">
            <v>0</v>
          </cell>
          <cell r="BC3664" t="str">
            <v>OTHERS</v>
          </cell>
          <cell r="BE3664" t="str">
            <v>Mar</v>
          </cell>
        </row>
        <row r="3665">
          <cell r="C3665" t="str">
            <v>Other</v>
          </cell>
          <cell r="R3665">
            <v>0</v>
          </cell>
          <cell r="AZ3665">
            <v>0</v>
          </cell>
          <cell r="BA3665">
            <v>0</v>
          </cell>
          <cell r="BC3665" t="str">
            <v>OTHERS</v>
          </cell>
          <cell r="BE3665" t="str">
            <v>Apr</v>
          </cell>
        </row>
        <row r="3666">
          <cell r="C3666" t="str">
            <v>Other</v>
          </cell>
          <cell r="R3666">
            <v>0</v>
          </cell>
          <cell r="AZ3666">
            <v>0</v>
          </cell>
          <cell r="BA3666">
            <v>0</v>
          </cell>
          <cell r="BC3666" t="str">
            <v>OTHERS</v>
          </cell>
          <cell r="BE3666" t="str">
            <v>May</v>
          </cell>
        </row>
        <row r="3667">
          <cell r="C3667" t="str">
            <v>Other</v>
          </cell>
          <cell r="R3667">
            <v>0</v>
          </cell>
          <cell r="AZ3667">
            <v>0</v>
          </cell>
          <cell r="BA3667">
            <v>0</v>
          </cell>
          <cell r="BC3667" t="str">
            <v>OTHERS</v>
          </cell>
          <cell r="BE3667" t="str">
            <v>Jun</v>
          </cell>
        </row>
        <row r="3668">
          <cell r="C3668" t="str">
            <v>Other</v>
          </cell>
          <cell r="R3668">
            <v>0</v>
          </cell>
          <cell r="AZ3668">
            <v>0</v>
          </cell>
          <cell r="BA3668">
            <v>0</v>
          </cell>
          <cell r="BC3668" t="str">
            <v>OTHERS</v>
          </cell>
          <cell r="BE3668" t="str">
            <v>Jul</v>
          </cell>
        </row>
        <row r="3669">
          <cell r="C3669" t="str">
            <v>Other</v>
          </cell>
          <cell r="R3669">
            <v>0</v>
          </cell>
          <cell r="AZ3669">
            <v>0</v>
          </cell>
          <cell r="BA3669">
            <v>0</v>
          </cell>
          <cell r="BC3669" t="str">
            <v>OTHERS</v>
          </cell>
          <cell r="BE3669" t="str">
            <v>Aug</v>
          </cell>
        </row>
        <row r="3670">
          <cell r="C3670" t="str">
            <v>Other</v>
          </cell>
          <cell r="R3670">
            <v>0</v>
          </cell>
          <cell r="AZ3670">
            <v>0</v>
          </cell>
          <cell r="BA3670">
            <v>0</v>
          </cell>
          <cell r="BC3670" t="str">
            <v>OTHERS</v>
          </cell>
          <cell r="BE3670" t="str">
            <v>Sep</v>
          </cell>
        </row>
        <row r="3671">
          <cell r="C3671" t="str">
            <v>Other</v>
          </cell>
          <cell r="R3671">
            <v>0</v>
          </cell>
          <cell r="AZ3671">
            <v>0</v>
          </cell>
          <cell r="BA3671">
            <v>0</v>
          </cell>
          <cell r="BC3671" t="str">
            <v>OTHERS</v>
          </cell>
          <cell r="BE3671" t="str">
            <v>Oct</v>
          </cell>
        </row>
        <row r="3672">
          <cell r="C3672" t="str">
            <v>Other</v>
          </cell>
          <cell r="R3672">
            <v>0</v>
          </cell>
          <cell r="AZ3672">
            <v>0</v>
          </cell>
          <cell r="BA3672">
            <v>0</v>
          </cell>
          <cell r="BC3672" t="str">
            <v>OTHERS</v>
          </cell>
          <cell r="BE3672" t="str">
            <v>Nov</v>
          </cell>
        </row>
        <row r="3673">
          <cell r="C3673" t="str">
            <v>Other</v>
          </cell>
          <cell r="R3673">
            <v>0</v>
          </cell>
          <cell r="AZ3673">
            <v>0</v>
          </cell>
          <cell r="BA3673">
            <v>0</v>
          </cell>
          <cell r="BC3673" t="str">
            <v>OTHERS</v>
          </cell>
          <cell r="BE3673" t="str">
            <v>Dec</v>
          </cell>
        </row>
        <row r="3674">
          <cell r="C3674" t="str">
            <v>Other</v>
          </cell>
          <cell r="R3674">
            <v>0</v>
          </cell>
          <cell r="AZ3674">
            <v>0</v>
          </cell>
          <cell r="BA3674">
            <v>0</v>
          </cell>
          <cell r="BC3674" t="str">
            <v>OTHERS</v>
          </cell>
          <cell r="BE3674" t="str">
            <v>Jan</v>
          </cell>
        </row>
        <row r="3675">
          <cell r="C3675" t="str">
            <v>Other</v>
          </cell>
          <cell r="R3675">
            <v>0</v>
          </cell>
          <cell r="AZ3675">
            <v>0</v>
          </cell>
          <cell r="BA3675">
            <v>0</v>
          </cell>
          <cell r="BC3675" t="str">
            <v>OTHERS</v>
          </cell>
          <cell r="BE3675" t="str">
            <v>Feb</v>
          </cell>
        </row>
        <row r="3676">
          <cell r="C3676" t="str">
            <v>Other</v>
          </cell>
          <cell r="R3676">
            <v>0</v>
          </cell>
          <cell r="AZ3676">
            <v>0</v>
          </cell>
          <cell r="BA3676">
            <v>0</v>
          </cell>
          <cell r="BC3676" t="str">
            <v>OTHERS</v>
          </cell>
          <cell r="BE3676" t="str">
            <v>Mar</v>
          </cell>
        </row>
        <row r="3677">
          <cell r="C3677" t="str">
            <v>Other</v>
          </cell>
          <cell r="R3677">
            <v>0</v>
          </cell>
          <cell r="AZ3677">
            <v>0</v>
          </cell>
          <cell r="BA3677">
            <v>0</v>
          </cell>
          <cell r="BC3677" t="str">
            <v>OTHERS</v>
          </cell>
          <cell r="BE3677" t="str">
            <v>Apr</v>
          </cell>
        </row>
        <row r="3678">
          <cell r="C3678" t="str">
            <v>Other</v>
          </cell>
          <cell r="R3678">
            <v>0</v>
          </cell>
          <cell r="AZ3678">
            <v>0</v>
          </cell>
          <cell r="BA3678">
            <v>0</v>
          </cell>
          <cell r="BC3678" t="str">
            <v>OTHERS</v>
          </cell>
          <cell r="BE3678" t="str">
            <v>May</v>
          </cell>
        </row>
        <row r="3679">
          <cell r="C3679" t="str">
            <v>Other</v>
          </cell>
          <cell r="R3679">
            <v>0</v>
          </cell>
          <cell r="AZ3679">
            <v>0</v>
          </cell>
          <cell r="BA3679">
            <v>0</v>
          </cell>
          <cell r="BC3679" t="str">
            <v>OTHERS</v>
          </cell>
          <cell r="BE3679" t="str">
            <v>Jun</v>
          </cell>
        </row>
        <row r="3680">
          <cell r="C3680" t="str">
            <v>Other</v>
          </cell>
          <cell r="R3680">
            <v>0</v>
          </cell>
          <cell r="AZ3680">
            <v>0</v>
          </cell>
          <cell r="BA3680">
            <v>0</v>
          </cell>
          <cell r="BC3680" t="str">
            <v>OTHERS</v>
          </cell>
          <cell r="BE3680" t="str">
            <v>Jul</v>
          </cell>
        </row>
        <row r="3681">
          <cell r="C3681" t="str">
            <v>Other</v>
          </cell>
          <cell r="R3681">
            <v>0</v>
          </cell>
          <cell r="AZ3681">
            <v>0</v>
          </cell>
          <cell r="BA3681">
            <v>0</v>
          </cell>
          <cell r="BC3681" t="str">
            <v>OTHERS</v>
          </cell>
          <cell r="BE3681" t="str">
            <v>Aug</v>
          </cell>
        </row>
        <row r="3682">
          <cell r="C3682" t="str">
            <v>Other</v>
          </cell>
          <cell r="R3682">
            <v>0</v>
          </cell>
          <cell r="AZ3682">
            <v>0</v>
          </cell>
          <cell r="BA3682">
            <v>0</v>
          </cell>
          <cell r="BC3682" t="str">
            <v>OTHERS</v>
          </cell>
          <cell r="BE3682" t="str">
            <v>Sep</v>
          </cell>
        </row>
        <row r="3683">
          <cell r="C3683" t="str">
            <v>Other</v>
          </cell>
          <cell r="R3683">
            <v>0</v>
          </cell>
          <cell r="AZ3683">
            <v>0</v>
          </cell>
          <cell r="BA3683">
            <v>0</v>
          </cell>
          <cell r="BC3683" t="str">
            <v>OTHERS</v>
          </cell>
          <cell r="BE3683" t="str">
            <v>Oct</v>
          </cell>
        </row>
        <row r="3684">
          <cell r="C3684" t="str">
            <v>Other</v>
          </cell>
          <cell r="R3684">
            <v>0</v>
          </cell>
          <cell r="AZ3684">
            <v>0</v>
          </cell>
          <cell r="BA3684">
            <v>0</v>
          </cell>
          <cell r="BC3684" t="str">
            <v>OTHERS</v>
          </cell>
          <cell r="BE3684" t="str">
            <v>Nov</v>
          </cell>
        </row>
        <row r="3685">
          <cell r="C3685" t="str">
            <v>Other</v>
          </cell>
          <cell r="R3685">
            <v>0</v>
          </cell>
          <cell r="AZ3685">
            <v>0</v>
          </cell>
          <cell r="BA3685">
            <v>0</v>
          </cell>
          <cell r="BC3685" t="str">
            <v>OTHERS</v>
          </cell>
          <cell r="BE3685" t="str">
            <v>Dec</v>
          </cell>
        </row>
        <row r="3686">
          <cell r="C3686" t="str">
            <v>Other</v>
          </cell>
          <cell r="R3686">
            <v>0</v>
          </cell>
          <cell r="AZ3686">
            <v>0</v>
          </cell>
          <cell r="BA3686">
            <v>0</v>
          </cell>
          <cell r="BC3686" t="str">
            <v>OTHERS</v>
          </cell>
          <cell r="BE3686" t="str">
            <v>Jan</v>
          </cell>
        </row>
        <row r="3687">
          <cell r="C3687" t="str">
            <v>Other</v>
          </cell>
          <cell r="R3687">
            <v>0</v>
          </cell>
          <cell r="AZ3687">
            <v>0</v>
          </cell>
          <cell r="BA3687">
            <v>0</v>
          </cell>
          <cell r="BC3687" t="str">
            <v>OTHERS</v>
          </cell>
          <cell r="BE3687" t="str">
            <v>Feb</v>
          </cell>
        </row>
        <row r="3688">
          <cell r="C3688" t="str">
            <v>Other</v>
          </cell>
          <cell r="R3688">
            <v>0</v>
          </cell>
          <cell r="AZ3688">
            <v>0</v>
          </cell>
          <cell r="BA3688">
            <v>0</v>
          </cell>
          <cell r="BC3688" t="str">
            <v>OTHERS</v>
          </cell>
          <cell r="BE3688" t="str">
            <v>Mar</v>
          </cell>
        </row>
        <row r="3689">
          <cell r="C3689" t="str">
            <v>Other</v>
          </cell>
          <cell r="R3689">
            <v>0</v>
          </cell>
          <cell r="AZ3689">
            <v>0</v>
          </cell>
          <cell r="BA3689">
            <v>0</v>
          </cell>
          <cell r="BC3689" t="str">
            <v>OTHERS</v>
          </cell>
          <cell r="BE3689" t="str">
            <v>Apr</v>
          </cell>
        </row>
        <row r="3690">
          <cell r="C3690" t="str">
            <v>Other</v>
          </cell>
          <cell r="R3690">
            <v>0</v>
          </cell>
          <cell r="AZ3690">
            <v>0</v>
          </cell>
          <cell r="BA3690">
            <v>0</v>
          </cell>
          <cell r="BC3690" t="str">
            <v>OTHERS</v>
          </cell>
          <cell r="BE3690" t="str">
            <v>May</v>
          </cell>
        </row>
        <row r="3691">
          <cell r="C3691" t="str">
            <v>Other</v>
          </cell>
          <cell r="R3691">
            <v>0</v>
          </cell>
          <cell r="AZ3691">
            <v>0</v>
          </cell>
          <cell r="BA3691">
            <v>0</v>
          </cell>
          <cell r="BC3691" t="str">
            <v>OTHERS</v>
          </cell>
          <cell r="BE3691" t="str">
            <v>Jun</v>
          </cell>
        </row>
        <row r="3692">
          <cell r="C3692" t="str">
            <v>Other</v>
          </cell>
          <cell r="R3692">
            <v>0</v>
          </cell>
          <cell r="AZ3692">
            <v>0</v>
          </cell>
          <cell r="BA3692">
            <v>0</v>
          </cell>
          <cell r="BC3692" t="str">
            <v>OTHERS</v>
          </cell>
          <cell r="BE3692" t="str">
            <v>Jul</v>
          </cell>
        </row>
        <row r="3693">
          <cell r="C3693" t="str">
            <v>Other</v>
          </cell>
          <cell r="R3693">
            <v>0</v>
          </cell>
          <cell r="AZ3693">
            <v>0</v>
          </cell>
          <cell r="BA3693">
            <v>0</v>
          </cell>
          <cell r="BC3693" t="str">
            <v>OTHERS</v>
          </cell>
          <cell r="BE3693" t="str">
            <v>Aug</v>
          </cell>
        </row>
        <row r="3694">
          <cell r="C3694" t="str">
            <v>Other</v>
          </cell>
          <cell r="R3694">
            <v>0</v>
          </cell>
          <cell r="AZ3694">
            <v>0</v>
          </cell>
          <cell r="BA3694">
            <v>0</v>
          </cell>
          <cell r="BC3694" t="str">
            <v>OTHERS</v>
          </cell>
          <cell r="BE3694" t="str">
            <v>Sep</v>
          </cell>
        </row>
        <row r="3695">
          <cell r="C3695" t="str">
            <v>Other</v>
          </cell>
          <cell r="R3695">
            <v>0</v>
          </cell>
          <cell r="AZ3695">
            <v>0</v>
          </cell>
          <cell r="BA3695">
            <v>0</v>
          </cell>
          <cell r="BC3695" t="str">
            <v>OTHERS</v>
          </cell>
          <cell r="BE3695" t="str">
            <v>Oct</v>
          </cell>
        </row>
        <row r="3696">
          <cell r="C3696" t="str">
            <v>Other</v>
          </cell>
          <cell r="R3696">
            <v>0</v>
          </cell>
          <cell r="AZ3696">
            <v>0</v>
          </cell>
          <cell r="BA3696">
            <v>0</v>
          </cell>
          <cell r="BC3696" t="str">
            <v>OTHERS</v>
          </cell>
          <cell r="BE3696" t="str">
            <v>Nov</v>
          </cell>
        </row>
        <row r="3697">
          <cell r="C3697" t="str">
            <v>Other</v>
          </cell>
          <cell r="R3697">
            <v>0</v>
          </cell>
          <cell r="AZ3697">
            <v>0</v>
          </cell>
          <cell r="BA3697">
            <v>0</v>
          </cell>
          <cell r="BC3697" t="str">
            <v>OTHERS</v>
          </cell>
          <cell r="BE3697" t="str">
            <v>Dec</v>
          </cell>
        </row>
        <row r="3698">
          <cell r="C3698" t="str">
            <v>Other</v>
          </cell>
          <cell r="R3698">
            <v>0</v>
          </cell>
          <cell r="AZ3698">
            <v>0</v>
          </cell>
          <cell r="BA3698">
            <v>0</v>
          </cell>
          <cell r="BC3698" t="str">
            <v>OTHERS</v>
          </cell>
          <cell r="BE3698" t="str">
            <v>Jan</v>
          </cell>
        </row>
        <row r="3699">
          <cell r="C3699" t="str">
            <v>Other</v>
          </cell>
          <cell r="R3699">
            <v>0</v>
          </cell>
          <cell r="AZ3699">
            <v>0</v>
          </cell>
          <cell r="BA3699">
            <v>0</v>
          </cell>
          <cell r="BC3699" t="str">
            <v>OTHERS</v>
          </cell>
          <cell r="BE3699" t="str">
            <v>Feb</v>
          </cell>
        </row>
        <row r="3700">
          <cell r="C3700" t="str">
            <v>Other</v>
          </cell>
          <cell r="R3700">
            <v>0</v>
          </cell>
          <cell r="AZ3700">
            <v>0</v>
          </cell>
          <cell r="BA3700">
            <v>0</v>
          </cell>
          <cell r="BC3700" t="str">
            <v>OTHERS</v>
          </cell>
          <cell r="BE3700" t="str">
            <v>Mar</v>
          </cell>
        </row>
        <row r="3701">
          <cell r="C3701" t="str">
            <v>Other</v>
          </cell>
          <cell r="R3701">
            <v>0</v>
          </cell>
          <cell r="AZ3701">
            <v>0</v>
          </cell>
          <cell r="BA3701">
            <v>0</v>
          </cell>
          <cell r="BC3701" t="str">
            <v>OTHERS</v>
          </cell>
          <cell r="BE3701" t="str">
            <v>Apr</v>
          </cell>
        </row>
        <row r="3702">
          <cell r="C3702" t="str">
            <v>Other</v>
          </cell>
          <cell r="R3702">
            <v>0</v>
          </cell>
          <cell r="AZ3702">
            <v>0</v>
          </cell>
          <cell r="BA3702">
            <v>0</v>
          </cell>
          <cell r="BC3702" t="str">
            <v>OTHERS</v>
          </cell>
          <cell r="BE3702" t="str">
            <v>May</v>
          </cell>
        </row>
        <row r="3703">
          <cell r="C3703" t="str">
            <v>Other</v>
          </cell>
          <cell r="R3703">
            <v>0</v>
          </cell>
          <cell r="AZ3703">
            <v>0</v>
          </cell>
          <cell r="BA3703">
            <v>0</v>
          </cell>
          <cell r="BC3703" t="str">
            <v>OTHERS</v>
          </cell>
          <cell r="BE3703" t="str">
            <v>Jun</v>
          </cell>
        </row>
        <row r="3704">
          <cell r="C3704" t="str">
            <v>Other</v>
          </cell>
          <cell r="R3704">
            <v>0</v>
          </cell>
          <cell r="AZ3704">
            <v>0</v>
          </cell>
          <cell r="BA3704">
            <v>0</v>
          </cell>
          <cell r="BC3704" t="str">
            <v>OTHERS</v>
          </cell>
          <cell r="BE3704" t="str">
            <v>Jul</v>
          </cell>
        </row>
        <row r="3705">
          <cell r="C3705" t="str">
            <v>Other</v>
          </cell>
          <cell r="R3705">
            <v>0</v>
          </cell>
          <cell r="AZ3705">
            <v>0</v>
          </cell>
          <cell r="BA3705">
            <v>0</v>
          </cell>
          <cell r="BC3705" t="str">
            <v>OTHERS</v>
          </cell>
          <cell r="BE3705" t="str">
            <v>Aug</v>
          </cell>
        </row>
        <row r="3706">
          <cell r="C3706" t="str">
            <v>Other</v>
          </cell>
          <cell r="R3706">
            <v>0</v>
          </cell>
          <cell r="AZ3706">
            <v>0</v>
          </cell>
          <cell r="BA3706">
            <v>0</v>
          </cell>
          <cell r="BC3706" t="str">
            <v>OTHERS</v>
          </cell>
          <cell r="BE3706" t="str">
            <v>Sep</v>
          </cell>
        </row>
        <row r="3707">
          <cell r="C3707" t="str">
            <v>Other</v>
          </cell>
          <cell r="R3707">
            <v>0</v>
          </cell>
          <cell r="AZ3707">
            <v>0</v>
          </cell>
          <cell r="BA3707">
            <v>0</v>
          </cell>
          <cell r="BC3707" t="str">
            <v>OTHERS</v>
          </cell>
          <cell r="BE3707" t="str">
            <v>Oct</v>
          </cell>
        </row>
        <row r="3708">
          <cell r="C3708" t="str">
            <v>Other</v>
          </cell>
          <cell r="R3708">
            <v>0</v>
          </cell>
          <cell r="AZ3708">
            <v>0</v>
          </cell>
          <cell r="BA3708">
            <v>0</v>
          </cell>
          <cell r="BC3708" t="str">
            <v>OTHERS</v>
          </cell>
          <cell r="BE3708" t="str">
            <v>Nov</v>
          </cell>
        </row>
        <row r="3709">
          <cell r="C3709" t="str">
            <v>Other</v>
          </cell>
          <cell r="R3709">
            <v>0</v>
          </cell>
          <cell r="AZ3709">
            <v>0</v>
          </cell>
          <cell r="BA3709">
            <v>0</v>
          </cell>
          <cell r="BC3709" t="str">
            <v>OTHERS</v>
          </cell>
          <cell r="BE3709" t="str">
            <v>Dec</v>
          </cell>
        </row>
        <row r="3710">
          <cell r="C3710" t="str">
            <v>Other</v>
          </cell>
          <cell r="R3710">
            <v>0</v>
          </cell>
          <cell r="AZ3710">
            <v>0</v>
          </cell>
          <cell r="BA3710">
            <v>0</v>
          </cell>
          <cell r="BC3710" t="str">
            <v>OTHERS</v>
          </cell>
          <cell r="BE3710" t="str">
            <v>Jan</v>
          </cell>
        </row>
        <row r="3711">
          <cell r="C3711" t="str">
            <v>Other</v>
          </cell>
          <cell r="R3711">
            <v>0</v>
          </cell>
          <cell r="AZ3711">
            <v>0</v>
          </cell>
          <cell r="BA3711">
            <v>0</v>
          </cell>
          <cell r="BC3711" t="str">
            <v>OTHERS</v>
          </cell>
          <cell r="BE3711" t="str">
            <v>Feb</v>
          </cell>
        </row>
        <row r="3712">
          <cell r="C3712" t="str">
            <v>Other</v>
          </cell>
          <cell r="R3712">
            <v>0</v>
          </cell>
          <cell r="AZ3712">
            <v>0</v>
          </cell>
          <cell r="BA3712">
            <v>0</v>
          </cell>
          <cell r="BC3712" t="str">
            <v>OTHERS</v>
          </cell>
          <cell r="BE3712" t="str">
            <v>Mar</v>
          </cell>
        </row>
        <row r="3713">
          <cell r="C3713" t="str">
            <v>Other</v>
          </cell>
          <cell r="R3713">
            <v>0</v>
          </cell>
          <cell r="AZ3713">
            <v>0</v>
          </cell>
          <cell r="BA3713">
            <v>0</v>
          </cell>
          <cell r="BC3713" t="str">
            <v>OTHERS</v>
          </cell>
          <cell r="BE3713" t="str">
            <v>Apr</v>
          </cell>
        </row>
        <row r="3714">
          <cell r="C3714" t="str">
            <v>Other</v>
          </cell>
          <cell r="R3714">
            <v>0</v>
          </cell>
          <cell r="AZ3714">
            <v>0</v>
          </cell>
          <cell r="BA3714">
            <v>0</v>
          </cell>
          <cell r="BC3714" t="str">
            <v>OTHERS</v>
          </cell>
          <cell r="BE3714" t="str">
            <v>May</v>
          </cell>
        </row>
        <row r="3715">
          <cell r="C3715" t="str">
            <v>Other</v>
          </cell>
          <cell r="R3715">
            <v>0</v>
          </cell>
          <cell r="AZ3715">
            <v>0</v>
          </cell>
          <cell r="BA3715">
            <v>0</v>
          </cell>
          <cell r="BC3715" t="str">
            <v>OTHERS</v>
          </cell>
          <cell r="BE3715" t="str">
            <v>Jun</v>
          </cell>
        </row>
        <row r="3716">
          <cell r="C3716" t="str">
            <v>Other</v>
          </cell>
          <cell r="R3716">
            <v>0</v>
          </cell>
          <cell r="AZ3716">
            <v>0</v>
          </cell>
          <cell r="BA3716">
            <v>0</v>
          </cell>
          <cell r="BC3716" t="str">
            <v>OTHERS</v>
          </cell>
          <cell r="BE3716" t="str">
            <v>Jul</v>
          </cell>
        </row>
        <row r="3717">
          <cell r="C3717" t="str">
            <v>Other</v>
          </cell>
          <cell r="R3717">
            <v>0</v>
          </cell>
          <cell r="AZ3717">
            <v>0</v>
          </cell>
          <cell r="BA3717">
            <v>0</v>
          </cell>
          <cell r="BC3717" t="str">
            <v>OTHERS</v>
          </cell>
          <cell r="BE3717" t="str">
            <v>Aug</v>
          </cell>
        </row>
        <row r="3718">
          <cell r="C3718" t="str">
            <v>Other</v>
          </cell>
          <cell r="R3718">
            <v>0</v>
          </cell>
          <cell r="AZ3718">
            <v>0</v>
          </cell>
          <cell r="BA3718">
            <v>0</v>
          </cell>
          <cell r="BC3718" t="str">
            <v>OTHERS</v>
          </cell>
          <cell r="BE3718" t="str">
            <v>Sep</v>
          </cell>
        </row>
        <row r="3719">
          <cell r="C3719" t="str">
            <v>Other</v>
          </cell>
          <cell r="R3719">
            <v>60000</v>
          </cell>
          <cell r="AZ3719">
            <v>-18000</v>
          </cell>
          <cell r="BA3719">
            <v>-60552</v>
          </cell>
          <cell r="BC3719" t="str">
            <v>OTHERS</v>
          </cell>
          <cell r="BE3719" t="str">
            <v>Oct</v>
          </cell>
        </row>
        <row r="3720">
          <cell r="C3720" t="str">
            <v>Other</v>
          </cell>
          <cell r="R3720">
            <v>60000</v>
          </cell>
          <cell r="AZ3720">
            <v>-18000</v>
          </cell>
          <cell r="BA3720">
            <v>-60552</v>
          </cell>
          <cell r="BC3720" t="str">
            <v>OTHERS</v>
          </cell>
          <cell r="BE3720" t="str">
            <v>Nov</v>
          </cell>
        </row>
        <row r="3721">
          <cell r="C3721" t="str">
            <v>Other</v>
          </cell>
          <cell r="R3721">
            <v>60000</v>
          </cell>
          <cell r="AZ3721">
            <v>-18000</v>
          </cell>
          <cell r="BA3721">
            <v>-60552</v>
          </cell>
          <cell r="BC3721" t="str">
            <v>OTHERS</v>
          </cell>
          <cell r="BE3721" t="str">
            <v>Dec</v>
          </cell>
        </row>
        <row r="3722">
          <cell r="C3722" t="str">
            <v>Other</v>
          </cell>
          <cell r="R3722">
            <v>0</v>
          </cell>
          <cell r="AZ3722">
            <v>0</v>
          </cell>
          <cell r="BA3722">
            <v>0</v>
          </cell>
          <cell r="BC3722" t="str">
            <v>OTHERS</v>
          </cell>
          <cell r="BE3722" t="str">
            <v>Jan</v>
          </cell>
        </row>
        <row r="3723">
          <cell r="C3723" t="str">
            <v>Other</v>
          </cell>
          <cell r="R3723">
            <v>0</v>
          </cell>
          <cell r="AZ3723">
            <v>0</v>
          </cell>
          <cell r="BA3723">
            <v>0</v>
          </cell>
          <cell r="BC3723" t="str">
            <v>OTHERS</v>
          </cell>
          <cell r="BE3723" t="str">
            <v>Feb</v>
          </cell>
        </row>
        <row r="3724">
          <cell r="C3724" t="str">
            <v>Other</v>
          </cell>
          <cell r="R3724">
            <v>0</v>
          </cell>
          <cell r="AZ3724">
            <v>0</v>
          </cell>
          <cell r="BA3724">
            <v>0</v>
          </cell>
          <cell r="BC3724" t="str">
            <v>OTHERS</v>
          </cell>
          <cell r="BE3724" t="str">
            <v>Mar</v>
          </cell>
        </row>
        <row r="3725">
          <cell r="C3725" t="str">
            <v>Other</v>
          </cell>
          <cell r="R3725">
            <v>0</v>
          </cell>
          <cell r="AZ3725">
            <v>0</v>
          </cell>
          <cell r="BA3725">
            <v>0</v>
          </cell>
          <cell r="BC3725" t="str">
            <v>OTHERS</v>
          </cell>
          <cell r="BE3725" t="str">
            <v>Apr</v>
          </cell>
        </row>
        <row r="3726">
          <cell r="C3726" t="str">
            <v>Other</v>
          </cell>
          <cell r="R3726">
            <v>0</v>
          </cell>
          <cell r="AZ3726">
            <v>0</v>
          </cell>
          <cell r="BA3726">
            <v>0</v>
          </cell>
          <cell r="BC3726" t="str">
            <v>OTHERS</v>
          </cell>
          <cell r="BE3726" t="str">
            <v>May</v>
          </cell>
        </row>
        <row r="3727">
          <cell r="C3727" t="str">
            <v>Other</v>
          </cell>
          <cell r="R3727">
            <v>0</v>
          </cell>
          <cell r="AZ3727">
            <v>0</v>
          </cell>
          <cell r="BA3727">
            <v>0</v>
          </cell>
          <cell r="BC3727" t="str">
            <v>OTHERS</v>
          </cell>
          <cell r="BE3727" t="str">
            <v>Jun</v>
          </cell>
        </row>
        <row r="3728">
          <cell r="C3728" t="str">
            <v>Other</v>
          </cell>
          <cell r="R3728">
            <v>0</v>
          </cell>
          <cell r="AZ3728">
            <v>0</v>
          </cell>
          <cell r="BA3728">
            <v>0</v>
          </cell>
          <cell r="BC3728" t="str">
            <v>OTHERS</v>
          </cell>
          <cell r="BE3728" t="str">
            <v>Jul</v>
          </cell>
        </row>
        <row r="3729">
          <cell r="C3729" t="str">
            <v>Other</v>
          </cell>
          <cell r="R3729">
            <v>0</v>
          </cell>
          <cell r="AZ3729">
            <v>0</v>
          </cell>
          <cell r="BA3729">
            <v>0</v>
          </cell>
          <cell r="BC3729" t="str">
            <v>OTHERS</v>
          </cell>
          <cell r="BE3729" t="str">
            <v>Aug</v>
          </cell>
        </row>
        <row r="3730">
          <cell r="C3730" t="str">
            <v>Other</v>
          </cell>
          <cell r="R3730">
            <v>0</v>
          </cell>
          <cell r="AZ3730">
            <v>0</v>
          </cell>
          <cell r="BA3730">
            <v>0</v>
          </cell>
          <cell r="BC3730" t="str">
            <v>OTHERS</v>
          </cell>
          <cell r="BE3730" t="str">
            <v>Sep</v>
          </cell>
        </row>
        <row r="3731">
          <cell r="C3731" t="str">
            <v>Other</v>
          </cell>
          <cell r="R3731">
            <v>0</v>
          </cell>
          <cell r="AZ3731">
            <v>0</v>
          </cell>
          <cell r="BA3731">
            <v>0</v>
          </cell>
          <cell r="BC3731" t="str">
            <v>OTHERS</v>
          </cell>
          <cell r="BE3731" t="str">
            <v>Oct</v>
          </cell>
        </row>
        <row r="3732">
          <cell r="C3732" t="str">
            <v>Other</v>
          </cell>
          <cell r="R3732">
            <v>0</v>
          </cell>
          <cell r="AZ3732">
            <v>0</v>
          </cell>
          <cell r="BA3732">
            <v>0</v>
          </cell>
          <cell r="BC3732" t="str">
            <v>OTHERS</v>
          </cell>
          <cell r="BE3732" t="str">
            <v>Nov</v>
          </cell>
        </row>
        <row r="3733">
          <cell r="C3733" t="str">
            <v>Other</v>
          </cell>
          <cell r="R3733">
            <v>80000</v>
          </cell>
          <cell r="AZ3733">
            <v>-24000</v>
          </cell>
          <cell r="BA3733">
            <v>-80736</v>
          </cell>
          <cell r="BC3733" t="str">
            <v>OTHERS</v>
          </cell>
          <cell r="BE3733" t="str">
            <v>Dec</v>
          </cell>
        </row>
        <row r="3734">
          <cell r="C3734" t="str">
            <v>Other</v>
          </cell>
          <cell r="R3734">
            <v>0</v>
          </cell>
          <cell r="AZ3734">
            <v>0</v>
          </cell>
          <cell r="BA3734">
            <v>0</v>
          </cell>
          <cell r="BC3734" t="str">
            <v>OTHERS</v>
          </cell>
          <cell r="BE3734" t="str">
            <v>Jan</v>
          </cell>
        </row>
        <row r="3735">
          <cell r="C3735" t="str">
            <v>Other</v>
          </cell>
          <cell r="R3735">
            <v>0</v>
          </cell>
          <cell r="AZ3735">
            <v>0</v>
          </cell>
          <cell r="BA3735">
            <v>0</v>
          </cell>
          <cell r="BC3735" t="str">
            <v>OTHERS</v>
          </cell>
          <cell r="BE3735" t="str">
            <v>Feb</v>
          </cell>
        </row>
        <row r="3736">
          <cell r="C3736" t="str">
            <v>Other</v>
          </cell>
          <cell r="R3736">
            <v>0</v>
          </cell>
          <cell r="AZ3736">
            <v>0</v>
          </cell>
          <cell r="BA3736">
            <v>0</v>
          </cell>
          <cell r="BC3736" t="str">
            <v>OTHERS</v>
          </cell>
          <cell r="BE3736" t="str">
            <v>Mar</v>
          </cell>
        </row>
        <row r="3737">
          <cell r="C3737" t="str">
            <v>Other</v>
          </cell>
          <cell r="R3737">
            <v>0</v>
          </cell>
          <cell r="AZ3737">
            <v>0</v>
          </cell>
          <cell r="BA3737">
            <v>0</v>
          </cell>
          <cell r="BC3737" t="str">
            <v>OTHERS</v>
          </cell>
          <cell r="BE3737" t="str">
            <v>Apr</v>
          </cell>
        </row>
        <row r="3738">
          <cell r="C3738" t="str">
            <v>Other</v>
          </cell>
          <cell r="R3738">
            <v>0</v>
          </cell>
          <cell r="AZ3738">
            <v>0</v>
          </cell>
          <cell r="BA3738">
            <v>0</v>
          </cell>
          <cell r="BC3738" t="str">
            <v>OTHERS</v>
          </cell>
          <cell r="BE3738" t="str">
            <v>May</v>
          </cell>
        </row>
        <row r="3739">
          <cell r="C3739" t="str">
            <v>Other</v>
          </cell>
          <cell r="R3739">
            <v>0</v>
          </cell>
          <cell r="AZ3739">
            <v>0</v>
          </cell>
          <cell r="BA3739">
            <v>0</v>
          </cell>
          <cell r="BC3739" t="str">
            <v>OTHERS</v>
          </cell>
          <cell r="BE3739" t="str">
            <v>Jun</v>
          </cell>
        </row>
        <row r="3740">
          <cell r="C3740" t="str">
            <v>Other</v>
          </cell>
          <cell r="R3740">
            <v>0</v>
          </cell>
          <cell r="AZ3740">
            <v>0</v>
          </cell>
          <cell r="BA3740">
            <v>0</v>
          </cell>
          <cell r="BC3740" t="str">
            <v>OTHERS</v>
          </cell>
          <cell r="BE3740" t="str">
            <v>Jul</v>
          </cell>
        </row>
        <row r="3741">
          <cell r="C3741" t="str">
            <v>Other</v>
          </cell>
          <cell r="R3741">
            <v>0</v>
          </cell>
          <cell r="AZ3741">
            <v>0</v>
          </cell>
          <cell r="BA3741">
            <v>0</v>
          </cell>
          <cell r="BC3741" t="str">
            <v>OTHERS</v>
          </cell>
          <cell r="BE3741" t="str">
            <v>Aug</v>
          </cell>
        </row>
        <row r="3742">
          <cell r="C3742" t="str">
            <v>Other</v>
          </cell>
          <cell r="R3742">
            <v>0</v>
          </cell>
          <cell r="AZ3742">
            <v>0</v>
          </cell>
          <cell r="BA3742">
            <v>0</v>
          </cell>
          <cell r="BC3742" t="str">
            <v>OTHERS</v>
          </cell>
          <cell r="BE3742" t="str">
            <v>Sep</v>
          </cell>
        </row>
        <row r="3743">
          <cell r="C3743" t="str">
            <v>Other</v>
          </cell>
          <cell r="R3743">
            <v>0</v>
          </cell>
          <cell r="AZ3743">
            <v>0</v>
          </cell>
          <cell r="BA3743">
            <v>0</v>
          </cell>
          <cell r="BC3743" t="str">
            <v>OTHERS</v>
          </cell>
          <cell r="BE3743" t="str">
            <v>Oct</v>
          </cell>
        </row>
        <row r="3744">
          <cell r="C3744" t="str">
            <v>Other</v>
          </cell>
          <cell r="R3744">
            <v>0</v>
          </cell>
          <cell r="AZ3744">
            <v>0</v>
          </cell>
          <cell r="BA3744">
            <v>0</v>
          </cell>
          <cell r="BC3744" t="str">
            <v>OTHERS</v>
          </cell>
          <cell r="BE3744" t="str">
            <v>Nov</v>
          </cell>
        </row>
        <row r="3745">
          <cell r="C3745" t="str">
            <v>Other</v>
          </cell>
          <cell r="R3745">
            <v>0</v>
          </cell>
          <cell r="AZ3745">
            <v>0</v>
          </cell>
          <cell r="BA3745">
            <v>0</v>
          </cell>
          <cell r="BC3745" t="str">
            <v>OTHERS</v>
          </cell>
          <cell r="BE3745" t="str">
            <v>Dec</v>
          </cell>
        </row>
        <row r="3746">
          <cell r="C3746" t="str">
            <v>Other</v>
          </cell>
          <cell r="R3746">
            <v>0</v>
          </cell>
          <cell r="AZ3746">
            <v>0</v>
          </cell>
          <cell r="BA3746">
            <v>0</v>
          </cell>
          <cell r="BC3746" t="str">
            <v>OTHERS</v>
          </cell>
          <cell r="BE3746" t="str">
            <v>Jan</v>
          </cell>
        </row>
        <row r="3747">
          <cell r="C3747" t="str">
            <v>Other</v>
          </cell>
          <cell r="R3747">
            <v>0</v>
          </cell>
          <cell r="AZ3747">
            <v>0</v>
          </cell>
          <cell r="BA3747">
            <v>0</v>
          </cell>
          <cell r="BC3747" t="str">
            <v>OTHERS</v>
          </cell>
          <cell r="BE3747" t="str">
            <v>Feb</v>
          </cell>
        </row>
        <row r="3748">
          <cell r="C3748" t="str">
            <v>Other</v>
          </cell>
          <cell r="R3748">
            <v>0</v>
          </cell>
          <cell r="AZ3748">
            <v>0</v>
          </cell>
          <cell r="BA3748">
            <v>0</v>
          </cell>
          <cell r="BC3748" t="str">
            <v>OTHERS</v>
          </cell>
          <cell r="BE3748" t="str">
            <v>Mar</v>
          </cell>
        </row>
        <row r="3749">
          <cell r="C3749" t="str">
            <v>Other</v>
          </cell>
          <cell r="R3749">
            <v>0</v>
          </cell>
          <cell r="AZ3749">
            <v>0</v>
          </cell>
          <cell r="BA3749">
            <v>0</v>
          </cell>
          <cell r="BC3749" t="str">
            <v>OTHERS</v>
          </cell>
          <cell r="BE3749" t="str">
            <v>Apr</v>
          </cell>
        </row>
        <row r="3750">
          <cell r="C3750" t="str">
            <v>Other</v>
          </cell>
          <cell r="R3750">
            <v>0</v>
          </cell>
          <cell r="AZ3750">
            <v>0</v>
          </cell>
          <cell r="BA3750">
            <v>0</v>
          </cell>
          <cell r="BC3750" t="str">
            <v>OTHERS</v>
          </cell>
          <cell r="BE3750" t="str">
            <v>May</v>
          </cell>
        </row>
        <row r="3751">
          <cell r="C3751" t="str">
            <v>Other</v>
          </cell>
          <cell r="R3751">
            <v>80000</v>
          </cell>
          <cell r="AZ3751">
            <v>-24000</v>
          </cell>
          <cell r="BA3751">
            <v>-47353.846153846156</v>
          </cell>
          <cell r="BC3751" t="str">
            <v>OTHERS</v>
          </cell>
          <cell r="BE3751" t="str">
            <v>Jun</v>
          </cell>
        </row>
        <row r="3752">
          <cell r="C3752" t="str">
            <v>Other</v>
          </cell>
          <cell r="R3752">
            <v>60000</v>
          </cell>
          <cell r="AZ3752">
            <v>-18000</v>
          </cell>
          <cell r="BA3752">
            <v>-35515.384615384617</v>
          </cell>
          <cell r="BC3752" t="str">
            <v>OTHERS</v>
          </cell>
          <cell r="BE3752" t="str">
            <v>Jul</v>
          </cell>
        </row>
        <row r="3753">
          <cell r="C3753" t="str">
            <v>Other</v>
          </cell>
          <cell r="R3753">
            <v>60000</v>
          </cell>
          <cell r="AZ3753">
            <v>-18000</v>
          </cell>
          <cell r="BA3753">
            <v>-35515.384615384617</v>
          </cell>
          <cell r="BC3753" t="str">
            <v>OTHERS</v>
          </cell>
          <cell r="BE3753" t="str">
            <v>Aug</v>
          </cell>
        </row>
        <row r="3754">
          <cell r="C3754" t="str">
            <v>Other</v>
          </cell>
          <cell r="R3754">
            <v>60000</v>
          </cell>
          <cell r="AZ3754">
            <v>-18000</v>
          </cell>
          <cell r="BA3754">
            <v>-35515.384615384617</v>
          </cell>
          <cell r="BC3754" t="str">
            <v>OTHERS</v>
          </cell>
          <cell r="BE3754" t="str">
            <v>Sep</v>
          </cell>
        </row>
        <row r="3755">
          <cell r="C3755" t="str">
            <v>Other</v>
          </cell>
          <cell r="R3755">
            <v>60000</v>
          </cell>
          <cell r="AZ3755">
            <v>-18000</v>
          </cell>
          <cell r="BA3755">
            <v>-35515.384615384617</v>
          </cell>
          <cell r="BC3755" t="str">
            <v>OTHERS</v>
          </cell>
          <cell r="BE3755" t="str">
            <v>Oct</v>
          </cell>
        </row>
        <row r="3756">
          <cell r="C3756" t="str">
            <v>Other</v>
          </cell>
          <cell r="R3756">
            <v>60000</v>
          </cell>
          <cell r="AZ3756">
            <v>-18000</v>
          </cell>
          <cell r="BA3756">
            <v>-35515.384615384617</v>
          </cell>
          <cell r="BC3756" t="str">
            <v>OTHERS</v>
          </cell>
          <cell r="BE3756" t="str">
            <v>Nov</v>
          </cell>
        </row>
        <row r="3757">
          <cell r="C3757" t="str">
            <v>Other</v>
          </cell>
          <cell r="R3757">
            <v>0</v>
          </cell>
          <cell r="AZ3757">
            <v>0</v>
          </cell>
          <cell r="BA3757">
            <v>0</v>
          </cell>
          <cell r="BC3757" t="str">
            <v>OTHERS</v>
          </cell>
          <cell r="BE3757" t="str">
            <v>Dec</v>
          </cell>
        </row>
        <row r="3758">
          <cell r="C3758" t="str">
            <v>Other</v>
          </cell>
          <cell r="R3758">
            <v>0</v>
          </cell>
          <cell r="AZ3758">
            <v>0</v>
          </cell>
          <cell r="BA3758">
            <v>0</v>
          </cell>
          <cell r="BC3758" t="str">
            <v>OTHERS</v>
          </cell>
          <cell r="BE3758" t="str">
            <v>Jan</v>
          </cell>
        </row>
        <row r="3759">
          <cell r="C3759" t="str">
            <v>Other</v>
          </cell>
          <cell r="R3759">
            <v>0</v>
          </cell>
          <cell r="AZ3759">
            <v>0</v>
          </cell>
          <cell r="BA3759">
            <v>0</v>
          </cell>
          <cell r="BC3759" t="str">
            <v>OTHERS</v>
          </cell>
          <cell r="BE3759" t="str">
            <v>Feb</v>
          </cell>
        </row>
        <row r="3760">
          <cell r="C3760" t="str">
            <v>Other</v>
          </cell>
          <cell r="R3760">
            <v>0</v>
          </cell>
          <cell r="AZ3760">
            <v>0</v>
          </cell>
          <cell r="BA3760">
            <v>0</v>
          </cell>
          <cell r="BC3760" t="str">
            <v>OTHERS</v>
          </cell>
          <cell r="BE3760" t="str">
            <v>Mar</v>
          </cell>
        </row>
        <row r="3761">
          <cell r="C3761" t="str">
            <v>Other</v>
          </cell>
          <cell r="R3761">
            <v>0</v>
          </cell>
          <cell r="AZ3761">
            <v>0</v>
          </cell>
          <cell r="BA3761">
            <v>0</v>
          </cell>
          <cell r="BC3761" t="str">
            <v>OTHERS</v>
          </cell>
          <cell r="BE3761" t="str">
            <v>Apr</v>
          </cell>
        </row>
        <row r="3762">
          <cell r="C3762" t="str">
            <v>Other</v>
          </cell>
          <cell r="R3762">
            <v>0</v>
          </cell>
          <cell r="AZ3762">
            <v>0</v>
          </cell>
          <cell r="BA3762">
            <v>0</v>
          </cell>
          <cell r="BC3762" t="str">
            <v>OTHERS</v>
          </cell>
          <cell r="BE3762" t="str">
            <v>May</v>
          </cell>
        </row>
        <row r="3763">
          <cell r="C3763" t="str">
            <v>Other</v>
          </cell>
          <cell r="R3763">
            <v>0</v>
          </cell>
          <cell r="AZ3763">
            <v>0</v>
          </cell>
          <cell r="BA3763">
            <v>0</v>
          </cell>
          <cell r="BC3763" t="str">
            <v>OTHERS</v>
          </cell>
          <cell r="BE3763" t="str">
            <v>Jun</v>
          </cell>
        </row>
        <row r="3764">
          <cell r="C3764" t="str">
            <v>Other</v>
          </cell>
          <cell r="R3764">
            <v>0</v>
          </cell>
          <cell r="AZ3764">
            <v>0</v>
          </cell>
          <cell r="BA3764">
            <v>0</v>
          </cell>
          <cell r="BC3764" t="str">
            <v>OTHERS</v>
          </cell>
          <cell r="BE3764" t="str">
            <v>Jul</v>
          </cell>
        </row>
        <row r="3765">
          <cell r="C3765" t="str">
            <v>Other</v>
          </cell>
          <cell r="R3765">
            <v>0</v>
          </cell>
          <cell r="AZ3765">
            <v>0</v>
          </cell>
          <cell r="BA3765">
            <v>0</v>
          </cell>
          <cell r="BC3765" t="str">
            <v>OTHERS</v>
          </cell>
          <cell r="BE3765" t="str">
            <v>Aug</v>
          </cell>
        </row>
        <row r="3766">
          <cell r="C3766" t="str">
            <v>Other</v>
          </cell>
          <cell r="R3766">
            <v>0</v>
          </cell>
          <cell r="AZ3766">
            <v>0</v>
          </cell>
          <cell r="BA3766">
            <v>0</v>
          </cell>
          <cell r="BC3766" t="str">
            <v>OTHERS</v>
          </cell>
          <cell r="BE3766" t="str">
            <v>Sep</v>
          </cell>
        </row>
        <row r="3767">
          <cell r="C3767" t="str">
            <v>Other</v>
          </cell>
          <cell r="R3767">
            <v>0</v>
          </cell>
          <cell r="AZ3767">
            <v>0</v>
          </cell>
          <cell r="BA3767">
            <v>0</v>
          </cell>
          <cell r="BC3767" t="str">
            <v>OTHERS</v>
          </cell>
          <cell r="BE3767" t="str">
            <v>Oct</v>
          </cell>
        </row>
        <row r="3768">
          <cell r="C3768" t="str">
            <v>Other</v>
          </cell>
          <cell r="R3768">
            <v>0</v>
          </cell>
          <cell r="AZ3768">
            <v>0</v>
          </cell>
          <cell r="BA3768">
            <v>0</v>
          </cell>
          <cell r="BC3768" t="str">
            <v>OTHERS</v>
          </cell>
          <cell r="BE3768" t="str">
            <v>Nov</v>
          </cell>
        </row>
        <row r="3769">
          <cell r="C3769" t="str">
            <v>Other</v>
          </cell>
          <cell r="R3769">
            <v>0</v>
          </cell>
          <cell r="AZ3769">
            <v>0</v>
          </cell>
          <cell r="BA3769">
            <v>0</v>
          </cell>
          <cell r="BC3769" t="str">
            <v>OTHERS</v>
          </cell>
          <cell r="BE3769" t="str">
            <v>Dec</v>
          </cell>
        </row>
        <row r="3770">
          <cell r="C3770" t="str">
            <v>Other</v>
          </cell>
          <cell r="R3770">
            <v>0</v>
          </cell>
          <cell r="AZ3770">
            <v>0</v>
          </cell>
          <cell r="BA3770">
            <v>0</v>
          </cell>
          <cell r="BC3770" t="str">
            <v>OTHERS</v>
          </cell>
          <cell r="BE3770" t="str">
            <v>Jan</v>
          </cell>
        </row>
        <row r="3771">
          <cell r="C3771" t="str">
            <v>Other</v>
          </cell>
          <cell r="R3771">
            <v>0</v>
          </cell>
          <cell r="AZ3771">
            <v>0</v>
          </cell>
          <cell r="BA3771">
            <v>0</v>
          </cell>
          <cell r="BC3771" t="str">
            <v>OTHERS</v>
          </cell>
          <cell r="BE3771" t="str">
            <v>Feb</v>
          </cell>
        </row>
        <row r="3772">
          <cell r="C3772" t="str">
            <v>Other</v>
          </cell>
          <cell r="R3772">
            <v>0</v>
          </cell>
          <cell r="AZ3772">
            <v>0</v>
          </cell>
          <cell r="BA3772">
            <v>0</v>
          </cell>
          <cell r="BC3772" t="str">
            <v>OTHERS</v>
          </cell>
          <cell r="BE3772" t="str">
            <v>Mar</v>
          </cell>
        </row>
        <row r="3773">
          <cell r="C3773" t="str">
            <v>Other</v>
          </cell>
          <cell r="R3773">
            <v>0</v>
          </cell>
          <cell r="AZ3773">
            <v>0</v>
          </cell>
          <cell r="BA3773">
            <v>0</v>
          </cell>
          <cell r="BC3773" t="str">
            <v>OTHERS</v>
          </cell>
          <cell r="BE3773" t="str">
            <v>Apr</v>
          </cell>
        </row>
        <row r="3774">
          <cell r="C3774" t="str">
            <v>Other</v>
          </cell>
          <cell r="R3774">
            <v>0</v>
          </cell>
          <cell r="AZ3774">
            <v>0</v>
          </cell>
          <cell r="BA3774">
            <v>0</v>
          </cell>
          <cell r="BC3774" t="str">
            <v>OTHERS</v>
          </cell>
          <cell r="BE3774" t="str">
            <v>May</v>
          </cell>
        </row>
        <row r="3775">
          <cell r="C3775" t="str">
            <v>Other</v>
          </cell>
          <cell r="R3775">
            <v>0</v>
          </cell>
          <cell r="AZ3775">
            <v>0</v>
          </cell>
          <cell r="BA3775">
            <v>0</v>
          </cell>
          <cell r="BC3775" t="str">
            <v>OTHERS</v>
          </cell>
          <cell r="BE3775" t="str">
            <v>Jun</v>
          </cell>
        </row>
        <row r="3776">
          <cell r="C3776" t="str">
            <v>Other</v>
          </cell>
          <cell r="R3776">
            <v>0</v>
          </cell>
          <cell r="AZ3776">
            <v>0</v>
          </cell>
          <cell r="BA3776">
            <v>0</v>
          </cell>
          <cell r="BC3776" t="str">
            <v>OTHERS</v>
          </cell>
          <cell r="BE3776" t="str">
            <v>Jul</v>
          </cell>
        </row>
        <row r="3777">
          <cell r="C3777" t="str">
            <v>Other</v>
          </cell>
          <cell r="R3777">
            <v>0</v>
          </cell>
          <cell r="AZ3777">
            <v>0</v>
          </cell>
          <cell r="BA3777">
            <v>0</v>
          </cell>
          <cell r="BC3777" t="str">
            <v>OTHERS</v>
          </cell>
          <cell r="BE3777" t="str">
            <v>Aug</v>
          </cell>
        </row>
        <row r="3778">
          <cell r="C3778" t="str">
            <v>Other</v>
          </cell>
          <cell r="R3778">
            <v>0</v>
          </cell>
          <cell r="AZ3778">
            <v>0</v>
          </cell>
          <cell r="BA3778">
            <v>0</v>
          </cell>
          <cell r="BC3778" t="str">
            <v>OTHERS</v>
          </cell>
          <cell r="BE3778" t="str">
            <v>Sep</v>
          </cell>
        </row>
        <row r="3779">
          <cell r="C3779" t="str">
            <v>Other</v>
          </cell>
          <cell r="R3779">
            <v>0</v>
          </cell>
          <cell r="AZ3779">
            <v>0</v>
          </cell>
          <cell r="BA3779">
            <v>0</v>
          </cell>
          <cell r="BC3779" t="str">
            <v>OTHERS</v>
          </cell>
          <cell r="BE3779" t="str">
            <v>Oct</v>
          </cell>
        </row>
        <row r="3780">
          <cell r="C3780" t="str">
            <v>Other</v>
          </cell>
          <cell r="R3780">
            <v>0</v>
          </cell>
          <cell r="AZ3780">
            <v>0</v>
          </cell>
          <cell r="BA3780">
            <v>0</v>
          </cell>
          <cell r="BC3780" t="str">
            <v>OTHERS</v>
          </cell>
          <cell r="BE3780" t="str">
            <v>Nov</v>
          </cell>
        </row>
        <row r="3781">
          <cell r="C3781" t="str">
            <v>Other</v>
          </cell>
          <cell r="R3781">
            <v>0</v>
          </cell>
          <cell r="AZ3781">
            <v>0</v>
          </cell>
          <cell r="BA3781">
            <v>0</v>
          </cell>
          <cell r="BC3781" t="str">
            <v>OTHERS</v>
          </cell>
          <cell r="BE3781" t="str">
            <v>Dec</v>
          </cell>
        </row>
        <row r="3782">
          <cell r="C3782" t="str">
            <v>Other</v>
          </cell>
          <cell r="R3782">
            <v>0</v>
          </cell>
          <cell r="AZ3782">
            <v>0</v>
          </cell>
          <cell r="BA3782">
            <v>0</v>
          </cell>
          <cell r="BC3782" t="str">
            <v>OTHERS</v>
          </cell>
          <cell r="BE3782" t="str">
            <v>Jan</v>
          </cell>
        </row>
        <row r="3783">
          <cell r="C3783" t="str">
            <v>Other</v>
          </cell>
          <cell r="R3783">
            <v>0</v>
          </cell>
          <cell r="AZ3783">
            <v>0</v>
          </cell>
          <cell r="BA3783">
            <v>0</v>
          </cell>
          <cell r="BC3783" t="str">
            <v>OTHERS</v>
          </cell>
          <cell r="BE3783" t="str">
            <v>Feb</v>
          </cell>
        </row>
        <row r="3784">
          <cell r="C3784" t="str">
            <v>Other</v>
          </cell>
          <cell r="R3784">
            <v>0</v>
          </cell>
          <cell r="AZ3784">
            <v>0</v>
          </cell>
          <cell r="BA3784">
            <v>0</v>
          </cell>
          <cell r="BC3784" t="str">
            <v>OTHERS</v>
          </cell>
          <cell r="BE3784" t="str">
            <v>Mar</v>
          </cell>
        </row>
        <row r="3785">
          <cell r="C3785" t="str">
            <v>Other</v>
          </cell>
          <cell r="R3785">
            <v>0</v>
          </cell>
          <cell r="AZ3785">
            <v>0</v>
          </cell>
          <cell r="BA3785">
            <v>0</v>
          </cell>
          <cell r="BC3785" t="str">
            <v>OTHERS</v>
          </cell>
          <cell r="BE3785" t="str">
            <v>Apr</v>
          </cell>
        </row>
        <row r="3786">
          <cell r="C3786" t="str">
            <v>Other</v>
          </cell>
          <cell r="R3786">
            <v>0</v>
          </cell>
          <cell r="AZ3786">
            <v>0</v>
          </cell>
          <cell r="BA3786">
            <v>0</v>
          </cell>
          <cell r="BC3786" t="str">
            <v>OTHERS</v>
          </cell>
          <cell r="BE3786" t="str">
            <v>May</v>
          </cell>
        </row>
        <row r="3787">
          <cell r="C3787" t="str">
            <v>Other</v>
          </cell>
          <cell r="R3787">
            <v>0</v>
          </cell>
          <cell r="AZ3787">
            <v>0</v>
          </cell>
          <cell r="BA3787">
            <v>0</v>
          </cell>
          <cell r="BC3787" t="str">
            <v>OTHERS</v>
          </cell>
          <cell r="BE3787" t="str">
            <v>Jun</v>
          </cell>
        </row>
        <row r="3788">
          <cell r="C3788" t="str">
            <v>Other</v>
          </cell>
          <cell r="R3788">
            <v>0</v>
          </cell>
          <cell r="AZ3788">
            <v>0</v>
          </cell>
          <cell r="BA3788">
            <v>0</v>
          </cell>
          <cell r="BC3788" t="str">
            <v>OTHERS</v>
          </cell>
          <cell r="BE3788" t="str">
            <v>Jul</v>
          </cell>
        </row>
        <row r="3789">
          <cell r="C3789" t="str">
            <v>Other</v>
          </cell>
          <cell r="R3789">
            <v>0</v>
          </cell>
          <cell r="AZ3789">
            <v>0</v>
          </cell>
          <cell r="BA3789">
            <v>0</v>
          </cell>
          <cell r="BC3789" t="str">
            <v>OTHERS</v>
          </cell>
          <cell r="BE3789" t="str">
            <v>Aug</v>
          </cell>
        </row>
        <row r="3790">
          <cell r="C3790" t="str">
            <v>Other</v>
          </cell>
          <cell r="R3790">
            <v>0</v>
          </cell>
          <cell r="AZ3790">
            <v>0</v>
          </cell>
          <cell r="BA3790">
            <v>0</v>
          </cell>
          <cell r="BC3790" t="str">
            <v>OTHERS</v>
          </cell>
          <cell r="BE3790" t="str">
            <v>Sep</v>
          </cell>
        </row>
        <row r="3791">
          <cell r="C3791" t="str">
            <v>Other</v>
          </cell>
          <cell r="R3791">
            <v>0</v>
          </cell>
          <cell r="AZ3791">
            <v>0</v>
          </cell>
          <cell r="BA3791">
            <v>0</v>
          </cell>
          <cell r="BC3791" t="str">
            <v>OTHERS</v>
          </cell>
          <cell r="BE3791" t="str">
            <v>Oct</v>
          </cell>
        </row>
        <row r="3792">
          <cell r="C3792" t="str">
            <v>Other</v>
          </cell>
          <cell r="R3792">
            <v>0</v>
          </cell>
          <cell r="AZ3792">
            <v>0</v>
          </cell>
          <cell r="BA3792">
            <v>0</v>
          </cell>
          <cell r="BC3792" t="str">
            <v>OTHERS</v>
          </cell>
          <cell r="BE3792" t="str">
            <v>Nov</v>
          </cell>
        </row>
        <row r="3793">
          <cell r="C3793" t="str">
            <v>Other</v>
          </cell>
          <cell r="R3793">
            <v>0</v>
          </cell>
          <cell r="AZ3793">
            <v>0</v>
          </cell>
          <cell r="BA3793">
            <v>0</v>
          </cell>
          <cell r="BC3793" t="str">
            <v>OTHERS</v>
          </cell>
          <cell r="BE3793" t="str">
            <v>Dec</v>
          </cell>
        </row>
        <row r="3794">
          <cell r="C3794" t="str">
            <v>Other</v>
          </cell>
          <cell r="R3794">
            <v>0</v>
          </cell>
          <cell r="AZ3794">
            <v>0</v>
          </cell>
          <cell r="BA3794">
            <v>0</v>
          </cell>
          <cell r="BC3794" t="str">
            <v>OTHERS</v>
          </cell>
          <cell r="BE3794" t="str">
            <v>Jan</v>
          </cell>
        </row>
        <row r="3795">
          <cell r="C3795" t="str">
            <v>Other</v>
          </cell>
          <cell r="R3795">
            <v>0</v>
          </cell>
          <cell r="AZ3795">
            <v>0</v>
          </cell>
          <cell r="BA3795">
            <v>0</v>
          </cell>
          <cell r="BC3795" t="str">
            <v>OTHERS</v>
          </cell>
          <cell r="BE3795" t="str">
            <v>Feb</v>
          </cell>
        </row>
        <row r="3796">
          <cell r="C3796" t="str">
            <v>Other</v>
          </cell>
          <cell r="R3796">
            <v>0</v>
          </cell>
          <cell r="AZ3796">
            <v>0</v>
          </cell>
          <cell r="BA3796">
            <v>0</v>
          </cell>
          <cell r="BC3796" t="str">
            <v>OTHERS</v>
          </cell>
          <cell r="BE3796" t="str">
            <v>Mar</v>
          </cell>
        </row>
        <row r="3797">
          <cell r="C3797" t="str">
            <v>Other</v>
          </cell>
          <cell r="R3797">
            <v>0</v>
          </cell>
          <cell r="AZ3797">
            <v>0</v>
          </cell>
          <cell r="BA3797">
            <v>0</v>
          </cell>
          <cell r="BC3797" t="str">
            <v>OTHERS</v>
          </cell>
          <cell r="BE3797" t="str">
            <v>Apr</v>
          </cell>
        </row>
        <row r="3798">
          <cell r="C3798" t="str">
            <v>Other</v>
          </cell>
          <cell r="R3798">
            <v>0</v>
          </cell>
          <cell r="AZ3798">
            <v>0</v>
          </cell>
          <cell r="BA3798">
            <v>0</v>
          </cell>
          <cell r="BC3798" t="str">
            <v>OTHERS</v>
          </cell>
          <cell r="BE3798" t="str">
            <v>May</v>
          </cell>
        </row>
        <row r="3799">
          <cell r="C3799" t="str">
            <v>Other</v>
          </cell>
          <cell r="R3799">
            <v>0</v>
          </cell>
          <cell r="AZ3799">
            <v>0</v>
          </cell>
          <cell r="BA3799">
            <v>0</v>
          </cell>
          <cell r="BC3799" t="str">
            <v>OTHERS</v>
          </cell>
          <cell r="BE3799" t="str">
            <v>Jun</v>
          </cell>
        </row>
        <row r="3800">
          <cell r="C3800" t="str">
            <v>Other</v>
          </cell>
          <cell r="R3800">
            <v>0</v>
          </cell>
          <cell r="AZ3800">
            <v>0</v>
          </cell>
          <cell r="BA3800">
            <v>0</v>
          </cell>
          <cell r="BC3800" t="str">
            <v>OTHERS</v>
          </cell>
          <cell r="BE3800" t="str">
            <v>Jul</v>
          </cell>
        </row>
        <row r="3801">
          <cell r="C3801" t="str">
            <v>Other</v>
          </cell>
          <cell r="R3801">
            <v>0</v>
          </cell>
          <cell r="AZ3801">
            <v>0</v>
          </cell>
          <cell r="BA3801">
            <v>0</v>
          </cell>
          <cell r="BC3801" t="str">
            <v>OTHERS</v>
          </cell>
          <cell r="BE3801" t="str">
            <v>Aug</v>
          </cell>
        </row>
        <row r="3802">
          <cell r="C3802" t="str">
            <v>Other</v>
          </cell>
          <cell r="R3802">
            <v>0</v>
          </cell>
          <cell r="AZ3802">
            <v>0</v>
          </cell>
          <cell r="BA3802">
            <v>0</v>
          </cell>
          <cell r="BC3802" t="str">
            <v>OTHERS</v>
          </cell>
          <cell r="BE3802" t="str">
            <v>Sep</v>
          </cell>
        </row>
        <row r="3803">
          <cell r="C3803" t="str">
            <v>Other</v>
          </cell>
          <cell r="R3803">
            <v>0</v>
          </cell>
          <cell r="AZ3803">
            <v>0</v>
          </cell>
          <cell r="BA3803">
            <v>0</v>
          </cell>
          <cell r="BC3803" t="str">
            <v>OTHERS</v>
          </cell>
          <cell r="BE3803" t="str">
            <v>Oct</v>
          </cell>
        </row>
        <row r="3804">
          <cell r="C3804" t="str">
            <v>Other</v>
          </cell>
          <cell r="R3804">
            <v>0</v>
          </cell>
          <cell r="AZ3804">
            <v>0</v>
          </cell>
          <cell r="BA3804">
            <v>0</v>
          </cell>
          <cell r="BC3804" t="str">
            <v>OTHERS</v>
          </cell>
          <cell r="BE3804" t="str">
            <v>Nov</v>
          </cell>
        </row>
        <row r="3805">
          <cell r="C3805" t="str">
            <v>Other</v>
          </cell>
          <cell r="R3805">
            <v>0</v>
          </cell>
          <cell r="AZ3805">
            <v>0</v>
          </cell>
          <cell r="BA3805">
            <v>0</v>
          </cell>
          <cell r="BC3805" t="str">
            <v>OTHERS</v>
          </cell>
          <cell r="BE3805" t="str">
            <v>Dec</v>
          </cell>
        </row>
        <row r="3806">
          <cell r="C3806" t="str">
            <v>Other</v>
          </cell>
          <cell r="R3806">
            <v>0</v>
          </cell>
          <cell r="AZ3806">
            <v>0</v>
          </cell>
          <cell r="BA3806">
            <v>0</v>
          </cell>
          <cell r="BC3806" t="str">
            <v>OTHERS</v>
          </cell>
          <cell r="BE3806" t="str">
            <v>Jan</v>
          </cell>
        </row>
        <row r="3807">
          <cell r="C3807" t="str">
            <v>Other</v>
          </cell>
          <cell r="R3807">
            <v>0</v>
          </cell>
          <cell r="AZ3807">
            <v>0</v>
          </cell>
          <cell r="BA3807">
            <v>0</v>
          </cell>
          <cell r="BC3807" t="str">
            <v>OTHERS</v>
          </cell>
          <cell r="BE3807" t="str">
            <v>Feb</v>
          </cell>
        </row>
        <row r="3808">
          <cell r="C3808" t="str">
            <v>Other</v>
          </cell>
          <cell r="R3808">
            <v>0</v>
          </cell>
          <cell r="AZ3808">
            <v>0</v>
          </cell>
          <cell r="BA3808">
            <v>0</v>
          </cell>
          <cell r="BC3808" t="str">
            <v>OTHERS</v>
          </cell>
          <cell r="BE3808" t="str">
            <v>Mar</v>
          </cell>
        </row>
        <row r="3809">
          <cell r="C3809" t="str">
            <v>Other</v>
          </cell>
          <cell r="R3809">
            <v>0</v>
          </cell>
          <cell r="AZ3809">
            <v>0</v>
          </cell>
          <cell r="BA3809">
            <v>0</v>
          </cell>
          <cell r="BC3809" t="str">
            <v>OTHERS</v>
          </cell>
          <cell r="BE3809" t="str">
            <v>Apr</v>
          </cell>
        </row>
        <row r="3810">
          <cell r="C3810" t="str">
            <v>Other</v>
          </cell>
          <cell r="R3810">
            <v>0</v>
          </cell>
          <cell r="AZ3810">
            <v>0</v>
          </cell>
          <cell r="BA3810">
            <v>0</v>
          </cell>
          <cell r="BC3810" t="str">
            <v>OTHERS</v>
          </cell>
          <cell r="BE3810" t="str">
            <v>May</v>
          </cell>
        </row>
        <row r="3811">
          <cell r="C3811" t="str">
            <v>Other</v>
          </cell>
          <cell r="R3811">
            <v>0</v>
          </cell>
          <cell r="AZ3811">
            <v>0</v>
          </cell>
          <cell r="BA3811">
            <v>0</v>
          </cell>
          <cell r="BC3811" t="str">
            <v>OTHERS</v>
          </cell>
          <cell r="BE3811" t="str">
            <v>Jun</v>
          </cell>
        </row>
        <row r="3812">
          <cell r="C3812" t="str">
            <v>Other</v>
          </cell>
          <cell r="R3812">
            <v>0</v>
          </cell>
          <cell r="AZ3812">
            <v>0</v>
          </cell>
          <cell r="BA3812">
            <v>0</v>
          </cell>
          <cell r="BC3812" t="str">
            <v>OTHERS</v>
          </cell>
          <cell r="BE3812" t="str">
            <v>Jul</v>
          </cell>
        </row>
        <row r="3813">
          <cell r="C3813" t="str">
            <v>Other</v>
          </cell>
          <cell r="R3813">
            <v>0</v>
          </cell>
          <cell r="AZ3813">
            <v>0</v>
          </cell>
          <cell r="BA3813">
            <v>0</v>
          </cell>
          <cell r="BC3813" t="str">
            <v>OTHERS</v>
          </cell>
          <cell r="BE3813" t="str">
            <v>Aug</v>
          </cell>
        </row>
        <row r="3814">
          <cell r="C3814" t="str">
            <v>Other</v>
          </cell>
          <cell r="R3814">
            <v>0</v>
          </cell>
          <cell r="AZ3814">
            <v>0</v>
          </cell>
          <cell r="BA3814">
            <v>0</v>
          </cell>
          <cell r="BC3814" t="str">
            <v>OTHERS</v>
          </cell>
          <cell r="BE3814" t="str">
            <v>Sep</v>
          </cell>
        </row>
        <row r="3815">
          <cell r="C3815" t="str">
            <v>Other</v>
          </cell>
          <cell r="R3815">
            <v>0</v>
          </cell>
          <cell r="AZ3815">
            <v>0</v>
          </cell>
          <cell r="BA3815">
            <v>0</v>
          </cell>
          <cell r="BC3815" t="str">
            <v>OTHERS</v>
          </cell>
          <cell r="BE3815" t="str">
            <v>Oct</v>
          </cell>
        </row>
        <row r="3816">
          <cell r="C3816" t="str">
            <v>Other</v>
          </cell>
          <cell r="R3816">
            <v>0</v>
          </cell>
          <cell r="AZ3816">
            <v>0</v>
          </cell>
          <cell r="BA3816">
            <v>0</v>
          </cell>
          <cell r="BC3816" t="str">
            <v>OTHERS</v>
          </cell>
          <cell r="BE3816" t="str">
            <v>Nov</v>
          </cell>
        </row>
        <row r="3817">
          <cell r="C3817" t="str">
            <v>Other</v>
          </cell>
          <cell r="R3817">
            <v>0</v>
          </cell>
          <cell r="AZ3817">
            <v>0</v>
          </cell>
          <cell r="BA3817">
            <v>0</v>
          </cell>
          <cell r="BC3817" t="str">
            <v>OTHERS</v>
          </cell>
          <cell r="BE3817" t="str">
            <v>Dec</v>
          </cell>
        </row>
        <row r="3818">
          <cell r="C3818" t="str">
            <v>Other</v>
          </cell>
          <cell r="R3818">
            <v>0</v>
          </cell>
          <cell r="AZ3818">
            <v>0</v>
          </cell>
          <cell r="BA3818">
            <v>0</v>
          </cell>
          <cell r="BC3818" t="str">
            <v>OTHERS</v>
          </cell>
          <cell r="BE3818" t="str">
            <v>Jan</v>
          </cell>
        </row>
        <row r="3819">
          <cell r="C3819" t="str">
            <v>Other</v>
          </cell>
          <cell r="R3819">
            <v>0</v>
          </cell>
          <cell r="AZ3819">
            <v>0</v>
          </cell>
          <cell r="BA3819">
            <v>0</v>
          </cell>
          <cell r="BC3819" t="str">
            <v>OTHERS</v>
          </cell>
          <cell r="BE3819" t="str">
            <v>Feb</v>
          </cell>
        </row>
        <row r="3820">
          <cell r="C3820" t="str">
            <v>Other</v>
          </cell>
          <cell r="R3820">
            <v>0</v>
          </cell>
          <cell r="AZ3820">
            <v>0</v>
          </cell>
          <cell r="BA3820">
            <v>0</v>
          </cell>
          <cell r="BC3820" t="str">
            <v>OTHERS</v>
          </cell>
          <cell r="BE3820" t="str">
            <v>Mar</v>
          </cell>
        </row>
        <row r="3821">
          <cell r="C3821" t="str">
            <v>Other</v>
          </cell>
          <cell r="R3821">
            <v>0</v>
          </cell>
          <cell r="AZ3821">
            <v>0</v>
          </cell>
          <cell r="BA3821">
            <v>0</v>
          </cell>
          <cell r="BC3821" t="str">
            <v>OTHERS</v>
          </cell>
          <cell r="BE3821" t="str">
            <v>Apr</v>
          </cell>
        </row>
        <row r="3822">
          <cell r="C3822" t="str">
            <v>Other</v>
          </cell>
          <cell r="R3822">
            <v>0</v>
          </cell>
          <cell r="AZ3822">
            <v>0</v>
          </cell>
          <cell r="BA3822">
            <v>0</v>
          </cell>
          <cell r="BC3822" t="str">
            <v>OTHERS</v>
          </cell>
          <cell r="BE3822" t="str">
            <v>May</v>
          </cell>
        </row>
        <row r="3823">
          <cell r="C3823" t="str">
            <v>Other</v>
          </cell>
          <cell r="R3823">
            <v>0</v>
          </cell>
          <cell r="AZ3823">
            <v>0</v>
          </cell>
          <cell r="BA3823">
            <v>0</v>
          </cell>
          <cell r="BC3823" t="str">
            <v>OTHERS</v>
          </cell>
          <cell r="BE3823" t="str">
            <v>Jun</v>
          </cell>
        </row>
        <row r="3824">
          <cell r="C3824" t="str">
            <v>Other</v>
          </cell>
          <cell r="R3824">
            <v>0</v>
          </cell>
          <cell r="AZ3824">
            <v>0</v>
          </cell>
          <cell r="BA3824">
            <v>0</v>
          </cell>
          <cell r="BC3824" t="str">
            <v>OTHERS</v>
          </cell>
          <cell r="BE3824" t="str">
            <v>Jul</v>
          </cell>
        </row>
        <row r="3825">
          <cell r="C3825" t="str">
            <v>Other</v>
          </cell>
          <cell r="R3825">
            <v>0</v>
          </cell>
          <cell r="AZ3825">
            <v>0</v>
          </cell>
          <cell r="BA3825">
            <v>0</v>
          </cell>
          <cell r="BC3825" t="str">
            <v>OTHERS</v>
          </cell>
          <cell r="BE3825" t="str">
            <v>Aug</v>
          </cell>
        </row>
        <row r="3826">
          <cell r="C3826" t="str">
            <v>Other</v>
          </cell>
          <cell r="R3826">
            <v>0</v>
          </cell>
          <cell r="AZ3826">
            <v>0</v>
          </cell>
          <cell r="BA3826">
            <v>0</v>
          </cell>
          <cell r="BC3826" t="str">
            <v>OTHERS</v>
          </cell>
          <cell r="BE3826" t="str">
            <v>Sep</v>
          </cell>
        </row>
        <row r="3827">
          <cell r="C3827" t="str">
            <v>Other</v>
          </cell>
          <cell r="R3827">
            <v>0</v>
          </cell>
          <cell r="AZ3827">
            <v>0</v>
          </cell>
          <cell r="BA3827">
            <v>0</v>
          </cell>
          <cell r="BC3827" t="str">
            <v>OTHERS</v>
          </cell>
          <cell r="BE3827" t="str">
            <v>Oct</v>
          </cell>
        </row>
        <row r="3828">
          <cell r="C3828" t="str">
            <v>Other</v>
          </cell>
          <cell r="R3828">
            <v>0</v>
          </cell>
          <cell r="AZ3828">
            <v>0</v>
          </cell>
          <cell r="BA3828">
            <v>0</v>
          </cell>
          <cell r="BC3828" t="str">
            <v>OTHERS</v>
          </cell>
          <cell r="BE3828" t="str">
            <v>Nov</v>
          </cell>
        </row>
        <row r="3829">
          <cell r="C3829" t="str">
            <v>Other</v>
          </cell>
          <cell r="R3829">
            <v>0</v>
          </cell>
          <cell r="AZ3829">
            <v>0</v>
          </cell>
          <cell r="BA3829">
            <v>0</v>
          </cell>
          <cell r="BC3829" t="str">
            <v>OTHERS</v>
          </cell>
          <cell r="BE3829" t="str">
            <v>Dec</v>
          </cell>
        </row>
        <row r="3830">
          <cell r="C3830" t="str">
            <v>Other</v>
          </cell>
          <cell r="R3830">
            <v>0</v>
          </cell>
          <cell r="AZ3830">
            <v>0</v>
          </cell>
          <cell r="BA3830">
            <v>0</v>
          </cell>
          <cell r="BC3830" t="str">
            <v>OTHERS</v>
          </cell>
          <cell r="BE3830" t="str">
            <v>Jan</v>
          </cell>
        </row>
        <row r="3831">
          <cell r="C3831" t="str">
            <v>Other</v>
          </cell>
          <cell r="R3831">
            <v>30000</v>
          </cell>
          <cell r="AZ3831">
            <v>-9000</v>
          </cell>
          <cell r="BA3831">
            <v>0</v>
          </cell>
          <cell r="BC3831" t="str">
            <v>OTHERS</v>
          </cell>
          <cell r="BE3831" t="str">
            <v>Feb</v>
          </cell>
        </row>
        <row r="3832">
          <cell r="C3832" t="str">
            <v>Other</v>
          </cell>
          <cell r="R3832">
            <v>40000</v>
          </cell>
          <cell r="AZ3832">
            <v>-12000</v>
          </cell>
          <cell r="BA3832">
            <v>0</v>
          </cell>
          <cell r="BC3832" t="str">
            <v>OTHERS</v>
          </cell>
          <cell r="BE3832" t="str">
            <v>Mar</v>
          </cell>
        </row>
        <row r="3833">
          <cell r="C3833" t="str">
            <v>Other</v>
          </cell>
          <cell r="R3833">
            <v>30000</v>
          </cell>
          <cell r="AZ3833">
            <v>-9000</v>
          </cell>
          <cell r="BA3833">
            <v>0</v>
          </cell>
          <cell r="BC3833" t="str">
            <v>OTHERS</v>
          </cell>
          <cell r="BE3833" t="str">
            <v>Apr</v>
          </cell>
        </row>
        <row r="3834">
          <cell r="C3834" t="str">
            <v>Other</v>
          </cell>
          <cell r="R3834">
            <v>30000</v>
          </cell>
          <cell r="AZ3834">
            <v>-9000</v>
          </cell>
          <cell r="BA3834">
            <v>0</v>
          </cell>
          <cell r="BC3834" t="str">
            <v>OTHERS</v>
          </cell>
          <cell r="BE3834" t="str">
            <v>May</v>
          </cell>
        </row>
        <row r="3835">
          <cell r="C3835" t="str">
            <v>Other</v>
          </cell>
          <cell r="R3835">
            <v>30000</v>
          </cell>
          <cell r="AZ3835">
            <v>-9000</v>
          </cell>
          <cell r="BA3835">
            <v>0</v>
          </cell>
          <cell r="BC3835" t="str">
            <v>OTHERS</v>
          </cell>
          <cell r="BE3835" t="str">
            <v>Jun</v>
          </cell>
        </row>
        <row r="3836">
          <cell r="C3836" t="str">
            <v>Other</v>
          </cell>
          <cell r="R3836">
            <v>30000</v>
          </cell>
          <cell r="AZ3836">
            <v>-9000</v>
          </cell>
          <cell r="BA3836">
            <v>0</v>
          </cell>
          <cell r="BC3836" t="str">
            <v>OTHERS</v>
          </cell>
          <cell r="BE3836" t="str">
            <v>Jul</v>
          </cell>
        </row>
        <row r="3837">
          <cell r="C3837" t="str">
            <v>Other</v>
          </cell>
          <cell r="R3837">
            <v>30000</v>
          </cell>
          <cell r="AZ3837">
            <v>-9000</v>
          </cell>
          <cell r="BA3837">
            <v>0</v>
          </cell>
          <cell r="BC3837" t="str">
            <v>OTHERS</v>
          </cell>
          <cell r="BE3837" t="str">
            <v>Aug</v>
          </cell>
        </row>
        <row r="3838">
          <cell r="C3838" t="str">
            <v>Other</v>
          </cell>
          <cell r="R3838">
            <v>60000</v>
          </cell>
          <cell r="AZ3838">
            <v>-18000</v>
          </cell>
          <cell r="BA3838">
            <v>0</v>
          </cell>
          <cell r="BC3838" t="str">
            <v>OTHERS</v>
          </cell>
          <cell r="BE3838" t="str">
            <v>Sep</v>
          </cell>
        </row>
        <row r="3839">
          <cell r="C3839" t="str">
            <v>Other</v>
          </cell>
          <cell r="R3839">
            <v>60000</v>
          </cell>
          <cell r="AZ3839">
            <v>-18000</v>
          </cell>
          <cell r="BA3839">
            <v>0</v>
          </cell>
          <cell r="BC3839" t="str">
            <v>OTHERS</v>
          </cell>
          <cell r="BE3839" t="str">
            <v>Oct</v>
          </cell>
        </row>
        <row r="3840">
          <cell r="C3840" t="str">
            <v>Other</v>
          </cell>
          <cell r="R3840">
            <v>56000</v>
          </cell>
          <cell r="AZ3840">
            <v>-16800</v>
          </cell>
          <cell r="BA3840">
            <v>0</v>
          </cell>
          <cell r="BC3840" t="str">
            <v>OTHERS</v>
          </cell>
          <cell r="BE3840" t="str">
            <v>Nov</v>
          </cell>
        </row>
        <row r="3841">
          <cell r="C3841" t="str">
            <v>Other</v>
          </cell>
          <cell r="R3841">
            <v>60000</v>
          </cell>
          <cell r="AZ3841">
            <v>-18000</v>
          </cell>
          <cell r="BA3841">
            <v>0</v>
          </cell>
          <cell r="BC3841" t="str">
            <v>OTHERS</v>
          </cell>
          <cell r="BE3841" t="str">
            <v>Dec</v>
          </cell>
        </row>
        <row r="3842">
          <cell r="C3842" t="str">
            <v>Other</v>
          </cell>
          <cell r="R3842">
            <v>0</v>
          </cell>
          <cell r="AZ3842">
            <v>0</v>
          </cell>
          <cell r="BA3842">
            <v>0</v>
          </cell>
          <cell r="BC3842" t="str">
            <v>OTHERS</v>
          </cell>
          <cell r="BE3842" t="str">
            <v>Jan</v>
          </cell>
        </row>
        <row r="3843">
          <cell r="C3843" t="str">
            <v>Other</v>
          </cell>
          <cell r="R3843">
            <v>30000</v>
          </cell>
          <cell r="AZ3843">
            <v>-9000</v>
          </cell>
          <cell r="BA3843">
            <v>0</v>
          </cell>
          <cell r="BC3843" t="str">
            <v>OTHERS</v>
          </cell>
          <cell r="BE3843" t="str">
            <v>Feb</v>
          </cell>
        </row>
        <row r="3844">
          <cell r="C3844" t="str">
            <v>Other</v>
          </cell>
          <cell r="R3844">
            <v>40000</v>
          </cell>
          <cell r="AZ3844">
            <v>-12000</v>
          </cell>
          <cell r="BA3844">
            <v>0</v>
          </cell>
          <cell r="BC3844" t="str">
            <v>OTHERS</v>
          </cell>
          <cell r="BE3844" t="str">
            <v>Mar</v>
          </cell>
        </row>
        <row r="3845">
          <cell r="C3845" t="str">
            <v>Other</v>
          </cell>
          <cell r="R3845">
            <v>30000</v>
          </cell>
          <cell r="AZ3845">
            <v>-9000</v>
          </cell>
          <cell r="BA3845">
            <v>0</v>
          </cell>
          <cell r="BC3845" t="str">
            <v>OTHERS</v>
          </cell>
          <cell r="BE3845" t="str">
            <v>Apr</v>
          </cell>
        </row>
        <row r="3846">
          <cell r="C3846" t="str">
            <v>Other</v>
          </cell>
          <cell r="R3846">
            <v>30000</v>
          </cell>
          <cell r="AZ3846">
            <v>-9000</v>
          </cell>
          <cell r="BA3846">
            <v>0</v>
          </cell>
          <cell r="BC3846" t="str">
            <v>OTHERS</v>
          </cell>
          <cell r="BE3846" t="str">
            <v>May</v>
          </cell>
        </row>
        <row r="3847">
          <cell r="C3847" t="str">
            <v>Other</v>
          </cell>
          <cell r="R3847">
            <v>30000</v>
          </cell>
          <cell r="AZ3847">
            <v>-9000</v>
          </cell>
          <cell r="BA3847">
            <v>0</v>
          </cell>
          <cell r="BC3847" t="str">
            <v>OTHERS</v>
          </cell>
          <cell r="BE3847" t="str">
            <v>Jun</v>
          </cell>
        </row>
        <row r="3848">
          <cell r="C3848" t="str">
            <v>Other</v>
          </cell>
          <cell r="R3848">
            <v>30000</v>
          </cell>
          <cell r="AZ3848">
            <v>-9000</v>
          </cell>
          <cell r="BA3848">
            <v>0</v>
          </cell>
          <cell r="BC3848" t="str">
            <v>OTHERS</v>
          </cell>
          <cell r="BE3848" t="str">
            <v>Jul</v>
          </cell>
        </row>
        <row r="3849">
          <cell r="C3849" t="str">
            <v>Other</v>
          </cell>
          <cell r="R3849">
            <v>30000</v>
          </cell>
          <cell r="AZ3849">
            <v>-9000</v>
          </cell>
          <cell r="BA3849">
            <v>0</v>
          </cell>
          <cell r="BC3849" t="str">
            <v>OTHERS</v>
          </cell>
          <cell r="BE3849" t="str">
            <v>Aug</v>
          </cell>
        </row>
        <row r="3850">
          <cell r="C3850" t="str">
            <v>Other</v>
          </cell>
          <cell r="R3850">
            <v>30000</v>
          </cell>
          <cell r="AZ3850">
            <v>-9000</v>
          </cell>
          <cell r="BA3850">
            <v>0</v>
          </cell>
          <cell r="BC3850" t="str">
            <v>OTHERS</v>
          </cell>
          <cell r="BE3850" t="str">
            <v>Sep</v>
          </cell>
        </row>
        <row r="3851">
          <cell r="C3851" t="str">
            <v>Other</v>
          </cell>
          <cell r="R3851">
            <v>30000</v>
          </cell>
          <cell r="AZ3851">
            <v>-9000</v>
          </cell>
          <cell r="BA3851">
            <v>0</v>
          </cell>
          <cell r="BC3851" t="str">
            <v>OTHERS</v>
          </cell>
          <cell r="BE3851" t="str">
            <v>Oct</v>
          </cell>
        </row>
        <row r="3852">
          <cell r="C3852" t="str">
            <v>Other</v>
          </cell>
          <cell r="R3852">
            <v>30000</v>
          </cell>
          <cell r="AZ3852">
            <v>-9000</v>
          </cell>
          <cell r="BA3852">
            <v>0</v>
          </cell>
          <cell r="BC3852" t="str">
            <v>OTHERS</v>
          </cell>
          <cell r="BE3852" t="str">
            <v>Nov</v>
          </cell>
        </row>
        <row r="3853">
          <cell r="C3853" t="str">
            <v>Other</v>
          </cell>
          <cell r="R3853">
            <v>30000</v>
          </cell>
          <cell r="AZ3853">
            <v>-9000</v>
          </cell>
          <cell r="BA3853">
            <v>0</v>
          </cell>
          <cell r="BC3853" t="str">
            <v>OTHERS</v>
          </cell>
          <cell r="BE3853" t="str">
            <v>Dec</v>
          </cell>
        </row>
        <row r="3854">
          <cell r="C3854" t="str">
            <v>Other</v>
          </cell>
          <cell r="R3854">
            <v>0</v>
          </cell>
          <cell r="AZ3854">
            <v>0</v>
          </cell>
          <cell r="BA3854">
            <v>0</v>
          </cell>
          <cell r="BC3854" t="str">
            <v>OTHERS</v>
          </cell>
          <cell r="BE3854" t="str">
            <v>Jan</v>
          </cell>
        </row>
        <row r="3855">
          <cell r="C3855" t="str">
            <v>Other</v>
          </cell>
          <cell r="R3855">
            <v>30000</v>
          </cell>
          <cell r="AZ3855">
            <v>-9000</v>
          </cell>
          <cell r="BA3855">
            <v>0</v>
          </cell>
          <cell r="BC3855" t="str">
            <v>OTHERS</v>
          </cell>
          <cell r="BE3855" t="str">
            <v>Feb</v>
          </cell>
        </row>
        <row r="3856">
          <cell r="C3856" t="str">
            <v>Other</v>
          </cell>
          <cell r="R3856">
            <v>0</v>
          </cell>
          <cell r="AZ3856">
            <v>0</v>
          </cell>
          <cell r="BA3856">
            <v>0</v>
          </cell>
          <cell r="BC3856" t="str">
            <v>OTHERS</v>
          </cell>
          <cell r="BE3856" t="str">
            <v>Mar</v>
          </cell>
        </row>
        <row r="3857">
          <cell r="C3857" t="str">
            <v>Other</v>
          </cell>
          <cell r="R3857">
            <v>30000</v>
          </cell>
          <cell r="AZ3857">
            <v>-9000</v>
          </cell>
          <cell r="BA3857">
            <v>0</v>
          </cell>
          <cell r="BC3857" t="str">
            <v>OTHERS</v>
          </cell>
          <cell r="BE3857" t="str">
            <v>Apr</v>
          </cell>
        </row>
        <row r="3858">
          <cell r="C3858" t="str">
            <v>Other</v>
          </cell>
          <cell r="R3858">
            <v>30000</v>
          </cell>
          <cell r="AZ3858">
            <v>-9000</v>
          </cell>
          <cell r="BA3858">
            <v>0</v>
          </cell>
          <cell r="BC3858" t="str">
            <v>OTHERS</v>
          </cell>
          <cell r="BE3858" t="str">
            <v>May</v>
          </cell>
        </row>
        <row r="3859">
          <cell r="C3859" t="str">
            <v>Other</v>
          </cell>
          <cell r="R3859">
            <v>30000</v>
          </cell>
          <cell r="AZ3859">
            <v>-9000</v>
          </cell>
          <cell r="BA3859">
            <v>0</v>
          </cell>
          <cell r="BC3859" t="str">
            <v>OTHERS</v>
          </cell>
          <cell r="BE3859" t="str">
            <v>Jun</v>
          </cell>
        </row>
        <row r="3860">
          <cell r="C3860" t="str">
            <v>Other</v>
          </cell>
          <cell r="R3860">
            <v>30000</v>
          </cell>
          <cell r="AZ3860">
            <v>-9000</v>
          </cell>
          <cell r="BA3860">
            <v>0</v>
          </cell>
          <cell r="BC3860" t="str">
            <v>OTHERS</v>
          </cell>
          <cell r="BE3860" t="str">
            <v>Jul</v>
          </cell>
        </row>
        <row r="3861">
          <cell r="C3861" t="str">
            <v>Other</v>
          </cell>
          <cell r="R3861">
            <v>30000</v>
          </cell>
          <cell r="AZ3861">
            <v>-9000</v>
          </cell>
          <cell r="BA3861">
            <v>0</v>
          </cell>
          <cell r="BC3861" t="str">
            <v>OTHERS</v>
          </cell>
          <cell r="BE3861" t="str">
            <v>Aug</v>
          </cell>
        </row>
        <row r="3862">
          <cell r="C3862" t="str">
            <v>Other</v>
          </cell>
          <cell r="R3862">
            <v>30000</v>
          </cell>
          <cell r="AZ3862">
            <v>-9000</v>
          </cell>
          <cell r="BA3862">
            <v>0</v>
          </cell>
          <cell r="BC3862" t="str">
            <v>OTHERS</v>
          </cell>
          <cell r="BE3862" t="str">
            <v>Sep</v>
          </cell>
        </row>
        <row r="3863">
          <cell r="C3863" t="str">
            <v>Other</v>
          </cell>
          <cell r="R3863">
            <v>30000</v>
          </cell>
          <cell r="AZ3863">
            <v>-9000</v>
          </cell>
          <cell r="BA3863">
            <v>0</v>
          </cell>
          <cell r="BC3863" t="str">
            <v>OTHERS</v>
          </cell>
          <cell r="BE3863" t="str">
            <v>Oct</v>
          </cell>
        </row>
        <row r="3864">
          <cell r="C3864" t="str">
            <v>Other</v>
          </cell>
          <cell r="R3864">
            <v>30000</v>
          </cell>
          <cell r="AZ3864">
            <v>-9000</v>
          </cell>
          <cell r="BA3864">
            <v>0</v>
          </cell>
          <cell r="BC3864" t="str">
            <v>OTHERS</v>
          </cell>
          <cell r="BE3864" t="str">
            <v>Nov</v>
          </cell>
        </row>
        <row r="3865">
          <cell r="C3865" t="str">
            <v>Other</v>
          </cell>
          <cell r="R3865">
            <v>30000</v>
          </cell>
          <cell r="AZ3865">
            <v>-9000</v>
          </cell>
          <cell r="BA3865">
            <v>0</v>
          </cell>
          <cell r="BC3865" t="str">
            <v>OTHERS</v>
          </cell>
          <cell r="BE3865" t="str">
            <v>Dec</v>
          </cell>
        </row>
        <row r="3866">
          <cell r="C3866" t="str">
            <v>Other</v>
          </cell>
          <cell r="R3866">
            <v>0</v>
          </cell>
          <cell r="AZ3866">
            <v>0</v>
          </cell>
          <cell r="BA3866">
            <v>0</v>
          </cell>
          <cell r="BC3866" t="str">
            <v>OTHERS</v>
          </cell>
          <cell r="BE3866" t="str">
            <v>Jan</v>
          </cell>
        </row>
        <row r="3867">
          <cell r="C3867" t="str">
            <v>Other</v>
          </cell>
          <cell r="R3867">
            <v>30000</v>
          </cell>
          <cell r="AZ3867">
            <v>-9000</v>
          </cell>
          <cell r="BA3867">
            <v>0</v>
          </cell>
          <cell r="BC3867" t="str">
            <v>OTHERS</v>
          </cell>
          <cell r="BE3867" t="str">
            <v>Feb</v>
          </cell>
        </row>
        <row r="3868">
          <cell r="C3868" t="str">
            <v>Other</v>
          </cell>
          <cell r="R3868">
            <v>0</v>
          </cell>
          <cell r="AZ3868">
            <v>0</v>
          </cell>
          <cell r="BA3868">
            <v>0</v>
          </cell>
          <cell r="BC3868" t="str">
            <v>OTHERS</v>
          </cell>
          <cell r="BE3868" t="str">
            <v>Mar</v>
          </cell>
        </row>
        <row r="3869">
          <cell r="C3869" t="str">
            <v>Other</v>
          </cell>
          <cell r="R3869">
            <v>30000</v>
          </cell>
          <cell r="AZ3869">
            <v>-9000</v>
          </cell>
          <cell r="BA3869">
            <v>0</v>
          </cell>
          <cell r="BC3869" t="str">
            <v>OTHERS</v>
          </cell>
          <cell r="BE3869" t="str">
            <v>Apr</v>
          </cell>
        </row>
        <row r="3870">
          <cell r="C3870" t="str">
            <v>Other</v>
          </cell>
          <cell r="R3870">
            <v>30000</v>
          </cell>
          <cell r="AZ3870">
            <v>-9000</v>
          </cell>
          <cell r="BA3870">
            <v>0</v>
          </cell>
          <cell r="BC3870" t="str">
            <v>OTHERS</v>
          </cell>
          <cell r="BE3870" t="str">
            <v>May</v>
          </cell>
        </row>
        <row r="3871">
          <cell r="C3871" t="str">
            <v>Other</v>
          </cell>
          <cell r="R3871">
            <v>30000</v>
          </cell>
          <cell r="AZ3871">
            <v>-9000</v>
          </cell>
          <cell r="BA3871">
            <v>0</v>
          </cell>
          <cell r="BC3871" t="str">
            <v>OTHERS</v>
          </cell>
          <cell r="BE3871" t="str">
            <v>Jun</v>
          </cell>
        </row>
        <row r="3872">
          <cell r="C3872" t="str">
            <v>Other</v>
          </cell>
          <cell r="R3872">
            <v>30000</v>
          </cell>
          <cell r="AZ3872">
            <v>-9000</v>
          </cell>
          <cell r="BA3872">
            <v>0</v>
          </cell>
          <cell r="BC3872" t="str">
            <v>OTHERS</v>
          </cell>
          <cell r="BE3872" t="str">
            <v>Jul</v>
          </cell>
        </row>
        <row r="3873">
          <cell r="C3873" t="str">
            <v>Other</v>
          </cell>
          <cell r="R3873">
            <v>30000</v>
          </cell>
          <cell r="AZ3873">
            <v>-9000</v>
          </cell>
          <cell r="BA3873">
            <v>0</v>
          </cell>
          <cell r="BC3873" t="str">
            <v>OTHERS</v>
          </cell>
          <cell r="BE3873" t="str">
            <v>Aug</v>
          </cell>
        </row>
        <row r="3874">
          <cell r="C3874" t="str">
            <v>Other</v>
          </cell>
          <cell r="R3874">
            <v>30000</v>
          </cell>
          <cell r="AZ3874">
            <v>-9000</v>
          </cell>
          <cell r="BA3874">
            <v>0</v>
          </cell>
          <cell r="BC3874" t="str">
            <v>OTHERS</v>
          </cell>
          <cell r="BE3874" t="str">
            <v>Sep</v>
          </cell>
        </row>
        <row r="3875">
          <cell r="C3875" t="str">
            <v>Other</v>
          </cell>
          <cell r="R3875">
            <v>30000</v>
          </cell>
          <cell r="AZ3875">
            <v>-9000</v>
          </cell>
          <cell r="BA3875">
            <v>0</v>
          </cell>
          <cell r="BC3875" t="str">
            <v>OTHERS</v>
          </cell>
          <cell r="BE3875" t="str">
            <v>Oct</v>
          </cell>
        </row>
        <row r="3876">
          <cell r="C3876" t="str">
            <v>Other</v>
          </cell>
          <cell r="R3876">
            <v>30000</v>
          </cell>
          <cell r="AZ3876">
            <v>-9000</v>
          </cell>
          <cell r="BA3876">
            <v>0</v>
          </cell>
          <cell r="BC3876" t="str">
            <v>OTHERS</v>
          </cell>
          <cell r="BE3876" t="str">
            <v>Nov</v>
          </cell>
        </row>
        <row r="3877">
          <cell r="C3877" t="str">
            <v>Other</v>
          </cell>
          <cell r="R3877">
            <v>30000</v>
          </cell>
          <cell r="AZ3877">
            <v>-9000</v>
          </cell>
          <cell r="BA3877">
            <v>0</v>
          </cell>
          <cell r="BC3877" t="str">
            <v>OTHERS</v>
          </cell>
          <cell r="BE3877" t="str">
            <v>Dec</v>
          </cell>
        </row>
        <row r="3878">
          <cell r="C3878" t="str">
            <v>Other</v>
          </cell>
          <cell r="R3878">
            <v>0</v>
          </cell>
          <cell r="AZ3878">
            <v>0</v>
          </cell>
          <cell r="BA3878">
            <v>0</v>
          </cell>
          <cell r="BC3878" t="str">
            <v>OTHERS</v>
          </cell>
          <cell r="BE3878" t="str">
            <v>Jan</v>
          </cell>
        </row>
        <row r="3879">
          <cell r="C3879" t="str">
            <v>Other</v>
          </cell>
          <cell r="R3879">
            <v>0</v>
          </cell>
          <cell r="AZ3879">
            <v>0</v>
          </cell>
          <cell r="BA3879">
            <v>0</v>
          </cell>
          <cell r="BC3879" t="str">
            <v>OTHERS</v>
          </cell>
          <cell r="BE3879" t="str">
            <v>Feb</v>
          </cell>
        </row>
        <row r="3880">
          <cell r="C3880" t="str">
            <v>Other</v>
          </cell>
          <cell r="R3880">
            <v>0</v>
          </cell>
          <cell r="AZ3880">
            <v>0</v>
          </cell>
          <cell r="BA3880">
            <v>0</v>
          </cell>
          <cell r="BC3880" t="str">
            <v>OTHERS</v>
          </cell>
          <cell r="BE3880" t="str">
            <v>Mar</v>
          </cell>
        </row>
        <row r="3881">
          <cell r="C3881" t="str">
            <v>Other</v>
          </cell>
          <cell r="R3881">
            <v>0</v>
          </cell>
          <cell r="AZ3881">
            <v>0</v>
          </cell>
          <cell r="BA3881">
            <v>0</v>
          </cell>
          <cell r="BC3881" t="str">
            <v>OTHERS</v>
          </cell>
          <cell r="BE3881" t="str">
            <v>Apr</v>
          </cell>
        </row>
        <row r="3882">
          <cell r="C3882" t="str">
            <v>Other</v>
          </cell>
          <cell r="R3882">
            <v>0</v>
          </cell>
          <cell r="AZ3882">
            <v>0</v>
          </cell>
          <cell r="BA3882">
            <v>0</v>
          </cell>
          <cell r="BC3882" t="str">
            <v>OTHERS</v>
          </cell>
          <cell r="BE3882" t="str">
            <v>May</v>
          </cell>
        </row>
        <row r="3883">
          <cell r="C3883" t="str">
            <v>Other</v>
          </cell>
          <cell r="R3883">
            <v>0</v>
          </cell>
          <cell r="AZ3883">
            <v>0</v>
          </cell>
          <cell r="BA3883">
            <v>0</v>
          </cell>
          <cell r="BC3883" t="str">
            <v>OTHERS</v>
          </cell>
          <cell r="BE3883" t="str">
            <v>Jun</v>
          </cell>
        </row>
        <row r="3884">
          <cell r="C3884" t="str">
            <v>Other</v>
          </cell>
          <cell r="R3884">
            <v>30000</v>
          </cell>
          <cell r="AZ3884">
            <v>-9000</v>
          </cell>
          <cell r="BA3884">
            <v>0</v>
          </cell>
          <cell r="BC3884" t="str">
            <v>OTHERS</v>
          </cell>
          <cell r="BE3884" t="str">
            <v>Jul</v>
          </cell>
        </row>
        <row r="3885">
          <cell r="C3885" t="str">
            <v>Other</v>
          </cell>
          <cell r="R3885">
            <v>30000</v>
          </cell>
          <cell r="AZ3885">
            <v>-9000</v>
          </cell>
          <cell r="BA3885">
            <v>0</v>
          </cell>
          <cell r="BC3885" t="str">
            <v>OTHERS</v>
          </cell>
          <cell r="BE3885" t="str">
            <v>Aug</v>
          </cell>
        </row>
        <row r="3886">
          <cell r="C3886" t="str">
            <v>Other</v>
          </cell>
          <cell r="R3886">
            <v>30000</v>
          </cell>
          <cell r="AZ3886">
            <v>-9000</v>
          </cell>
          <cell r="BA3886">
            <v>0</v>
          </cell>
          <cell r="BC3886" t="str">
            <v>OTHERS</v>
          </cell>
          <cell r="BE3886" t="str">
            <v>Sep</v>
          </cell>
        </row>
        <row r="3887">
          <cell r="C3887" t="str">
            <v>Other</v>
          </cell>
          <cell r="R3887">
            <v>30000</v>
          </cell>
          <cell r="AZ3887">
            <v>-9000</v>
          </cell>
          <cell r="BA3887">
            <v>0</v>
          </cell>
          <cell r="BC3887" t="str">
            <v>OTHERS</v>
          </cell>
          <cell r="BE3887" t="str">
            <v>Oct</v>
          </cell>
        </row>
        <row r="3888">
          <cell r="C3888" t="str">
            <v>Other</v>
          </cell>
          <cell r="R3888">
            <v>30000</v>
          </cell>
          <cell r="AZ3888">
            <v>-9000</v>
          </cell>
          <cell r="BA3888">
            <v>0</v>
          </cell>
          <cell r="BC3888" t="str">
            <v>OTHERS</v>
          </cell>
          <cell r="BE3888" t="str">
            <v>Nov</v>
          </cell>
        </row>
        <row r="3889">
          <cell r="C3889" t="str">
            <v>Other</v>
          </cell>
          <cell r="R3889">
            <v>30000</v>
          </cell>
          <cell r="AZ3889">
            <v>-9000</v>
          </cell>
          <cell r="BA3889">
            <v>0</v>
          </cell>
          <cell r="BC3889" t="str">
            <v>OTHERS</v>
          </cell>
          <cell r="BE3889" t="str">
            <v>Dec</v>
          </cell>
        </row>
        <row r="3890">
          <cell r="C3890" t="str">
            <v>Other</v>
          </cell>
          <cell r="R3890">
            <v>0</v>
          </cell>
          <cell r="AZ3890">
            <v>0</v>
          </cell>
          <cell r="BA3890">
            <v>0</v>
          </cell>
          <cell r="BC3890" t="str">
            <v>OTHERS</v>
          </cell>
          <cell r="BE3890" t="str">
            <v>Jan</v>
          </cell>
        </row>
        <row r="3891">
          <cell r="C3891" t="str">
            <v>Other</v>
          </cell>
          <cell r="R3891">
            <v>0</v>
          </cell>
          <cell r="AZ3891">
            <v>0</v>
          </cell>
          <cell r="BA3891">
            <v>0</v>
          </cell>
          <cell r="BC3891" t="str">
            <v>OTHERS</v>
          </cell>
          <cell r="BE3891" t="str">
            <v>Feb</v>
          </cell>
        </row>
        <row r="3892">
          <cell r="C3892" t="str">
            <v>Other</v>
          </cell>
          <cell r="R3892">
            <v>0</v>
          </cell>
          <cell r="AZ3892">
            <v>0</v>
          </cell>
          <cell r="BA3892">
            <v>0</v>
          </cell>
          <cell r="BC3892" t="str">
            <v>OTHERS</v>
          </cell>
          <cell r="BE3892" t="str">
            <v>Mar</v>
          </cell>
        </row>
        <row r="3893">
          <cell r="C3893" t="str">
            <v>Other</v>
          </cell>
          <cell r="R3893">
            <v>0</v>
          </cell>
          <cell r="AZ3893">
            <v>0</v>
          </cell>
          <cell r="BA3893">
            <v>0</v>
          </cell>
          <cell r="BC3893" t="str">
            <v>OTHERS</v>
          </cell>
          <cell r="BE3893" t="str">
            <v>Apr</v>
          </cell>
        </row>
        <row r="3894">
          <cell r="C3894" t="str">
            <v>Other</v>
          </cell>
          <cell r="R3894">
            <v>0</v>
          </cell>
          <cell r="AZ3894">
            <v>0</v>
          </cell>
          <cell r="BA3894">
            <v>0</v>
          </cell>
          <cell r="BC3894" t="str">
            <v>OTHERS</v>
          </cell>
          <cell r="BE3894" t="str">
            <v>May</v>
          </cell>
        </row>
        <row r="3895">
          <cell r="C3895" t="str">
            <v>Other</v>
          </cell>
          <cell r="R3895">
            <v>0</v>
          </cell>
          <cell r="AZ3895">
            <v>0</v>
          </cell>
          <cell r="BA3895">
            <v>0</v>
          </cell>
          <cell r="BC3895" t="str">
            <v>OTHERS</v>
          </cell>
          <cell r="BE3895" t="str">
            <v>Jun</v>
          </cell>
        </row>
        <row r="3896">
          <cell r="C3896" t="str">
            <v>Other</v>
          </cell>
          <cell r="R3896">
            <v>30000</v>
          </cell>
          <cell r="AZ3896">
            <v>-9000</v>
          </cell>
          <cell r="BA3896">
            <v>0</v>
          </cell>
          <cell r="BC3896" t="str">
            <v>OTHERS</v>
          </cell>
          <cell r="BE3896" t="str">
            <v>Jul</v>
          </cell>
        </row>
        <row r="3897">
          <cell r="C3897" t="str">
            <v>Other</v>
          </cell>
          <cell r="R3897">
            <v>30000</v>
          </cell>
          <cell r="AZ3897">
            <v>-9000</v>
          </cell>
          <cell r="BA3897">
            <v>0</v>
          </cell>
          <cell r="BC3897" t="str">
            <v>OTHERS</v>
          </cell>
          <cell r="BE3897" t="str">
            <v>Aug</v>
          </cell>
        </row>
        <row r="3898">
          <cell r="C3898" t="str">
            <v>Other</v>
          </cell>
          <cell r="R3898">
            <v>30000</v>
          </cell>
          <cell r="AZ3898">
            <v>-9000</v>
          </cell>
          <cell r="BA3898">
            <v>0</v>
          </cell>
          <cell r="BC3898" t="str">
            <v>OTHERS</v>
          </cell>
          <cell r="BE3898" t="str">
            <v>Sep</v>
          </cell>
        </row>
        <row r="3899">
          <cell r="C3899" t="str">
            <v>Other</v>
          </cell>
          <cell r="R3899">
            <v>30000</v>
          </cell>
          <cell r="AZ3899">
            <v>-9000</v>
          </cell>
          <cell r="BA3899">
            <v>0</v>
          </cell>
          <cell r="BC3899" t="str">
            <v>OTHERS</v>
          </cell>
          <cell r="BE3899" t="str">
            <v>Oct</v>
          </cell>
        </row>
        <row r="3900">
          <cell r="C3900" t="str">
            <v>Other</v>
          </cell>
          <cell r="R3900">
            <v>30000</v>
          </cell>
          <cell r="AZ3900">
            <v>-9000</v>
          </cell>
          <cell r="BA3900">
            <v>0</v>
          </cell>
          <cell r="BC3900" t="str">
            <v>OTHERS</v>
          </cell>
          <cell r="BE3900" t="str">
            <v>Nov</v>
          </cell>
        </row>
        <row r="3901">
          <cell r="C3901" t="str">
            <v>Other</v>
          </cell>
          <cell r="R3901">
            <v>30000</v>
          </cell>
          <cell r="AZ3901">
            <v>-9000</v>
          </cell>
          <cell r="BA3901">
            <v>0</v>
          </cell>
          <cell r="BC3901" t="str">
            <v>OTHERS</v>
          </cell>
          <cell r="BE3901" t="str">
            <v>Dec</v>
          </cell>
        </row>
        <row r="3902">
          <cell r="C3902" t="str">
            <v>Other</v>
          </cell>
          <cell r="R3902">
            <v>0</v>
          </cell>
          <cell r="AZ3902">
            <v>0</v>
          </cell>
          <cell r="BA3902">
            <v>0</v>
          </cell>
          <cell r="BC3902" t="str">
            <v>OTHERS</v>
          </cell>
          <cell r="BE3902" t="str">
            <v>Jan</v>
          </cell>
        </row>
        <row r="3903">
          <cell r="C3903" t="str">
            <v>Other</v>
          </cell>
          <cell r="R3903">
            <v>0</v>
          </cell>
          <cell r="AZ3903">
            <v>0</v>
          </cell>
          <cell r="BA3903">
            <v>0</v>
          </cell>
          <cell r="BC3903" t="str">
            <v>OTHERS</v>
          </cell>
          <cell r="BE3903" t="str">
            <v>Feb</v>
          </cell>
        </row>
        <row r="3904">
          <cell r="C3904" t="str">
            <v>Other</v>
          </cell>
          <cell r="R3904">
            <v>0</v>
          </cell>
          <cell r="AZ3904">
            <v>0</v>
          </cell>
          <cell r="BA3904">
            <v>0</v>
          </cell>
          <cell r="BC3904" t="str">
            <v>OTHERS</v>
          </cell>
          <cell r="BE3904" t="str">
            <v>Mar</v>
          </cell>
        </row>
        <row r="3905">
          <cell r="C3905" t="str">
            <v>Other</v>
          </cell>
          <cell r="R3905">
            <v>0</v>
          </cell>
          <cell r="AZ3905">
            <v>0</v>
          </cell>
          <cell r="BA3905">
            <v>0</v>
          </cell>
          <cell r="BC3905" t="str">
            <v>OTHERS</v>
          </cell>
          <cell r="BE3905" t="str">
            <v>Apr</v>
          </cell>
        </row>
        <row r="3906">
          <cell r="C3906" t="str">
            <v>Other</v>
          </cell>
          <cell r="R3906">
            <v>0</v>
          </cell>
          <cell r="AZ3906">
            <v>0</v>
          </cell>
          <cell r="BA3906">
            <v>0</v>
          </cell>
          <cell r="BC3906" t="str">
            <v>OTHERS</v>
          </cell>
          <cell r="BE3906" t="str">
            <v>May</v>
          </cell>
        </row>
        <row r="3907">
          <cell r="C3907" t="str">
            <v>Other</v>
          </cell>
          <cell r="R3907">
            <v>0</v>
          </cell>
          <cell r="AZ3907">
            <v>0</v>
          </cell>
          <cell r="BA3907">
            <v>0</v>
          </cell>
          <cell r="BC3907" t="str">
            <v>OTHERS</v>
          </cell>
          <cell r="BE3907" t="str">
            <v>Jun</v>
          </cell>
        </row>
        <row r="3908">
          <cell r="C3908" t="str">
            <v>Other</v>
          </cell>
          <cell r="R3908">
            <v>30000</v>
          </cell>
          <cell r="AZ3908">
            <v>-9000</v>
          </cell>
          <cell r="BA3908">
            <v>0</v>
          </cell>
          <cell r="BC3908" t="str">
            <v>OTHERS</v>
          </cell>
          <cell r="BE3908" t="str">
            <v>Jul</v>
          </cell>
        </row>
        <row r="3909">
          <cell r="C3909" t="str">
            <v>Other</v>
          </cell>
          <cell r="R3909">
            <v>30000</v>
          </cell>
          <cell r="AZ3909">
            <v>-9000</v>
          </cell>
          <cell r="BA3909">
            <v>0</v>
          </cell>
          <cell r="BC3909" t="str">
            <v>OTHERS</v>
          </cell>
          <cell r="BE3909" t="str">
            <v>Aug</v>
          </cell>
        </row>
        <row r="3910">
          <cell r="C3910" t="str">
            <v>Other</v>
          </cell>
          <cell r="R3910">
            <v>30000</v>
          </cell>
          <cell r="AZ3910">
            <v>-9000</v>
          </cell>
          <cell r="BA3910">
            <v>0</v>
          </cell>
          <cell r="BC3910" t="str">
            <v>OTHERS</v>
          </cell>
          <cell r="BE3910" t="str">
            <v>Sep</v>
          </cell>
        </row>
        <row r="3911">
          <cell r="C3911" t="str">
            <v>Other</v>
          </cell>
          <cell r="R3911">
            <v>30000</v>
          </cell>
          <cell r="AZ3911">
            <v>-9000</v>
          </cell>
          <cell r="BA3911">
            <v>0</v>
          </cell>
          <cell r="BC3911" t="str">
            <v>OTHERS</v>
          </cell>
          <cell r="BE3911" t="str">
            <v>Oct</v>
          </cell>
        </row>
        <row r="3912">
          <cell r="C3912" t="str">
            <v>Other</v>
          </cell>
          <cell r="R3912">
            <v>30000</v>
          </cell>
          <cell r="AZ3912">
            <v>-9000</v>
          </cell>
          <cell r="BA3912">
            <v>0</v>
          </cell>
          <cell r="BC3912" t="str">
            <v>OTHERS</v>
          </cell>
          <cell r="BE3912" t="str">
            <v>Nov</v>
          </cell>
        </row>
        <row r="3913">
          <cell r="C3913" t="str">
            <v>Other</v>
          </cell>
          <cell r="R3913">
            <v>30000</v>
          </cell>
          <cell r="AZ3913">
            <v>-9000</v>
          </cell>
          <cell r="BA3913">
            <v>0</v>
          </cell>
          <cell r="BC3913" t="str">
            <v>OTHERS</v>
          </cell>
          <cell r="BE3913" t="str">
            <v>Dec</v>
          </cell>
        </row>
        <row r="3914">
          <cell r="C3914" t="str">
            <v>Other</v>
          </cell>
          <cell r="R3914">
            <v>0</v>
          </cell>
          <cell r="AZ3914">
            <v>0</v>
          </cell>
          <cell r="BA3914">
            <v>0</v>
          </cell>
          <cell r="BC3914" t="str">
            <v>OTHERS</v>
          </cell>
          <cell r="BE3914" t="str">
            <v>Jan</v>
          </cell>
        </row>
        <row r="3915">
          <cell r="C3915" t="str">
            <v>Other</v>
          </cell>
          <cell r="R3915">
            <v>0</v>
          </cell>
          <cell r="AZ3915">
            <v>0</v>
          </cell>
          <cell r="BA3915">
            <v>0</v>
          </cell>
          <cell r="BC3915" t="str">
            <v>OTHERS</v>
          </cell>
          <cell r="BE3915" t="str">
            <v>Feb</v>
          </cell>
        </row>
        <row r="3916">
          <cell r="C3916" t="str">
            <v>Other</v>
          </cell>
          <cell r="R3916">
            <v>0</v>
          </cell>
          <cell r="AZ3916">
            <v>0</v>
          </cell>
          <cell r="BA3916">
            <v>0</v>
          </cell>
          <cell r="BC3916" t="str">
            <v>OTHERS</v>
          </cell>
          <cell r="BE3916" t="str">
            <v>Mar</v>
          </cell>
        </row>
        <row r="3917">
          <cell r="C3917" t="str">
            <v>Other</v>
          </cell>
          <cell r="R3917">
            <v>0</v>
          </cell>
          <cell r="AZ3917">
            <v>0</v>
          </cell>
          <cell r="BA3917">
            <v>0</v>
          </cell>
          <cell r="BC3917" t="str">
            <v>OTHERS</v>
          </cell>
          <cell r="BE3917" t="str">
            <v>Apr</v>
          </cell>
        </row>
        <row r="3918">
          <cell r="C3918" t="str">
            <v>Other</v>
          </cell>
          <cell r="R3918">
            <v>0</v>
          </cell>
          <cell r="AZ3918">
            <v>0</v>
          </cell>
          <cell r="BA3918">
            <v>0</v>
          </cell>
          <cell r="BC3918" t="str">
            <v>OTHERS</v>
          </cell>
          <cell r="BE3918" t="str">
            <v>May</v>
          </cell>
        </row>
        <row r="3919">
          <cell r="C3919" t="str">
            <v>Other</v>
          </cell>
          <cell r="R3919">
            <v>0</v>
          </cell>
          <cell r="AZ3919">
            <v>0</v>
          </cell>
          <cell r="BA3919">
            <v>0</v>
          </cell>
          <cell r="BC3919" t="str">
            <v>OTHERS</v>
          </cell>
          <cell r="BE3919" t="str">
            <v>Jun</v>
          </cell>
        </row>
        <row r="3920">
          <cell r="C3920" t="str">
            <v>Other</v>
          </cell>
          <cell r="R3920">
            <v>30000</v>
          </cell>
          <cell r="AZ3920">
            <v>-9000</v>
          </cell>
          <cell r="BA3920">
            <v>0</v>
          </cell>
          <cell r="BC3920" t="str">
            <v>OTHERS</v>
          </cell>
          <cell r="BE3920" t="str">
            <v>Jul</v>
          </cell>
        </row>
        <row r="3921">
          <cell r="C3921" t="str">
            <v>Other</v>
          </cell>
          <cell r="R3921">
            <v>30000</v>
          </cell>
          <cell r="AZ3921">
            <v>-9000</v>
          </cell>
          <cell r="BA3921">
            <v>0</v>
          </cell>
          <cell r="BC3921" t="str">
            <v>OTHERS</v>
          </cell>
          <cell r="BE3921" t="str">
            <v>Aug</v>
          </cell>
        </row>
        <row r="3922">
          <cell r="C3922" t="str">
            <v>Other</v>
          </cell>
          <cell r="R3922">
            <v>30000</v>
          </cell>
          <cell r="AZ3922">
            <v>-9000</v>
          </cell>
          <cell r="BA3922">
            <v>0</v>
          </cell>
          <cell r="BC3922" t="str">
            <v>OTHERS</v>
          </cell>
          <cell r="BE3922" t="str">
            <v>Sep</v>
          </cell>
        </row>
        <row r="3923">
          <cell r="C3923" t="str">
            <v>Other</v>
          </cell>
          <cell r="R3923">
            <v>30000</v>
          </cell>
          <cell r="AZ3923">
            <v>-9000</v>
          </cell>
          <cell r="BA3923">
            <v>0</v>
          </cell>
          <cell r="BC3923" t="str">
            <v>OTHERS</v>
          </cell>
          <cell r="BE3923" t="str">
            <v>Oct</v>
          </cell>
        </row>
        <row r="3924">
          <cell r="C3924" t="str">
            <v>Other</v>
          </cell>
          <cell r="R3924">
            <v>30000</v>
          </cell>
          <cell r="AZ3924">
            <v>-9000</v>
          </cell>
          <cell r="BA3924">
            <v>0</v>
          </cell>
          <cell r="BC3924" t="str">
            <v>OTHERS</v>
          </cell>
          <cell r="BE3924" t="str">
            <v>Nov</v>
          </cell>
        </row>
        <row r="3925">
          <cell r="C3925" t="str">
            <v>Other</v>
          </cell>
          <cell r="R3925">
            <v>30000</v>
          </cell>
          <cell r="AZ3925">
            <v>-9000</v>
          </cell>
          <cell r="BA3925">
            <v>0</v>
          </cell>
          <cell r="BC3925" t="str">
            <v>OTHERS</v>
          </cell>
          <cell r="BE3925" t="str">
            <v>Dec</v>
          </cell>
        </row>
        <row r="3926">
          <cell r="C3926" t="str">
            <v>Other</v>
          </cell>
          <cell r="R3926">
            <v>0</v>
          </cell>
          <cell r="AZ3926">
            <v>0</v>
          </cell>
          <cell r="BA3926">
            <v>0</v>
          </cell>
          <cell r="BC3926" t="str">
            <v>OTHERS</v>
          </cell>
          <cell r="BE3926" t="str">
            <v>Jan</v>
          </cell>
        </row>
        <row r="3927">
          <cell r="C3927" t="str">
            <v>Other</v>
          </cell>
          <cell r="R3927">
            <v>0</v>
          </cell>
          <cell r="AZ3927">
            <v>0</v>
          </cell>
          <cell r="BA3927">
            <v>0</v>
          </cell>
          <cell r="BC3927" t="str">
            <v>OTHERS</v>
          </cell>
          <cell r="BE3927" t="str">
            <v>Feb</v>
          </cell>
        </row>
        <row r="3928">
          <cell r="C3928" t="str">
            <v>Other</v>
          </cell>
          <cell r="R3928">
            <v>0</v>
          </cell>
          <cell r="AZ3928">
            <v>0</v>
          </cell>
          <cell r="BA3928">
            <v>0</v>
          </cell>
          <cell r="BC3928" t="str">
            <v>OTHERS</v>
          </cell>
          <cell r="BE3928" t="str">
            <v>Mar</v>
          </cell>
        </row>
        <row r="3929">
          <cell r="C3929" t="str">
            <v>Other</v>
          </cell>
          <cell r="R3929">
            <v>0</v>
          </cell>
          <cell r="AZ3929">
            <v>0</v>
          </cell>
          <cell r="BA3929">
            <v>0</v>
          </cell>
          <cell r="BC3929" t="str">
            <v>OTHERS</v>
          </cell>
          <cell r="BE3929" t="str">
            <v>Apr</v>
          </cell>
        </row>
        <row r="3930">
          <cell r="C3930" t="str">
            <v>Other</v>
          </cell>
          <cell r="R3930">
            <v>0</v>
          </cell>
          <cell r="AZ3930">
            <v>0</v>
          </cell>
          <cell r="BA3930">
            <v>0</v>
          </cell>
          <cell r="BC3930" t="str">
            <v>OTHERS</v>
          </cell>
          <cell r="BE3930" t="str">
            <v>May</v>
          </cell>
        </row>
        <row r="3931">
          <cell r="C3931" t="str">
            <v>Other</v>
          </cell>
          <cell r="R3931">
            <v>0</v>
          </cell>
          <cell r="AZ3931">
            <v>0</v>
          </cell>
          <cell r="BA3931">
            <v>0</v>
          </cell>
          <cell r="BC3931" t="str">
            <v>OTHERS</v>
          </cell>
          <cell r="BE3931" t="str">
            <v>Jun</v>
          </cell>
        </row>
        <row r="3932">
          <cell r="C3932" t="str">
            <v>Other</v>
          </cell>
          <cell r="R3932">
            <v>0</v>
          </cell>
          <cell r="AZ3932">
            <v>0</v>
          </cell>
          <cell r="BA3932">
            <v>0</v>
          </cell>
          <cell r="BC3932" t="str">
            <v>OTHERS</v>
          </cell>
          <cell r="BE3932" t="str">
            <v>Jul</v>
          </cell>
        </row>
        <row r="3933">
          <cell r="C3933" t="str">
            <v>Other</v>
          </cell>
          <cell r="R3933">
            <v>0</v>
          </cell>
          <cell r="AZ3933">
            <v>0</v>
          </cell>
          <cell r="BA3933">
            <v>0</v>
          </cell>
          <cell r="BC3933" t="str">
            <v>OTHERS</v>
          </cell>
          <cell r="BE3933" t="str">
            <v>Aug</v>
          </cell>
        </row>
        <row r="3934">
          <cell r="C3934" t="str">
            <v>Other</v>
          </cell>
          <cell r="R3934">
            <v>0</v>
          </cell>
          <cell r="AZ3934">
            <v>0</v>
          </cell>
          <cell r="BA3934">
            <v>0</v>
          </cell>
          <cell r="BC3934" t="str">
            <v>OTHERS</v>
          </cell>
          <cell r="BE3934" t="str">
            <v>Sep</v>
          </cell>
        </row>
        <row r="3935">
          <cell r="C3935" t="str">
            <v>Other</v>
          </cell>
          <cell r="R3935">
            <v>0</v>
          </cell>
          <cell r="AZ3935">
            <v>0</v>
          </cell>
          <cell r="BA3935">
            <v>0</v>
          </cell>
          <cell r="BC3935" t="str">
            <v>OTHERS</v>
          </cell>
          <cell r="BE3935" t="str">
            <v>Oct</v>
          </cell>
        </row>
        <row r="3936">
          <cell r="C3936" t="str">
            <v>Other</v>
          </cell>
          <cell r="R3936">
            <v>0</v>
          </cell>
          <cell r="AZ3936">
            <v>0</v>
          </cell>
          <cell r="BA3936">
            <v>0</v>
          </cell>
          <cell r="BC3936" t="str">
            <v>OTHERS</v>
          </cell>
          <cell r="BE3936" t="str">
            <v>Nov</v>
          </cell>
        </row>
        <row r="3937">
          <cell r="C3937" t="str">
            <v>Other</v>
          </cell>
          <cell r="R3937">
            <v>0</v>
          </cell>
          <cell r="AZ3937">
            <v>0</v>
          </cell>
          <cell r="BA3937">
            <v>0</v>
          </cell>
          <cell r="BC3937" t="str">
            <v>OTHERS</v>
          </cell>
          <cell r="BE3937" t="str">
            <v>Dec</v>
          </cell>
        </row>
        <row r="3938">
          <cell r="C3938" t="str">
            <v>Other</v>
          </cell>
          <cell r="R3938">
            <v>0</v>
          </cell>
          <cell r="AZ3938">
            <v>0</v>
          </cell>
          <cell r="BA3938">
            <v>0</v>
          </cell>
          <cell r="BC3938" t="str">
            <v>OTHERS</v>
          </cell>
          <cell r="BE3938" t="str">
            <v>Jan</v>
          </cell>
        </row>
        <row r="3939">
          <cell r="C3939" t="str">
            <v>Other</v>
          </cell>
          <cell r="R3939">
            <v>0</v>
          </cell>
          <cell r="AZ3939">
            <v>0</v>
          </cell>
          <cell r="BA3939">
            <v>0</v>
          </cell>
          <cell r="BC3939" t="str">
            <v>OTHERS</v>
          </cell>
          <cell r="BE3939" t="str">
            <v>Feb</v>
          </cell>
        </row>
        <row r="3940">
          <cell r="C3940" t="str">
            <v>Other</v>
          </cell>
          <cell r="R3940">
            <v>0</v>
          </cell>
          <cell r="AZ3940">
            <v>0</v>
          </cell>
          <cell r="BA3940">
            <v>0</v>
          </cell>
          <cell r="BC3940" t="str">
            <v>OTHERS</v>
          </cell>
          <cell r="BE3940" t="str">
            <v>Mar</v>
          </cell>
        </row>
        <row r="3941">
          <cell r="C3941" t="str">
            <v>Other</v>
          </cell>
          <cell r="R3941">
            <v>0</v>
          </cell>
          <cell r="AZ3941">
            <v>0</v>
          </cell>
          <cell r="BA3941">
            <v>0</v>
          </cell>
          <cell r="BC3941" t="str">
            <v>OTHERS</v>
          </cell>
          <cell r="BE3941" t="str">
            <v>Apr</v>
          </cell>
        </row>
        <row r="3942">
          <cell r="C3942" t="str">
            <v>Other</v>
          </cell>
          <cell r="R3942">
            <v>0</v>
          </cell>
          <cell r="AZ3942">
            <v>0</v>
          </cell>
          <cell r="BA3942">
            <v>0</v>
          </cell>
          <cell r="BC3942" t="str">
            <v>OTHERS</v>
          </cell>
          <cell r="BE3942" t="str">
            <v>May</v>
          </cell>
        </row>
        <row r="3943">
          <cell r="C3943" t="str">
            <v>Other</v>
          </cell>
          <cell r="R3943">
            <v>0</v>
          </cell>
          <cell r="AZ3943">
            <v>0</v>
          </cell>
          <cell r="BA3943">
            <v>0</v>
          </cell>
          <cell r="BC3943" t="str">
            <v>OTHERS</v>
          </cell>
          <cell r="BE3943" t="str">
            <v>Jun</v>
          </cell>
        </row>
        <row r="3944">
          <cell r="C3944" t="str">
            <v>Other</v>
          </cell>
          <cell r="R3944">
            <v>0</v>
          </cell>
          <cell r="AZ3944">
            <v>0</v>
          </cell>
          <cell r="BA3944">
            <v>0</v>
          </cell>
          <cell r="BC3944" t="str">
            <v>OTHERS</v>
          </cell>
          <cell r="BE3944" t="str">
            <v>Jul</v>
          </cell>
        </row>
        <row r="3945">
          <cell r="C3945" t="str">
            <v>Other</v>
          </cell>
          <cell r="R3945">
            <v>0</v>
          </cell>
          <cell r="AZ3945">
            <v>0</v>
          </cell>
          <cell r="BA3945">
            <v>0</v>
          </cell>
          <cell r="BC3945" t="str">
            <v>OTHERS</v>
          </cell>
          <cell r="BE3945" t="str">
            <v>Aug</v>
          </cell>
        </row>
        <row r="3946">
          <cell r="C3946" t="str">
            <v>Other</v>
          </cell>
          <cell r="R3946">
            <v>0</v>
          </cell>
          <cell r="AZ3946">
            <v>0</v>
          </cell>
          <cell r="BA3946">
            <v>0</v>
          </cell>
          <cell r="BC3946" t="str">
            <v>OTHERS</v>
          </cell>
          <cell r="BE3946" t="str">
            <v>Sep</v>
          </cell>
        </row>
        <row r="3947">
          <cell r="C3947" t="str">
            <v>Other</v>
          </cell>
          <cell r="R3947">
            <v>0</v>
          </cell>
          <cell r="AZ3947">
            <v>0</v>
          </cell>
          <cell r="BA3947">
            <v>0</v>
          </cell>
          <cell r="BC3947" t="str">
            <v>OTHERS</v>
          </cell>
          <cell r="BE3947" t="str">
            <v>Oct</v>
          </cell>
        </row>
        <row r="3948">
          <cell r="C3948" t="str">
            <v>Other</v>
          </cell>
          <cell r="R3948">
            <v>0</v>
          </cell>
          <cell r="AZ3948">
            <v>0</v>
          </cell>
          <cell r="BA3948">
            <v>0</v>
          </cell>
          <cell r="BC3948" t="str">
            <v>OTHERS</v>
          </cell>
          <cell r="BE3948" t="str">
            <v>Nov</v>
          </cell>
        </row>
        <row r="3949">
          <cell r="C3949" t="str">
            <v>Other</v>
          </cell>
          <cell r="R3949">
            <v>0</v>
          </cell>
          <cell r="AZ3949">
            <v>0</v>
          </cell>
          <cell r="BA3949">
            <v>0</v>
          </cell>
          <cell r="BC3949" t="str">
            <v>OTHERS</v>
          </cell>
          <cell r="BE3949" t="str">
            <v>Dec</v>
          </cell>
        </row>
        <row r="3950">
          <cell r="C3950" t="str">
            <v>Other</v>
          </cell>
          <cell r="R3950">
            <v>0</v>
          </cell>
          <cell r="AZ3950">
            <v>0</v>
          </cell>
          <cell r="BA3950">
            <v>0</v>
          </cell>
          <cell r="BC3950" t="str">
            <v>OTHERS</v>
          </cell>
          <cell r="BE3950" t="str">
            <v>Jan</v>
          </cell>
        </row>
        <row r="3951">
          <cell r="C3951" t="str">
            <v>Other</v>
          </cell>
          <cell r="R3951">
            <v>0</v>
          </cell>
          <cell r="AZ3951">
            <v>0</v>
          </cell>
          <cell r="BA3951">
            <v>0</v>
          </cell>
          <cell r="BC3951" t="str">
            <v>OTHERS</v>
          </cell>
          <cell r="BE3951" t="str">
            <v>Feb</v>
          </cell>
        </row>
        <row r="3952">
          <cell r="C3952" t="str">
            <v>Other</v>
          </cell>
          <cell r="R3952">
            <v>0</v>
          </cell>
          <cell r="AZ3952">
            <v>0</v>
          </cell>
          <cell r="BA3952">
            <v>0</v>
          </cell>
          <cell r="BC3952" t="str">
            <v>OTHERS</v>
          </cell>
          <cell r="BE3952" t="str">
            <v>Mar</v>
          </cell>
        </row>
        <row r="3953">
          <cell r="C3953" t="str">
            <v>Other</v>
          </cell>
          <cell r="R3953">
            <v>0</v>
          </cell>
          <cell r="AZ3953">
            <v>0</v>
          </cell>
          <cell r="BA3953">
            <v>0</v>
          </cell>
          <cell r="BC3953" t="str">
            <v>OTHERS</v>
          </cell>
          <cell r="BE3953" t="str">
            <v>Apr</v>
          </cell>
        </row>
        <row r="3954">
          <cell r="C3954" t="str">
            <v>Other</v>
          </cell>
          <cell r="R3954">
            <v>0</v>
          </cell>
          <cell r="AZ3954">
            <v>0</v>
          </cell>
          <cell r="BA3954">
            <v>0</v>
          </cell>
          <cell r="BC3954" t="str">
            <v>OTHERS</v>
          </cell>
          <cell r="BE3954" t="str">
            <v>May</v>
          </cell>
        </row>
        <row r="3955">
          <cell r="C3955" t="str">
            <v>Other</v>
          </cell>
          <cell r="R3955">
            <v>0</v>
          </cell>
          <cell r="AZ3955">
            <v>0</v>
          </cell>
          <cell r="BA3955">
            <v>0</v>
          </cell>
          <cell r="BC3955" t="str">
            <v>OTHERS</v>
          </cell>
          <cell r="BE3955" t="str">
            <v>Jun</v>
          </cell>
        </row>
        <row r="3956">
          <cell r="C3956" t="str">
            <v>Other</v>
          </cell>
          <cell r="R3956">
            <v>0</v>
          </cell>
          <cell r="AZ3956">
            <v>0</v>
          </cell>
          <cell r="BA3956">
            <v>0</v>
          </cell>
          <cell r="BC3956" t="str">
            <v>OTHERS</v>
          </cell>
          <cell r="BE3956" t="str">
            <v>Jul</v>
          </cell>
        </row>
        <row r="3957">
          <cell r="C3957" t="str">
            <v>Other</v>
          </cell>
          <cell r="R3957">
            <v>0</v>
          </cell>
          <cell r="AZ3957">
            <v>0</v>
          </cell>
          <cell r="BA3957">
            <v>0</v>
          </cell>
          <cell r="BC3957" t="str">
            <v>OTHERS</v>
          </cell>
          <cell r="BE3957" t="str">
            <v>Aug</v>
          </cell>
        </row>
        <row r="3958">
          <cell r="C3958" t="str">
            <v>Other</v>
          </cell>
          <cell r="R3958">
            <v>0</v>
          </cell>
          <cell r="AZ3958">
            <v>0</v>
          </cell>
          <cell r="BA3958">
            <v>0</v>
          </cell>
          <cell r="BC3958" t="str">
            <v>OTHERS</v>
          </cell>
          <cell r="BE3958" t="str">
            <v>Sep</v>
          </cell>
        </row>
        <row r="3959">
          <cell r="C3959" t="str">
            <v>Other</v>
          </cell>
          <cell r="R3959">
            <v>0</v>
          </cell>
          <cell r="AZ3959">
            <v>0</v>
          </cell>
          <cell r="BA3959">
            <v>0</v>
          </cell>
          <cell r="BC3959" t="str">
            <v>OTHERS</v>
          </cell>
          <cell r="BE3959" t="str">
            <v>Oct</v>
          </cell>
        </row>
        <row r="3960">
          <cell r="C3960" t="str">
            <v>Other</v>
          </cell>
          <cell r="R3960">
            <v>0</v>
          </cell>
          <cell r="AZ3960">
            <v>0</v>
          </cell>
          <cell r="BA3960">
            <v>0</v>
          </cell>
          <cell r="BC3960" t="str">
            <v>OTHERS</v>
          </cell>
          <cell r="BE3960" t="str">
            <v>Nov</v>
          </cell>
        </row>
        <row r="3961">
          <cell r="C3961" t="str">
            <v>Other</v>
          </cell>
          <cell r="R3961">
            <v>0</v>
          </cell>
          <cell r="AZ3961">
            <v>0</v>
          </cell>
          <cell r="BA3961">
            <v>0</v>
          </cell>
          <cell r="BC3961" t="str">
            <v>OTHERS</v>
          </cell>
          <cell r="BE3961" t="str">
            <v>Dec</v>
          </cell>
        </row>
        <row r="3962">
          <cell r="C3962" t="str">
            <v>Other</v>
          </cell>
          <cell r="R3962">
            <v>0</v>
          </cell>
          <cell r="AZ3962">
            <v>0</v>
          </cell>
          <cell r="BA3962">
            <v>0</v>
          </cell>
          <cell r="BC3962" t="str">
            <v>OTHERS</v>
          </cell>
          <cell r="BE3962" t="str">
            <v>Jan</v>
          </cell>
        </row>
        <row r="3963">
          <cell r="C3963" t="str">
            <v>Other</v>
          </cell>
          <cell r="R3963">
            <v>0</v>
          </cell>
          <cell r="AZ3963">
            <v>0</v>
          </cell>
          <cell r="BA3963">
            <v>0</v>
          </cell>
          <cell r="BC3963" t="str">
            <v>OTHERS</v>
          </cell>
          <cell r="BE3963" t="str">
            <v>Feb</v>
          </cell>
        </row>
        <row r="3964">
          <cell r="C3964" t="str">
            <v>Other</v>
          </cell>
          <cell r="R3964">
            <v>0</v>
          </cell>
          <cell r="AZ3964">
            <v>0</v>
          </cell>
          <cell r="BA3964">
            <v>0</v>
          </cell>
          <cell r="BC3964" t="str">
            <v>OTHERS</v>
          </cell>
          <cell r="BE3964" t="str">
            <v>Mar</v>
          </cell>
        </row>
        <row r="3965">
          <cell r="C3965" t="str">
            <v>Other</v>
          </cell>
          <cell r="R3965">
            <v>0</v>
          </cell>
          <cell r="AZ3965">
            <v>0</v>
          </cell>
          <cell r="BA3965">
            <v>0</v>
          </cell>
          <cell r="BC3965" t="str">
            <v>OTHERS</v>
          </cell>
          <cell r="BE3965" t="str">
            <v>Apr</v>
          </cell>
        </row>
        <row r="3966">
          <cell r="C3966" t="str">
            <v>Other</v>
          </cell>
          <cell r="R3966">
            <v>0</v>
          </cell>
          <cell r="AZ3966">
            <v>0</v>
          </cell>
          <cell r="BA3966">
            <v>0</v>
          </cell>
          <cell r="BC3966" t="str">
            <v>OTHERS</v>
          </cell>
          <cell r="BE3966" t="str">
            <v>May</v>
          </cell>
        </row>
        <row r="3967">
          <cell r="C3967" t="str">
            <v>Other</v>
          </cell>
          <cell r="R3967">
            <v>0</v>
          </cell>
          <cell r="AZ3967">
            <v>0</v>
          </cell>
          <cell r="BA3967">
            <v>0</v>
          </cell>
          <cell r="BC3967" t="str">
            <v>OTHERS</v>
          </cell>
          <cell r="BE3967" t="str">
            <v>Jun</v>
          </cell>
        </row>
        <row r="3968">
          <cell r="C3968" t="str">
            <v>Other</v>
          </cell>
          <cell r="R3968">
            <v>0</v>
          </cell>
          <cell r="AZ3968">
            <v>0</v>
          </cell>
          <cell r="BA3968">
            <v>0</v>
          </cell>
          <cell r="BC3968" t="str">
            <v>OTHERS</v>
          </cell>
          <cell r="BE3968" t="str">
            <v>Jul</v>
          </cell>
        </row>
        <row r="3969">
          <cell r="C3969" t="str">
            <v>Other</v>
          </cell>
          <cell r="R3969">
            <v>0</v>
          </cell>
          <cell r="AZ3969">
            <v>0</v>
          </cell>
          <cell r="BA3969">
            <v>0</v>
          </cell>
          <cell r="BC3969" t="str">
            <v>OTHERS</v>
          </cell>
          <cell r="BE3969" t="str">
            <v>Aug</v>
          </cell>
        </row>
        <row r="3970">
          <cell r="C3970" t="str">
            <v>Other</v>
          </cell>
          <cell r="R3970">
            <v>0</v>
          </cell>
          <cell r="AZ3970">
            <v>0</v>
          </cell>
          <cell r="BA3970">
            <v>0</v>
          </cell>
          <cell r="BC3970" t="str">
            <v>OTHERS</v>
          </cell>
          <cell r="BE3970" t="str">
            <v>Sep</v>
          </cell>
        </row>
        <row r="3971">
          <cell r="C3971" t="str">
            <v>Other</v>
          </cell>
          <cell r="R3971">
            <v>0</v>
          </cell>
          <cell r="AZ3971">
            <v>0</v>
          </cell>
          <cell r="BA3971">
            <v>0</v>
          </cell>
          <cell r="BC3971" t="str">
            <v>OTHERS</v>
          </cell>
          <cell r="BE3971" t="str">
            <v>Oct</v>
          </cell>
        </row>
        <row r="3972">
          <cell r="C3972" t="str">
            <v>Other</v>
          </cell>
          <cell r="R3972">
            <v>0</v>
          </cell>
          <cell r="AZ3972">
            <v>0</v>
          </cell>
          <cell r="BA3972">
            <v>0</v>
          </cell>
          <cell r="BC3972" t="str">
            <v>OTHERS</v>
          </cell>
          <cell r="BE3972" t="str">
            <v>Nov</v>
          </cell>
        </row>
        <row r="3973">
          <cell r="C3973" t="str">
            <v>Other</v>
          </cell>
          <cell r="R3973">
            <v>0</v>
          </cell>
          <cell r="AZ3973">
            <v>0</v>
          </cell>
          <cell r="BA3973">
            <v>0</v>
          </cell>
          <cell r="BC3973" t="str">
            <v>OTHERS</v>
          </cell>
          <cell r="BE3973" t="str">
            <v>Dec</v>
          </cell>
        </row>
        <row r="3974">
          <cell r="C3974" t="str">
            <v>Other</v>
          </cell>
          <cell r="R3974">
            <v>0</v>
          </cell>
          <cell r="AZ3974">
            <v>0</v>
          </cell>
          <cell r="BA3974">
            <v>0</v>
          </cell>
          <cell r="BC3974" t="str">
            <v>OTHERS</v>
          </cell>
          <cell r="BE3974" t="str">
            <v>Jan</v>
          </cell>
        </row>
        <row r="3975">
          <cell r="C3975" t="str">
            <v>Other</v>
          </cell>
          <cell r="R3975">
            <v>0</v>
          </cell>
          <cell r="AZ3975">
            <v>0</v>
          </cell>
          <cell r="BA3975">
            <v>0</v>
          </cell>
          <cell r="BC3975" t="str">
            <v>OTHERS</v>
          </cell>
          <cell r="BE3975" t="str">
            <v>Feb</v>
          </cell>
        </row>
        <row r="3976">
          <cell r="C3976" t="str">
            <v>Other</v>
          </cell>
          <cell r="R3976">
            <v>0</v>
          </cell>
          <cell r="AZ3976">
            <v>0</v>
          </cell>
          <cell r="BA3976">
            <v>0</v>
          </cell>
          <cell r="BC3976" t="str">
            <v>OTHERS</v>
          </cell>
          <cell r="BE3976" t="str">
            <v>Mar</v>
          </cell>
        </row>
        <row r="3977">
          <cell r="C3977" t="str">
            <v>Other</v>
          </cell>
          <cell r="R3977">
            <v>0</v>
          </cell>
          <cell r="AZ3977">
            <v>0</v>
          </cell>
          <cell r="BA3977">
            <v>0</v>
          </cell>
          <cell r="BC3977" t="str">
            <v>OTHERS</v>
          </cell>
          <cell r="BE3977" t="str">
            <v>Apr</v>
          </cell>
        </row>
        <row r="3978">
          <cell r="C3978" t="str">
            <v>Other</v>
          </cell>
          <cell r="R3978">
            <v>70000</v>
          </cell>
          <cell r="AZ3978">
            <v>-21000</v>
          </cell>
          <cell r="BA3978">
            <v>-47096</v>
          </cell>
          <cell r="BC3978" t="str">
            <v>OTHERS</v>
          </cell>
          <cell r="BE3978" t="str">
            <v>May</v>
          </cell>
        </row>
        <row r="3979">
          <cell r="C3979" t="str">
            <v>Other</v>
          </cell>
          <cell r="R3979">
            <v>0</v>
          </cell>
          <cell r="AZ3979">
            <v>0</v>
          </cell>
          <cell r="BA3979">
            <v>0</v>
          </cell>
          <cell r="BC3979" t="str">
            <v>OTHERS</v>
          </cell>
          <cell r="BE3979" t="str">
            <v>Jun</v>
          </cell>
        </row>
        <row r="3980">
          <cell r="C3980" t="str">
            <v>Other</v>
          </cell>
          <cell r="R3980">
            <v>0</v>
          </cell>
          <cell r="AZ3980">
            <v>0</v>
          </cell>
          <cell r="BA3980">
            <v>0</v>
          </cell>
          <cell r="BC3980" t="str">
            <v>OTHERS</v>
          </cell>
          <cell r="BE3980" t="str">
            <v>Jul</v>
          </cell>
        </row>
        <row r="3981">
          <cell r="C3981" t="str">
            <v>Other</v>
          </cell>
          <cell r="R3981">
            <v>0</v>
          </cell>
          <cell r="AZ3981">
            <v>0</v>
          </cell>
          <cell r="BA3981">
            <v>0</v>
          </cell>
          <cell r="BC3981" t="str">
            <v>OTHERS</v>
          </cell>
          <cell r="BE3981" t="str">
            <v>Aug</v>
          </cell>
        </row>
        <row r="3982">
          <cell r="C3982" t="str">
            <v>Other</v>
          </cell>
          <cell r="R3982">
            <v>0</v>
          </cell>
          <cell r="AZ3982">
            <v>0</v>
          </cell>
          <cell r="BA3982">
            <v>0</v>
          </cell>
          <cell r="BC3982" t="str">
            <v>OTHERS</v>
          </cell>
          <cell r="BE3982" t="str">
            <v>Sep</v>
          </cell>
        </row>
        <row r="3983">
          <cell r="C3983" t="str">
            <v>Other</v>
          </cell>
          <cell r="R3983">
            <v>0</v>
          </cell>
          <cell r="AZ3983">
            <v>0</v>
          </cell>
          <cell r="BA3983">
            <v>0</v>
          </cell>
          <cell r="BC3983" t="str">
            <v>OTHERS</v>
          </cell>
          <cell r="BE3983" t="str">
            <v>Oct</v>
          </cell>
        </row>
        <row r="3984">
          <cell r="C3984" t="str">
            <v>Other</v>
          </cell>
          <cell r="R3984">
            <v>80000</v>
          </cell>
          <cell r="AZ3984">
            <v>-24000</v>
          </cell>
          <cell r="BA3984">
            <v>-53824</v>
          </cell>
          <cell r="BC3984" t="str">
            <v>OTHERS</v>
          </cell>
          <cell r="BE3984" t="str">
            <v>Nov</v>
          </cell>
        </row>
        <row r="3985">
          <cell r="C3985" t="str">
            <v>Other</v>
          </cell>
          <cell r="R3985">
            <v>30000</v>
          </cell>
          <cell r="AZ3985">
            <v>-9000</v>
          </cell>
          <cell r="BA3985">
            <v>-20184</v>
          </cell>
          <cell r="BC3985" t="str">
            <v>OTHERS</v>
          </cell>
          <cell r="BE3985" t="str">
            <v>Dec</v>
          </cell>
        </row>
        <row r="3986">
          <cell r="C3986" t="str">
            <v>Other</v>
          </cell>
          <cell r="R3986">
            <v>0</v>
          </cell>
          <cell r="AZ3986">
            <v>0</v>
          </cell>
          <cell r="BA3986">
            <v>0</v>
          </cell>
          <cell r="BC3986" t="str">
            <v>OTHERS</v>
          </cell>
          <cell r="BE3986" t="str">
            <v>Jan</v>
          </cell>
        </row>
        <row r="3987">
          <cell r="C3987" t="str">
            <v>Other</v>
          </cell>
          <cell r="R3987">
            <v>0</v>
          </cell>
          <cell r="AZ3987">
            <v>0</v>
          </cell>
          <cell r="BA3987">
            <v>0</v>
          </cell>
          <cell r="BC3987" t="str">
            <v>OTHERS</v>
          </cell>
          <cell r="BE3987" t="str">
            <v>Feb</v>
          </cell>
        </row>
        <row r="3988">
          <cell r="C3988" t="str">
            <v>Other</v>
          </cell>
          <cell r="R3988">
            <v>0</v>
          </cell>
          <cell r="AZ3988">
            <v>0</v>
          </cell>
          <cell r="BA3988">
            <v>0</v>
          </cell>
          <cell r="BC3988" t="str">
            <v>OTHERS</v>
          </cell>
          <cell r="BE3988" t="str">
            <v>Mar</v>
          </cell>
        </row>
        <row r="3989">
          <cell r="C3989" t="str">
            <v>Other</v>
          </cell>
          <cell r="R3989">
            <v>0</v>
          </cell>
          <cell r="AZ3989">
            <v>0</v>
          </cell>
          <cell r="BA3989">
            <v>0</v>
          </cell>
          <cell r="BC3989" t="str">
            <v>OTHERS</v>
          </cell>
          <cell r="BE3989" t="str">
            <v>Apr</v>
          </cell>
        </row>
        <row r="3990">
          <cell r="C3990" t="str">
            <v>Other</v>
          </cell>
          <cell r="R3990">
            <v>0</v>
          </cell>
          <cell r="AZ3990">
            <v>0</v>
          </cell>
          <cell r="BA3990">
            <v>0</v>
          </cell>
          <cell r="BC3990" t="str">
            <v>OTHERS</v>
          </cell>
          <cell r="BE3990" t="str">
            <v>May</v>
          </cell>
        </row>
        <row r="3991">
          <cell r="C3991" t="str">
            <v>Other</v>
          </cell>
          <cell r="R3991">
            <v>0</v>
          </cell>
          <cell r="AZ3991">
            <v>0</v>
          </cell>
          <cell r="BA3991">
            <v>0</v>
          </cell>
          <cell r="BC3991" t="str">
            <v>OTHERS</v>
          </cell>
          <cell r="BE3991" t="str">
            <v>Jun</v>
          </cell>
        </row>
        <row r="3992">
          <cell r="C3992" t="str">
            <v>Other</v>
          </cell>
          <cell r="R3992">
            <v>0</v>
          </cell>
          <cell r="AZ3992">
            <v>0</v>
          </cell>
          <cell r="BA3992">
            <v>0</v>
          </cell>
          <cell r="BC3992" t="str">
            <v>OTHERS</v>
          </cell>
          <cell r="BE3992" t="str">
            <v>Jul</v>
          </cell>
        </row>
        <row r="3993">
          <cell r="C3993" t="str">
            <v>Other</v>
          </cell>
          <cell r="R3993">
            <v>0</v>
          </cell>
          <cell r="AZ3993">
            <v>0</v>
          </cell>
          <cell r="BA3993">
            <v>0</v>
          </cell>
          <cell r="BC3993" t="str">
            <v>OTHERS</v>
          </cell>
          <cell r="BE3993" t="str">
            <v>Aug</v>
          </cell>
        </row>
        <row r="3994">
          <cell r="C3994" t="str">
            <v>Other</v>
          </cell>
          <cell r="R3994">
            <v>0</v>
          </cell>
          <cell r="AZ3994">
            <v>0</v>
          </cell>
          <cell r="BA3994">
            <v>0</v>
          </cell>
          <cell r="BC3994" t="str">
            <v>OTHERS</v>
          </cell>
          <cell r="BE3994" t="str">
            <v>Sep</v>
          </cell>
        </row>
        <row r="3995">
          <cell r="C3995" t="str">
            <v>Other</v>
          </cell>
          <cell r="R3995">
            <v>0</v>
          </cell>
          <cell r="AZ3995">
            <v>0</v>
          </cell>
          <cell r="BA3995">
            <v>0</v>
          </cell>
          <cell r="BC3995" t="str">
            <v>OTHERS</v>
          </cell>
          <cell r="BE3995" t="str">
            <v>Oct</v>
          </cell>
        </row>
        <row r="3996">
          <cell r="C3996" t="str">
            <v>Other</v>
          </cell>
          <cell r="R3996">
            <v>0</v>
          </cell>
          <cell r="AZ3996">
            <v>0</v>
          </cell>
          <cell r="BA3996">
            <v>0</v>
          </cell>
          <cell r="BC3996" t="str">
            <v>OTHERS</v>
          </cell>
          <cell r="BE3996" t="str">
            <v>Nov</v>
          </cell>
        </row>
        <row r="3997">
          <cell r="C3997" t="str">
            <v>Other</v>
          </cell>
          <cell r="R3997">
            <v>0</v>
          </cell>
          <cell r="AZ3997">
            <v>0</v>
          </cell>
          <cell r="BA3997">
            <v>0</v>
          </cell>
          <cell r="BC3997" t="str">
            <v>OTHERS</v>
          </cell>
          <cell r="BE3997" t="str">
            <v>Dec</v>
          </cell>
        </row>
        <row r="3998">
          <cell r="C3998" t="str">
            <v>Other</v>
          </cell>
          <cell r="R3998">
            <v>0</v>
          </cell>
          <cell r="AZ3998">
            <v>0</v>
          </cell>
          <cell r="BA3998">
            <v>0</v>
          </cell>
          <cell r="BC3998" t="str">
            <v>OTHERS</v>
          </cell>
          <cell r="BE3998" t="str">
            <v>Jan</v>
          </cell>
        </row>
        <row r="3999">
          <cell r="C3999" t="str">
            <v>Other</v>
          </cell>
          <cell r="R3999">
            <v>0</v>
          </cell>
          <cell r="AZ3999">
            <v>0</v>
          </cell>
          <cell r="BA3999">
            <v>0</v>
          </cell>
          <cell r="BC3999" t="str">
            <v>OTHERS</v>
          </cell>
          <cell r="BE3999" t="str">
            <v>Feb</v>
          </cell>
        </row>
        <row r="4000">
          <cell r="C4000" t="str">
            <v>Other</v>
          </cell>
          <cell r="R4000">
            <v>0</v>
          </cell>
          <cell r="AZ4000">
            <v>0</v>
          </cell>
          <cell r="BA4000">
            <v>0</v>
          </cell>
          <cell r="BC4000" t="str">
            <v>OTHERS</v>
          </cell>
          <cell r="BE4000" t="str">
            <v>Mar</v>
          </cell>
        </row>
        <row r="4001">
          <cell r="C4001" t="str">
            <v>Other</v>
          </cell>
          <cell r="R4001">
            <v>0</v>
          </cell>
          <cell r="AZ4001">
            <v>0</v>
          </cell>
          <cell r="BA4001">
            <v>0</v>
          </cell>
          <cell r="BC4001" t="str">
            <v>OTHERS</v>
          </cell>
          <cell r="BE4001" t="str">
            <v>Apr</v>
          </cell>
        </row>
        <row r="4002">
          <cell r="C4002" t="str">
            <v>Other</v>
          </cell>
          <cell r="R4002">
            <v>0</v>
          </cell>
          <cell r="AZ4002">
            <v>0</v>
          </cell>
          <cell r="BA4002">
            <v>0</v>
          </cell>
          <cell r="BC4002" t="str">
            <v>OTHERS</v>
          </cell>
          <cell r="BE4002" t="str">
            <v>May</v>
          </cell>
        </row>
        <row r="4003">
          <cell r="C4003" t="str">
            <v>Other</v>
          </cell>
          <cell r="R4003">
            <v>0</v>
          </cell>
          <cell r="AZ4003">
            <v>0</v>
          </cell>
          <cell r="BA4003">
            <v>0</v>
          </cell>
          <cell r="BC4003" t="str">
            <v>OTHERS</v>
          </cell>
          <cell r="BE4003" t="str">
            <v>Jun</v>
          </cell>
        </row>
        <row r="4004">
          <cell r="C4004" t="str">
            <v>Other</v>
          </cell>
          <cell r="R4004">
            <v>0</v>
          </cell>
          <cell r="AZ4004">
            <v>0</v>
          </cell>
          <cell r="BA4004">
            <v>0</v>
          </cell>
          <cell r="BC4004" t="str">
            <v>OTHERS</v>
          </cell>
          <cell r="BE4004" t="str">
            <v>Jul</v>
          </cell>
        </row>
        <row r="4005">
          <cell r="C4005" t="str">
            <v>Other</v>
          </cell>
          <cell r="R4005">
            <v>0</v>
          </cell>
          <cell r="AZ4005">
            <v>0</v>
          </cell>
          <cell r="BA4005">
            <v>0</v>
          </cell>
          <cell r="BC4005" t="str">
            <v>OTHERS</v>
          </cell>
          <cell r="BE4005" t="str">
            <v>Aug</v>
          </cell>
        </row>
        <row r="4006">
          <cell r="C4006" t="str">
            <v>Other</v>
          </cell>
          <cell r="R4006">
            <v>0</v>
          </cell>
          <cell r="AZ4006">
            <v>0</v>
          </cell>
          <cell r="BA4006">
            <v>0</v>
          </cell>
          <cell r="BC4006" t="str">
            <v>OTHERS</v>
          </cell>
          <cell r="BE4006" t="str">
            <v>Sep</v>
          </cell>
        </row>
        <row r="4007">
          <cell r="C4007" t="str">
            <v>Other</v>
          </cell>
          <cell r="R4007">
            <v>0</v>
          </cell>
          <cell r="AZ4007">
            <v>0</v>
          </cell>
          <cell r="BA4007">
            <v>0</v>
          </cell>
          <cell r="BC4007" t="str">
            <v>OTHERS</v>
          </cell>
          <cell r="BE4007" t="str">
            <v>Oct</v>
          </cell>
        </row>
        <row r="4008">
          <cell r="C4008" t="str">
            <v>Other</v>
          </cell>
          <cell r="R4008">
            <v>0</v>
          </cell>
          <cell r="AZ4008">
            <v>0</v>
          </cell>
          <cell r="BA4008">
            <v>0</v>
          </cell>
          <cell r="BC4008" t="str">
            <v>OTHERS</v>
          </cell>
          <cell r="BE4008" t="str">
            <v>Nov</v>
          </cell>
        </row>
        <row r="4009">
          <cell r="C4009" t="str">
            <v>Other</v>
          </cell>
          <cell r="R4009">
            <v>0</v>
          </cell>
          <cell r="AZ4009">
            <v>0</v>
          </cell>
          <cell r="BA4009">
            <v>0</v>
          </cell>
          <cell r="BC4009" t="str">
            <v>OTHERS</v>
          </cell>
          <cell r="BE4009" t="str">
            <v>Dec</v>
          </cell>
        </row>
        <row r="4010">
          <cell r="C4010" t="str">
            <v>Other</v>
          </cell>
          <cell r="R4010">
            <v>0</v>
          </cell>
          <cell r="AZ4010">
            <v>0</v>
          </cell>
          <cell r="BA4010">
            <v>0</v>
          </cell>
          <cell r="BC4010" t="str">
            <v>OTHERS</v>
          </cell>
          <cell r="BE4010" t="str">
            <v>Jan</v>
          </cell>
        </row>
        <row r="4011">
          <cell r="C4011" t="str">
            <v>Other</v>
          </cell>
          <cell r="R4011">
            <v>0</v>
          </cell>
          <cell r="AZ4011">
            <v>0</v>
          </cell>
          <cell r="BA4011">
            <v>0</v>
          </cell>
          <cell r="BC4011" t="str">
            <v>OTHERS</v>
          </cell>
          <cell r="BE4011" t="str">
            <v>Feb</v>
          </cell>
        </row>
        <row r="4012">
          <cell r="C4012" t="str">
            <v>Other</v>
          </cell>
          <cell r="R4012">
            <v>0</v>
          </cell>
          <cell r="AZ4012">
            <v>0</v>
          </cell>
          <cell r="BA4012">
            <v>0</v>
          </cell>
          <cell r="BC4012" t="str">
            <v>OTHERS</v>
          </cell>
          <cell r="BE4012" t="str">
            <v>Mar</v>
          </cell>
        </row>
        <row r="4013">
          <cell r="C4013" t="str">
            <v>Other</v>
          </cell>
          <cell r="R4013">
            <v>0</v>
          </cell>
          <cell r="AZ4013">
            <v>0</v>
          </cell>
          <cell r="BA4013">
            <v>0</v>
          </cell>
          <cell r="BC4013" t="str">
            <v>OTHERS</v>
          </cell>
          <cell r="BE4013" t="str">
            <v>Apr</v>
          </cell>
        </row>
        <row r="4014">
          <cell r="C4014" t="str">
            <v>Other</v>
          </cell>
          <cell r="R4014">
            <v>16000</v>
          </cell>
          <cell r="AZ4014">
            <v>-4800</v>
          </cell>
          <cell r="BA4014">
            <v>-10764.800000000001</v>
          </cell>
          <cell r="BC4014" t="str">
            <v>OTHERS</v>
          </cell>
          <cell r="BE4014" t="str">
            <v>May</v>
          </cell>
        </row>
        <row r="4015">
          <cell r="C4015" t="str">
            <v>Other</v>
          </cell>
          <cell r="R4015">
            <v>45000</v>
          </cell>
          <cell r="AZ4015">
            <v>-13500</v>
          </cell>
          <cell r="BA4015">
            <v>-30275.999999999996</v>
          </cell>
          <cell r="BC4015" t="str">
            <v>OTHERS</v>
          </cell>
          <cell r="BE4015" t="str">
            <v>Jun</v>
          </cell>
        </row>
        <row r="4016">
          <cell r="C4016" t="str">
            <v>Other</v>
          </cell>
          <cell r="R4016">
            <v>40000</v>
          </cell>
          <cell r="AZ4016">
            <v>-12000</v>
          </cell>
          <cell r="BA4016">
            <v>-26912</v>
          </cell>
          <cell r="BC4016" t="str">
            <v>OTHERS</v>
          </cell>
          <cell r="BE4016" t="str">
            <v>Jul</v>
          </cell>
        </row>
        <row r="4017">
          <cell r="C4017" t="str">
            <v>Other</v>
          </cell>
          <cell r="R4017">
            <v>60000</v>
          </cell>
          <cell r="AZ4017">
            <v>-18000</v>
          </cell>
          <cell r="BA4017">
            <v>-40368</v>
          </cell>
          <cell r="BC4017" t="str">
            <v>OTHERS</v>
          </cell>
          <cell r="BE4017" t="str">
            <v>Aug</v>
          </cell>
        </row>
        <row r="4018">
          <cell r="C4018" t="str">
            <v>Other</v>
          </cell>
          <cell r="R4018">
            <v>70000</v>
          </cell>
          <cell r="AZ4018">
            <v>-21000</v>
          </cell>
          <cell r="BA4018">
            <v>-47096</v>
          </cell>
          <cell r="BC4018" t="str">
            <v>OTHERS</v>
          </cell>
          <cell r="BE4018" t="str">
            <v>Sep</v>
          </cell>
        </row>
        <row r="4019">
          <cell r="C4019" t="str">
            <v>Other</v>
          </cell>
          <cell r="R4019">
            <v>0</v>
          </cell>
          <cell r="AZ4019">
            <v>0</v>
          </cell>
          <cell r="BA4019">
            <v>0</v>
          </cell>
          <cell r="BC4019" t="str">
            <v>OTHERS</v>
          </cell>
          <cell r="BE4019" t="str">
            <v>Oct</v>
          </cell>
        </row>
        <row r="4020">
          <cell r="C4020" t="str">
            <v>Other</v>
          </cell>
          <cell r="R4020">
            <v>0</v>
          </cell>
          <cell r="AZ4020">
            <v>0</v>
          </cell>
          <cell r="BA4020">
            <v>0</v>
          </cell>
          <cell r="BC4020" t="str">
            <v>OTHERS</v>
          </cell>
          <cell r="BE4020" t="str">
            <v>Nov</v>
          </cell>
        </row>
        <row r="4021">
          <cell r="C4021" t="str">
            <v>Other</v>
          </cell>
          <cell r="R4021">
            <v>60000</v>
          </cell>
          <cell r="AZ4021">
            <v>-18000</v>
          </cell>
          <cell r="BA4021">
            <v>-40368</v>
          </cell>
          <cell r="BC4021" t="str">
            <v>OTHERS</v>
          </cell>
          <cell r="BE4021" t="str">
            <v>Dec</v>
          </cell>
        </row>
        <row r="4022">
          <cell r="C4022" t="str">
            <v>Other</v>
          </cell>
          <cell r="R4022">
            <v>0</v>
          </cell>
          <cell r="AZ4022">
            <v>0</v>
          </cell>
          <cell r="BA4022">
            <v>0</v>
          </cell>
          <cell r="BC4022" t="str">
            <v>OTHERS</v>
          </cell>
          <cell r="BE4022" t="str">
            <v>Jan</v>
          </cell>
        </row>
        <row r="4023">
          <cell r="C4023" t="str">
            <v>Other</v>
          </cell>
          <cell r="R4023">
            <v>0</v>
          </cell>
          <cell r="AZ4023">
            <v>0</v>
          </cell>
          <cell r="BA4023">
            <v>0</v>
          </cell>
          <cell r="BC4023" t="str">
            <v>OTHERS</v>
          </cell>
          <cell r="BE4023" t="str">
            <v>Feb</v>
          </cell>
        </row>
        <row r="4024">
          <cell r="C4024" t="str">
            <v>Other</v>
          </cell>
          <cell r="R4024">
            <v>0</v>
          </cell>
          <cell r="AZ4024">
            <v>0</v>
          </cell>
          <cell r="BA4024">
            <v>0</v>
          </cell>
          <cell r="BC4024" t="str">
            <v>OTHERS</v>
          </cell>
          <cell r="BE4024" t="str">
            <v>Mar</v>
          </cell>
        </row>
        <row r="4025">
          <cell r="C4025" t="str">
            <v>Other</v>
          </cell>
          <cell r="R4025">
            <v>0</v>
          </cell>
          <cell r="AZ4025">
            <v>0</v>
          </cell>
          <cell r="BA4025">
            <v>0</v>
          </cell>
          <cell r="BC4025" t="str">
            <v>OTHERS</v>
          </cell>
          <cell r="BE4025" t="str">
            <v>Apr</v>
          </cell>
        </row>
        <row r="4026">
          <cell r="C4026" t="str">
            <v>Other</v>
          </cell>
          <cell r="R4026">
            <v>0</v>
          </cell>
          <cell r="AZ4026">
            <v>0</v>
          </cell>
          <cell r="BA4026">
            <v>0</v>
          </cell>
          <cell r="BC4026" t="str">
            <v>OTHERS</v>
          </cell>
          <cell r="BE4026" t="str">
            <v>May</v>
          </cell>
        </row>
        <row r="4027">
          <cell r="C4027" t="str">
            <v>Other</v>
          </cell>
          <cell r="R4027">
            <v>0</v>
          </cell>
          <cell r="AZ4027">
            <v>0</v>
          </cell>
          <cell r="BA4027">
            <v>0</v>
          </cell>
          <cell r="BC4027" t="str">
            <v>OTHERS</v>
          </cell>
          <cell r="BE4027" t="str">
            <v>Jun</v>
          </cell>
        </row>
        <row r="4028">
          <cell r="C4028" t="str">
            <v>Other</v>
          </cell>
          <cell r="R4028">
            <v>70000</v>
          </cell>
          <cell r="AZ4028">
            <v>-21000</v>
          </cell>
          <cell r="BA4028">
            <v>-47096</v>
          </cell>
          <cell r="BC4028" t="str">
            <v>OTHERS</v>
          </cell>
          <cell r="BE4028" t="str">
            <v>Jul</v>
          </cell>
        </row>
        <row r="4029">
          <cell r="C4029" t="str">
            <v>Other</v>
          </cell>
          <cell r="R4029">
            <v>0</v>
          </cell>
          <cell r="AZ4029">
            <v>0</v>
          </cell>
          <cell r="BA4029">
            <v>0</v>
          </cell>
          <cell r="BC4029" t="str">
            <v>OTHERS</v>
          </cell>
          <cell r="BE4029" t="str">
            <v>Aug</v>
          </cell>
        </row>
        <row r="4030">
          <cell r="C4030" t="str">
            <v>Other</v>
          </cell>
          <cell r="R4030">
            <v>0</v>
          </cell>
          <cell r="AZ4030">
            <v>0</v>
          </cell>
          <cell r="BA4030">
            <v>0</v>
          </cell>
          <cell r="BC4030" t="str">
            <v>OTHERS</v>
          </cell>
          <cell r="BE4030" t="str">
            <v>Sep</v>
          </cell>
        </row>
        <row r="4031">
          <cell r="C4031" t="str">
            <v>Other</v>
          </cell>
          <cell r="R4031">
            <v>0</v>
          </cell>
          <cell r="AZ4031">
            <v>0</v>
          </cell>
          <cell r="BA4031">
            <v>0</v>
          </cell>
          <cell r="BC4031" t="str">
            <v>OTHERS</v>
          </cell>
          <cell r="BE4031" t="str">
            <v>Oct</v>
          </cell>
        </row>
        <row r="4032">
          <cell r="C4032" t="str">
            <v>Other</v>
          </cell>
          <cell r="R4032">
            <v>0</v>
          </cell>
          <cell r="AZ4032">
            <v>0</v>
          </cell>
          <cell r="BA4032">
            <v>0</v>
          </cell>
          <cell r="BC4032" t="str">
            <v>OTHERS</v>
          </cell>
          <cell r="BE4032" t="str">
            <v>Nov</v>
          </cell>
        </row>
        <row r="4033">
          <cell r="C4033" t="str">
            <v>Other</v>
          </cell>
          <cell r="R4033">
            <v>0</v>
          </cell>
          <cell r="AZ4033">
            <v>0</v>
          </cell>
          <cell r="BA4033">
            <v>0</v>
          </cell>
          <cell r="BC4033" t="str">
            <v>OTHERS</v>
          </cell>
          <cell r="BE4033" t="str">
            <v>Dec</v>
          </cell>
        </row>
        <row r="4034">
          <cell r="C4034" t="str">
            <v>Other</v>
          </cell>
          <cell r="R4034">
            <v>0</v>
          </cell>
          <cell r="AZ4034">
            <v>0</v>
          </cell>
          <cell r="BA4034">
            <v>0</v>
          </cell>
          <cell r="BC4034" t="str">
            <v>OTHERS</v>
          </cell>
          <cell r="BE4034" t="str">
            <v>Jan</v>
          </cell>
        </row>
        <row r="4035">
          <cell r="C4035" t="str">
            <v>Other</v>
          </cell>
          <cell r="R4035">
            <v>0</v>
          </cell>
          <cell r="AZ4035">
            <v>0</v>
          </cell>
          <cell r="BA4035">
            <v>0</v>
          </cell>
          <cell r="BC4035" t="str">
            <v>OTHERS</v>
          </cell>
          <cell r="BE4035" t="str">
            <v>Feb</v>
          </cell>
        </row>
        <row r="4036">
          <cell r="C4036" t="str">
            <v>Other</v>
          </cell>
          <cell r="R4036">
            <v>0</v>
          </cell>
          <cell r="AZ4036">
            <v>0</v>
          </cell>
          <cell r="BA4036">
            <v>0</v>
          </cell>
          <cell r="BC4036" t="str">
            <v>OTHERS</v>
          </cell>
          <cell r="BE4036" t="str">
            <v>Mar</v>
          </cell>
        </row>
        <row r="4037">
          <cell r="C4037" t="str">
            <v>Other</v>
          </cell>
          <cell r="R4037">
            <v>0</v>
          </cell>
          <cell r="AZ4037">
            <v>0</v>
          </cell>
          <cell r="BA4037">
            <v>0</v>
          </cell>
          <cell r="BC4037" t="str">
            <v>OTHERS</v>
          </cell>
          <cell r="BE4037" t="str">
            <v>Apr</v>
          </cell>
        </row>
        <row r="4038">
          <cell r="C4038" t="str">
            <v>Other</v>
          </cell>
          <cell r="R4038">
            <v>0</v>
          </cell>
          <cell r="AZ4038">
            <v>0</v>
          </cell>
          <cell r="BA4038">
            <v>0</v>
          </cell>
          <cell r="BC4038" t="str">
            <v>OTHERS</v>
          </cell>
          <cell r="BE4038" t="str">
            <v>May</v>
          </cell>
        </row>
        <row r="4039">
          <cell r="C4039" t="str">
            <v>Other</v>
          </cell>
          <cell r="R4039">
            <v>0</v>
          </cell>
          <cell r="AZ4039">
            <v>0</v>
          </cell>
          <cell r="BA4039">
            <v>0</v>
          </cell>
          <cell r="BC4039" t="str">
            <v>OTHERS</v>
          </cell>
          <cell r="BE4039" t="str">
            <v>Jun</v>
          </cell>
        </row>
        <row r="4040">
          <cell r="C4040" t="str">
            <v>Other</v>
          </cell>
          <cell r="R4040">
            <v>0</v>
          </cell>
          <cell r="AZ4040">
            <v>0</v>
          </cell>
          <cell r="BA4040">
            <v>0</v>
          </cell>
          <cell r="BC4040" t="str">
            <v>OTHERS</v>
          </cell>
          <cell r="BE4040" t="str">
            <v>Jul</v>
          </cell>
        </row>
        <row r="4041">
          <cell r="C4041" t="str">
            <v>Other</v>
          </cell>
          <cell r="R4041">
            <v>0</v>
          </cell>
          <cell r="AZ4041">
            <v>0</v>
          </cell>
          <cell r="BA4041">
            <v>0</v>
          </cell>
          <cell r="BC4041" t="str">
            <v>OTHERS</v>
          </cell>
          <cell r="BE4041" t="str">
            <v>Aug</v>
          </cell>
        </row>
        <row r="4042">
          <cell r="C4042" t="str">
            <v>Other</v>
          </cell>
          <cell r="R4042">
            <v>0</v>
          </cell>
          <cell r="AZ4042">
            <v>0</v>
          </cell>
          <cell r="BA4042">
            <v>0</v>
          </cell>
          <cell r="BC4042" t="str">
            <v>OTHERS</v>
          </cell>
          <cell r="BE4042" t="str">
            <v>Sep</v>
          </cell>
        </row>
        <row r="4043">
          <cell r="C4043" t="str">
            <v>Other</v>
          </cell>
          <cell r="R4043">
            <v>0</v>
          </cell>
          <cell r="AZ4043">
            <v>0</v>
          </cell>
          <cell r="BA4043">
            <v>0</v>
          </cell>
          <cell r="BC4043" t="str">
            <v>OTHERS</v>
          </cell>
          <cell r="BE4043" t="str">
            <v>Oct</v>
          </cell>
        </row>
        <row r="4044">
          <cell r="C4044" t="str">
            <v>Other</v>
          </cell>
          <cell r="R4044">
            <v>0</v>
          </cell>
          <cell r="AZ4044">
            <v>0</v>
          </cell>
          <cell r="BA4044">
            <v>0</v>
          </cell>
          <cell r="BC4044" t="str">
            <v>OTHERS</v>
          </cell>
          <cell r="BE4044" t="str">
            <v>Nov</v>
          </cell>
        </row>
        <row r="4045">
          <cell r="C4045" t="str">
            <v>Other</v>
          </cell>
          <cell r="R4045">
            <v>0</v>
          </cell>
          <cell r="AZ4045">
            <v>0</v>
          </cell>
          <cell r="BA4045">
            <v>0</v>
          </cell>
          <cell r="BC4045" t="str">
            <v>OTHERS</v>
          </cell>
          <cell r="BE4045" t="str">
            <v>Dec</v>
          </cell>
        </row>
        <row r="4046">
          <cell r="C4046" t="str">
            <v>Other</v>
          </cell>
          <cell r="R4046">
            <v>0</v>
          </cell>
          <cell r="AZ4046">
            <v>0</v>
          </cell>
          <cell r="BA4046">
            <v>0</v>
          </cell>
          <cell r="BC4046" t="str">
            <v>OTHERS</v>
          </cell>
          <cell r="BE4046" t="str">
            <v>Jan</v>
          </cell>
        </row>
        <row r="4047">
          <cell r="C4047" t="str">
            <v>Other</v>
          </cell>
          <cell r="R4047">
            <v>0</v>
          </cell>
          <cell r="AZ4047">
            <v>0</v>
          </cell>
          <cell r="BA4047">
            <v>0</v>
          </cell>
          <cell r="BC4047" t="str">
            <v>OTHERS</v>
          </cell>
          <cell r="BE4047" t="str">
            <v>Feb</v>
          </cell>
        </row>
        <row r="4048">
          <cell r="C4048" t="str">
            <v>Other</v>
          </cell>
          <cell r="R4048">
            <v>0</v>
          </cell>
          <cell r="AZ4048">
            <v>0</v>
          </cell>
          <cell r="BA4048">
            <v>0</v>
          </cell>
          <cell r="BC4048" t="str">
            <v>OTHERS</v>
          </cell>
          <cell r="BE4048" t="str">
            <v>Mar</v>
          </cell>
        </row>
        <row r="4049">
          <cell r="C4049" t="str">
            <v>Other</v>
          </cell>
          <cell r="R4049">
            <v>0</v>
          </cell>
          <cell r="AZ4049">
            <v>0</v>
          </cell>
          <cell r="BA4049">
            <v>0</v>
          </cell>
          <cell r="BC4049" t="str">
            <v>OTHERS</v>
          </cell>
          <cell r="BE4049" t="str">
            <v>Apr</v>
          </cell>
        </row>
        <row r="4050">
          <cell r="C4050" t="str">
            <v>Other</v>
          </cell>
          <cell r="R4050">
            <v>0</v>
          </cell>
          <cell r="AZ4050">
            <v>0</v>
          </cell>
          <cell r="BA4050">
            <v>0</v>
          </cell>
          <cell r="BC4050" t="str">
            <v>OTHERS</v>
          </cell>
          <cell r="BE4050" t="str">
            <v>May</v>
          </cell>
        </row>
        <row r="4051">
          <cell r="C4051" t="str">
            <v>Other</v>
          </cell>
          <cell r="R4051">
            <v>0</v>
          </cell>
          <cell r="AZ4051">
            <v>0</v>
          </cell>
          <cell r="BA4051">
            <v>0</v>
          </cell>
          <cell r="BC4051" t="str">
            <v>OTHERS</v>
          </cell>
          <cell r="BE4051" t="str">
            <v>Jun</v>
          </cell>
        </row>
        <row r="4052">
          <cell r="C4052" t="str">
            <v>Other</v>
          </cell>
          <cell r="R4052">
            <v>0</v>
          </cell>
          <cell r="AZ4052">
            <v>0</v>
          </cell>
          <cell r="BA4052">
            <v>0</v>
          </cell>
          <cell r="BC4052" t="str">
            <v>OTHERS</v>
          </cell>
          <cell r="BE4052" t="str">
            <v>Jul</v>
          </cell>
        </row>
        <row r="4053">
          <cell r="C4053" t="str">
            <v>Other</v>
          </cell>
          <cell r="R4053">
            <v>0</v>
          </cell>
          <cell r="AZ4053">
            <v>0</v>
          </cell>
          <cell r="BA4053">
            <v>0</v>
          </cell>
          <cell r="BC4053" t="str">
            <v>OTHERS</v>
          </cell>
          <cell r="BE4053" t="str">
            <v>Aug</v>
          </cell>
        </row>
        <row r="4054">
          <cell r="C4054" t="str">
            <v>Other</v>
          </cell>
          <cell r="R4054">
            <v>0</v>
          </cell>
          <cell r="AZ4054">
            <v>0</v>
          </cell>
          <cell r="BA4054">
            <v>0</v>
          </cell>
          <cell r="BC4054" t="str">
            <v>OTHERS</v>
          </cell>
          <cell r="BE4054" t="str">
            <v>Sep</v>
          </cell>
        </row>
        <row r="4055">
          <cell r="C4055" t="str">
            <v>Other</v>
          </cell>
          <cell r="R4055">
            <v>0</v>
          </cell>
          <cell r="AZ4055">
            <v>0</v>
          </cell>
          <cell r="BA4055">
            <v>0</v>
          </cell>
          <cell r="BC4055" t="str">
            <v>OTHERS</v>
          </cell>
          <cell r="BE4055" t="str">
            <v>Oct</v>
          </cell>
        </row>
        <row r="4056">
          <cell r="C4056" t="str">
            <v>Other</v>
          </cell>
          <cell r="R4056">
            <v>0</v>
          </cell>
          <cell r="AZ4056">
            <v>0</v>
          </cell>
          <cell r="BA4056">
            <v>0</v>
          </cell>
          <cell r="BC4056" t="str">
            <v>OTHERS</v>
          </cell>
          <cell r="BE4056" t="str">
            <v>Nov</v>
          </cell>
        </row>
        <row r="4057">
          <cell r="C4057" t="str">
            <v>Other</v>
          </cell>
          <cell r="R4057">
            <v>0</v>
          </cell>
          <cell r="AZ4057">
            <v>0</v>
          </cell>
          <cell r="BA4057">
            <v>0</v>
          </cell>
          <cell r="BC4057" t="str">
            <v>OTHERS</v>
          </cell>
          <cell r="BE4057" t="str">
            <v>Dec</v>
          </cell>
        </row>
        <row r="4058">
          <cell r="C4058" t="str">
            <v>Other</v>
          </cell>
          <cell r="R4058">
            <v>0</v>
          </cell>
          <cell r="AZ4058">
            <v>0</v>
          </cell>
          <cell r="BA4058">
            <v>0</v>
          </cell>
          <cell r="BC4058" t="str">
            <v>OTHERS</v>
          </cell>
          <cell r="BE4058" t="str">
            <v>Jan</v>
          </cell>
        </row>
        <row r="4059">
          <cell r="C4059" t="str">
            <v>Other</v>
          </cell>
          <cell r="R4059">
            <v>0</v>
          </cell>
          <cell r="AZ4059">
            <v>0</v>
          </cell>
          <cell r="BA4059">
            <v>0</v>
          </cell>
          <cell r="BC4059" t="str">
            <v>OTHERS</v>
          </cell>
          <cell r="BE4059" t="str">
            <v>Feb</v>
          </cell>
        </row>
        <row r="4060">
          <cell r="C4060" t="str">
            <v>Other</v>
          </cell>
          <cell r="R4060">
            <v>0</v>
          </cell>
          <cell r="AZ4060">
            <v>0</v>
          </cell>
          <cell r="BA4060">
            <v>0</v>
          </cell>
          <cell r="BC4060" t="str">
            <v>OTHERS</v>
          </cell>
          <cell r="BE4060" t="str">
            <v>Mar</v>
          </cell>
        </row>
        <row r="4061">
          <cell r="C4061" t="str">
            <v>Other</v>
          </cell>
          <cell r="R4061">
            <v>0</v>
          </cell>
          <cell r="AZ4061">
            <v>0</v>
          </cell>
          <cell r="BA4061">
            <v>0</v>
          </cell>
          <cell r="BC4061" t="str">
            <v>OTHERS</v>
          </cell>
          <cell r="BE4061" t="str">
            <v>Apr</v>
          </cell>
        </row>
        <row r="4062">
          <cell r="C4062" t="str">
            <v>Other</v>
          </cell>
          <cell r="R4062">
            <v>0</v>
          </cell>
          <cell r="AZ4062">
            <v>0</v>
          </cell>
          <cell r="BA4062">
            <v>0</v>
          </cell>
          <cell r="BC4062" t="str">
            <v>OTHERS</v>
          </cell>
          <cell r="BE4062" t="str">
            <v>May</v>
          </cell>
        </row>
        <row r="4063">
          <cell r="C4063" t="str">
            <v>Other</v>
          </cell>
          <cell r="R4063">
            <v>0</v>
          </cell>
          <cell r="AZ4063">
            <v>0</v>
          </cell>
          <cell r="BA4063">
            <v>0</v>
          </cell>
          <cell r="BC4063" t="str">
            <v>OTHERS</v>
          </cell>
          <cell r="BE4063" t="str">
            <v>Jun</v>
          </cell>
        </row>
        <row r="4064">
          <cell r="C4064" t="str">
            <v>Other</v>
          </cell>
          <cell r="R4064">
            <v>0</v>
          </cell>
          <cell r="AZ4064">
            <v>0</v>
          </cell>
          <cell r="BA4064">
            <v>0</v>
          </cell>
          <cell r="BC4064" t="str">
            <v>OTHERS</v>
          </cell>
          <cell r="BE4064" t="str">
            <v>Jul</v>
          </cell>
        </row>
        <row r="4065">
          <cell r="C4065" t="str">
            <v>Other</v>
          </cell>
          <cell r="R4065">
            <v>0</v>
          </cell>
          <cell r="AZ4065">
            <v>0</v>
          </cell>
          <cell r="BA4065">
            <v>0</v>
          </cell>
          <cell r="BC4065" t="str">
            <v>OTHERS</v>
          </cell>
          <cell r="BE4065" t="str">
            <v>Aug</v>
          </cell>
        </row>
        <row r="4066">
          <cell r="C4066" t="str">
            <v>Other</v>
          </cell>
          <cell r="R4066">
            <v>0</v>
          </cell>
          <cell r="AZ4066">
            <v>0</v>
          </cell>
          <cell r="BA4066">
            <v>0</v>
          </cell>
          <cell r="BC4066" t="str">
            <v>OTHERS</v>
          </cell>
          <cell r="BE4066" t="str">
            <v>Sep</v>
          </cell>
        </row>
        <row r="4067">
          <cell r="C4067" t="str">
            <v>Other</v>
          </cell>
          <cell r="R4067">
            <v>0</v>
          </cell>
          <cell r="AZ4067">
            <v>0</v>
          </cell>
          <cell r="BA4067">
            <v>0</v>
          </cell>
          <cell r="BC4067" t="str">
            <v>OTHERS</v>
          </cell>
          <cell r="BE4067" t="str">
            <v>Oct</v>
          </cell>
        </row>
        <row r="4068">
          <cell r="C4068" t="str">
            <v>Other</v>
          </cell>
          <cell r="R4068">
            <v>0</v>
          </cell>
          <cell r="AZ4068">
            <v>0</v>
          </cell>
          <cell r="BA4068">
            <v>0</v>
          </cell>
          <cell r="BC4068" t="str">
            <v>OTHERS</v>
          </cell>
          <cell r="BE4068" t="str">
            <v>Nov</v>
          </cell>
        </row>
        <row r="4069">
          <cell r="C4069" t="str">
            <v>Other</v>
          </cell>
          <cell r="R4069">
            <v>0</v>
          </cell>
          <cell r="AZ4069">
            <v>0</v>
          </cell>
          <cell r="BA4069">
            <v>0</v>
          </cell>
          <cell r="BC4069" t="str">
            <v>OTHERS</v>
          </cell>
          <cell r="BE4069" t="str">
            <v>Dec</v>
          </cell>
        </row>
        <row r="4070">
          <cell r="C4070" t="str">
            <v>Other</v>
          </cell>
          <cell r="R4070">
            <v>0</v>
          </cell>
          <cell r="AZ4070">
            <v>0</v>
          </cell>
          <cell r="BA4070">
            <v>0</v>
          </cell>
          <cell r="BC4070" t="str">
            <v>OTHERS</v>
          </cell>
          <cell r="BE4070" t="str">
            <v>Jan</v>
          </cell>
        </row>
        <row r="4071">
          <cell r="C4071" t="str">
            <v>Other</v>
          </cell>
          <cell r="R4071">
            <v>0</v>
          </cell>
          <cell r="AZ4071">
            <v>0</v>
          </cell>
          <cell r="BA4071">
            <v>0</v>
          </cell>
          <cell r="BC4071" t="str">
            <v>OTHERS</v>
          </cell>
          <cell r="BE4071" t="str">
            <v>Feb</v>
          </cell>
        </row>
        <row r="4072">
          <cell r="C4072" t="str">
            <v>Other</v>
          </cell>
          <cell r="R4072">
            <v>0</v>
          </cell>
          <cell r="AZ4072">
            <v>0</v>
          </cell>
          <cell r="BA4072">
            <v>0</v>
          </cell>
          <cell r="BC4072" t="str">
            <v>OTHERS</v>
          </cell>
          <cell r="BE4072" t="str">
            <v>Mar</v>
          </cell>
        </row>
        <row r="4073">
          <cell r="C4073" t="str">
            <v>Other</v>
          </cell>
          <cell r="R4073">
            <v>0</v>
          </cell>
          <cell r="AZ4073">
            <v>0</v>
          </cell>
          <cell r="BA4073">
            <v>0</v>
          </cell>
          <cell r="BC4073" t="str">
            <v>OTHERS</v>
          </cell>
          <cell r="BE4073" t="str">
            <v>Apr</v>
          </cell>
        </row>
        <row r="4074">
          <cell r="C4074" t="str">
            <v>Other</v>
          </cell>
          <cell r="R4074">
            <v>0</v>
          </cell>
          <cell r="AZ4074">
            <v>0</v>
          </cell>
          <cell r="BA4074">
            <v>0</v>
          </cell>
          <cell r="BC4074" t="str">
            <v>OTHERS</v>
          </cell>
          <cell r="BE4074" t="str">
            <v>May</v>
          </cell>
        </row>
        <row r="4075">
          <cell r="C4075" t="str">
            <v>Other</v>
          </cell>
          <cell r="R4075">
            <v>0</v>
          </cell>
          <cell r="AZ4075">
            <v>0</v>
          </cell>
          <cell r="BA4075">
            <v>0</v>
          </cell>
          <cell r="BC4075" t="str">
            <v>OTHERS</v>
          </cell>
          <cell r="BE4075" t="str">
            <v>Jun</v>
          </cell>
        </row>
        <row r="4076">
          <cell r="C4076" t="str">
            <v>Other</v>
          </cell>
          <cell r="R4076">
            <v>0</v>
          </cell>
          <cell r="AZ4076">
            <v>0</v>
          </cell>
          <cell r="BA4076">
            <v>0</v>
          </cell>
          <cell r="BC4076" t="str">
            <v>OTHERS</v>
          </cell>
          <cell r="BE4076" t="str">
            <v>Jul</v>
          </cell>
        </row>
        <row r="4077">
          <cell r="C4077" t="str">
            <v>Other</v>
          </cell>
          <cell r="R4077">
            <v>0</v>
          </cell>
          <cell r="AZ4077">
            <v>0</v>
          </cell>
          <cell r="BA4077">
            <v>0</v>
          </cell>
          <cell r="BC4077" t="str">
            <v>OTHERS</v>
          </cell>
          <cell r="BE4077" t="str">
            <v>Aug</v>
          </cell>
        </row>
        <row r="4078">
          <cell r="C4078" t="str">
            <v>Other</v>
          </cell>
          <cell r="R4078">
            <v>0</v>
          </cell>
          <cell r="AZ4078">
            <v>0</v>
          </cell>
          <cell r="BA4078">
            <v>0</v>
          </cell>
          <cell r="BC4078" t="str">
            <v>OTHERS</v>
          </cell>
          <cell r="BE4078" t="str">
            <v>Sep</v>
          </cell>
        </row>
        <row r="4079">
          <cell r="C4079" t="str">
            <v>Other</v>
          </cell>
          <cell r="R4079">
            <v>0</v>
          </cell>
          <cell r="AZ4079">
            <v>0</v>
          </cell>
          <cell r="BA4079">
            <v>0</v>
          </cell>
          <cell r="BC4079" t="str">
            <v>OTHERS</v>
          </cell>
          <cell r="BE4079" t="str">
            <v>Oct</v>
          </cell>
        </row>
        <row r="4080">
          <cell r="C4080" t="str">
            <v>Other</v>
          </cell>
          <cell r="R4080">
            <v>0</v>
          </cell>
          <cell r="AZ4080">
            <v>0</v>
          </cell>
          <cell r="BA4080">
            <v>0</v>
          </cell>
          <cell r="BC4080" t="str">
            <v>OTHERS</v>
          </cell>
          <cell r="BE4080" t="str">
            <v>Nov</v>
          </cell>
        </row>
        <row r="4081">
          <cell r="C4081" t="str">
            <v>Other</v>
          </cell>
          <cell r="R4081">
            <v>0</v>
          </cell>
          <cell r="AZ4081">
            <v>0</v>
          </cell>
          <cell r="BA4081">
            <v>0</v>
          </cell>
          <cell r="BC4081" t="str">
            <v>OTHERS</v>
          </cell>
          <cell r="BE4081" t="str">
            <v>Dec</v>
          </cell>
        </row>
        <row r="4082">
          <cell r="C4082" t="str">
            <v>Other</v>
          </cell>
          <cell r="R4082">
            <v>0</v>
          </cell>
          <cell r="AZ4082">
            <v>0</v>
          </cell>
          <cell r="BA4082">
            <v>0</v>
          </cell>
          <cell r="BC4082" t="str">
            <v>OTHERS</v>
          </cell>
          <cell r="BE4082" t="str">
            <v>Jan</v>
          </cell>
        </row>
        <row r="4083">
          <cell r="C4083" t="str">
            <v>Other</v>
          </cell>
          <cell r="R4083">
            <v>0</v>
          </cell>
          <cell r="AZ4083">
            <v>0</v>
          </cell>
          <cell r="BA4083">
            <v>0</v>
          </cell>
          <cell r="BC4083" t="str">
            <v>OTHERS</v>
          </cell>
          <cell r="BE4083" t="str">
            <v>Feb</v>
          </cell>
        </row>
        <row r="4084">
          <cell r="C4084" t="str">
            <v>Other</v>
          </cell>
          <cell r="R4084">
            <v>0</v>
          </cell>
          <cell r="AZ4084">
            <v>0</v>
          </cell>
          <cell r="BA4084">
            <v>0</v>
          </cell>
          <cell r="BC4084" t="str">
            <v>OTHERS</v>
          </cell>
          <cell r="BE4084" t="str">
            <v>Mar</v>
          </cell>
        </row>
        <row r="4085">
          <cell r="C4085" t="str">
            <v>Other</v>
          </cell>
          <cell r="R4085">
            <v>0</v>
          </cell>
          <cell r="AZ4085">
            <v>0</v>
          </cell>
          <cell r="BA4085">
            <v>0</v>
          </cell>
          <cell r="BC4085" t="str">
            <v>OTHERS</v>
          </cell>
          <cell r="BE4085" t="str">
            <v>Apr</v>
          </cell>
        </row>
        <row r="4086">
          <cell r="C4086" t="str">
            <v>Other</v>
          </cell>
          <cell r="R4086">
            <v>0</v>
          </cell>
          <cell r="AZ4086">
            <v>0</v>
          </cell>
          <cell r="BA4086">
            <v>0</v>
          </cell>
          <cell r="BC4086" t="str">
            <v>OTHERS</v>
          </cell>
          <cell r="BE4086" t="str">
            <v>May</v>
          </cell>
        </row>
        <row r="4087">
          <cell r="C4087" t="str">
            <v>Other</v>
          </cell>
          <cell r="R4087">
            <v>0</v>
          </cell>
          <cell r="AZ4087">
            <v>0</v>
          </cell>
          <cell r="BA4087">
            <v>0</v>
          </cell>
          <cell r="BC4087" t="str">
            <v>OTHERS</v>
          </cell>
          <cell r="BE4087" t="str">
            <v>Jun</v>
          </cell>
        </row>
        <row r="4088">
          <cell r="C4088" t="str">
            <v>Other</v>
          </cell>
          <cell r="R4088">
            <v>0</v>
          </cell>
          <cell r="AZ4088">
            <v>0</v>
          </cell>
          <cell r="BA4088">
            <v>0</v>
          </cell>
          <cell r="BC4088" t="str">
            <v>OTHERS</v>
          </cell>
          <cell r="BE4088" t="str">
            <v>Jul</v>
          </cell>
        </row>
        <row r="4089">
          <cell r="C4089" t="str">
            <v>Other</v>
          </cell>
          <cell r="R4089">
            <v>0</v>
          </cell>
          <cell r="AZ4089">
            <v>0</v>
          </cell>
          <cell r="BA4089">
            <v>0</v>
          </cell>
          <cell r="BC4089" t="str">
            <v>OTHERS</v>
          </cell>
          <cell r="BE4089" t="str">
            <v>Aug</v>
          </cell>
        </row>
        <row r="4090">
          <cell r="C4090" t="str">
            <v>Other</v>
          </cell>
          <cell r="R4090">
            <v>0</v>
          </cell>
          <cell r="AZ4090">
            <v>0</v>
          </cell>
          <cell r="BA4090">
            <v>0</v>
          </cell>
          <cell r="BC4090" t="str">
            <v>OTHERS</v>
          </cell>
          <cell r="BE4090" t="str">
            <v>Sep</v>
          </cell>
        </row>
        <row r="4091">
          <cell r="C4091" t="str">
            <v>Other</v>
          </cell>
          <cell r="R4091">
            <v>0</v>
          </cell>
          <cell r="AZ4091">
            <v>0</v>
          </cell>
          <cell r="BA4091">
            <v>0</v>
          </cell>
          <cell r="BC4091" t="str">
            <v>OTHERS</v>
          </cell>
          <cell r="BE4091" t="str">
            <v>Oct</v>
          </cell>
        </row>
        <row r="4092">
          <cell r="C4092" t="str">
            <v>Other</v>
          </cell>
          <cell r="R4092">
            <v>0</v>
          </cell>
          <cell r="AZ4092">
            <v>0</v>
          </cell>
          <cell r="BA4092">
            <v>0</v>
          </cell>
          <cell r="BC4092" t="str">
            <v>OTHERS</v>
          </cell>
          <cell r="BE4092" t="str">
            <v>Nov</v>
          </cell>
        </row>
        <row r="4093">
          <cell r="C4093" t="str">
            <v>Other</v>
          </cell>
          <cell r="R4093">
            <v>0</v>
          </cell>
          <cell r="AZ4093">
            <v>0</v>
          </cell>
          <cell r="BA4093">
            <v>0</v>
          </cell>
          <cell r="BC4093" t="str">
            <v>OTHERS</v>
          </cell>
          <cell r="BE4093" t="str">
            <v>Dec</v>
          </cell>
        </row>
        <row r="4094">
          <cell r="C4094" t="str">
            <v>Other</v>
          </cell>
          <cell r="R4094">
            <v>0</v>
          </cell>
          <cell r="AZ4094">
            <v>0</v>
          </cell>
          <cell r="BA4094">
            <v>0</v>
          </cell>
          <cell r="BC4094" t="str">
            <v>OTHERS</v>
          </cell>
          <cell r="BE4094" t="str">
            <v>Jan</v>
          </cell>
        </row>
        <row r="4095">
          <cell r="C4095" t="str">
            <v>Other</v>
          </cell>
          <cell r="R4095">
            <v>0</v>
          </cell>
          <cell r="AZ4095">
            <v>0</v>
          </cell>
          <cell r="BA4095">
            <v>0</v>
          </cell>
          <cell r="BC4095" t="str">
            <v>OTHERS</v>
          </cell>
          <cell r="BE4095" t="str">
            <v>Feb</v>
          </cell>
        </row>
        <row r="4096">
          <cell r="C4096" t="str">
            <v>Other</v>
          </cell>
          <cell r="R4096">
            <v>0</v>
          </cell>
          <cell r="AZ4096">
            <v>0</v>
          </cell>
          <cell r="BA4096">
            <v>0</v>
          </cell>
          <cell r="BC4096" t="str">
            <v>OTHERS</v>
          </cell>
          <cell r="BE4096" t="str">
            <v>Mar</v>
          </cell>
        </row>
        <row r="4097">
          <cell r="C4097" t="str">
            <v>Other</v>
          </cell>
          <cell r="R4097">
            <v>0</v>
          </cell>
          <cell r="AZ4097">
            <v>0</v>
          </cell>
          <cell r="BA4097">
            <v>0</v>
          </cell>
          <cell r="BC4097" t="str">
            <v>OTHERS</v>
          </cell>
          <cell r="BE4097" t="str">
            <v>Apr</v>
          </cell>
        </row>
        <row r="4098">
          <cell r="C4098" t="str">
            <v>Other</v>
          </cell>
          <cell r="R4098">
            <v>0</v>
          </cell>
          <cell r="AZ4098">
            <v>0</v>
          </cell>
          <cell r="BA4098">
            <v>0</v>
          </cell>
          <cell r="BC4098" t="str">
            <v>OTHERS</v>
          </cell>
          <cell r="BE4098" t="str">
            <v>May</v>
          </cell>
        </row>
        <row r="4099">
          <cell r="C4099" t="str">
            <v>Other</v>
          </cell>
          <cell r="R4099">
            <v>0</v>
          </cell>
          <cell r="AZ4099">
            <v>0</v>
          </cell>
          <cell r="BA4099">
            <v>0</v>
          </cell>
          <cell r="BC4099" t="str">
            <v>OTHERS</v>
          </cell>
          <cell r="BE4099" t="str">
            <v>Jun</v>
          </cell>
        </row>
        <row r="4100">
          <cell r="C4100" t="str">
            <v>Other</v>
          </cell>
          <cell r="R4100">
            <v>0</v>
          </cell>
          <cell r="AZ4100">
            <v>0</v>
          </cell>
          <cell r="BA4100">
            <v>0</v>
          </cell>
          <cell r="BC4100" t="str">
            <v>OTHERS</v>
          </cell>
          <cell r="BE4100" t="str">
            <v>Jul</v>
          </cell>
        </row>
        <row r="4101">
          <cell r="C4101" t="str">
            <v>Other</v>
          </cell>
          <cell r="R4101">
            <v>0</v>
          </cell>
          <cell r="AZ4101">
            <v>0</v>
          </cell>
          <cell r="BA4101">
            <v>0</v>
          </cell>
          <cell r="BC4101" t="str">
            <v>OTHERS</v>
          </cell>
          <cell r="BE4101" t="str">
            <v>Aug</v>
          </cell>
        </row>
        <row r="4102">
          <cell r="C4102" t="str">
            <v>Other</v>
          </cell>
          <cell r="R4102">
            <v>0</v>
          </cell>
          <cell r="AZ4102">
            <v>0</v>
          </cell>
          <cell r="BA4102">
            <v>0</v>
          </cell>
          <cell r="BC4102" t="str">
            <v>OTHERS</v>
          </cell>
          <cell r="BE4102" t="str">
            <v>Sep</v>
          </cell>
        </row>
        <row r="4103">
          <cell r="C4103" t="str">
            <v>Other</v>
          </cell>
          <cell r="R4103">
            <v>0</v>
          </cell>
          <cell r="AZ4103">
            <v>0</v>
          </cell>
          <cell r="BA4103">
            <v>0</v>
          </cell>
          <cell r="BC4103" t="str">
            <v>OTHERS</v>
          </cell>
          <cell r="BE4103" t="str">
            <v>Oct</v>
          </cell>
        </row>
        <row r="4104">
          <cell r="C4104" t="str">
            <v>Other</v>
          </cell>
          <cell r="R4104">
            <v>0</v>
          </cell>
          <cell r="AZ4104">
            <v>0</v>
          </cell>
          <cell r="BA4104">
            <v>0</v>
          </cell>
          <cell r="BC4104" t="str">
            <v>OTHERS</v>
          </cell>
          <cell r="BE4104" t="str">
            <v>Nov</v>
          </cell>
        </row>
        <row r="4105">
          <cell r="C4105" t="str">
            <v>Other</v>
          </cell>
          <cell r="R4105">
            <v>0</v>
          </cell>
          <cell r="AZ4105">
            <v>0</v>
          </cell>
          <cell r="BA4105">
            <v>0</v>
          </cell>
          <cell r="BC4105" t="str">
            <v>OTHERS</v>
          </cell>
          <cell r="BE4105" t="str">
            <v>Dec</v>
          </cell>
        </row>
        <row r="4106">
          <cell r="C4106" t="str">
            <v>Other</v>
          </cell>
          <cell r="R4106">
            <v>0</v>
          </cell>
          <cell r="AZ4106">
            <v>0</v>
          </cell>
          <cell r="BA4106">
            <v>0</v>
          </cell>
          <cell r="BC4106" t="str">
            <v>OTHERS</v>
          </cell>
          <cell r="BE4106" t="str">
            <v>Jan</v>
          </cell>
        </row>
        <row r="4107">
          <cell r="C4107" t="str">
            <v>Other</v>
          </cell>
          <cell r="R4107">
            <v>0</v>
          </cell>
          <cell r="AZ4107">
            <v>0</v>
          </cell>
          <cell r="BA4107">
            <v>0</v>
          </cell>
          <cell r="BC4107" t="str">
            <v>OTHERS</v>
          </cell>
          <cell r="BE4107" t="str">
            <v>Feb</v>
          </cell>
        </row>
        <row r="4108">
          <cell r="C4108" t="str">
            <v>Other</v>
          </cell>
          <cell r="R4108">
            <v>0</v>
          </cell>
          <cell r="AZ4108">
            <v>0</v>
          </cell>
          <cell r="BA4108">
            <v>0</v>
          </cell>
          <cell r="BC4108" t="str">
            <v>OTHERS</v>
          </cell>
          <cell r="BE4108" t="str">
            <v>Mar</v>
          </cell>
        </row>
        <row r="4109">
          <cell r="C4109" t="str">
            <v>Other</v>
          </cell>
          <cell r="R4109">
            <v>0</v>
          </cell>
          <cell r="AZ4109">
            <v>0</v>
          </cell>
          <cell r="BA4109">
            <v>0</v>
          </cell>
          <cell r="BC4109" t="str">
            <v>OTHERS</v>
          </cell>
          <cell r="BE4109" t="str">
            <v>Apr</v>
          </cell>
        </row>
        <row r="4110">
          <cell r="C4110" t="str">
            <v>Other</v>
          </cell>
          <cell r="R4110">
            <v>0</v>
          </cell>
          <cell r="AZ4110">
            <v>0</v>
          </cell>
          <cell r="BA4110">
            <v>0</v>
          </cell>
          <cell r="BC4110" t="str">
            <v>OTHERS</v>
          </cell>
          <cell r="BE4110" t="str">
            <v>May</v>
          </cell>
        </row>
        <row r="4111">
          <cell r="C4111" t="str">
            <v>Other</v>
          </cell>
          <cell r="R4111">
            <v>0</v>
          </cell>
          <cell r="AZ4111">
            <v>0</v>
          </cell>
          <cell r="BA4111">
            <v>0</v>
          </cell>
          <cell r="BC4111" t="str">
            <v>OTHERS</v>
          </cell>
          <cell r="BE4111" t="str">
            <v>Jun</v>
          </cell>
        </row>
        <row r="4112">
          <cell r="C4112" t="str">
            <v>Other</v>
          </cell>
          <cell r="R4112">
            <v>0</v>
          </cell>
          <cell r="AZ4112">
            <v>0</v>
          </cell>
          <cell r="BA4112">
            <v>0</v>
          </cell>
          <cell r="BC4112" t="str">
            <v>OTHERS</v>
          </cell>
          <cell r="BE4112" t="str">
            <v>Jul</v>
          </cell>
        </row>
        <row r="4113">
          <cell r="C4113" t="str">
            <v>Other</v>
          </cell>
          <cell r="R4113">
            <v>0</v>
          </cell>
          <cell r="AZ4113">
            <v>0</v>
          </cell>
          <cell r="BA4113">
            <v>0</v>
          </cell>
          <cell r="BC4113" t="str">
            <v>OTHERS</v>
          </cell>
          <cell r="BE4113" t="str">
            <v>Aug</v>
          </cell>
        </row>
        <row r="4114">
          <cell r="C4114" t="str">
            <v>Other</v>
          </cell>
          <cell r="R4114">
            <v>0</v>
          </cell>
          <cell r="AZ4114">
            <v>0</v>
          </cell>
          <cell r="BA4114">
            <v>0</v>
          </cell>
          <cell r="BC4114" t="str">
            <v>OTHERS</v>
          </cell>
          <cell r="BE4114" t="str">
            <v>Sep</v>
          </cell>
        </row>
        <row r="4115">
          <cell r="C4115" t="str">
            <v>Other</v>
          </cell>
          <cell r="R4115">
            <v>0</v>
          </cell>
          <cell r="AZ4115">
            <v>0</v>
          </cell>
          <cell r="BA4115">
            <v>0</v>
          </cell>
          <cell r="BC4115" t="str">
            <v>OTHERS</v>
          </cell>
          <cell r="BE4115" t="str">
            <v>Oct</v>
          </cell>
        </row>
        <row r="4116">
          <cell r="C4116" t="str">
            <v>Other</v>
          </cell>
          <cell r="R4116">
            <v>0</v>
          </cell>
          <cell r="AZ4116">
            <v>0</v>
          </cell>
          <cell r="BA4116">
            <v>0</v>
          </cell>
          <cell r="BC4116" t="str">
            <v>OTHERS</v>
          </cell>
          <cell r="BE4116" t="str">
            <v>Nov</v>
          </cell>
        </row>
        <row r="4117">
          <cell r="C4117" t="str">
            <v>Other</v>
          </cell>
          <cell r="R4117">
            <v>0</v>
          </cell>
          <cell r="AZ4117">
            <v>0</v>
          </cell>
          <cell r="BA4117">
            <v>0</v>
          </cell>
          <cell r="BC4117" t="str">
            <v>OTHERS</v>
          </cell>
          <cell r="BE4117" t="str">
            <v>Dec</v>
          </cell>
        </row>
        <row r="4118">
          <cell r="C4118" t="str">
            <v>Other</v>
          </cell>
          <cell r="R4118">
            <v>0</v>
          </cell>
          <cell r="AZ4118">
            <v>0</v>
          </cell>
          <cell r="BA4118">
            <v>0</v>
          </cell>
          <cell r="BC4118" t="str">
            <v>OTHERS</v>
          </cell>
          <cell r="BE4118" t="str">
            <v>Jan</v>
          </cell>
        </row>
        <row r="4119">
          <cell r="C4119" t="str">
            <v>Other</v>
          </cell>
          <cell r="R4119">
            <v>0</v>
          </cell>
          <cell r="AZ4119">
            <v>0</v>
          </cell>
          <cell r="BA4119">
            <v>0</v>
          </cell>
          <cell r="BC4119" t="str">
            <v>OTHERS</v>
          </cell>
          <cell r="BE4119" t="str">
            <v>Feb</v>
          </cell>
        </row>
        <row r="4120">
          <cell r="C4120" t="str">
            <v>Other</v>
          </cell>
          <cell r="R4120">
            <v>0</v>
          </cell>
          <cell r="AZ4120">
            <v>0</v>
          </cell>
          <cell r="BA4120">
            <v>0</v>
          </cell>
          <cell r="BC4120" t="str">
            <v>OTHERS</v>
          </cell>
          <cell r="BE4120" t="str">
            <v>Mar</v>
          </cell>
        </row>
        <row r="4121">
          <cell r="C4121" t="str">
            <v>Other</v>
          </cell>
          <cell r="R4121">
            <v>0</v>
          </cell>
          <cell r="AZ4121">
            <v>0</v>
          </cell>
          <cell r="BA4121">
            <v>0</v>
          </cell>
          <cell r="BC4121" t="str">
            <v>OTHERS</v>
          </cell>
          <cell r="BE4121" t="str">
            <v>Apr</v>
          </cell>
        </row>
        <row r="4122">
          <cell r="C4122" t="str">
            <v>Other</v>
          </cell>
          <cell r="R4122">
            <v>0</v>
          </cell>
          <cell r="AZ4122">
            <v>0</v>
          </cell>
          <cell r="BA4122">
            <v>0</v>
          </cell>
          <cell r="BC4122" t="str">
            <v>OTHERS</v>
          </cell>
          <cell r="BE4122" t="str">
            <v>May</v>
          </cell>
        </row>
        <row r="4123">
          <cell r="C4123" t="str">
            <v>Other</v>
          </cell>
          <cell r="R4123">
            <v>0</v>
          </cell>
          <cell r="AZ4123">
            <v>0</v>
          </cell>
          <cell r="BA4123">
            <v>0</v>
          </cell>
          <cell r="BC4123" t="str">
            <v>OTHERS</v>
          </cell>
          <cell r="BE4123" t="str">
            <v>Jun</v>
          </cell>
        </row>
        <row r="4124">
          <cell r="C4124" t="str">
            <v>Other</v>
          </cell>
          <cell r="R4124">
            <v>0</v>
          </cell>
          <cell r="AZ4124">
            <v>0</v>
          </cell>
          <cell r="BA4124">
            <v>0</v>
          </cell>
          <cell r="BC4124" t="str">
            <v>OTHERS</v>
          </cell>
          <cell r="BE4124" t="str">
            <v>Jul</v>
          </cell>
        </row>
        <row r="4125">
          <cell r="C4125" t="str">
            <v>Other</v>
          </cell>
          <cell r="R4125">
            <v>0</v>
          </cell>
          <cell r="AZ4125">
            <v>0</v>
          </cell>
          <cell r="BA4125">
            <v>0</v>
          </cell>
          <cell r="BC4125" t="str">
            <v>OTHERS</v>
          </cell>
          <cell r="BE4125" t="str">
            <v>Aug</v>
          </cell>
        </row>
        <row r="4126">
          <cell r="C4126" t="str">
            <v>Other</v>
          </cell>
          <cell r="R4126">
            <v>0</v>
          </cell>
          <cell r="AZ4126">
            <v>0</v>
          </cell>
          <cell r="BA4126">
            <v>0</v>
          </cell>
          <cell r="BC4126" t="str">
            <v>OTHERS</v>
          </cell>
          <cell r="BE4126" t="str">
            <v>Sep</v>
          </cell>
        </row>
        <row r="4127">
          <cell r="C4127" t="str">
            <v>Other</v>
          </cell>
          <cell r="R4127">
            <v>0</v>
          </cell>
          <cell r="AZ4127">
            <v>0</v>
          </cell>
          <cell r="BA4127">
            <v>0</v>
          </cell>
          <cell r="BC4127" t="str">
            <v>OTHERS</v>
          </cell>
          <cell r="BE4127" t="str">
            <v>Oct</v>
          </cell>
        </row>
        <row r="4128">
          <cell r="C4128" t="str">
            <v>Other</v>
          </cell>
          <cell r="R4128">
            <v>0</v>
          </cell>
          <cell r="AZ4128">
            <v>0</v>
          </cell>
          <cell r="BA4128">
            <v>0</v>
          </cell>
          <cell r="BC4128" t="str">
            <v>OTHERS</v>
          </cell>
          <cell r="BE4128" t="str">
            <v>Nov</v>
          </cell>
        </row>
        <row r="4129">
          <cell r="C4129" t="str">
            <v>Other</v>
          </cell>
          <cell r="R4129">
            <v>0</v>
          </cell>
          <cell r="AZ4129">
            <v>0</v>
          </cell>
          <cell r="BA4129">
            <v>0</v>
          </cell>
          <cell r="BC4129" t="str">
            <v>OTHERS</v>
          </cell>
          <cell r="BE4129" t="str">
            <v>Dec</v>
          </cell>
        </row>
        <row r="4130">
          <cell r="C4130" t="str">
            <v>Other</v>
          </cell>
          <cell r="R4130">
            <v>0</v>
          </cell>
          <cell r="AZ4130">
            <v>0</v>
          </cell>
          <cell r="BA4130">
            <v>0</v>
          </cell>
          <cell r="BC4130" t="str">
            <v>OTHERS</v>
          </cell>
          <cell r="BE4130" t="str">
            <v>Jan</v>
          </cell>
        </row>
        <row r="4131">
          <cell r="C4131" t="str">
            <v>Other</v>
          </cell>
          <cell r="R4131">
            <v>0</v>
          </cell>
          <cell r="AZ4131">
            <v>0</v>
          </cell>
          <cell r="BA4131">
            <v>0</v>
          </cell>
          <cell r="BC4131" t="str">
            <v>OTHERS</v>
          </cell>
          <cell r="BE4131" t="str">
            <v>Feb</v>
          </cell>
        </row>
        <row r="4132">
          <cell r="C4132" t="str">
            <v>Other</v>
          </cell>
          <cell r="R4132">
            <v>0</v>
          </cell>
          <cell r="AZ4132">
            <v>0</v>
          </cell>
          <cell r="BA4132">
            <v>0</v>
          </cell>
          <cell r="BC4132" t="str">
            <v>OTHERS</v>
          </cell>
          <cell r="BE4132" t="str">
            <v>Mar</v>
          </cell>
        </row>
        <row r="4133">
          <cell r="C4133" t="str">
            <v>Other</v>
          </cell>
          <cell r="R4133">
            <v>0</v>
          </cell>
          <cell r="AZ4133">
            <v>0</v>
          </cell>
          <cell r="BA4133">
            <v>0</v>
          </cell>
          <cell r="BC4133" t="str">
            <v>OTHERS</v>
          </cell>
          <cell r="BE4133" t="str">
            <v>Apr</v>
          </cell>
        </row>
        <row r="4134">
          <cell r="C4134" t="str">
            <v>Other</v>
          </cell>
          <cell r="R4134">
            <v>0</v>
          </cell>
          <cell r="AZ4134">
            <v>0</v>
          </cell>
          <cell r="BA4134">
            <v>0</v>
          </cell>
          <cell r="BC4134" t="str">
            <v>OTHERS</v>
          </cell>
          <cell r="BE4134" t="str">
            <v>May</v>
          </cell>
        </row>
        <row r="4135">
          <cell r="C4135" t="str">
            <v>Other</v>
          </cell>
          <cell r="R4135">
            <v>0</v>
          </cell>
          <cell r="AZ4135">
            <v>0</v>
          </cell>
          <cell r="BA4135">
            <v>0</v>
          </cell>
          <cell r="BC4135" t="str">
            <v>OTHERS</v>
          </cell>
          <cell r="BE4135" t="str">
            <v>Jun</v>
          </cell>
        </row>
        <row r="4136">
          <cell r="C4136" t="str">
            <v>Other</v>
          </cell>
          <cell r="R4136">
            <v>0</v>
          </cell>
          <cell r="AZ4136">
            <v>0</v>
          </cell>
          <cell r="BA4136">
            <v>0</v>
          </cell>
          <cell r="BC4136" t="str">
            <v>OTHERS</v>
          </cell>
          <cell r="BE4136" t="str">
            <v>Jul</v>
          </cell>
        </row>
        <row r="4137">
          <cell r="C4137" t="str">
            <v>Other</v>
          </cell>
          <cell r="R4137">
            <v>0</v>
          </cell>
          <cell r="AZ4137">
            <v>0</v>
          </cell>
          <cell r="BA4137">
            <v>0</v>
          </cell>
          <cell r="BC4137" t="str">
            <v>OTHERS</v>
          </cell>
          <cell r="BE4137" t="str">
            <v>Aug</v>
          </cell>
        </row>
        <row r="4138">
          <cell r="C4138" t="str">
            <v>Other</v>
          </cell>
          <cell r="R4138">
            <v>0</v>
          </cell>
          <cell r="AZ4138">
            <v>0</v>
          </cell>
          <cell r="BA4138">
            <v>0</v>
          </cell>
          <cell r="BC4138" t="str">
            <v>OTHERS</v>
          </cell>
          <cell r="BE4138" t="str">
            <v>Sep</v>
          </cell>
        </row>
        <row r="4139">
          <cell r="C4139" t="str">
            <v>Other</v>
          </cell>
          <cell r="R4139">
            <v>0</v>
          </cell>
          <cell r="AZ4139">
            <v>0</v>
          </cell>
          <cell r="BA4139">
            <v>0</v>
          </cell>
          <cell r="BC4139" t="str">
            <v>OTHERS</v>
          </cell>
          <cell r="BE4139" t="str">
            <v>Oct</v>
          </cell>
        </row>
        <row r="4140">
          <cell r="C4140" t="str">
            <v>Other</v>
          </cell>
          <cell r="R4140">
            <v>0</v>
          </cell>
          <cell r="AZ4140">
            <v>0</v>
          </cell>
          <cell r="BA4140">
            <v>0</v>
          </cell>
          <cell r="BC4140" t="str">
            <v>OTHERS</v>
          </cell>
          <cell r="BE4140" t="str">
            <v>Nov</v>
          </cell>
        </row>
        <row r="4141">
          <cell r="C4141" t="str">
            <v>Other</v>
          </cell>
          <cell r="R4141">
            <v>0</v>
          </cell>
          <cell r="AZ4141">
            <v>0</v>
          </cell>
          <cell r="BA4141">
            <v>0</v>
          </cell>
          <cell r="BC4141" t="str">
            <v>OTHERS</v>
          </cell>
          <cell r="BE4141" t="str">
            <v>Dec</v>
          </cell>
        </row>
        <row r="4142">
          <cell r="C4142" t="str">
            <v>Other</v>
          </cell>
          <cell r="R4142">
            <v>0</v>
          </cell>
          <cell r="AZ4142">
            <v>0</v>
          </cell>
          <cell r="BA4142">
            <v>0</v>
          </cell>
          <cell r="BC4142" t="str">
            <v>OTHERS</v>
          </cell>
          <cell r="BE4142" t="str">
            <v>Jan</v>
          </cell>
        </row>
        <row r="4143">
          <cell r="C4143" t="str">
            <v>Other</v>
          </cell>
          <cell r="R4143">
            <v>0</v>
          </cell>
          <cell r="AZ4143">
            <v>0</v>
          </cell>
          <cell r="BA4143">
            <v>0</v>
          </cell>
          <cell r="BC4143" t="str">
            <v>OTHERS</v>
          </cell>
          <cell r="BE4143" t="str">
            <v>Feb</v>
          </cell>
        </row>
        <row r="4144">
          <cell r="C4144" t="str">
            <v>Other</v>
          </cell>
          <cell r="R4144">
            <v>0</v>
          </cell>
          <cell r="AZ4144">
            <v>0</v>
          </cell>
          <cell r="BA4144">
            <v>0</v>
          </cell>
          <cell r="BC4144" t="str">
            <v>OTHERS</v>
          </cell>
          <cell r="BE4144" t="str">
            <v>Mar</v>
          </cell>
        </row>
        <row r="4145">
          <cell r="C4145" t="str">
            <v>Other</v>
          </cell>
          <cell r="R4145">
            <v>0</v>
          </cell>
          <cell r="AZ4145">
            <v>0</v>
          </cell>
          <cell r="BA4145">
            <v>0</v>
          </cell>
          <cell r="BC4145" t="str">
            <v>OTHERS</v>
          </cell>
          <cell r="BE4145" t="str">
            <v>Apr</v>
          </cell>
        </row>
        <row r="4146">
          <cell r="C4146" t="str">
            <v>Other</v>
          </cell>
          <cell r="R4146">
            <v>0</v>
          </cell>
          <cell r="AZ4146">
            <v>0</v>
          </cell>
          <cell r="BA4146">
            <v>0</v>
          </cell>
          <cell r="BC4146" t="str">
            <v>OTHERS</v>
          </cell>
          <cell r="BE4146" t="str">
            <v>May</v>
          </cell>
        </row>
        <row r="4147">
          <cell r="C4147" t="str">
            <v>Other</v>
          </cell>
          <cell r="R4147">
            <v>0</v>
          </cell>
          <cell r="AZ4147">
            <v>0</v>
          </cell>
          <cell r="BA4147">
            <v>0</v>
          </cell>
          <cell r="BC4147" t="str">
            <v>OTHERS</v>
          </cell>
          <cell r="BE4147" t="str">
            <v>Jun</v>
          </cell>
        </row>
        <row r="4148">
          <cell r="C4148" t="str">
            <v>Other</v>
          </cell>
          <cell r="R4148">
            <v>0</v>
          </cell>
          <cell r="AZ4148">
            <v>0</v>
          </cell>
          <cell r="BA4148">
            <v>0</v>
          </cell>
          <cell r="BC4148" t="str">
            <v>OTHERS</v>
          </cell>
          <cell r="BE4148" t="str">
            <v>Jul</v>
          </cell>
        </row>
        <row r="4149">
          <cell r="C4149" t="str">
            <v>Other</v>
          </cell>
          <cell r="R4149">
            <v>0</v>
          </cell>
          <cell r="AZ4149">
            <v>0</v>
          </cell>
          <cell r="BA4149">
            <v>0</v>
          </cell>
          <cell r="BC4149" t="str">
            <v>OTHERS</v>
          </cell>
          <cell r="BE4149" t="str">
            <v>Aug</v>
          </cell>
        </row>
        <row r="4150">
          <cell r="C4150" t="str">
            <v>Other</v>
          </cell>
          <cell r="R4150">
            <v>0</v>
          </cell>
          <cell r="AZ4150">
            <v>0</v>
          </cell>
          <cell r="BA4150">
            <v>0</v>
          </cell>
          <cell r="BC4150" t="str">
            <v>OTHERS</v>
          </cell>
          <cell r="BE4150" t="str">
            <v>Sep</v>
          </cell>
        </row>
        <row r="4151">
          <cell r="C4151" t="str">
            <v>Other</v>
          </cell>
          <cell r="R4151">
            <v>0</v>
          </cell>
          <cell r="AZ4151">
            <v>0</v>
          </cell>
          <cell r="BA4151">
            <v>0</v>
          </cell>
          <cell r="BC4151" t="str">
            <v>OTHERS</v>
          </cell>
          <cell r="BE4151" t="str">
            <v>Oct</v>
          </cell>
        </row>
        <row r="4152">
          <cell r="C4152" t="str">
            <v>Other</v>
          </cell>
          <cell r="R4152">
            <v>0</v>
          </cell>
          <cell r="AZ4152">
            <v>0</v>
          </cell>
          <cell r="BA4152">
            <v>0</v>
          </cell>
          <cell r="BC4152" t="str">
            <v>OTHERS</v>
          </cell>
          <cell r="BE4152" t="str">
            <v>Nov</v>
          </cell>
        </row>
        <row r="4153">
          <cell r="C4153" t="str">
            <v>Other</v>
          </cell>
          <cell r="R4153">
            <v>0</v>
          </cell>
          <cell r="AZ4153">
            <v>0</v>
          </cell>
          <cell r="BA4153">
            <v>0</v>
          </cell>
          <cell r="BC4153" t="str">
            <v>OTHERS</v>
          </cell>
          <cell r="BE4153" t="str">
            <v>Dec</v>
          </cell>
        </row>
        <row r="4154">
          <cell r="C4154" t="str">
            <v>Other</v>
          </cell>
          <cell r="R4154">
            <v>0</v>
          </cell>
          <cell r="AZ4154">
            <v>0</v>
          </cell>
          <cell r="BA4154">
            <v>0</v>
          </cell>
          <cell r="BC4154" t="str">
            <v>OTHERS</v>
          </cell>
          <cell r="BE4154" t="str">
            <v>Jan</v>
          </cell>
        </row>
        <row r="4155">
          <cell r="C4155" t="str">
            <v>Other</v>
          </cell>
          <cell r="R4155">
            <v>0</v>
          </cell>
          <cell r="AZ4155">
            <v>0</v>
          </cell>
          <cell r="BA4155">
            <v>0</v>
          </cell>
          <cell r="BC4155" t="str">
            <v>OTHERS</v>
          </cell>
          <cell r="BE4155" t="str">
            <v>Feb</v>
          </cell>
        </row>
        <row r="4156">
          <cell r="C4156" t="str">
            <v>Other</v>
          </cell>
          <cell r="R4156">
            <v>0</v>
          </cell>
          <cell r="AZ4156">
            <v>0</v>
          </cell>
          <cell r="BA4156">
            <v>0</v>
          </cell>
          <cell r="BC4156" t="str">
            <v>OTHERS</v>
          </cell>
          <cell r="BE4156" t="str">
            <v>Mar</v>
          </cell>
        </row>
        <row r="4157">
          <cell r="C4157" t="str">
            <v>Other</v>
          </cell>
          <cell r="R4157">
            <v>0</v>
          </cell>
          <cell r="AZ4157">
            <v>0</v>
          </cell>
          <cell r="BA4157">
            <v>0</v>
          </cell>
          <cell r="BC4157" t="str">
            <v>OTHERS</v>
          </cell>
          <cell r="BE4157" t="str">
            <v>Apr</v>
          </cell>
        </row>
        <row r="4158">
          <cell r="C4158" t="str">
            <v>Other</v>
          </cell>
          <cell r="R4158">
            <v>0</v>
          </cell>
          <cell r="AZ4158">
            <v>0</v>
          </cell>
          <cell r="BA4158">
            <v>0</v>
          </cell>
          <cell r="BC4158" t="str">
            <v>OTHERS</v>
          </cell>
          <cell r="BE4158" t="str">
            <v>May</v>
          </cell>
        </row>
        <row r="4159">
          <cell r="C4159" t="str">
            <v>Other</v>
          </cell>
          <cell r="R4159">
            <v>0</v>
          </cell>
          <cell r="AZ4159">
            <v>0</v>
          </cell>
          <cell r="BA4159">
            <v>0</v>
          </cell>
          <cell r="BC4159" t="str">
            <v>OTHERS</v>
          </cell>
          <cell r="BE4159" t="str">
            <v>Jun</v>
          </cell>
        </row>
        <row r="4160">
          <cell r="C4160" t="str">
            <v>Other</v>
          </cell>
          <cell r="R4160">
            <v>0</v>
          </cell>
          <cell r="AZ4160">
            <v>0</v>
          </cell>
          <cell r="BA4160">
            <v>0</v>
          </cell>
          <cell r="BC4160" t="str">
            <v>OTHERS</v>
          </cell>
          <cell r="BE4160" t="str">
            <v>Jul</v>
          </cell>
        </row>
        <row r="4161">
          <cell r="C4161" t="str">
            <v>Other</v>
          </cell>
          <cell r="R4161">
            <v>0</v>
          </cell>
          <cell r="AZ4161">
            <v>0</v>
          </cell>
          <cell r="BA4161">
            <v>0</v>
          </cell>
          <cell r="BC4161" t="str">
            <v>OTHERS</v>
          </cell>
          <cell r="BE4161" t="str">
            <v>Aug</v>
          </cell>
        </row>
        <row r="4162">
          <cell r="C4162" t="str">
            <v>Other</v>
          </cell>
          <cell r="R4162">
            <v>0</v>
          </cell>
          <cell r="AZ4162">
            <v>0</v>
          </cell>
          <cell r="BA4162">
            <v>0</v>
          </cell>
          <cell r="BC4162" t="str">
            <v>OTHERS</v>
          </cell>
          <cell r="BE4162" t="str">
            <v>Sep</v>
          </cell>
        </row>
        <row r="4163">
          <cell r="C4163" t="str">
            <v>Other</v>
          </cell>
          <cell r="R4163">
            <v>0</v>
          </cell>
          <cell r="AZ4163">
            <v>0</v>
          </cell>
          <cell r="BA4163">
            <v>0</v>
          </cell>
          <cell r="BC4163" t="str">
            <v>OTHERS</v>
          </cell>
          <cell r="BE4163" t="str">
            <v>Oct</v>
          </cell>
        </row>
        <row r="4164">
          <cell r="C4164" t="str">
            <v>Other</v>
          </cell>
          <cell r="R4164">
            <v>0</v>
          </cell>
          <cell r="AZ4164">
            <v>0</v>
          </cell>
          <cell r="BA4164">
            <v>0</v>
          </cell>
          <cell r="BC4164" t="str">
            <v>OTHERS</v>
          </cell>
          <cell r="BE4164" t="str">
            <v>Nov</v>
          </cell>
        </row>
        <row r="4165">
          <cell r="C4165" t="str">
            <v>Other</v>
          </cell>
          <cell r="R4165">
            <v>0</v>
          </cell>
          <cell r="AZ4165">
            <v>0</v>
          </cell>
          <cell r="BA4165">
            <v>0</v>
          </cell>
          <cell r="BC4165" t="str">
            <v>OTHERS</v>
          </cell>
          <cell r="BE4165" t="str">
            <v>Dec</v>
          </cell>
        </row>
        <row r="4166">
          <cell r="C4166" t="str">
            <v>Other</v>
          </cell>
          <cell r="R4166">
            <v>0</v>
          </cell>
          <cell r="AZ4166">
            <v>0</v>
          </cell>
          <cell r="BA4166">
            <v>0</v>
          </cell>
          <cell r="BC4166" t="str">
            <v>OTHERS</v>
          </cell>
          <cell r="BE4166" t="str">
            <v>Jan</v>
          </cell>
        </row>
        <row r="4167">
          <cell r="C4167" t="str">
            <v>Other</v>
          </cell>
          <cell r="R4167">
            <v>0</v>
          </cell>
          <cell r="AZ4167">
            <v>0</v>
          </cell>
          <cell r="BA4167">
            <v>0</v>
          </cell>
          <cell r="BC4167" t="str">
            <v>OTHERS</v>
          </cell>
          <cell r="BE4167" t="str">
            <v>Feb</v>
          </cell>
        </row>
        <row r="4168">
          <cell r="C4168" t="str">
            <v>Other</v>
          </cell>
          <cell r="R4168">
            <v>0</v>
          </cell>
          <cell r="AZ4168">
            <v>0</v>
          </cell>
          <cell r="BA4168">
            <v>0</v>
          </cell>
          <cell r="BC4168" t="str">
            <v>OTHERS</v>
          </cell>
          <cell r="BE4168" t="str">
            <v>Mar</v>
          </cell>
        </row>
        <row r="4169">
          <cell r="C4169" t="str">
            <v>Other</v>
          </cell>
          <cell r="R4169">
            <v>0</v>
          </cell>
          <cell r="AZ4169">
            <v>0</v>
          </cell>
          <cell r="BA4169">
            <v>0</v>
          </cell>
          <cell r="BC4169" t="str">
            <v>OTHERS</v>
          </cell>
          <cell r="BE4169" t="str">
            <v>Apr</v>
          </cell>
        </row>
        <row r="4170">
          <cell r="C4170" t="str">
            <v>Other</v>
          </cell>
          <cell r="R4170">
            <v>0</v>
          </cell>
          <cell r="AZ4170">
            <v>0</v>
          </cell>
          <cell r="BA4170">
            <v>0</v>
          </cell>
          <cell r="BC4170" t="str">
            <v>OTHERS</v>
          </cell>
          <cell r="BE4170" t="str">
            <v>May</v>
          </cell>
        </row>
        <row r="4171">
          <cell r="C4171" t="str">
            <v>Other</v>
          </cell>
          <cell r="R4171">
            <v>0</v>
          </cell>
          <cell r="AZ4171">
            <v>0</v>
          </cell>
          <cell r="BA4171">
            <v>0</v>
          </cell>
          <cell r="BC4171" t="str">
            <v>OTHERS</v>
          </cell>
          <cell r="BE4171" t="str">
            <v>Jun</v>
          </cell>
        </row>
        <row r="4172">
          <cell r="C4172" t="str">
            <v>Other</v>
          </cell>
          <cell r="R4172">
            <v>0</v>
          </cell>
          <cell r="AZ4172">
            <v>0</v>
          </cell>
          <cell r="BA4172">
            <v>0</v>
          </cell>
          <cell r="BC4172" t="str">
            <v>OTHERS</v>
          </cell>
          <cell r="BE4172" t="str">
            <v>Jul</v>
          </cell>
        </row>
        <row r="4173">
          <cell r="C4173" t="str">
            <v>Other</v>
          </cell>
          <cell r="R4173">
            <v>0</v>
          </cell>
          <cell r="AZ4173">
            <v>0</v>
          </cell>
          <cell r="BA4173">
            <v>0</v>
          </cell>
          <cell r="BC4173" t="str">
            <v>OTHERS</v>
          </cell>
          <cell r="BE4173" t="str">
            <v>Aug</v>
          </cell>
        </row>
        <row r="4174">
          <cell r="C4174" t="str">
            <v>Other</v>
          </cell>
          <cell r="R4174">
            <v>0</v>
          </cell>
          <cell r="AZ4174">
            <v>0</v>
          </cell>
          <cell r="BA4174">
            <v>0</v>
          </cell>
          <cell r="BC4174" t="str">
            <v>OTHERS</v>
          </cell>
          <cell r="BE4174" t="str">
            <v>Sep</v>
          </cell>
        </row>
        <row r="4175">
          <cell r="C4175" t="str">
            <v>Other</v>
          </cell>
          <cell r="R4175">
            <v>0</v>
          </cell>
          <cell r="AZ4175">
            <v>0</v>
          </cell>
          <cell r="BA4175">
            <v>0</v>
          </cell>
          <cell r="BC4175" t="str">
            <v>OTHERS</v>
          </cell>
          <cell r="BE4175" t="str">
            <v>Oct</v>
          </cell>
        </row>
        <row r="4176">
          <cell r="C4176" t="str">
            <v>Other</v>
          </cell>
          <cell r="R4176">
            <v>0</v>
          </cell>
          <cell r="AZ4176">
            <v>0</v>
          </cell>
          <cell r="BA4176">
            <v>0</v>
          </cell>
          <cell r="BC4176" t="str">
            <v>OTHERS</v>
          </cell>
          <cell r="BE4176" t="str">
            <v>Nov</v>
          </cell>
        </row>
        <row r="4177">
          <cell r="C4177" t="str">
            <v>Other</v>
          </cell>
          <cell r="R4177">
            <v>0</v>
          </cell>
          <cell r="AZ4177">
            <v>0</v>
          </cell>
          <cell r="BA4177">
            <v>0</v>
          </cell>
          <cell r="BC4177" t="str">
            <v>OTHERS</v>
          </cell>
          <cell r="BE4177" t="str">
            <v>Dec</v>
          </cell>
        </row>
        <row r="4178">
          <cell r="C4178" t="str">
            <v>Other</v>
          </cell>
          <cell r="R4178">
            <v>0</v>
          </cell>
          <cell r="AZ4178">
            <v>0</v>
          </cell>
          <cell r="BA4178">
            <v>0</v>
          </cell>
          <cell r="BC4178" t="str">
            <v>OTHERS</v>
          </cell>
          <cell r="BE4178" t="str">
            <v>Jan</v>
          </cell>
        </row>
        <row r="4179">
          <cell r="C4179" t="str">
            <v>Other</v>
          </cell>
          <cell r="R4179">
            <v>0</v>
          </cell>
          <cell r="AZ4179">
            <v>0</v>
          </cell>
          <cell r="BA4179">
            <v>0</v>
          </cell>
          <cell r="BC4179" t="str">
            <v>OTHERS</v>
          </cell>
          <cell r="BE4179" t="str">
            <v>Feb</v>
          </cell>
        </row>
        <row r="4180">
          <cell r="C4180" t="str">
            <v>Other</v>
          </cell>
          <cell r="R4180">
            <v>0</v>
          </cell>
          <cell r="AZ4180">
            <v>0</v>
          </cell>
          <cell r="BA4180">
            <v>0</v>
          </cell>
          <cell r="BC4180" t="str">
            <v>OTHERS</v>
          </cell>
          <cell r="BE4180" t="str">
            <v>Mar</v>
          </cell>
        </row>
        <row r="4181">
          <cell r="C4181" t="str">
            <v>Other</v>
          </cell>
          <cell r="R4181">
            <v>0</v>
          </cell>
          <cell r="AZ4181">
            <v>0</v>
          </cell>
          <cell r="BA4181">
            <v>0</v>
          </cell>
          <cell r="BC4181" t="str">
            <v>OTHERS</v>
          </cell>
          <cell r="BE4181" t="str">
            <v>Apr</v>
          </cell>
        </row>
        <row r="4182">
          <cell r="C4182" t="str">
            <v>Other</v>
          </cell>
          <cell r="R4182">
            <v>0</v>
          </cell>
          <cell r="AZ4182">
            <v>0</v>
          </cell>
          <cell r="BA4182">
            <v>0</v>
          </cell>
          <cell r="BC4182" t="str">
            <v>OTHERS</v>
          </cell>
          <cell r="BE4182" t="str">
            <v>May</v>
          </cell>
        </row>
        <row r="4183">
          <cell r="C4183" t="str">
            <v>Other</v>
          </cell>
          <cell r="R4183">
            <v>0</v>
          </cell>
          <cell r="AZ4183">
            <v>0</v>
          </cell>
          <cell r="BA4183">
            <v>0</v>
          </cell>
          <cell r="BC4183" t="str">
            <v>OTHERS</v>
          </cell>
          <cell r="BE4183" t="str">
            <v>Jun</v>
          </cell>
        </row>
        <row r="4184">
          <cell r="C4184" t="str">
            <v>Other</v>
          </cell>
          <cell r="R4184">
            <v>0</v>
          </cell>
          <cell r="AZ4184">
            <v>0</v>
          </cell>
          <cell r="BA4184">
            <v>0</v>
          </cell>
          <cell r="BC4184" t="str">
            <v>OTHERS</v>
          </cell>
          <cell r="BE4184" t="str">
            <v>Jul</v>
          </cell>
        </row>
        <row r="4185">
          <cell r="C4185" t="str">
            <v>Other</v>
          </cell>
          <cell r="R4185">
            <v>0</v>
          </cell>
          <cell r="AZ4185">
            <v>0</v>
          </cell>
          <cell r="BA4185">
            <v>0</v>
          </cell>
          <cell r="BC4185" t="str">
            <v>OTHERS</v>
          </cell>
          <cell r="BE4185" t="str">
            <v>Aug</v>
          </cell>
        </row>
        <row r="4186">
          <cell r="C4186" t="str">
            <v>Other</v>
          </cell>
          <cell r="R4186">
            <v>0</v>
          </cell>
          <cell r="AZ4186">
            <v>0</v>
          </cell>
          <cell r="BA4186">
            <v>0</v>
          </cell>
          <cell r="BC4186" t="str">
            <v>OTHERS</v>
          </cell>
          <cell r="BE4186" t="str">
            <v>Sep</v>
          </cell>
        </row>
        <row r="4187">
          <cell r="C4187" t="str">
            <v>Other</v>
          </cell>
          <cell r="R4187">
            <v>0</v>
          </cell>
          <cell r="AZ4187">
            <v>0</v>
          </cell>
          <cell r="BA4187">
            <v>0</v>
          </cell>
          <cell r="BC4187" t="str">
            <v>OTHERS</v>
          </cell>
          <cell r="BE4187" t="str">
            <v>Oct</v>
          </cell>
        </row>
        <row r="4188">
          <cell r="C4188" t="str">
            <v>Other</v>
          </cell>
          <cell r="R4188">
            <v>0</v>
          </cell>
          <cell r="AZ4188">
            <v>0</v>
          </cell>
          <cell r="BA4188">
            <v>0</v>
          </cell>
          <cell r="BC4188" t="str">
            <v>OTHERS</v>
          </cell>
          <cell r="BE4188" t="str">
            <v>Nov</v>
          </cell>
        </row>
        <row r="4189">
          <cell r="C4189" t="str">
            <v>Other</v>
          </cell>
          <cell r="R4189">
            <v>0</v>
          </cell>
          <cell r="AZ4189">
            <v>0</v>
          </cell>
          <cell r="BA4189">
            <v>0</v>
          </cell>
          <cell r="BC4189" t="str">
            <v>OTHERS</v>
          </cell>
          <cell r="BE4189" t="str">
            <v>Dec</v>
          </cell>
        </row>
        <row r="4190">
          <cell r="C4190" t="str">
            <v>Other</v>
          </cell>
          <cell r="R4190">
            <v>0</v>
          </cell>
          <cell r="AZ4190">
            <v>0</v>
          </cell>
          <cell r="BA4190">
            <v>0</v>
          </cell>
          <cell r="BC4190" t="str">
            <v>OTHERS</v>
          </cell>
          <cell r="BE4190" t="str">
            <v>Jan</v>
          </cell>
        </row>
        <row r="4191">
          <cell r="C4191" t="str">
            <v>Other</v>
          </cell>
          <cell r="R4191">
            <v>0</v>
          </cell>
          <cell r="AZ4191">
            <v>0</v>
          </cell>
          <cell r="BA4191">
            <v>0</v>
          </cell>
          <cell r="BC4191" t="str">
            <v>OTHERS</v>
          </cell>
          <cell r="BE4191" t="str">
            <v>Feb</v>
          </cell>
        </row>
        <row r="4192">
          <cell r="C4192" t="str">
            <v>Other</v>
          </cell>
          <cell r="R4192">
            <v>0</v>
          </cell>
          <cell r="AZ4192">
            <v>0</v>
          </cell>
          <cell r="BA4192">
            <v>0</v>
          </cell>
          <cell r="BC4192" t="str">
            <v>OTHERS</v>
          </cell>
          <cell r="BE4192" t="str">
            <v>Mar</v>
          </cell>
        </row>
        <row r="4193">
          <cell r="C4193" t="str">
            <v>Other</v>
          </cell>
          <cell r="R4193">
            <v>0</v>
          </cell>
          <cell r="AZ4193">
            <v>0</v>
          </cell>
          <cell r="BA4193">
            <v>0</v>
          </cell>
          <cell r="BC4193" t="str">
            <v>OTHERS</v>
          </cell>
          <cell r="BE4193" t="str">
            <v>Apr</v>
          </cell>
        </row>
        <row r="4194">
          <cell r="C4194" t="str">
            <v>Other</v>
          </cell>
          <cell r="R4194">
            <v>60000</v>
          </cell>
          <cell r="AZ4194">
            <v>-18000</v>
          </cell>
          <cell r="BA4194">
            <v>-99310.344827586203</v>
          </cell>
          <cell r="BC4194" t="str">
            <v>OTHERS</v>
          </cell>
          <cell r="BE4194" t="str">
            <v>May</v>
          </cell>
        </row>
        <row r="4195">
          <cell r="C4195" t="str">
            <v>Other</v>
          </cell>
          <cell r="R4195">
            <v>60000</v>
          </cell>
          <cell r="AZ4195">
            <v>-18000</v>
          </cell>
          <cell r="BA4195">
            <v>-99310.344827586203</v>
          </cell>
          <cell r="BC4195" t="str">
            <v>OTHERS</v>
          </cell>
          <cell r="BE4195" t="str">
            <v>Jun</v>
          </cell>
        </row>
        <row r="4196">
          <cell r="C4196" t="str">
            <v>Other</v>
          </cell>
          <cell r="R4196">
            <v>60000</v>
          </cell>
          <cell r="AZ4196">
            <v>-18000</v>
          </cell>
          <cell r="BA4196">
            <v>-99310.344827586203</v>
          </cell>
          <cell r="BC4196" t="str">
            <v>OTHERS</v>
          </cell>
          <cell r="BE4196" t="str">
            <v>Jul</v>
          </cell>
        </row>
        <row r="4197">
          <cell r="C4197" t="str">
            <v>Other</v>
          </cell>
          <cell r="R4197">
            <v>0</v>
          </cell>
          <cell r="AZ4197">
            <v>0</v>
          </cell>
          <cell r="BA4197">
            <v>0</v>
          </cell>
          <cell r="BC4197" t="str">
            <v>OTHERS</v>
          </cell>
          <cell r="BE4197" t="str">
            <v>Aug</v>
          </cell>
        </row>
        <row r="4198">
          <cell r="C4198" t="str">
            <v>Other</v>
          </cell>
          <cell r="R4198">
            <v>60000</v>
          </cell>
          <cell r="AZ4198">
            <v>-18000</v>
          </cell>
          <cell r="BA4198">
            <v>-99310.344827586203</v>
          </cell>
          <cell r="BC4198" t="str">
            <v>OTHERS</v>
          </cell>
          <cell r="BE4198" t="str">
            <v>Sep</v>
          </cell>
        </row>
        <row r="4199">
          <cell r="C4199" t="str">
            <v>Other</v>
          </cell>
          <cell r="R4199">
            <v>60000</v>
          </cell>
          <cell r="AZ4199">
            <v>-18000</v>
          </cell>
          <cell r="BA4199">
            <v>-99310.344827586203</v>
          </cell>
          <cell r="BC4199" t="str">
            <v>OTHERS</v>
          </cell>
          <cell r="BE4199" t="str">
            <v>Oct</v>
          </cell>
        </row>
        <row r="4200">
          <cell r="C4200" t="str">
            <v>Other</v>
          </cell>
          <cell r="R4200">
            <v>60000</v>
          </cell>
          <cell r="AZ4200">
            <v>-18000</v>
          </cell>
          <cell r="BA4200">
            <v>-99310.344827586203</v>
          </cell>
          <cell r="BC4200" t="str">
            <v>OTHERS</v>
          </cell>
          <cell r="BE4200" t="str">
            <v>Nov</v>
          </cell>
        </row>
        <row r="4201">
          <cell r="C4201" t="str">
            <v>Other</v>
          </cell>
          <cell r="R4201">
            <v>0</v>
          </cell>
          <cell r="AZ4201">
            <v>0</v>
          </cell>
          <cell r="BA4201">
            <v>0</v>
          </cell>
          <cell r="BC4201" t="str">
            <v>OTHERS</v>
          </cell>
          <cell r="BE4201" t="str">
            <v>Dec</v>
          </cell>
        </row>
        <row r="4202">
          <cell r="C4202" t="str">
            <v>Other</v>
          </cell>
          <cell r="R4202">
            <v>0</v>
          </cell>
          <cell r="AZ4202">
            <v>0</v>
          </cell>
          <cell r="BA4202">
            <v>0</v>
          </cell>
          <cell r="BC4202" t="str">
            <v>OTHERS</v>
          </cell>
          <cell r="BE4202" t="str">
            <v>Jan</v>
          </cell>
        </row>
        <row r="4203">
          <cell r="C4203" t="str">
            <v>Other</v>
          </cell>
          <cell r="R4203">
            <v>0</v>
          </cell>
          <cell r="AZ4203">
            <v>0</v>
          </cell>
          <cell r="BA4203">
            <v>0</v>
          </cell>
          <cell r="BC4203" t="str">
            <v>OTHERS</v>
          </cell>
          <cell r="BE4203" t="str">
            <v>Feb</v>
          </cell>
        </row>
        <row r="4204">
          <cell r="C4204" t="str">
            <v>Other</v>
          </cell>
          <cell r="R4204">
            <v>0</v>
          </cell>
          <cell r="AZ4204">
            <v>0</v>
          </cell>
          <cell r="BA4204">
            <v>0</v>
          </cell>
          <cell r="BC4204" t="str">
            <v>OTHERS</v>
          </cell>
          <cell r="BE4204" t="str">
            <v>Mar</v>
          </cell>
        </row>
        <row r="4205">
          <cell r="C4205" t="str">
            <v>Other</v>
          </cell>
          <cell r="R4205">
            <v>0</v>
          </cell>
          <cell r="AZ4205">
            <v>0</v>
          </cell>
          <cell r="BA4205">
            <v>0</v>
          </cell>
          <cell r="BC4205" t="str">
            <v>OTHERS</v>
          </cell>
          <cell r="BE4205" t="str">
            <v>Apr</v>
          </cell>
        </row>
        <row r="4206">
          <cell r="C4206" t="str">
            <v>Other</v>
          </cell>
          <cell r="R4206">
            <v>0</v>
          </cell>
          <cell r="AZ4206">
            <v>0</v>
          </cell>
          <cell r="BA4206">
            <v>0</v>
          </cell>
          <cell r="BC4206" t="str">
            <v>OTHERS</v>
          </cell>
          <cell r="BE4206" t="str">
            <v>May</v>
          </cell>
        </row>
        <row r="4207">
          <cell r="C4207" t="str">
            <v>Other</v>
          </cell>
          <cell r="R4207">
            <v>16000</v>
          </cell>
          <cell r="AZ4207">
            <v>-4800</v>
          </cell>
          <cell r="BA4207">
            <v>-26482.758620689656</v>
          </cell>
          <cell r="BC4207" t="str">
            <v>OTHERS</v>
          </cell>
          <cell r="BE4207" t="str">
            <v>Jun</v>
          </cell>
        </row>
        <row r="4208">
          <cell r="C4208" t="str">
            <v>Other</v>
          </cell>
          <cell r="R4208">
            <v>80000</v>
          </cell>
          <cell r="AZ4208">
            <v>-24000</v>
          </cell>
          <cell r="BA4208">
            <v>-132413.79310344826</v>
          </cell>
          <cell r="BC4208" t="str">
            <v>OTHERS</v>
          </cell>
          <cell r="BE4208" t="str">
            <v>Jul</v>
          </cell>
        </row>
        <row r="4209">
          <cell r="C4209" t="str">
            <v>Other</v>
          </cell>
          <cell r="R4209">
            <v>0</v>
          </cell>
          <cell r="AZ4209">
            <v>0</v>
          </cell>
          <cell r="BA4209">
            <v>0</v>
          </cell>
          <cell r="BC4209" t="str">
            <v>OTHERS</v>
          </cell>
          <cell r="BE4209" t="str">
            <v>Aug</v>
          </cell>
        </row>
        <row r="4210">
          <cell r="C4210" t="str">
            <v>Other</v>
          </cell>
          <cell r="R4210">
            <v>100000</v>
          </cell>
          <cell r="AZ4210">
            <v>-30000</v>
          </cell>
          <cell r="BA4210">
            <v>-165517.24137931035</v>
          </cell>
          <cell r="BC4210" t="str">
            <v>OTHERS</v>
          </cell>
          <cell r="BE4210" t="str">
            <v>Sep</v>
          </cell>
        </row>
        <row r="4211">
          <cell r="C4211" t="str">
            <v>Other</v>
          </cell>
          <cell r="R4211">
            <v>0</v>
          </cell>
          <cell r="AZ4211">
            <v>0</v>
          </cell>
          <cell r="BA4211">
            <v>0</v>
          </cell>
          <cell r="BC4211" t="str">
            <v>OTHERS</v>
          </cell>
          <cell r="BE4211" t="str">
            <v>Oct</v>
          </cell>
        </row>
        <row r="4212">
          <cell r="C4212" t="str">
            <v>Other</v>
          </cell>
          <cell r="R4212">
            <v>60000</v>
          </cell>
          <cell r="AZ4212">
            <v>-18000</v>
          </cell>
          <cell r="BA4212">
            <v>-99310.344827586203</v>
          </cell>
          <cell r="BC4212" t="str">
            <v>OTHERS</v>
          </cell>
          <cell r="BE4212" t="str">
            <v>Nov</v>
          </cell>
        </row>
        <row r="4213">
          <cell r="C4213" t="str">
            <v>Other</v>
          </cell>
          <cell r="R4213">
            <v>0</v>
          </cell>
          <cell r="AZ4213">
            <v>0</v>
          </cell>
          <cell r="BA4213">
            <v>0</v>
          </cell>
          <cell r="BC4213" t="str">
            <v>OTHERS</v>
          </cell>
          <cell r="BE4213" t="str">
            <v>Dec</v>
          </cell>
        </row>
        <row r="4214">
          <cell r="C4214" t="str">
            <v>Other</v>
          </cell>
          <cell r="R4214">
            <v>0</v>
          </cell>
          <cell r="AZ4214">
            <v>0</v>
          </cell>
          <cell r="BA4214">
            <v>0</v>
          </cell>
          <cell r="BC4214" t="str">
            <v>OTHERS</v>
          </cell>
          <cell r="BE4214" t="str">
            <v>Jan</v>
          </cell>
        </row>
        <row r="4215">
          <cell r="C4215" t="str">
            <v>Other</v>
          </cell>
          <cell r="R4215">
            <v>25000</v>
          </cell>
          <cell r="AZ4215">
            <v>-7500</v>
          </cell>
          <cell r="BA4215">
            <v>-41379.310344827587</v>
          </cell>
          <cell r="BC4215" t="str">
            <v>OTHERS</v>
          </cell>
          <cell r="BE4215" t="str">
            <v>Feb</v>
          </cell>
        </row>
        <row r="4216">
          <cell r="C4216" t="str">
            <v>Other</v>
          </cell>
          <cell r="R4216">
            <v>25000</v>
          </cell>
          <cell r="AZ4216">
            <v>-7500</v>
          </cell>
          <cell r="BA4216">
            <v>-41379.310344827587</v>
          </cell>
          <cell r="BC4216" t="str">
            <v>OTHERS</v>
          </cell>
          <cell r="BE4216" t="str">
            <v>Mar</v>
          </cell>
        </row>
        <row r="4217">
          <cell r="C4217" t="str">
            <v>Other</v>
          </cell>
          <cell r="R4217">
            <v>0</v>
          </cell>
          <cell r="AZ4217">
            <v>0</v>
          </cell>
          <cell r="BA4217">
            <v>0</v>
          </cell>
          <cell r="BC4217" t="str">
            <v>OTHERS</v>
          </cell>
          <cell r="BE4217" t="str">
            <v>Apr</v>
          </cell>
        </row>
        <row r="4218">
          <cell r="C4218" t="str">
            <v>Other</v>
          </cell>
          <cell r="R4218">
            <v>21000</v>
          </cell>
          <cell r="AZ4218">
            <v>-6300</v>
          </cell>
          <cell r="BA4218">
            <v>-34758.620689655174</v>
          </cell>
          <cell r="BC4218" t="str">
            <v>OTHERS</v>
          </cell>
          <cell r="BE4218" t="str">
            <v>May</v>
          </cell>
        </row>
        <row r="4219">
          <cell r="C4219" t="str">
            <v>Other</v>
          </cell>
          <cell r="R4219">
            <v>0</v>
          </cell>
          <cell r="AZ4219">
            <v>0</v>
          </cell>
          <cell r="BA4219">
            <v>0</v>
          </cell>
          <cell r="BC4219" t="str">
            <v>OTHERS</v>
          </cell>
          <cell r="BE4219" t="str">
            <v>Jun</v>
          </cell>
        </row>
        <row r="4220">
          <cell r="C4220" t="str">
            <v>Other</v>
          </cell>
          <cell r="R4220">
            <v>0</v>
          </cell>
          <cell r="AZ4220">
            <v>0</v>
          </cell>
          <cell r="BA4220">
            <v>0</v>
          </cell>
          <cell r="BC4220" t="str">
            <v>OTHERS</v>
          </cell>
          <cell r="BE4220" t="str">
            <v>Jul</v>
          </cell>
        </row>
        <row r="4221">
          <cell r="C4221" t="str">
            <v>Other</v>
          </cell>
          <cell r="R4221">
            <v>60000</v>
          </cell>
          <cell r="AZ4221">
            <v>-18000</v>
          </cell>
          <cell r="BA4221">
            <v>-99310.344827586203</v>
          </cell>
          <cell r="BC4221" t="str">
            <v>OTHERS</v>
          </cell>
          <cell r="BE4221" t="str">
            <v>Aug</v>
          </cell>
        </row>
        <row r="4222">
          <cell r="C4222" t="str">
            <v>Other</v>
          </cell>
          <cell r="R4222">
            <v>0</v>
          </cell>
          <cell r="AZ4222">
            <v>0</v>
          </cell>
          <cell r="BA4222">
            <v>0</v>
          </cell>
          <cell r="BC4222" t="str">
            <v>OTHERS</v>
          </cell>
          <cell r="BE4222" t="str">
            <v>Sep</v>
          </cell>
        </row>
        <row r="4223">
          <cell r="C4223" t="str">
            <v>Other</v>
          </cell>
          <cell r="R4223">
            <v>40000</v>
          </cell>
          <cell r="AZ4223">
            <v>-12000</v>
          </cell>
          <cell r="BA4223">
            <v>-66206.89655172413</v>
          </cell>
          <cell r="BC4223" t="str">
            <v>OTHERS</v>
          </cell>
          <cell r="BE4223" t="str">
            <v>Oct</v>
          </cell>
        </row>
        <row r="4224">
          <cell r="C4224" t="str">
            <v>Other</v>
          </cell>
          <cell r="R4224">
            <v>0</v>
          </cell>
          <cell r="AZ4224">
            <v>0</v>
          </cell>
          <cell r="BA4224">
            <v>0</v>
          </cell>
          <cell r="BC4224" t="str">
            <v>OTHERS</v>
          </cell>
          <cell r="BE4224" t="str">
            <v>Nov</v>
          </cell>
        </row>
        <row r="4225">
          <cell r="C4225" t="str">
            <v>Other</v>
          </cell>
          <cell r="R4225">
            <v>0</v>
          </cell>
          <cell r="AZ4225">
            <v>0</v>
          </cell>
          <cell r="BA4225">
            <v>0</v>
          </cell>
          <cell r="BC4225" t="str">
            <v>OTHERS</v>
          </cell>
          <cell r="BE4225" t="str">
            <v>Dec</v>
          </cell>
        </row>
        <row r="4226">
          <cell r="C4226" t="str">
            <v>Other</v>
          </cell>
          <cell r="R4226">
            <v>0</v>
          </cell>
          <cell r="AZ4226">
            <v>0</v>
          </cell>
          <cell r="BA4226">
            <v>0</v>
          </cell>
          <cell r="BC4226" t="str">
            <v>OTHERS</v>
          </cell>
          <cell r="BE4226" t="str">
            <v>Jan</v>
          </cell>
        </row>
        <row r="4227">
          <cell r="C4227" t="str">
            <v>Other</v>
          </cell>
          <cell r="R4227">
            <v>0</v>
          </cell>
          <cell r="AZ4227">
            <v>0</v>
          </cell>
          <cell r="BA4227">
            <v>0</v>
          </cell>
          <cell r="BC4227" t="str">
            <v>OTHERS</v>
          </cell>
          <cell r="BE4227" t="str">
            <v>Feb</v>
          </cell>
        </row>
        <row r="4228">
          <cell r="C4228" t="str">
            <v>Other</v>
          </cell>
          <cell r="R4228">
            <v>0</v>
          </cell>
          <cell r="AZ4228">
            <v>0</v>
          </cell>
          <cell r="BA4228">
            <v>0</v>
          </cell>
          <cell r="BC4228" t="str">
            <v>OTHERS</v>
          </cell>
          <cell r="BE4228" t="str">
            <v>Mar</v>
          </cell>
        </row>
        <row r="4229">
          <cell r="C4229" t="str">
            <v>Other</v>
          </cell>
          <cell r="R4229">
            <v>0</v>
          </cell>
          <cell r="AZ4229">
            <v>0</v>
          </cell>
          <cell r="BA4229">
            <v>0</v>
          </cell>
          <cell r="BC4229" t="str">
            <v>OTHERS</v>
          </cell>
          <cell r="BE4229" t="str">
            <v>Apr</v>
          </cell>
        </row>
        <row r="4230">
          <cell r="C4230" t="str">
            <v>Other</v>
          </cell>
          <cell r="R4230">
            <v>24000</v>
          </cell>
          <cell r="AZ4230">
            <v>-7200</v>
          </cell>
          <cell r="BA4230">
            <v>-39724.137931034486</v>
          </cell>
          <cell r="BC4230" t="str">
            <v>OTHERS</v>
          </cell>
          <cell r="BE4230" t="str">
            <v>May</v>
          </cell>
        </row>
        <row r="4231">
          <cell r="C4231" t="str">
            <v>Other</v>
          </cell>
          <cell r="R4231">
            <v>0</v>
          </cell>
          <cell r="AZ4231">
            <v>0</v>
          </cell>
          <cell r="BA4231">
            <v>0</v>
          </cell>
          <cell r="BC4231" t="str">
            <v>OTHERS</v>
          </cell>
          <cell r="BE4231" t="str">
            <v>Jun</v>
          </cell>
        </row>
        <row r="4232">
          <cell r="C4232" t="str">
            <v>Other</v>
          </cell>
          <cell r="R4232">
            <v>0</v>
          </cell>
          <cell r="AZ4232">
            <v>0</v>
          </cell>
          <cell r="BA4232">
            <v>0</v>
          </cell>
          <cell r="BC4232" t="str">
            <v>OTHERS</v>
          </cell>
          <cell r="BE4232" t="str">
            <v>Jul</v>
          </cell>
        </row>
        <row r="4233">
          <cell r="C4233" t="str">
            <v>Other</v>
          </cell>
          <cell r="R4233">
            <v>0</v>
          </cell>
          <cell r="AZ4233">
            <v>0</v>
          </cell>
          <cell r="BA4233">
            <v>0</v>
          </cell>
          <cell r="BC4233" t="str">
            <v>OTHERS</v>
          </cell>
          <cell r="BE4233" t="str">
            <v>Aug</v>
          </cell>
        </row>
        <row r="4234">
          <cell r="C4234" t="str">
            <v>Other</v>
          </cell>
          <cell r="R4234">
            <v>0</v>
          </cell>
          <cell r="AZ4234">
            <v>0</v>
          </cell>
          <cell r="BA4234">
            <v>0</v>
          </cell>
          <cell r="BC4234" t="str">
            <v>OTHERS</v>
          </cell>
          <cell r="BE4234" t="str">
            <v>Sep</v>
          </cell>
        </row>
        <row r="4235">
          <cell r="C4235" t="str">
            <v>Other</v>
          </cell>
          <cell r="R4235">
            <v>0</v>
          </cell>
          <cell r="AZ4235">
            <v>0</v>
          </cell>
          <cell r="BA4235">
            <v>0</v>
          </cell>
          <cell r="BC4235" t="str">
            <v>OTHERS</v>
          </cell>
          <cell r="BE4235" t="str">
            <v>Oct</v>
          </cell>
        </row>
        <row r="4236">
          <cell r="C4236" t="str">
            <v>Other</v>
          </cell>
          <cell r="R4236">
            <v>0</v>
          </cell>
          <cell r="AZ4236">
            <v>0</v>
          </cell>
          <cell r="BA4236">
            <v>0</v>
          </cell>
          <cell r="BC4236" t="str">
            <v>OTHERS</v>
          </cell>
          <cell r="BE4236" t="str">
            <v>Nov</v>
          </cell>
        </row>
        <row r="4237">
          <cell r="C4237" t="str">
            <v>Other</v>
          </cell>
          <cell r="R4237">
            <v>100000</v>
          </cell>
          <cell r="AZ4237">
            <v>-30000</v>
          </cell>
          <cell r="BA4237">
            <v>-165517.24137931035</v>
          </cell>
          <cell r="BC4237" t="str">
            <v>OTHERS</v>
          </cell>
          <cell r="BE4237" t="str">
            <v>Dec</v>
          </cell>
        </row>
        <row r="4238">
          <cell r="C4238" t="str">
            <v>Other</v>
          </cell>
          <cell r="R4238">
            <v>0</v>
          </cell>
          <cell r="AZ4238">
            <v>0</v>
          </cell>
          <cell r="BA4238">
            <v>0</v>
          </cell>
          <cell r="BC4238" t="str">
            <v>OTHERS</v>
          </cell>
          <cell r="BE4238" t="str">
            <v>Jan</v>
          </cell>
        </row>
        <row r="4239">
          <cell r="C4239" t="str">
            <v>Other</v>
          </cell>
          <cell r="R4239">
            <v>40000</v>
          </cell>
          <cell r="AZ4239">
            <v>-12000</v>
          </cell>
          <cell r="BA4239">
            <v>-28061.538461538465</v>
          </cell>
          <cell r="BC4239" t="str">
            <v>OTHERS</v>
          </cell>
          <cell r="BE4239" t="str">
            <v>Feb</v>
          </cell>
        </row>
        <row r="4240">
          <cell r="C4240" t="str">
            <v>Other</v>
          </cell>
          <cell r="R4240">
            <v>75000</v>
          </cell>
          <cell r="AZ4240">
            <v>-22500</v>
          </cell>
          <cell r="BA4240">
            <v>-52615.384615384617</v>
          </cell>
          <cell r="BC4240" t="str">
            <v>OTHERS</v>
          </cell>
          <cell r="BE4240" t="str">
            <v>Mar</v>
          </cell>
        </row>
        <row r="4241">
          <cell r="C4241" t="str">
            <v>Other</v>
          </cell>
          <cell r="R4241">
            <v>40000</v>
          </cell>
          <cell r="AZ4241">
            <v>-12000</v>
          </cell>
          <cell r="BA4241">
            <v>-28061.538461538465</v>
          </cell>
          <cell r="BC4241" t="str">
            <v>OTHERS</v>
          </cell>
          <cell r="BE4241" t="str">
            <v>Apr</v>
          </cell>
        </row>
        <row r="4242">
          <cell r="C4242" t="str">
            <v>Other</v>
          </cell>
          <cell r="R4242">
            <v>100000</v>
          </cell>
          <cell r="AZ4242">
            <v>-30000</v>
          </cell>
          <cell r="BA4242">
            <v>-70153.846153846156</v>
          </cell>
          <cell r="BC4242" t="str">
            <v>OTHERS</v>
          </cell>
          <cell r="BE4242" t="str">
            <v>May</v>
          </cell>
        </row>
        <row r="4243">
          <cell r="C4243" t="str">
            <v>Other</v>
          </cell>
          <cell r="R4243">
            <v>0</v>
          </cell>
          <cell r="AZ4243">
            <v>0</v>
          </cell>
          <cell r="BA4243">
            <v>0</v>
          </cell>
          <cell r="BC4243" t="str">
            <v>OTHERS</v>
          </cell>
          <cell r="BE4243" t="str">
            <v>Jun</v>
          </cell>
        </row>
        <row r="4244">
          <cell r="C4244" t="str">
            <v>Other</v>
          </cell>
          <cell r="R4244">
            <v>0</v>
          </cell>
          <cell r="AZ4244">
            <v>0</v>
          </cell>
          <cell r="BA4244">
            <v>0</v>
          </cell>
          <cell r="BC4244" t="str">
            <v>OTHERS</v>
          </cell>
          <cell r="BE4244" t="str">
            <v>Jul</v>
          </cell>
        </row>
        <row r="4245">
          <cell r="C4245" t="str">
            <v>Other</v>
          </cell>
          <cell r="R4245">
            <v>90000</v>
          </cell>
          <cell r="AZ4245">
            <v>-27000</v>
          </cell>
          <cell r="BA4245">
            <v>-63138.461538461539</v>
          </cell>
          <cell r="BC4245" t="str">
            <v>OTHERS</v>
          </cell>
          <cell r="BE4245" t="str">
            <v>Aug</v>
          </cell>
        </row>
        <row r="4246">
          <cell r="C4246" t="str">
            <v>Other</v>
          </cell>
          <cell r="R4246">
            <v>0</v>
          </cell>
          <cell r="AZ4246">
            <v>0</v>
          </cell>
          <cell r="BA4246">
            <v>0</v>
          </cell>
          <cell r="BC4246" t="str">
            <v>OTHERS</v>
          </cell>
          <cell r="BE4246" t="str">
            <v>Sep</v>
          </cell>
        </row>
        <row r="4247">
          <cell r="C4247" t="str">
            <v>Other</v>
          </cell>
          <cell r="R4247">
            <v>0</v>
          </cell>
          <cell r="AZ4247">
            <v>0</v>
          </cell>
          <cell r="BA4247">
            <v>0</v>
          </cell>
          <cell r="BC4247" t="str">
            <v>OTHERS</v>
          </cell>
          <cell r="BE4247" t="str">
            <v>Oct</v>
          </cell>
        </row>
        <row r="4248">
          <cell r="C4248" t="str">
            <v>Other</v>
          </cell>
          <cell r="R4248">
            <v>0</v>
          </cell>
          <cell r="AZ4248">
            <v>0</v>
          </cell>
          <cell r="BA4248">
            <v>0</v>
          </cell>
          <cell r="BC4248" t="str">
            <v>OTHERS</v>
          </cell>
          <cell r="BE4248" t="str">
            <v>Nov</v>
          </cell>
        </row>
        <row r="4249">
          <cell r="C4249" t="str">
            <v>Other</v>
          </cell>
          <cell r="R4249">
            <v>60000</v>
          </cell>
          <cell r="AZ4249">
            <v>-18000</v>
          </cell>
          <cell r="BA4249">
            <v>-42092.307692307695</v>
          </cell>
          <cell r="BC4249" t="str">
            <v>OTHERS</v>
          </cell>
          <cell r="BE4249" t="str">
            <v>Dec</v>
          </cell>
        </row>
        <row r="4250">
          <cell r="C4250" t="str">
            <v>Other</v>
          </cell>
          <cell r="R4250">
            <v>0</v>
          </cell>
          <cell r="AZ4250">
            <v>0</v>
          </cell>
          <cell r="BA4250">
            <v>0</v>
          </cell>
          <cell r="BC4250" t="str">
            <v>OTHERS</v>
          </cell>
          <cell r="BE4250" t="str">
            <v>Jan</v>
          </cell>
        </row>
        <row r="4251">
          <cell r="C4251" t="str">
            <v>Other</v>
          </cell>
          <cell r="R4251">
            <v>0</v>
          </cell>
          <cell r="AZ4251">
            <v>0</v>
          </cell>
          <cell r="BA4251">
            <v>0</v>
          </cell>
          <cell r="BC4251" t="str">
            <v>OTHERS</v>
          </cell>
          <cell r="BE4251" t="str">
            <v>Feb</v>
          </cell>
        </row>
        <row r="4252">
          <cell r="C4252" t="str">
            <v>Other</v>
          </cell>
          <cell r="R4252">
            <v>0</v>
          </cell>
          <cell r="AZ4252">
            <v>0</v>
          </cell>
          <cell r="BA4252">
            <v>0</v>
          </cell>
          <cell r="BC4252" t="str">
            <v>OTHERS</v>
          </cell>
          <cell r="BE4252" t="str">
            <v>Mar</v>
          </cell>
        </row>
        <row r="4253">
          <cell r="C4253" t="str">
            <v>Other</v>
          </cell>
          <cell r="R4253">
            <v>0</v>
          </cell>
          <cell r="AZ4253">
            <v>0</v>
          </cell>
          <cell r="BA4253">
            <v>0</v>
          </cell>
          <cell r="BC4253" t="str">
            <v>OTHERS</v>
          </cell>
          <cell r="BE4253" t="str">
            <v>Apr</v>
          </cell>
        </row>
        <row r="4254">
          <cell r="C4254" t="str">
            <v>Other</v>
          </cell>
          <cell r="R4254">
            <v>60000</v>
          </cell>
          <cell r="AZ4254">
            <v>-18000</v>
          </cell>
          <cell r="BA4254">
            <v>-42092.307692307695</v>
          </cell>
          <cell r="BC4254" t="str">
            <v>OTHERS</v>
          </cell>
          <cell r="BE4254" t="str">
            <v>May</v>
          </cell>
        </row>
        <row r="4255">
          <cell r="C4255" t="str">
            <v>Other</v>
          </cell>
          <cell r="R4255">
            <v>0</v>
          </cell>
          <cell r="AZ4255">
            <v>0</v>
          </cell>
          <cell r="BA4255">
            <v>0</v>
          </cell>
          <cell r="BC4255" t="str">
            <v>OTHERS</v>
          </cell>
          <cell r="BE4255" t="str">
            <v>Jun</v>
          </cell>
        </row>
        <row r="4256">
          <cell r="C4256" t="str">
            <v>Other</v>
          </cell>
          <cell r="R4256">
            <v>55500</v>
          </cell>
          <cell r="AZ4256">
            <v>-16650</v>
          </cell>
          <cell r="BA4256">
            <v>-38935.384615384617</v>
          </cell>
          <cell r="BC4256" t="str">
            <v>OTHERS</v>
          </cell>
          <cell r="BE4256" t="str">
            <v>Jul</v>
          </cell>
        </row>
        <row r="4257">
          <cell r="C4257" t="str">
            <v>Other</v>
          </cell>
          <cell r="R4257">
            <v>0</v>
          </cell>
          <cell r="AZ4257">
            <v>0</v>
          </cell>
          <cell r="BA4257">
            <v>0</v>
          </cell>
          <cell r="BC4257" t="str">
            <v>OTHERS</v>
          </cell>
          <cell r="BE4257" t="str">
            <v>Aug</v>
          </cell>
        </row>
        <row r="4258">
          <cell r="C4258" t="str">
            <v>Other</v>
          </cell>
          <cell r="R4258">
            <v>60000</v>
          </cell>
          <cell r="AZ4258">
            <v>-18000</v>
          </cell>
          <cell r="BA4258">
            <v>-42092.307692307695</v>
          </cell>
          <cell r="BC4258" t="str">
            <v>OTHERS</v>
          </cell>
          <cell r="BE4258" t="str">
            <v>Sep</v>
          </cell>
        </row>
        <row r="4259">
          <cell r="C4259" t="str">
            <v>Other</v>
          </cell>
          <cell r="R4259">
            <v>0</v>
          </cell>
          <cell r="AZ4259">
            <v>0</v>
          </cell>
          <cell r="BA4259">
            <v>0</v>
          </cell>
          <cell r="BC4259" t="str">
            <v>OTHERS</v>
          </cell>
          <cell r="BE4259" t="str">
            <v>Oct</v>
          </cell>
        </row>
        <row r="4260">
          <cell r="C4260" t="str">
            <v>Other</v>
          </cell>
          <cell r="R4260">
            <v>60000</v>
          </cell>
          <cell r="AZ4260">
            <v>-18000</v>
          </cell>
          <cell r="BA4260">
            <v>-42092.307692307695</v>
          </cell>
          <cell r="BC4260" t="str">
            <v>OTHERS</v>
          </cell>
          <cell r="BE4260" t="str">
            <v>Nov</v>
          </cell>
        </row>
        <row r="4261">
          <cell r="C4261" t="str">
            <v>Other</v>
          </cell>
          <cell r="R4261">
            <v>0</v>
          </cell>
          <cell r="AZ4261">
            <v>0</v>
          </cell>
          <cell r="BA4261">
            <v>0</v>
          </cell>
          <cell r="BC4261" t="str">
            <v>OTHERS</v>
          </cell>
          <cell r="BE4261" t="str">
            <v>Dec</v>
          </cell>
        </row>
        <row r="4262">
          <cell r="C4262" t="str">
            <v>Other</v>
          </cell>
          <cell r="R4262">
            <v>0</v>
          </cell>
          <cell r="AZ4262">
            <v>0</v>
          </cell>
          <cell r="BA4262">
            <v>0</v>
          </cell>
          <cell r="BC4262" t="str">
            <v>OTHERS</v>
          </cell>
          <cell r="BE4262" t="str">
            <v>Jan</v>
          </cell>
        </row>
        <row r="4263">
          <cell r="C4263" t="str">
            <v>Other</v>
          </cell>
          <cell r="R4263">
            <v>0</v>
          </cell>
          <cell r="AZ4263">
            <v>0</v>
          </cell>
          <cell r="BA4263">
            <v>0</v>
          </cell>
          <cell r="BC4263" t="str">
            <v>OTHERS</v>
          </cell>
          <cell r="BE4263" t="str">
            <v>Feb</v>
          </cell>
        </row>
        <row r="4264">
          <cell r="C4264" t="str">
            <v>Other</v>
          </cell>
          <cell r="R4264">
            <v>0</v>
          </cell>
          <cell r="AZ4264">
            <v>0</v>
          </cell>
          <cell r="BA4264">
            <v>0</v>
          </cell>
          <cell r="BC4264" t="str">
            <v>OTHERS</v>
          </cell>
          <cell r="BE4264" t="str">
            <v>Mar</v>
          </cell>
        </row>
        <row r="4265">
          <cell r="C4265" t="str">
            <v>Other</v>
          </cell>
          <cell r="R4265">
            <v>0</v>
          </cell>
          <cell r="AZ4265">
            <v>0</v>
          </cell>
          <cell r="BA4265">
            <v>0</v>
          </cell>
          <cell r="BC4265" t="str">
            <v>OTHERS</v>
          </cell>
          <cell r="BE4265" t="str">
            <v>Apr</v>
          </cell>
        </row>
        <row r="4266">
          <cell r="C4266" t="str">
            <v>Other</v>
          </cell>
          <cell r="R4266">
            <v>0</v>
          </cell>
          <cell r="AZ4266">
            <v>0</v>
          </cell>
          <cell r="BA4266">
            <v>0</v>
          </cell>
          <cell r="BC4266" t="str">
            <v>OTHERS</v>
          </cell>
          <cell r="BE4266" t="str">
            <v>May</v>
          </cell>
        </row>
        <row r="4267">
          <cell r="C4267" t="str">
            <v>Other</v>
          </cell>
          <cell r="R4267">
            <v>0</v>
          </cell>
          <cell r="AZ4267">
            <v>0</v>
          </cell>
          <cell r="BA4267">
            <v>0</v>
          </cell>
          <cell r="BC4267" t="str">
            <v>OTHERS</v>
          </cell>
          <cell r="BE4267" t="str">
            <v>Jun</v>
          </cell>
        </row>
        <row r="4268">
          <cell r="C4268" t="str">
            <v>Other</v>
          </cell>
          <cell r="R4268">
            <v>60000</v>
          </cell>
          <cell r="AZ4268">
            <v>-18000</v>
          </cell>
          <cell r="BA4268">
            <v>-42092.307692307695</v>
          </cell>
          <cell r="BC4268" t="str">
            <v>OTHERS</v>
          </cell>
          <cell r="BE4268" t="str">
            <v>Jul</v>
          </cell>
        </row>
        <row r="4269">
          <cell r="C4269" t="str">
            <v>Other</v>
          </cell>
          <cell r="R4269">
            <v>57000</v>
          </cell>
          <cell r="AZ4269">
            <v>-17100</v>
          </cell>
          <cell r="BA4269">
            <v>-39987.692307692312</v>
          </cell>
          <cell r="BC4269" t="str">
            <v>OTHERS</v>
          </cell>
          <cell r="BE4269" t="str">
            <v>Aug</v>
          </cell>
        </row>
        <row r="4270">
          <cell r="C4270" t="str">
            <v>Other</v>
          </cell>
          <cell r="R4270">
            <v>60000</v>
          </cell>
          <cell r="AZ4270">
            <v>-18000</v>
          </cell>
          <cell r="BA4270">
            <v>-42092.307692307695</v>
          </cell>
          <cell r="BC4270" t="str">
            <v>OTHERS</v>
          </cell>
          <cell r="BE4270" t="str">
            <v>Sep</v>
          </cell>
        </row>
        <row r="4271">
          <cell r="C4271" t="str">
            <v>Other</v>
          </cell>
          <cell r="R4271">
            <v>0</v>
          </cell>
          <cell r="AZ4271">
            <v>0</v>
          </cell>
          <cell r="BA4271">
            <v>0</v>
          </cell>
          <cell r="BC4271" t="str">
            <v>OTHERS</v>
          </cell>
          <cell r="BE4271" t="str">
            <v>Oct</v>
          </cell>
        </row>
        <row r="4272">
          <cell r="C4272" t="str">
            <v>Other</v>
          </cell>
          <cell r="R4272">
            <v>60000</v>
          </cell>
          <cell r="AZ4272">
            <v>-18000</v>
          </cell>
          <cell r="BA4272">
            <v>-42092.307692307695</v>
          </cell>
          <cell r="BC4272" t="str">
            <v>OTHERS</v>
          </cell>
          <cell r="BE4272" t="str">
            <v>Nov</v>
          </cell>
        </row>
        <row r="4273">
          <cell r="C4273" t="str">
            <v>Other</v>
          </cell>
          <cell r="R4273">
            <v>0</v>
          </cell>
          <cell r="AZ4273">
            <v>0</v>
          </cell>
          <cell r="BA4273">
            <v>0</v>
          </cell>
          <cell r="BC4273" t="str">
            <v>OTHERS</v>
          </cell>
          <cell r="BE4273" t="str">
            <v>Dec</v>
          </cell>
        </row>
        <row r="4274">
          <cell r="C4274" t="str">
            <v>Other</v>
          </cell>
          <cell r="R4274">
            <v>60000</v>
          </cell>
          <cell r="AZ4274">
            <v>-18000</v>
          </cell>
          <cell r="BA4274">
            <v>-42092.307692307695</v>
          </cell>
          <cell r="BC4274" t="str">
            <v>OTHERS</v>
          </cell>
          <cell r="BE4274" t="str">
            <v>Jan</v>
          </cell>
        </row>
        <row r="4275">
          <cell r="C4275" t="str">
            <v>Other</v>
          </cell>
          <cell r="R4275">
            <v>0</v>
          </cell>
          <cell r="AZ4275">
            <v>0</v>
          </cell>
          <cell r="BA4275">
            <v>0</v>
          </cell>
          <cell r="BC4275" t="str">
            <v>OTHERS</v>
          </cell>
          <cell r="BE4275" t="str">
            <v>Feb</v>
          </cell>
        </row>
        <row r="4276">
          <cell r="C4276" t="str">
            <v>Other</v>
          </cell>
          <cell r="R4276">
            <v>0</v>
          </cell>
          <cell r="AZ4276">
            <v>0</v>
          </cell>
          <cell r="BA4276">
            <v>0</v>
          </cell>
          <cell r="BC4276" t="str">
            <v>OTHERS</v>
          </cell>
          <cell r="BE4276" t="str">
            <v>Mar</v>
          </cell>
        </row>
        <row r="4277">
          <cell r="C4277" t="str">
            <v>Other</v>
          </cell>
          <cell r="R4277">
            <v>21000</v>
          </cell>
          <cell r="AZ4277">
            <v>-6300</v>
          </cell>
          <cell r="BA4277">
            <v>-14732.307692307693</v>
          </cell>
          <cell r="BC4277" t="str">
            <v>OTHERS</v>
          </cell>
          <cell r="BE4277" t="str">
            <v>Apr</v>
          </cell>
        </row>
        <row r="4278">
          <cell r="C4278" t="str">
            <v>Other</v>
          </cell>
          <cell r="R4278">
            <v>0</v>
          </cell>
          <cell r="AZ4278">
            <v>0</v>
          </cell>
          <cell r="BA4278">
            <v>0</v>
          </cell>
          <cell r="BC4278" t="str">
            <v>OTHERS</v>
          </cell>
          <cell r="BE4278" t="str">
            <v>May</v>
          </cell>
        </row>
        <row r="4279">
          <cell r="C4279" t="str">
            <v>Other</v>
          </cell>
          <cell r="R4279">
            <v>60000</v>
          </cell>
          <cell r="AZ4279">
            <v>-18000</v>
          </cell>
          <cell r="BA4279">
            <v>-42092.307692307695</v>
          </cell>
          <cell r="BC4279" t="str">
            <v>OTHERS</v>
          </cell>
          <cell r="BE4279" t="str">
            <v>Jun</v>
          </cell>
        </row>
        <row r="4280">
          <cell r="C4280" t="str">
            <v>Other</v>
          </cell>
          <cell r="R4280">
            <v>0</v>
          </cell>
          <cell r="AZ4280">
            <v>0</v>
          </cell>
          <cell r="BA4280">
            <v>0</v>
          </cell>
          <cell r="BC4280" t="str">
            <v>OTHERS</v>
          </cell>
          <cell r="BE4280" t="str">
            <v>Jul</v>
          </cell>
        </row>
        <row r="4281">
          <cell r="C4281" t="str">
            <v>Other</v>
          </cell>
          <cell r="R4281">
            <v>0</v>
          </cell>
          <cell r="AZ4281">
            <v>0</v>
          </cell>
          <cell r="BA4281">
            <v>0</v>
          </cell>
          <cell r="BC4281" t="str">
            <v>OTHERS</v>
          </cell>
          <cell r="BE4281" t="str">
            <v>Aug</v>
          </cell>
        </row>
        <row r="4282">
          <cell r="C4282" t="str">
            <v>Other</v>
          </cell>
          <cell r="R4282">
            <v>30000</v>
          </cell>
          <cell r="AZ4282">
            <v>-9000</v>
          </cell>
          <cell r="BA4282">
            <v>-21046.153846153848</v>
          </cell>
          <cell r="BC4282" t="str">
            <v>OTHERS</v>
          </cell>
          <cell r="BE4282" t="str">
            <v>Sep</v>
          </cell>
        </row>
        <row r="4283">
          <cell r="C4283" t="str">
            <v>Other</v>
          </cell>
          <cell r="R4283">
            <v>60000</v>
          </cell>
          <cell r="AZ4283">
            <v>-18000</v>
          </cell>
          <cell r="BA4283">
            <v>-42092.307692307695</v>
          </cell>
          <cell r="BC4283" t="str">
            <v>OTHERS</v>
          </cell>
          <cell r="BE4283" t="str">
            <v>Oct</v>
          </cell>
        </row>
        <row r="4284">
          <cell r="C4284" t="str">
            <v>Other</v>
          </cell>
          <cell r="R4284">
            <v>0</v>
          </cell>
          <cell r="AZ4284">
            <v>0</v>
          </cell>
          <cell r="BA4284">
            <v>0</v>
          </cell>
          <cell r="BC4284" t="str">
            <v>OTHERS</v>
          </cell>
          <cell r="BE4284" t="str">
            <v>Nov</v>
          </cell>
        </row>
        <row r="4285">
          <cell r="C4285" t="str">
            <v>Other</v>
          </cell>
          <cell r="R4285">
            <v>50000</v>
          </cell>
          <cell r="AZ4285">
            <v>-15000</v>
          </cell>
          <cell r="BA4285">
            <v>-35076.923076923078</v>
          </cell>
          <cell r="BC4285" t="str">
            <v>OTHERS</v>
          </cell>
          <cell r="BE4285" t="str">
            <v>Dec</v>
          </cell>
        </row>
        <row r="4286">
          <cell r="C4286" t="str">
            <v>Other</v>
          </cell>
          <cell r="R4286">
            <v>0</v>
          </cell>
          <cell r="AZ4286">
            <v>0</v>
          </cell>
          <cell r="BA4286">
            <v>0</v>
          </cell>
          <cell r="BC4286" t="str">
            <v>OTHERS</v>
          </cell>
          <cell r="BE4286" t="str">
            <v>Jan</v>
          </cell>
        </row>
        <row r="4287">
          <cell r="C4287" t="str">
            <v>Other</v>
          </cell>
          <cell r="R4287">
            <v>0</v>
          </cell>
          <cell r="AZ4287">
            <v>0</v>
          </cell>
          <cell r="BA4287">
            <v>0</v>
          </cell>
          <cell r="BC4287" t="str">
            <v>OTHERS</v>
          </cell>
          <cell r="BE4287" t="str">
            <v>Feb</v>
          </cell>
        </row>
        <row r="4288">
          <cell r="C4288" t="str">
            <v>Other</v>
          </cell>
          <cell r="R4288">
            <v>0</v>
          </cell>
          <cell r="AZ4288">
            <v>0</v>
          </cell>
          <cell r="BA4288">
            <v>0</v>
          </cell>
          <cell r="BC4288" t="str">
            <v>OTHERS</v>
          </cell>
          <cell r="BE4288" t="str">
            <v>Mar</v>
          </cell>
        </row>
        <row r="4289">
          <cell r="C4289" t="str">
            <v>Other</v>
          </cell>
          <cell r="R4289">
            <v>0</v>
          </cell>
          <cell r="AZ4289">
            <v>0</v>
          </cell>
          <cell r="BA4289">
            <v>0</v>
          </cell>
          <cell r="BC4289" t="str">
            <v>OTHERS</v>
          </cell>
          <cell r="BE4289" t="str">
            <v>Apr</v>
          </cell>
        </row>
        <row r="4290">
          <cell r="C4290" t="str">
            <v>Other</v>
          </cell>
          <cell r="R4290">
            <v>0</v>
          </cell>
          <cell r="AZ4290">
            <v>0</v>
          </cell>
          <cell r="BA4290">
            <v>0</v>
          </cell>
          <cell r="BC4290" t="str">
            <v>OTHERS</v>
          </cell>
          <cell r="BE4290" t="str">
            <v>May</v>
          </cell>
        </row>
        <row r="4291">
          <cell r="C4291" t="str">
            <v>Other</v>
          </cell>
          <cell r="R4291">
            <v>0</v>
          </cell>
          <cell r="AZ4291">
            <v>0</v>
          </cell>
          <cell r="BA4291">
            <v>0</v>
          </cell>
          <cell r="BC4291" t="str">
            <v>OTHERS</v>
          </cell>
          <cell r="BE4291" t="str">
            <v>Jun</v>
          </cell>
        </row>
        <row r="4292">
          <cell r="C4292" t="str">
            <v>Other</v>
          </cell>
          <cell r="R4292">
            <v>0</v>
          </cell>
          <cell r="AZ4292">
            <v>0</v>
          </cell>
          <cell r="BA4292">
            <v>0</v>
          </cell>
          <cell r="BC4292" t="str">
            <v>OTHERS</v>
          </cell>
          <cell r="BE4292" t="str">
            <v>Jul</v>
          </cell>
        </row>
        <row r="4293">
          <cell r="C4293" t="str">
            <v>Other</v>
          </cell>
          <cell r="R4293">
            <v>0</v>
          </cell>
          <cell r="AZ4293">
            <v>0</v>
          </cell>
          <cell r="BA4293">
            <v>0</v>
          </cell>
          <cell r="BC4293" t="str">
            <v>OTHERS</v>
          </cell>
          <cell r="BE4293" t="str">
            <v>Aug</v>
          </cell>
        </row>
        <row r="4294">
          <cell r="C4294" t="str">
            <v>Other</v>
          </cell>
          <cell r="R4294">
            <v>0</v>
          </cell>
          <cell r="AZ4294">
            <v>0</v>
          </cell>
          <cell r="BA4294">
            <v>0</v>
          </cell>
          <cell r="BC4294" t="str">
            <v>OTHERS</v>
          </cell>
          <cell r="BE4294" t="str">
            <v>Sep</v>
          </cell>
        </row>
        <row r="4295">
          <cell r="C4295" t="str">
            <v>Other</v>
          </cell>
          <cell r="R4295">
            <v>0</v>
          </cell>
          <cell r="AZ4295">
            <v>0</v>
          </cell>
          <cell r="BA4295">
            <v>0</v>
          </cell>
          <cell r="BC4295" t="str">
            <v>OTHERS</v>
          </cell>
          <cell r="BE4295" t="str">
            <v>Oct</v>
          </cell>
        </row>
        <row r="4296">
          <cell r="C4296" t="str">
            <v>Other</v>
          </cell>
          <cell r="R4296">
            <v>0</v>
          </cell>
          <cell r="AZ4296">
            <v>0</v>
          </cell>
          <cell r="BA4296">
            <v>0</v>
          </cell>
          <cell r="BC4296" t="str">
            <v>OTHERS</v>
          </cell>
          <cell r="BE4296" t="str">
            <v>Nov</v>
          </cell>
        </row>
        <row r="4297">
          <cell r="C4297" t="str">
            <v>Other</v>
          </cell>
          <cell r="R4297">
            <v>0</v>
          </cell>
          <cell r="AZ4297">
            <v>0</v>
          </cell>
          <cell r="BA4297">
            <v>0</v>
          </cell>
          <cell r="BC4297" t="str">
            <v>OTHERS</v>
          </cell>
          <cell r="BE4297" t="str">
            <v>Dec</v>
          </cell>
        </row>
        <row r="4298">
          <cell r="C4298" t="str">
            <v>Other</v>
          </cell>
          <cell r="R4298">
            <v>0</v>
          </cell>
          <cell r="AZ4298">
            <v>0</v>
          </cell>
          <cell r="BA4298">
            <v>0</v>
          </cell>
          <cell r="BC4298" t="str">
            <v>OTHERS</v>
          </cell>
          <cell r="BE4298" t="str">
            <v>Jan</v>
          </cell>
        </row>
        <row r="4299">
          <cell r="C4299" t="str">
            <v>Other</v>
          </cell>
          <cell r="R4299">
            <v>0</v>
          </cell>
          <cell r="AZ4299">
            <v>0</v>
          </cell>
          <cell r="BA4299">
            <v>0</v>
          </cell>
          <cell r="BC4299" t="str">
            <v>OTHERS</v>
          </cell>
          <cell r="BE4299" t="str">
            <v>Feb</v>
          </cell>
        </row>
        <row r="4300">
          <cell r="C4300" t="str">
            <v>Other</v>
          </cell>
          <cell r="R4300">
            <v>0</v>
          </cell>
          <cell r="AZ4300">
            <v>0</v>
          </cell>
          <cell r="BA4300">
            <v>0</v>
          </cell>
          <cell r="BC4300" t="str">
            <v>OTHERS</v>
          </cell>
          <cell r="BE4300" t="str">
            <v>Mar</v>
          </cell>
        </row>
        <row r="4301">
          <cell r="C4301" t="str">
            <v>Other</v>
          </cell>
          <cell r="R4301">
            <v>60000</v>
          </cell>
          <cell r="AZ4301">
            <v>-18000</v>
          </cell>
          <cell r="BA4301">
            <v>-99310.344827586203</v>
          </cell>
          <cell r="BC4301" t="str">
            <v>OTHERS</v>
          </cell>
          <cell r="BE4301" t="str">
            <v>Apr</v>
          </cell>
        </row>
        <row r="4302">
          <cell r="C4302" t="str">
            <v>Other</v>
          </cell>
          <cell r="R4302">
            <v>0</v>
          </cell>
          <cell r="AZ4302">
            <v>0</v>
          </cell>
          <cell r="BA4302">
            <v>0</v>
          </cell>
          <cell r="BC4302" t="str">
            <v>OTHERS</v>
          </cell>
          <cell r="BE4302" t="str">
            <v>May</v>
          </cell>
        </row>
        <row r="4303">
          <cell r="C4303" t="str">
            <v>Other</v>
          </cell>
          <cell r="R4303">
            <v>60000</v>
          </cell>
          <cell r="AZ4303">
            <v>-18000</v>
          </cell>
          <cell r="BA4303">
            <v>-99310.344827586203</v>
          </cell>
          <cell r="BC4303" t="str">
            <v>OTHERS</v>
          </cell>
          <cell r="BE4303" t="str">
            <v>Jun</v>
          </cell>
        </row>
        <row r="4304">
          <cell r="C4304" t="str">
            <v>Other</v>
          </cell>
          <cell r="R4304">
            <v>0</v>
          </cell>
          <cell r="AZ4304">
            <v>0</v>
          </cell>
          <cell r="BA4304">
            <v>0</v>
          </cell>
          <cell r="BC4304" t="str">
            <v>OTHERS</v>
          </cell>
          <cell r="BE4304" t="str">
            <v>Jul</v>
          </cell>
        </row>
        <row r="4305">
          <cell r="C4305" t="str">
            <v>Other</v>
          </cell>
          <cell r="R4305">
            <v>0</v>
          </cell>
          <cell r="AZ4305">
            <v>0</v>
          </cell>
          <cell r="BA4305">
            <v>0</v>
          </cell>
          <cell r="BC4305" t="str">
            <v>OTHERS</v>
          </cell>
          <cell r="BE4305" t="str">
            <v>Aug</v>
          </cell>
        </row>
        <row r="4306">
          <cell r="C4306" t="str">
            <v>Other</v>
          </cell>
          <cell r="R4306">
            <v>0</v>
          </cell>
          <cell r="AZ4306">
            <v>0</v>
          </cell>
          <cell r="BA4306">
            <v>0</v>
          </cell>
          <cell r="BC4306" t="str">
            <v>OTHERS</v>
          </cell>
          <cell r="BE4306" t="str">
            <v>Sep</v>
          </cell>
        </row>
        <row r="4307">
          <cell r="C4307" t="str">
            <v>Other</v>
          </cell>
          <cell r="R4307">
            <v>60000</v>
          </cell>
          <cell r="AZ4307">
            <v>-18000</v>
          </cell>
          <cell r="BA4307">
            <v>-99310.344827586203</v>
          </cell>
          <cell r="BC4307" t="str">
            <v>OTHERS</v>
          </cell>
          <cell r="BE4307" t="str">
            <v>Oct</v>
          </cell>
        </row>
        <row r="4308">
          <cell r="C4308" t="str">
            <v>Other</v>
          </cell>
          <cell r="R4308">
            <v>0</v>
          </cell>
          <cell r="AZ4308">
            <v>0</v>
          </cell>
          <cell r="BA4308">
            <v>0</v>
          </cell>
          <cell r="BC4308" t="str">
            <v>OTHERS</v>
          </cell>
          <cell r="BE4308" t="str">
            <v>Nov</v>
          </cell>
        </row>
        <row r="4309">
          <cell r="C4309" t="str">
            <v>Other</v>
          </cell>
          <cell r="R4309">
            <v>0</v>
          </cell>
          <cell r="AZ4309">
            <v>0</v>
          </cell>
          <cell r="BA4309">
            <v>0</v>
          </cell>
          <cell r="BC4309" t="str">
            <v>OTHERS</v>
          </cell>
          <cell r="BE4309" t="str">
            <v>Dec</v>
          </cell>
        </row>
        <row r="4310">
          <cell r="C4310" t="str">
            <v>Other</v>
          </cell>
          <cell r="R4310">
            <v>0</v>
          </cell>
          <cell r="AZ4310">
            <v>0</v>
          </cell>
          <cell r="BA4310">
            <v>0</v>
          </cell>
          <cell r="BC4310" t="str">
            <v>OTHERS</v>
          </cell>
          <cell r="BE4310" t="str">
            <v>Jan</v>
          </cell>
        </row>
        <row r="4311">
          <cell r="C4311" t="str">
            <v>Other</v>
          </cell>
          <cell r="R4311">
            <v>0</v>
          </cell>
          <cell r="AZ4311">
            <v>0</v>
          </cell>
          <cell r="BA4311">
            <v>0</v>
          </cell>
          <cell r="BC4311" t="str">
            <v>OTHERS</v>
          </cell>
          <cell r="BE4311" t="str">
            <v>Feb</v>
          </cell>
        </row>
        <row r="4312">
          <cell r="C4312" t="str">
            <v>Other</v>
          </cell>
          <cell r="R4312">
            <v>30000</v>
          </cell>
          <cell r="AZ4312">
            <v>-9000</v>
          </cell>
          <cell r="BA4312">
            <v>-17896.551724137931</v>
          </cell>
          <cell r="BC4312" t="str">
            <v>OTHERS</v>
          </cell>
          <cell r="BE4312" t="str">
            <v>Mar</v>
          </cell>
        </row>
        <row r="4313">
          <cell r="C4313" t="str">
            <v>Other</v>
          </cell>
          <cell r="R4313">
            <v>21000</v>
          </cell>
          <cell r="AZ4313">
            <v>-6300</v>
          </cell>
          <cell r="BA4313">
            <v>-12527.586206896551</v>
          </cell>
          <cell r="BC4313" t="str">
            <v>OTHERS</v>
          </cell>
          <cell r="BE4313" t="str">
            <v>Apr</v>
          </cell>
        </row>
        <row r="4314">
          <cell r="C4314" t="str">
            <v>Other</v>
          </cell>
          <cell r="R4314">
            <v>0</v>
          </cell>
          <cell r="AZ4314">
            <v>0</v>
          </cell>
          <cell r="BA4314">
            <v>0</v>
          </cell>
          <cell r="BC4314" t="str">
            <v>OTHERS</v>
          </cell>
          <cell r="BE4314" t="str">
            <v>May</v>
          </cell>
        </row>
        <row r="4315">
          <cell r="C4315" t="str">
            <v>Other</v>
          </cell>
          <cell r="R4315">
            <v>0</v>
          </cell>
          <cell r="AZ4315">
            <v>0</v>
          </cell>
          <cell r="BA4315">
            <v>0</v>
          </cell>
          <cell r="BC4315" t="str">
            <v>OTHERS</v>
          </cell>
          <cell r="BE4315" t="str">
            <v>Jun</v>
          </cell>
        </row>
        <row r="4316">
          <cell r="C4316" t="str">
            <v>Other</v>
          </cell>
          <cell r="R4316">
            <v>0</v>
          </cell>
          <cell r="AZ4316">
            <v>0</v>
          </cell>
          <cell r="BA4316">
            <v>0</v>
          </cell>
          <cell r="BC4316" t="str">
            <v>OTHERS</v>
          </cell>
          <cell r="BE4316" t="str">
            <v>Jul</v>
          </cell>
        </row>
        <row r="4317">
          <cell r="C4317" t="str">
            <v>Other</v>
          </cell>
          <cell r="R4317">
            <v>16000</v>
          </cell>
          <cell r="AZ4317">
            <v>-4800</v>
          </cell>
          <cell r="BA4317">
            <v>-9544.8275862068967</v>
          </cell>
          <cell r="BC4317" t="str">
            <v>OTHERS</v>
          </cell>
          <cell r="BE4317" t="str">
            <v>Aug</v>
          </cell>
        </row>
        <row r="4318">
          <cell r="C4318" t="str">
            <v>Other</v>
          </cell>
          <cell r="R4318">
            <v>21000</v>
          </cell>
          <cell r="AZ4318">
            <v>-6300</v>
          </cell>
          <cell r="BA4318">
            <v>-12527.586206896551</v>
          </cell>
          <cell r="BC4318" t="str">
            <v>OTHERS</v>
          </cell>
          <cell r="BE4318" t="str">
            <v>Sep</v>
          </cell>
        </row>
        <row r="4319">
          <cell r="C4319" t="str">
            <v>Other</v>
          </cell>
          <cell r="R4319">
            <v>0</v>
          </cell>
          <cell r="AZ4319">
            <v>0</v>
          </cell>
          <cell r="BA4319">
            <v>0</v>
          </cell>
          <cell r="BC4319" t="str">
            <v>OTHERS</v>
          </cell>
          <cell r="BE4319" t="str">
            <v>Oct</v>
          </cell>
        </row>
        <row r="4320">
          <cell r="C4320" t="str">
            <v>Other</v>
          </cell>
          <cell r="R4320">
            <v>16000</v>
          </cell>
          <cell r="AZ4320">
            <v>-4800</v>
          </cell>
          <cell r="BA4320">
            <v>-9544.8275862068967</v>
          </cell>
          <cell r="BC4320" t="str">
            <v>OTHERS</v>
          </cell>
          <cell r="BE4320" t="str">
            <v>Nov</v>
          </cell>
        </row>
        <row r="4321">
          <cell r="C4321" t="str">
            <v>Other</v>
          </cell>
          <cell r="R4321">
            <v>40000</v>
          </cell>
          <cell r="AZ4321">
            <v>-12000</v>
          </cell>
          <cell r="BA4321">
            <v>-23862.068965517243</v>
          </cell>
          <cell r="BC4321" t="str">
            <v>OTHERS</v>
          </cell>
          <cell r="BE4321" t="str">
            <v>Dec</v>
          </cell>
        </row>
        <row r="4322">
          <cell r="C4322" t="str">
            <v>Other</v>
          </cell>
          <cell r="R4322">
            <v>0</v>
          </cell>
          <cell r="AZ4322">
            <v>0</v>
          </cell>
          <cell r="BA4322">
            <v>0</v>
          </cell>
          <cell r="BC4322" t="str">
            <v>OTHERS</v>
          </cell>
          <cell r="BE4322" t="str">
            <v>Jan</v>
          </cell>
        </row>
        <row r="4323">
          <cell r="C4323" t="str">
            <v>Other</v>
          </cell>
          <cell r="R4323">
            <v>0</v>
          </cell>
          <cell r="AZ4323">
            <v>0</v>
          </cell>
          <cell r="BA4323">
            <v>0</v>
          </cell>
          <cell r="BC4323" t="str">
            <v>OTHERS</v>
          </cell>
          <cell r="BE4323" t="str">
            <v>Feb</v>
          </cell>
        </row>
        <row r="4324">
          <cell r="C4324" t="str">
            <v>Other</v>
          </cell>
          <cell r="R4324">
            <v>0</v>
          </cell>
          <cell r="AZ4324">
            <v>0</v>
          </cell>
          <cell r="BA4324">
            <v>0</v>
          </cell>
          <cell r="BC4324" t="str">
            <v>OTHERS</v>
          </cell>
          <cell r="BE4324" t="str">
            <v>Mar</v>
          </cell>
        </row>
        <row r="4325">
          <cell r="C4325" t="str">
            <v>Other</v>
          </cell>
          <cell r="R4325">
            <v>0</v>
          </cell>
          <cell r="AZ4325">
            <v>0</v>
          </cell>
          <cell r="BA4325">
            <v>0</v>
          </cell>
          <cell r="BC4325" t="str">
            <v>OTHERS</v>
          </cell>
          <cell r="BE4325" t="str">
            <v>Apr</v>
          </cell>
        </row>
        <row r="4326">
          <cell r="C4326" t="str">
            <v>Other</v>
          </cell>
          <cell r="R4326">
            <v>30000</v>
          </cell>
          <cell r="AZ4326">
            <v>-9000</v>
          </cell>
          <cell r="BA4326">
            <v>-17896.551724137931</v>
          </cell>
          <cell r="BC4326" t="str">
            <v>OTHERS</v>
          </cell>
          <cell r="BE4326" t="str">
            <v>May</v>
          </cell>
        </row>
        <row r="4327">
          <cell r="C4327" t="str">
            <v>Other</v>
          </cell>
          <cell r="R4327">
            <v>30000</v>
          </cell>
          <cell r="AZ4327">
            <v>-9000</v>
          </cell>
          <cell r="BA4327">
            <v>-17896.551724137931</v>
          </cell>
          <cell r="BC4327" t="str">
            <v>OTHERS</v>
          </cell>
          <cell r="BE4327" t="str">
            <v>Jun</v>
          </cell>
        </row>
        <row r="4328">
          <cell r="C4328" t="str">
            <v>Other</v>
          </cell>
          <cell r="R4328">
            <v>0</v>
          </cell>
          <cell r="AZ4328">
            <v>0</v>
          </cell>
          <cell r="BA4328">
            <v>0</v>
          </cell>
          <cell r="BC4328" t="str">
            <v>OTHERS</v>
          </cell>
          <cell r="BE4328" t="str">
            <v>Jul</v>
          </cell>
        </row>
        <row r="4329">
          <cell r="C4329" t="str">
            <v>Other</v>
          </cell>
          <cell r="R4329">
            <v>20000</v>
          </cell>
          <cell r="AZ4329">
            <v>-6000</v>
          </cell>
          <cell r="BA4329">
            <v>-11931.034482758621</v>
          </cell>
          <cell r="BC4329" t="str">
            <v>OTHERS</v>
          </cell>
          <cell r="BE4329" t="str">
            <v>Aug</v>
          </cell>
        </row>
        <row r="4330">
          <cell r="C4330" t="str">
            <v>Other</v>
          </cell>
          <cell r="R4330">
            <v>0</v>
          </cell>
          <cell r="AZ4330">
            <v>0</v>
          </cell>
          <cell r="BA4330">
            <v>0</v>
          </cell>
          <cell r="BC4330" t="str">
            <v>OTHERS</v>
          </cell>
          <cell r="BE4330" t="str">
            <v>Sep</v>
          </cell>
        </row>
        <row r="4331">
          <cell r="C4331" t="str">
            <v>Other</v>
          </cell>
          <cell r="R4331">
            <v>0</v>
          </cell>
          <cell r="AZ4331">
            <v>0</v>
          </cell>
          <cell r="BA4331">
            <v>0</v>
          </cell>
          <cell r="BC4331" t="str">
            <v>OTHERS</v>
          </cell>
          <cell r="BE4331" t="str">
            <v>Oct</v>
          </cell>
        </row>
        <row r="4332">
          <cell r="C4332" t="str">
            <v>Other</v>
          </cell>
          <cell r="R4332">
            <v>0</v>
          </cell>
          <cell r="AZ4332">
            <v>0</v>
          </cell>
          <cell r="BA4332">
            <v>0</v>
          </cell>
          <cell r="BC4332" t="str">
            <v>OTHERS</v>
          </cell>
          <cell r="BE4332" t="str">
            <v>Nov</v>
          </cell>
        </row>
        <row r="4333">
          <cell r="C4333" t="str">
            <v>Other</v>
          </cell>
          <cell r="R4333">
            <v>0</v>
          </cell>
          <cell r="AZ4333">
            <v>0</v>
          </cell>
          <cell r="BA4333">
            <v>0</v>
          </cell>
          <cell r="BC4333" t="str">
            <v>OTHERS</v>
          </cell>
          <cell r="BE4333" t="str">
            <v>Dec</v>
          </cell>
        </row>
        <row r="4334">
          <cell r="C4334" t="str">
            <v>Other</v>
          </cell>
          <cell r="R4334">
            <v>30000</v>
          </cell>
          <cell r="AZ4334">
            <v>-9000</v>
          </cell>
          <cell r="BA4334">
            <v>-17896.551724137931</v>
          </cell>
          <cell r="BC4334" t="str">
            <v>OTHERS</v>
          </cell>
          <cell r="BE4334" t="str">
            <v>Jan</v>
          </cell>
        </row>
        <row r="4335">
          <cell r="C4335" t="str">
            <v>Other</v>
          </cell>
          <cell r="R4335">
            <v>30000</v>
          </cell>
          <cell r="AZ4335">
            <v>-9000</v>
          </cell>
          <cell r="BA4335">
            <v>-17896.551724137931</v>
          </cell>
          <cell r="BC4335" t="str">
            <v>OTHERS</v>
          </cell>
          <cell r="BE4335" t="str">
            <v>Feb</v>
          </cell>
        </row>
        <row r="4336">
          <cell r="C4336" t="str">
            <v>Other</v>
          </cell>
          <cell r="R4336">
            <v>0</v>
          </cell>
          <cell r="AZ4336">
            <v>0</v>
          </cell>
          <cell r="BA4336">
            <v>0</v>
          </cell>
          <cell r="BC4336" t="str">
            <v>OTHERS</v>
          </cell>
          <cell r="BE4336" t="str">
            <v>Mar</v>
          </cell>
        </row>
        <row r="4337">
          <cell r="C4337" t="str">
            <v>Other</v>
          </cell>
          <cell r="R4337">
            <v>0</v>
          </cell>
          <cell r="AZ4337">
            <v>0</v>
          </cell>
          <cell r="BA4337">
            <v>0</v>
          </cell>
          <cell r="BC4337" t="str">
            <v>OTHERS</v>
          </cell>
          <cell r="BE4337" t="str">
            <v>Apr</v>
          </cell>
        </row>
        <row r="4338">
          <cell r="C4338" t="str">
            <v>Other</v>
          </cell>
          <cell r="R4338">
            <v>0</v>
          </cell>
          <cell r="AZ4338">
            <v>0</v>
          </cell>
          <cell r="BA4338">
            <v>0</v>
          </cell>
          <cell r="BC4338" t="str">
            <v>OTHERS</v>
          </cell>
          <cell r="BE4338" t="str">
            <v>May</v>
          </cell>
        </row>
        <row r="4339">
          <cell r="C4339" t="str">
            <v>Other</v>
          </cell>
          <cell r="R4339">
            <v>55000</v>
          </cell>
          <cell r="AZ4339">
            <v>-16500</v>
          </cell>
          <cell r="BA4339">
            <v>-32810.344827586203</v>
          </cell>
          <cell r="BC4339" t="str">
            <v>OTHERS</v>
          </cell>
          <cell r="BE4339" t="str">
            <v>Jun</v>
          </cell>
        </row>
        <row r="4340">
          <cell r="C4340" t="str">
            <v>Other</v>
          </cell>
          <cell r="R4340">
            <v>30000</v>
          </cell>
          <cell r="AZ4340">
            <v>-9000</v>
          </cell>
          <cell r="BA4340">
            <v>-17896.551724137931</v>
          </cell>
          <cell r="BC4340" t="str">
            <v>OTHERS</v>
          </cell>
          <cell r="BE4340" t="str">
            <v>Jul</v>
          </cell>
        </row>
        <row r="4341">
          <cell r="C4341" t="str">
            <v>Other</v>
          </cell>
          <cell r="R4341">
            <v>40000</v>
          </cell>
          <cell r="AZ4341">
            <v>-12000</v>
          </cell>
          <cell r="BA4341">
            <v>-23862.068965517243</v>
          </cell>
          <cell r="BC4341" t="str">
            <v>OTHERS</v>
          </cell>
          <cell r="BE4341" t="str">
            <v>Aug</v>
          </cell>
        </row>
        <row r="4342">
          <cell r="C4342" t="str">
            <v>Other</v>
          </cell>
          <cell r="R4342">
            <v>28000</v>
          </cell>
          <cell r="AZ4342">
            <v>-8400</v>
          </cell>
          <cell r="BA4342">
            <v>-16703.448275862069</v>
          </cell>
          <cell r="BC4342" t="str">
            <v>OTHERS</v>
          </cell>
          <cell r="BE4342" t="str">
            <v>Sep</v>
          </cell>
        </row>
        <row r="4343">
          <cell r="C4343" t="str">
            <v>Other</v>
          </cell>
          <cell r="R4343">
            <v>0</v>
          </cell>
          <cell r="AZ4343">
            <v>0</v>
          </cell>
          <cell r="BA4343">
            <v>0</v>
          </cell>
          <cell r="BC4343" t="str">
            <v>OTHERS</v>
          </cell>
          <cell r="BE4343" t="str">
            <v>Oct</v>
          </cell>
        </row>
        <row r="4344">
          <cell r="C4344" t="str">
            <v>Other</v>
          </cell>
          <cell r="R4344">
            <v>60000</v>
          </cell>
          <cell r="AZ4344">
            <v>-18000</v>
          </cell>
          <cell r="BA4344">
            <v>-35793.103448275862</v>
          </cell>
          <cell r="BC4344" t="str">
            <v>OTHERS</v>
          </cell>
          <cell r="BE4344" t="str">
            <v>Nov</v>
          </cell>
        </row>
        <row r="4345">
          <cell r="C4345" t="str">
            <v>Other</v>
          </cell>
          <cell r="R4345">
            <v>0</v>
          </cell>
          <cell r="AZ4345">
            <v>0</v>
          </cell>
          <cell r="BA4345">
            <v>0</v>
          </cell>
          <cell r="BC4345" t="str">
            <v>OTHERS</v>
          </cell>
          <cell r="BE4345" t="str">
            <v>Dec</v>
          </cell>
        </row>
        <row r="4346">
          <cell r="C4346" t="str">
            <v>Other</v>
          </cell>
          <cell r="R4346">
            <v>0</v>
          </cell>
          <cell r="AZ4346">
            <v>0</v>
          </cell>
          <cell r="BA4346">
            <v>0</v>
          </cell>
          <cell r="BC4346" t="str">
            <v>OTHERS</v>
          </cell>
          <cell r="BE4346" t="str">
            <v>Jan</v>
          </cell>
        </row>
        <row r="4347">
          <cell r="C4347" t="str">
            <v>Other</v>
          </cell>
          <cell r="R4347">
            <v>0</v>
          </cell>
          <cell r="AZ4347">
            <v>0</v>
          </cell>
          <cell r="BA4347">
            <v>0</v>
          </cell>
          <cell r="BC4347" t="str">
            <v>OTHERS</v>
          </cell>
          <cell r="BE4347" t="str">
            <v>Feb</v>
          </cell>
        </row>
        <row r="4348">
          <cell r="C4348" t="str">
            <v>Other</v>
          </cell>
          <cell r="R4348">
            <v>0</v>
          </cell>
          <cell r="AZ4348">
            <v>0</v>
          </cell>
          <cell r="BA4348">
            <v>0</v>
          </cell>
          <cell r="BC4348" t="str">
            <v>OTHERS</v>
          </cell>
          <cell r="BE4348" t="str">
            <v>Mar</v>
          </cell>
        </row>
        <row r="4349">
          <cell r="C4349" t="str">
            <v>Other</v>
          </cell>
          <cell r="R4349">
            <v>0</v>
          </cell>
          <cell r="AZ4349">
            <v>0</v>
          </cell>
          <cell r="BA4349">
            <v>0</v>
          </cell>
          <cell r="BC4349" t="str">
            <v>OTHERS</v>
          </cell>
          <cell r="BE4349" t="str">
            <v>Apr</v>
          </cell>
        </row>
        <row r="4350">
          <cell r="C4350" t="str">
            <v>Other</v>
          </cell>
          <cell r="R4350">
            <v>0</v>
          </cell>
          <cell r="AZ4350">
            <v>0</v>
          </cell>
          <cell r="BA4350">
            <v>0</v>
          </cell>
          <cell r="BC4350" t="str">
            <v>OTHERS</v>
          </cell>
          <cell r="BE4350" t="str">
            <v>May</v>
          </cell>
        </row>
        <row r="4351">
          <cell r="C4351" t="str">
            <v>Other</v>
          </cell>
          <cell r="R4351">
            <v>0</v>
          </cell>
          <cell r="AZ4351">
            <v>0</v>
          </cell>
          <cell r="BA4351">
            <v>0</v>
          </cell>
          <cell r="BC4351" t="str">
            <v>OTHERS</v>
          </cell>
          <cell r="BE4351" t="str">
            <v>Jun</v>
          </cell>
        </row>
        <row r="4352">
          <cell r="C4352" t="str">
            <v>Other</v>
          </cell>
          <cell r="R4352">
            <v>60000</v>
          </cell>
          <cell r="AZ4352">
            <v>-18000</v>
          </cell>
          <cell r="BA4352">
            <v>-35793.103448275862</v>
          </cell>
          <cell r="BC4352" t="str">
            <v>OTHERS</v>
          </cell>
          <cell r="BE4352" t="str">
            <v>Jul</v>
          </cell>
        </row>
        <row r="4353">
          <cell r="C4353" t="str">
            <v>Other</v>
          </cell>
          <cell r="R4353">
            <v>0</v>
          </cell>
          <cell r="AZ4353">
            <v>0</v>
          </cell>
          <cell r="BA4353">
            <v>0</v>
          </cell>
          <cell r="BC4353" t="str">
            <v>OTHERS</v>
          </cell>
          <cell r="BE4353" t="str">
            <v>Aug</v>
          </cell>
        </row>
        <row r="4354">
          <cell r="C4354" t="str">
            <v>Other</v>
          </cell>
          <cell r="R4354">
            <v>60000</v>
          </cell>
          <cell r="AZ4354">
            <v>-18000</v>
          </cell>
          <cell r="BA4354">
            <v>-35793.103448275862</v>
          </cell>
          <cell r="BC4354" t="str">
            <v>OTHERS</v>
          </cell>
          <cell r="BE4354" t="str">
            <v>Sep</v>
          </cell>
        </row>
        <row r="4355">
          <cell r="C4355" t="str">
            <v>Other</v>
          </cell>
          <cell r="R4355">
            <v>60000</v>
          </cell>
          <cell r="AZ4355">
            <v>-18000</v>
          </cell>
          <cell r="BA4355">
            <v>-35793.103448275862</v>
          </cell>
          <cell r="BC4355" t="str">
            <v>OTHERS</v>
          </cell>
          <cell r="BE4355" t="str">
            <v>Oct</v>
          </cell>
        </row>
        <row r="4356">
          <cell r="C4356" t="str">
            <v>Other</v>
          </cell>
          <cell r="R4356">
            <v>0</v>
          </cell>
          <cell r="AZ4356">
            <v>0</v>
          </cell>
          <cell r="BA4356">
            <v>0</v>
          </cell>
          <cell r="BC4356" t="str">
            <v>OTHERS</v>
          </cell>
          <cell r="BE4356" t="str">
            <v>Nov</v>
          </cell>
        </row>
        <row r="4357">
          <cell r="C4357" t="str">
            <v>Other</v>
          </cell>
          <cell r="R4357">
            <v>30000</v>
          </cell>
          <cell r="AZ4357">
            <v>-9000</v>
          </cell>
          <cell r="BA4357">
            <v>-17896.551724137931</v>
          </cell>
          <cell r="BC4357" t="str">
            <v>OTHERS</v>
          </cell>
          <cell r="BE4357" t="str">
            <v>Dec</v>
          </cell>
        </row>
        <row r="4358">
          <cell r="C4358" t="str">
            <v>Other</v>
          </cell>
          <cell r="R4358">
            <v>0</v>
          </cell>
          <cell r="AZ4358">
            <v>0</v>
          </cell>
          <cell r="BA4358">
            <v>0</v>
          </cell>
          <cell r="BC4358" t="str">
            <v>OTHERS</v>
          </cell>
          <cell r="BE4358" t="str">
            <v>Jan</v>
          </cell>
        </row>
        <row r="4359">
          <cell r="C4359" t="str">
            <v>Other</v>
          </cell>
          <cell r="R4359">
            <v>0</v>
          </cell>
          <cell r="AZ4359">
            <v>0</v>
          </cell>
          <cell r="BA4359">
            <v>0</v>
          </cell>
          <cell r="BC4359" t="str">
            <v>OTHERS</v>
          </cell>
          <cell r="BE4359" t="str">
            <v>Feb</v>
          </cell>
        </row>
        <row r="4360">
          <cell r="C4360" t="str">
            <v>Other</v>
          </cell>
          <cell r="R4360">
            <v>0</v>
          </cell>
          <cell r="AZ4360">
            <v>0</v>
          </cell>
          <cell r="BA4360">
            <v>0</v>
          </cell>
          <cell r="BC4360" t="str">
            <v>OTHERS</v>
          </cell>
          <cell r="BE4360" t="str">
            <v>Mar</v>
          </cell>
        </row>
        <row r="4361">
          <cell r="C4361" t="str">
            <v>Other</v>
          </cell>
          <cell r="R4361">
            <v>0</v>
          </cell>
          <cell r="AZ4361">
            <v>0</v>
          </cell>
          <cell r="BA4361">
            <v>0</v>
          </cell>
          <cell r="BC4361" t="str">
            <v>OTHERS</v>
          </cell>
          <cell r="BE4361" t="str">
            <v>Apr</v>
          </cell>
        </row>
        <row r="4362">
          <cell r="C4362" t="str">
            <v>Other</v>
          </cell>
          <cell r="R4362">
            <v>0</v>
          </cell>
          <cell r="AZ4362">
            <v>0</v>
          </cell>
          <cell r="BA4362">
            <v>0</v>
          </cell>
          <cell r="BC4362" t="str">
            <v>OTHERS</v>
          </cell>
          <cell r="BE4362" t="str">
            <v>May</v>
          </cell>
        </row>
        <row r="4363">
          <cell r="C4363" t="str">
            <v>Other</v>
          </cell>
          <cell r="R4363">
            <v>24000</v>
          </cell>
          <cell r="AZ4363">
            <v>-7200</v>
          </cell>
          <cell r="BA4363">
            <v>-33600</v>
          </cell>
          <cell r="BC4363" t="str">
            <v>OTHERS</v>
          </cell>
          <cell r="BE4363" t="str">
            <v>Jun</v>
          </cell>
        </row>
        <row r="4364">
          <cell r="C4364" t="str">
            <v>Other</v>
          </cell>
          <cell r="R4364">
            <v>0</v>
          </cell>
          <cell r="AZ4364">
            <v>0</v>
          </cell>
          <cell r="BA4364">
            <v>0</v>
          </cell>
          <cell r="BC4364" t="str">
            <v>OTHERS</v>
          </cell>
          <cell r="BE4364" t="str">
            <v>Jul</v>
          </cell>
        </row>
        <row r="4365">
          <cell r="C4365" t="str">
            <v>Other</v>
          </cell>
          <cell r="R4365">
            <v>0</v>
          </cell>
          <cell r="AZ4365">
            <v>0</v>
          </cell>
          <cell r="BA4365">
            <v>0</v>
          </cell>
          <cell r="BC4365" t="str">
            <v>OTHERS</v>
          </cell>
          <cell r="BE4365" t="str">
            <v>Aug</v>
          </cell>
        </row>
        <row r="4366">
          <cell r="C4366" t="str">
            <v>Other</v>
          </cell>
          <cell r="R4366">
            <v>0</v>
          </cell>
          <cell r="AZ4366">
            <v>0</v>
          </cell>
          <cell r="BA4366">
            <v>0</v>
          </cell>
          <cell r="BC4366" t="str">
            <v>OTHERS</v>
          </cell>
          <cell r="BE4366" t="str">
            <v>Sep</v>
          </cell>
        </row>
        <row r="4367">
          <cell r="C4367" t="str">
            <v>Other</v>
          </cell>
          <cell r="R4367">
            <v>16000</v>
          </cell>
          <cell r="AZ4367">
            <v>-4800</v>
          </cell>
          <cell r="BA4367">
            <v>-22400</v>
          </cell>
          <cell r="BC4367" t="str">
            <v>OTHERS</v>
          </cell>
          <cell r="BE4367" t="str">
            <v>Oct</v>
          </cell>
        </row>
        <row r="4368">
          <cell r="C4368" t="str">
            <v>Other</v>
          </cell>
          <cell r="R4368">
            <v>0</v>
          </cell>
          <cell r="AZ4368">
            <v>0</v>
          </cell>
          <cell r="BA4368">
            <v>0</v>
          </cell>
          <cell r="BC4368" t="str">
            <v>OTHERS</v>
          </cell>
          <cell r="BE4368" t="str">
            <v>Nov</v>
          </cell>
        </row>
        <row r="4369">
          <cell r="C4369" t="str">
            <v>Other</v>
          </cell>
          <cell r="R4369">
            <v>32000</v>
          </cell>
          <cell r="AZ4369">
            <v>-9600</v>
          </cell>
          <cell r="BA4369">
            <v>-44800</v>
          </cell>
          <cell r="BC4369" t="str">
            <v>OTHERS</v>
          </cell>
          <cell r="BE4369" t="str">
            <v>Dec</v>
          </cell>
        </row>
        <row r="4370">
          <cell r="C4370" t="str">
            <v>Other</v>
          </cell>
          <cell r="R4370">
            <v>0</v>
          </cell>
          <cell r="AZ4370">
            <v>0</v>
          </cell>
          <cell r="BA4370">
            <v>0</v>
          </cell>
          <cell r="BC4370" t="str">
            <v>OTHERS</v>
          </cell>
          <cell r="BE4370" t="str">
            <v>Jan</v>
          </cell>
        </row>
        <row r="4371">
          <cell r="C4371" t="str">
            <v>Other</v>
          </cell>
          <cell r="R4371">
            <v>0</v>
          </cell>
          <cell r="AZ4371">
            <v>0</v>
          </cell>
          <cell r="BA4371">
            <v>0</v>
          </cell>
          <cell r="BC4371" t="str">
            <v>OTHERS</v>
          </cell>
          <cell r="BE4371" t="str">
            <v>Feb</v>
          </cell>
        </row>
        <row r="4372">
          <cell r="C4372" t="str">
            <v>Other</v>
          </cell>
          <cell r="R4372">
            <v>0</v>
          </cell>
          <cell r="AZ4372">
            <v>0</v>
          </cell>
          <cell r="BA4372">
            <v>0</v>
          </cell>
          <cell r="BC4372" t="str">
            <v>OTHERS</v>
          </cell>
          <cell r="BE4372" t="str">
            <v>Mar</v>
          </cell>
        </row>
        <row r="4373">
          <cell r="C4373" t="str">
            <v>Other</v>
          </cell>
          <cell r="R4373">
            <v>0</v>
          </cell>
          <cell r="AZ4373">
            <v>0</v>
          </cell>
          <cell r="BA4373">
            <v>0</v>
          </cell>
          <cell r="BC4373" t="str">
            <v>OTHERS</v>
          </cell>
          <cell r="BE4373" t="str">
            <v>Apr</v>
          </cell>
        </row>
        <row r="4374">
          <cell r="C4374" t="str">
            <v>Other</v>
          </cell>
          <cell r="R4374">
            <v>0</v>
          </cell>
          <cell r="AZ4374">
            <v>0</v>
          </cell>
          <cell r="BA4374">
            <v>0</v>
          </cell>
          <cell r="BC4374" t="str">
            <v>OTHERS</v>
          </cell>
          <cell r="BE4374" t="str">
            <v>May</v>
          </cell>
        </row>
        <row r="4375">
          <cell r="C4375" t="str">
            <v>Other</v>
          </cell>
          <cell r="R4375">
            <v>0</v>
          </cell>
          <cell r="AZ4375">
            <v>0</v>
          </cell>
          <cell r="BA4375">
            <v>0</v>
          </cell>
          <cell r="BC4375" t="str">
            <v>OTHERS</v>
          </cell>
          <cell r="BE4375" t="str">
            <v>Jun</v>
          </cell>
        </row>
        <row r="4376">
          <cell r="C4376" t="str">
            <v>Other</v>
          </cell>
          <cell r="R4376">
            <v>0</v>
          </cell>
          <cell r="AZ4376">
            <v>0</v>
          </cell>
          <cell r="BA4376">
            <v>0</v>
          </cell>
          <cell r="BC4376" t="str">
            <v>OTHERS</v>
          </cell>
          <cell r="BE4376" t="str">
            <v>Jul</v>
          </cell>
        </row>
        <row r="4377">
          <cell r="C4377" t="str">
            <v>Other</v>
          </cell>
          <cell r="R4377">
            <v>0</v>
          </cell>
          <cell r="AZ4377">
            <v>0</v>
          </cell>
          <cell r="BA4377">
            <v>0</v>
          </cell>
          <cell r="BC4377" t="str">
            <v>OTHERS</v>
          </cell>
          <cell r="BE4377" t="str">
            <v>Aug</v>
          </cell>
        </row>
        <row r="4378">
          <cell r="C4378" t="str">
            <v>Other</v>
          </cell>
          <cell r="R4378">
            <v>0</v>
          </cell>
          <cell r="AZ4378">
            <v>0</v>
          </cell>
          <cell r="BA4378">
            <v>0</v>
          </cell>
          <cell r="BC4378" t="str">
            <v>OTHERS</v>
          </cell>
          <cell r="BE4378" t="str">
            <v>Sep</v>
          </cell>
        </row>
        <row r="4379">
          <cell r="C4379" t="str">
            <v>Other</v>
          </cell>
          <cell r="R4379">
            <v>0</v>
          </cell>
          <cell r="AZ4379">
            <v>0</v>
          </cell>
          <cell r="BA4379">
            <v>0</v>
          </cell>
          <cell r="BC4379" t="str">
            <v>OTHERS</v>
          </cell>
          <cell r="BE4379" t="str">
            <v>Oct</v>
          </cell>
        </row>
        <row r="4380">
          <cell r="C4380" t="str">
            <v>Other</v>
          </cell>
          <cell r="R4380">
            <v>0</v>
          </cell>
          <cell r="AZ4380">
            <v>0</v>
          </cell>
          <cell r="BA4380">
            <v>0</v>
          </cell>
          <cell r="BC4380" t="str">
            <v>OTHERS</v>
          </cell>
          <cell r="BE4380" t="str">
            <v>Nov</v>
          </cell>
        </row>
        <row r="4381">
          <cell r="C4381" t="str">
            <v>Other</v>
          </cell>
          <cell r="R4381">
            <v>0</v>
          </cell>
          <cell r="AZ4381">
            <v>0</v>
          </cell>
          <cell r="BA4381">
            <v>0</v>
          </cell>
          <cell r="BC4381" t="str">
            <v>OTHERS</v>
          </cell>
          <cell r="BE4381" t="str">
            <v>Dec</v>
          </cell>
        </row>
      </sheetData>
      <sheetData sheetId="13">
        <row r="7">
          <cell r="C7" t="str">
            <v>ENEL</v>
          </cell>
          <cell r="F7">
            <v>590409</v>
          </cell>
          <cell r="G7">
            <v>-3.1971953848942003</v>
          </cell>
          <cell r="H7">
            <v>910000</v>
          </cell>
          <cell r="I7">
            <v>-0.82477810650887606</v>
          </cell>
          <cell r="J7">
            <v>-3.1</v>
          </cell>
        </row>
        <row r="8">
          <cell r="C8" t="str">
            <v>Chubu</v>
          </cell>
          <cell r="F8">
            <v>353998</v>
          </cell>
          <cell r="G8">
            <v>-1.49</v>
          </cell>
          <cell r="H8">
            <v>320000</v>
          </cell>
          <cell r="I8">
            <v>-1.6160740022966913</v>
          </cell>
          <cell r="J8">
            <v>-3.3</v>
          </cell>
        </row>
        <row r="9">
          <cell r="C9" t="str">
            <v>CET</v>
          </cell>
          <cell r="F9">
            <v>451982</v>
          </cell>
          <cell r="G9">
            <v>-7.1219464491948798</v>
          </cell>
          <cell r="H9">
            <v>700000</v>
          </cell>
          <cell r="I9">
            <v>-1.4067457985662246</v>
          </cell>
          <cell r="J9">
            <v>-3.3</v>
          </cell>
        </row>
        <row r="10">
          <cell r="C10" t="str">
            <v>Formosa</v>
          </cell>
          <cell r="F10">
            <v>962380</v>
          </cell>
          <cell r="G10">
            <v>-3.4986902159230242</v>
          </cell>
          <cell r="H10">
            <v>150000</v>
          </cell>
          <cell r="I10">
            <v>-0.79390699145839916</v>
          </cell>
          <cell r="J10">
            <v>-4</v>
          </cell>
        </row>
        <row r="11">
          <cell r="C11" t="str">
            <v>EPDC</v>
          </cell>
          <cell r="F11">
            <v>207573</v>
          </cell>
          <cell r="G11">
            <v>-4.4111914362657956</v>
          </cell>
          <cell r="H11">
            <v>700000</v>
          </cell>
          <cell r="I11">
            <v>-1.5041597847879604</v>
          </cell>
          <cell r="J11">
            <v>-3</v>
          </cell>
        </row>
        <row r="12">
          <cell r="C12" t="str">
            <v>Hoping</v>
          </cell>
          <cell r="F12">
            <v>365003</v>
          </cell>
          <cell r="G12">
            <v>-5.8628404972013932</v>
          </cell>
          <cell r="H12">
            <v>630000</v>
          </cell>
          <cell r="I12">
            <v>-0.6998512685914261</v>
          </cell>
          <cell r="J12">
            <v>-3.5</v>
          </cell>
        </row>
        <row r="13">
          <cell r="C13" t="str">
            <v>Huaneng</v>
          </cell>
          <cell r="F13">
            <v>2435633</v>
          </cell>
          <cell r="G13">
            <v>1.7354279318764367</v>
          </cell>
          <cell r="H13">
            <v>1335000</v>
          </cell>
          <cell r="I13">
            <v>0</v>
          </cell>
          <cell r="J13">
            <v>-0.3</v>
          </cell>
        </row>
        <row r="14">
          <cell r="C14" t="str">
            <v>Tj Jati B</v>
          </cell>
          <cell r="F14">
            <v>1468417</v>
          </cell>
          <cell r="G14">
            <v>-5.7720649175268335</v>
          </cell>
          <cell r="H14">
            <v>1910000</v>
          </cell>
          <cell r="I14">
            <v>-0.89130647120418871</v>
          </cell>
          <cell r="J14">
            <v>-4.5</v>
          </cell>
        </row>
        <row r="15">
          <cell r="C15" t="str">
            <v>Sub Total</v>
          </cell>
          <cell r="F15">
            <v>6835395</v>
          </cell>
          <cell r="G15">
            <v>-2.3854806284055274</v>
          </cell>
          <cell r="H15">
            <v>6655000</v>
          </cell>
          <cell r="I15">
            <v>-0.83662109300335186</v>
          </cell>
          <cell r="J15">
            <v>-3.0184072126220887</v>
          </cell>
        </row>
        <row r="16">
          <cell r="C16" t="str">
            <v>CLP</v>
          </cell>
          <cell r="F16">
            <v>894769</v>
          </cell>
          <cell r="G16">
            <v>-0.66713655703315589</v>
          </cell>
          <cell r="H16">
            <v>1040000</v>
          </cell>
          <cell r="I16">
            <v>-1.2559322033898308</v>
          </cell>
          <cell r="J16">
            <v>-0.8</v>
          </cell>
        </row>
        <row r="17">
          <cell r="C17" t="str">
            <v>Hongkong Electric</v>
          </cell>
          <cell r="F17">
            <v>442789</v>
          </cell>
          <cell r="G17">
            <v>-4.6451751285601048</v>
          </cell>
          <cell r="H17">
            <v>200000</v>
          </cell>
          <cell r="I17">
            <v>-0.90959835495096486</v>
          </cell>
          <cell r="J17">
            <v>-4.6500000000000004</v>
          </cell>
        </row>
        <row r="18">
          <cell r="C18" t="str">
            <v>Kobe Steel</v>
          </cell>
          <cell r="F18">
            <v>177321</v>
          </cell>
          <cell r="G18">
            <v>-0.23036199886082312</v>
          </cell>
          <cell r="H18">
            <v>420000</v>
          </cell>
          <cell r="I18">
            <v>-1.655890804597701</v>
          </cell>
          <cell r="J18">
            <v>-1</v>
          </cell>
        </row>
        <row r="19">
          <cell r="C19" t="str">
            <v>Kospo</v>
          </cell>
          <cell r="F19">
            <v>269386</v>
          </cell>
          <cell r="G19">
            <v>-0.82838562508816338</v>
          </cell>
          <cell r="H19">
            <v>420000</v>
          </cell>
          <cell r="I19">
            <v>-1.2176845258236177</v>
          </cell>
          <cell r="J19">
            <v>-1.5</v>
          </cell>
        </row>
        <row r="20">
          <cell r="C20" t="str">
            <v>Kowepo</v>
          </cell>
          <cell r="F20">
            <v>80417</v>
          </cell>
          <cell r="G20">
            <v>-0.13</v>
          </cell>
          <cell r="H20">
            <v>200000</v>
          </cell>
          <cell r="I20">
            <v>-1.1923827343966287</v>
          </cell>
          <cell r="J20">
            <v>-1.5</v>
          </cell>
        </row>
        <row r="21">
          <cell r="C21" t="str">
            <v>Shikoku</v>
          </cell>
          <cell r="F21">
            <v>147203</v>
          </cell>
          <cell r="G21">
            <v>-4.4648285700699031</v>
          </cell>
          <cell r="H21">
            <v>210000</v>
          </cell>
          <cell r="I21">
            <v>-1.6499482758620689</v>
          </cell>
          <cell r="J21">
            <v>-4.5</v>
          </cell>
        </row>
        <row r="22">
          <cell r="C22" t="str">
            <v>Tirreno</v>
          </cell>
          <cell r="F22">
            <v>129916</v>
          </cell>
          <cell r="G22">
            <v>-1.2942719141599188</v>
          </cell>
          <cell r="H22">
            <v>120000</v>
          </cell>
          <cell r="I22">
            <v>-1.6366379310344825</v>
          </cell>
          <cell r="J22">
            <v>-2</v>
          </cell>
        </row>
        <row r="23">
          <cell r="C23" t="str">
            <v>TCC (BPI)_JBG</v>
          </cell>
          <cell r="F23">
            <v>485574</v>
          </cell>
          <cell r="G23">
            <v>-4.3564018283516015</v>
          </cell>
          <cell r="H23">
            <v>364000</v>
          </cell>
          <cell r="I23">
            <v>-0.58047619047619037</v>
          </cell>
          <cell r="J23">
            <v>-3</v>
          </cell>
        </row>
        <row r="24">
          <cell r="C24" t="str">
            <v>TCC (BPI)_KTD</v>
          </cell>
          <cell r="H24">
            <v>52000</v>
          </cell>
          <cell r="I24">
            <v>-0.54933333333333334</v>
          </cell>
          <cell r="J24">
            <v>-3</v>
          </cell>
        </row>
        <row r="25">
          <cell r="C25" t="str">
            <v>TCC (CMMC)_KTD</v>
          </cell>
          <cell r="H25">
            <v>208000</v>
          </cell>
          <cell r="I25">
            <v>-0.7417352483391334</v>
          </cell>
          <cell r="J25">
            <v>-3</v>
          </cell>
        </row>
        <row r="26">
          <cell r="C26" t="str">
            <v>Sub Total</v>
          </cell>
          <cell r="F26">
            <v>2627375</v>
          </cell>
          <cell r="G26">
            <v>-2.2337738356344263</v>
          </cell>
          <cell r="H26">
            <v>3234000</v>
          </cell>
          <cell r="I26">
            <v>-1.1968128126618043</v>
          </cell>
          <cell r="J26">
            <v>-1.9075448361162648</v>
          </cell>
        </row>
        <row r="27">
          <cell r="C27" t="str">
            <v>Asahi Chemical</v>
          </cell>
          <cell r="H27">
            <v>0</v>
          </cell>
          <cell r="I27">
            <v>0</v>
          </cell>
          <cell r="J27">
            <v>-0.5</v>
          </cell>
        </row>
        <row r="28">
          <cell r="C28" t="str">
            <v>Hokuriku</v>
          </cell>
          <cell r="H28">
            <v>210000</v>
          </cell>
          <cell r="I28">
            <v>-1.6436574341744032</v>
          </cell>
          <cell r="J28">
            <v>-3.5</v>
          </cell>
        </row>
        <row r="29">
          <cell r="C29" t="str">
            <v>Joban JP</v>
          </cell>
          <cell r="H29">
            <v>300000</v>
          </cell>
          <cell r="I29">
            <v>-1.3246027495534902</v>
          </cell>
          <cell r="J29">
            <v>-0.5</v>
          </cell>
        </row>
        <row r="30">
          <cell r="C30" t="str">
            <v>Kaneka</v>
          </cell>
          <cell r="H30">
            <v>65000</v>
          </cell>
          <cell r="I30">
            <v>-1.9486618630983021</v>
          </cell>
          <cell r="J30">
            <v>-0.4</v>
          </cell>
        </row>
        <row r="31">
          <cell r="C31" t="str">
            <v>Kansai</v>
          </cell>
          <cell r="H31">
            <v>140000</v>
          </cell>
          <cell r="I31">
            <v>-1.6521119462413687</v>
          </cell>
          <cell r="J31">
            <v>-3</v>
          </cell>
        </row>
        <row r="32">
          <cell r="C32" t="str">
            <v>Nihon Yakin</v>
          </cell>
          <cell r="H32">
            <v>12000</v>
          </cell>
          <cell r="I32">
            <v>-0.82086206896551717</v>
          </cell>
          <cell r="J32">
            <v>-1</v>
          </cell>
        </row>
        <row r="33">
          <cell r="C33" t="str">
            <v>Tepco</v>
          </cell>
          <cell r="H33">
            <v>210000</v>
          </cell>
          <cell r="I33">
            <v>-1.4328358208955221</v>
          </cell>
          <cell r="J33">
            <v>-0.5</v>
          </cell>
        </row>
        <row r="34">
          <cell r="C34" t="str">
            <v>Tohoku</v>
          </cell>
          <cell r="H34">
            <v>225000</v>
          </cell>
          <cell r="I34">
            <v>-1.5724137931034485</v>
          </cell>
          <cell r="J34">
            <v>-2</v>
          </cell>
        </row>
        <row r="35">
          <cell r="C35" t="str">
            <v>Tokuyama</v>
          </cell>
          <cell r="H35">
            <v>150000</v>
          </cell>
          <cell r="I35">
            <v>-1.670689655172414</v>
          </cell>
          <cell r="J35">
            <v>-0.5</v>
          </cell>
        </row>
        <row r="36">
          <cell r="C36" t="str">
            <v>Tosoh (Itochu)</v>
          </cell>
          <cell r="H36">
            <v>322000</v>
          </cell>
          <cell r="I36">
            <v>-1.4414298181399703</v>
          </cell>
          <cell r="J36">
            <v>-4.5</v>
          </cell>
        </row>
        <row r="37">
          <cell r="C37" t="str">
            <v>Tosoh (Marubeni)</v>
          </cell>
          <cell r="H37">
            <v>40000</v>
          </cell>
          <cell r="I37">
            <v>-1.5086614173228348</v>
          </cell>
          <cell r="J37">
            <v>-4.5</v>
          </cell>
        </row>
        <row r="38">
          <cell r="C38" t="str">
            <v>UBE</v>
          </cell>
          <cell r="H38">
            <v>63000</v>
          </cell>
          <cell r="I38">
            <v>-1.9486618630983017</v>
          </cell>
          <cell r="J38">
            <v>-3</v>
          </cell>
        </row>
        <row r="39">
          <cell r="C39" t="str">
            <v>Glencore</v>
          </cell>
          <cell r="H39">
            <v>0</v>
          </cell>
          <cell r="I39">
            <v>0</v>
          </cell>
          <cell r="J39">
            <v>-1</v>
          </cell>
        </row>
        <row r="40">
          <cell r="C40" t="str">
            <v>NZ Steel</v>
          </cell>
          <cell r="H40">
            <v>30000</v>
          </cell>
          <cell r="I40">
            <v>-0.78460411916787565</v>
          </cell>
          <cell r="J40">
            <v>-1</v>
          </cell>
        </row>
        <row r="41">
          <cell r="C41" t="str">
            <v>PLN Cilacap</v>
          </cell>
          <cell r="H41">
            <v>495000</v>
          </cell>
          <cell r="I41">
            <v>-1.8078571428571404</v>
          </cell>
          <cell r="J41">
            <v>-3.5</v>
          </cell>
        </row>
        <row r="42">
          <cell r="C42" t="str">
            <v>AES</v>
          </cell>
          <cell r="H42">
            <v>810000</v>
          </cell>
          <cell r="I42">
            <v>-1.3274199368037087</v>
          </cell>
          <cell r="J42">
            <v>-1.5</v>
          </cell>
        </row>
        <row r="43">
          <cell r="C43" t="str">
            <v>San Miguel</v>
          </cell>
          <cell r="H43">
            <v>845000</v>
          </cell>
          <cell r="I43">
            <v>-1.6832171894365762</v>
          </cell>
          <cell r="J43">
            <v>-1.5</v>
          </cell>
        </row>
        <row r="44">
          <cell r="C44" t="str">
            <v>SPDC</v>
          </cell>
          <cell r="H44">
            <v>337500</v>
          </cell>
          <cell r="I44">
            <v>-1.7132142857142858</v>
          </cell>
          <cell r="J44">
            <v>-1</v>
          </cell>
        </row>
        <row r="45">
          <cell r="C45" t="str">
            <v>Therma Luzon</v>
          </cell>
          <cell r="H45">
            <v>272000</v>
          </cell>
          <cell r="I45">
            <v>-1.6394207692895089</v>
          </cell>
          <cell r="J45">
            <v>-1.5</v>
          </cell>
        </row>
        <row r="46">
          <cell r="C46" t="str">
            <v>Kosep</v>
          </cell>
          <cell r="H46">
            <v>120000</v>
          </cell>
          <cell r="I46">
            <v>-1.1059437386569873</v>
          </cell>
          <cell r="J46">
            <v>-1</v>
          </cell>
        </row>
        <row r="47">
          <cell r="C47" t="str">
            <v>Kewespo</v>
          </cell>
          <cell r="H47">
            <v>470000</v>
          </cell>
          <cell r="I47">
            <v>-0.83391646044990486</v>
          </cell>
          <cell r="J47">
            <v>-0.5</v>
          </cell>
        </row>
        <row r="48">
          <cell r="C48" t="str">
            <v>Adani</v>
          </cell>
          <cell r="H48">
            <v>1260000</v>
          </cell>
          <cell r="I48">
            <v>-1.1675290484131287</v>
          </cell>
          <cell r="J48">
            <v>-1</v>
          </cell>
        </row>
        <row r="49">
          <cell r="C49" t="str">
            <v>Udupi</v>
          </cell>
          <cell r="H49">
            <v>465000</v>
          </cell>
          <cell r="I49">
            <v>-1.4208949545078575</v>
          </cell>
          <cell r="J49">
            <v>-2.5</v>
          </cell>
        </row>
        <row r="50">
          <cell r="C50" t="str">
            <v>TNB (Tj Bin)</v>
          </cell>
          <cell r="H50">
            <v>0</v>
          </cell>
          <cell r="I50">
            <v>0</v>
          </cell>
          <cell r="J50">
            <v>-1.75</v>
          </cell>
        </row>
        <row r="51">
          <cell r="C51" t="str">
            <v>TNB</v>
          </cell>
          <cell r="H51">
            <v>845000</v>
          </cell>
          <cell r="I51">
            <v>-1.3526069443787101</v>
          </cell>
          <cell r="J51">
            <v>-1.75</v>
          </cell>
        </row>
        <row r="52">
          <cell r="C52" t="str">
            <v>Tamaka (Banpu)</v>
          </cell>
          <cell r="H52">
            <v>165000</v>
          </cell>
          <cell r="I52">
            <v>-1.1516874576271185</v>
          </cell>
          <cell r="J52">
            <v>-0.5</v>
          </cell>
        </row>
        <row r="53">
          <cell r="C53" t="str">
            <v>Ayudthaya (Banpu)</v>
          </cell>
          <cell r="H53">
            <v>400000</v>
          </cell>
          <cell r="I53">
            <v>-1.1646130508474577</v>
          </cell>
          <cell r="J53">
            <v>-0.5</v>
          </cell>
        </row>
        <row r="54">
          <cell r="C54" t="str">
            <v>SCC (CMMC)</v>
          </cell>
          <cell r="H54">
            <v>550000</v>
          </cell>
          <cell r="I54">
            <v>-1.0936378736517716</v>
          </cell>
          <cell r="J54">
            <v>-0.5</v>
          </cell>
        </row>
        <row r="55">
          <cell r="C55" t="str">
            <v>Minmetals</v>
          </cell>
          <cell r="H55">
            <v>60000</v>
          </cell>
          <cell r="I55">
            <v>-1.1355932203389831</v>
          </cell>
          <cell r="J55">
            <v>-0.5</v>
          </cell>
        </row>
        <row r="56">
          <cell r="C56" t="str">
            <v>Shenhua</v>
          </cell>
          <cell r="H56">
            <v>260000</v>
          </cell>
          <cell r="I56">
            <v>-1.1579999999999997</v>
          </cell>
          <cell r="J56">
            <v>-0.5</v>
          </cell>
        </row>
        <row r="57">
          <cell r="C57" t="str">
            <v>Qinfa</v>
          </cell>
          <cell r="H57">
            <v>60000</v>
          </cell>
          <cell r="I57">
            <v>-1.1694915254237288</v>
          </cell>
          <cell r="J57">
            <v>-0.5</v>
          </cell>
        </row>
        <row r="58">
          <cell r="C58" t="str">
            <v>Yudean</v>
          </cell>
          <cell r="H58">
            <v>70000</v>
          </cell>
          <cell r="I58">
            <v>0</v>
          </cell>
          <cell r="J58">
            <v>-0.5</v>
          </cell>
        </row>
        <row r="59">
          <cell r="C59" t="str">
            <v>Other</v>
          </cell>
          <cell r="H59">
            <v>9359500</v>
          </cell>
          <cell r="I59">
            <v>-0.80236125157141136</v>
          </cell>
          <cell r="J59">
            <v>-0.3</v>
          </cell>
        </row>
        <row r="60">
          <cell r="C60" t="str">
            <v>Shanxi</v>
          </cell>
          <cell r="F60">
            <v>193836</v>
          </cell>
          <cell r="G60">
            <v>0.59955947295652001</v>
          </cell>
        </row>
        <row r="61">
          <cell r="C61" t="str">
            <v>Qinfa</v>
          </cell>
          <cell r="F61">
            <v>58543</v>
          </cell>
          <cell r="G61">
            <v>-0.39</v>
          </cell>
        </row>
        <row r="62">
          <cell r="C62" t="str">
            <v>MINMETALS</v>
          </cell>
          <cell r="F62">
            <v>398004</v>
          </cell>
          <cell r="G62">
            <v>-6.0434065989284878E-4</v>
          </cell>
        </row>
        <row r="63">
          <cell r="C63" t="str">
            <v>CHAOZHOU</v>
          </cell>
          <cell r="F63">
            <v>245975</v>
          </cell>
          <cell r="G63">
            <v>-0.58176082935257656</v>
          </cell>
        </row>
        <row r="64">
          <cell r="C64" t="str">
            <v>DONGGUAN</v>
          </cell>
          <cell r="F64">
            <v>67800</v>
          </cell>
          <cell r="G64">
            <v>0.21</v>
          </cell>
        </row>
        <row r="65">
          <cell r="C65" t="str">
            <v>INDOCEMENT</v>
          </cell>
          <cell r="F65">
            <v>31081.135999999999</v>
          </cell>
          <cell r="G65">
            <v>-0.10123480813802965</v>
          </cell>
        </row>
        <row r="66">
          <cell r="C66" t="str">
            <v>Tokuyama</v>
          </cell>
          <cell r="F66">
            <v>235335</v>
          </cell>
          <cell r="G66">
            <v>-0.19375082329445256</v>
          </cell>
        </row>
        <row r="67">
          <cell r="C67" t="str">
            <v>JOBAN</v>
          </cell>
          <cell r="F67">
            <v>259375</v>
          </cell>
          <cell r="G67">
            <v>-3.7908562120481926</v>
          </cell>
        </row>
        <row r="68">
          <cell r="C68" t="str">
            <v>JOBAN KOSAN</v>
          </cell>
          <cell r="F68">
            <v>16145</v>
          </cell>
          <cell r="G68">
            <v>-1.3223908330752554</v>
          </cell>
        </row>
        <row r="69">
          <cell r="C69" t="str">
            <v>TPT</v>
          </cell>
          <cell r="F69">
            <v>102567</v>
          </cell>
          <cell r="G69">
            <v>-0.46757573098559968</v>
          </cell>
        </row>
        <row r="70">
          <cell r="C70" t="str">
            <v>AYUDTHAYA (SCCC)</v>
          </cell>
          <cell r="F70">
            <v>337301</v>
          </cell>
          <cell r="G70">
            <v>-0.12543229934094474</v>
          </cell>
        </row>
        <row r="71">
          <cell r="C71" t="str">
            <v>SCG</v>
          </cell>
          <cell r="F71">
            <v>377577</v>
          </cell>
          <cell r="G71">
            <v>0</v>
          </cell>
        </row>
        <row r="72">
          <cell r="C72" t="str">
            <v>SDIC</v>
          </cell>
          <cell r="F72">
            <v>65034</v>
          </cell>
          <cell r="G72">
            <v>0.56999999999999995</v>
          </cell>
        </row>
        <row r="73">
          <cell r="C73" t="str">
            <v>COAL &amp; OIL</v>
          </cell>
          <cell r="F73">
            <v>205196</v>
          </cell>
          <cell r="G73">
            <v>-0.20061541160646412</v>
          </cell>
        </row>
      </sheetData>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G_Status"/>
      <sheetName val="BPG_Regional"/>
      <sheetName val="BPG_Product"/>
      <sheetName val="BPG_Mine (3)"/>
      <sheetName val="BPG_Mine (1)"/>
      <sheetName val="BPG_Detail"/>
      <sheetName val="Indo_Status"/>
      <sheetName val="Indo_Mine (1)"/>
      <sheetName val="Indo_Product"/>
      <sheetName val="Indo_Mine (2)"/>
      <sheetName val="Indo_Detail"/>
      <sheetName val="Indo_Port"/>
      <sheetName val="dBase"/>
      <sheetName val="dBonus"/>
      <sheetName val="IMM"/>
      <sheetName val="TCM"/>
      <sheetName val="JBG"/>
      <sheetName val="KTD"/>
      <sheetName val="BEK"/>
      <sheetName val="Blending"/>
      <sheetName val="Affiliated"/>
      <sheetName val="Exchange"/>
      <sheetName val="2013 Sales Plan_2012-11-21_(V"/>
    </sheetNames>
    <sheetDataSet>
      <sheetData sheetId="0"/>
      <sheetData sheetId="1"/>
      <sheetData sheetId="2"/>
      <sheetData sheetId="3"/>
      <sheetData sheetId="4"/>
      <sheetData sheetId="5">
        <row r="1">
          <cell r="H1" t="str">
            <v>21 Nov'12 V.3</v>
          </cell>
        </row>
      </sheetData>
      <sheetData sheetId="6"/>
      <sheetData sheetId="7"/>
      <sheetData sheetId="8"/>
      <sheetData sheetId="9"/>
      <sheetData sheetId="10"/>
      <sheetData sheetId="11"/>
      <sheetData sheetId="12">
        <row r="2">
          <cell r="C2" t="str">
            <v>Asahi Chemical</v>
          </cell>
          <cell r="R2">
            <v>0</v>
          </cell>
          <cell r="AZ2">
            <v>0</v>
          </cell>
          <cell r="BA2">
            <v>0</v>
          </cell>
          <cell r="BC2" t="str">
            <v>OTHERS</v>
          </cell>
          <cell r="BE2" t="str">
            <v>Jan</v>
          </cell>
        </row>
        <row r="3">
          <cell r="C3" t="str">
            <v>Asahi Chemical</v>
          </cell>
          <cell r="R3">
            <v>0</v>
          </cell>
          <cell r="AZ3">
            <v>0</v>
          </cell>
          <cell r="BA3">
            <v>0</v>
          </cell>
          <cell r="BC3" t="str">
            <v>OTHERS</v>
          </cell>
          <cell r="BE3" t="str">
            <v>Feb</v>
          </cell>
        </row>
        <row r="4">
          <cell r="C4" t="str">
            <v>Asahi Chemical</v>
          </cell>
          <cell r="R4">
            <v>0</v>
          </cell>
          <cell r="AZ4">
            <v>0</v>
          </cell>
          <cell r="BA4">
            <v>0</v>
          </cell>
          <cell r="BC4" t="str">
            <v>OTHERS</v>
          </cell>
          <cell r="BE4" t="str">
            <v>Mar</v>
          </cell>
        </row>
        <row r="5">
          <cell r="C5" t="str">
            <v>Asahi Chemical</v>
          </cell>
          <cell r="R5">
            <v>0</v>
          </cell>
          <cell r="AZ5">
            <v>0</v>
          </cell>
          <cell r="BA5">
            <v>0</v>
          </cell>
          <cell r="BC5" t="str">
            <v>OTHERS</v>
          </cell>
          <cell r="BE5" t="str">
            <v>Apr</v>
          </cell>
        </row>
        <row r="6">
          <cell r="C6" t="str">
            <v>Asahi Chemical</v>
          </cell>
          <cell r="R6">
            <v>0</v>
          </cell>
          <cell r="AZ6">
            <v>0</v>
          </cell>
          <cell r="BA6">
            <v>0</v>
          </cell>
          <cell r="BC6" t="str">
            <v>OTHERS</v>
          </cell>
          <cell r="BE6" t="str">
            <v>May</v>
          </cell>
        </row>
        <row r="7">
          <cell r="C7" t="str">
            <v>Asahi Chemical</v>
          </cell>
          <cell r="R7">
            <v>0</v>
          </cell>
          <cell r="AZ7">
            <v>0</v>
          </cell>
          <cell r="BA7">
            <v>0</v>
          </cell>
          <cell r="BC7" t="str">
            <v>OTHERS</v>
          </cell>
          <cell r="BE7" t="str">
            <v>Jun</v>
          </cell>
        </row>
        <row r="8">
          <cell r="C8" t="str">
            <v>Asahi Chemical</v>
          </cell>
          <cell r="R8">
            <v>0</v>
          </cell>
          <cell r="AZ8">
            <v>0</v>
          </cell>
          <cell r="BA8">
            <v>0</v>
          </cell>
          <cell r="BC8" t="str">
            <v>OTHERS</v>
          </cell>
          <cell r="BE8" t="str">
            <v>Jul</v>
          </cell>
        </row>
        <row r="9">
          <cell r="C9" t="str">
            <v>Asahi Chemical</v>
          </cell>
          <cell r="R9">
            <v>0</v>
          </cell>
          <cell r="AZ9">
            <v>0</v>
          </cell>
          <cell r="BA9">
            <v>0</v>
          </cell>
          <cell r="BC9" t="str">
            <v>OTHERS</v>
          </cell>
          <cell r="BE9" t="str">
            <v>Aug</v>
          </cell>
        </row>
        <row r="10">
          <cell r="C10" t="str">
            <v>Asahi Chemical</v>
          </cell>
          <cell r="R10">
            <v>0</v>
          </cell>
          <cell r="AZ10">
            <v>0</v>
          </cell>
          <cell r="BA10">
            <v>0</v>
          </cell>
          <cell r="BC10" t="str">
            <v>OTHERS</v>
          </cell>
          <cell r="BE10" t="str">
            <v>Sep</v>
          </cell>
        </row>
        <row r="11">
          <cell r="C11" t="str">
            <v>Asahi Chemical</v>
          </cell>
          <cell r="R11">
            <v>0</v>
          </cell>
          <cell r="AZ11">
            <v>0</v>
          </cell>
          <cell r="BA11">
            <v>0</v>
          </cell>
          <cell r="BC11" t="str">
            <v>OTHERS</v>
          </cell>
          <cell r="BE11" t="str">
            <v>Oct</v>
          </cell>
        </row>
        <row r="12">
          <cell r="C12" t="str">
            <v>Asahi Chemical</v>
          </cell>
          <cell r="R12">
            <v>0</v>
          </cell>
          <cell r="AZ12">
            <v>0</v>
          </cell>
          <cell r="BA12">
            <v>0</v>
          </cell>
          <cell r="BC12" t="str">
            <v>OTHERS</v>
          </cell>
          <cell r="BE12" t="str">
            <v>Nov</v>
          </cell>
        </row>
        <row r="13">
          <cell r="C13" t="str">
            <v>Asahi Chemical</v>
          </cell>
          <cell r="R13">
            <v>0</v>
          </cell>
          <cell r="AZ13">
            <v>0</v>
          </cell>
          <cell r="BA13">
            <v>0</v>
          </cell>
          <cell r="BC13" t="str">
            <v>OTHERS</v>
          </cell>
          <cell r="BE13" t="str">
            <v>Dec</v>
          </cell>
        </row>
        <row r="14">
          <cell r="C14" t="str">
            <v>Asahi Chemical</v>
          </cell>
          <cell r="R14">
            <v>0</v>
          </cell>
          <cell r="AZ14">
            <v>0</v>
          </cell>
          <cell r="BA14">
            <v>0</v>
          </cell>
          <cell r="BC14" t="str">
            <v>OTHERS</v>
          </cell>
          <cell r="BE14" t="str">
            <v>Jan</v>
          </cell>
        </row>
        <row r="15">
          <cell r="C15" t="str">
            <v>Asahi Chemical</v>
          </cell>
          <cell r="R15">
            <v>0</v>
          </cell>
          <cell r="AZ15">
            <v>0</v>
          </cell>
          <cell r="BA15">
            <v>0</v>
          </cell>
          <cell r="BC15" t="str">
            <v>OTHERS</v>
          </cell>
          <cell r="BE15" t="str">
            <v>Feb</v>
          </cell>
        </row>
        <row r="16">
          <cell r="C16" t="str">
            <v>Asahi Chemical</v>
          </cell>
          <cell r="R16">
            <v>0</v>
          </cell>
          <cell r="AZ16">
            <v>0</v>
          </cell>
          <cell r="BA16">
            <v>0</v>
          </cell>
          <cell r="BC16" t="str">
            <v>OTHERS</v>
          </cell>
          <cell r="BE16" t="str">
            <v>Mar</v>
          </cell>
        </row>
        <row r="17">
          <cell r="C17" t="str">
            <v>Asahi Chemical</v>
          </cell>
          <cell r="R17">
            <v>0</v>
          </cell>
          <cell r="AZ17">
            <v>0</v>
          </cell>
          <cell r="BA17">
            <v>0</v>
          </cell>
          <cell r="BC17" t="str">
            <v>OTHERS</v>
          </cell>
          <cell r="BE17" t="str">
            <v>Apr</v>
          </cell>
        </row>
        <row r="18">
          <cell r="C18" t="str">
            <v>Asahi Chemical</v>
          </cell>
          <cell r="R18">
            <v>0</v>
          </cell>
          <cell r="AZ18">
            <v>0</v>
          </cell>
          <cell r="BA18">
            <v>0</v>
          </cell>
          <cell r="BC18" t="str">
            <v>OTHERS</v>
          </cell>
          <cell r="BE18" t="str">
            <v>May</v>
          </cell>
        </row>
        <row r="19">
          <cell r="C19" t="str">
            <v>Asahi Chemical</v>
          </cell>
          <cell r="R19">
            <v>0</v>
          </cell>
          <cell r="AZ19">
            <v>0</v>
          </cell>
          <cell r="BA19">
            <v>0</v>
          </cell>
          <cell r="BC19" t="str">
            <v>OTHERS</v>
          </cell>
          <cell r="BE19" t="str">
            <v>Jun</v>
          </cell>
        </row>
        <row r="20">
          <cell r="C20" t="str">
            <v>Asahi Chemical</v>
          </cell>
          <cell r="R20">
            <v>0</v>
          </cell>
          <cell r="AZ20">
            <v>0</v>
          </cell>
          <cell r="BA20">
            <v>0</v>
          </cell>
          <cell r="BC20" t="str">
            <v>OTHERS</v>
          </cell>
          <cell r="BE20" t="str">
            <v>Jul</v>
          </cell>
        </row>
        <row r="21">
          <cell r="C21" t="str">
            <v>Asahi Chemical</v>
          </cell>
          <cell r="R21">
            <v>0</v>
          </cell>
          <cell r="AZ21">
            <v>0</v>
          </cell>
          <cell r="BA21">
            <v>0</v>
          </cell>
          <cell r="BC21" t="str">
            <v>OTHERS</v>
          </cell>
          <cell r="BE21" t="str">
            <v>Aug</v>
          </cell>
        </row>
        <row r="22">
          <cell r="C22" t="str">
            <v>Asahi Chemical</v>
          </cell>
          <cell r="R22">
            <v>0</v>
          </cell>
          <cell r="AZ22">
            <v>0</v>
          </cell>
          <cell r="BA22">
            <v>0</v>
          </cell>
          <cell r="BC22" t="str">
            <v>OTHERS</v>
          </cell>
          <cell r="BE22" t="str">
            <v>Sep</v>
          </cell>
        </row>
        <row r="23">
          <cell r="C23" t="str">
            <v>Asahi Chemical</v>
          </cell>
          <cell r="R23">
            <v>0</v>
          </cell>
          <cell r="AZ23">
            <v>0</v>
          </cell>
          <cell r="BA23">
            <v>0</v>
          </cell>
          <cell r="BC23" t="str">
            <v>OTHERS</v>
          </cell>
          <cell r="BE23" t="str">
            <v>Oct</v>
          </cell>
        </row>
        <row r="24">
          <cell r="C24" t="str">
            <v>Asahi Chemical</v>
          </cell>
          <cell r="R24">
            <v>0</v>
          </cell>
          <cell r="AZ24">
            <v>0</v>
          </cell>
          <cell r="BA24">
            <v>0</v>
          </cell>
          <cell r="BC24" t="str">
            <v>OTHERS</v>
          </cell>
          <cell r="BE24" t="str">
            <v>Nov</v>
          </cell>
        </row>
        <row r="25">
          <cell r="C25" t="str">
            <v>Asahi Chemical</v>
          </cell>
          <cell r="R25">
            <v>0</v>
          </cell>
          <cell r="AZ25">
            <v>0</v>
          </cell>
          <cell r="BA25">
            <v>0</v>
          </cell>
          <cell r="BC25" t="str">
            <v>OTHERS</v>
          </cell>
          <cell r="BE25" t="str">
            <v>Dec</v>
          </cell>
        </row>
        <row r="26">
          <cell r="C26" t="str">
            <v>CET</v>
          </cell>
          <cell r="R26">
            <v>0</v>
          </cell>
          <cell r="AZ26">
            <v>0</v>
          </cell>
          <cell r="BA26">
            <v>0</v>
          </cell>
          <cell r="BC26" t="str">
            <v>PLATINUM</v>
          </cell>
          <cell r="BE26" t="str">
            <v>Jan</v>
          </cell>
        </row>
        <row r="27">
          <cell r="C27" t="str">
            <v>CET</v>
          </cell>
          <cell r="R27">
            <v>42000</v>
          </cell>
          <cell r="AZ27">
            <v>-138600</v>
          </cell>
          <cell r="BA27">
            <v>-57380.997860102958</v>
          </cell>
          <cell r="BC27" t="str">
            <v>PLATINUM</v>
          </cell>
          <cell r="BE27" t="str">
            <v>Feb</v>
          </cell>
        </row>
        <row r="28">
          <cell r="C28" t="str">
            <v>CET</v>
          </cell>
          <cell r="R28">
            <v>0</v>
          </cell>
          <cell r="AZ28">
            <v>0</v>
          </cell>
          <cell r="BA28">
            <v>0</v>
          </cell>
          <cell r="BC28" t="str">
            <v>PLATINUM</v>
          </cell>
          <cell r="BE28" t="str">
            <v>Mar</v>
          </cell>
        </row>
        <row r="29">
          <cell r="C29" t="str">
            <v>CET</v>
          </cell>
          <cell r="R29">
            <v>42000</v>
          </cell>
          <cell r="AZ29">
            <v>-138600</v>
          </cell>
          <cell r="BA29">
            <v>-57380.997860102958</v>
          </cell>
          <cell r="BC29" t="str">
            <v>PLATINUM</v>
          </cell>
          <cell r="BE29" t="str">
            <v>Apr</v>
          </cell>
        </row>
        <row r="30">
          <cell r="C30" t="str">
            <v>CET</v>
          </cell>
          <cell r="R30">
            <v>42000</v>
          </cell>
          <cell r="AZ30">
            <v>-138600</v>
          </cell>
          <cell r="BA30">
            <v>-57380.997860102958</v>
          </cell>
          <cell r="BC30" t="str">
            <v>PLATINUM</v>
          </cell>
          <cell r="BE30" t="str">
            <v>May</v>
          </cell>
        </row>
        <row r="31">
          <cell r="C31" t="str">
            <v>CET</v>
          </cell>
          <cell r="R31">
            <v>42000</v>
          </cell>
          <cell r="AZ31">
            <v>-138600</v>
          </cell>
          <cell r="BA31">
            <v>-57380.997860102958</v>
          </cell>
          <cell r="BC31" t="str">
            <v>PLATINUM</v>
          </cell>
          <cell r="BE31" t="str">
            <v>Jun</v>
          </cell>
        </row>
        <row r="32">
          <cell r="C32" t="str">
            <v>CET</v>
          </cell>
          <cell r="R32">
            <v>42000</v>
          </cell>
          <cell r="AZ32">
            <v>-138600</v>
          </cell>
          <cell r="BA32">
            <v>-57380.997860102958</v>
          </cell>
          <cell r="BC32" t="str">
            <v>PLATINUM</v>
          </cell>
          <cell r="BE32" t="str">
            <v>Jul</v>
          </cell>
        </row>
        <row r="33">
          <cell r="C33" t="str">
            <v>CET</v>
          </cell>
          <cell r="R33">
            <v>42000</v>
          </cell>
          <cell r="AZ33">
            <v>-138600</v>
          </cell>
          <cell r="BA33">
            <v>-57380.997860102958</v>
          </cell>
          <cell r="BC33" t="str">
            <v>PLATINUM</v>
          </cell>
          <cell r="BE33" t="str">
            <v>Aug</v>
          </cell>
        </row>
        <row r="34">
          <cell r="C34" t="str">
            <v>CET</v>
          </cell>
          <cell r="R34">
            <v>42000</v>
          </cell>
          <cell r="AZ34">
            <v>-138600</v>
          </cell>
          <cell r="BA34">
            <v>-57380.997860102958</v>
          </cell>
          <cell r="BC34" t="str">
            <v>PLATINUM</v>
          </cell>
          <cell r="BE34" t="str">
            <v>Sep</v>
          </cell>
        </row>
        <row r="35">
          <cell r="C35" t="str">
            <v>CET</v>
          </cell>
          <cell r="R35">
            <v>42000</v>
          </cell>
          <cell r="AZ35">
            <v>-138600</v>
          </cell>
          <cell r="BA35">
            <v>-57380.997860102958</v>
          </cell>
          <cell r="BC35" t="str">
            <v>PLATINUM</v>
          </cell>
          <cell r="BE35" t="str">
            <v>Oct</v>
          </cell>
        </row>
        <row r="36">
          <cell r="C36" t="str">
            <v>CET</v>
          </cell>
          <cell r="R36">
            <v>42000</v>
          </cell>
          <cell r="AZ36">
            <v>-138600</v>
          </cell>
          <cell r="BA36">
            <v>-57380.997860102958</v>
          </cell>
          <cell r="BC36" t="str">
            <v>PLATINUM</v>
          </cell>
          <cell r="BE36" t="str">
            <v>Nov</v>
          </cell>
        </row>
        <row r="37">
          <cell r="C37" t="str">
            <v>CET</v>
          </cell>
          <cell r="R37">
            <v>42000</v>
          </cell>
          <cell r="AZ37">
            <v>-138600</v>
          </cell>
          <cell r="BA37">
            <v>-57380.997860102958</v>
          </cell>
          <cell r="BC37" t="str">
            <v>PLATINUM</v>
          </cell>
          <cell r="BE37" t="str">
            <v>Dec</v>
          </cell>
        </row>
        <row r="38">
          <cell r="C38" t="str">
            <v>CET</v>
          </cell>
          <cell r="R38">
            <v>0</v>
          </cell>
          <cell r="AZ38">
            <v>0</v>
          </cell>
          <cell r="BA38">
            <v>0</v>
          </cell>
          <cell r="BC38" t="str">
            <v>PLATINUM</v>
          </cell>
          <cell r="BE38" t="str">
            <v>Jan</v>
          </cell>
        </row>
        <row r="39">
          <cell r="C39" t="str">
            <v>CET</v>
          </cell>
          <cell r="R39">
            <v>7000</v>
          </cell>
          <cell r="AZ39">
            <v>-23100</v>
          </cell>
          <cell r="BA39">
            <v>-8750.4315999503033</v>
          </cell>
          <cell r="BC39" t="str">
            <v>PLATINUM</v>
          </cell>
          <cell r="BE39" t="str">
            <v>Feb</v>
          </cell>
        </row>
        <row r="40">
          <cell r="C40" t="str">
            <v>CET</v>
          </cell>
          <cell r="R40">
            <v>0</v>
          </cell>
          <cell r="AZ40">
            <v>0</v>
          </cell>
          <cell r="BA40">
            <v>0</v>
          </cell>
          <cell r="BC40" t="str">
            <v>PLATINUM</v>
          </cell>
          <cell r="BE40" t="str">
            <v>Mar</v>
          </cell>
        </row>
        <row r="41">
          <cell r="C41" t="str">
            <v>CET</v>
          </cell>
          <cell r="R41">
            <v>7000</v>
          </cell>
          <cell r="AZ41">
            <v>-23100</v>
          </cell>
          <cell r="BA41">
            <v>-8750.4315999503033</v>
          </cell>
          <cell r="BC41" t="str">
            <v>PLATINUM</v>
          </cell>
          <cell r="BE41" t="str">
            <v>Apr</v>
          </cell>
        </row>
        <row r="42">
          <cell r="C42" t="str">
            <v>CET</v>
          </cell>
          <cell r="R42">
            <v>7000</v>
          </cell>
          <cell r="AZ42">
            <v>-23100</v>
          </cell>
          <cell r="BA42">
            <v>-8750.4315999503033</v>
          </cell>
          <cell r="BC42" t="str">
            <v>PLATINUM</v>
          </cell>
          <cell r="BE42" t="str">
            <v>May</v>
          </cell>
        </row>
        <row r="43">
          <cell r="C43" t="str">
            <v>CET</v>
          </cell>
          <cell r="R43">
            <v>7000</v>
          </cell>
          <cell r="AZ43">
            <v>-23100</v>
          </cell>
          <cell r="BA43">
            <v>-8750.4315999503033</v>
          </cell>
          <cell r="BC43" t="str">
            <v>PLATINUM</v>
          </cell>
          <cell r="BE43" t="str">
            <v>Jun</v>
          </cell>
        </row>
        <row r="44">
          <cell r="C44" t="str">
            <v>CET</v>
          </cell>
          <cell r="R44">
            <v>7000</v>
          </cell>
          <cell r="AZ44">
            <v>-23100</v>
          </cell>
          <cell r="BA44">
            <v>-8750.4315999503033</v>
          </cell>
          <cell r="BC44" t="str">
            <v>PLATINUM</v>
          </cell>
          <cell r="BE44" t="str">
            <v>Jul</v>
          </cell>
        </row>
        <row r="45">
          <cell r="C45" t="str">
            <v>CET</v>
          </cell>
          <cell r="R45">
            <v>7000</v>
          </cell>
          <cell r="AZ45">
            <v>-23100</v>
          </cell>
          <cell r="BA45">
            <v>-8750.4315999503033</v>
          </cell>
          <cell r="BC45" t="str">
            <v>PLATINUM</v>
          </cell>
          <cell r="BE45" t="str">
            <v>Aug</v>
          </cell>
        </row>
        <row r="46">
          <cell r="C46" t="str">
            <v>CET</v>
          </cell>
          <cell r="R46">
            <v>7000</v>
          </cell>
          <cell r="AZ46">
            <v>-23100</v>
          </cell>
          <cell r="BA46">
            <v>-8750.4315999503033</v>
          </cell>
          <cell r="BC46" t="str">
            <v>PLATINUM</v>
          </cell>
          <cell r="BE46" t="str">
            <v>Sep</v>
          </cell>
        </row>
        <row r="47">
          <cell r="C47" t="str">
            <v>CET</v>
          </cell>
          <cell r="R47">
            <v>7000</v>
          </cell>
          <cell r="AZ47">
            <v>-23100</v>
          </cell>
          <cell r="BA47">
            <v>-8750.4315999503033</v>
          </cell>
          <cell r="BC47" t="str">
            <v>PLATINUM</v>
          </cell>
          <cell r="BE47" t="str">
            <v>Oct</v>
          </cell>
        </row>
        <row r="48">
          <cell r="C48" t="str">
            <v>CET</v>
          </cell>
          <cell r="R48">
            <v>7000</v>
          </cell>
          <cell r="AZ48">
            <v>-23100</v>
          </cell>
          <cell r="BA48">
            <v>-8750.4315999503033</v>
          </cell>
          <cell r="BC48" t="str">
            <v>PLATINUM</v>
          </cell>
          <cell r="BE48" t="str">
            <v>Nov</v>
          </cell>
        </row>
        <row r="49">
          <cell r="C49" t="str">
            <v>CET</v>
          </cell>
          <cell r="R49">
            <v>7000</v>
          </cell>
          <cell r="AZ49">
            <v>-23100</v>
          </cell>
          <cell r="BA49">
            <v>-8750.4315999503033</v>
          </cell>
          <cell r="BC49" t="str">
            <v>PLATINUM</v>
          </cell>
          <cell r="BE49" t="str">
            <v>Dec</v>
          </cell>
        </row>
        <row r="50">
          <cell r="C50" t="str">
            <v>CET</v>
          </cell>
          <cell r="R50">
            <v>0</v>
          </cell>
          <cell r="AZ50">
            <v>0</v>
          </cell>
          <cell r="BA50">
            <v>0</v>
          </cell>
          <cell r="BC50" t="str">
            <v>PLATINUM</v>
          </cell>
          <cell r="BE50" t="str">
            <v>Jan</v>
          </cell>
        </row>
        <row r="51">
          <cell r="C51" t="str">
            <v>CET</v>
          </cell>
          <cell r="R51">
            <v>21000.000000000004</v>
          </cell>
          <cell r="AZ51">
            <v>-69300.000000000015</v>
          </cell>
          <cell r="BA51">
            <v>-32340.776439582416</v>
          </cell>
          <cell r="BC51" t="str">
            <v>PLATINUM</v>
          </cell>
          <cell r="BE51" t="str">
            <v>Feb</v>
          </cell>
        </row>
        <row r="52">
          <cell r="C52" t="str">
            <v>CET</v>
          </cell>
          <cell r="R52">
            <v>0</v>
          </cell>
          <cell r="AZ52">
            <v>0</v>
          </cell>
          <cell r="BA52">
            <v>0</v>
          </cell>
          <cell r="BC52" t="str">
            <v>PLATINUM</v>
          </cell>
          <cell r="BE52" t="str">
            <v>Mar</v>
          </cell>
        </row>
        <row r="53">
          <cell r="C53" t="str">
            <v>CET</v>
          </cell>
          <cell r="R53">
            <v>21000.000000000004</v>
          </cell>
          <cell r="AZ53">
            <v>-69300.000000000015</v>
          </cell>
          <cell r="BA53">
            <v>-32340.776439582416</v>
          </cell>
          <cell r="BC53" t="str">
            <v>PLATINUM</v>
          </cell>
          <cell r="BE53" t="str">
            <v>Apr</v>
          </cell>
        </row>
        <row r="54">
          <cell r="C54" t="str">
            <v>CET</v>
          </cell>
          <cell r="R54">
            <v>21000.000000000004</v>
          </cell>
          <cell r="AZ54">
            <v>-69300.000000000015</v>
          </cell>
          <cell r="BA54">
            <v>-32340.776439582416</v>
          </cell>
          <cell r="BC54" t="str">
            <v>PLATINUM</v>
          </cell>
          <cell r="BE54" t="str">
            <v>May</v>
          </cell>
        </row>
        <row r="55">
          <cell r="C55" t="str">
            <v>CET</v>
          </cell>
          <cell r="R55">
            <v>21000.000000000004</v>
          </cell>
          <cell r="AZ55">
            <v>-69300.000000000015</v>
          </cell>
          <cell r="BA55">
            <v>-32340.776439582416</v>
          </cell>
          <cell r="BC55" t="str">
            <v>PLATINUM</v>
          </cell>
          <cell r="BE55" t="str">
            <v>Jun</v>
          </cell>
        </row>
        <row r="56">
          <cell r="C56" t="str">
            <v>CET</v>
          </cell>
          <cell r="R56">
            <v>21000.000000000004</v>
          </cell>
          <cell r="AZ56">
            <v>-69300.000000000015</v>
          </cell>
          <cell r="BA56">
            <v>-32340.776439582416</v>
          </cell>
          <cell r="BC56" t="str">
            <v>PLATINUM</v>
          </cell>
          <cell r="BE56" t="str">
            <v>Jul</v>
          </cell>
        </row>
        <row r="57">
          <cell r="C57" t="str">
            <v>CET</v>
          </cell>
          <cell r="R57">
            <v>21000.000000000004</v>
          </cell>
          <cell r="AZ57">
            <v>-69300.000000000015</v>
          </cell>
          <cell r="BA57">
            <v>-32340.776439582416</v>
          </cell>
          <cell r="BC57" t="str">
            <v>PLATINUM</v>
          </cell>
          <cell r="BE57" t="str">
            <v>Aug</v>
          </cell>
        </row>
        <row r="58">
          <cell r="C58" t="str">
            <v>CET</v>
          </cell>
          <cell r="R58">
            <v>21000.000000000004</v>
          </cell>
          <cell r="AZ58">
            <v>-69300.000000000015</v>
          </cell>
          <cell r="BA58">
            <v>-32340.776439582416</v>
          </cell>
          <cell r="BC58" t="str">
            <v>PLATINUM</v>
          </cell>
          <cell r="BE58" t="str">
            <v>Sep</v>
          </cell>
        </row>
        <row r="59">
          <cell r="C59" t="str">
            <v>CET</v>
          </cell>
          <cell r="R59">
            <v>21000.000000000004</v>
          </cell>
          <cell r="AZ59">
            <v>-69300.000000000015</v>
          </cell>
          <cell r="BA59">
            <v>-32340.776439582416</v>
          </cell>
          <cell r="BC59" t="str">
            <v>PLATINUM</v>
          </cell>
          <cell r="BE59" t="str">
            <v>Oct</v>
          </cell>
        </row>
        <row r="60">
          <cell r="C60" t="str">
            <v>CET</v>
          </cell>
          <cell r="R60">
            <v>21000.000000000004</v>
          </cell>
          <cell r="AZ60">
            <v>-69300.000000000015</v>
          </cell>
          <cell r="BA60">
            <v>-32340.776439582416</v>
          </cell>
          <cell r="BC60" t="str">
            <v>PLATINUM</v>
          </cell>
          <cell r="BE60" t="str">
            <v>Nov</v>
          </cell>
        </row>
        <row r="61">
          <cell r="C61" t="str">
            <v>CET</v>
          </cell>
          <cell r="R61">
            <v>21000.000000000004</v>
          </cell>
          <cell r="AZ61">
            <v>-69300.000000000015</v>
          </cell>
          <cell r="BA61">
            <v>-32340.776439582416</v>
          </cell>
          <cell r="BC61" t="str">
            <v>PLATINUM</v>
          </cell>
          <cell r="BE61" t="str">
            <v>Dec</v>
          </cell>
        </row>
        <row r="62">
          <cell r="C62" t="str">
            <v>Chubu</v>
          </cell>
          <cell r="R62">
            <v>48000</v>
          </cell>
          <cell r="AZ62">
            <v>-158400</v>
          </cell>
          <cell r="BA62">
            <v>-75336.538281324363</v>
          </cell>
          <cell r="BC62" t="str">
            <v>PLATINUM</v>
          </cell>
          <cell r="BE62" t="str">
            <v>Jan</v>
          </cell>
        </row>
        <row r="63">
          <cell r="C63" t="str">
            <v>Chubu</v>
          </cell>
          <cell r="R63">
            <v>48000</v>
          </cell>
          <cell r="AZ63">
            <v>-158400</v>
          </cell>
          <cell r="BA63">
            <v>-75336.538281324363</v>
          </cell>
          <cell r="BC63" t="str">
            <v>PLATINUM</v>
          </cell>
          <cell r="BE63" t="str">
            <v>Feb</v>
          </cell>
        </row>
        <row r="64">
          <cell r="C64" t="str">
            <v>Chubu</v>
          </cell>
          <cell r="R64">
            <v>48000</v>
          </cell>
          <cell r="AZ64">
            <v>-158400</v>
          </cell>
          <cell r="BA64">
            <v>-75336.538281324363</v>
          </cell>
          <cell r="BC64" t="str">
            <v>PLATINUM</v>
          </cell>
          <cell r="BE64" t="str">
            <v>Mar</v>
          </cell>
        </row>
        <row r="65">
          <cell r="C65" t="str">
            <v>Chubu</v>
          </cell>
          <cell r="R65">
            <v>48000</v>
          </cell>
          <cell r="AZ65">
            <v>-158400</v>
          </cell>
          <cell r="BA65">
            <v>-75336.538281324363</v>
          </cell>
          <cell r="BC65" t="str">
            <v>PLATINUM</v>
          </cell>
          <cell r="BE65" t="str">
            <v>Apr</v>
          </cell>
        </row>
        <row r="66">
          <cell r="C66" t="str">
            <v>Chubu</v>
          </cell>
          <cell r="R66">
            <v>0</v>
          </cell>
          <cell r="AZ66">
            <v>0</v>
          </cell>
          <cell r="BA66">
            <v>0</v>
          </cell>
          <cell r="BC66" t="str">
            <v>PLATINUM</v>
          </cell>
          <cell r="BE66" t="str">
            <v>May</v>
          </cell>
        </row>
        <row r="67">
          <cell r="C67" t="str">
            <v>Chubu</v>
          </cell>
          <cell r="R67">
            <v>0</v>
          </cell>
          <cell r="AZ67">
            <v>0</v>
          </cell>
          <cell r="BA67">
            <v>0</v>
          </cell>
          <cell r="BC67" t="str">
            <v>PLATINUM</v>
          </cell>
          <cell r="BE67" t="str">
            <v>Jun</v>
          </cell>
        </row>
        <row r="68">
          <cell r="C68" t="str">
            <v>Chubu</v>
          </cell>
          <cell r="R68">
            <v>0</v>
          </cell>
          <cell r="AZ68">
            <v>0</v>
          </cell>
          <cell r="BA68">
            <v>0</v>
          </cell>
          <cell r="BC68" t="str">
            <v>PLATINUM</v>
          </cell>
          <cell r="BE68" t="str">
            <v>Jul</v>
          </cell>
        </row>
        <row r="69">
          <cell r="C69" t="str">
            <v>Chubu</v>
          </cell>
          <cell r="R69">
            <v>0</v>
          </cell>
          <cell r="AZ69">
            <v>0</v>
          </cell>
          <cell r="BA69">
            <v>0</v>
          </cell>
          <cell r="BC69" t="str">
            <v>PLATINUM</v>
          </cell>
          <cell r="BE69" t="str">
            <v>Aug</v>
          </cell>
        </row>
        <row r="70">
          <cell r="C70" t="str">
            <v>Chubu</v>
          </cell>
          <cell r="R70">
            <v>0</v>
          </cell>
          <cell r="AZ70">
            <v>0</v>
          </cell>
          <cell r="BA70">
            <v>0</v>
          </cell>
          <cell r="BC70" t="str">
            <v>PLATINUM</v>
          </cell>
          <cell r="BE70" t="str">
            <v>Sep</v>
          </cell>
        </row>
        <row r="71">
          <cell r="C71" t="str">
            <v>Chubu</v>
          </cell>
          <cell r="R71">
            <v>0</v>
          </cell>
          <cell r="AZ71">
            <v>0</v>
          </cell>
          <cell r="BA71">
            <v>0</v>
          </cell>
          <cell r="BC71" t="str">
            <v>PLATINUM</v>
          </cell>
          <cell r="BE71" t="str">
            <v>Oct</v>
          </cell>
        </row>
        <row r="72">
          <cell r="C72" t="str">
            <v>Chubu</v>
          </cell>
          <cell r="R72">
            <v>0</v>
          </cell>
          <cell r="AZ72">
            <v>0</v>
          </cell>
          <cell r="BA72">
            <v>0</v>
          </cell>
          <cell r="BC72" t="str">
            <v>PLATINUM</v>
          </cell>
          <cell r="BE72" t="str">
            <v>Nov</v>
          </cell>
        </row>
        <row r="73">
          <cell r="C73" t="str">
            <v>Chubu</v>
          </cell>
          <cell r="R73">
            <v>0</v>
          </cell>
          <cell r="AZ73">
            <v>0</v>
          </cell>
          <cell r="BA73">
            <v>0</v>
          </cell>
          <cell r="BC73" t="str">
            <v>PLATINUM</v>
          </cell>
          <cell r="BE73" t="str">
            <v>Dec</v>
          </cell>
        </row>
        <row r="74">
          <cell r="C74" t="str">
            <v>Chubu</v>
          </cell>
          <cell r="R74">
            <v>8000</v>
          </cell>
          <cell r="AZ74">
            <v>-26400</v>
          </cell>
          <cell r="BA74">
            <v>-11488.598138620513</v>
          </cell>
          <cell r="BC74" t="str">
            <v>PLATINUM</v>
          </cell>
          <cell r="BE74" t="str">
            <v>Jan</v>
          </cell>
        </row>
        <row r="75">
          <cell r="C75" t="str">
            <v>Chubu</v>
          </cell>
          <cell r="R75">
            <v>8000</v>
          </cell>
          <cell r="AZ75">
            <v>-26400</v>
          </cell>
          <cell r="BA75">
            <v>-11488.598138620513</v>
          </cell>
          <cell r="BC75" t="str">
            <v>PLATINUM</v>
          </cell>
          <cell r="BE75" t="str">
            <v>Feb</v>
          </cell>
        </row>
        <row r="76">
          <cell r="C76" t="str">
            <v>Chubu</v>
          </cell>
          <cell r="R76">
            <v>8000</v>
          </cell>
          <cell r="AZ76">
            <v>-26400</v>
          </cell>
          <cell r="BA76">
            <v>-11488.598138620513</v>
          </cell>
          <cell r="BC76" t="str">
            <v>PLATINUM</v>
          </cell>
          <cell r="BE76" t="str">
            <v>Mar</v>
          </cell>
        </row>
        <row r="77">
          <cell r="C77" t="str">
            <v>Chubu</v>
          </cell>
          <cell r="R77">
            <v>8000</v>
          </cell>
          <cell r="AZ77">
            <v>-26400</v>
          </cell>
          <cell r="BA77">
            <v>-11488.598138620513</v>
          </cell>
          <cell r="BC77" t="str">
            <v>PLATINUM</v>
          </cell>
          <cell r="BE77" t="str">
            <v>Apr</v>
          </cell>
        </row>
        <row r="78">
          <cell r="C78" t="str">
            <v>Chubu</v>
          </cell>
          <cell r="R78">
            <v>0</v>
          </cell>
          <cell r="AZ78">
            <v>0</v>
          </cell>
          <cell r="BA78">
            <v>0</v>
          </cell>
          <cell r="BC78" t="str">
            <v>PLATINUM</v>
          </cell>
          <cell r="BE78" t="str">
            <v>May</v>
          </cell>
        </row>
        <row r="79">
          <cell r="C79" t="str">
            <v>Chubu</v>
          </cell>
          <cell r="R79">
            <v>0</v>
          </cell>
          <cell r="AZ79">
            <v>0</v>
          </cell>
          <cell r="BA79">
            <v>0</v>
          </cell>
          <cell r="BC79" t="str">
            <v>PLATINUM</v>
          </cell>
          <cell r="BE79" t="str">
            <v>Jun</v>
          </cell>
        </row>
        <row r="80">
          <cell r="C80" t="str">
            <v>Chubu</v>
          </cell>
          <cell r="R80">
            <v>0</v>
          </cell>
          <cell r="AZ80">
            <v>0</v>
          </cell>
          <cell r="BA80">
            <v>0</v>
          </cell>
          <cell r="BC80" t="str">
            <v>PLATINUM</v>
          </cell>
          <cell r="BE80" t="str">
            <v>Jul</v>
          </cell>
        </row>
        <row r="81">
          <cell r="C81" t="str">
            <v>Chubu</v>
          </cell>
          <cell r="R81">
            <v>0</v>
          </cell>
          <cell r="AZ81">
            <v>0</v>
          </cell>
          <cell r="BA81">
            <v>0</v>
          </cell>
          <cell r="BC81" t="str">
            <v>PLATINUM</v>
          </cell>
          <cell r="BE81" t="str">
            <v>Aug</v>
          </cell>
        </row>
        <row r="82">
          <cell r="C82" t="str">
            <v>Chubu</v>
          </cell>
          <cell r="R82">
            <v>0</v>
          </cell>
          <cell r="AZ82">
            <v>0</v>
          </cell>
          <cell r="BA82">
            <v>0</v>
          </cell>
          <cell r="BC82" t="str">
            <v>PLATINUM</v>
          </cell>
          <cell r="BE82" t="str">
            <v>Sep</v>
          </cell>
        </row>
        <row r="83">
          <cell r="C83" t="str">
            <v>Chubu</v>
          </cell>
          <cell r="R83">
            <v>0</v>
          </cell>
          <cell r="AZ83">
            <v>0</v>
          </cell>
          <cell r="BA83">
            <v>0</v>
          </cell>
          <cell r="BC83" t="str">
            <v>PLATINUM</v>
          </cell>
          <cell r="BE83" t="str">
            <v>Oct</v>
          </cell>
        </row>
        <row r="84">
          <cell r="C84" t="str">
            <v>Chubu</v>
          </cell>
          <cell r="R84">
            <v>0</v>
          </cell>
          <cell r="AZ84">
            <v>0</v>
          </cell>
          <cell r="BA84">
            <v>0</v>
          </cell>
          <cell r="BC84" t="str">
            <v>PLATINUM</v>
          </cell>
          <cell r="BE84" t="str">
            <v>Nov</v>
          </cell>
        </row>
        <row r="85">
          <cell r="C85" t="str">
            <v>Chubu</v>
          </cell>
          <cell r="R85">
            <v>0</v>
          </cell>
          <cell r="AZ85">
            <v>0</v>
          </cell>
          <cell r="BA85">
            <v>0</v>
          </cell>
          <cell r="BC85" t="str">
            <v>PLATINUM</v>
          </cell>
          <cell r="BE85" t="str">
            <v>Dec</v>
          </cell>
        </row>
        <row r="86">
          <cell r="C86" t="str">
            <v>Chubu</v>
          </cell>
          <cell r="R86">
            <v>24000.000000000004</v>
          </cell>
          <cell r="AZ86">
            <v>-79200.000000000015</v>
          </cell>
          <cell r="BA86">
            <v>-42460.783763790445</v>
          </cell>
          <cell r="BC86" t="str">
            <v>PLATINUM</v>
          </cell>
          <cell r="BE86" t="str">
            <v>Jan</v>
          </cell>
        </row>
        <row r="87">
          <cell r="C87" t="str">
            <v>Chubu</v>
          </cell>
          <cell r="R87">
            <v>24000.000000000004</v>
          </cell>
          <cell r="AZ87">
            <v>-79200.000000000015</v>
          </cell>
          <cell r="BA87">
            <v>-42460.783763790445</v>
          </cell>
          <cell r="BC87" t="str">
            <v>PLATINUM</v>
          </cell>
          <cell r="BE87" t="str">
            <v>Feb</v>
          </cell>
        </row>
        <row r="88">
          <cell r="C88" t="str">
            <v>Chubu</v>
          </cell>
          <cell r="R88">
            <v>24000.000000000004</v>
          </cell>
          <cell r="AZ88">
            <v>-79200.000000000015</v>
          </cell>
          <cell r="BA88">
            <v>-42460.783763790445</v>
          </cell>
          <cell r="BC88" t="str">
            <v>PLATINUM</v>
          </cell>
          <cell r="BE88" t="str">
            <v>Mar</v>
          </cell>
        </row>
        <row r="89">
          <cell r="C89" t="str">
            <v>Chubu</v>
          </cell>
          <cell r="R89">
            <v>24000.000000000004</v>
          </cell>
          <cell r="AZ89">
            <v>-79200.000000000015</v>
          </cell>
          <cell r="BA89">
            <v>-42460.783763790445</v>
          </cell>
          <cell r="BC89" t="str">
            <v>PLATINUM</v>
          </cell>
          <cell r="BE89" t="str">
            <v>Apr</v>
          </cell>
        </row>
        <row r="90">
          <cell r="C90" t="str">
            <v>Chubu</v>
          </cell>
          <cell r="R90">
            <v>0</v>
          </cell>
          <cell r="AZ90">
            <v>0</v>
          </cell>
          <cell r="BA90">
            <v>0</v>
          </cell>
          <cell r="BC90" t="str">
            <v>PLATINUM</v>
          </cell>
          <cell r="BE90" t="str">
            <v>May</v>
          </cell>
        </row>
        <row r="91">
          <cell r="C91" t="str">
            <v>Chubu</v>
          </cell>
          <cell r="R91">
            <v>0</v>
          </cell>
          <cell r="AZ91">
            <v>0</v>
          </cell>
          <cell r="BA91">
            <v>0</v>
          </cell>
          <cell r="BC91" t="str">
            <v>PLATINUM</v>
          </cell>
          <cell r="BE91" t="str">
            <v>Jun</v>
          </cell>
        </row>
        <row r="92">
          <cell r="C92" t="str">
            <v>Chubu</v>
          </cell>
          <cell r="R92">
            <v>0</v>
          </cell>
          <cell r="AZ92">
            <v>0</v>
          </cell>
          <cell r="BA92">
            <v>0</v>
          </cell>
          <cell r="BC92" t="str">
            <v>PLATINUM</v>
          </cell>
          <cell r="BE92" t="str">
            <v>Jul</v>
          </cell>
        </row>
        <row r="93">
          <cell r="C93" t="str">
            <v>Chubu</v>
          </cell>
          <cell r="R93">
            <v>0</v>
          </cell>
          <cell r="AZ93">
            <v>0</v>
          </cell>
          <cell r="BA93">
            <v>0</v>
          </cell>
          <cell r="BC93" t="str">
            <v>PLATINUM</v>
          </cell>
          <cell r="BE93" t="str">
            <v>Aug</v>
          </cell>
        </row>
        <row r="94">
          <cell r="C94" t="str">
            <v>Chubu</v>
          </cell>
          <cell r="R94">
            <v>0</v>
          </cell>
          <cell r="AZ94">
            <v>0</v>
          </cell>
          <cell r="BA94">
            <v>0</v>
          </cell>
          <cell r="BC94" t="str">
            <v>PLATINUM</v>
          </cell>
          <cell r="BE94" t="str">
            <v>Sep</v>
          </cell>
        </row>
        <row r="95">
          <cell r="C95" t="str">
            <v>Chubu</v>
          </cell>
          <cell r="R95">
            <v>0</v>
          </cell>
          <cell r="AZ95">
            <v>0</v>
          </cell>
          <cell r="BA95">
            <v>0</v>
          </cell>
          <cell r="BC95" t="str">
            <v>PLATINUM</v>
          </cell>
          <cell r="BE95" t="str">
            <v>Oct</v>
          </cell>
        </row>
        <row r="96">
          <cell r="C96" t="str">
            <v>Chubu</v>
          </cell>
          <cell r="R96">
            <v>0</v>
          </cell>
          <cell r="AZ96">
            <v>0</v>
          </cell>
          <cell r="BA96">
            <v>0</v>
          </cell>
          <cell r="BC96" t="str">
            <v>PLATINUM</v>
          </cell>
          <cell r="BE96" t="str">
            <v>Nov</v>
          </cell>
        </row>
        <row r="97">
          <cell r="C97" t="str">
            <v>Chubu</v>
          </cell>
          <cell r="R97">
            <v>0</v>
          </cell>
          <cell r="AZ97">
            <v>0</v>
          </cell>
          <cell r="BA97">
            <v>0</v>
          </cell>
          <cell r="BC97" t="str">
            <v>PLATINUM</v>
          </cell>
          <cell r="BE97" t="str">
            <v>Dec</v>
          </cell>
        </row>
        <row r="98">
          <cell r="C98" t="str">
            <v>EPDC</v>
          </cell>
          <cell r="R98">
            <v>42000</v>
          </cell>
          <cell r="AZ98">
            <v>-126000</v>
          </cell>
          <cell r="BA98">
            <v>-69541.728009482467</v>
          </cell>
          <cell r="BC98" t="str">
            <v>PLATINUM</v>
          </cell>
          <cell r="BE98" t="str">
            <v>Jan</v>
          </cell>
        </row>
        <row r="99">
          <cell r="C99" t="str">
            <v>EPDC</v>
          </cell>
          <cell r="R99">
            <v>0</v>
          </cell>
          <cell r="AZ99">
            <v>0</v>
          </cell>
          <cell r="BA99">
            <v>0</v>
          </cell>
          <cell r="BC99" t="str">
            <v>PLATINUM</v>
          </cell>
          <cell r="BE99" t="str">
            <v>Feb</v>
          </cell>
        </row>
        <row r="100">
          <cell r="C100" t="str">
            <v>EPDC</v>
          </cell>
          <cell r="R100">
            <v>42000</v>
          </cell>
          <cell r="AZ100">
            <v>-126000</v>
          </cell>
          <cell r="BA100">
            <v>-69541.728009482467</v>
          </cell>
          <cell r="BC100" t="str">
            <v>PLATINUM</v>
          </cell>
          <cell r="BE100" t="str">
            <v>Mar</v>
          </cell>
        </row>
        <row r="101">
          <cell r="C101" t="str">
            <v>EPDC</v>
          </cell>
          <cell r="R101">
            <v>42000</v>
          </cell>
          <cell r="AZ101">
            <v>-126000</v>
          </cell>
          <cell r="BA101">
            <v>-69541.728009482467</v>
          </cell>
          <cell r="BC101" t="str">
            <v>PLATINUM</v>
          </cell>
          <cell r="BE101" t="str">
            <v>Apr</v>
          </cell>
        </row>
        <row r="102">
          <cell r="C102" t="str">
            <v>EPDC</v>
          </cell>
          <cell r="R102">
            <v>0</v>
          </cell>
          <cell r="AZ102">
            <v>0</v>
          </cell>
          <cell r="BA102">
            <v>0</v>
          </cell>
          <cell r="BC102" t="str">
            <v>PLATINUM</v>
          </cell>
          <cell r="BE102" t="str">
            <v>May</v>
          </cell>
        </row>
        <row r="103">
          <cell r="C103" t="str">
            <v>EPDC</v>
          </cell>
          <cell r="R103">
            <v>0</v>
          </cell>
          <cell r="AZ103">
            <v>0</v>
          </cell>
          <cell r="BA103">
            <v>0</v>
          </cell>
          <cell r="BC103" t="str">
            <v>PLATINUM</v>
          </cell>
          <cell r="BE103" t="str">
            <v>Jun</v>
          </cell>
        </row>
        <row r="104">
          <cell r="C104" t="str">
            <v>EPDC</v>
          </cell>
          <cell r="R104">
            <v>0</v>
          </cell>
          <cell r="AZ104">
            <v>0</v>
          </cell>
          <cell r="BA104">
            <v>0</v>
          </cell>
          <cell r="BC104" t="str">
            <v>PLATINUM</v>
          </cell>
          <cell r="BE104" t="str">
            <v>Jul</v>
          </cell>
        </row>
        <row r="105">
          <cell r="C105" t="str">
            <v>EPDC</v>
          </cell>
          <cell r="R105">
            <v>0</v>
          </cell>
          <cell r="AZ105">
            <v>0</v>
          </cell>
          <cell r="BA105">
            <v>0</v>
          </cell>
          <cell r="BC105" t="str">
            <v>PLATINUM</v>
          </cell>
          <cell r="BE105" t="str">
            <v>Aug</v>
          </cell>
        </row>
        <row r="106">
          <cell r="C106" t="str">
            <v>EPDC</v>
          </cell>
          <cell r="R106">
            <v>0</v>
          </cell>
          <cell r="AZ106">
            <v>0</v>
          </cell>
          <cell r="BA106">
            <v>0</v>
          </cell>
          <cell r="BC106" t="str">
            <v>PLATINUM</v>
          </cell>
          <cell r="BE106" t="str">
            <v>Sep</v>
          </cell>
        </row>
        <row r="107">
          <cell r="C107" t="str">
            <v>EPDC</v>
          </cell>
          <cell r="R107">
            <v>0</v>
          </cell>
          <cell r="AZ107">
            <v>0</v>
          </cell>
          <cell r="BA107">
            <v>0</v>
          </cell>
          <cell r="BC107" t="str">
            <v>PLATINUM</v>
          </cell>
          <cell r="BE107" t="str">
            <v>Oct</v>
          </cell>
        </row>
        <row r="108">
          <cell r="C108" t="str">
            <v>EPDC</v>
          </cell>
          <cell r="R108">
            <v>0</v>
          </cell>
          <cell r="AZ108">
            <v>0</v>
          </cell>
          <cell r="BA108">
            <v>0</v>
          </cell>
          <cell r="BC108" t="str">
            <v>PLATINUM</v>
          </cell>
          <cell r="BE108" t="str">
            <v>Nov</v>
          </cell>
        </row>
        <row r="109">
          <cell r="C109" t="str">
            <v>EPDC</v>
          </cell>
          <cell r="R109">
            <v>0</v>
          </cell>
          <cell r="AZ109">
            <v>0</v>
          </cell>
          <cell r="BA109">
            <v>0</v>
          </cell>
          <cell r="BC109" t="str">
            <v>PLATINUM</v>
          </cell>
          <cell r="BE109" t="str">
            <v>Dec</v>
          </cell>
        </row>
        <row r="110">
          <cell r="C110" t="str">
            <v>EPDC</v>
          </cell>
          <cell r="R110">
            <v>28000</v>
          </cell>
          <cell r="AZ110">
            <v>-84000</v>
          </cell>
          <cell r="BA110">
            <v>-52259.657671810848</v>
          </cell>
          <cell r="BC110" t="str">
            <v>PLATINUM</v>
          </cell>
          <cell r="BE110" t="str">
            <v>Jan</v>
          </cell>
        </row>
        <row r="111">
          <cell r="C111" t="str">
            <v>EPDC</v>
          </cell>
          <cell r="R111">
            <v>0</v>
          </cell>
          <cell r="AZ111">
            <v>0</v>
          </cell>
          <cell r="BA111">
            <v>0</v>
          </cell>
          <cell r="BC111" t="str">
            <v>PLATINUM</v>
          </cell>
          <cell r="BE111" t="str">
            <v>Feb</v>
          </cell>
        </row>
        <row r="112">
          <cell r="C112" t="str">
            <v>EPDC</v>
          </cell>
          <cell r="R112">
            <v>28000</v>
          </cell>
          <cell r="AZ112">
            <v>-84000</v>
          </cell>
          <cell r="BA112">
            <v>-52259.657671810848</v>
          </cell>
          <cell r="BC112" t="str">
            <v>PLATINUM</v>
          </cell>
          <cell r="BE112" t="str">
            <v>Mar</v>
          </cell>
        </row>
        <row r="113">
          <cell r="C113" t="str">
            <v>EPDC</v>
          </cell>
          <cell r="R113">
            <v>28000</v>
          </cell>
          <cell r="AZ113">
            <v>-84000</v>
          </cell>
          <cell r="BA113">
            <v>-52259.657671810848</v>
          </cell>
          <cell r="BC113" t="str">
            <v>PLATINUM</v>
          </cell>
          <cell r="BE113" t="str">
            <v>Apr</v>
          </cell>
        </row>
        <row r="114">
          <cell r="C114" t="str">
            <v>EPDC</v>
          </cell>
          <cell r="R114">
            <v>0</v>
          </cell>
          <cell r="AZ114">
            <v>0</v>
          </cell>
          <cell r="BA114">
            <v>0</v>
          </cell>
          <cell r="BC114" t="str">
            <v>PLATINUM</v>
          </cell>
          <cell r="BE114" t="str">
            <v>May</v>
          </cell>
        </row>
        <row r="115">
          <cell r="C115" t="str">
            <v>EPDC</v>
          </cell>
          <cell r="R115">
            <v>0</v>
          </cell>
          <cell r="AZ115">
            <v>0</v>
          </cell>
          <cell r="BA115">
            <v>0</v>
          </cell>
          <cell r="BC115" t="str">
            <v>PLATINUM</v>
          </cell>
          <cell r="BE115" t="str">
            <v>Jun</v>
          </cell>
        </row>
        <row r="116">
          <cell r="C116" t="str">
            <v>EPDC</v>
          </cell>
          <cell r="R116">
            <v>0</v>
          </cell>
          <cell r="AZ116">
            <v>0</v>
          </cell>
          <cell r="BA116">
            <v>0</v>
          </cell>
          <cell r="BC116" t="str">
            <v>PLATINUM</v>
          </cell>
          <cell r="BE116" t="str">
            <v>Jul</v>
          </cell>
        </row>
        <row r="117">
          <cell r="C117" t="str">
            <v>EPDC</v>
          </cell>
          <cell r="R117">
            <v>0</v>
          </cell>
          <cell r="AZ117">
            <v>0</v>
          </cell>
          <cell r="BA117">
            <v>0</v>
          </cell>
          <cell r="BC117" t="str">
            <v>PLATINUM</v>
          </cell>
          <cell r="BE117" t="str">
            <v>Aug</v>
          </cell>
        </row>
        <row r="118">
          <cell r="C118" t="str">
            <v>EPDC</v>
          </cell>
          <cell r="R118">
            <v>0</v>
          </cell>
          <cell r="AZ118">
            <v>0</v>
          </cell>
          <cell r="BA118">
            <v>0</v>
          </cell>
          <cell r="BC118" t="str">
            <v>PLATINUM</v>
          </cell>
          <cell r="BE118" t="str">
            <v>Sep</v>
          </cell>
        </row>
        <row r="119">
          <cell r="C119" t="str">
            <v>EPDC</v>
          </cell>
          <cell r="R119">
            <v>0</v>
          </cell>
          <cell r="AZ119">
            <v>0</v>
          </cell>
          <cell r="BA119">
            <v>0</v>
          </cell>
          <cell r="BC119" t="str">
            <v>PLATINUM</v>
          </cell>
          <cell r="BE119" t="str">
            <v>Oct</v>
          </cell>
        </row>
        <row r="120">
          <cell r="C120" t="str">
            <v>EPDC</v>
          </cell>
          <cell r="R120">
            <v>0</v>
          </cell>
          <cell r="AZ120">
            <v>0</v>
          </cell>
          <cell r="BA120">
            <v>0</v>
          </cell>
          <cell r="BC120" t="str">
            <v>PLATINUM</v>
          </cell>
          <cell r="BE120" t="str">
            <v>Nov</v>
          </cell>
        </row>
        <row r="121">
          <cell r="C121" t="str">
            <v>EPDC</v>
          </cell>
          <cell r="R121">
            <v>0</v>
          </cell>
          <cell r="AZ121">
            <v>0</v>
          </cell>
          <cell r="BA121">
            <v>0</v>
          </cell>
          <cell r="BC121" t="str">
            <v>PLATINUM</v>
          </cell>
          <cell r="BE121" t="str">
            <v>Dec</v>
          </cell>
        </row>
        <row r="122">
          <cell r="C122" t="str">
            <v>EPDC</v>
          </cell>
          <cell r="R122">
            <v>0</v>
          </cell>
          <cell r="AZ122">
            <v>0</v>
          </cell>
          <cell r="BA122">
            <v>0</v>
          </cell>
          <cell r="BC122" t="str">
            <v>PLATINUM</v>
          </cell>
          <cell r="BE122" t="str">
            <v>Jan</v>
          </cell>
        </row>
        <row r="123">
          <cell r="C123" t="str">
            <v>EPDC</v>
          </cell>
          <cell r="R123">
            <v>0</v>
          </cell>
          <cell r="AZ123">
            <v>0</v>
          </cell>
          <cell r="BA123">
            <v>0</v>
          </cell>
          <cell r="BC123" t="str">
            <v>PLATINUM</v>
          </cell>
          <cell r="BE123" t="str">
            <v>Feb</v>
          </cell>
        </row>
        <row r="124">
          <cell r="C124" t="str">
            <v>EPDC</v>
          </cell>
          <cell r="R124">
            <v>0</v>
          </cell>
          <cell r="AZ124">
            <v>0</v>
          </cell>
          <cell r="BA124">
            <v>0</v>
          </cell>
          <cell r="BC124" t="str">
            <v>PLATINUM</v>
          </cell>
          <cell r="BE124" t="str">
            <v>Mar</v>
          </cell>
        </row>
        <row r="125">
          <cell r="C125" t="str">
            <v>EPDC</v>
          </cell>
          <cell r="R125">
            <v>0</v>
          </cell>
          <cell r="AZ125">
            <v>0</v>
          </cell>
          <cell r="BA125">
            <v>0</v>
          </cell>
          <cell r="BC125" t="str">
            <v>PLATINUM</v>
          </cell>
          <cell r="BE125" t="str">
            <v>Apr</v>
          </cell>
        </row>
        <row r="126">
          <cell r="C126" t="str">
            <v>EPDC</v>
          </cell>
          <cell r="R126">
            <v>0</v>
          </cell>
          <cell r="AZ126">
            <v>0</v>
          </cell>
          <cell r="BA126">
            <v>0</v>
          </cell>
          <cell r="BC126" t="str">
            <v>PLATINUM</v>
          </cell>
          <cell r="BE126" t="str">
            <v>May</v>
          </cell>
        </row>
        <row r="127">
          <cell r="C127" t="str">
            <v>EPDC</v>
          </cell>
          <cell r="R127">
            <v>42000</v>
          </cell>
          <cell r="AZ127">
            <v>-126000</v>
          </cell>
          <cell r="BA127">
            <v>-56075.450415165287</v>
          </cell>
          <cell r="BC127" t="str">
            <v>PLATINUM</v>
          </cell>
          <cell r="BE127" t="str">
            <v>Jun</v>
          </cell>
        </row>
        <row r="128">
          <cell r="C128" t="str">
            <v>EPDC</v>
          </cell>
          <cell r="R128">
            <v>42000</v>
          </cell>
          <cell r="AZ128">
            <v>-126000</v>
          </cell>
          <cell r="BA128">
            <v>-56075.450415165287</v>
          </cell>
          <cell r="BC128" t="str">
            <v>PLATINUM</v>
          </cell>
          <cell r="BE128" t="str">
            <v>Jul</v>
          </cell>
        </row>
        <row r="129">
          <cell r="C129" t="str">
            <v>EPDC</v>
          </cell>
          <cell r="R129">
            <v>42000</v>
          </cell>
          <cell r="AZ129">
            <v>-126000</v>
          </cell>
          <cell r="BA129">
            <v>-56075.450415165287</v>
          </cell>
          <cell r="BC129" t="str">
            <v>PLATINUM</v>
          </cell>
          <cell r="BE129" t="str">
            <v>Aug</v>
          </cell>
        </row>
        <row r="130">
          <cell r="C130" t="str">
            <v>EPDC</v>
          </cell>
          <cell r="R130">
            <v>42000</v>
          </cell>
          <cell r="AZ130">
            <v>-126000</v>
          </cell>
          <cell r="BA130">
            <v>-56075.450415165287</v>
          </cell>
          <cell r="BC130" t="str">
            <v>PLATINUM</v>
          </cell>
          <cell r="BE130" t="str">
            <v>Sep</v>
          </cell>
        </row>
        <row r="131">
          <cell r="C131" t="str">
            <v>EPDC</v>
          </cell>
          <cell r="R131">
            <v>42000</v>
          </cell>
          <cell r="AZ131">
            <v>-126000</v>
          </cell>
          <cell r="BA131">
            <v>-56075.450415165287</v>
          </cell>
          <cell r="BC131" t="str">
            <v>PLATINUM</v>
          </cell>
          <cell r="BE131" t="str">
            <v>Oct</v>
          </cell>
        </row>
        <row r="132">
          <cell r="C132" t="str">
            <v>EPDC</v>
          </cell>
          <cell r="R132">
            <v>42000</v>
          </cell>
          <cell r="AZ132">
            <v>-126000</v>
          </cell>
          <cell r="BA132">
            <v>-56075.450415165287</v>
          </cell>
          <cell r="BC132" t="str">
            <v>PLATINUM</v>
          </cell>
          <cell r="BE132" t="str">
            <v>Nov</v>
          </cell>
        </row>
        <row r="133">
          <cell r="C133" t="str">
            <v>EPDC</v>
          </cell>
          <cell r="R133">
            <v>42000</v>
          </cell>
          <cell r="AZ133">
            <v>-126000</v>
          </cell>
          <cell r="BA133">
            <v>-56075.450415165287</v>
          </cell>
          <cell r="BC133" t="str">
            <v>PLATINUM</v>
          </cell>
          <cell r="BE133" t="str">
            <v>Dec</v>
          </cell>
        </row>
        <row r="134">
          <cell r="C134" t="str">
            <v>EPDC</v>
          </cell>
          <cell r="R134">
            <v>0</v>
          </cell>
          <cell r="AZ134">
            <v>0</v>
          </cell>
          <cell r="BA134">
            <v>0</v>
          </cell>
          <cell r="BC134" t="str">
            <v>PLATINUM</v>
          </cell>
          <cell r="BE134" t="str">
            <v>Jan</v>
          </cell>
        </row>
        <row r="135">
          <cell r="C135" t="str">
            <v>EPDC</v>
          </cell>
          <cell r="R135">
            <v>0</v>
          </cell>
          <cell r="AZ135">
            <v>0</v>
          </cell>
          <cell r="BA135">
            <v>0</v>
          </cell>
          <cell r="BC135" t="str">
            <v>PLATINUM</v>
          </cell>
          <cell r="BE135" t="str">
            <v>Feb</v>
          </cell>
        </row>
        <row r="136">
          <cell r="C136" t="str">
            <v>EPDC</v>
          </cell>
          <cell r="R136">
            <v>0</v>
          </cell>
          <cell r="AZ136">
            <v>0</v>
          </cell>
          <cell r="BA136">
            <v>0</v>
          </cell>
          <cell r="BC136" t="str">
            <v>PLATINUM</v>
          </cell>
          <cell r="BE136" t="str">
            <v>Mar</v>
          </cell>
        </row>
        <row r="137">
          <cell r="C137" t="str">
            <v>EPDC</v>
          </cell>
          <cell r="R137">
            <v>0</v>
          </cell>
          <cell r="AZ137">
            <v>0</v>
          </cell>
          <cell r="BA137">
            <v>0</v>
          </cell>
          <cell r="BC137" t="str">
            <v>PLATINUM</v>
          </cell>
          <cell r="BE137" t="str">
            <v>Apr</v>
          </cell>
        </row>
        <row r="138">
          <cell r="C138" t="str">
            <v>EPDC</v>
          </cell>
          <cell r="R138">
            <v>0</v>
          </cell>
          <cell r="AZ138">
            <v>0</v>
          </cell>
          <cell r="BA138">
            <v>0</v>
          </cell>
          <cell r="BC138" t="str">
            <v>PLATINUM</v>
          </cell>
          <cell r="BE138" t="str">
            <v>May</v>
          </cell>
        </row>
        <row r="139">
          <cell r="C139" t="str">
            <v>EPDC</v>
          </cell>
          <cell r="R139">
            <v>28000</v>
          </cell>
          <cell r="AZ139">
            <v>-84000</v>
          </cell>
          <cell r="BA139">
            <v>-42139.93420021933</v>
          </cell>
          <cell r="BC139" t="str">
            <v>PLATINUM</v>
          </cell>
          <cell r="BE139" t="str">
            <v>Jun</v>
          </cell>
        </row>
        <row r="140">
          <cell r="C140" t="str">
            <v>EPDC</v>
          </cell>
          <cell r="R140">
            <v>28000</v>
          </cell>
          <cell r="AZ140">
            <v>-84000</v>
          </cell>
          <cell r="BA140">
            <v>-42139.93420021933</v>
          </cell>
          <cell r="BC140" t="str">
            <v>PLATINUM</v>
          </cell>
          <cell r="BE140" t="str">
            <v>Jul</v>
          </cell>
        </row>
        <row r="141">
          <cell r="C141" t="str">
            <v>EPDC</v>
          </cell>
          <cell r="R141">
            <v>28000</v>
          </cell>
          <cell r="AZ141">
            <v>-84000</v>
          </cell>
          <cell r="BA141">
            <v>-42139.93420021933</v>
          </cell>
          <cell r="BC141" t="str">
            <v>PLATINUM</v>
          </cell>
          <cell r="BE141" t="str">
            <v>Aug</v>
          </cell>
        </row>
        <row r="142">
          <cell r="C142" t="str">
            <v>EPDC</v>
          </cell>
          <cell r="R142">
            <v>28000</v>
          </cell>
          <cell r="AZ142">
            <v>-84000</v>
          </cell>
          <cell r="BA142">
            <v>-42139.93420021933</v>
          </cell>
          <cell r="BC142" t="str">
            <v>PLATINUM</v>
          </cell>
          <cell r="BE142" t="str">
            <v>Sep</v>
          </cell>
        </row>
        <row r="143">
          <cell r="C143" t="str">
            <v>EPDC</v>
          </cell>
          <cell r="R143">
            <v>28000</v>
          </cell>
          <cell r="AZ143">
            <v>-84000</v>
          </cell>
          <cell r="BA143">
            <v>-42139.93420021933</v>
          </cell>
          <cell r="BC143" t="str">
            <v>PLATINUM</v>
          </cell>
          <cell r="BE143" t="str">
            <v>Oct</v>
          </cell>
        </row>
        <row r="144">
          <cell r="C144" t="str">
            <v>EPDC</v>
          </cell>
          <cell r="R144">
            <v>28000</v>
          </cell>
          <cell r="AZ144">
            <v>-84000</v>
          </cell>
          <cell r="BA144">
            <v>-42139.93420021933</v>
          </cell>
          <cell r="BC144" t="str">
            <v>PLATINUM</v>
          </cell>
          <cell r="BE144" t="str">
            <v>Nov</v>
          </cell>
        </row>
        <row r="145">
          <cell r="C145" t="str">
            <v>EPDC</v>
          </cell>
          <cell r="R145">
            <v>28000</v>
          </cell>
          <cell r="AZ145">
            <v>-84000</v>
          </cell>
          <cell r="BA145">
            <v>-42139.93420021933</v>
          </cell>
          <cell r="BC145" t="str">
            <v>PLATINUM</v>
          </cell>
          <cell r="BE145" t="str">
            <v>Dec</v>
          </cell>
        </row>
        <row r="146">
          <cell r="C146" t="str">
            <v>Hokuriku</v>
          </cell>
          <cell r="R146">
            <v>0</v>
          </cell>
          <cell r="AZ146">
            <v>0</v>
          </cell>
          <cell r="BA146">
            <v>0</v>
          </cell>
          <cell r="BC146" t="str">
            <v>OTHERS</v>
          </cell>
          <cell r="BE146" t="str">
            <v>Jan</v>
          </cell>
        </row>
        <row r="147">
          <cell r="C147" t="str">
            <v>Hokuriku</v>
          </cell>
          <cell r="R147">
            <v>0</v>
          </cell>
          <cell r="AZ147">
            <v>0</v>
          </cell>
          <cell r="BA147">
            <v>0</v>
          </cell>
          <cell r="BC147" t="str">
            <v>OTHERS</v>
          </cell>
          <cell r="BE147" t="str">
            <v>Feb</v>
          </cell>
        </row>
        <row r="148">
          <cell r="C148" t="str">
            <v>Hokuriku</v>
          </cell>
          <cell r="R148">
            <v>0</v>
          </cell>
          <cell r="AZ148">
            <v>0</v>
          </cell>
          <cell r="BA148">
            <v>0</v>
          </cell>
          <cell r="BC148" t="str">
            <v>OTHERS</v>
          </cell>
          <cell r="BE148" t="str">
            <v>Mar</v>
          </cell>
        </row>
        <row r="149">
          <cell r="C149" t="str">
            <v>Hokuriku</v>
          </cell>
          <cell r="R149">
            <v>28000</v>
          </cell>
          <cell r="AZ149">
            <v>-98000</v>
          </cell>
          <cell r="BA149">
            <v>-43340.276073989764</v>
          </cell>
          <cell r="BC149" t="str">
            <v>OTHERS</v>
          </cell>
          <cell r="BE149" t="str">
            <v>Apr</v>
          </cell>
        </row>
        <row r="150">
          <cell r="C150" t="str">
            <v>Hokuriku</v>
          </cell>
          <cell r="R150">
            <v>0</v>
          </cell>
          <cell r="AZ150">
            <v>0</v>
          </cell>
          <cell r="BA150">
            <v>0</v>
          </cell>
          <cell r="BC150" t="str">
            <v>OTHERS</v>
          </cell>
          <cell r="BE150" t="str">
            <v>May</v>
          </cell>
        </row>
        <row r="151">
          <cell r="C151" t="str">
            <v>Hokuriku</v>
          </cell>
          <cell r="R151">
            <v>28000</v>
          </cell>
          <cell r="AZ151">
            <v>-98000</v>
          </cell>
          <cell r="BA151">
            <v>-43340.276073989764</v>
          </cell>
          <cell r="BC151" t="str">
            <v>OTHERS</v>
          </cell>
          <cell r="BE151" t="str">
            <v>Jun</v>
          </cell>
        </row>
        <row r="152">
          <cell r="C152" t="str">
            <v>Hokuriku</v>
          </cell>
          <cell r="R152">
            <v>0</v>
          </cell>
          <cell r="AZ152">
            <v>0</v>
          </cell>
          <cell r="BA152">
            <v>0</v>
          </cell>
          <cell r="BC152" t="str">
            <v>OTHERS</v>
          </cell>
          <cell r="BE152" t="str">
            <v>Jul</v>
          </cell>
        </row>
        <row r="153">
          <cell r="C153" t="str">
            <v>Hokuriku</v>
          </cell>
          <cell r="R153">
            <v>0</v>
          </cell>
          <cell r="AZ153">
            <v>0</v>
          </cell>
          <cell r="BA153">
            <v>0</v>
          </cell>
          <cell r="BC153" t="str">
            <v>OTHERS</v>
          </cell>
          <cell r="BE153" t="str">
            <v>Aug</v>
          </cell>
        </row>
        <row r="154">
          <cell r="C154" t="str">
            <v>Hokuriku</v>
          </cell>
          <cell r="R154">
            <v>0</v>
          </cell>
          <cell r="AZ154">
            <v>0</v>
          </cell>
          <cell r="BA154">
            <v>0</v>
          </cell>
          <cell r="BC154" t="str">
            <v>OTHERS</v>
          </cell>
          <cell r="BE154" t="str">
            <v>Sep</v>
          </cell>
        </row>
        <row r="155">
          <cell r="C155" t="str">
            <v>Hokuriku</v>
          </cell>
          <cell r="R155">
            <v>0</v>
          </cell>
          <cell r="AZ155">
            <v>0</v>
          </cell>
          <cell r="BA155">
            <v>0</v>
          </cell>
          <cell r="BC155" t="str">
            <v>OTHERS</v>
          </cell>
          <cell r="BE155" t="str">
            <v>Oct</v>
          </cell>
        </row>
        <row r="156">
          <cell r="C156" t="str">
            <v>Hokuriku</v>
          </cell>
          <cell r="R156">
            <v>0</v>
          </cell>
          <cell r="AZ156">
            <v>0</v>
          </cell>
          <cell r="BA156">
            <v>0</v>
          </cell>
          <cell r="BC156" t="str">
            <v>OTHERS</v>
          </cell>
          <cell r="BE156" t="str">
            <v>Nov</v>
          </cell>
        </row>
        <row r="157">
          <cell r="C157" t="str">
            <v>Hokuriku</v>
          </cell>
          <cell r="R157">
            <v>0</v>
          </cell>
          <cell r="AZ157">
            <v>0</v>
          </cell>
          <cell r="BA157">
            <v>0</v>
          </cell>
          <cell r="BC157" t="str">
            <v>OTHERS</v>
          </cell>
          <cell r="BE157" t="str">
            <v>Dec</v>
          </cell>
        </row>
        <row r="158">
          <cell r="C158" t="str">
            <v>Hokuriku</v>
          </cell>
          <cell r="R158">
            <v>0</v>
          </cell>
          <cell r="AZ158">
            <v>0</v>
          </cell>
          <cell r="BA158">
            <v>0</v>
          </cell>
          <cell r="BC158" t="str">
            <v>OTHERS</v>
          </cell>
          <cell r="BE158" t="str">
            <v>Jan</v>
          </cell>
        </row>
        <row r="159">
          <cell r="C159" t="str">
            <v>Hokuriku</v>
          </cell>
          <cell r="R159">
            <v>0</v>
          </cell>
          <cell r="AZ159">
            <v>0</v>
          </cell>
          <cell r="BA159">
            <v>0</v>
          </cell>
          <cell r="BC159" t="str">
            <v>OTHERS</v>
          </cell>
          <cell r="BE159" t="str">
            <v>Feb</v>
          </cell>
        </row>
        <row r="160">
          <cell r="C160" t="str">
            <v>Hokuriku</v>
          </cell>
          <cell r="R160">
            <v>0</v>
          </cell>
          <cell r="AZ160">
            <v>0</v>
          </cell>
          <cell r="BA160">
            <v>0</v>
          </cell>
          <cell r="BC160" t="str">
            <v>OTHERS</v>
          </cell>
          <cell r="BE160" t="str">
            <v>Mar</v>
          </cell>
        </row>
        <row r="161">
          <cell r="C161" t="str">
            <v>Hokuriku</v>
          </cell>
          <cell r="R161">
            <v>42000</v>
          </cell>
          <cell r="AZ161">
            <v>-147000</v>
          </cell>
          <cell r="BA161">
            <v>-74209.271755701862</v>
          </cell>
          <cell r="BC161" t="str">
            <v>OTHERS</v>
          </cell>
          <cell r="BE161" t="str">
            <v>Apr</v>
          </cell>
        </row>
        <row r="162">
          <cell r="C162" t="str">
            <v>Hokuriku</v>
          </cell>
          <cell r="R162">
            <v>0</v>
          </cell>
          <cell r="AZ162">
            <v>0</v>
          </cell>
          <cell r="BA162">
            <v>0</v>
          </cell>
          <cell r="BC162" t="str">
            <v>OTHERS</v>
          </cell>
          <cell r="BE162" t="str">
            <v>May</v>
          </cell>
        </row>
        <row r="163">
          <cell r="C163" t="str">
            <v>Hokuriku</v>
          </cell>
          <cell r="R163">
            <v>42000</v>
          </cell>
          <cell r="AZ163">
            <v>-147000</v>
          </cell>
          <cell r="BA163">
            <v>-74209.271755701862</v>
          </cell>
          <cell r="BC163" t="str">
            <v>OTHERS</v>
          </cell>
          <cell r="BE163" t="str">
            <v>Jun</v>
          </cell>
        </row>
        <row r="164">
          <cell r="C164" t="str">
            <v>Hokuriku</v>
          </cell>
          <cell r="R164">
            <v>0</v>
          </cell>
          <cell r="AZ164">
            <v>0</v>
          </cell>
          <cell r="BA164">
            <v>0</v>
          </cell>
          <cell r="BC164" t="str">
            <v>OTHERS</v>
          </cell>
          <cell r="BE164" t="str">
            <v>Jul</v>
          </cell>
        </row>
        <row r="165">
          <cell r="C165" t="str">
            <v>Hokuriku</v>
          </cell>
          <cell r="R165">
            <v>0</v>
          </cell>
          <cell r="AZ165">
            <v>0</v>
          </cell>
          <cell r="BA165">
            <v>0</v>
          </cell>
          <cell r="BC165" t="str">
            <v>OTHERS</v>
          </cell>
          <cell r="BE165" t="str">
            <v>Aug</v>
          </cell>
        </row>
        <row r="166">
          <cell r="C166" t="str">
            <v>Hokuriku</v>
          </cell>
          <cell r="R166">
            <v>0</v>
          </cell>
          <cell r="AZ166">
            <v>0</v>
          </cell>
          <cell r="BA166">
            <v>0</v>
          </cell>
          <cell r="BC166" t="str">
            <v>OTHERS</v>
          </cell>
          <cell r="BE166" t="str">
            <v>Sep</v>
          </cell>
        </row>
        <row r="167">
          <cell r="C167" t="str">
            <v>Hokuriku</v>
          </cell>
          <cell r="R167">
            <v>0</v>
          </cell>
          <cell r="AZ167">
            <v>0</v>
          </cell>
          <cell r="BA167">
            <v>0</v>
          </cell>
          <cell r="BC167" t="str">
            <v>OTHERS</v>
          </cell>
          <cell r="BE167" t="str">
            <v>Oct</v>
          </cell>
        </row>
        <row r="168">
          <cell r="C168" t="str">
            <v>Hokuriku</v>
          </cell>
          <cell r="R168">
            <v>0</v>
          </cell>
          <cell r="AZ168">
            <v>0</v>
          </cell>
          <cell r="BA168">
            <v>0</v>
          </cell>
          <cell r="BC168" t="str">
            <v>OTHERS</v>
          </cell>
          <cell r="BE168" t="str">
            <v>Nov</v>
          </cell>
        </row>
        <row r="169">
          <cell r="C169" t="str">
            <v>Hokuriku</v>
          </cell>
          <cell r="R169">
            <v>0</v>
          </cell>
          <cell r="AZ169">
            <v>0</v>
          </cell>
          <cell r="BA169">
            <v>0</v>
          </cell>
          <cell r="BC169" t="str">
            <v>OTHERS</v>
          </cell>
          <cell r="BE169" t="str">
            <v>Dec</v>
          </cell>
        </row>
        <row r="170">
          <cell r="C170" t="str">
            <v>Hokuriku</v>
          </cell>
          <cell r="R170">
            <v>0</v>
          </cell>
          <cell r="AZ170">
            <v>0</v>
          </cell>
          <cell r="BA170">
            <v>0</v>
          </cell>
          <cell r="BC170" t="str">
            <v>OTHERS</v>
          </cell>
          <cell r="BE170" t="str">
            <v>Jan</v>
          </cell>
        </row>
        <row r="171">
          <cell r="C171" t="str">
            <v>Hokuriku</v>
          </cell>
          <cell r="R171">
            <v>0</v>
          </cell>
          <cell r="AZ171">
            <v>0</v>
          </cell>
          <cell r="BA171">
            <v>0</v>
          </cell>
          <cell r="BC171" t="str">
            <v>OTHERS</v>
          </cell>
          <cell r="BE171" t="str">
            <v>Feb</v>
          </cell>
        </row>
        <row r="172">
          <cell r="C172" t="str">
            <v>Hokuriku</v>
          </cell>
          <cell r="R172">
            <v>0</v>
          </cell>
          <cell r="AZ172">
            <v>0</v>
          </cell>
          <cell r="BA172">
            <v>0</v>
          </cell>
          <cell r="BC172" t="str">
            <v>OTHERS</v>
          </cell>
          <cell r="BE172" t="str">
            <v>Mar</v>
          </cell>
        </row>
        <row r="173">
          <cell r="C173" t="str">
            <v>Hokuriku</v>
          </cell>
          <cell r="R173">
            <v>0</v>
          </cell>
          <cell r="AZ173">
            <v>0</v>
          </cell>
          <cell r="BA173">
            <v>0</v>
          </cell>
          <cell r="BC173" t="str">
            <v>OTHERS</v>
          </cell>
          <cell r="BE173" t="str">
            <v>Apr</v>
          </cell>
        </row>
        <row r="174">
          <cell r="C174" t="str">
            <v>Hokuriku</v>
          </cell>
          <cell r="R174">
            <v>0</v>
          </cell>
          <cell r="AZ174">
            <v>0</v>
          </cell>
          <cell r="BA174">
            <v>0</v>
          </cell>
          <cell r="BC174" t="str">
            <v>OTHERS</v>
          </cell>
          <cell r="BE174" t="str">
            <v>May</v>
          </cell>
        </row>
        <row r="175">
          <cell r="C175" t="str">
            <v>Hokuriku</v>
          </cell>
          <cell r="R175">
            <v>0</v>
          </cell>
          <cell r="AZ175">
            <v>0</v>
          </cell>
          <cell r="BA175">
            <v>0</v>
          </cell>
          <cell r="BC175" t="str">
            <v>OTHERS</v>
          </cell>
          <cell r="BE175" t="str">
            <v>Jun</v>
          </cell>
        </row>
        <row r="176">
          <cell r="C176" t="str">
            <v>Hokuriku</v>
          </cell>
          <cell r="R176">
            <v>0</v>
          </cell>
          <cell r="AZ176">
            <v>0</v>
          </cell>
          <cell r="BA176">
            <v>0</v>
          </cell>
          <cell r="BC176" t="str">
            <v>OTHERS</v>
          </cell>
          <cell r="BE176" t="str">
            <v>Jul</v>
          </cell>
        </row>
        <row r="177">
          <cell r="C177" t="str">
            <v>Hokuriku</v>
          </cell>
          <cell r="R177">
            <v>0</v>
          </cell>
          <cell r="AZ177">
            <v>0</v>
          </cell>
          <cell r="BA177">
            <v>0</v>
          </cell>
          <cell r="BC177" t="str">
            <v>OTHERS</v>
          </cell>
          <cell r="BE177" t="str">
            <v>Aug</v>
          </cell>
        </row>
        <row r="178">
          <cell r="C178" t="str">
            <v>Hokuriku</v>
          </cell>
          <cell r="R178">
            <v>0</v>
          </cell>
          <cell r="AZ178">
            <v>0</v>
          </cell>
          <cell r="BA178">
            <v>0</v>
          </cell>
          <cell r="BC178" t="str">
            <v>OTHERS</v>
          </cell>
          <cell r="BE178" t="str">
            <v>Sep</v>
          </cell>
        </row>
        <row r="179">
          <cell r="C179" t="str">
            <v>Hokuriku</v>
          </cell>
          <cell r="R179">
            <v>28000</v>
          </cell>
          <cell r="AZ179">
            <v>-98000</v>
          </cell>
          <cell r="BA179">
            <v>-40582.200789127572</v>
          </cell>
          <cell r="BC179" t="str">
            <v>OTHERS</v>
          </cell>
          <cell r="BE179" t="str">
            <v>Oct</v>
          </cell>
        </row>
        <row r="180">
          <cell r="C180" t="str">
            <v>Hokuriku</v>
          </cell>
          <cell r="R180">
            <v>0</v>
          </cell>
          <cell r="AZ180">
            <v>0</v>
          </cell>
          <cell r="BA180">
            <v>0</v>
          </cell>
          <cell r="BC180" t="str">
            <v>OTHERS</v>
          </cell>
          <cell r="BE180" t="str">
            <v>Nov</v>
          </cell>
        </row>
        <row r="181">
          <cell r="C181" t="str">
            <v>Hokuriku</v>
          </cell>
          <cell r="R181">
            <v>0</v>
          </cell>
          <cell r="AZ181">
            <v>0</v>
          </cell>
          <cell r="BA181">
            <v>0</v>
          </cell>
          <cell r="BC181" t="str">
            <v>OTHERS</v>
          </cell>
          <cell r="BE181" t="str">
            <v>Dec</v>
          </cell>
        </row>
        <row r="182">
          <cell r="C182" t="str">
            <v>Hokuriku</v>
          </cell>
          <cell r="R182">
            <v>0</v>
          </cell>
          <cell r="AZ182">
            <v>0</v>
          </cell>
          <cell r="BA182">
            <v>0</v>
          </cell>
          <cell r="BC182" t="str">
            <v>OTHERS</v>
          </cell>
          <cell r="BE182" t="str">
            <v>Jan</v>
          </cell>
        </row>
        <row r="183">
          <cell r="C183" t="str">
            <v>Hokuriku</v>
          </cell>
          <cell r="R183">
            <v>0</v>
          </cell>
          <cell r="AZ183">
            <v>0</v>
          </cell>
          <cell r="BA183">
            <v>0</v>
          </cell>
          <cell r="BC183" t="str">
            <v>OTHERS</v>
          </cell>
          <cell r="BE183" t="str">
            <v>Feb</v>
          </cell>
        </row>
        <row r="184">
          <cell r="C184" t="str">
            <v>Hokuriku</v>
          </cell>
          <cell r="R184">
            <v>0</v>
          </cell>
          <cell r="AZ184">
            <v>0</v>
          </cell>
          <cell r="BA184">
            <v>0</v>
          </cell>
          <cell r="BC184" t="str">
            <v>OTHERS</v>
          </cell>
          <cell r="BE184" t="str">
            <v>Mar</v>
          </cell>
        </row>
        <row r="185">
          <cell r="C185" t="str">
            <v>Hokuriku</v>
          </cell>
          <cell r="R185">
            <v>0</v>
          </cell>
          <cell r="AZ185">
            <v>0</v>
          </cell>
          <cell r="BA185">
            <v>0</v>
          </cell>
          <cell r="BC185" t="str">
            <v>OTHERS</v>
          </cell>
          <cell r="BE185" t="str">
            <v>Apr</v>
          </cell>
        </row>
        <row r="186">
          <cell r="C186" t="str">
            <v>Hokuriku</v>
          </cell>
          <cell r="R186">
            <v>0</v>
          </cell>
          <cell r="AZ186">
            <v>0</v>
          </cell>
          <cell r="BA186">
            <v>0</v>
          </cell>
          <cell r="BC186" t="str">
            <v>OTHERS</v>
          </cell>
          <cell r="BE186" t="str">
            <v>May</v>
          </cell>
        </row>
        <row r="187">
          <cell r="C187" t="str">
            <v>Hokuriku</v>
          </cell>
          <cell r="R187">
            <v>0</v>
          </cell>
          <cell r="AZ187">
            <v>0</v>
          </cell>
          <cell r="BA187">
            <v>0</v>
          </cell>
          <cell r="BC187" t="str">
            <v>OTHERS</v>
          </cell>
          <cell r="BE187" t="str">
            <v>Jun</v>
          </cell>
        </row>
        <row r="188">
          <cell r="C188" t="str">
            <v>Hokuriku</v>
          </cell>
          <cell r="R188">
            <v>0</v>
          </cell>
          <cell r="AZ188">
            <v>0</v>
          </cell>
          <cell r="BA188">
            <v>0</v>
          </cell>
          <cell r="BC188" t="str">
            <v>OTHERS</v>
          </cell>
          <cell r="BE188" t="str">
            <v>Jul</v>
          </cell>
        </row>
        <row r="189">
          <cell r="C189" t="str">
            <v>Hokuriku</v>
          </cell>
          <cell r="R189">
            <v>0</v>
          </cell>
          <cell r="AZ189">
            <v>0</v>
          </cell>
          <cell r="BA189">
            <v>0</v>
          </cell>
          <cell r="BC189" t="str">
            <v>OTHERS</v>
          </cell>
          <cell r="BE189" t="str">
            <v>Aug</v>
          </cell>
        </row>
        <row r="190">
          <cell r="C190" t="str">
            <v>Hokuriku</v>
          </cell>
          <cell r="R190">
            <v>0</v>
          </cell>
          <cell r="AZ190">
            <v>0</v>
          </cell>
          <cell r="BA190">
            <v>0</v>
          </cell>
          <cell r="BC190" t="str">
            <v>OTHERS</v>
          </cell>
          <cell r="BE190" t="str">
            <v>Sep</v>
          </cell>
        </row>
        <row r="191">
          <cell r="C191" t="str">
            <v>Hokuriku</v>
          </cell>
          <cell r="R191">
            <v>42000</v>
          </cell>
          <cell r="AZ191">
            <v>-147000</v>
          </cell>
          <cell r="BA191">
            <v>-69486.76472811382</v>
          </cell>
          <cell r="BC191" t="str">
            <v>OTHERS</v>
          </cell>
          <cell r="BE191" t="str">
            <v>Oct</v>
          </cell>
        </row>
        <row r="192">
          <cell r="C192" t="str">
            <v>Hokuriku</v>
          </cell>
          <cell r="R192">
            <v>0</v>
          </cell>
          <cell r="AZ192">
            <v>0</v>
          </cell>
          <cell r="BA192">
            <v>0</v>
          </cell>
          <cell r="BC192" t="str">
            <v>OTHERS</v>
          </cell>
          <cell r="BE192" t="str">
            <v>Nov</v>
          </cell>
        </row>
        <row r="193">
          <cell r="C193" t="str">
            <v>Hokuriku</v>
          </cell>
          <cell r="R193">
            <v>0</v>
          </cell>
          <cell r="AZ193">
            <v>0</v>
          </cell>
          <cell r="BA193">
            <v>0</v>
          </cell>
          <cell r="BC193" t="str">
            <v>OTHERS</v>
          </cell>
          <cell r="BE193" t="str">
            <v>Dec</v>
          </cell>
        </row>
        <row r="194">
          <cell r="C194" t="str">
            <v>Joban JP</v>
          </cell>
          <cell r="R194">
            <v>36000</v>
          </cell>
          <cell r="AZ194">
            <v>-18000</v>
          </cell>
          <cell r="BA194">
            <v>-50418.235454830741</v>
          </cell>
          <cell r="BC194" t="str">
            <v>OTHERS</v>
          </cell>
          <cell r="BE194" t="str">
            <v>Jan</v>
          </cell>
        </row>
        <row r="195">
          <cell r="C195" t="str">
            <v>Joban JP</v>
          </cell>
          <cell r="R195">
            <v>0</v>
          </cell>
          <cell r="AZ195">
            <v>0</v>
          </cell>
          <cell r="BA195">
            <v>0</v>
          </cell>
          <cell r="BC195" t="str">
            <v>OTHERS</v>
          </cell>
          <cell r="BE195" t="str">
            <v>Feb</v>
          </cell>
        </row>
        <row r="196">
          <cell r="C196" t="str">
            <v>Joban JP</v>
          </cell>
          <cell r="R196">
            <v>0</v>
          </cell>
          <cell r="AZ196">
            <v>0</v>
          </cell>
          <cell r="BA196">
            <v>0</v>
          </cell>
          <cell r="BC196" t="str">
            <v>OTHERS</v>
          </cell>
          <cell r="BE196" t="str">
            <v>Mar</v>
          </cell>
        </row>
        <row r="197">
          <cell r="C197" t="str">
            <v>Joban JP</v>
          </cell>
          <cell r="R197">
            <v>36000</v>
          </cell>
          <cell r="AZ197">
            <v>-18000</v>
          </cell>
          <cell r="BA197">
            <v>-50418.235454830741</v>
          </cell>
          <cell r="BC197" t="str">
            <v>OTHERS</v>
          </cell>
          <cell r="BE197" t="str">
            <v>Apr</v>
          </cell>
        </row>
        <row r="198">
          <cell r="C198" t="str">
            <v>Joban JP</v>
          </cell>
          <cell r="R198">
            <v>0</v>
          </cell>
          <cell r="AZ198">
            <v>0</v>
          </cell>
          <cell r="BA198">
            <v>0</v>
          </cell>
          <cell r="BC198" t="str">
            <v>OTHERS</v>
          </cell>
          <cell r="BE198" t="str">
            <v>May</v>
          </cell>
        </row>
        <row r="199">
          <cell r="C199" t="str">
            <v>Joban JP</v>
          </cell>
          <cell r="R199">
            <v>0</v>
          </cell>
          <cell r="AZ199">
            <v>0</v>
          </cell>
          <cell r="BA199">
            <v>0</v>
          </cell>
          <cell r="BC199" t="str">
            <v>OTHERS</v>
          </cell>
          <cell r="BE199" t="str">
            <v>Jun</v>
          </cell>
        </row>
        <row r="200">
          <cell r="C200" t="str">
            <v>Joban JP</v>
          </cell>
          <cell r="R200">
            <v>36000</v>
          </cell>
          <cell r="AZ200">
            <v>-18000</v>
          </cell>
          <cell r="BA200">
            <v>-50418.235454830741</v>
          </cell>
          <cell r="BC200" t="str">
            <v>OTHERS</v>
          </cell>
          <cell r="BE200" t="str">
            <v>Jul</v>
          </cell>
        </row>
        <row r="201">
          <cell r="C201" t="str">
            <v>Joban JP</v>
          </cell>
          <cell r="R201">
            <v>0</v>
          </cell>
          <cell r="AZ201">
            <v>0</v>
          </cell>
          <cell r="BA201">
            <v>0</v>
          </cell>
          <cell r="BC201" t="str">
            <v>OTHERS</v>
          </cell>
          <cell r="BE201" t="str">
            <v>Aug</v>
          </cell>
        </row>
        <row r="202">
          <cell r="C202" t="str">
            <v>Joban JP</v>
          </cell>
          <cell r="R202">
            <v>36000</v>
          </cell>
          <cell r="AZ202">
            <v>-18000</v>
          </cell>
          <cell r="BA202">
            <v>-50418.235454830741</v>
          </cell>
          <cell r="BC202" t="str">
            <v>OTHERS</v>
          </cell>
          <cell r="BE202" t="str">
            <v>Sep</v>
          </cell>
        </row>
        <row r="203">
          <cell r="C203" t="str">
            <v>Joban JP</v>
          </cell>
          <cell r="R203">
            <v>0</v>
          </cell>
          <cell r="AZ203">
            <v>0</v>
          </cell>
          <cell r="BA203">
            <v>0</v>
          </cell>
          <cell r="BC203" t="str">
            <v>OTHERS</v>
          </cell>
          <cell r="BE203" t="str">
            <v>Oct</v>
          </cell>
        </row>
        <row r="204">
          <cell r="C204" t="str">
            <v>Joban JP</v>
          </cell>
          <cell r="R204">
            <v>0</v>
          </cell>
          <cell r="AZ204">
            <v>0</v>
          </cell>
          <cell r="BA204">
            <v>0</v>
          </cell>
          <cell r="BC204" t="str">
            <v>OTHERS</v>
          </cell>
          <cell r="BE204" t="str">
            <v>Nov</v>
          </cell>
        </row>
        <row r="205">
          <cell r="C205" t="str">
            <v>Joban JP</v>
          </cell>
          <cell r="R205">
            <v>0</v>
          </cell>
          <cell r="AZ205">
            <v>0</v>
          </cell>
          <cell r="BA205">
            <v>0</v>
          </cell>
          <cell r="BC205" t="str">
            <v>OTHERS</v>
          </cell>
          <cell r="BE205" t="str">
            <v>Dec</v>
          </cell>
        </row>
        <row r="206">
          <cell r="C206" t="str">
            <v>Joban JP</v>
          </cell>
          <cell r="R206">
            <v>24000</v>
          </cell>
          <cell r="AZ206">
            <v>-12000</v>
          </cell>
          <cell r="BA206">
            <v>-37888.614515401932</v>
          </cell>
          <cell r="BC206" t="str">
            <v>OTHERS</v>
          </cell>
          <cell r="BE206" t="str">
            <v>Jan</v>
          </cell>
        </row>
        <row r="207">
          <cell r="C207" t="str">
            <v>Joban JP</v>
          </cell>
          <cell r="R207">
            <v>0</v>
          </cell>
          <cell r="AZ207">
            <v>0</v>
          </cell>
          <cell r="BA207">
            <v>0</v>
          </cell>
          <cell r="BC207" t="str">
            <v>OTHERS</v>
          </cell>
          <cell r="BE207" t="str">
            <v>Feb</v>
          </cell>
        </row>
        <row r="208">
          <cell r="C208" t="str">
            <v>Joban JP</v>
          </cell>
          <cell r="R208">
            <v>0</v>
          </cell>
          <cell r="AZ208">
            <v>0</v>
          </cell>
          <cell r="BA208">
            <v>0</v>
          </cell>
          <cell r="BC208" t="str">
            <v>OTHERS</v>
          </cell>
          <cell r="BE208" t="str">
            <v>Mar</v>
          </cell>
        </row>
        <row r="209">
          <cell r="C209" t="str">
            <v>Joban JP</v>
          </cell>
          <cell r="R209">
            <v>24000</v>
          </cell>
          <cell r="AZ209">
            <v>-12000</v>
          </cell>
          <cell r="BA209">
            <v>-37888.614515401932</v>
          </cell>
          <cell r="BC209" t="str">
            <v>OTHERS</v>
          </cell>
          <cell r="BE209" t="str">
            <v>Apr</v>
          </cell>
        </row>
        <row r="210">
          <cell r="C210" t="str">
            <v>Joban JP</v>
          </cell>
          <cell r="R210">
            <v>0</v>
          </cell>
          <cell r="AZ210">
            <v>0</v>
          </cell>
          <cell r="BA210">
            <v>0</v>
          </cell>
          <cell r="BC210" t="str">
            <v>OTHERS</v>
          </cell>
          <cell r="BE210" t="str">
            <v>May</v>
          </cell>
        </row>
        <row r="211">
          <cell r="C211" t="str">
            <v>Joban JP</v>
          </cell>
          <cell r="R211">
            <v>0</v>
          </cell>
          <cell r="AZ211">
            <v>0</v>
          </cell>
          <cell r="BA211">
            <v>0</v>
          </cell>
          <cell r="BC211" t="str">
            <v>OTHERS</v>
          </cell>
          <cell r="BE211" t="str">
            <v>Jun</v>
          </cell>
        </row>
        <row r="212">
          <cell r="C212" t="str">
            <v>Joban JP</v>
          </cell>
          <cell r="R212">
            <v>24000</v>
          </cell>
          <cell r="AZ212">
            <v>-12000</v>
          </cell>
          <cell r="BA212">
            <v>-37888.614515401932</v>
          </cell>
          <cell r="BC212" t="str">
            <v>OTHERS</v>
          </cell>
          <cell r="BE212" t="str">
            <v>Jul</v>
          </cell>
        </row>
        <row r="213">
          <cell r="C213" t="str">
            <v>Joban JP</v>
          </cell>
          <cell r="R213">
            <v>0</v>
          </cell>
          <cell r="AZ213">
            <v>0</v>
          </cell>
          <cell r="BA213">
            <v>0</v>
          </cell>
          <cell r="BC213" t="str">
            <v>OTHERS</v>
          </cell>
          <cell r="BE213" t="str">
            <v>Aug</v>
          </cell>
        </row>
        <row r="214">
          <cell r="C214" t="str">
            <v>Joban JP</v>
          </cell>
          <cell r="R214">
            <v>24000</v>
          </cell>
          <cell r="AZ214">
            <v>-12000</v>
          </cell>
          <cell r="BA214">
            <v>-37888.614515401932</v>
          </cell>
          <cell r="BC214" t="str">
            <v>OTHERS</v>
          </cell>
          <cell r="BE214" t="str">
            <v>Sep</v>
          </cell>
        </row>
        <row r="215">
          <cell r="C215" t="str">
            <v>Joban JP</v>
          </cell>
          <cell r="R215">
            <v>0</v>
          </cell>
          <cell r="AZ215">
            <v>0</v>
          </cell>
          <cell r="BA215">
            <v>0</v>
          </cell>
          <cell r="BC215" t="str">
            <v>OTHERS</v>
          </cell>
          <cell r="BE215" t="str">
            <v>Oct</v>
          </cell>
        </row>
        <row r="216">
          <cell r="C216" t="str">
            <v>Joban JP</v>
          </cell>
          <cell r="R216">
            <v>0</v>
          </cell>
          <cell r="AZ216">
            <v>0</v>
          </cell>
          <cell r="BA216">
            <v>0</v>
          </cell>
          <cell r="BC216" t="str">
            <v>OTHERS</v>
          </cell>
          <cell r="BE216" t="str">
            <v>Nov</v>
          </cell>
        </row>
        <row r="217">
          <cell r="C217" t="str">
            <v>Joban JP</v>
          </cell>
          <cell r="R217">
            <v>0</v>
          </cell>
          <cell r="AZ217">
            <v>0</v>
          </cell>
          <cell r="BA217">
            <v>0</v>
          </cell>
          <cell r="BC217" t="str">
            <v>OTHERS</v>
          </cell>
          <cell r="BE217" t="str">
            <v>Dec</v>
          </cell>
        </row>
        <row r="218">
          <cell r="C218" t="str">
            <v>Joban JP</v>
          </cell>
          <cell r="R218">
            <v>0</v>
          </cell>
          <cell r="AZ218">
            <v>0</v>
          </cell>
          <cell r="BA218">
            <v>0</v>
          </cell>
          <cell r="BC218" t="str">
            <v>OTHERS</v>
          </cell>
          <cell r="BE218" t="str">
            <v>Jan</v>
          </cell>
        </row>
        <row r="219">
          <cell r="C219" t="str">
            <v>Joban JP</v>
          </cell>
          <cell r="R219">
            <v>0</v>
          </cell>
          <cell r="AZ219">
            <v>0</v>
          </cell>
          <cell r="BA219">
            <v>0</v>
          </cell>
          <cell r="BC219" t="str">
            <v>OTHERS</v>
          </cell>
          <cell r="BE219" t="str">
            <v>Feb</v>
          </cell>
        </row>
        <row r="220">
          <cell r="C220" t="str">
            <v>Joban JP</v>
          </cell>
          <cell r="R220">
            <v>0</v>
          </cell>
          <cell r="AZ220">
            <v>0</v>
          </cell>
          <cell r="BA220">
            <v>0</v>
          </cell>
          <cell r="BC220" t="str">
            <v>OTHERS</v>
          </cell>
          <cell r="BE220" t="str">
            <v>Mar</v>
          </cell>
        </row>
        <row r="221">
          <cell r="C221" t="str">
            <v>Joban JP</v>
          </cell>
          <cell r="R221">
            <v>0</v>
          </cell>
          <cell r="AZ221">
            <v>0</v>
          </cell>
          <cell r="BA221">
            <v>0</v>
          </cell>
          <cell r="BC221" t="str">
            <v>OTHERS</v>
          </cell>
          <cell r="BE221" t="str">
            <v>Apr</v>
          </cell>
        </row>
        <row r="222">
          <cell r="C222" t="str">
            <v>Joban JP</v>
          </cell>
          <cell r="R222">
            <v>0</v>
          </cell>
          <cell r="AZ222">
            <v>0</v>
          </cell>
          <cell r="BA222">
            <v>0</v>
          </cell>
          <cell r="BC222" t="str">
            <v>OTHERS</v>
          </cell>
          <cell r="BE222" t="str">
            <v>May</v>
          </cell>
        </row>
        <row r="223">
          <cell r="C223" t="str">
            <v>Joban JP</v>
          </cell>
          <cell r="R223">
            <v>0</v>
          </cell>
          <cell r="AZ223">
            <v>0</v>
          </cell>
          <cell r="BA223">
            <v>0</v>
          </cell>
          <cell r="BC223" t="str">
            <v>OTHERS</v>
          </cell>
          <cell r="BE223" t="str">
            <v>Jun</v>
          </cell>
        </row>
        <row r="224">
          <cell r="C224" t="str">
            <v>Joban JP</v>
          </cell>
          <cell r="R224">
            <v>0</v>
          </cell>
          <cell r="AZ224">
            <v>0</v>
          </cell>
          <cell r="BA224">
            <v>0</v>
          </cell>
          <cell r="BC224" t="str">
            <v>OTHERS</v>
          </cell>
          <cell r="BE224" t="str">
            <v>Jul</v>
          </cell>
        </row>
        <row r="225">
          <cell r="C225" t="str">
            <v>Joban JP</v>
          </cell>
          <cell r="R225">
            <v>0</v>
          </cell>
          <cell r="AZ225">
            <v>0</v>
          </cell>
          <cell r="BA225">
            <v>0</v>
          </cell>
          <cell r="BC225" t="str">
            <v>OTHERS</v>
          </cell>
          <cell r="BE225" t="str">
            <v>Aug</v>
          </cell>
        </row>
        <row r="226">
          <cell r="C226" t="str">
            <v>Joban JP</v>
          </cell>
          <cell r="R226">
            <v>0</v>
          </cell>
          <cell r="AZ226">
            <v>0</v>
          </cell>
          <cell r="BA226">
            <v>0</v>
          </cell>
          <cell r="BC226" t="str">
            <v>OTHERS</v>
          </cell>
          <cell r="BE226" t="str">
            <v>Sep</v>
          </cell>
        </row>
        <row r="227">
          <cell r="C227" t="str">
            <v>Joban JP</v>
          </cell>
          <cell r="R227">
            <v>0</v>
          </cell>
          <cell r="AZ227">
            <v>0</v>
          </cell>
          <cell r="BA227">
            <v>0</v>
          </cell>
          <cell r="BC227" t="str">
            <v>OTHERS</v>
          </cell>
          <cell r="BE227" t="str">
            <v>Oct</v>
          </cell>
        </row>
        <row r="228">
          <cell r="C228" t="str">
            <v>Joban JP</v>
          </cell>
          <cell r="R228">
            <v>0</v>
          </cell>
          <cell r="AZ228">
            <v>0</v>
          </cell>
          <cell r="BA228">
            <v>0</v>
          </cell>
          <cell r="BC228" t="str">
            <v>OTHERS</v>
          </cell>
          <cell r="BE228" t="str">
            <v>Nov</v>
          </cell>
        </row>
        <row r="229">
          <cell r="C229" t="str">
            <v>Joban JP</v>
          </cell>
          <cell r="R229">
            <v>0</v>
          </cell>
          <cell r="AZ229">
            <v>0</v>
          </cell>
          <cell r="BA229">
            <v>0</v>
          </cell>
          <cell r="BC229" t="str">
            <v>OTHERS</v>
          </cell>
          <cell r="BE229" t="str">
            <v>Dec</v>
          </cell>
        </row>
        <row r="230">
          <cell r="C230" t="str">
            <v>Joban JP</v>
          </cell>
          <cell r="R230">
            <v>0</v>
          </cell>
          <cell r="AZ230">
            <v>0</v>
          </cell>
          <cell r="BA230">
            <v>0</v>
          </cell>
          <cell r="BC230" t="str">
            <v>OTHERS</v>
          </cell>
          <cell r="BE230" t="str">
            <v>Jan</v>
          </cell>
        </row>
        <row r="231">
          <cell r="C231" t="str">
            <v>Joban JP</v>
          </cell>
          <cell r="R231">
            <v>60000</v>
          </cell>
          <cell r="AZ231">
            <v>-30000</v>
          </cell>
          <cell r="BA231">
            <v>-44153.42498511634</v>
          </cell>
          <cell r="BC231" t="str">
            <v>OTHERS</v>
          </cell>
          <cell r="BE231" t="str">
            <v>Feb</v>
          </cell>
        </row>
        <row r="232">
          <cell r="C232" t="str">
            <v>Joban JP</v>
          </cell>
          <cell r="R232">
            <v>0</v>
          </cell>
          <cell r="AZ232">
            <v>0</v>
          </cell>
          <cell r="BA232">
            <v>0</v>
          </cell>
          <cell r="BC232" t="str">
            <v>OTHERS</v>
          </cell>
          <cell r="BE232" t="str">
            <v>Mar</v>
          </cell>
        </row>
        <row r="233">
          <cell r="C233" t="str">
            <v>Joban JP</v>
          </cell>
          <cell r="R233">
            <v>0</v>
          </cell>
          <cell r="AZ233">
            <v>0</v>
          </cell>
          <cell r="BA233">
            <v>0</v>
          </cell>
          <cell r="BC233" t="str">
            <v>OTHERS</v>
          </cell>
          <cell r="BE233" t="str">
            <v>Apr</v>
          </cell>
        </row>
        <row r="234">
          <cell r="C234" t="str">
            <v>Joban JP</v>
          </cell>
          <cell r="R234">
            <v>0</v>
          </cell>
          <cell r="AZ234">
            <v>0</v>
          </cell>
          <cell r="BA234">
            <v>0</v>
          </cell>
          <cell r="BC234" t="str">
            <v>OTHERS</v>
          </cell>
          <cell r="BE234" t="str">
            <v>May</v>
          </cell>
        </row>
        <row r="235">
          <cell r="C235" t="str">
            <v>Joban JP</v>
          </cell>
          <cell r="R235">
            <v>0</v>
          </cell>
          <cell r="AZ235">
            <v>0</v>
          </cell>
          <cell r="BA235">
            <v>0</v>
          </cell>
          <cell r="BC235" t="str">
            <v>OTHERS</v>
          </cell>
          <cell r="BE235" t="str">
            <v>Jun</v>
          </cell>
        </row>
        <row r="236">
          <cell r="C236" t="str">
            <v>Joban JP</v>
          </cell>
          <cell r="R236">
            <v>0</v>
          </cell>
          <cell r="AZ236">
            <v>0</v>
          </cell>
          <cell r="BA236">
            <v>0</v>
          </cell>
          <cell r="BC236" t="str">
            <v>OTHERS</v>
          </cell>
          <cell r="BE236" t="str">
            <v>Jul</v>
          </cell>
        </row>
        <row r="237">
          <cell r="C237" t="str">
            <v>Joban JP</v>
          </cell>
          <cell r="R237">
            <v>0</v>
          </cell>
          <cell r="AZ237">
            <v>0</v>
          </cell>
          <cell r="BA237">
            <v>0</v>
          </cell>
          <cell r="BC237" t="str">
            <v>OTHERS</v>
          </cell>
          <cell r="BE237" t="str">
            <v>Aug</v>
          </cell>
        </row>
        <row r="238">
          <cell r="C238" t="str">
            <v>Joban JP</v>
          </cell>
          <cell r="R238">
            <v>0</v>
          </cell>
          <cell r="AZ238">
            <v>0</v>
          </cell>
          <cell r="BA238">
            <v>0</v>
          </cell>
          <cell r="BC238" t="str">
            <v>OTHERS</v>
          </cell>
          <cell r="BE238" t="str">
            <v>Sep</v>
          </cell>
        </row>
        <row r="239">
          <cell r="C239" t="str">
            <v>Joban JP</v>
          </cell>
          <cell r="R239">
            <v>0</v>
          </cell>
          <cell r="AZ239">
            <v>0</v>
          </cell>
          <cell r="BA239">
            <v>0</v>
          </cell>
          <cell r="BC239" t="str">
            <v>OTHERS</v>
          </cell>
          <cell r="BE239" t="str">
            <v>Oct</v>
          </cell>
        </row>
        <row r="240">
          <cell r="C240" t="str">
            <v>Joban JP</v>
          </cell>
          <cell r="R240">
            <v>0</v>
          </cell>
          <cell r="AZ240">
            <v>0</v>
          </cell>
          <cell r="BA240">
            <v>0</v>
          </cell>
          <cell r="BC240" t="str">
            <v>OTHERS</v>
          </cell>
          <cell r="BE240" t="str">
            <v>Nov</v>
          </cell>
        </row>
        <row r="241">
          <cell r="C241" t="str">
            <v>Joban JP</v>
          </cell>
          <cell r="R241">
            <v>0</v>
          </cell>
          <cell r="AZ241">
            <v>0</v>
          </cell>
          <cell r="BA241">
            <v>0</v>
          </cell>
          <cell r="BC241" t="str">
            <v>OTHERS</v>
          </cell>
          <cell r="BE241" t="str">
            <v>Dec</v>
          </cell>
        </row>
        <row r="242">
          <cell r="C242" t="str">
            <v>Kaneka</v>
          </cell>
          <cell r="R242">
            <v>0</v>
          </cell>
          <cell r="AZ242">
            <v>0</v>
          </cell>
          <cell r="BA242">
            <v>0</v>
          </cell>
          <cell r="BC242" t="str">
            <v>OTHERS</v>
          </cell>
          <cell r="BE242" t="str">
            <v>Jan</v>
          </cell>
        </row>
        <row r="243">
          <cell r="C243" t="str">
            <v>Kaneka</v>
          </cell>
          <cell r="R243">
            <v>0</v>
          </cell>
          <cell r="AZ243">
            <v>0</v>
          </cell>
          <cell r="BA243">
            <v>0</v>
          </cell>
          <cell r="BC243" t="str">
            <v>OTHERS</v>
          </cell>
          <cell r="BE243" t="str">
            <v>Feb</v>
          </cell>
        </row>
        <row r="244">
          <cell r="C244" t="str">
            <v>Kaneka</v>
          </cell>
          <cell r="R244">
            <v>39000</v>
          </cell>
          <cell r="AZ244">
            <v>-15600</v>
          </cell>
          <cell r="BA244">
            <v>-71739.931443018693</v>
          </cell>
          <cell r="BC244" t="str">
            <v>OTHERS</v>
          </cell>
          <cell r="BE244" t="str">
            <v>Mar</v>
          </cell>
        </row>
        <row r="245">
          <cell r="C245" t="str">
            <v>Kaneka</v>
          </cell>
          <cell r="R245">
            <v>0</v>
          </cell>
          <cell r="AZ245">
            <v>0</v>
          </cell>
          <cell r="BA245">
            <v>0</v>
          </cell>
          <cell r="BC245" t="str">
            <v>OTHERS</v>
          </cell>
          <cell r="BE245" t="str">
            <v>Apr</v>
          </cell>
        </row>
        <row r="246">
          <cell r="C246" t="str">
            <v>Kaneka</v>
          </cell>
          <cell r="R246">
            <v>0</v>
          </cell>
          <cell r="AZ246">
            <v>0</v>
          </cell>
          <cell r="BA246">
            <v>0</v>
          </cell>
          <cell r="BC246" t="str">
            <v>OTHERS</v>
          </cell>
          <cell r="BE246" t="str">
            <v>May</v>
          </cell>
        </row>
        <row r="247">
          <cell r="C247" t="str">
            <v>Kaneka</v>
          </cell>
          <cell r="R247">
            <v>0</v>
          </cell>
          <cell r="AZ247">
            <v>0</v>
          </cell>
          <cell r="BA247">
            <v>0</v>
          </cell>
          <cell r="BC247" t="str">
            <v>OTHERS</v>
          </cell>
          <cell r="BE247" t="str">
            <v>Jun</v>
          </cell>
        </row>
        <row r="248">
          <cell r="C248" t="str">
            <v>Kaneka</v>
          </cell>
          <cell r="R248">
            <v>0</v>
          </cell>
          <cell r="AZ248">
            <v>0</v>
          </cell>
          <cell r="BA248">
            <v>0</v>
          </cell>
          <cell r="BC248" t="str">
            <v>OTHERS</v>
          </cell>
          <cell r="BE248" t="str">
            <v>Jul</v>
          </cell>
        </row>
        <row r="249">
          <cell r="C249" t="str">
            <v>Kaneka</v>
          </cell>
          <cell r="R249">
            <v>0</v>
          </cell>
          <cell r="AZ249">
            <v>0</v>
          </cell>
          <cell r="BA249">
            <v>0</v>
          </cell>
          <cell r="BC249" t="str">
            <v>OTHERS</v>
          </cell>
          <cell r="BE249" t="str">
            <v>Aug</v>
          </cell>
        </row>
        <row r="250">
          <cell r="C250" t="str">
            <v>Kaneka</v>
          </cell>
          <cell r="R250">
            <v>0</v>
          </cell>
          <cell r="AZ250">
            <v>0</v>
          </cell>
          <cell r="BA250">
            <v>0</v>
          </cell>
          <cell r="BC250" t="str">
            <v>OTHERS</v>
          </cell>
          <cell r="BE250" t="str">
            <v>Sep</v>
          </cell>
        </row>
        <row r="251">
          <cell r="C251" t="str">
            <v>Kaneka</v>
          </cell>
          <cell r="R251">
            <v>0</v>
          </cell>
          <cell r="AZ251">
            <v>0</v>
          </cell>
          <cell r="BA251">
            <v>0</v>
          </cell>
          <cell r="BC251" t="str">
            <v>OTHERS</v>
          </cell>
          <cell r="BE251" t="str">
            <v>Oct</v>
          </cell>
        </row>
        <row r="252">
          <cell r="C252" t="str">
            <v>Kaneka</v>
          </cell>
          <cell r="R252">
            <v>0</v>
          </cell>
          <cell r="AZ252">
            <v>0</v>
          </cell>
          <cell r="BA252">
            <v>0</v>
          </cell>
          <cell r="BC252" t="str">
            <v>OTHERS</v>
          </cell>
          <cell r="BE252" t="str">
            <v>Nov</v>
          </cell>
        </row>
        <row r="253">
          <cell r="C253" t="str">
            <v>Kaneka</v>
          </cell>
          <cell r="R253">
            <v>0</v>
          </cell>
          <cell r="AZ253">
            <v>0</v>
          </cell>
          <cell r="BA253">
            <v>0</v>
          </cell>
          <cell r="BC253" t="str">
            <v>OTHERS</v>
          </cell>
          <cell r="BE253" t="str">
            <v>Dec</v>
          </cell>
        </row>
        <row r="254">
          <cell r="C254" t="str">
            <v>Kaneka</v>
          </cell>
          <cell r="R254">
            <v>0</v>
          </cell>
          <cell r="AZ254">
            <v>0</v>
          </cell>
          <cell r="BA254">
            <v>0</v>
          </cell>
          <cell r="BC254" t="str">
            <v>OTHERS</v>
          </cell>
          <cell r="BE254" t="str">
            <v>Jan</v>
          </cell>
        </row>
        <row r="255">
          <cell r="C255" t="str">
            <v>Kaneka</v>
          </cell>
          <cell r="R255">
            <v>0</v>
          </cell>
          <cell r="AZ255">
            <v>0</v>
          </cell>
          <cell r="BA255">
            <v>0</v>
          </cell>
          <cell r="BC255" t="str">
            <v>OTHERS</v>
          </cell>
          <cell r="BE255" t="str">
            <v>Feb</v>
          </cell>
        </row>
        <row r="256">
          <cell r="C256" t="str">
            <v>Kaneka</v>
          </cell>
          <cell r="R256">
            <v>26000</v>
          </cell>
          <cell r="AZ256">
            <v>-10400</v>
          </cell>
          <cell r="BA256">
            <v>-54923.089658370933</v>
          </cell>
          <cell r="BC256" t="str">
            <v>OTHERS</v>
          </cell>
          <cell r="BE256" t="str">
            <v>Mar</v>
          </cell>
        </row>
        <row r="257">
          <cell r="C257" t="str">
            <v>Kaneka</v>
          </cell>
          <cell r="R257">
            <v>0</v>
          </cell>
          <cell r="AZ257">
            <v>0</v>
          </cell>
          <cell r="BA257">
            <v>0</v>
          </cell>
          <cell r="BC257" t="str">
            <v>OTHERS</v>
          </cell>
          <cell r="BE257" t="str">
            <v>Apr</v>
          </cell>
        </row>
        <row r="258">
          <cell r="C258" t="str">
            <v>Kaneka</v>
          </cell>
          <cell r="R258">
            <v>0</v>
          </cell>
          <cell r="AZ258">
            <v>0</v>
          </cell>
          <cell r="BA258">
            <v>0</v>
          </cell>
          <cell r="BC258" t="str">
            <v>OTHERS</v>
          </cell>
          <cell r="BE258" t="str">
            <v>May</v>
          </cell>
        </row>
        <row r="259">
          <cell r="C259" t="str">
            <v>Kaneka</v>
          </cell>
          <cell r="R259">
            <v>0</v>
          </cell>
          <cell r="AZ259">
            <v>0</v>
          </cell>
          <cell r="BA259">
            <v>0</v>
          </cell>
          <cell r="BC259" t="str">
            <v>OTHERS</v>
          </cell>
          <cell r="BE259" t="str">
            <v>Jun</v>
          </cell>
        </row>
        <row r="260">
          <cell r="C260" t="str">
            <v>Kaneka</v>
          </cell>
          <cell r="R260">
            <v>0</v>
          </cell>
          <cell r="AZ260">
            <v>0</v>
          </cell>
          <cell r="BA260">
            <v>0</v>
          </cell>
          <cell r="BC260" t="str">
            <v>OTHERS</v>
          </cell>
          <cell r="BE260" t="str">
            <v>Jul</v>
          </cell>
        </row>
        <row r="261">
          <cell r="C261" t="str">
            <v>Kaneka</v>
          </cell>
          <cell r="R261">
            <v>0</v>
          </cell>
          <cell r="AZ261">
            <v>0</v>
          </cell>
          <cell r="BA261">
            <v>0</v>
          </cell>
          <cell r="BC261" t="str">
            <v>OTHERS</v>
          </cell>
          <cell r="BE261" t="str">
            <v>Aug</v>
          </cell>
        </row>
        <row r="262">
          <cell r="C262" t="str">
            <v>Kaneka</v>
          </cell>
          <cell r="R262">
            <v>0</v>
          </cell>
          <cell r="AZ262">
            <v>0</v>
          </cell>
          <cell r="BA262">
            <v>0</v>
          </cell>
          <cell r="BC262" t="str">
            <v>OTHERS</v>
          </cell>
          <cell r="BE262" t="str">
            <v>Sep</v>
          </cell>
        </row>
        <row r="263">
          <cell r="C263" t="str">
            <v>Kaneka</v>
          </cell>
          <cell r="R263">
            <v>0</v>
          </cell>
          <cell r="AZ263">
            <v>0</v>
          </cell>
          <cell r="BA263">
            <v>0</v>
          </cell>
          <cell r="BC263" t="str">
            <v>OTHERS</v>
          </cell>
          <cell r="BE263" t="str">
            <v>Oct</v>
          </cell>
        </row>
        <row r="264">
          <cell r="C264" t="str">
            <v>Kaneka</v>
          </cell>
          <cell r="R264">
            <v>0</v>
          </cell>
          <cell r="AZ264">
            <v>0</v>
          </cell>
          <cell r="BA264">
            <v>0</v>
          </cell>
          <cell r="BC264" t="str">
            <v>OTHERS</v>
          </cell>
          <cell r="BE264" t="str">
            <v>Nov</v>
          </cell>
        </row>
        <row r="265">
          <cell r="C265" t="str">
            <v>Kaneka</v>
          </cell>
          <cell r="R265">
            <v>0</v>
          </cell>
          <cell r="AZ265">
            <v>0</v>
          </cell>
          <cell r="BA265">
            <v>0</v>
          </cell>
          <cell r="BC265" t="str">
            <v>OTHERS</v>
          </cell>
          <cell r="BE265" t="str">
            <v>Dec</v>
          </cell>
        </row>
        <row r="266">
          <cell r="C266" t="str">
            <v>Kansai</v>
          </cell>
          <cell r="R266">
            <v>28000</v>
          </cell>
          <cell r="AZ266">
            <v>-84000</v>
          </cell>
          <cell r="BA266">
            <v>-42639.118928202261</v>
          </cell>
          <cell r="BC266" t="str">
            <v>OTHERS</v>
          </cell>
          <cell r="BE266" t="str">
            <v>Jan</v>
          </cell>
        </row>
        <row r="267">
          <cell r="C267" t="str">
            <v>Kansai</v>
          </cell>
          <cell r="R267">
            <v>0</v>
          </cell>
          <cell r="AZ267">
            <v>0</v>
          </cell>
          <cell r="BA267">
            <v>0</v>
          </cell>
          <cell r="BC267" t="str">
            <v>OTHERS</v>
          </cell>
          <cell r="BE267" t="str">
            <v>Feb</v>
          </cell>
        </row>
        <row r="268">
          <cell r="C268" t="str">
            <v>Kansai</v>
          </cell>
          <cell r="R268">
            <v>0</v>
          </cell>
          <cell r="AZ268">
            <v>0</v>
          </cell>
          <cell r="BA268">
            <v>0</v>
          </cell>
          <cell r="BC268" t="str">
            <v>OTHERS</v>
          </cell>
          <cell r="BE268" t="str">
            <v>Mar</v>
          </cell>
        </row>
        <row r="269">
          <cell r="C269" t="str">
            <v>Kansai</v>
          </cell>
          <cell r="R269">
            <v>28000</v>
          </cell>
          <cell r="AZ269">
            <v>-84000</v>
          </cell>
          <cell r="BA269">
            <v>-42639.118928202261</v>
          </cell>
          <cell r="BC269" t="str">
            <v>OTHERS</v>
          </cell>
          <cell r="BE269" t="str">
            <v>Apr</v>
          </cell>
        </row>
        <row r="270">
          <cell r="C270" t="str">
            <v>Kansai</v>
          </cell>
          <cell r="R270">
            <v>0</v>
          </cell>
          <cell r="AZ270">
            <v>0</v>
          </cell>
          <cell r="BA270">
            <v>0</v>
          </cell>
          <cell r="BC270" t="str">
            <v>OTHERS</v>
          </cell>
          <cell r="BE270" t="str">
            <v>May</v>
          </cell>
        </row>
        <row r="271">
          <cell r="C271" t="str">
            <v>Kansai</v>
          </cell>
          <cell r="R271">
            <v>0</v>
          </cell>
          <cell r="AZ271">
            <v>0</v>
          </cell>
          <cell r="BA271">
            <v>0</v>
          </cell>
          <cell r="BC271" t="str">
            <v>OTHERS</v>
          </cell>
          <cell r="BE271" t="str">
            <v>Jun</v>
          </cell>
        </row>
        <row r="272">
          <cell r="C272" t="str">
            <v>Kansai</v>
          </cell>
          <cell r="R272">
            <v>0</v>
          </cell>
          <cell r="AZ272">
            <v>0</v>
          </cell>
          <cell r="BA272">
            <v>0</v>
          </cell>
          <cell r="BC272" t="str">
            <v>OTHERS</v>
          </cell>
          <cell r="BE272" t="str">
            <v>Jul</v>
          </cell>
        </row>
        <row r="273">
          <cell r="C273" t="str">
            <v>Kansai</v>
          </cell>
          <cell r="R273">
            <v>0</v>
          </cell>
          <cell r="AZ273">
            <v>0</v>
          </cell>
          <cell r="BA273">
            <v>0</v>
          </cell>
          <cell r="BC273" t="str">
            <v>OTHERS</v>
          </cell>
          <cell r="BE273" t="str">
            <v>Aug</v>
          </cell>
        </row>
        <row r="274">
          <cell r="C274" t="str">
            <v>Kansai</v>
          </cell>
          <cell r="R274">
            <v>0</v>
          </cell>
          <cell r="AZ274">
            <v>0</v>
          </cell>
          <cell r="BA274">
            <v>0</v>
          </cell>
          <cell r="BC274" t="str">
            <v>OTHERS</v>
          </cell>
          <cell r="BE274" t="str">
            <v>Sep</v>
          </cell>
        </row>
        <row r="275">
          <cell r="C275" t="str">
            <v>Kansai</v>
          </cell>
          <cell r="R275">
            <v>0</v>
          </cell>
          <cell r="AZ275">
            <v>0</v>
          </cell>
          <cell r="BA275">
            <v>0</v>
          </cell>
          <cell r="BC275" t="str">
            <v>OTHERS</v>
          </cell>
          <cell r="BE275" t="str">
            <v>Oct</v>
          </cell>
        </row>
        <row r="276">
          <cell r="C276" t="str">
            <v>Kansai</v>
          </cell>
          <cell r="R276">
            <v>0</v>
          </cell>
          <cell r="AZ276">
            <v>0</v>
          </cell>
          <cell r="BA276">
            <v>0</v>
          </cell>
          <cell r="BC276" t="str">
            <v>OTHERS</v>
          </cell>
          <cell r="BE276" t="str">
            <v>Nov</v>
          </cell>
        </row>
        <row r="277">
          <cell r="C277" t="str">
            <v>Kansai</v>
          </cell>
          <cell r="R277">
            <v>0</v>
          </cell>
          <cell r="AZ277">
            <v>0</v>
          </cell>
          <cell r="BA277">
            <v>0</v>
          </cell>
          <cell r="BC277" t="str">
            <v>OTHERS</v>
          </cell>
          <cell r="BE277" t="str">
            <v>Dec</v>
          </cell>
        </row>
        <row r="278">
          <cell r="C278" t="str">
            <v>Kansai</v>
          </cell>
          <cell r="R278">
            <v>42000</v>
          </cell>
          <cell r="AZ278">
            <v>-126000</v>
          </cell>
          <cell r="BA278">
            <v>-73008.717308693536</v>
          </cell>
          <cell r="BC278" t="str">
            <v>OTHERS</v>
          </cell>
          <cell r="BE278" t="str">
            <v>Jan</v>
          </cell>
        </row>
        <row r="279">
          <cell r="C279" t="str">
            <v>Kansai</v>
          </cell>
          <cell r="R279">
            <v>0</v>
          </cell>
          <cell r="AZ279">
            <v>0</v>
          </cell>
          <cell r="BA279">
            <v>0</v>
          </cell>
          <cell r="BC279" t="str">
            <v>OTHERS</v>
          </cell>
          <cell r="BE279" t="str">
            <v>Feb</v>
          </cell>
        </row>
        <row r="280">
          <cell r="C280" t="str">
            <v>Kansai</v>
          </cell>
          <cell r="R280">
            <v>0</v>
          </cell>
          <cell r="AZ280">
            <v>0</v>
          </cell>
          <cell r="BA280">
            <v>0</v>
          </cell>
          <cell r="BC280" t="str">
            <v>OTHERS</v>
          </cell>
          <cell r="BE280" t="str">
            <v>Mar</v>
          </cell>
        </row>
        <row r="281">
          <cell r="C281" t="str">
            <v>Kansai</v>
          </cell>
          <cell r="R281">
            <v>42000</v>
          </cell>
          <cell r="AZ281">
            <v>-126000</v>
          </cell>
          <cell r="BA281">
            <v>-73008.717308693536</v>
          </cell>
          <cell r="BC281" t="str">
            <v>OTHERS</v>
          </cell>
          <cell r="BE281" t="str">
            <v>Apr</v>
          </cell>
        </row>
        <row r="282">
          <cell r="C282" t="str">
            <v>Kansai</v>
          </cell>
          <cell r="R282">
            <v>0</v>
          </cell>
          <cell r="AZ282">
            <v>0</v>
          </cell>
          <cell r="BA282">
            <v>0</v>
          </cell>
          <cell r="BC282" t="str">
            <v>OTHERS</v>
          </cell>
          <cell r="BE282" t="str">
            <v>May</v>
          </cell>
        </row>
        <row r="283">
          <cell r="C283" t="str">
            <v>Kansai</v>
          </cell>
          <cell r="R283">
            <v>0</v>
          </cell>
          <cell r="AZ283">
            <v>0</v>
          </cell>
          <cell r="BA283">
            <v>0</v>
          </cell>
          <cell r="BC283" t="str">
            <v>OTHERS</v>
          </cell>
          <cell r="BE283" t="str">
            <v>Jun</v>
          </cell>
        </row>
        <row r="284">
          <cell r="C284" t="str">
            <v>Kansai</v>
          </cell>
          <cell r="R284">
            <v>0</v>
          </cell>
          <cell r="AZ284">
            <v>0</v>
          </cell>
          <cell r="BA284">
            <v>0</v>
          </cell>
          <cell r="BC284" t="str">
            <v>OTHERS</v>
          </cell>
          <cell r="BE284" t="str">
            <v>Jul</v>
          </cell>
        </row>
        <row r="285">
          <cell r="C285" t="str">
            <v>Kansai</v>
          </cell>
          <cell r="R285">
            <v>0</v>
          </cell>
          <cell r="AZ285">
            <v>0</v>
          </cell>
          <cell r="BA285">
            <v>0</v>
          </cell>
          <cell r="BC285" t="str">
            <v>OTHERS</v>
          </cell>
          <cell r="BE285" t="str">
            <v>Aug</v>
          </cell>
        </row>
        <row r="286">
          <cell r="C286" t="str">
            <v>Kansai</v>
          </cell>
          <cell r="R286">
            <v>0</v>
          </cell>
          <cell r="AZ286">
            <v>0</v>
          </cell>
          <cell r="BA286">
            <v>0</v>
          </cell>
          <cell r="BC286" t="str">
            <v>OTHERS</v>
          </cell>
          <cell r="BE286" t="str">
            <v>Sep</v>
          </cell>
        </row>
        <row r="287">
          <cell r="C287" t="str">
            <v>Kansai</v>
          </cell>
          <cell r="R287">
            <v>0</v>
          </cell>
          <cell r="AZ287">
            <v>0</v>
          </cell>
          <cell r="BA287">
            <v>0</v>
          </cell>
          <cell r="BC287" t="str">
            <v>OTHERS</v>
          </cell>
          <cell r="BE287" t="str">
            <v>Oct</v>
          </cell>
        </row>
        <row r="288">
          <cell r="C288" t="str">
            <v>Kansai</v>
          </cell>
          <cell r="R288">
            <v>0</v>
          </cell>
          <cell r="AZ288">
            <v>0</v>
          </cell>
          <cell r="BA288">
            <v>0</v>
          </cell>
          <cell r="BC288" t="str">
            <v>OTHERS</v>
          </cell>
          <cell r="BE288" t="str">
            <v>Nov</v>
          </cell>
        </row>
        <row r="289">
          <cell r="C289" t="str">
            <v>Kansai</v>
          </cell>
          <cell r="R289">
            <v>0</v>
          </cell>
          <cell r="AZ289">
            <v>0</v>
          </cell>
          <cell r="BA289">
            <v>0</v>
          </cell>
          <cell r="BC289" t="str">
            <v>OTHERS</v>
          </cell>
          <cell r="BE289" t="str">
            <v>Dec</v>
          </cell>
        </row>
        <row r="290">
          <cell r="C290" t="str">
            <v>Kobe Steel</v>
          </cell>
          <cell r="R290">
            <v>0</v>
          </cell>
          <cell r="AZ290">
            <v>0</v>
          </cell>
          <cell r="BA290">
            <v>0</v>
          </cell>
          <cell r="BC290" t="str">
            <v>GOLD</v>
          </cell>
          <cell r="BE290" t="str">
            <v>Jan</v>
          </cell>
        </row>
        <row r="291">
          <cell r="C291" t="str">
            <v>Kobe Steel</v>
          </cell>
          <cell r="R291">
            <v>0</v>
          </cell>
          <cell r="AZ291">
            <v>0</v>
          </cell>
          <cell r="BA291">
            <v>0</v>
          </cell>
          <cell r="BC291" t="str">
            <v>GOLD</v>
          </cell>
          <cell r="BE291" t="str">
            <v>Feb</v>
          </cell>
        </row>
        <row r="292">
          <cell r="C292" t="str">
            <v>Kobe Steel</v>
          </cell>
          <cell r="R292">
            <v>28000</v>
          </cell>
          <cell r="AZ292">
            <v>-28000</v>
          </cell>
          <cell r="BA292">
            <v>-53508.87768522578</v>
          </cell>
          <cell r="BC292" t="str">
            <v>GOLD</v>
          </cell>
          <cell r="BE292" t="str">
            <v>Mar</v>
          </cell>
        </row>
        <row r="293">
          <cell r="C293" t="str">
            <v>Kobe Steel</v>
          </cell>
          <cell r="R293">
            <v>0</v>
          </cell>
          <cell r="AZ293">
            <v>0</v>
          </cell>
          <cell r="BA293">
            <v>0</v>
          </cell>
          <cell r="BC293" t="str">
            <v>GOLD</v>
          </cell>
          <cell r="BE293" t="str">
            <v>Apr</v>
          </cell>
        </row>
        <row r="294">
          <cell r="C294" t="str">
            <v>Kobe Steel</v>
          </cell>
          <cell r="R294">
            <v>0</v>
          </cell>
          <cell r="AZ294">
            <v>0</v>
          </cell>
          <cell r="BA294">
            <v>0</v>
          </cell>
          <cell r="BC294" t="str">
            <v>GOLD</v>
          </cell>
          <cell r="BE294" t="str">
            <v>May</v>
          </cell>
        </row>
        <row r="295">
          <cell r="C295" t="str">
            <v>Kobe Steel</v>
          </cell>
          <cell r="R295">
            <v>0</v>
          </cell>
          <cell r="AZ295">
            <v>0</v>
          </cell>
          <cell r="BA295">
            <v>0</v>
          </cell>
          <cell r="BC295" t="str">
            <v>GOLD</v>
          </cell>
          <cell r="BE295" t="str">
            <v>Jun</v>
          </cell>
        </row>
        <row r="296">
          <cell r="C296" t="str">
            <v>Kobe Steel</v>
          </cell>
          <cell r="R296">
            <v>0</v>
          </cell>
          <cell r="AZ296">
            <v>0</v>
          </cell>
          <cell r="BA296">
            <v>0</v>
          </cell>
          <cell r="BC296" t="str">
            <v>GOLD</v>
          </cell>
          <cell r="BE296" t="str">
            <v>Jul</v>
          </cell>
        </row>
        <row r="297">
          <cell r="C297" t="str">
            <v>Kobe Steel</v>
          </cell>
          <cell r="R297">
            <v>0</v>
          </cell>
          <cell r="AZ297">
            <v>0</v>
          </cell>
          <cell r="BA297">
            <v>0</v>
          </cell>
          <cell r="BC297" t="str">
            <v>GOLD</v>
          </cell>
          <cell r="BE297" t="str">
            <v>Aug</v>
          </cell>
        </row>
        <row r="298">
          <cell r="C298" t="str">
            <v>Kobe Steel</v>
          </cell>
          <cell r="R298">
            <v>0</v>
          </cell>
          <cell r="AZ298">
            <v>0</v>
          </cell>
          <cell r="BA298">
            <v>0</v>
          </cell>
          <cell r="BC298" t="str">
            <v>GOLD</v>
          </cell>
          <cell r="BE298" t="str">
            <v>Sep</v>
          </cell>
        </row>
        <row r="299">
          <cell r="C299" t="str">
            <v>Kobe Steel</v>
          </cell>
          <cell r="R299">
            <v>0</v>
          </cell>
          <cell r="AZ299">
            <v>0</v>
          </cell>
          <cell r="BA299">
            <v>0</v>
          </cell>
          <cell r="BC299" t="str">
            <v>GOLD</v>
          </cell>
          <cell r="BE299" t="str">
            <v>Oct</v>
          </cell>
        </row>
        <row r="300">
          <cell r="C300" t="str">
            <v>Kobe Steel</v>
          </cell>
          <cell r="R300">
            <v>0</v>
          </cell>
          <cell r="AZ300">
            <v>0</v>
          </cell>
          <cell r="BA300">
            <v>0</v>
          </cell>
          <cell r="BC300" t="str">
            <v>GOLD</v>
          </cell>
          <cell r="BE300" t="str">
            <v>Nov</v>
          </cell>
        </row>
        <row r="301">
          <cell r="C301" t="str">
            <v>Kobe Steel</v>
          </cell>
          <cell r="R301">
            <v>0</v>
          </cell>
          <cell r="AZ301">
            <v>0</v>
          </cell>
          <cell r="BA301">
            <v>0</v>
          </cell>
          <cell r="BC301" t="str">
            <v>GOLD</v>
          </cell>
          <cell r="BE301" t="str">
            <v>Dec</v>
          </cell>
        </row>
        <row r="302">
          <cell r="C302" t="str">
            <v>Kobe Steel</v>
          </cell>
          <cell r="R302">
            <v>0</v>
          </cell>
          <cell r="AZ302">
            <v>0</v>
          </cell>
          <cell r="BA302">
            <v>0</v>
          </cell>
          <cell r="BC302" t="str">
            <v>GOLD</v>
          </cell>
          <cell r="BE302" t="str">
            <v>Jan</v>
          </cell>
        </row>
        <row r="303">
          <cell r="C303" t="str">
            <v>Kobe Steel</v>
          </cell>
          <cell r="R303">
            <v>0</v>
          </cell>
          <cell r="AZ303">
            <v>0</v>
          </cell>
          <cell r="BA303">
            <v>0</v>
          </cell>
          <cell r="BC303" t="str">
            <v>GOLD</v>
          </cell>
          <cell r="BE303" t="str">
            <v>Feb</v>
          </cell>
        </row>
        <row r="304">
          <cell r="C304" t="str">
            <v>Kobe Steel</v>
          </cell>
          <cell r="R304">
            <v>42000</v>
          </cell>
          <cell r="AZ304">
            <v>-42000</v>
          </cell>
          <cell r="BA304">
            <v>-91620.432659601822</v>
          </cell>
          <cell r="BC304" t="str">
            <v>GOLD</v>
          </cell>
          <cell r="BE304" t="str">
            <v>Mar</v>
          </cell>
        </row>
        <row r="305">
          <cell r="C305" t="str">
            <v>Kobe Steel</v>
          </cell>
          <cell r="R305">
            <v>0</v>
          </cell>
          <cell r="AZ305">
            <v>0</v>
          </cell>
          <cell r="BA305">
            <v>0</v>
          </cell>
          <cell r="BC305" t="str">
            <v>GOLD</v>
          </cell>
          <cell r="BE305" t="str">
            <v>Apr</v>
          </cell>
        </row>
        <row r="306">
          <cell r="C306" t="str">
            <v>Kobe Steel</v>
          </cell>
          <cell r="R306">
            <v>0</v>
          </cell>
          <cell r="AZ306">
            <v>0</v>
          </cell>
          <cell r="BA306">
            <v>0</v>
          </cell>
          <cell r="BC306" t="str">
            <v>GOLD</v>
          </cell>
          <cell r="BE306" t="str">
            <v>May</v>
          </cell>
        </row>
        <row r="307">
          <cell r="C307" t="str">
            <v>Kobe Steel</v>
          </cell>
          <cell r="R307">
            <v>0</v>
          </cell>
          <cell r="AZ307">
            <v>0</v>
          </cell>
          <cell r="BA307">
            <v>0</v>
          </cell>
          <cell r="BC307" t="str">
            <v>GOLD</v>
          </cell>
          <cell r="BE307" t="str">
            <v>Jun</v>
          </cell>
        </row>
        <row r="308">
          <cell r="C308" t="str">
            <v>Kobe Steel</v>
          </cell>
          <cell r="R308">
            <v>0</v>
          </cell>
          <cell r="AZ308">
            <v>0</v>
          </cell>
          <cell r="BA308">
            <v>0</v>
          </cell>
          <cell r="BC308" t="str">
            <v>GOLD</v>
          </cell>
          <cell r="BE308" t="str">
            <v>Jul</v>
          </cell>
        </row>
        <row r="309">
          <cell r="C309" t="str">
            <v>Kobe Steel</v>
          </cell>
          <cell r="R309">
            <v>0</v>
          </cell>
          <cell r="AZ309">
            <v>0</v>
          </cell>
          <cell r="BA309">
            <v>0</v>
          </cell>
          <cell r="BC309" t="str">
            <v>GOLD</v>
          </cell>
          <cell r="BE309" t="str">
            <v>Aug</v>
          </cell>
        </row>
        <row r="310">
          <cell r="C310" t="str">
            <v>Kobe Steel</v>
          </cell>
          <cell r="R310">
            <v>0</v>
          </cell>
          <cell r="AZ310">
            <v>0</v>
          </cell>
          <cell r="BA310">
            <v>0</v>
          </cell>
          <cell r="BC310" t="str">
            <v>GOLD</v>
          </cell>
          <cell r="BE310" t="str">
            <v>Sep</v>
          </cell>
        </row>
        <row r="311">
          <cell r="C311" t="str">
            <v>Kobe Steel</v>
          </cell>
          <cell r="R311">
            <v>0</v>
          </cell>
          <cell r="AZ311">
            <v>0</v>
          </cell>
          <cell r="BA311">
            <v>0</v>
          </cell>
          <cell r="BC311" t="str">
            <v>GOLD</v>
          </cell>
          <cell r="BE311" t="str">
            <v>Oct</v>
          </cell>
        </row>
        <row r="312">
          <cell r="C312" t="str">
            <v>Kobe Steel</v>
          </cell>
          <cell r="R312">
            <v>0</v>
          </cell>
          <cell r="AZ312">
            <v>0</v>
          </cell>
          <cell r="BA312">
            <v>0</v>
          </cell>
          <cell r="BC312" t="str">
            <v>GOLD</v>
          </cell>
          <cell r="BE312" t="str">
            <v>Nov</v>
          </cell>
        </row>
        <row r="313">
          <cell r="C313" t="str">
            <v>Kobe Steel</v>
          </cell>
          <cell r="R313">
            <v>0</v>
          </cell>
          <cell r="AZ313">
            <v>0</v>
          </cell>
          <cell r="BA313">
            <v>0</v>
          </cell>
          <cell r="BC313" t="str">
            <v>GOLD</v>
          </cell>
          <cell r="BE313" t="str">
            <v>Dec</v>
          </cell>
        </row>
        <row r="314">
          <cell r="C314" t="str">
            <v>Kobe Steel</v>
          </cell>
          <cell r="R314">
            <v>0</v>
          </cell>
          <cell r="AZ314">
            <v>0</v>
          </cell>
          <cell r="BA314">
            <v>0</v>
          </cell>
          <cell r="BC314" t="str">
            <v>GOLD</v>
          </cell>
          <cell r="BE314" t="str">
            <v>Jan</v>
          </cell>
        </row>
        <row r="315">
          <cell r="C315" t="str">
            <v>Kobe Steel</v>
          </cell>
          <cell r="R315">
            <v>0</v>
          </cell>
          <cell r="AZ315">
            <v>0</v>
          </cell>
          <cell r="BA315">
            <v>0</v>
          </cell>
          <cell r="BC315" t="str">
            <v>GOLD</v>
          </cell>
          <cell r="BE315" t="str">
            <v>Feb</v>
          </cell>
        </row>
        <row r="316">
          <cell r="C316" t="str">
            <v>Kobe Steel</v>
          </cell>
          <cell r="R316">
            <v>0</v>
          </cell>
          <cell r="AZ316">
            <v>0</v>
          </cell>
          <cell r="BA316">
            <v>0</v>
          </cell>
          <cell r="BC316" t="str">
            <v>GOLD</v>
          </cell>
          <cell r="BE316" t="str">
            <v>Mar</v>
          </cell>
        </row>
        <row r="317">
          <cell r="C317" t="str">
            <v>Kobe Steel</v>
          </cell>
          <cell r="R317">
            <v>28000</v>
          </cell>
          <cell r="AZ317">
            <v>-28000</v>
          </cell>
          <cell r="BA317">
            <v>-40582.200789127572</v>
          </cell>
          <cell r="BC317" t="str">
            <v>GOLD</v>
          </cell>
          <cell r="BE317" t="str">
            <v>Apr</v>
          </cell>
        </row>
        <row r="318">
          <cell r="C318" t="str">
            <v>Kobe Steel</v>
          </cell>
          <cell r="R318">
            <v>0</v>
          </cell>
          <cell r="AZ318">
            <v>0</v>
          </cell>
          <cell r="BA318">
            <v>0</v>
          </cell>
          <cell r="BC318" t="str">
            <v>GOLD</v>
          </cell>
          <cell r="BE318" t="str">
            <v>May</v>
          </cell>
        </row>
        <row r="319">
          <cell r="C319" t="str">
            <v>Kobe Steel</v>
          </cell>
          <cell r="R319">
            <v>28000</v>
          </cell>
          <cell r="AZ319">
            <v>-28000</v>
          </cell>
          <cell r="BA319">
            <v>-40582.200789127572</v>
          </cell>
          <cell r="BC319" t="str">
            <v>GOLD</v>
          </cell>
          <cell r="BE319" t="str">
            <v>Jun</v>
          </cell>
        </row>
        <row r="320">
          <cell r="C320" t="str">
            <v>Kobe Steel</v>
          </cell>
          <cell r="R320">
            <v>0</v>
          </cell>
          <cell r="AZ320">
            <v>0</v>
          </cell>
          <cell r="BA320">
            <v>0</v>
          </cell>
          <cell r="BC320" t="str">
            <v>GOLD</v>
          </cell>
          <cell r="BE320" t="str">
            <v>Jul</v>
          </cell>
        </row>
        <row r="321">
          <cell r="C321" t="str">
            <v>Kobe Steel</v>
          </cell>
          <cell r="R321">
            <v>28000</v>
          </cell>
          <cell r="AZ321">
            <v>-28000</v>
          </cell>
          <cell r="BA321">
            <v>-40582.200789127572</v>
          </cell>
          <cell r="BC321" t="str">
            <v>GOLD</v>
          </cell>
          <cell r="BE321" t="str">
            <v>Aug</v>
          </cell>
        </row>
        <row r="322">
          <cell r="C322" t="str">
            <v>Kobe Steel</v>
          </cell>
          <cell r="R322">
            <v>0</v>
          </cell>
          <cell r="AZ322">
            <v>0</v>
          </cell>
          <cell r="BA322">
            <v>0</v>
          </cell>
          <cell r="BC322" t="str">
            <v>GOLD</v>
          </cell>
          <cell r="BE322" t="str">
            <v>Sep</v>
          </cell>
        </row>
        <row r="323">
          <cell r="C323" t="str">
            <v>Kobe Steel</v>
          </cell>
          <cell r="R323">
            <v>28000</v>
          </cell>
          <cell r="AZ323">
            <v>-28000</v>
          </cell>
          <cell r="BA323">
            <v>-40582.200789127572</v>
          </cell>
          <cell r="BC323" t="str">
            <v>GOLD</v>
          </cell>
          <cell r="BE323" t="str">
            <v>Oct</v>
          </cell>
        </row>
        <row r="324">
          <cell r="C324" t="str">
            <v>Kobe Steel</v>
          </cell>
          <cell r="R324">
            <v>0</v>
          </cell>
          <cell r="AZ324">
            <v>0</v>
          </cell>
          <cell r="BA324">
            <v>0</v>
          </cell>
          <cell r="BC324" t="str">
            <v>GOLD</v>
          </cell>
          <cell r="BE324" t="str">
            <v>Nov</v>
          </cell>
        </row>
        <row r="325">
          <cell r="C325" t="str">
            <v>Kobe Steel</v>
          </cell>
          <cell r="R325">
            <v>28000</v>
          </cell>
          <cell r="AZ325">
            <v>-28000</v>
          </cell>
          <cell r="BA325">
            <v>-40582.200789127572</v>
          </cell>
          <cell r="BC325" t="str">
            <v>GOLD</v>
          </cell>
          <cell r="BE325" t="str">
            <v>Dec</v>
          </cell>
        </row>
        <row r="326">
          <cell r="C326" t="str">
            <v>Kobe Steel</v>
          </cell>
          <cell r="R326">
            <v>0</v>
          </cell>
          <cell r="AZ326">
            <v>0</v>
          </cell>
          <cell r="BA326">
            <v>0</v>
          </cell>
          <cell r="BC326" t="str">
            <v>GOLD</v>
          </cell>
          <cell r="BE326" t="str">
            <v>Jan</v>
          </cell>
        </row>
        <row r="327">
          <cell r="C327" t="str">
            <v>Kobe Steel</v>
          </cell>
          <cell r="R327">
            <v>0</v>
          </cell>
          <cell r="AZ327">
            <v>0</v>
          </cell>
          <cell r="BA327">
            <v>0</v>
          </cell>
          <cell r="BC327" t="str">
            <v>GOLD</v>
          </cell>
          <cell r="BE327" t="str">
            <v>Feb</v>
          </cell>
        </row>
        <row r="328">
          <cell r="C328" t="str">
            <v>Kobe Steel</v>
          </cell>
          <cell r="R328">
            <v>0</v>
          </cell>
          <cell r="AZ328">
            <v>0</v>
          </cell>
          <cell r="BA328">
            <v>0</v>
          </cell>
          <cell r="BC328" t="str">
            <v>GOLD</v>
          </cell>
          <cell r="BE328" t="str">
            <v>Mar</v>
          </cell>
        </row>
        <row r="329">
          <cell r="C329" t="str">
            <v>Kobe Steel</v>
          </cell>
          <cell r="R329">
            <v>42000</v>
          </cell>
          <cell r="AZ329">
            <v>-42000</v>
          </cell>
          <cell r="BA329">
            <v>-69486.76472811382</v>
          </cell>
          <cell r="BC329" t="str">
            <v>GOLD</v>
          </cell>
          <cell r="BE329" t="str">
            <v>Apr</v>
          </cell>
        </row>
        <row r="330">
          <cell r="C330" t="str">
            <v>Kobe Steel</v>
          </cell>
          <cell r="R330">
            <v>0</v>
          </cell>
          <cell r="AZ330">
            <v>0</v>
          </cell>
          <cell r="BA330">
            <v>0</v>
          </cell>
          <cell r="BC330" t="str">
            <v>GOLD</v>
          </cell>
          <cell r="BE330" t="str">
            <v>May</v>
          </cell>
        </row>
        <row r="331">
          <cell r="C331" t="str">
            <v>Kobe Steel</v>
          </cell>
          <cell r="R331">
            <v>42000</v>
          </cell>
          <cell r="AZ331">
            <v>-42000</v>
          </cell>
          <cell r="BA331">
            <v>-69486.76472811382</v>
          </cell>
          <cell r="BC331" t="str">
            <v>GOLD</v>
          </cell>
          <cell r="BE331" t="str">
            <v>Jun</v>
          </cell>
        </row>
        <row r="332">
          <cell r="C332" t="str">
            <v>Kobe Steel</v>
          </cell>
          <cell r="R332">
            <v>0</v>
          </cell>
          <cell r="AZ332">
            <v>0</v>
          </cell>
          <cell r="BA332">
            <v>0</v>
          </cell>
          <cell r="BC332" t="str">
            <v>GOLD</v>
          </cell>
          <cell r="BE332" t="str">
            <v>Jul</v>
          </cell>
        </row>
        <row r="333">
          <cell r="C333" t="str">
            <v>Kobe Steel</v>
          </cell>
          <cell r="R333">
            <v>42000</v>
          </cell>
          <cell r="AZ333">
            <v>-42000</v>
          </cell>
          <cell r="BA333">
            <v>-69486.76472811382</v>
          </cell>
          <cell r="BC333" t="str">
            <v>GOLD</v>
          </cell>
          <cell r="BE333" t="str">
            <v>Aug</v>
          </cell>
        </row>
        <row r="334">
          <cell r="C334" t="str">
            <v>Kobe Steel</v>
          </cell>
          <cell r="R334">
            <v>0</v>
          </cell>
          <cell r="AZ334">
            <v>0</v>
          </cell>
          <cell r="BA334">
            <v>0</v>
          </cell>
          <cell r="BC334" t="str">
            <v>GOLD</v>
          </cell>
          <cell r="BE334" t="str">
            <v>Sep</v>
          </cell>
        </row>
        <row r="335">
          <cell r="C335" t="str">
            <v>Kobe Steel</v>
          </cell>
          <cell r="R335">
            <v>42000</v>
          </cell>
          <cell r="AZ335">
            <v>-42000</v>
          </cell>
          <cell r="BA335">
            <v>-69486.76472811382</v>
          </cell>
          <cell r="BC335" t="str">
            <v>GOLD</v>
          </cell>
          <cell r="BE335" t="str">
            <v>Oct</v>
          </cell>
        </row>
        <row r="336">
          <cell r="C336" t="str">
            <v>Kobe Steel</v>
          </cell>
          <cell r="R336">
            <v>0</v>
          </cell>
          <cell r="AZ336">
            <v>0</v>
          </cell>
          <cell r="BA336">
            <v>0</v>
          </cell>
          <cell r="BC336" t="str">
            <v>GOLD</v>
          </cell>
          <cell r="BE336" t="str">
            <v>Nov</v>
          </cell>
        </row>
        <row r="337">
          <cell r="C337" t="str">
            <v>Kobe Steel</v>
          </cell>
          <cell r="R337">
            <v>42000</v>
          </cell>
          <cell r="AZ337">
            <v>-42000</v>
          </cell>
          <cell r="BA337">
            <v>-69486.76472811382</v>
          </cell>
          <cell r="BC337" t="str">
            <v>GOLD</v>
          </cell>
          <cell r="BE337" t="str">
            <v>Dec</v>
          </cell>
        </row>
        <row r="338">
          <cell r="C338" t="str">
            <v>Nihon Yakin</v>
          </cell>
          <cell r="R338">
            <v>0</v>
          </cell>
          <cell r="AZ338">
            <v>0</v>
          </cell>
          <cell r="BA338">
            <v>0</v>
          </cell>
          <cell r="BC338" t="str">
            <v>OTHERS</v>
          </cell>
          <cell r="BE338" t="str">
            <v>Jan</v>
          </cell>
        </row>
        <row r="339">
          <cell r="C339" t="str">
            <v>Nihon Yakin</v>
          </cell>
          <cell r="R339">
            <v>0</v>
          </cell>
          <cell r="AZ339">
            <v>0</v>
          </cell>
          <cell r="BA339">
            <v>0</v>
          </cell>
          <cell r="BC339" t="str">
            <v>OTHERS</v>
          </cell>
          <cell r="BE339" t="str">
            <v>Feb</v>
          </cell>
        </row>
        <row r="340">
          <cell r="C340" t="str">
            <v>Nihon Yakin</v>
          </cell>
          <cell r="R340">
            <v>12000</v>
          </cell>
          <cell r="AZ340">
            <v>-12000</v>
          </cell>
          <cell r="BA340">
            <v>-9850.3448275862065</v>
          </cell>
          <cell r="BC340" t="str">
            <v>OTHERS</v>
          </cell>
          <cell r="BE340" t="str">
            <v>Mar</v>
          </cell>
        </row>
        <row r="341">
          <cell r="C341" t="str">
            <v>Nihon Yakin</v>
          </cell>
          <cell r="R341">
            <v>0</v>
          </cell>
          <cell r="AZ341">
            <v>0</v>
          </cell>
          <cell r="BA341">
            <v>0</v>
          </cell>
          <cell r="BC341" t="str">
            <v>OTHERS</v>
          </cell>
          <cell r="BE341" t="str">
            <v>Apr</v>
          </cell>
        </row>
        <row r="342">
          <cell r="C342" t="str">
            <v>Nihon Yakin</v>
          </cell>
          <cell r="R342">
            <v>0</v>
          </cell>
          <cell r="AZ342">
            <v>0</v>
          </cell>
          <cell r="BA342">
            <v>0</v>
          </cell>
          <cell r="BC342" t="str">
            <v>OTHERS</v>
          </cell>
          <cell r="BE342" t="str">
            <v>May</v>
          </cell>
        </row>
        <row r="343">
          <cell r="C343" t="str">
            <v>Nihon Yakin</v>
          </cell>
          <cell r="R343">
            <v>0</v>
          </cell>
          <cell r="AZ343">
            <v>0</v>
          </cell>
          <cell r="BA343">
            <v>0</v>
          </cell>
          <cell r="BC343" t="str">
            <v>OTHERS</v>
          </cell>
          <cell r="BE343" t="str">
            <v>Jun</v>
          </cell>
        </row>
        <row r="344">
          <cell r="C344" t="str">
            <v>Nihon Yakin</v>
          </cell>
          <cell r="R344">
            <v>0</v>
          </cell>
          <cell r="AZ344">
            <v>0</v>
          </cell>
          <cell r="BA344">
            <v>0</v>
          </cell>
          <cell r="BC344" t="str">
            <v>OTHERS</v>
          </cell>
          <cell r="BE344" t="str">
            <v>Jul</v>
          </cell>
        </row>
        <row r="345">
          <cell r="C345" t="str">
            <v>Nihon Yakin</v>
          </cell>
          <cell r="R345">
            <v>0</v>
          </cell>
          <cell r="AZ345">
            <v>0</v>
          </cell>
          <cell r="BA345">
            <v>0</v>
          </cell>
          <cell r="BC345" t="str">
            <v>OTHERS</v>
          </cell>
          <cell r="BE345" t="str">
            <v>Aug</v>
          </cell>
        </row>
        <row r="346">
          <cell r="C346" t="str">
            <v>Nihon Yakin</v>
          </cell>
          <cell r="R346">
            <v>0</v>
          </cell>
          <cell r="AZ346">
            <v>0</v>
          </cell>
          <cell r="BA346">
            <v>0</v>
          </cell>
          <cell r="BC346" t="str">
            <v>OTHERS</v>
          </cell>
          <cell r="BE346" t="str">
            <v>Sep</v>
          </cell>
        </row>
        <row r="347">
          <cell r="C347" t="str">
            <v>Nihon Yakin</v>
          </cell>
          <cell r="R347">
            <v>0</v>
          </cell>
          <cell r="AZ347">
            <v>0</v>
          </cell>
          <cell r="BA347">
            <v>0</v>
          </cell>
          <cell r="BC347" t="str">
            <v>OTHERS</v>
          </cell>
          <cell r="BE347" t="str">
            <v>Oct</v>
          </cell>
        </row>
        <row r="348">
          <cell r="C348" t="str">
            <v>Nihon Yakin</v>
          </cell>
          <cell r="R348">
            <v>0</v>
          </cell>
          <cell r="AZ348">
            <v>0</v>
          </cell>
          <cell r="BA348">
            <v>0</v>
          </cell>
          <cell r="BC348" t="str">
            <v>OTHERS</v>
          </cell>
          <cell r="BE348" t="str">
            <v>Nov</v>
          </cell>
        </row>
        <row r="349">
          <cell r="C349" t="str">
            <v>Nihon Yakin</v>
          </cell>
          <cell r="R349">
            <v>0</v>
          </cell>
          <cell r="AZ349">
            <v>0</v>
          </cell>
          <cell r="BA349">
            <v>0</v>
          </cell>
          <cell r="BC349" t="str">
            <v>OTHERS</v>
          </cell>
          <cell r="BE349" t="str">
            <v>Dec</v>
          </cell>
        </row>
        <row r="350">
          <cell r="C350" t="str">
            <v>Shikoku</v>
          </cell>
          <cell r="R350">
            <v>0</v>
          </cell>
          <cell r="AZ350">
            <v>0</v>
          </cell>
          <cell r="BA350">
            <v>0</v>
          </cell>
          <cell r="BC350" t="str">
            <v>GOLD</v>
          </cell>
          <cell r="BE350" t="str">
            <v>Jan</v>
          </cell>
        </row>
        <row r="351">
          <cell r="C351" t="str">
            <v>Shikoku</v>
          </cell>
          <cell r="R351">
            <v>0</v>
          </cell>
          <cell r="AZ351">
            <v>0</v>
          </cell>
          <cell r="BA351">
            <v>0</v>
          </cell>
          <cell r="BC351" t="str">
            <v>GOLD</v>
          </cell>
          <cell r="BE351" t="str">
            <v>Feb</v>
          </cell>
        </row>
        <row r="352">
          <cell r="C352" t="str">
            <v>Shikoku</v>
          </cell>
          <cell r="R352">
            <v>0</v>
          </cell>
          <cell r="AZ352">
            <v>0</v>
          </cell>
          <cell r="BA352">
            <v>0</v>
          </cell>
          <cell r="BC352" t="str">
            <v>GOLD</v>
          </cell>
          <cell r="BE352" t="str">
            <v>Mar</v>
          </cell>
        </row>
        <row r="353">
          <cell r="C353" t="str">
            <v>Shikoku</v>
          </cell>
          <cell r="R353">
            <v>35000</v>
          </cell>
          <cell r="AZ353">
            <v>-157500</v>
          </cell>
          <cell r="BA353">
            <v>-53859.092558983662</v>
          </cell>
          <cell r="BC353" t="str">
            <v>GOLD</v>
          </cell>
          <cell r="BE353" t="str">
            <v>Apr</v>
          </cell>
        </row>
        <row r="354">
          <cell r="C354" t="str">
            <v>Shikoku</v>
          </cell>
          <cell r="R354">
            <v>0</v>
          </cell>
          <cell r="AZ354">
            <v>0</v>
          </cell>
          <cell r="BA354">
            <v>0</v>
          </cell>
          <cell r="BC354" t="str">
            <v>GOLD</v>
          </cell>
          <cell r="BE354" t="str">
            <v>May</v>
          </cell>
        </row>
        <row r="355">
          <cell r="C355" t="str">
            <v>Shikoku</v>
          </cell>
          <cell r="R355">
            <v>0</v>
          </cell>
          <cell r="AZ355">
            <v>0</v>
          </cell>
          <cell r="BA355">
            <v>0</v>
          </cell>
          <cell r="BC355" t="str">
            <v>GOLD</v>
          </cell>
          <cell r="BE355" t="str">
            <v>Jun</v>
          </cell>
        </row>
        <row r="356">
          <cell r="C356" t="str">
            <v>Shikoku</v>
          </cell>
          <cell r="R356">
            <v>0</v>
          </cell>
          <cell r="AZ356">
            <v>0</v>
          </cell>
          <cell r="BA356">
            <v>0</v>
          </cell>
          <cell r="BC356" t="str">
            <v>GOLD</v>
          </cell>
          <cell r="BE356" t="str">
            <v>Jul</v>
          </cell>
        </row>
        <row r="357">
          <cell r="C357" t="str">
            <v>Shikoku</v>
          </cell>
          <cell r="R357">
            <v>35000</v>
          </cell>
          <cell r="AZ357">
            <v>-157500</v>
          </cell>
          <cell r="BA357">
            <v>-53859.092558983662</v>
          </cell>
          <cell r="BC357" t="str">
            <v>GOLD</v>
          </cell>
          <cell r="BE357" t="str">
            <v>Aug</v>
          </cell>
        </row>
        <row r="358">
          <cell r="C358" t="str">
            <v>Shikoku</v>
          </cell>
          <cell r="R358">
            <v>0</v>
          </cell>
          <cell r="AZ358">
            <v>0</v>
          </cell>
          <cell r="BA358">
            <v>0</v>
          </cell>
          <cell r="BC358" t="str">
            <v>GOLD</v>
          </cell>
          <cell r="BE358" t="str">
            <v>Sep</v>
          </cell>
        </row>
        <row r="359">
          <cell r="C359" t="str">
            <v>Shikoku</v>
          </cell>
          <cell r="R359">
            <v>0</v>
          </cell>
          <cell r="AZ359">
            <v>0</v>
          </cell>
          <cell r="BA359">
            <v>0</v>
          </cell>
          <cell r="BC359" t="str">
            <v>GOLD</v>
          </cell>
          <cell r="BE359" t="str">
            <v>Oct</v>
          </cell>
        </row>
        <row r="360">
          <cell r="C360" t="str">
            <v>Shikoku</v>
          </cell>
          <cell r="R360">
            <v>35000</v>
          </cell>
          <cell r="AZ360">
            <v>-157500</v>
          </cell>
          <cell r="BA360">
            <v>-53859.092558983662</v>
          </cell>
          <cell r="BC360" t="str">
            <v>GOLD</v>
          </cell>
          <cell r="BE360" t="str">
            <v>Nov</v>
          </cell>
        </row>
        <row r="361">
          <cell r="C361" t="str">
            <v>Shikoku</v>
          </cell>
          <cell r="R361">
            <v>0</v>
          </cell>
          <cell r="AZ361">
            <v>0</v>
          </cell>
          <cell r="BA361">
            <v>0</v>
          </cell>
          <cell r="BC361" t="str">
            <v>GOLD</v>
          </cell>
          <cell r="BE361" t="str">
            <v>Dec</v>
          </cell>
        </row>
        <row r="362">
          <cell r="C362" t="str">
            <v>Shikoku</v>
          </cell>
          <cell r="R362">
            <v>0</v>
          </cell>
          <cell r="AZ362">
            <v>0</v>
          </cell>
          <cell r="BA362">
            <v>0</v>
          </cell>
          <cell r="BC362" t="str">
            <v>GOLD</v>
          </cell>
          <cell r="BE362" t="str">
            <v>Jan</v>
          </cell>
        </row>
        <row r="363">
          <cell r="C363" t="str">
            <v>Shikoku</v>
          </cell>
          <cell r="R363">
            <v>0</v>
          </cell>
          <cell r="AZ363">
            <v>0</v>
          </cell>
          <cell r="BA363">
            <v>0</v>
          </cell>
          <cell r="BC363" t="str">
            <v>GOLD</v>
          </cell>
          <cell r="BE363" t="str">
            <v>Feb</v>
          </cell>
        </row>
        <row r="364">
          <cell r="C364" t="str">
            <v>Shikoku</v>
          </cell>
          <cell r="R364">
            <v>0</v>
          </cell>
          <cell r="AZ364">
            <v>0</v>
          </cell>
          <cell r="BA364">
            <v>0</v>
          </cell>
          <cell r="BC364" t="str">
            <v>GOLD</v>
          </cell>
          <cell r="BE364" t="str">
            <v>Mar</v>
          </cell>
        </row>
        <row r="365">
          <cell r="C365" t="str">
            <v>Shikoku</v>
          </cell>
          <cell r="R365">
            <v>35000</v>
          </cell>
          <cell r="AZ365">
            <v>-157500</v>
          </cell>
          <cell r="BA365">
            <v>-61637.286751361164</v>
          </cell>
          <cell r="BC365" t="str">
            <v>GOLD</v>
          </cell>
          <cell r="BE365" t="str">
            <v>Apr</v>
          </cell>
        </row>
        <row r="366">
          <cell r="C366" t="str">
            <v>Shikoku</v>
          </cell>
          <cell r="R366">
            <v>0</v>
          </cell>
          <cell r="AZ366">
            <v>0</v>
          </cell>
          <cell r="BA366">
            <v>0</v>
          </cell>
          <cell r="BC366" t="str">
            <v>GOLD</v>
          </cell>
          <cell r="BE366" t="str">
            <v>May</v>
          </cell>
        </row>
        <row r="367">
          <cell r="C367" t="str">
            <v>Shikoku</v>
          </cell>
          <cell r="R367">
            <v>0</v>
          </cell>
          <cell r="AZ367">
            <v>0</v>
          </cell>
          <cell r="BA367">
            <v>0</v>
          </cell>
          <cell r="BC367" t="str">
            <v>GOLD</v>
          </cell>
          <cell r="BE367" t="str">
            <v>Jun</v>
          </cell>
        </row>
        <row r="368">
          <cell r="C368" t="str">
            <v>Shikoku</v>
          </cell>
          <cell r="R368">
            <v>0</v>
          </cell>
          <cell r="AZ368">
            <v>0</v>
          </cell>
          <cell r="BA368">
            <v>0</v>
          </cell>
          <cell r="BC368" t="str">
            <v>GOLD</v>
          </cell>
          <cell r="BE368" t="str">
            <v>Jul</v>
          </cell>
        </row>
        <row r="369">
          <cell r="C369" t="str">
            <v>Shikoku</v>
          </cell>
          <cell r="R369">
            <v>35000</v>
          </cell>
          <cell r="AZ369">
            <v>-157500</v>
          </cell>
          <cell r="BA369">
            <v>-61637.286751361164</v>
          </cell>
          <cell r="BC369" t="str">
            <v>GOLD</v>
          </cell>
          <cell r="BE369" t="str">
            <v>Aug</v>
          </cell>
        </row>
        <row r="370">
          <cell r="C370" t="str">
            <v>Shikoku</v>
          </cell>
          <cell r="R370">
            <v>0</v>
          </cell>
          <cell r="AZ370">
            <v>0</v>
          </cell>
          <cell r="BA370">
            <v>0</v>
          </cell>
          <cell r="BC370" t="str">
            <v>GOLD</v>
          </cell>
          <cell r="BE370" t="str">
            <v>Sep</v>
          </cell>
        </row>
        <row r="371">
          <cell r="C371" t="str">
            <v>Shikoku</v>
          </cell>
          <cell r="R371">
            <v>0</v>
          </cell>
          <cell r="AZ371">
            <v>0</v>
          </cell>
          <cell r="BA371">
            <v>0</v>
          </cell>
          <cell r="BC371" t="str">
            <v>GOLD</v>
          </cell>
          <cell r="BE371" t="str">
            <v>Oct</v>
          </cell>
        </row>
        <row r="372">
          <cell r="C372" t="str">
            <v>Shikoku</v>
          </cell>
          <cell r="R372">
            <v>35000</v>
          </cell>
          <cell r="AZ372">
            <v>-157500</v>
          </cell>
          <cell r="BA372">
            <v>-61637.286751361164</v>
          </cell>
          <cell r="BC372" t="str">
            <v>GOLD</v>
          </cell>
          <cell r="BE372" t="str">
            <v>Nov</v>
          </cell>
        </row>
        <row r="373">
          <cell r="C373" t="str">
            <v>Shikoku</v>
          </cell>
          <cell r="R373">
            <v>0</v>
          </cell>
          <cell r="AZ373">
            <v>0</v>
          </cell>
          <cell r="BA373">
            <v>0</v>
          </cell>
          <cell r="BC373" t="str">
            <v>GOLD</v>
          </cell>
          <cell r="BE373" t="str">
            <v>Dec</v>
          </cell>
        </row>
        <row r="374">
          <cell r="C374" t="str">
            <v>Tepco</v>
          </cell>
          <cell r="R374">
            <v>0</v>
          </cell>
          <cell r="AZ374">
            <v>0</v>
          </cell>
          <cell r="BA374">
            <v>0</v>
          </cell>
          <cell r="BC374" t="str">
            <v>OTHERS</v>
          </cell>
          <cell r="BE374" t="str">
            <v>Jan</v>
          </cell>
        </row>
        <row r="375">
          <cell r="C375" t="str">
            <v>Tepco</v>
          </cell>
          <cell r="R375">
            <v>0</v>
          </cell>
          <cell r="AZ375">
            <v>0</v>
          </cell>
          <cell r="BA375">
            <v>0</v>
          </cell>
          <cell r="BC375" t="str">
            <v>OTHERS</v>
          </cell>
          <cell r="BE375" t="str">
            <v>Feb</v>
          </cell>
        </row>
        <row r="376">
          <cell r="C376" t="str">
            <v>Tepco</v>
          </cell>
          <cell r="R376">
            <v>0</v>
          </cell>
          <cell r="AZ376">
            <v>0</v>
          </cell>
          <cell r="BA376">
            <v>0</v>
          </cell>
          <cell r="BC376" t="str">
            <v>OTHERS</v>
          </cell>
          <cell r="BE376" t="str">
            <v>Mar</v>
          </cell>
        </row>
        <row r="377">
          <cell r="C377" t="str">
            <v>Tepco</v>
          </cell>
          <cell r="R377">
            <v>0</v>
          </cell>
          <cell r="AZ377">
            <v>0</v>
          </cell>
          <cell r="BA377">
            <v>0</v>
          </cell>
          <cell r="BC377" t="str">
            <v>OTHERS</v>
          </cell>
          <cell r="BE377" t="str">
            <v>Apr</v>
          </cell>
        </row>
        <row r="378">
          <cell r="C378" t="str">
            <v>Tepco</v>
          </cell>
          <cell r="R378">
            <v>0</v>
          </cell>
          <cell r="AZ378">
            <v>0</v>
          </cell>
          <cell r="BA378">
            <v>0</v>
          </cell>
          <cell r="BC378" t="str">
            <v>OTHERS</v>
          </cell>
          <cell r="BE378" t="str">
            <v>May</v>
          </cell>
        </row>
        <row r="379">
          <cell r="C379" t="str">
            <v>Tepco</v>
          </cell>
          <cell r="R379">
            <v>49000</v>
          </cell>
          <cell r="AZ379">
            <v>-24500</v>
          </cell>
          <cell r="BA379">
            <v>-69036.594601155244</v>
          </cell>
          <cell r="BC379" t="str">
            <v>OTHERS</v>
          </cell>
          <cell r="BE379" t="str">
            <v>Jun</v>
          </cell>
        </row>
        <row r="380">
          <cell r="C380" t="str">
            <v>Tepco</v>
          </cell>
          <cell r="R380">
            <v>0</v>
          </cell>
          <cell r="AZ380">
            <v>0</v>
          </cell>
          <cell r="BA380">
            <v>0</v>
          </cell>
          <cell r="BC380" t="str">
            <v>OTHERS</v>
          </cell>
          <cell r="BE380" t="str">
            <v>Jul</v>
          </cell>
        </row>
        <row r="381">
          <cell r="C381" t="str">
            <v>Tepco</v>
          </cell>
          <cell r="R381">
            <v>0</v>
          </cell>
          <cell r="AZ381">
            <v>0</v>
          </cell>
          <cell r="BA381">
            <v>0</v>
          </cell>
          <cell r="BC381" t="str">
            <v>OTHERS</v>
          </cell>
          <cell r="BE381" t="str">
            <v>Aug</v>
          </cell>
        </row>
        <row r="382">
          <cell r="C382" t="str">
            <v>Tepco</v>
          </cell>
          <cell r="R382">
            <v>0</v>
          </cell>
          <cell r="AZ382">
            <v>0</v>
          </cell>
          <cell r="BA382">
            <v>0</v>
          </cell>
          <cell r="BC382" t="str">
            <v>OTHERS</v>
          </cell>
          <cell r="BE382" t="str">
            <v>Sep</v>
          </cell>
        </row>
        <row r="383">
          <cell r="C383" t="str">
            <v>Tepco</v>
          </cell>
          <cell r="R383">
            <v>49000</v>
          </cell>
          <cell r="AZ383">
            <v>-24500</v>
          </cell>
          <cell r="BA383">
            <v>-69036.594601155244</v>
          </cell>
          <cell r="BC383" t="str">
            <v>OTHERS</v>
          </cell>
          <cell r="BE383" t="str">
            <v>Oct</v>
          </cell>
        </row>
        <row r="384">
          <cell r="C384" t="str">
            <v>Tepco</v>
          </cell>
          <cell r="R384">
            <v>0</v>
          </cell>
          <cell r="AZ384">
            <v>0</v>
          </cell>
          <cell r="BA384">
            <v>0</v>
          </cell>
          <cell r="BC384" t="str">
            <v>OTHERS</v>
          </cell>
          <cell r="BE384" t="str">
            <v>Nov</v>
          </cell>
        </row>
        <row r="385">
          <cell r="C385" t="str">
            <v>Tepco</v>
          </cell>
          <cell r="R385">
            <v>0</v>
          </cell>
          <cell r="AZ385">
            <v>0</v>
          </cell>
          <cell r="BA385">
            <v>0</v>
          </cell>
          <cell r="BC385" t="str">
            <v>OTHERS</v>
          </cell>
          <cell r="BE385" t="str">
            <v>Dec</v>
          </cell>
        </row>
        <row r="386">
          <cell r="C386" t="str">
            <v>Tepco</v>
          </cell>
          <cell r="R386">
            <v>0</v>
          </cell>
          <cell r="AZ386">
            <v>0</v>
          </cell>
          <cell r="BA386">
            <v>0</v>
          </cell>
          <cell r="BC386" t="str">
            <v>OTHERS</v>
          </cell>
          <cell r="BE386" t="str">
            <v>Jan</v>
          </cell>
        </row>
        <row r="387">
          <cell r="C387" t="str">
            <v>Tepco</v>
          </cell>
          <cell r="R387">
            <v>0</v>
          </cell>
          <cell r="AZ387">
            <v>0</v>
          </cell>
          <cell r="BA387">
            <v>0</v>
          </cell>
          <cell r="BC387" t="str">
            <v>OTHERS</v>
          </cell>
          <cell r="BE387" t="str">
            <v>Feb</v>
          </cell>
        </row>
        <row r="388">
          <cell r="C388" t="str">
            <v>Tepco</v>
          </cell>
          <cell r="R388">
            <v>0</v>
          </cell>
          <cell r="AZ388">
            <v>0</v>
          </cell>
          <cell r="BA388">
            <v>0</v>
          </cell>
          <cell r="BC388" t="str">
            <v>OTHERS</v>
          </cell>
          <cell r="BE388" t="str">
            <v>Mar</v>
          </cell>
        </row>
        <row r="389">
          <cell r="C389" t="str">
            <v>Tepco</v>
          </cell>
          <cell r="R389">
            <v>0</v>
          </cell>
          <cell r="AZ389">
            <v>0</v>
          </cell>
          <cell r="BA389">
            <v>0</v>
          </cell>
          <cell r="BC389" t="str">
            <v>OTHERS</v>
          </cell>
          <cell r="BE389" t="str">
            <v>Apr</v>
          </cell>
        </row>
        <row r="390">
          <cell r="C390" t="str">
            <v>Tepco</v>
          </cell>
          <cell r="R390">
            <v>0</v>
          </cell>
          <cell r="AZ390">
            <v>0</v>
          </cell>
          <cell r="BA390">
            <v>0</v>
          </cell>
          <cell r="BC390" t="str">
            <v>OTHERS</v>
          </cell>
          <cell r="BE390" t="str">
            <v>May</v>
          </cell>
        </row>
        <row r="391">
          <cell r="C391" t="str">
            <v>Tepco</v>
          </cell>
          <cell r="R391">
            <v>21000.000000000004</v>
          </cell>
          <cell r="AZ391">
            <v>-10500.000000000002</v>
          </cell>
          <cell r="BA391">
            <v>-33351.465100337278</v>
          </cell>
          <cell r="BC391" t="str">
            <v>OTHERS</v>
          </cell>
          <cell r="BE391" t="str">
            <v>Jun</v>
          </cell>
        </row>
        <row r="392">
          <cell r="C392" t="str">
            <v>Tepco</v>
          </cell>
          <cell r="R392">
            <v>0</v>
          </cell>
          <cell r="AZ392">
            <v>0</v>
          </cell>
          <cell r="BA392">
            <v>0</v>
          </cell>
          <cell r="BC392" t="str">
            <v>OTHERS</v>
          </cell>
          <cell r="BE392" t="str">
            <v>Jul</v>
          </cell>
        </row>
        <row r="393">
          <cell r="C393" t="str">
            <v>Tepco</v>
          </cell>
          <cell r="R393">
            <v>0</v>
          </cell>
          <cell r="AZ393">
            <v>0</v>
          </cell>
          <cell r="BA393">
            <v>0</v>
          </cell>
          <cell r="BC393" t="str">
            <v>OTHERS</v>
          </cell>
          <cell r="BE393" t="str">
            <v>Aug</v>
          </cell>
        </row>
        <row r="394">
          <cell r="C394" t="str">
            <v>Tepco</v>
          </cell>
          <cell r="R394">
            <v>0</v>
          </cell>
          <cell r="AZ394">
            <v>0</v>
          </cell>
          <cell r="BA394">
            <v>0</v>
          </cell>
          <cell r="BC394" t="str">
            <v>OTHERS</v>
          </cell>
          <cell r="BE394" t="str">
            <v>Sep</v>
          </cell>
        </row>
        <row r="395">
          <cell r="C395" t="str">
            <v>Tepco</v>
          </cell>
          <cell r="R395">
            <v>21000.000000000004</v>
          </cell>
          <cell r="AZ395">
            <v>-10500.000000000002</v>
          </cell>
          <cell r="BA395">
            <v>-33351.465100337278</v>
          </cell>
          <cell r="BC395" t="str">
            <v>OTHERS</v>
          </cell>
          <cell r="BE395" t="str">
            <v>Oct</v>
          </cell>
        </row>
        <row r="396">
          <cell r="C396" t="str">
            <v>Tepco</v>
          </cell>
          <cell r="R396">
            <v>0</v>
          </cell>
          <cell r="AZ396">
            <v>0</v>
          </cell>
          <cell r="BA396">
            <v>0</v>
          </cell>
          <cell r="BC396" t="str">
            <v>OTHERS</v>
          </cell>
          <cell r="BE396" t="str">
            <v>Nov</v>
          </cell>
        </row>
        <row r="397">
          <cell r="C397" t="str">
            <v>Tepco</v>
          </cell>
          <cell r="R397">
            <v>0</v>
          </cell>
          <cell r="AZ397">
            <v>0</v>
          </cell>
          <cell r="BA397">
            <v>0</v>
          </cell>
          <cell r="BC397" t="str">
            <v>OTHERS</v>
          </cell>
          <cell r="BE397" t="str">
            <v>Dec</v>
          </cell>
        </row>
        <row r="398">
          <cell r="C398" t="str">
            <v>Tepco</v>
          </cell>
          <cell r="R398">
            <v>0</v>
          </cell>
          <cell r="AZ398">
            <v>0</v>
          </cell>
          <cell r="BA398">
            <v>0</v>
          </cell>
          <cell r="BC398" t="str">
            <v>OTHERS</v>
          </cell>
          <cell r="BE398" t="str">
            <v>Jan</v>
          </cell>
        </row>
        <row r="399">
          <cell r="C399" t="str">
            <v>Tepco</v>
          </cell>
          <cell r="R399">
            <v>0</v>
          </cell>
          <cell r="AZ399">
            <v>0</v>
          </cell>
          <cell r="BA399">
            <v>0</v>
          </cell>
          <cell r="BC399" t="str">
            <v>OTHERS</v>
          </cell>
          <cell r="BE399" t="str">
            <v>Feb</v>
          </cell>
        </row>
        <row r="400">
          <cell r="C400" t="str">
            <v>Tepco</v>
          </cell>
          <cell r="R400">
            <v>42000</v>
          </cell>
          <cell r="AZ400">
            <v>-21000</v>
          </cell>
          <cell r="BA400">
            <v>-54878.763007771726</v>
          </cell>
          <cell r="BC400" t="str">
            <v>OTHERS</v>
          </cell>
          <cell r="BE400" t="str">
            <v>Mar</v>
          </cell>
        </row>
        <row r="401">
          <cell r="C401" t="str">
            <v>Tepco</v>
          </cell>
          <cell r="R401">
            <v>0</v>
          </cell>
          <cell r="AZ401">
            <v>0</v>
          </cell>
          <cell r="BA401">
            <v>0</v>
          </cell>
          <cell r="BC401" t="str">
            <v>OTHERS</v>
          </cell>
          <cell r="BE401" t="str">
            <v>Apr</v>
          </cell>
        </row>
        <row r="402">
          <cell r="C402" t="str">
            <v>Tepco</v>
          </cell>
          <cell r="R402">
            <v>0</v>
          </cell>
          <cell r="AZ402">
            <v>0</v>
          </cell>
          <cell r="BA402">
            <v>0</v>
          </cell>
          <cell r="BC402" t="str">
            <v>OTHERS</v>
          </cell>
          <cell r="BE402" t="str">
            <v>May</v>
          </cell>
        </row>
        <row r="403">
          <cell r="C403" t="str">
            <v>Tepco</v>
          </cell>
          <cell r="R403">
            <v>0</v>
          </cell>
          <cell r="AZ403">
            <v>0</v>
          </cell>
          <cell r="BA403">
            <v>0</v>
          </cell>
          <cell r="BC403" t="str">
            <v>OTHERS</v>
          </cell>
          <cell r="BE403" t="str">
            <v>Jun</v>
          </cell>
        </row>
        <row r="404">
          <cell r="C404" t="str">
            <v>Tepco</v>
          </cell>
          <cell r="R404">
            <v>0</v>
          </cell>
          <cell r="AZ404">
            <v>0</v>
          </cell>
          <cell r="BA404">
            <v>0</v>
          </cell>
          <cell r="BC404" t="str">
            <v>OTHERS</v>
          </cell>
          <cell r="BE404" t="str">
            <v>Jul</v>
          </cell>
        </row>
        <row r="405">
          <cell r="C405" t="str">
            <v>Tepco</v>
          </cell>
          <cell r="R405">
            <v>0</v>
          </cell>
          <cell r="AZ405">
            <v>0</v>
          </cell>
          <cell r="BA405">
            <v>0</v>
          </cell>
          <cell r="BC405" t="str">
            <v>OTHERS</v>
          </cell>
          <cell r="BE405" t="str">
            <v>Aug</v>
          </cell>
        </row>
        <row r="406">
          <cell r="C406" t="str">
            <v>Tepco</v>
          </cell>
          <cell r="R406">
            <v>0</v>
          </cell>
          <cell r="AZ406">
            <v>0</v>
          </cell>
          <cell r="BA406">
            <v>0</v>
          </cell>
          <cell r="BC406" t="str">
            <v>OTHERS</v>
          </cell>
          <cell r="BE406" t="str">
            <v>Sep</v>
          </cell>
        </row>
        <row r="407">
          <cell r="C407" t="str">
            <v>Tepco</v>
          </cell>
          <cell r="R407">
            <v>0</v>
          </cell>
          <cell r="AZ407">
            <v>0</v>
          </cell>
          <cell r="BA407">
            <v>0</v>
          </cell>
          <cell r="BC407" t="str">
            <v>OTHERS</v>
          </cell>
          <cell r="BE407" t="str">
            <v>Oct</v>
          </cell>
        </row>
        <row r="408">
          <cell r="C408" t="str">
            <v>Tepco</v>
          </cell>
          <cell r="R408">
            <v>0</v>
          </cell>
          <cell r="AZ408">
            <v>0</v>
          </cell>
          <cell r="BA408">
            <v>0</v>
          </cell>
          <cell r="BC408" t="str">
            <v>OTHERS</v>
          </cell>
          <cell r="BE408" t="str">
            <v>Nov</v>
          </cell>
        </row>
        <row r="409">
          <cell r="C409" t="str">
            <v>Tepco</v>
          </cell>
          <cell r="R409">
            <v>0</v>
          </cell>
          <cell r="AZ409">
            <v>0</v>
          </cell>
          <cell r="BA409">
            <v>0</v>
          </cell>
          <cell r="BC409" t="str">
            <v>OTHERS</v>
          </cell>
          <cell r="BE409" t="str">
            <v>Dec</v>
          </cell>
        </row>
        <row r="410">
          <cell r="C410" t="str">
            <v>Tepco</v>
          </cell>
          <cell r="R410">
            <v>0</v>
          </cell>
          <cell r="AZ410">
            <v>0</v>
          </cell>
          <cell r="BA410">
            <v>0</v>
          </cell>
          <cell r="BC410" t="str">
            <v>OTHERS</v>
          </cell>
          <cell r="BE410" t="str">
            <v>Jan</v>
          </cell>
        </row>
        <row r="411">
          <cell r="C411" t="str">
            <v>Tepco</v>
          </cell>
          <cell r="R411">
            <v>0</v>
          </cell>
          <cell r="AZ411">
            <v>0</v>
          </cell>
          <cell r="BA411">
            <v>0</v>
          </cell>
          <cell r="BC411" t="str">
            <v>OTHERS</v>
          </cell>
          <cell r="BE411" t="str">
            <v>Feb</v>
          </cell>
        </row>
        <row r="412">
          <cell r="C412" t="str">
            <v>Tepco</v>
          </cell>
          <cell r="R412">
            <v>28000</v>
          </cell>
          <cell r="AZ412">
            <v>-14000</v>
          </cell>
          <cell r="BA412">
            <v>-41240.63997730289</v>
          </cell>
          <cell r="BC412" t="str">
            <v>OTHERS</v>
          </cell>
          <cell r="BE412" t="str">
            <v>Mar</v>
          </cell>
        </row>
        <row r="413">
          <cell r="C413" t="str">
            <v>Tepco</v>
          </cell>
          <cell r="R413">
            <v>0</v>
          </cell>
          <cell r="AZ413">
            <v>0</v>
          </cell>
          <cell r="BA413">
            <v>0</v>
          </cell>
          <cell r="BC413" t="str">
            <v>OTHERS</v>
          </cell>
          <cell r="BE413" t="str">
            <v>Apr</v>
          </cell>
        </row>
        <row r="414">
          <cell r="C414" t="str">
            <v>Tepco</v>
          </cell>
          <cell r="R414">
            <v>0</v>
          </cell>
          <cell r="AZ414">
            <v>0</v>
          </cell>
          <cell r="BA414">
            <v>0</v>
          </cell>
          <cell r="BC414" t="str">
            <v>OTHERS</v>
          </cell>
          <cell r="BE414" t="str">
            <v>May</v>
          </cell>
        </row>
        <row r="415">
          <cell r="C415" t="str">
            <v>Tepco</v>
          </cell>
          <cell r="R415">
            <v>0</v>
          </cell>
          <cell r="AZ415">
            <v>0</v>
          </cell>
          <cell r="BA415">
            <v>0</v>
          </cell>
          <cell r="BC415" t="str">
            <v>OTHERS</v>
          </cell>
          <cell r="BE415" t="str">
            <v>Jun</v>
          </cell>
        </row>
        <row r="416">
          <cell r="C416" t="str">
            <v>Tepco</v>
          </cell>
          <cell r="R416">
            <v>0</v>
          </cell>
          <cell r="AZ416">
            <v>0</v>
          </cell>
          <cell r="BA416">
            <v>0</v>
          </cell>
          <cell r="BC416" t="str">
            <v>OTHERS</v>
          </cell>
          <cell r="BE416" t="str">
            <v>Jul</v>
          </cell>
        </row>
        <row r="417">
          <cell r="C417" t="str">
            <v>Tepco</v>
          </cell>
          <cell r="R417">
            <v>0</v>
          </cell>
          <cell r="AZ417">
            <v>0</v>
          </cell>
          <cell r="BA417">
            <v>0</v>
          </cell>
          <cell r="BC417" t="str">
            <v>OTHERS</v>
          </cell>
          <cell r="BE417" t="str">
            <v>Aug</v>
          </cell>
        </row>
        <row r="418">
          <cell r="C418" t="str">
            <v>Tepco</v>
          </cell>
          <cell r="R418">
            <v>0</v>
          </cell>
          <cell r="AZ418">
            <v>0</v>
          </cell>
          <cell r="BA418">
            <v>0</v>
          </cell>
          <cell r="BC418" t="str">
            <v>OTHERS</v>
          </cell>
          <cell r="BE418" t="str">
            <v>Sep</v>
          </cell>
        </row>
        <row r="419">
          <cell r="C419" t="str">
            <v>Tepco</v>
          </cell>
          <cell r="R419">
            <v>0</v>
          </cell>
          <cell r="AZ419">
            <v>0</v>
          </cell>
          <cell r="BA419">
            <v>0</v>
          </cell>
          <cell r="BC419" t="str">
            <v>OTHERS</v>
          </cell>
          <cell r="BE419" t="str">
            <v>Oct</v>
          </cell>
        </row>
        <row r="420">
          <cell r="C420" t="str">
            <v>Tepco</v>
          </cell>
          <cell r="R420">
            <v>0</v>
          </cell>
          <cell r="AZ420">
            <v>0</v>
          </cell>
          <cell r="BA420">
            <v>0</v>
          </cell>
          <cell r="BC420" t="str">
            <v>OTHERS</v>
          </cell>
          <cell r="BE420" t="str">
            <v>Nov</v>
          </cell>
        </row>
        <row r="421">
          <cell r="C421" t="str">
            <v>Tepco</v>
          </cell>
          <cell r="R421">
            <v>0</v>
          </cell>
          <cell r="AZ421">
            <v>0</v>
          </cell>
          <cell r="BA421">
            <v>0</v>
          </cell>
          <cell r="BC421" t="str">
            <v>OTHERS</v>
          </cell>
          <cell r="BE421" t="str">
            <v>Dec</v>
          </cell>
        </row>
        <row r="422">
          <cell r="C422" t="str">
            <v>Tohoku</v>
          </cell>
          <cell r="R422">
            <v>0</v>
          </cell>
          <cell r="AZ422">
            <v>0</v>
          </cell>
          <cell r="BA422">
            <v>0</v>
          </cell>
          <cell r="BC422" t="str">
            <v>OTHERS</v>
          </cell>
          <cell r="BE422" t="str">
            <v>Jan</v>
          </cell>
        </row>
        <row r="423">
          <cell r="C423" t="str">
            <v>Tohoku</v>
          </cell>
          <cell r="R423">
            <v>45000</v>
          </cell>
          <cell r="AZ423">
            <v>-90000</v>
          </cell>
          <cell r="BA423">
            <v>-74450.105065836236</v>
          </cell>
          <cell r="BC423" t="str">
            <v>OTHERS</v>
          </cell>
          <cell r="BE423" t="str">
            <v>Feb</v>
          </cell>
        </row>
        <row r="424">
          <cell r="C424" t="str">
            <v>Tohoku</v>
          </cell>
          <cell r="R424">
            <v>0</v>
          </cell>
          <cell r="AZ424">
            <v>0</v>
          </cell>
          <cell r="BA424">
            <v>0</v>
          </cell>
          <cell r="BC424" t="str">
            <v>OTHERS</v>
          </cell>
          <cell r="BE424" t="str">
            <v>Mar</v>
          </cell>
        </row>
        <row r="425">
          <cell r="C425" t="str">
            <v>Tohoku</v>
          </cell>
          <cell r="R425">
            <v>0</v>
          </cell>
          <cell r="AZ425">
            <v>0</v>
          </cell>
          <cell r="BA425">
            <v>0</v>
          </cell>
          <cell r="BC425" t="str">
            <v>OTHERS</v>
          </cell>
          <cell r="BE425" t="str">
            <v>Apr</v>
          </cell>
        </row>
        <row r="426">
          <cell r="C426" t="str">
            <v>Tohoku</v>
          </cell>
          <cell r="R426">
            <v>0</v>
          </cell>
          <cell r="AZ426">
            <v>0</v>
          </cell>
          <cell r="BA426">
            <v>0</v>
          </cell>
          <cell r="BC426" t="str">
            <v>OTHERS</v>
          </cell>
          <cell r="BE426" t="str">
            <v>May</v>
          </cell>
        </row>
        <row r="427">
          <cell r="C427" t="str">
            <v>Tohoku</v>
          </cell>
          <cell r="R427">
            <v>0</v>
          </cell>
          <cell r="AZ427">
            <v>0</v>
          </cell>
          <cell r="BA427">
            <v>0</v>
          </cell>
          <cell r="BC427" t="str">
            <v>OTHERS</v>
          </cell>
          <cell r="BE427" t="str">
            <v>Jun</v>
          </cell>
        </row>
        <row r="428">
          <cell r="C428" t="str">
            <v>Tohoku</v>
          </cell>
          <cell r="R428">
            <v>0</v>
          </cell>
          <cell r="AZ428">
            <v>0</v>
          </cell>
          <cell r="BA428">
            <v>0</v>
          </cell>
          <cell r="BC428" t="str">
            <v>OTHERS</v>
          </cell>
          <cell r="BE428" t="str">
            <v>Jul</v>
          </cell>
        </row>
        <row r="429">
          <cell r="C429" t="str">
            <v>Tohoku</v>
          </cell>
          <cell r="R429">
            <v>0</v>
          </cell>
          <cell r="AZ429">
            <v>0</v>
          </cell>
          <cell r="BA429">
            <v>0</v>
          </cell>
          <cell r="BC429" t="str">
            <v>OTHERS</v>
          </cell>
          <cell r="BE429" t="str">
            <v>Aug</v>
          </cell>
        </row>
        <row r="430">
          <cell r="C430" t="str">
            <v>Tohoku</v>
          </cell>
          <cell r="R430">
            <v>0</v>
          </cell>
          <cell r="AZ430">
            <v>0</v>
          </cell>
          <cell r="BA430">
            <v>0</v>
          </cell>
          <cell r="BC430" t="str">
            <v>OTHERS</v>
          </cell>
          <cell r="BE430" t="str">
            <v>Sep</v>
          </cell>
        </row>
        <row r="431">
          <cell r="C431" t="str">
            <v>Tohoku</v>
          </cell>
          <cell r="R431">
            <v>0</v>
          </cell>
          <cell r="AZ431">
            <v>0</v>
          </cell>
          <cell r="BA431">
            <v>0</v>
          </cell>
          <cell r="BC431" t="str">
            <v>OTHERS</v>
          </cell>
          <cell r="BE431" t="str">
            <v>Oct</v>
          </cell>
        </row>
        <row r="432">
          <cell r="C432" t="str">
            <v>Tohoku</v>
          </cell>
          <cell r="R432">
            <v>0</v>
          </cell>
          <cell r="AZ432">
            <v>0</v>
          </cell>
          <cell r="BA432">
            <v>0</v>
          </cell>
          <cell r="BC432" t="str">
            <v>OTHERS</v>
          </cell>
          <cell r="BE432" t="str">
            <v>Nov</v>
          </cell>
        </row>
        <row r="433">
          <cell r="C433" t="str">
            <v>Tohoku</v>
          </cell>
          <cell r="R433">
            <v>0</v>
          </cell>
          <cell r="AZ433">
            <v>0</v>
          </cell>
          <cell r="BA433">
            <v>0</v>
          </cell>
          <cell r="BC433" t="str">
            <v>OTHERS</v>
          </cell>
          <cell r="BE433" t="str">
            <v>Dec</v>
          </cell>
        </row>
        <row r="434">
          <cell r="C434" t="str">
            <v>Tohoku</v>
          </cell>
          <cell r="R434">
            <v>0</v>
          </cell>
          <cell r="AZ434">
            <v>0</v>
          </cell>
          <cell r="BA434">
            <v>0</v>
          </cell>
          <cell r="BC434" t="str">
            <v>OTHERS</v>
          </cell>
          <cell r="BE434" t="str">
            <v>Jan</v>
          </cell>
        </row>
        <row r="435">
          <cell r="C435" t="str">
            <v>Tohoku</v>
          </cell>
          <cell r="R435">
            <v>30000</v>
          </cell>
          <cell r="AZ435">
            <v>-60000</v>
          </cell>
          <cell r="BA435">
            <v>-43480.929416922401</v>
          </cell>
          <cell r="BC435" t="str">
            <v>OTHERS</v>
          </cell>
          <cell r="BE435" t="str">
            <v>Feb</v>
          </cell>
        </row>
        <row r="436">
          <cell r="C436" t="str">
            <v>Tohoku</v>
          </cell>
          <cell r="R436">
            <v>0</v>
          </cell>
          <cell r="AZ436">
            <v>0</v>
          </cell>
          <cell r="BA436">
            <v>0</v>
          </cell>
          <cell r="BC436" t="str">
            <v>OTHERS</v>
          </cell>
          <cell r="BE436" t="str">
            <v>Mar</v>
          </cell>
        </row>
        <row r="437">
          <cell r="C437" t="str">
            <v>Tohoku</v>
          </cell>
          <cell r="R437">
            <v>0</v>
          </cell>
          <cell r="AZ437">
            <v>0</v>
          </cell>
          <cell r="BA437">
            <v>0</v>
          </cell>
          <cell r="BC437" t="str">
            <v>OTHERS</v>
          </cell>
          <cell r="BE437" t="str">
            <v>Apr</v>
          </cell>
        </row>
        <row r="438">
          <cell r="C438" t="str">
            <v>Tohoku</v>
          </cell>
          <cell r="R438">
            <v>0</v>
          </cell>
          <cell r="AZ438">
            <v>0</v>
          </cell>
          <cell r="BA438">
            <v>0</v>
          </cell>
          <cell r="BC438" t="str">
            <v>OTHERS</v>
          </cell>
          <cell r="BE438" t="str">
            <v>May</v>
          </cell>
        </row>
        <row r="439">
          <cell r="C439" t="str">
            <v>Tohoku</v>
          </cell>
          <cell r="R439">
            <v>0</v>
          </cell>
          <cell r="AZ439">
            <v>0</v>
          </cell>
          <cell r="BA439">
            <v>0</v>
          </cell>
          <cell r="BC439" t="str">
            <v>OTHERS</v>
          </cell>
          <cell r="BE439" t="str">
            <v>Jun</v>
          </cell>
        </row>
        <row r="440">
          <cell r="C440" t="str">
            <v>Tohoku</v>
          </cell>
          <cell r="R440">
            <v>0</v>
          </cell>
          <cell r="AZ440">
            <v>0</v>
          </cell>
          <cell r="BA440">
            <v>0</v>
          </cell>
          <cell r="BC440" t="str">
            <v>OTHERS</v>
          </cell>
          <cell r="BE440" t="str">
            <v>Jul</v>
          </cell>
        </row>
        <row r="441">
          <cell r="C441" t="str">
            <v>Tohoku</v>
          </cell>
          <cell r="R441">
            <v>0</v>
          </cell>
          <cell r="AZ441">
            <v>0</v>
          </cell>
          <cell r="BA441">
            <v>0</v>
          </cell>
          <cell r="BC441" t="str">
            <v>OTHERS</v>
          </cell>
          <cell r="BE441" t="str">
            <v>Aug</v>
          </cell>
        </row>
        <row r="442">
          <cell r="C442" t="str">
            <v>Tohoku</v>
          </cell>
          <cell r="R442">
            <v>0</v>
          </cell>
          <cell r="AZ442">
            <v>0</v>
          </cell>
          <cell r="BA442">
            <v>0</v>
          </cell>
          <cell r="BC442" t="str">
            <v>OTHERS</v>
          </cell>
          <cell r="BE442" t="str">
            <v>Sep</v>
          </cell>
        </row>
        <row r="443">
          <cell r="C443" t="str">
            <v>Tohoku</v>
          </cell>
          <cell r="R443">
            <v>0</v>
          </cell>
          <cell r="AZ443">
            <v>0</v>
          </cell>
          <cell r="BA443">
            <v>0</v>
          </cell>
          <cell r="BC443" t="str">
            <v>OTHERS</v>
          </cell>
          <cell r="BE443" t="str">
            <v>Oct</v>
          </cell>
        </row>
        <row r="444">
          <cell r="C444" t="str">
            <v>Tohoku</v>
          </cell>
          <cell r="R444">
            <v>0</v>
          </cell>
          <cell r="AZ444">
            <v>0</v>
          </cell>
          <cell r="BA444">
            <v>0</v>
          </cell>
          <cell r="BC444" t="str">
            <v>OTHERS</v>
          </cell>
          <cell r="BE444" t="str">
            <v>Nov</v>
          </cell>
        </row>
        <row r="445">
          <cell r="C445" t="str">
            <v>Tohoku</v>
          </cell>
          <cell r="R445">
            <v>0</v>
          </cell>
          <cell r="AZ445">
            <v>0</v>
          </cell>
          <cell r="BA445">
            <v>0</v>
          </cell>
          <cell r="BC445" t="str">
            <v>OTHERS</v>
          </cell>
          <cell r="BE445" t="str">
            <v>Dec</v>
          </cell>
        </row>
        <row r="446">
          <cell r="C446" t="str">
            <v>Tohoku</v>
          </cell>
          <cell r="R446">
            <v>0</v>
          </cell>
          <cell r="AZ446">
            <v>0</v>
          </cell>
          <cell r="BA446">
            <v>0</v>
          </cell>
          <cell r="BC446" t="str">
            <v>OTHERS</v>
          </cell>
          <cell r="BE446" t="str">
            <v>Jan</v>
          </cell>
        </row>
        <row r="447">
          <cell r="C447" t="str">
            <v>Tohoku</v>
          </cell>
          <cell r="R447">
            <v>0</v>
          </cell>
          <cell r="AZ447">
            <v>0</v>
          </cell>
          <cell r="BA447">
            <v>0</v>
          </cell>
          <cell r="BC447" t="str">
            <v>OTHERS</v>
          </cell>
          <cell r="BE447" t="str">
            <v>Feb</v>
          </cell>
        </row>
        <row r="448">
          <cell r="C448" t="str">
            <v>Tohoku</v>
          </cell>
          <cell r="R448">
            <v>0</v>
          </cell>
          <cell r="AZ448">
            <v>0</v>
          </cell>
          <cell r="BA448">
            <v>0</v>
          </cell>
          <cell r="BC448" t="str">
            <v>OTHERS</v>
          </cell>
          <cell r="BE448" t="str">
            <v>Mar</v>
          </cell>
        </row>
        <row r="449">
          <cell r="C449" t="str">
            <v>Tohoku</v>
          </cell>
          <cell r="R449">
            <v>0</v>
          </cell>
          <cell r="AZ449">
            <v>0</v>
          </cell>
          <cell r="BA449">
            <v>0</v>
          </cell>
          <cell r="BC449" t="str">
            <v>OTHERS</v>
          </cell>
          <cell r="BE449" t="str">
            <v>Apr</v>
          </cell>
        </row>
        <row r="450">
          <cell r="C450" t="str">
            <v>Tohoku</v>
          </cell>
          <cell r="R450">
            <v>0</v>
          </cell>
          <cell r="AZ450">
            <v>0</v>
          </cell>
          <cell r="BA450">
            <v>0</v>
          </cell>
          <cell r="BC450" t="str">
            <v>OTHERS</v>
          </cell>
          <cell r="BE450" t="str">
            <v>May</v>
          </cell>
        </row>
        <row r="451">
          <cell r="C451" t="str">
            <v>Tohoku</v>
          </cell>
          <cell r="R451">
            <v>0</v>
          </cell>
          <cell r="AZ451">
            <v>0</v>
          </cell>
          <cell r="BA451">
            <v>0</v>
          </cell>
          <cell r="BC451" t="str">
            <v>OTHERS</v>
          </cell>
          <cell r="BE451" t="str">
            <v>Jun</v>
          </cell>
        </row>
        <row r="452">
          <cell r="C452" t="str">
            <v>Tohoku</v>
          </cell>
          <cell r="R452">
            <v>45000</v>
          </cell>
          <cell r="AZ452">
            <v>-90000</v>
          </cell>
          <cell r="BA452">
            <v>-74520.191322699175</v>
          </cell>
          <cell r="BC452" t="str">
            <v>OTHERS</v>
          </cell>
          <cell r="BE452" t="str">
            <v>Jul</v>
          </cell>
        </row>
        <row r="453">
          <cell r="C453" t="str">
            <v>Tohoku</v>
          </cell>
          <cell r="R453">
            <v>0</v>
          </cell>
          <cell r="AZ453">
            <v>0</v>
          </cell>
          <cell r="BA453">
            <v>0</v>
          </cell>
          <cell r="BC453" t="str">
            <v>OTHERS</v>
          </cell>
          <cell r="BE453" t="str">
            <v>Aug</v>
          </cell>
        </row>
        <row r="454">
          <cell r="C454" t="str">
            <v>Tohoku</v>
          </cell>
          <cell r="R454">
            <v>0</v>
          </cell>
          <cell r="AZ454">
            <v>0</v>
          </cell>
          <cell r="BA454">
            <v>0</v>
          </cell>
          <cell r="BC454" t="str">
            <v>OTHERS</v>
          </cell>
          <cell r="BE454" t="str">
            <v>Sep</v>
          </cell>
        </row>
        <row r="455">
          <cell r="C455" t="str">
            <v>Tohoku</v>
          </cell>
          <cell r="R455">
            <v>45000</v>
          </cell>
          <cell r="AZ455">
            <v>-90000</v>
          </cell>
          <cell r="BA455">
            <v>-74520.191322699175</v>
          </cell>
          <cell r="BC455" t="str">
            <v>OTHERS</v>
          </cell>
          <cell r="BE455" t="str">
            <v>Oct</v>
          </cell>
        </row>
        <row r="456">
          <cell r="C456" t="str">
            <v>Tohoku</v>
          </cell>
          <cell r="R456">
            <v>0</v>
          </cell>
          <cell r="AZ456">
            <v>0</v>
          </cell>
          <cell r="BA456">
            <v>0</v>
          </cell>
          <cell r="BC456" t="str">
            <v>OTHERS</v>
          </cell>
          <cell r="BE456" t="str">
            <v>Nov</v>
          </cell>
        </row>
        <row r="457">
          <cell r="C457" t="str">
            <v>Tohoku</v>
          </cell>
          <cell r="R457">
            <v>0</v>
          </cell>
          <cell r="AZ457">
            <v>0</v>
          </cell>
          <cell r="BA457">
            <v>0</v>
          </cell>
          <cell r="BC457" t="str">
            <v>OTHERS</v>
          </cell>
          <cell r="BE457" t="str">
            <v>Dec</v>
          </cell>
        </row>
        <row r="458">
          <cell r="C458" t="str">
            <v>Tohoku</v>
          </cell>
          <cell r="R458">
            <v>0</v>
          </cell>
          <cell r="AZ458">
            <v>0</v>
          </cell>
          <cell r="BA458">
            <v>0</v>
          </cell>
          <cell r="BC458" t="str">
            <v>OTHERS</v>
          </cell>
          <cell r="BE458" t="str">
            <v>Jan</v>
          </cell>
        </row>
        <row r="459">
          <cell r="C459" t="str">
            <v>Tohoku</v>
          </cell>
          <cell r="R459">
            <v>0</v>
          </cell>
          <cell r="AZ459">
            <v>0</v>
          </cell>
          <cell r="BA459">
            <v>0</v>
          </cell>
          <cell r="BC459" t="str">
            <v>OTHERS</v>
          </cell>
          <cell r="BE459" t="str">
            <v>Feb</v>
          </cell>
        </row>
        <row r="460">
          <cell r="C460" t="str">
            <v>Tohoku</v>
          </cell>
          <cell r="R460">
            <v>0</v>
          </cell>
          <cell r="AZ460">
            <v>0</v>
          </cell>
          <cell r="BA460">
            <v>0</v>
          </cell>
          <cell r="BC460" t="str">
            <v>OTHERS</v>
          </cell>
          <cell r="BE460" t="str">
            <v>Mar</v>
          </cell>
        </row>
        <row r="461">
          <cell r="C461" t="str">
            <v>Tohoku</v>
          </cell>
          <cell r="R461">
            <v>0</v>
          </cell>
          <cell r="AZ461">
            <v>0</v>
          </cell>
          <cell r="BA461">
            <v>0</v>
          </cell>
          <cell r="BC461" t="str">
            <v>OTHERS</v>
          </cell>
          <cell r="BE461" t="str">
            <v>Apr</v>
          </cell>
        </row>
        <row r="462">
          <cell r="C462" t="str">
            <v>Tohoku</v>
          </cell>
          <cell r="R462">
            <v>0</v>
          </cell>
          <cell r="AZ462">
            <v>0</v>
          </cell>
          <cell r="BA462">
            <v>0</v>
          </cell>
          <cell r="BC462" t="str">
            <v>OTHERS</v>
          </cell>
          <cell r="BE462" t="str">
            <v>May</v>
          </cell>
        </row>
        <row r="463">
          <cell r="C463" t="str">
            <v>Tohoku</v>
          </cell>
          <cell r="R463">
            <v>0</v>
          </cell>
          <cell r="AZ463">
            <v>0</v>
          </cell>
          <cell r="BA463">
            <v>0</v>
          </cell>
          <cell r="BC463" t="str">
            <v>OTHERS</v>
          </cell>
          <cell r="BE463" t="str">
            <v>Jun</v>
          </cell>
        </row>
        <row r="464">
          <cell r="C464" t="str">
            <v>Tohoku</v>
          </cell>
          <cell r="R464">
            <v>30000</v>
          </cell>
          <cell r="AZ464">
            <v>-60000</v>
          </cell>
          <cell r="BA464">
            <v>-43410.843160059456</v>
          </cell>
          <cell r="BC464" t="str">
            <v>OTHERS</v>
          </cell>
          <cell r="BE464" t="str">
            <v>Jul</v>
          </cell>
        </row>
        <row r="465">
          <cell r="C465" t="str">
            <v>Tohoku</v>
          </cell>
          <cell r="R465">
            <v>0</v>
          </cell>
          <cell r="AZ465">
            <v>0</v>
          </cell>
          <cell r="BA465">
            <v>0</v>
          </cell>
          <cell r="BC465" t="str">
            <v>OTHERS</v>
          </cell>
          <cell r="BE465" t="str">
            <v>Aug</v>
          </cell>
        </row>
        <row r="466">
          <cell r="C466" t="str">
            <v>Tohoku</v>
          </cell>
          <cell r="R466">
            <v>0</v>
          </cell>
          <cell r="AZ466">
            <v>0</v>
          </cell>
          <cell r="BA466">
            <v>0</v>
          </cell>
          <cell r="BC466" t="str">
            <v>OTHERS</v>
          </cell>
          <cell r="BE466" t="str">
            <v>Sep</v>
          </cell>
        </row>
        <row r="467">
          <cell r="C467" t="str">
            <v>Tohoku</v>
          </cell>
          <cell r="R467">
            <v>30000</v>
          </cell>
          <cell r="AZ467">
            <v>-60000</v>
          </cell>
          <cell r="BA467">
            <v>-43410.843160059456</v>
          </cell>
          <cell r="BC467" t="str">
            <v>OTHERS</v>
          </cell>
          <cell r="BE467" t="str">
            <v>Oct</v>
          </cell>
        </row>
        <row r="468">
          <cell r="C468" t="str">
            <v>Tohoku</v>
          </cell>
          <cell r="R468">
            <v>0</v>
          </cell>
          <cell r="AZ468">
            <v>0</v>
          </cell>
          <cell r="BA468">
            <v>0</v>
          </cell>
          <cell r="BC468" t="str">
            <v>OTHERS</v>
          </cell>
          <cell r="BE468" t="str">
            <v>Nov</v>
          </cell>
        </row>
        <row r="469">
          <cell r="C469" t="str">
            <v>Tohoku</v>
          </cell>
          <cell r="R469">
            <v>0</v>
          </cell>
          <cell r="AZ469">
            <v>0</v>
          </cell>
          <cell r="BA469">
            <v>0</v>
          </cell>
          <cell r="BC469" t="str">
            <v>OTHERS</v>
          </cell>
          <cell r="BE469" t="str">
            <v>Dec</v>
          </cell>
        </row>
        <row r="470">
          <cell r="C470" t="str">
            <v>Tokuyama</v>
          </cell>
          <cell r="R470">
            <v>0</v>
          </cell>
          <cell r="AZ470">
            <v>0</v>
          </cell>
          <cell r="BA470">
            <v>0</v>
          </cell>
          <cell r="BC470" t="str">
            <v>OTHERS</v>
          </cell>
          <cell r="BE470" t="str">
            <v>Jan</v>
          </cell>
        </row>
        <row r="471">
          <cell r="C471" t="str">
            <v>Tokuyama</v>
          </cell>
          <cell r="R471">
            <v>0</v>
          </cell>
          <cell r="AZ471">
            <v>0</v>
          </cell>
          <cell r="BA471">
            <v>0</v>
          </cell>
          <cell r="BC471" t="str">
            <v>OTHERS</v>
          </cell>
          <cell r="BE471" t="str">
            <v>Feb</v>
          </cell>
        </row>
        <row r="472">
          <cell r="C472" t="str">
            <v>Tokuyama</v>
          </cell>
          <cell r="R472">
            <v>50000</v>
          </cell>
          <cell r="AZ472">
            <v>-25000</v>
          </cell>
          <cell r="BA472">
            <v>-83534.482758620696</v>
          </cell>
          <cell r="BC472" t="str">
            <v>OTHERS</v>
          </cell>
          <cell r="BE472" t="str">
            <v>Mar</v>
          </cell>
        </row>
        <row r="473">
          <cell r="C473" t="str">
            <v>Tokuyama</v>
          </cell>
          <cell r="R473">
            <v>0</v>
          </cell>
          <cell r="AZ473">
            <v>0</v>
          </cell>
          <cell r="BA473">
            <v>0</v>
          </cell>
          <cell r="BC473" t="str">
            <v>OTHERS</v>
          </cell>
          <cell r="BE473" t="str">
            <v>Apr</v>
          </cell>
        </row>
        <row r="474">
          <cell r="C474" t="str">
            <v>Tokuyama</v>
          </cell>
          <cell r="R474">
            <v>0</v>
          </cell>
          <cell r="AZ474">
            <v>0</v>
          </cell>
          <cell r="BA474">
            <v>0</v>
          </cell>
          <cell r="BC474" t="str">
            <v>OTHERS</v>
          </cell>
          <cell r="BE474" t="str">
            <v>May</v>
          </cell>
        </row>
        <row r="475">
          <cell r="C475" t="str">
            <v>Tokuyama</v>
          </cell>
          <cell r="R475">
            <v>0</v>
          </cell>
          <cell r="AZ475">
            <v>0</v>
          </cell>
          <cell r="BA475">
            <v>0</v>
          </cell>
          <cell r="BC475" t="str">
            <v>OTHERS</v>
          </cell>
          <cell r="BE475" t="str">
            <v>Jun</v>
          </cell>
        </row>
        <row r="476">
          <cell r="C476" t="str">
            <v>Tokuyama</v>
          </cell>
          <cell r="R476">
            <v>0</v>
          </cell>
          <cell r="AZ476">
            <v>0</v>
          </cell>
          <cell r="BA476">
            <v>0</v>
          </cell>
          <cell r="BC476" t="str">
            <v>OTHERS</v>
          </cell>
          <cell r="BE476" t="str">
            <v>Jul</v>
          </cell>
        </row>
        <row r="477">
          <cell r="C477" t="str">
            <v>Tokuyama</v>
          </cell>
          <cell r="R477">
            <v>0</v>
          </cell>
          <cell r="AZ477">
            <v>0</v>
          </cell>
          <cell r="BA477">
            <v>0</v>
          </cell>
          <cell r="BC477" t="str">
            <v>OTHERS</v>
          </cell>
          <cell r="BE477" t="str">
            <v>Aug</v>
          </cell>
        </row>
        <row r="478">
          <cell r="C478" t="str">
            <v>Tokuyama</v>
          </cell>
          <cell r="R478">
            <v>0</v>
          </cell>
          <cell r="AZ478">
            <v>0</v>
          </cell>
          <cell r="BA478">
            <v>0</v>
          </cell>
          <cell r="BC478" t="str">
            <v>OTHERS</v>
          </cell>
          <cell r="BE478" t="str">
            <v>Sep</v>
          </cell>
        </row>
        <row r="479">
          <cell r="C479" t="str">
            <v>Tokuyama</v>
          </cell>
          <cell r="R479">
            <v>0</v>
          </cell>
          <cell r="AZ479">
            <v>0</v>
          </cell>
          <cell r="BA479">
            <v>0</v>
          </cell>
          <cell r="BC479" t="str">
            <v>OTHERS</v>
          </cell>
          <cell r="BE479" t="str">
            <v>Oct</v>
          </cell>
        </row>
        <row r="480">
          <cell r="C480" t="str">
            <v>Tokuyama</v>
          </cell>
          <cell r="R480">
            <v>0</v>
          </cell>
          <cell r="AZ480">
            <v>0</v>
          </cell>
          <cell r="BA480">
            <v>0</v>
          </cell>
          <cell r="BC480" t="str">
            <v>OTHERS</v>
          </cell>
          <cell r="BE480" t="str">
            <v>Nov</v>
          </cell>
        </row>
        <row r="481">
          <cell r="C481" t="str">
            <v>Tokuyama</v>
          </cell>
          <cell r="R481">
            <v>0</v>
          </cell>
          <cell r="AZ481">
            <v>0</v>
          </cell>
          <cell r="BA481">
            <v>0</v>
          </cell>
          <cell r="BC481" t="str">
            <v>OTHERS</v>
          </cell>
          <cell r="BE481" t="str">
            <v>Dec</v>
          </cell>
        </row>
        <row r="482">
          <cell r="C482" t="str">
            <v>Tokuyama</v>
          </cell>
          <cell r="R482">
            <v>0</v>
          </cell>
          <cell r="AZ482">
            <v>0</v>
          </cell>
          <cell r="BA482">
            <v>0</v>
          </cell>
          <cell r="BC482" t="str">
            <v>OTHERS</v>
          </cell>
          <cell r="BE482" t="str">
            <v>Jan</v>
          </cell>
        </row>
        <row r="483">
          <cell r="C483" t="str">
            <v>Tokuyama</v>
          </cell>
          <cell r="R483">
            <v>0</v>
          </cell>
          <cell r="AZ483">
            <v>0</v>
          </cell>
          <cell r="BA483">
            <v>0</v>
          </cell>
          <cell r="BC483" t="str">
            <v>OTHERS</v>
          </cell>
          <cell r="BE483" t="str">
            <v>Feb</v>
          </cell>
        </row>
        <row r="484">
          <cell r="C484" t="str">
            <v>Tokuyama</v>
          </cell>
          <cell r="R484">
            <v>0</v>
          </cell>
          <cell r="AZ484">
            <v>0</v>
          </cell>
          <cell r="BA484">
            <v>0</v>
          </cell>
          <cell r="BC484" t="str">
            <v>OTHERS</v>
          </cell>
          <cell r="BE484" t="str">
            <v>Mar</v>
          </cell>
        </row>
        <row r="485">
          <cell r="C485" t="str">
            <v>Tokuyama</v>
          </cell>
          <cell r="R485">
            <v>0</v>
          </cell>
          <cell r="AZ485">
            <v>0</v>
          </cell>
          <cell r="BA485">
            <v>0</v>
          </cell>
          <cell r="BC485" t="str">
            <v>OTHERS</v>
          </cell>
          <cell r="BE485" t="str">
            <v>Apr</v>
          </cell>
        </row>
        <row r="486">
          <cell r="C486" t="str">
            <v>Tokuyama</v>
          </cell>
          <cell r="R486">
            <v>0</v>
          </cell>
          <cell r="AZ486">
            <v>0</v>
          </cell>
          <cell r="BA486">
            <v>0</v>
          </cell>
          <cell r="BC486" t="str">
            <v>OTHERS</v>
          </cell>
          <cell r="BE486" t="str">
            <v>May</v>
          </cell>
        </row>
        <row r="487">
          <cell r="C487" t="str">
            <v>Tokuyama</v>
          </cell>
          <cell r="R487">
            <v>0</v>
          </cell>
          <cell r="AZ487">
            <v>0</v>
          </cell>
          <cell r="BA487">
            <v>0</v>
          </cell>
          <cell r="BC487" t="str">
            <v>OTHERS</v>
          </cell>
          <cell r="BE487" t="str">
            <v>Jun</v>
          </cell>
        </row>
        <row r="488">
          <cell r="C488" t="str">
            <v>Tokuyama</v>
          </cell>
          <cell r="R488">
            <v>50000</v>
          </cell>
          <cell r="AZ488">
            <v>-25000</v>
          </cell>
          <cell r="BA488">
            <v>-83534.482758620696</v>
          </cell>
          <cell r="BC488" t="str">
            <v>OTHERS</v>
          </cell>
          <cell r="BE488" t="str">
            <v>Jul</v>
          </cell>
        </row>
        <row r="489">
          <cell r="C489" t="str">
            <v>Tokuyama</v>
          </cell>
          <cell r="R489">
            <v>50000</v>
          </cell>
          <cell r="AZ489">
            <v>-25000</v>
          </cell>
          <cell r="BA489">
            <v>-83534.482758620696</v>
          </cell>
          <cell r="BC489" t="str">
            <v>OTHERS</v>
          </cell>
          <cell r="BE489" t="str">
            <v>Aug</v>
          </cell>
        </row>
        <row r="490">
          <cell r="C490" t="str">
            <v>Tokuyama</v>
          </cell>
          <cell r="R490">
            <v>0</v>
          </cell>
          <cell r="AZ490">
            <v>0</v>
          </cell>
          <cell r="BA490">
            <v>0</v>
          </cell>
          <cell r="BC490" t="str">
            <v>OTHERS</v>
          </cell>
          <cell r="BE490" t="str">
            <v>Sep</v>
          </cell>
        </row>
        <row r="491">
          <cell r="C491" t="str">
            <v>Tokuyama</v>
          </cell>
          <cell r="R491">
            <v>0</v>
          </cell>
          <cell r="AZ491">
            <v>0</v>
          </cell>
          <cell r="BA491">
            <v>0</v>
          </cell>
          <cell r="BC491" t="str">
            <v>OTHERS</v>
          </cell>
          <cell r="BE491" t="str">
            <v>Oct</v>
          </cell>
        </row>
        <row r="492">
          <cell r="C492" t="str">
            <v>Tokuyama</v>
          </cell>
          <cell r="R492">
            <v>0</v>
          </cell>
          <cell r="AZ492">
            <v>0</v>
          </cell>
          <cell r="BA492">
            <v>0</v>
          </cell>
          <cell r="BC492" t="str">
            <v>OTHERS</v>
          </cell>
          <cell r="BE492" t="str">
            <v>Nov</v>
          </cell>
        </row>
        <row r="493">
          <cell r="C493" t="str">
            <v>Tokuyama</v>
          </cell>
          <cell r="R493">
            <v>0</v>
          </cell>
          <cell r="AZ493">
            <v>0</v>
          </cell>
          <cell r="BA493">
            <v>0</v>
          </cell>
          <cell r="BC493" t="str">
            <v>OTHERS</v>
          </cell>
          <cell r="BE493" t="str">
            <v>Dec</v>
          </cell>
        </row>
        <row r="494">
          <cell r="C494" t="str">
            <v>Tosoh (Itochu)</v>
          </cell>
          <cell r="R494">
            <v>24000</v>
          </cell>
          <cell r="AZ494">
            <v>-108000</v>
          </cell>
          <cell r="BA494">
            <v>-52994.542623471258</v>
          </cell>
          <cell r="BC494" t="str">
            <v>OTHERS</v>
          </cell>
          <cell r="BE494" t="str">
            <v>Jan</v>
          </cell>
        </row>
        <row r="495">
          <cell r="C495" t="str">
            <v>Tosoh (Itochu)</v>
          </cell>
          <cell r="R495">
            <v>0</v>
          </cell>
          <cell r="AZ495">
            <v>0</v>
          </cell>
          <cell r="BA495">
            <v>0</v>
          </cell>
          <cell r="BC495" t="str">
            <v>OTHERS</v>
          </cell>
          <cell r="BE495" t="str">
            <v>Feb</v>
          </cell>
        </row>
        <row r="496">
          <cell r="C496" t="str">
            <v>Tosoh (Itochu)</v>
          </cell>
          <cell r="R496">
            <v>0</v>
          </cell>
          <cell r="AZ496">
            <v>0</v>
          </cell>
          <cell r="BA496">
            <v>0</v>
          </cell>
          <cell r="BC496" t="str">
            <v>OTHERS</v>
          </cell>
          <cell r="BE496" t="str">
            <v>Mar</v>
          </cell>
        </row>
        <row r="497">
          <cell r="C497" t="str">
            <v>Tosoh (Itochu)</v>
          </cell>
          <cell r="R497">
            <v>0</v>
          </cell>
          <cell r="AZ497">
            <v>0</v>
          </cell>
          <cell r="BA497">
            <v>0</v>
          </cell>
          <cell r="BC497" t="str">
            <v>OTHERS</v>
          </cell>
          <cell r="BE497" t="str">
            <v>Apr</v>
          </cell>
        </row>
        <row r="498">
          <cell r="C498" t="str">
            <v>Tosoh (Itochu)</v>
          </cell>
          <cell r="R498">
            <v>0</v>
          </cell>
          <cell r="AZ498">
            <v>0</v>
          </cell>
          <cell r="BA498">
            <v>0</v>
          </cell>
          <cell r="BC498" t="str">
            <v>OTHERS</v>
          </cell>
          <cell r="BE498" t="str">
            <v>May</v>
          </cell>
        </row>
        <row r="499">
          <cell r="C499" t="str">
            <v>Tosoh (Itochu)</v>
          </cell>
          <cell r="R499">
            <v>0</v>
          </cell>
          <cell r="AZ499">
            <v>0</v>
          </cell>
          <cell r="BA499">
            <v>0</v>
          </cell>
          <cell r="BC499" t="str">
            <v>OTHERS</v>
          </cell>
          <cell r="BE499" t="str">
            <v>Jun</v>
          </cell>
        </row>
        <row r="500">
          <cell r="C500" t="str">
            <v>Tosoh (Itochu)</v>
          </cell>
          <cell r="R500">
            <v>0</v>
          </cell>
          <cell r="AZ500">
            <v>0</v>
          </cell>
          <cell r="BA500">
            <v>0</v>
          </cell>
          <cell r="BC500" t="str">
            <v>OTHERS</v>
          </cell>
          <cell r="BE500" t="str">
            <v>Jul</v>
          </cell>
        </row>
        <row r="501">
          <cell r="C501" t="str">
            <v>Tosoh (Itochu)</v>
          </cell>
          <cell r="R501">
            <v>0</v>
          </cell>
          <cell r="AZ501">
            <v>0</v>
          </cell>
          <cell r="BA501">
            <v>0</v>
          </cell>
          <cell r="BC501" t="str">
            <v>OTHERS</v>
          </cell>
          <cell r="BE501" t="str">
            <v>Aug</v>
          </cell>
        </row>
        <row r="502">
          <cell r="C502" t="str">
            <v>Tosoh (Itochu)</v>
          </cell>
          <cell r="R502">
            <v>0</v>
          </cell>
          <cell r="AZ502">
            <v>0</v>
          </cell>
          <cell r="BA502">
            <v>0</v>
          </cell>
          <cell r="BC502" t="str">
            <v>OTHERS</v>
          </cell>
          <cell r="BE502" t="str">
            <v>Sep</v>
          </cell>
        </row>
        <row r="503">
          <cell r="C503" t="str">
            <v>Tosoh (Itochu)</v>
          </cell>
          <cell r="R503">
            <v>0</v>
          </cell>
          <cell r="AZ503">
            <v>0</v>
          </cell>
          <cell r="BA503">
            <v>0</v>
          </cell>
          <cell r="BC503" t="str">
            <v>OTHERS</v>
          </cell>
          <cell r="BE503" t="str">
            <v>Oct</v>
          </cell>
        </row>
        <row r="504">
          <cell r="C504" t="str">
            <v>Tosoh (Itochu)</v>
          </cell>
          <cell r="R504">
            <v>0</v>
          </cell>
          <cell r="AZ504">
            <v>0</v>
          </cell>
          <cell r="BA504">
            <v>0</v>
          </cell>
          <cell r="BC504" t="str">
            <v>OTHERS</v>
          </cell>
          <cell r="BE504" t="str">
            <v>Nov</v>
          </cell>
        </row>
        <row r="505">
          <cell r="C505" t="str">
            <v>Tosoh (Itochu)</v>
          </cell>
          <cell r="R505">
            <v>0</v>
          </cell>
          <cell r="AZ505">
            <v>0</v>
          </cell>
          <cell r="BA505">
            <v>0</v>
          </cell>
          <cell r="BC505" t="str">
            <v>OTHERS</v>
          </cell>
          <cell r="BE505" t="str">
            <v>Dec</v>
          </cell>
        </row>
        <row r="506">
          <cell r="C506" t="str">
            <v>Tosoh (Itochu)</v>
          </cell>
          <cell r="R506">
            <v>16000</v>
          </cell>
          <cell r="AZ506">
            <v>-72000</v>
          </cell>
          <cell r="BA506">
            <v>-30950.284962735641</v>
          </cell>
          <cell r="BC506" t="str">
            <v>OTHERS</v>
          </cell>
          <cell r="BE506" t="str">
            <v>Jan</v>
          </cell>
        </row>
        <row r="507">
          <cell r="C507" t="str">
            <v>Tosoh (Itochu)</v>
          </cell>
          <cell r="R507">
            <v>0</v>
          </cell>
          <cell r="AZ507">
            <v>0</v>
          </cell>
          <cell r="BA507">
            <v>0</v>
          </cell>
          <cell r="BC507" t="str">
            <v>OTHERS</v>
          </cell>
          <cell r="BE507" t="str">
            <v>Feb</v>
          </cell>
        </row>
        <row r="508">
          <cell r="C508" t="str">
            <v>Tosoh (Itochu)</v>
          </cell>
          <cell r="R508">
            <v>0</v>
          </cell>
          <cell r="AZ508">
            <v>0</v>
          </cell>
          <cell r="BA508">
            <v>0</v>
          </cell>
          <cell r="BC508" t="str">
            <v>OTHERS</v>
          </cell>
          <cell r="BE508" t="str">
            <v>Mar</v>
          </cell>
        </row>
        <row r="509">
          <cell r="C509" t="str">
            <v>Tosoh (Itochu)</v>
          </cell>
          <cell r="R509">
            <v>0</v>
          </cell>
          <cell r="AZ509">
            <v>0</v>
          </cell>
          <cell r="BA509">
            <v>0</v>
          </cell>
          <cell r="BC509" t="str">
            <v>OTHERS</v>
          </cell>
          <cell r="BE509" t="str">
            <v>Apr</v>
          </cell>
        </row>
        <row r="510">
          <cell r="C510" t="str">
            <v>Tosoh (Itochu)</v>
          </cell>
          <cell r="R510">
            <v>0</v>
          </cell>
          <cell r="AZ510">
            <v>0</v>
          </cell>
          <cell r="BA510">
            <v>0</v>
          </cell>
          <cell r="BC510" t="str">
            <v>OTHERS</v>
          </cell>
          <cell r="BE510" t="str">
            <v>May</v>
          </cell>
        </row>
        <row r="511">
          <cell r="C511" t="str">
            <v>Tosoh (Itochu)</v>
          </cell>
          <cell r="R511">
            <v>0</v>
          </cell>
          <cell r="AZ511">
            <v>0</v>
          </cell>
          <cell r="BA511">
            <v>0</v>
          </cell>
          <cell r="BC511" t="str">
            <v>OTHERS</v>
          </cell>
          <cell r="BE511" t="str">
            <v>Jun</v>
          </cell>
        </row>
        <row r="512">
          <cell r="C512" t="str">
            <v>Tosoh (Itochu)</v>
          </cell>
          <cell r="R512">
            <v>0</v>
          </cell>
          <cell r="AZ512">
            <v>0</v>
          </cell>
          <cell r="BA512">
            <v>0</v>
          </cell>
          <cell r="BC512" t="str">
            <v>OTHERS</v>
          </cell>
          <cell r="BE512" t="str">
            <v>Jul</v>
          </cell>
        </row>
        <row r="513">
          <cell r="C513" t="str">
            <v>Tosoh (Itochu)</v>
          </cell>
          <cell r="R513">
            <v>0</v>
          </cell>
          <cell r="AZ513">
            <v>0</v>
          </cell>
          <cell r="BA513">
            <v>0</v>
          </cell>
          <cell r="BC513" t="str">
            <v>OTHERS</v>
          </cell>
          <cell r="BE513" t="str">
            <v>Aug</v>
          </cell>
        </row>
        <row r="514">
          <cell r="C514" t="str">
            <v>Tosoh (Itochu)</v>
          </cell>
          <cell r="R514">
            <v>0</v>
          </cell>
          <cell r="AZ514">
            <v>0</v>
          </cell>
          <cell r="BA514">
            <v>0</v>
          </cell>
          <cell r="BC514" t="str">
            <v>OTHERS</v>
          </cell>
          <cell r="BE514" t="str">
            <v>Sep</v>
          </cell>
        </row>
        <row r="515">
          <cell r="C515" t="str">
            <v>Tosoh (Itochu)</v>
          </cell>
          <cell r="R515">
            <v>0</v>
          </cell>
          <cell r="AZ515">
            <v>0</v>
          </cell>
          <cell r="BA515">
            <v>0</v>
          </cell>
          <cell r="BC515" t="str">
            <v>OTHERS</v>
          </cell>
          <cell r="BE515" t="str">
            <v>Oct</v>
          </cell>
        </row>
        <row r="516">
          <cell r="C516" t="str">
            <v>Tosoh (Itochu)</v>
          </cell>
          <cell r="R516">
            <v>0</v>
          </cell>
          <cell r="AZ516">
            <v>0</v>
          </cell>
          <cell r="BA516">
            <v>0</v>
          </cell>
          <cell r="BC516" t="str">
            <v>OTHERS</v>
          </cell>
          <cell r="BE516" t="str">
            <v>Nov</v>
          </cell>
        </row>
        <row r="517">
          <cell r="C517" t="str">
            <v>Tosoh (Itochu)</v>
          </cell>
          <cell r="R517">
            <v>0</v>
          </cell>
          <cell r="AZ517">
            <v>0</v>
          </cell>
          <cell r="BA517">
            <v>0</v>
          </cell>
          <cell r="BC517" t="str">
            <v>OTHERS</v>
          </cell>
          <cell r="BE517" t="str">
            <v>Dec</v>
          </cell>
        </row>
        <row r="518">
          <cell r="C518" t="str">
            <v>Tosoh (Itochu)</v>
          </cell>
          <cell r="R518">
            <v>0</v>
          </cell>
          <cell r="AZ518">
            <v>0</v>
          </cell>
          <cell r="BA518">
            <v>0</v>
          </cell>
          <cell r="BC518" t="str">
            <v>OTHERS</v>
          </cell>
          <cell r="BE518" t="str">
            <v>Jan</v>
          </cell>
        </row>
        <row r="519">
          <cell r="C519" t="str">
            <v>Tosoh (Itochu)</v>
          </cell>
          <cell r="R519">
            <v>42000</v>
          </cell>
          <cell r="AZ519">
            <v>-189000</v>
          </cell>
          <cell r="BA519">
            <v>0</v>
          </cell>
          <cell r="BC519" t="str">
            <v>OTHERS</v>
          </cell>
          <cell r="BE519" t="str">
            <v>Feb</v>
          </cell>
        </row>
        <row r="520">
          <cell r="C520" t="str">
            <v>Tosoh (Itochu)</v>
          </cell>
          <cell r="R520">
            <v>0</v>
          </cell>
          <cell r="AZ520">
            <v>0</v>
          </cell>
          <cell r="BA520">
            <v>0</v>
          </cell>
          <cell r="BC520" t="str">
            <v>OTHERS</v>
          </cell>
          <cell r="BE520" t="str">
            <v>Mar</v>
          </cell>
        </row>
        <row r="521">
          <cell r="C521" t="str">
            <v>Tosoh (Itochu)</v>
          </cell>
          <cell r="R521">
            <v>0</v>
          </cell>
          <cell r="AZ521">
            <v>0</v>
          </cell>
          <cell r="BA521">
            <v>0</v>
          </cell>
          <cell r="BC521" t="str">
            <v>OTHERS</v>
          </cell>
          <cell r="BE521" t="str">
            <v>Apr</v>
          </cell>
        </row>
        <row r="522">
          <cell r="C522" t="str">
            <v>Tosoh (Itochu)</v>
          </cell>
          <cell r="R522">
            <v>0</v>
          </cell>
          <cell r="AZ522">
            <v>0</v>
          </cell>
          <cell r="BA522">
            <v>0</v>
          </cell>
          <cell r="BC522" t="str">
            <v>OTHERS</v>
          </cell>
          <cell r="BE522" t="str">
            <v>May</v>
          </cell>
        </row>
        <row r="523">
          <cell r="C523" t="str">
            <v>Tosoh (Itochu)</v>
          </cell>
          <cell r="R523">
            <v>0</v>
          </cell>
          <cell r="AZ523">
            <v>0</v>
          </cell>
          <cell r="BA523">
            <v>0</v>
          </cell>
          <cell r="BC523" t="str">
            <v>OTHERS</v>
          </cell>
          <cell r="BE523" t="str">
            <v>Jun</v>
          </cell>
        </row>
        <row r="524">
          <cell r="C524" t="str">
            <v>Tosoh (Itochu)</v>
          </cell>
          <cell r="R524">
            <v>0</v>
          </cell>
          <cell r="AZ524">
            <v>0</v>
          </cell>
          <cell r="BA524">
            <v>0</v>
          </cell>
          <cell r="BC524" t="str">
            <v>OTHERS</v>
          </cell>
          <cell r="BE524" t="str">
            <v>Jul</v>
          </cell>
        </row>
        <row r="525">
          <cell r="C525" t="str">
            <v>Tosoh (Itochu)</v>
          </cell>
          <cell r="R525">
            <v>0</v>
          </cell>
          <cell r="AZ525">
            <v>0</v>
          </cell>
          <cell r="BA525">
            <v>0</v>
          </cell>
          <cell r="BC525" t="str">
            <v>OTHERS</v>
          </cell>
          <cell r="BE525" t="str">
            <v>Aug</v>
          </cell>
        </row>
        <row r="526">
          <cell r="C526" t="str">
            <v>Tosoh (Itochu)</v>
          </cell>
          <cell r="R526">
            <v>0</v>
          </cell>
          <cell r="AZ526">
            <v>0</v>
          </cell>
          <cell r="BA526">
            <v>0</v>
          </cell>
          <cell r="BC526" t="str">
            <v>OTHERS</v>
          </cell>
          <cell r="BE526" t="str">
            <v>Sep</v>
          </cell>
        </row>
        <row r="527">
          <cell r="C527" t="str">
            <v>Tosoh (Itochu)</v>
          </cell>
          <cell r="R527">
            <v>0</v>
          </cell>
          <cell r="AZ527">
            <v>0</v>
          </cell>
          <cell r="BA527">
            <v>0</v>
          </cell>
          <cell r="BC527" t="str">
            <v>OTHERS</v>
          </cell>
          <cell r="BE527" t="str">
            <v>Oct</v>
          </cell>
        </row>
        <row r="528">
          <cell r="C528" t="str">
            <v>Tosoh (Itochu)</v>
          </cell>
          <cell r="R528">
            <v>0</v>
          </cell>
          <cell r="AZ528">
            <v>0</v>
          </cell>
          <cell r="BA528">
            <v>0</v>
          </cell>
          <cell r="BC528" t="str">
            <v>OTHERS</v>
          </cell>
          <cell r="BE528" t="str">
            <v>Nov</v>
          </cell>
        </row>
        <row r="529">
          <cell r="C529" t="str">
            <v>Tosoh (Itochu)</v>
          </cell>
          <cell r="R529">
            <v>0</v>
          </cell>
          <cell r="AZ529">
            <v>0</v>
          </cell>
          <cell r="BA529">
            <v>0</v>
          </cell>
          <cell r="BC529" t="str">
            <v>OTHERS</v>
          </cell>
          <cell r="BE529" t="str">
            <v>Dec</v>
          </cell>
        </row>
        <row r="530">
          <cell r="C530" t="str">
            <v>Tosoh (Itochu)</v>
          </cell>
          <cell r="R530">
            <v>0</v>
          </cell>
          <cell r="AZ530">
            <v>0</v>
          </cell>
          <cell r="BA530">
            <v>0</v>
          </cell>
          <cell r="BC530" t="str">
            <v>OTHERS</v>
          </cell>
          <cell r="BE530" t="str">
            <v>Jan</v>
          </cell>
        </row>
        <row r="531">
          <cell r="C531" t="str">
            <v>Tosoh (Itochu)</v>
          </cell>
          <cell r="R531">
            <v>0</v>
          </cell>
          <cell r="AZ531">
            <v>0</v>
          </cell>
          <cell r="BA531">
            <v>0</v>
          </cell>
          <cell r="BC531" t="str">
            <v>OTHERS</v>
          </cell>
          <cell r="BE531" t="str">
            <v>Feb</v>
          </cell>
        </row>
        <row r="532">
          <cell r="C532" t="str">
            <v>Tosoh (Itochu)</v>
          </cell>
          <cell r="R532">
            <v>0</v>
          </cell>
          <cell r="AZ532">
            <v>0</v>
          </cell>
          <cell r="BA532">
            <v>0</v>
          </cell>
          <cell r="BC532" t="str">
            <v>OTHERS</v>
          </cell>
          <cell r="BE532" t="str">
            <v>Mar</v>
          </cell>
        </row>
        <row r="533">
          <cell r="C533" t="str">
            <v>Tosoh (Itochu)</v>
          </cell>
          <cell r="R533">
            <v>24000</v>
          </cell>
          <cell r="AZ533">
            <v>-108000</v>
          </cell>
          <cell r="BA533">
            <v>-40388.585094237758</v>
          </cell>
          <cell r="BC533" t="str">
            <v>OTHERS</v>
          </cell>
          <cell r="BE533" t="str">
            <v>Apr</v>
          </cell>
        </row>
        <row r="534">
          <cell r="C534" t="str">
            <v>Tosoh (Itochu)</v>
          </cell>
          <cell r="R534">
            <v>0</v>
          </cell>
          <cell r="AZ534">
            <v>0</v>
          </cell>
          <cell r="BA534">
            <v>0</v>
          </cell>
          <cell r="BC534" t="str">
            <v>OTHERS</v>
          </cell>
          <cell r="BE534" t="str">
            <v>May</v>
          </cell>
        </row>
        <row r="535">
          <cell r="C535" t="str">
            <v>Tosoh (Itochu)</v>
          </cell>
          <cell r="R535">
            <v>24000</v>
          </cell>
          <cell r="AZ535">
            <v>-108000</v>
          </cell>
          <cell r="BA535">
            <v>-40388.585094237758</v>
          </cell>
          <cell r="BC535" t="str">
            <v>OTHERS</v>
          </cell>
          <cell r="BE535" t="str">
            <v>Jun</v>
          </cell>
        </row>
        <row r="536">
          <cell r="C536" t="str">
            <v>Tosoh (Itochu)</v>
          </cell>
          <cell r="R536">
            <v>0</v>
          </cell>
          <cell r="AZ536">
            <v>0</v>
          </cell>
          <cell r="BA536">
            <v>0</v>
          </cell>
          <cell r="BC536" t="str">
            <v>OTHERS</v>
          </cell>
          <cell r="BE536" t="str">
            <v>Jul</v>
          </cell>
        </row>
        <row r="537">
          <cell r="C537" t="str">
            <v>Tosoh (Itochu)</v>
          </cell>
          <cell r="R537">
            <v>24000</v>
          </cell>
          <cell r="AZ537">
            <v>-108000</v>
          </cell>
          <cell r="BA537">
            <v>-40388.585094237758</v>
          </cell>
          <cell r="BC537" t="str">
            <v>OTHERS</v>
          </cell>
          <cell r="BE537" t="str">
            <v>Aug</v>
          </cell>
        </row>
        <row r="538">
          <cell r="C538" t="str">
            <v>Tosoh (Itochu)</v>
          </cell>
          <cell r="R538">
            <v>0</v>
          </cell>
          <cell r="AZ538">
            <v>0</v>
          </cell>
          <cell r="BA538">
            <v>0</v>
          </cell>
          <cell r="BC538" t="str">
            <v>OTHERS</v>
          </cell>
          <cell r="BE538" t="str">
            <v>Sep</v>
          </cell>
        </row>
        <row r="539">
          <cell r="C539" t="str">
            <v>Tosoh (Itochu)</v>
          </cell>
          <cell r="R539">
            <v>0</v>
          </cell>
          <cell r="AZ539">
            <v>0</v>
          </cell>
          <cell r="BA539">
            <v>0</v>
          </cell>
          <cell r="BC539" t="str">
            <v>OTHERS</v>
          </cell>
          <cell r="BE539" t="str">
            <v>Oct</v>
          </cell>
        </row>
        <row r="540">
          <cell r="C540" t="str">
            <v>Tosoh (Itochu)</v>
          </cell>
          <cell r="R540">
            <v>0</v>
          </cell>
          <cell r="AZ540">
            <v>0</v>
          </cell>
          <cell r="BA540">
            <v>0</v>
          </cell>
          <cell r="BC540" t="str">
            <v>OTHERS</v>
          </cell>
          <cell r="BE540" t="str">
            <v>Nov</v>
          </cell>
        </row>
        <row r="541">
          <cell r="C541" t="str">
            <v>Tosoh (Itochu)</v>
          </cell>
          <cell r="R541">
            <v>0</v>
          </cell>
          <cell r="AZ541">
            <v>0</v>
          </cell>
          <cell r="BA541">
            <v>0</v>
          </cell>
          <cell r="BC541" t="str">
            <v>OTHERS</v>
          </cell>
          <cell r="BE541" t="str">
            <v>Dec</v>
          </cell>
        </row>
        <row r="542">
          <cell r="C542" t="str">
            <v>Tosoh (Itochu)</v>
          </cell>
          <cell r="R542">
            <v>0</v>
          </cell>
          <cell r="AZ542">
            <v>0</v>
          </cell>
          <cell r="BA542">
            <v>0</v>
          </cell>
          <cell r="BC542" t="str">
            <v>OTHERS</v>
          </cell>
          <cell r="BE542" t="str">
            <v>Jan</v>
          </cell>
        </row>
        <row r="543">
          <cell r="C543" t="str">
            <v>Tosoh (Itochu)</v>
          </cell>
          <cell r="R543">
            <v>0</v>
          </cell>
          <cell r="AZ543">
            <v>0</v>
          </cell>
          <cell r="BA543">
            <v>0</v>
          </cell>
          <cell r="BC543" t="str">
            <v>OTHERS</v>
          </cell>
          <cell r="BE543" t="str">
            <v>Feb</v>
          </cell>
        </row>
        <row r="544">
          <cell r="C544" t="str">
            <v>Tosoh (Itochu)</v>
          </cell>
          <cell r="R544">
            <v>0</v>
          </cell>
          <cell r="AZ544">
            <v>0</v>
          </cell>
          <cell r="BA544">
            <v>0</v>
          </cell>
          <cell r="BC544" t="str">
            <v>OTHERS</v>
          </cell>
          <cell r="BE544" t="str">
            <v>Mar</v>
          </cell>
        </row>
        <row r="545">
          <cell r="C545" t="str">
            <v>Tosoh (Itochu)</v>
          </cell>
          <cell r="R545">
            <v>16000</v>
          </cell>
          <cell r="AZ545">
            <v>-72000</v>
          </cell>
          <cell r="BA545">
            <v>-23446.721133245515</v>
          </cell>
          <cell r="BC545" t="str">
            <v>OTHERS</v>
          </cell>
          <cell r="BE545" t="str">
            <v>Apr</v>
          </cell>
        </row>
        <row r="546">
          <cell r="C546" t="str">
            <v>Tosoh (Itochu)</v>
          </cell>
          <cell r="R546">
            <v>0</v>
          </cell>
          <cell r="AZ546">
            <v>0</v>
          </cell>
          <cell r="BA546">
            <v>0</v>
          </cell>
          <cell r="BC546" t="str">
            <v>OTHERS</v>
          </cell>
          <cell r="BE546" t="str">
            <v>May</v>
          </cell>
        </row>
        <row r="547">
          <cell r="C547" t="str">
            <v>Tosoh (Itochu)</v>
          </cell>
          <cell r="R547">
            <v>16000</v>
          </cell>
          <cell r="AZ547">
            <v>-72000</v>
          </cell>
          <cell r="BA547">
            <v>-23446.721133245515</v>
          </cell>
          <cell r="BC547" t="str">
            <v>OTHERS</v>
          </cell>
          <cell r="BE547" t="str">
            <v>Jun</v>
          </cell>
        </row>
        <row r="548">
          <cell r="C548" t="str">
            <v>Tosoh (Itochu)</v>
          </cell>
          <cell r="R548">
            <v>0</v>
          </cell>
          <cell r="AZ548">
            <v>0</v>
          </cell>
          <cell r="BA548">
            <v>0</v>
          </cell>
          <cell r="BC548" t="str">
            <v>OTHERS</v>
          </cell>
          <cell r="BE548" t="str">
            <v>Jul</v>
          </cell>
        </row>
        <row r="549">
          <cell r="C549" t="str">
            <v>Tosoh (Itochu)</v>
          </cell>
          <cell r="R549">
            <v>16000</v>
          </cell>
          <cell r="AZ549">
            <v>-72000</v>
          </cell>
          <cell r="BA549">
            <v>-23446.721133245515</v>
          </cell>
          <cell r="BC549" t="str">
            <v>OTHERS</v>
          </cell>
          <cell r="BE549" t="str">
            <v>Aug</v>
          </cell>
        </row>
        <row r="550">
          <cell r="C550" t="str">
            <v>Tosoh (Itochu)</v>
          </cell>
          <cell r="R550">
            <v>0</v>
          </cell>
          <cell r="AZ550">
            <v>0</v>
          </cell>
          <cell r="BA550">
            <v>0</v>
          </cell>
          <cell r="BC550" t="str">
            <v>OTHERS</v>
          </cell>
          <cell r="BE550" t="str">
            <v>Sep</v>
          </cell>
        </row>
        <row r="551">
          <cell r="C551" t="str">
            <v>Tosoh (Itochu)</v>
          </cell>
          <cell r="R551">
            <v>0</v>
          </cell>
          <cell r="AZ551">
            <v>0</v>
          </cell>
          <cell r="BA551">
            <v>0</v>
          </cell>
          <cell r="BC551" t="str">
            <v>OTHERS</v>
          </cell>
          <cell r="BE551" t="str">
            <v>Oct</v>
          </cell>
        </row>
        <row r="552">
          <cell r="C552" t="str">
            <v>Tosoh (Itochu)</v>
          </cell>
          <cell r="R552">
            <v>0</v>
          </cell>
          <cell r="AZ552">
            <v>0</v>
          </cell>
          <cell r="BA552">
            <v>0</v>
          </cell>
          <cell r="BC552" t="str">
            <v>OTHERS</v>
          </cell>
          <cell r="BE552" t="str">
            <v>Nov</v>
          </cell>
        </row>
        <row r="553">
          <cell r="C553" t="str">
            <v>Tosoh (Itochu)</v>
          </cell>
          <cell r="R553">
            <v>0</v>
          </cell>
          <cell r="AZ553">
            <v>0</v>
          </cell>
          <cell r="BA553">
            <v>0</v>
          </cell>
          <cell r="BC553" t="str">
            <v>OTHERS</v>
          </cell>
          <cell r="BE553" t="str">
            <v>Dec</v>
          </cell>
        </row>
        <row r="554">
          <cell r="C554" t="str">
            <v>Tosoh (Itochu)</v>
          </cell>
          <cell r="R554">
            <v>0</v>
          </cell>
          <cell r="AZ554">
            <v>0</v>
          </cell>
          <cell r="BA554">
            <v>0</v>
          </cell>
          <cell r="BC554" t="str">
            <v>OTHERS</v>
          </cell>
          <cell r="BE554" t="str">
            <v>Jan</v>
          </cell>
        </row>
        <row r="555">
          <cell r="C555" t="str">
            <v>Tosoh (Itochu)</v>
          </cell>
          <cell r="R555">
            <v>0</v>
          </cell>
          <cell r="AZ555">
            <v>0</v>
          </cell>
          <cell r="BA555">
            <v>0</v>
          </cell>
          <cell r="BC555" t="str">
            <v>OTHERS</v>
          </cell>
          <cell r="BE555" t="str">
            <v>Feb</v>
          </cell>
        </row>
        <row r="556">
          <cell r="C556" t="str">
            <v>Tosoh (Itochu)</v>
          </cell>
          <cell r="R556">
            <v>0</v>
          </cell>
          <cell r="AZ556">
            <v>0</v>
          </cell>
          <cell r="BA556">
            <v>0</v>
          </cell>
          <cell r="BC556" t="str">
            <v>OTHERS</v>
          </cell>
          <cell r="BE556" t="str">
            <v>Mar</v>
          </cell>
        </row>
        <row r="557">
          <cell r="C557" t="str">
            <v>Tosoh (Itochu)</v>
          </cell>
          <cell r="R557">
            <v>0</v>
          </cell>
          <cell r="AZ557">
            <v>0</v>
          </cell>
          <cell r="BA557">
            <v>0</v>
          </cell>
          <cell r="BC557" t="str">
            <v>OTHERS</v>
          </cell>
          <cell r="BE557" t="str">
            <v>Apr</v>
          </cell>
        </row>
        <row r="558">
          <cell r="C558" t="str">
            <v>Tosoh (Itochu)</v>
          </cell>
          <cell r="R558">
            <v>0</v>
          </cell>
          <cell r="AZ558">
            <v>0</v>
          </cell>
          <cell r="BA558">
            <v>0</v>
          </cell>
          <cell r="BC558" t="str">
            <v>OTHERS</v>
          </cell>
          <cell r="BE558" t="str">
            <v>May</v>
          </cell>
        </row>
        <row r="559">
          <cell r="C559" t="str">
            <v>Tosoh (Itochu)</v>
          </cell>
          <cell r="R559">
            <v>0</v>
          </cell>
          <cell r="AZ559">
            <v>0</v>
          </cell>
          <cell r="BA559">
            <v>0</v>
          </cell>
          <cell r="BC559" t="str">
            <v>OTHERS</v>
          </cell>
          <cell r="BE559" t="str">
            <v>Jun</v>
          </cell>
        </row>
        <row r="560">
          <cell r="C560" t="str">
            <v>Tosoh (Itochu)</v>
          </cell>
          <cell r="R560">
            <v>0</v>
          </cell>
          <cell r="AZ560">
            <v>0</v>
          </cell>
          <cell r="BA560">
            <v>0</v>
          </cell>
          <cell r="BC560" t="str">
            <v>OTHERS</v>
          </cell>
          <cell r="BE560" t="str">
            <v>Jul</v>
          </cell>
        </row>
        <row r="561">
          <cell r="C561" t="str">
            <v>Tosoh (Itochu)</v>
          </cell>
          <cell r="R561">
            <v>0</v>
          </cell>
          <cell r="AZ561">
            <v>0</v>
          </cell>
          <cell r="BA561">
            <v>0</v>
          </cell>
          <cell r="BC561" t="str">
            <v>OTHERS</v>
          </cell>
          <cell r="BE561" t="str">
            <v>Aug</v>
          </cell>
        </row>
        <row r="562">
          <cell r="C562" t="str">
            <v>Tosoh (Itochu)</v>
          </cell>
          <cell r="R562">
            <v>24000</v>
          </cell>
          <cell r="AZ562">
            <v>-108000</v>
          </cell>
          <cell r="BA562">
            <v>-39794.635313440136</v>
          </cell>
          <cell r="BC562" t="str">
            <v>OTHERS</v>
          </cell>
          <cell r="BE562" t="str">
            <v>Sep</v>
          </cell>
        </row>
        <row r="563">
          <cell r="C563" t="str">
            <v>Tosoh (Itochu)</v>
          </cell>
          <cell r="R563">
            <v>24000</v>
          </cell>
          <cell r="AZ563">
            <v>-108000</v>
          </cell>
          <cell r="BA563">
            <v>-39794.635313440136</v>
          </cell>
          <cell r="BC563" t="str">
            <v>OTHERS</v>
          </cell>
          <cell r="BE563" t="str">
            <v>Oct</v>
          </cell>
        </row>
        <row r="564">
          <cell r="C564" t="str">
            <v>Tosoh (Itochu)</v>
          </cell>
          <cell r="R564">
            <v>24000</v>
          </cell>
          <cell r="AZ564">
            <v>-108000</v>
          </cell>
          <cell r="BA564">
            <v>-39794.635313440136</v>
          </cell>
          <cell r="BC564" t="str">
            <v>OTHERS</v>
          </cell>
          <cell r="BE564" t="str">
            <v>Nov</v>
          </cell>
        </row>
        <row r="565">
          <cell r="C565" t="str">
            <v>Tosoh (Itochu)</v>
          </cell>
          <cell r="R565">
            <v>0</v>
          </cell>
          <cell r="AZ565">
            <v>0</v>
          </cell>
          <cell r="BA565">
            <v>0</v>
          </cell>
          <cell r="BC565" t="str">
            <v>OTHERS</v>
          </cell>
          <cell r="BE565" t="str">
            <v>Dec</v>
          </cell>
        </row>
        <row r="566">
          <cell r="C566" t="str">
            <v>Tosoh (Itochu)</v>
          </cell>
          <cell r="R566">
            <v>0</v>
          </cell>
          <cell r="AZ566">
            <v>0</v>
          </cell>
          <cell r="BA566">
            <v>0</v>
          </cell>
          <cell r="BC566" t="str">
            <v>OTHERS</v>
          </cell>
          <cell r="BE566" t="str">
            <v>Jan</v>
          </cell>
        </row>
        <row r="567">
          <cell r="C567" t="str">
            <v>Tosoh (Itochu)</v>
          </cell>
          <cell r="R567">
            <v>0</v>
          </cell>
          <cell r="AZ567">
            <v>0</v>
          </cell>
          <cell r="BA567">
            <v>0</v>
          </cell>
          <cell r="BC567" t="str">
            <v>OTHERS</v>
          </cell>
          <cell r="BE567" t="str">
            <v>Feb</v>
          </cell>
        </row>
        <row r="568">
          <cell r="C568" t="str">
            <v>Tosoh (Itochu)</v>
          </cell>
          <cell r="R568">
            <v>0</v>
          </cell>
          <cell r="AZ568">
            <v>0</v>
          </cell>
          <cell r="BA568">
            <v>0</v>
          </cell>
          <cell r="BC568" t="str">
            <v>OTHERS</v>
          </cell>
          <cell r="BE568" t="str">
            <v>Mar</v>
          </cell>
        </row>
        <row r="569">
          <cell r="C569" t="str">
            <v>Tosoh (Itochu)</v>
          </cell>
          <cell r="R569">
            <v>0</v>
          </cell>
          <cell r="AZ569">
            <v>0</v>
          </cell>
          <cell r="BA569">
            <v>0</v>
          </cell>
          <cell r="BC569" t="str">
            <v>OTHERS</v>
          </cell>
          <cell r="BE569" t="str">
            <v>Apr</v>
          </cell>
        </row>
        <row r="570">
          <cell r="C570" t="str">
            <v>Tosoh (Itochu)</v>
          </cell>
          <cell r="R570">
            <v>0</v>
          </cell>
          <cell r="AZ570">
            <v>0</v>
          </cell>
          <cell r="BA570">
            <v>0</v>
          </cell>
          <cell r="BC570" t="str">
            <v>OTHERS</v>
          </cell>
          <cell r="BE570" t="str">
            <v>May</v>
          </cell>
        </row>
        <row r="571">
          <cell r="C571" t="str">
            <v>Tosoh (Itochu)</v>
          </cell>
          <cell r="R571">
            <v>0</v>
          </cell>
          <cell r="AZ571">
            <v>0</v>
          </cell>
          <cell r="BA571">
            <v>0</v>
          </cell>
          <cell r="BC571" t="str">
            <v>OTHERS</v>
          </cell>
          <cell r="BE571" t="str">
            <v>Jun</v>
          </cell>
        </row>
        <row r="572">
          <cell r="C572" t="str">
            <v>Tosoh (Itochu)</v>
          </cell>
          <cell r="R572">
            <v>0</v>
          </cell>
          <cell r="AZ572">
            <v>0</v>
          </cell>
          <cell r="BA572">
            <v>0</v>
          </cell>
          <cell r="BC572" t="str">
            <v>OTHERS</v>
          </cell>
          <cell r="BE572" t="str">
            <v>Jul</v>
          </cell>
        </row>
        <row r="573">
          <cell r="C573" t="str">
            <v>Tosoh (Itochu)</v>
          </cell>
          <cell r="R573">
            <v>0</v>
          </cell>
          <cell r="AZ573">
            <v>0</v>
          </cell>
          <cell r="BA573">
            <v>0</v>
          </cell>
          <cell r="BC573" t="str">
            <v>OTHERS</v>
          </cell>
          <cell r="BE573" t="str">
            <v>Aug</v>
          </cell>
        </row>
        <row r="574">
          <cell r="C574" t="str">
            <v>Tosoh (Itochu)</v>
          </cell>
          <cell r="R574">
            <v>16000</v>
          </cell>
          <cell r="AZ574">
            <v>-72000</v>
          </cell>
          <cell r="BA574">
            <v>-23101.916410697784</v>
          </cell>
          <cell r="BC574" t="str">
            <v>OTHERS</v>
          </cell>
          <cell r="BE574" t="str">
            <v>Sep</v>
          </cell>
        </row>
        <row r="575">
          <cell r="C575" t="str">
            <v>Tosoh (Itochu)</v>
          </cell>
          <cell r="R575">
            <v>16000</v>
          </cell>
          <cell r="AZ575">
            <v>-72000</v>
          </cell>
          <cell r="BA575">
            <v>-23101.916410697784</v>
          </cell>
          <cell r="BC575" t="str">
            <v>OTHERS</v>
          </cell>
          <cell r="BE575" t="str">
            <v>Oct</v>
          </cell>
        </row>
        <row r="576">
          <cell r="C576" t="str">
            <v>Tosoh (Itochu)</v>
          </cell>
          <cell r="R576">
            <v>16000</v>
          </cell>
          <cell r="AZ576">
            <v>-72000</v>
          </cell>
          <cell r="BA576">
            <v>-23101.916410697784</v>
          </cell>
          <cell r="BC576" t="str">
            <v>OTHERS</v>
          </cell>
          <cell r="BE576" t="str">
            <v>Nov</v>
          </cell>
        </row>
        <row r="577">
          <cell r="C577" t="str">
            <v>Tosoh (Itochu)</v>
          </cell>
          <cell r="R577">
            <v>0</v>
          </cell>
          <cell r="AZ577">
            <v>0</v>
          </cell>
          <cell r="BA577">
            <v>0</v>
          </cell>
          <cell r="BC577" t="str">
            <v>OTHERS</v>
          </cell>
          <cell r="BE577" t="str">
            <v>Dec</v>
          </cell>
        </row>
        <row r="578">
          <cell r="C578" t="str">
            <v>Tosoh (Marubeni)</v>
          </cell>
          <cell r="R578">
            <v>24000</v>
          </cell>
          <cell r="AZ578">
            <v>-108000</v>
          </cell>
          <cell r="BA578">
            <v>-36676.690210471657</v>
          </cell>
          <cell r="BC578" t="str">
            <v>OTHERS</v>
          </cell>
          <cell r="BE578" t="str">
            <v>Jan</v>
          </cell>
        </row>
        <row r="579">
          <cell r="C579" t="str">
            <v>Tosoh (Marubeni)</v>
          </cell>
          <cell r="R579">
            <v>0</v>
          </cell>
          <cell r="AZ579">
            <v>0</v>
          </cell>
          <cell r="BA579">
            <v>0</v>
          </cell>
          <cell r="BC579" t="str">
            <v>OTHERS</v>
          </cell>
          <cell r="BE579" t="str">
            <v>Feb</v>
          </cell>
        </row>
        <row r="580">
          <cell r="C580" t="str">
            <v>Tosoh (Marubeni)</v>
          </cell>
          <cell r="R580">
            <v>0</v>
          </cell>
          <cell r="AZ580">
            <v>0</v>
          </cell>
          <cell r="BA580">
            <v>0</v>
          </cell>
          <cell r="BC580" t="str">
            <v>OTHERS</v>
          </cell>
          <cell r="BE580" t="str">
            <v>Mar</v>
          </cell>
        </row>
        <row r="581">
          <cell r="C581" t="str">
            <v>Tosoh (Marubeni)</v>
          </cell>
          <cell r="R581">
            <v>0</v>
          </cell>
          <cell r="AZ581">
            <v>0</v>
          </cell>
          <cell r="BA581">
            <v>0</v>
          </cell>
          <cell r="BC581" t="str">
            <v>OTHERS</v>
          </cell>
          <cell r="BE581" t="str">
            <v>Apr</v>
          </cell>
        </row>
        <row r="582">
          <cell r="C582" t="str">
            <v>Tosoh (Marubeni)</v>
          </cell>
          <cell r="R582">
            <v>0</v>
          </cell>
          <cell r="AZ582">
            <v>0</v>
          </cell>
          <cell r="BA582">
            <v>0</v>
          </cell>
          <cell r="BC582" t="str">
            <v>OTHERS</v>
          </cell>
          <cell r="BE582" t="str">
            <v>May</v>
          </cell>
        </row>
        <row r="583">
          <cell r="C583" t="str">
            <v>Tosoh (Marubeni)</v>
          </cell>
          <cell r="R583">
            <v>0</v>
          </cell>
          <cell r="AZ583">
            <v>0</v>
          </cell>
          <cell r="BA583">
            <v>0</v>
          </cell>
          <cell r="BC583" t="str">
            <v>OTHERS</v>
          </cell>
          <cell r="BE583" t="str">
            <v>Jun</v>
          </cell>
        </row>
        <row r="584">
          <cell r="C584" t="str">
            <v>Tosoh (Marubeni)</v>
          </cell>
          <cell r="R584">
            <v>0</v>
          </cell>
          <cell r="AZ584">
            <v>0</v>
          </cell>
          <cell r="BA584">
            <v>0</v>
          </cell>
          <cell r="BC584" t="str">
            <v>OTHERS</v>
          </cell>
          <cell r="BE584" t="str">
            <v>Jul</v>
          </cell>
        </row>
        <row r="585">
          <cell r="C585" t="str">
            <v>Tosoh (Marubeni)</v>
          </cell>
          <cell r="R585">
            <v>0</v>
          </cell>
          <cell r="AZ585">
            <v>0</v>
          </cell>
          <cell r="BA585">
            <v>0</v>
          </cell>
          <cell r="BC585" t="str">
            <v>OTHERS</v>
          </cell>
          <cell r="BE585" t="str">
            <v>Aug</v>
          </cell>
        </row>
        <row r="586">
          <cell r="C586" t="str">
            <v>Tosoh (Marubeni)</v>
          </cell>
          <cell r="R586">
            <v>0</v>
          </cell>
          <cell r="AZ586">
            <v>0</v>
          </cell>
          <cell r="BA586">
            <v>0</v>
          </cell>
          <cell r="BC586" t="str">
            <v>OTHERS</v>
          </cell>
          <cell r="BE586" t="str">
            <v>Sep</v>
          </cell>
        </row>
        <row r="587">
          <cell r="C587" t="str">
            <v>Tosoh (Marubeni)</v>
          </cell>
          <cell r="R587">
            <v>0</v>
          </cell>
          <cell r="AZ587">
            <v>0</v>
          </cell>
          <cell r="BA587">
            <v>0</v>
          </cell>
          <cell r="BC587" t="str">
            <v>OTHERS</v>
          </cell>
          <cell r="BE587" t="str">
            <v>Oct</v>
          </cell>
        </row>
        <row r="588">
          <cell r="C588" t="str">
            <v>Tosoh (Marubeni)</v>
          </cell>
          <cell r="R588">
            <v>0</v>
          </cell>
          <cell r="AZ588">
            <v>0</v>
          </cell>
          <cell r="BA588">
            <v>0</v>
          </cell>
          <cell r="BC588" t="str">
            <v>OTHERS</v>
          </cell>
          <cell r="BE588" t="str">
            <v>Nov</v>
          </cell>
        </row>
        <row r="589">
          <cell r="C589" t="str">
            <v>Tosoh (Marubeni)</v>
          </cell>
          <cell r="R589">
            <v>0</v>
          </cell>
          <cell r="AZ589">
            <v>0</v>
          </cell>
          <cell r="BA589">
            <v>0</v>
          </cell>
          <cell r="BC589" t="str">
            <v>OTHERS</v>
          </cell>
          <cell r="BE589" t="str">
            <v>Dec</v>
          </cell>
        </row>
        <row r="590">
          <cell r="C590" t="str">
            <v>Tosoh (Marubeni)</v>
          </cell>
          <cell r="R590">
            <v>4000</v>
          </cell>
          <cell r="AZ590">
            <v>-18000</v>
          </cell>
          <cell r="BA590">
            <v>-5593.0862300748995</v>
          </cell>
          <cell r="BC590" t="str">
            <v>OTHERS</v>
          </cell>
          <cell r="BE590" t="str">
            <v>Jan</v>
          </cell>
        </row>
        <row r="591">
          <cell r="C591" t="str">
            <v>Tosoh (Marubeni)</v>
          </cell>
          <cell r="R591">
            <v>0</v>
          </cell>
          <cell r="AZ591">
            <v>0</v>
          </cell>
          <cell r="BA591">
            <v>0</v>
          </cell>
          <cell r="BC591" t="str">
            <v>OTHERS</v>
          </cell>
          <cell r="BE591" t="str">
            <v>Feb</v>
          </cell>
        </row>
        <row r="592">
          <cell r="C592" t="str">
            <v>Tosoh (Marubeni)</v>
          </cell>
          <cell r="R592">
            <v>0</v>
          </cell>
          <cell r="AZ592">
            <v>0</v>
          </cell>
          <cell r="BA592">
            <v>0</v>
          </cell>
          <cell r="BC592" t="str">
            <v>OTHERS</v>
          </cell>
          <cell r="BE592" t="str">
            <v>Mar</v>
          </cell>
        </row>
        <row r="593">
          <cell r="C593" t="str">
            <v>Tosoh (Marubeni)</v>
          </cell>
          <cell r="R593">
            <v>0</v>
          </cell>
          <cell r="AZ593">
            <v>0</v>
          </cell>
          <cell r="BA593">
            <v>0</v>
          </cell>
          <cell r="BC593" t="str">
            <v>OTHERS</v>
          </cell>
          <cell r="BE593" t="str">
            <v>Apr</v>
          </cell>
        </row>
        <row r="594">
          <cell r="C594" t="str">
            <v>Tosoh (Marubeni)</v>
          </cell>
          <cell r="R594">
            <v>0</v>
          </cell>
          <cell r="AZ594">
            <v>0</v>
          </cell>
          <cell r="BA594">
            <v>0</v>
          </cell>
          <cell r="BC594" t="str">
            <v>OTHERS</v>
          </cell>
          <cell r="BE594" t="str">
            <v>May</v>
          </cell>
        </row>
        <row r="595">
          <cell r="C595" t="str">
            <v>Tosoh (Marubeni)</v>
          </cell>
          <cell r="R595">
            <v>0</v>
          </cell>
          <cell r="AZ595">
            <v>0</v>
          </cell>
          <cell r="BA595">
            <v>0</v>
          </cell>
          <cell r="BC595" t="str">
            <v>OTHERS</v>
          </cell>
          <cell r="BE595" t="str">
            <v>Jun</v>
          </cell>
        </row>
        <row r="596">
          <cell r="C596" t="str">
            <v>Tosoh (Marubeni)</v>
          </cell>
          <cell r="R596">
            <v>0</v>
          </cell>
          <cell r="AZ596">
            <v>0</v>
          </cell>
          <cell r="BA596">
            <v>0</v>
          </cell>
          <cell r="BC596" t="str">
            <v>OTHERS</v>
          </cell>
          <cell r="BE596" t="str">
            <v>Jul</v>
          </cell>
        </row>
        <row r="597">
          <cell r="C597" t="str">
            <v>Tosoh (Marubeni)</v>
          </cell>
          <cell r="R597">
            <v>0</v>
          </cell>
          <cell r="AZ597">
            <v>0</v>
          </cell>
          <cell r="BA597">
            <v>0</v>
          </cell>
          <cell r="BC597" t="str">
            <v>OTHERS</v>
          </cell>
          <cell r="BE597" t="str">
            <v>Aug</v>
          </cell>
        </row>
        <row r="598">
          <cell r="C598" t="str">
            <v>Tosoh (Marubeni)</v>
          </cell>
          <cell r="R598">
            <v>0</v>
          </cell>
          <cell r="AZ598">
            <v>0</v>
          </cell>
          <cell r="BA598">
            <v>0</v>
          </cell>
          <cell r="BC598" t="str">
            <v>OTHERS</v>
          </cell>
          <cell r="BE598" t="str">
            <v>Sep</v>
          </cell>
        </row>
        <row r="599">
          <cell r="C599" t="str">
            <v>Tosoh (Marubeni)</v>
          </cell>
          <cell r="R599">
            <v>0</v>
          </cell>
          <cell r="AZ599">
            <v>0</v>
          </cell>
          <cell r="BA599">
            <v>0</v>
          </cell>
          <cell r="BC599" t="str">
            <v>OTHERS</v>
          </cell>
          <cell r="BE599" t="str">
            <v>Oct</v>
          </cell>
        </row>
        <row r="600">
          <cell r="C600" t="str">
            <v>Tosoh (Marubeni)</v>
          </cell>
          <cell r="R600">
            <v>0</v>
          </cell>
          <cell r="AZ600">
            <v>0</v>
          </cell>
          <cell r="BA600">
            <v>0</v>
          </cell>
          <cell r="BC600" t="str">
            <v>OTHERS</v>
          </cell>
          <cell r="BE600" t="str">
            <v>Nov</v>
          </cell>
        </row>
        <row r="601">
          <cell r="C601" t="str">
            <v>Tosoh (Marubeni)</v>
          </cell>
          <cell r="R601">
            <v>0</v>
          </cell>
          <cell r="AZ601">
            <v>0</v>
          </cell>
          <cell r="BA601">
            <v>0</v>
          </cell>
          <cell r="BC601" t="str">
            <v>OTHERS</v>
          </cell>
          <cell r="BE601" t="str">
            <v>Dec</v>
          </cell>
        </row>
        <row r="602">
          <cell r="C602" t="str">
            <v>Tosoh (Marubeni)</v>
          </cell>
          <cell r="R602">
            <v>12000.000000000002</v>
          </cell>
          <cell r="AZ602">
            <v>-54000.000000000007</v>
          </cell>
          <cell r="BA602">
            <v>-18076.68025236683</v>
          </cell>
          <cell r="BC602" t="str">
            <v>OTHERS</v>
          </cell>
          <cell r="BE602" t="str">
            <v>Jan</v>
          </cell>
        </row>
        <row r="603">
          <cell r="C603" t="str">
            <v>Tosoh (Marubeni)</v>
          </cell>
          <cell r="R603">
            <v>0</v>
          </cell>
          <cell r="AZ603">
            <v>0</v>
          </cell>
          <cell r="BA603">
            <v>0</v>
          </cell>
          <cell r="BC603" t="str">
            <v>OTHERS</v>
          </cell>
          <cell r="BE603" t="str">
            <v>Feb</v>
          </cell>
        </row>
        <row r="604">
          <cell r="C604" t="str">
            <v>Tosoh (Marubeni)</v>
          </cell>
          <cell r="R604">
            <v>0</v>
          </cell>
          <cell r="AZ604">
            <v>0</v>
          </cell>
          <cell r="BA604">
            <v>0</v>
          </cell>
          <cell r="BC604" t="str">
            <v>OTHERS</v>
          </cell>
          <cell r="BE604" t="str">
            <v>Mar</v>
          </cell>
        </row>
        <row r="605">
          <cell r="C605" t="str">
            <v>Tosoh (Marubeni)</v>
          </cell>
          <cell r="R605">
            <v>0</v>
          </cell>
          <cell r="AZ605">
            <v>0</v>
          </cell>
          <cell r="BA605">
            <v>0</v>
          </cell>
          <cell r="BC605" t="str">
            <v>OTHERS</v>
          </cell>
          <cell r="BE605" t="str">
            <v>Apr</v>
          </cell>
        </row>
        <row r="606">
          <cell r="C606" t="str">
            <v>Tosoh (Marubeni)</v>
          </cell>
          <cell r="R606">
            <v>0</v>
          </cell>
          <cell r="AZ606">
            <v>0</v>
          </cell>
          <cell r="BA606">
            <v>0</v>
          </cell>
          <cell r="BC606" t="str">
            <v>OTHERS</v>
          </cell>
          <cell r="BE606" t="str">
            <v>May</v>
          </cell>
        </row>
        <row r="607">
          <cell r="C607" t="str">
            <v>Tosoh (Marubeni)</v>
          </cell>
          <cell r="R607">
            <v>0</v>
          </cell>
          <cell r="AZ607">
            <v>0</v>
          </cell>
          <cell r="BA607">
            <v>0</v>
          </cell>
          <cell r="BC607" t="str">
            <v>OTHERS</v>
          </cell>
          <cell r="BE607" t="str">
            <v>Jun</v>
          </cell>
        </row>
        <row r="608">
          <cell r="C608" t="str">
            <v>Tosoh (Marubeni)</v>
          </cell>
          <cell r="R608">
            <v>0</v>
          </cell>
          <cell r="AZ608">
            <v>0</v>
          </cell>
          <cell r="BA608">
            <v>0</v>
          </cell>
          <cell r="BC608" t="str">
            <v>OTHERS</v>
          </cell>
          <cell r="BE608" t="str">
            <v>Jul</v>
          </cell>
        </row>
        <row r="609">
          <cell r="C609" t="str">
            <v>Tosoh (Marubeni)</v>
          </cell>
          <cell r="R609">
            <v>0</v>
          </cell>
          <cell r="AZ609">
            <v>0</v>
          </cell>
          <cell r="BA609">
            <v>0</v>
          </cell>
          <cell r="BC609" t="str">
            <v>OTHERS</v>
          </cell>
          <cell r="BE609" t="str">
            <v>Aug</v>
          </cell>
        </row>
        <row r="610">
          <cell r="C610" t="str">
            <v>Tosoh (Marubeni)</v>
          </cell>
          <cell r="R610">
            <v>0</v>
          </cell>
          <cell r="AZ610">
            <v>0</v>
          </cell>
          <cell r="BA610">
            <v>0</v>
          </cell>
          <cell r="BC610" t="str">
            <v>OTHERS</v>
          </cell>
          <cell r="BE610" t="str">
            <v>Sep</v>
          </cell>
        </row>
        <row r="611">
          <cell r="C611" t="str">
            <v>Tosoh (Marubeni)</v>
          </cell>
          <cell r="R611">
            <v>0</v>
          </cell>
          <cell r="AZ611">
            <v>0</v>
          </cell>
          <cell r="BA611">
            <v>0</v>
          </cell>
          <cell r="BC611" t="str">
            <v>OTHERS</v>
          </cell>
          <cell r="BE611" t="str">
            <v>Oct</v>
          </cell>
        </row>
        <row r="612">
          <cell r="C612" t="str">
            <v>Tosoh (Marubeni)</v>
          </cell>
          <cell r="R612">
            <v>0</v>
          </cell>
          <cell r="AZ612">
            <v>0</v>
          </cell>
          <cell r="BA612">
            <v>0</v>
          </cell>
          <cell r="BC612" t="str">
            <v>OTHERS</v>
          </cell>
          <cell r="BE612" t="str">
            <v>Nov</v>
          </cell>
        </row>
        <row r="613">
          <cell r="C613" t="str">
            <v>Tosoh (Marubeni)</v>
          </cell>
          <cell r="R613">
            <v>0</v>
          </cell>
          <cell r="AZ613">
            <v>0</v>
          </cell>
          <cell r="BA613">
            <v>0</v>
          </cell>
          <cell r="BC613" t="str">
            <v>OTHERS</v>
          </cell>
          <cell r="BE613" t="str">
            <v>Dec</v>
          </cell>
        </row>
        <row r="614">
          <cell r="C614" t="str">
            <v>UBE</v>
          </cell>
          <cell r="R614">
            <v>0</v>
          </cell>
          <cell r="AZ614">
            <v>0</v>
          </cell>
          <cell r="BA614">
            <v>0</v>
          </cell>
          <cell r="BC614" t="str">
            <v>OTHERS</v>
          </cell>
          <cell r="BE614" t="str">
            <v>Jan</v>
          </cell>
        </row>
        <row r="615">
          <cell r="C615" t="str">
            <v>UBE</v>
          </cell>
          <cell r="R615">
            <v>0</v>
          </cell>
          <cell r="AZ615">
            <v>0</v>
          </cell>
          <cell r="BA615">
            <v>0</v>
          </cell>
          <cell r="BC615" t="str">
            <v>OTHERS</v>
          </cell>
          <cell r="BE615" t="str">
            <v>Feb</v>
          </cell>
        </row>
        <row r="616">
          <cell r="C616" t="str">
            <v>UBE</v>
          </cell>
          <cell r="R616">
            <v>31500</v>
          </cell>
          <cell r="AZ616">
            <v>-94500</v>
          </cell>
          <cell r="BA616">
            <v>-65516.724745221843</v>
          </cell>
          <cell r="BC616" t="str">
            <v>OTHERS</v>
          </cell>
          <cell r="BE616" t="str">
            <v>Mar</v>
          </cell>
        </row>
        <row r="617">
          <cell r="C617" t="str">
            <v>UBE</v>
          </cell>
          <cell r="R617">
            <v>0</v>
          </cell>
          <cell r="AZ617">
            <v>0</v>
          </cell>
          <cell r="BA617">
            <v>0</v>
          </cell>
          <cell r="BC617" t="str">
            <v>OTHERS</v>
          </cell>
          <cell r="BE617" t="str">
            <v>Apr</v>
          </cell>
        </row>
        <row r="618">
          <cell r="C618" t="str">
            <v>UBE</v>
          </cell>
          <cell r="R618">
            <v>0</v>
          </cell>
          <cell r="AZ618">
            <v>0</v>
          </cell>
          <cell r="BA618">
            <v>0</v>
          </cell>
          <cell r="BC618" t="str">
            <v>OTHERS</v>
          </cell>
          <cell r="BE618" t="str">
            <v>May</v>
          </cell>
        </row>
        <row r="619">
          <cell r="C619" t="str">
            <v>UBE</v>
          </cell>
          <cell r="R619">
            <v>0</v>
          </cell>
          <cell r="AZ619">
            <v>0</v>
          </cell>
          <cell r="BA619">
            <v>0</v>
          </cell>
          <cell r="BC619" t="str">
            <v>OTHERS</v>
          </cell>
          <cell r="BE619" t="str">
            <v>Jun</v>
          </cell>
        </row>
        <row r="620">
          <cell r="C620" t="str">
            <v>UBE</v>
          </cell>
          <cell r="R620">
            <v>0</v>
          </cell>
          <cell r="AZ620">
            <v>0</v>
          </cell>
          <cell r="BA620">
            <v>0</v>
          </cell>
          <cell r="BC620" t="str">
            <v>OTHERS</v>
          </cell>
          <cell r="BE620" t="str">
            <v>Jul</v>
          </cell>
        </row>
        <row r="621">
          <cell r="C621" t="str">
            <v>UBE</v>
          </cell>
          <cell r="R621">
            <v>0</v>
          </cell>
          <cell r="AZ621">
            <v>0</v>
          </cell>
          <cell r="BA621">
            <v>0</v>
          </cell>
          <cell r="BC621" t="str">
            <v>OTHERS</v>
          </cell>
          <cell r="BE621" t="str">
            <v>Aug</v>
          </cell>
        </row>
        <row r="622">
          <cell r="C622" t="str">
            <v>UBE</v>
          </cell>
          <cell r="R622">
            <v>0</v>
          </cell>
          <cell r="AZ622">
            <v>0</v>
          </cell>
          <cell r="BA622">
            <v>0</v>
          </cell>
          <cell r="BC622" t="str">
            <v>OTHERS</v>
          </cell>
          <cell r="BE622" t="str">
            <v>Sep</v>
          </cell>
        </row>
        <row r="623">
          <cell r="C623" t="str">
            <v>UBE</v>
          </cell>
          <cell r="R623">
            <v>0</v>
          </cell>
          <cell r="AZ623">
            <v>0</v>
          </cell>
          <cell r="BA623">
            <v>0</v>
          </cell>
          <cell r="BC623" t="str">
            <v>OTHERS</v>
          </cell>
          <cell r="BE623" t="str">
            <v>Oct</v>
          </cell>
        </row>
        <row r="624">
          <cell r="C624" t="str">
            <v>UBE</v>
          </cell>
          <cell r="R624">
            <v>0</v>
          </cell>
          <cell r="AZ624">
            <v>0</v>
          </cell>
          <cell r="BA624">
            <v>0</v>
          </cell>
          <cell r="BC624" t="str">
            <v>OTHERS</v>
          </cell>
          <cell r="BE624" t="str">
            <v>Nov</v>
          </cell>
        </row>
        <row r="625">
          <cell r="C625" t="str">
            <v>UBE</v>
          </cell>
          <cell r="R625">
            <v>0</v>
          </cell>
          <cell r="AZ625">
            <v>0</v>
          </cell>
          <cell r="BA625">
            <v>0</v>
          </cell>
          <cell r="BC625" t="str">
            <v>OTHERS</v>
          </cell>
          <cell r="BE625" t="str">
            <v>Dec</v>
          </cell>
        </row>
        <row r="626">
          <cell r="C626" t="str">
            <v>UBE</v>
          </cell>
          <cell r="R626">
            <v>0</v>
          </cell>
          <cell r="AZ626">
            <v>0</v>
          </cell>
          <cell r="BA626">
            <v>0</v>
          </cell>
          <cell r="BC626" t="str">
            <v>OTHERS</v>
          </cell>
          <cell r="BE626" t="str">
            <v>Jan</v>
          </cell>
        </row>
        <row r="627">
          <cell r="C627" t="str">
            <v>UBE</v>
          </cell>
          <cell r="R627">
            <v>0</v>
          </cell>
          <cell r="AZ627">
            <v>0</v>
          </cell>
          <cell r="BA627">
            <v>0</v>
          </cell>
          <cell r="BC627" t="str">
            <v>OTHERS</v>
          </cell>
          <cell r="BE627" t="str">
            <v>Feb</v>
          </cell>
        </row>
        <row r="628">
          <cell r="C628" t="str">
            <v>UBE</v>
          </cell>
          <cell r="R628">
            <v>31500</v>
          </cell>
          <cell r="AZ628">
            <v>-94500</v>
          </cell>
          <cell r="BA628">
            <v>-57248.972629971155</v>
          </cell>
          <cell r="BC628" t="str">
            <v>OTHERS</v>
          </cell>
          <cell r="BE628" t="str">
            <v>Mar</v>
          </cell>
        </row>
        <row r="629">
          <cell r="C629" t="str">
            <v>UBE</v>
          </cell>
          <cell r="R629">
            <v>0</v>
          </cell>
          <cell r="AZ629">
            <v>0</v>
          </cell>
          <cell r="BA629">
            <v>0</v>
          </cell>
          <cell r="BC629" t="str">
            <v>OTHERS</v>
          </cell>
          <cell r="BE629" t="str">
            <v>Apr</v>
          </cell>
        </row>
        <row r="630">
          <cell r="C630" t="str">
            <v>UBE</v>
          </cell>
          <cell r="R630">
            <v>0</v>
          </cell>
          <cell r="AZ630">
            <v>0</v>
          </cell>
          <cell r="BA630">
            <v>0</v>
          </cell>
          <cell r="BC630" t="str">
            <v>OTHERS</v>
          </cell>
          <cell r="BE630" t="str">
            <v>May</v>
          </cell>
        </row>
        <row r="631">
          <cell r="C631" t="str">
            <v>UBE</v>
          </cell>
          <cell r="R631">
            <v>0</v>
          </cell>
          <cell r="AZ631">
            <v>0</v>
          </cell>
          <cell r="BA631">
            <v>0</v>
          </cell>
          <cell r="BC631" t="str">
            <v>OTHERS</v>
          </cell>
          <cell r="BE631" t="str">
            <v>Jun</v>
          </cell>
        </row>
        <row r="632">
          <cell r="C632" t="str">
            <v>UBE</v>
          </cell>
          <cell r="R632">
            <v>0</v>
          </cell>
          <cell r="AZ632">
            <v>0</v>
          </cell>
          <cell r="BA632">
            <v>0</v>
          </cell>
          <cell r="BC632" t="str">
            <v>OTHERS</v>
          </cell>
          <cell r="BE632" t="str">
            <v>Jul</v>
          </cell>
        </row>
        <row r="633">
          <cell r="C633" t="str">
            <v>UBE</v>
          </cell>
          <cell r="R633">
            <v>0</v>
          </cell>
          <cell r="AZ633">
            <v>0</v>
          </cell>
          <cell r="BA633">
            <v>0</v>
          </cell>
          <cell r="BC633" t="str">
            <v>OTHERS</v>
          </cell>
          <cell r="BE633" t="str">
            <v>Aug</v>
          </cell>
        </row>
        <row r="634">
          <cell r="C634" t="str">
            <v>UBE</v>
          </cell>
          <cell r="R634">
            <v>0</v>
          </cell>
          <cell r="AZ634">
            <v>0</v>
          </cell>
          <cell r="BA634">
            <v>0</v>
          </cell>
          <cell r="BC634" t="str">
            <v>OTHERS</v>
          </cell>
          <cell r="BE634" t="str">
            <v>Sep</v>
          </cell>
        </row>
        <row r="635">
          <cell r="C635" t="str">
            <v>UBE</v>
          </cell>
          <cell r="R635">
            <v>0</v>
          </cell>
          <cell r="AZ635">
            <v>0</v>
          </cell>
          <cell r="BA635">
            <v>0</v>
          </cell>
          <cell r="BC635" t="str">
            <v>OTHERS</v>
          </cell>
          <cell r="BE635" t="str">
            <v>Oct</v>
          </cell>
        </row>
        <row r="636">
          <cell r="C636" t="str">
            <v>UBE</v>
          </cell>
          <cell r="R636">
            <v>0</v>
          </cell>
          <cell r="AZ636">
            <v>0</v>
          </cell>
          <cell r="BA636">
            <v>0</v>
          </cell>
          <cell r="BC636" t="str">
            <v>OTHERS</v>
          </cell>
          <cell r="BE636" t="str">
            <v>Nov</v>
          </cell>
        </row>
        <row r="637">
          <cell r="C637" t="str">
            <v>UBE</v>
          </cell>
          <cell r="R637">
            <v>0</v>
          </cell>
          <cell r="AZ637">
            <v>0</v>
          </cell>
          <cell r="BA637">
            <v>0</v>
          </cell>
          <cell r="BC637" t="str">
            <v>OTHERS</v>
          </cell>
          <cell r="BE637" t="str">
            <v>Dec</v>
          </cell>
        </row>
        <row r="638">
          <cell r="C638" t="str">
            <v>Other</v>
          </cell>
          <cell r="R638">
            <v>0</v>
          </cell>
          <cell r="AZ638">
            <v>0</v>
          </cell>
          <cell r="BA638">
            <v>0</v>
          </cell>
          <cell r="BC638" t="str">
            <v>OTHERS</v>
          </cell>
          <cell r="BE638" t="str">
            <v>Jan</v>
          </cell>
        </row>
        <row r="639">
          <cell r="C639" t="str">
            <v>Other</v>
          </cell>
          <cell r="R639">
            <v>0</v>
          </cell>
          <cell r="AZ639">
            <v>0</v>
          </cell>
          <cell r="BA639">
            <v>0</v>
          </cell>
          <cell r="BC639" t="str">
            <v>OTHERS</v>
          </cell>
          <cell r="BE639" t="str">
            <v>Feb</v>
          </cell>
        </row>
        <row r="640">
          <cell r="C640" t="str">
            <v>Other</v>
          </cell>
          <cell r="R640">
            <v>0</v>
          </cell>
          <cell r="AZ640">
            <v>0</v>
          </cell>
          <cell r="BA640">
            <v>0</v>
          </cell>
          <cell r="BC640" t="str">
            <v>OTHERS</v>
          </cell>
          <cell r="BE640" t="str">
            <v>Mar</v>
          </cell>
        </row>
        <row r="641">
          <cell r="C641" t="str">
            <v>Other</v>
          </cell>
          <cell r="R641">
            <v>0</v>
          </cell>
          <cell r="AZ641">
            <v>0</v>
          </cell>
          <cell r="BA641">
            <v>0</v>
          </cell>
          <cell r="BC641" t="str">
            <v>OTHERS</v>
          </cell>
          <cell r="BE641" t="str">
            <v>Apr</v>
          </cell>
        </row>
        <row r="642">
          <cell r="C642" t="str">
            <v>Other</v>
          </cell>
          <cell r="R642">
            <v>0</v>
          </cell>
          <cell r="AZ642">
            <v>0</v>
          </cell>
          <cell r="BA642">
            <v>0</v>
          </cell>
          <cell r="BC642" t="str">
            <v>OTHERS</v>
          </cell>
          <cell r="BE642" t="str">
            <v>May</v>
          </cell>
        </row>
        <row r="643">
          <cell r="C643" t="str">
            <v>Other</v>
          </cell>
          <cell r="R643">
            <v>0</v>
          </cell>
          <cell r="AZ643">
            <v>0</v>
          </cell>
          <cell r="BA643">
            <v>0</v>
          </cell>
          <cell r="BC643" t="str">
            <v>OTHERS</v>
          </cell>
          <cell r="BE643" t="str">
            <v>Jun</v>
          </cell>
        </row>
        <row r="644">
          <cell r="C644" t="str">
            <v>Other</v>
          </cell>
          <cell r="R644">
            <v>0</v>
          </cell>
          <cell r="AZ644">
            <v>0</v>
          </cell>
          <cell r="BA644">
            <v>0</v>
          </cell>
          <cell r="BC644" t="str">
            <v>OTHERS</v>
          </cell>
          <cell r="BE644" t="str">
            <v>Jul</v>
          </cell>
        </row>
        <row r="645">
          <cell r="C645" t="str">
            <v>Other</v>
          </cell>
          <cell r="R645">
            <v>0</v>
          </cell>
          <cell r="AZ645">
            <v>0</v>
          </cell>
          <cell r="BA645">
            <v>0</v>
          </cell>
          <cell r="BC645" t="str">
            <v>OTHERS</v>
          </cell>
          <cell r="BE645" t="str">
            <v>Aug</v>
          </cell>
        </row>
        <row r="646">
          <cell r="C646" t="str">
            <v>Other</v>
          </cell>
          <cell r="R646">
            <v>0</v>
          </cell>
          <cell r="AZ646">
            <v>0</v>
          </cell>
          <cell r="BA646">
            <v>0</v>
          </cell>
          <cell r="BC646" t="str">
            <v>OTHERS</v>
          </cell>
          <cell r="BE646" t="str">
            <v>Sep</v>
          </cell>
        </row>
        <row r="647">
          <cell r="C647" t="str">
            <v>Other</v>
          </cell>
          <cell r="R647">
            <v>0</v>
          </cell>
          <cell r="AZ647">
            <v>0</v>
          </cell>
          <cell r="BA647">
            <v>0</v>
          </cell>
          <cell r="BC647" t="str">
            <v>OTHERS</v>
          </cell>
          <cell r="BE647" t="str">
            <v>Oct</v>
          </cell>
        </row>
        <row r="648">
          <cell r="C648" t="str">
            <v>Other</v>
          </cell>
          <cell r="R648">
            <v>0</v>
          </cell>
          <cell r="AZ648">
            <v>0</v>
          </cell>
          <cell r="BA648">
            <v>0</v>
          </cell>
          <cell r="BC648" t="str">
            <v>OTHERS</v>
          </cell>
          <cell r="BE648" t="str">
            <v>Nov</v>
          </cell>
        </row>
        <row r="649">
          <cell r="C649" t="str">
            <v>Other</v>
          </cell>
          <cell r="R649">
            <v>0</v>
          </cell>
          <cell r="AZ649">
            <v>0</v>
          </cell>
          <cell r="BA649">
            <v>0</v>
          </cell>
          <cell r="BC649" t="str">
            <v>OTHERS</v>
          </cell>
          <cell r="BE649" t="str">
            <v>Dec</v>
          </cell>
        </row>
        <row r="650">
          <cell r="C650" t="str">
            <v>ENEL</v>
          </cell>
          <cell r="R650">
            <v>0</v>
          </cell>
          <cell r="AZ650">
            <v>0</v>
          </cell>
          <cell r="BA650">
            <v>0</v>
          </cell>
          <cell r="BC650" t="str">
            <v>PLATINUM</v>
          </cell>
          <cell r="BE650" t="str">
            <v>Jan</v>
          </cell>
        </row>
        <row r="651">
          <cell r="C651" t="str">
            <v>ENEL</v>
          </cell>
          <cell r="R651">
            <v>0</v>
          </cell>
          <cell r="AZ651">
            <v>0</v>
          </cell>
          <cell r="BA651">
            <v>0</v>
          </cell>
          <cell r="BC651" t="str">
            <v>PLATINUM</v>
          </cell>
          <cell r="BE651" t="str">
            <v>Feb</v>
          </cell>
        </row>
        <row r="652">
          <cell r="C652" t="str">
            <v>ENEL</v>
          </cell>
          <cell r="R652">
            <v>0</v>
          </cell>
          <cell r="AZ652">
            <v>0</v>
          </cell>
          <cell r="BA652">
            <v>0</v>
          </cell>
          <cell r="BC652" t="str">
            <v>PLATINUM</v>
          </cell>
          <cell r="BE652" t="str">
            <v>Mar</v>
          </cell>
        </row>
        <row r="653">
          <cell r="C653" t="str">
            <v>ENEL</v>
          </cell>
          <cell r="R653">
            <v>0</v>
          </cell>
          <cell r="AZ653">
            <v>0</v>
          </cell>
          <cell r="BA653">
            <v>0</v>
          </cell>
          <cell r="BC653" t="str">
            <v>PLATINUM</v>
          </cell>
          <cell r="BE653" t="str">
            <v>Apr</v>
          </cell>
        </row>
        <row r="654">
          <cell r="C654" t="str">
            <v>ENEL</v>
          </cell>
          <cell r="R654">
            <v>0</v>
          </cell>
          <cell r="AZ654">
            <v>0</v>
          </cell>
          <cell r="BA654">
            <v>0</v>
          </cell>
          <cell r="BC654" t="str">
            <v>PLATINUM</v>
          </cell>
          <cell r="BE654" t="str">
            <v>May</v>
          </cell>
        </row>
        <row r="655">
          <cell r="C655" t="str">
            <v>ENEL</v>
          </cell>
          <cell r="R655">
            <v>0</v>
          </cell>
          <cell r="AZ655">
            <v>0</v>
          </cell>
          <cell r="BA655">
            <v>0</v>
          </cell>
          <cell r="BC655" t="str">
            <v>PLATINUM</v>
          </cell>
          <cell r="BE655" t="str">
            <v>Jun</v>
          </cell>
        </row>
        <row r="656">
          <cell r="C656" t="str">
            <v>ENEL</v>
          </cell>
          <cell r="R656">
            <v>0</v>
          </cell>
          <cell r="AZ656">
            <v>0</v>
          </cell>
          <cell r="BA656">
            <v>0</v>
          </cell>
          <cell r="BC656" t="str">
            <v>PLATINUM</v>
          </cell>
          <cell r="BE656" t="str">
            <v>Jul</v>
          </cell>
        </row>
        <row r="657">
          <cell r="C657" t="str">
            <v>ENEL</v>
          </cell>
          <cell r="R657">
            <v>0</v>
          </cell>
          <cell r="AZ657">
            <v>0</v>
          </cell>
          <cell r="BA657">
            <v>0</v>
          </cell>
          <cell r="BC657" t="str">
            <v>PLATINUM</v>
          </cell>
          <cell r="BE657" t="str">
            <v>Aug</v>
          </cell>
        </row>
        <row r="658">
          <cell r="C658" t="str">
            <v>ENEL</v>
          </cell>
          <cell r="R658">
            <v>0</v>
          </cell>
          <cell r="AZ658">
            <v>0</v>
          </cell>
          <cell r="BA658">
            <v>0</v>
          </cell>
          <cell r="BC658" t="str">
            <v>PLATINUM</v>
          </cell>
          <cell r="BE658" t="str">
            <v>Sep</v>
          </cell>
        </row>
        <row r="659">
          <cell r="C659" t="str">
            <v>ENEL</v>
          </cell>
          <cell r="R659">
            <v>0</v>
          </cell>
          <cell r="AZ659">
            <v>0</v>
          </cell>
          <cell r="BA659">
            <v>0</v>
          </cell>
          <cell r="BC659" t="str">
            <v>PLATINUM</v>
          </cell>
          <cell r="BE659" t="str">
            <v>Oct</v>
          </cell>
        </row>
        <row r="660">
          <cell r="C660" t="str">
            <v>ENEL</v>
          </cell>
          <cell r="R660">
            <v>0</v>
          </cell>
          <cell r="AZ660">
            <v>0</v>
          </cell>
          <cell r="BA660">
            <v>0</v>
          </cell>
          <cell r="BC660" t="str">
            <v>PLATINUM</v>
          </cell>
          <cell r="BE660" t="str">
            <v>Nov</v>
          </cell>
        </row>
        <row r="661">
          <cell r="C661" t="str">
            <v>ENEL</v>
          </cell>
          <cell r="R661">
            <v>0</v>
          </cell>
          <cell r="AZ661">
            <v>0</v>
          </cell>
          <cell r="BA661">
            <v>0</v>
          </cell>
          <cell r="BC661" t="str">
            <v>PLATINUM</v>
          </cell>
          <cell r="BE661" t="str">
            <v>Dec</v>
          </cell>
        </row>
        <row r="662">
          <cell r="C662" t="str">
            <v>ENEL</v>
          </cell>
          <cell r="R662">
            <v>0</v>
          </cell>
          <cell r="AZ662">
            <v>0</v>
          </cell>
          <cell r="BA662">
            <v>0</v>
          </cell>
          <cell r="BC662" t="str">
            <v>PLATINUM</v>
          </cell>
          <cell r="BE662" t="str">
            <v>Jan</v>
          </cell>
        </row>
        <row r="663">
          <cell r="C663" t="str">
            <v>ENEL</v>
          </cell>
          <cell r="R663">
            <v>0</v>
          </cell>
          <cell r="AZ663">
            <v>0</v>
          </cell>
          <cell r="BA663">
            <v>0</v>
          </cell>
          <cell r="BC663" t="str">
            <v>PLATINUM</v>
          </cell>
          <cell r="BE663" t="str">
            <v>Feb</v>
          </cell>
        </row>
        <row r="664">
          <cell r="C664" t="str">
            <v>ENEL</v>
          </cell>
          <cell r="R664">
            <v>0</v>
          </cell>
          <cell r="AZ664">
            <v>0</v>
          </cell>
          <cell r="BA664">
            <v>0</v>
          </cell>
          <cell r="BC664" t="str">
            <v>PLATINUM</v>
          </cell>
          <cell r="BE664" t="str">
            <v>Mar</v>
          </cell>
        </row>
        <row r="665">
          <cell r="C665" t="str">
            <v>ENEL</v>
          </cell>
          <cell r="R665">
            <v>0</v>
          </cell>
          <cell r="AZ665">
            <v>0</v>
          </cell>
          <cell r="BA665">
            <v>0</v>
          </cell>
          <cell r="BC665" t="str">
            <v>PLATINUM</v>
          </cell>
          <cell r="BE665" t="str">
            <v>Apr</v>
          </cell>
        </row>
        <row r="666">
          <cell r="C666" t="str">
            <v>ENEL</v>
          </cell>
          <cell r="R666">
            <v>0</v>
          </cell>
          <cell r="AZ666">
            <v>0</v>
          </cell>
          <cell r="BA666">
            <v>0</v>
          </cell>
          <cell r="BC666" t="str">
            <v>PLATINUM</v>
          </cell>
          <cell r="BE666" t="str">
            <v>May</v>
          </cell>
        </row>
        <row r="667">
          <cell r="C667" t="str">
            <v>ENEL</v>
          </cell>
          <cell r="R667">
            <v>0</v>
          </cell>
          <cell r="AZ667">
            <v>0</v>
          </cell>
          <cell r="BA667">
            <v>0</v>
          </cell>
          <cell r="BC667" t="str">
            <v>PLATINUM</v>
          </cell>
          <cell r="BE667" t="str">
            <v>Jun</v>
          </cell>
        </row>
        <row r="668">
          <cell r="C668" t="str">
            <v>ENEL</v>
          </cell>
          <cell r="R668">
            <v>0</v>
          </cell>
          <cell r="AZ668">
            <v>0</v>
          </cell>
          <cell r="BA668">
            <v>0</v>
          </cell>
          <cell r="BC668" t="str">
            <v>PLATINUM</v>
          </cell>
          <cell r="BE668" t="str">
            <v>Jul</v>
          </cell>
        </row>
        <row r="669">
          <cell r="C669" t="str">
            <v>ENEL</v>
          </cell>
          <cell r="R669">
            <v>0</v>
          </cell>
          <cell r="AZ669">
            <v>0</v>
          </cell>
          <cell r="BA669">
            <v>0</v>
          </cell>
          <cell r="BC669" t="str">
            <v>PLATINUM</v>
          </cell>
          <cell r="BE669" t="str">
            <v>Aug</v>
          </cell>
        </row>
        <row r="670">
          <cell r="C670" t="str">
            <v>ENEL</v>
          </cell>
          <cell r="R670">
            <v>0</v>
          </cell>
          <cell r="AZ670">
            <v>0</v>
          </cell>
          <cell r="BA670">
            <v>0</v>
          </cell>
          <cell r="BC670" t="str">
            <v>PLATINUM</v>
          </cell>
          <cell r="BE670" t="str">
            <v>Sep</v>
          </cell>
        </row>
        <row r="671">
          <cell r="C671" t="str">
            <v>ENEL</v>
          </cell>
          <cell r="R671">
            <v>0</v>
          </cell>
          <cell r="AZ671">
            <v>0</v>
          </cell>
          <cell r="BA671">
            <v>0</v>
          </cell>
          <cell r="BC671" t="str">
            <v>PLATINUM</v>
          </cell>
          <cell r="BE671" t="str">
            <v>Oct</v>
          </cell>
        </row>
        <row r="672">
          <cell r="C672" t="str">
            <v>ENEL</v>
          </cell>
          <cell r="R672">
            <v>0</v>
          </cell>
          <cell r="AZ672">
            <v>0</v>
          </cell>
          <cell r="BA672">
            <v>0</v>
          </cell>
          <cell r="BC672" t="str">
            <v>PLATINUM</v>
          </cell>
          <cell r="BE672" t="str">
            <v>Nov</v>
          </cell>
        </row>
        <row r="673">
          <cell r="C673" t="str">
            <v>ENEL</v>
          </cell>
          <cell r="R673">
            <v>0</v>
          </cell>
          <cell r="AZ673">
            <v>0</v>
          </cell>
          <cell r="BA673">
            <v>0</v>
          </cell>
          <cell r="BC673" t="str">
            <v>PLATINUM</v>
          </cell>
          <cell r="BE673" t="str">
            <v>Dec</v>
          </cell>
        </row>
        <row r="674">
          <cell r="C674" t="str">
            <v>ENEL</v>
          </cell>
          <cell r="R674">
            <v>0</v>
          </cell>
          <cell r="AZ674">
            <v>0</v>
          </cell>
          <cell r="BA674">
            <v>0</v>
          </cell>
          <cell r="BC674" t="str">
            <v>PLATINUM</v>
          </cell>
          <cell r="BE674" t="str">
            <v>Jan</v>
          </cell>
        </row>
        <row r="675">
          <cell r="C675" t="str">
            <v>ENEL</v>
          </cell>
          <cell r="R675">
            <v>0</v>
          </cell>
          <cell r="AZ675">
            <v>0</v>
          </cell>
          <cell r="BA675">
            <v>0</v>
          </cell>
          <cell r="BC675" t="str">
            <v>PLATINUM</v>
          </cell>
          <cell r="BE675" t="str">
            <v>Feb</v>
          </cell>
        </row>
        <row r="676">
          <cell r="C676" t="str">
            <v>ENEL</v>
          </cell>
          <cell r="R676">
            <v>0</v>
          </cell>
          <cell r="AZ676">
            <v>0</v>
          </cell>
          <cell r="BA676">
            <v>0</v>
          </cell>
          <cell r="BC676" t="str">
            <v>PLATINUM</v>
          </cell>
          <cell r="BE676" t="str">
            <v>Mar</v>
          </cell>
        </row>
        <row r="677">
          <cell r="C677" t="str">
            <v>ENEL</v>
          </cell>
          <cell r="R677">
            <v>0</v>
          </cell>
          <cell r="AZ677">
            <v>0</v>
          </cell>
          <cell r="BA677">
            <v>0</v>
          </cell>
          <cell r="BC677" t="str">
            <v>PLATINUM</v>
          </cell>
          <cell r="BE677" t="str">
            <v>Apr</v>
          </cell>
        </row>
        <row r="678">
          <cell r="C678" t="str">
            <v>ENEL</v>
          </cell>
          <cell r="R678">
            <v>0</v>
          </cell>
          <cell r="AZ678">
            <v>0</v>
          </cell>
          <cell r="BA678">
            <v>0</v>
          </cell>
          <cell r="BC678" t="str">
            <v>PLATINUM</v>
          </cell>
          <cell r="BE678" t="str">
            <v>May</v>
          </cell>
        </row>
        <row r="679">
          <cell r="C679" t="str">
            <v>ENEL</v>
          </cell>
          <cell r="R679">
            <v>0</v>
          </cell>
          <cell r="AZ679">
            <v>0</v>
          </cell>
          <cell r="BA679">
            <v>0</v>
          </cell>
          <cell r="BC679" t="str">
            <v>PLATINUM</v>
          </cell>
          <cell r="BE679" t="str">
            <v>Jun</v>
          </cell>
        </row>
        <row r="680">
          <cell r="C680" t="str">
            <v>ENEL</v>
          </cell>
          <cell r="R680">
            <v>0</v>
          </cell>
          <cell r="AZ680">
            <v>0</v>
          </cell>
          <cell r="BA680">
            <v>0</v>
          </cell>
          <cell r="BC680" t="str">
            <v>PLATINUM</v>
          </cell>
          <cell r="BE680" t="str">
            <v>Jul</v>
          </cell>
        </row>
        <row r="681">
          <cell r="C681" t="str">
            <v>ENEL</v>
          </cell>
          <cell r="R681">
            <v>0</v>
          </cell>
          <cell r="AZ681">
            <v>0</v>
          </cell>
          <cell r="BA681">
            <v>0</v>
          </cell>
          <cell r="BC681" t="str">
            <v>PLATINUM</v>
          </cell>
          <cell r="BE681" t="str">
            <v>Aug</v>
          </cell>
        </row>
        <row r="682">
          <cell r="C682" t="str">
            <v>ENEL</v>
          </cell>
          <cell r="R682">
            <v>0</v>
          </cell>
          <cell r="AZ682">
            <v>0</v>
          </cell>
          <cell r="BA682">
            <v>0</v>
          </cell>
          <cell r="BC682" t="str">
            <v>PLATINUM</v>
          </cell>
          <cell r="BE682" t="str">
            <v>Sep</v>
          </cell>
        </row>
        <row r="683">
          <cell r="C683" t="str">
            <v>ENEL</v>
          </cell>
          <cell r="R683">
            <v>0</v>
          </cell>
          <cell r="AZ683">
            <v>0</v>
          </cell>
          <cell r="BA683">
            <v>0</v>
          </cell>
          <cell r="BC683" t="str">
            <v>PLATINUM</v>
          </cell>
          <cell r="BE683" t="str">
            <v>Oct</v>
          </cell>
        </row>
        <row r="684">
          <cell r="C684" t="str">
            <v>ENEL</v>
          </cell>
          <cell r="R684">
            <v>0</v>
          </cell>
          <cell r="AZ684">
            <v>0</v>
          </cell>
          <cell r="BA684">
            <v>0</v>
          </cell>
          <cell r="BC684" t="str">
            <v>PLATINUM</v>
          </cell>
          <cell r="BE684" t="str">
            <v>Nov</v>
          </cell>
        </row>
        <row r="685">
          <cell r="C685" t="str">
            <v>ENEL</v>
          </cell>
          <cell r="R685">
            <v>0</v>
          </cell>
          <cell r="AZ685">
            <v>0</v>
          </cell>
          <cell r="BA685">
            <v>0</v>
          </cell>
          <cell r="BC685" t="str">
            <v>PLATINUM</v>
          </cell>
          <cell r="BE685" t="str">
            <v>Dec</v>
          </cell>
        </row>
        <row r="686">
          <cell r="C686" t="str">
            <v>ENEL</v>
          </cell>
          <cell r="R686">
            <v>0</v>
          </cell>
          <cell r="AZ686">
            <v>0</v>
          </cell>
          <cell r="BA686">
            <v>0</v>
          </cell>
          <cell r="BC686" t="str">
            <v>PLATINUM</v>
          </cell>
          <cell r="BE686" t="str">
            <v>Jan</v>
          </cell>
        </row>
        <row r="687">
          <cell r="C687" t="str">
            <v>ENEL</v>
          </cell>
          <cell r="R687">
            <v>0</v>
          </cell>
          <cell r="AZ687">
            <v>0</v>
          </cell>
          <cell r="BA687">
            <v>0</v>
          </cell>
          <cell r="BC687" t="str">
            <v>PLATINUM</v>
          </cell>
          <cell r="BE687" t="str">
            <v>Feb</v>
          </cell>
        </row>
        <row r="688">
          <cell r="C688" t="str">
            <v>ENEL</v>
          </cell>
          <cell r="R688">
            <v>0</v>
          </cell>
          <cell r="AZ688">
            <v>0</v>
          </cell>
          <cell r="BA688">
            <v>0</v>
          </cell>
          <cell r="BC688" t="str">
            <v>PLATINUM</v>
          </cell>
          <cell r="BE688" t="str">
            <v>Mar</v>
          </cell>
        </row>
        <row r="689">
          <cell r="C689" t="str">
            <v>ENEL</v>
          </cell>
          <cell r="R689">
            <v>0</v>
          </cell>
          <cell r="AZ689">
            <v>0</v>
          </cell>
          <cell r="BA689">
            <v>0</v>
          </cell>
          <cell r="BC689" t="str">
            <v>PLATINUM</v>
          </cell>
          <cell r="BE689" t="str">
            <v>Apr</v>
          </cell>
        </row>
        <row r="690">
          <cell r="C690" t="str">
            <v>ENEL</v>
          </cell>
          <cell r="R690">
            <v>0</v>
          </cell>
          <cell r="AZ690">
            <v>0</v>
          </cell>
          <cell r="BA690">
            <v>0</v>
          </cell>
          <cell r="BC690" t="str">
            <v>PLATINUM</v>
          </cell>
          <cell r="BE690" t="str">
            <v>May</v>
          </cell>
        </row>
        <row r="691">
          <cell r="C691" t="str">
            <v>ENEL</v>
          </cell>
          <cell r="R691">
            <v>0</v>
          </cell>
          <cell r="AZ691">
            <v>0</v>
          </cell>
          <cell r="BA691">
            <v>0</v>
          </cell>
          <cell r="BC691" t="str">
            <v>PLATINUM</v>
          </cell>
          <cell r="BE691" t="str">
            <v>Jun</v>
          </cell>
        </row>
        <row r="692">
          <cell r="C692" t="str">
            <v>ENEL</v>
          </cell>
          <cell r="R692">
            <v>0</v>
          </cell>
          <cell r="AZ692">
            <v>0</v>
          </cell>
          <cell r="BA692">
            <v>0</v>
          </cell>
          <cell r="BC692" t="str">
            <v>PLATINUM</v>
          </cell>
          <cell r="BE692" t="str">
            <v>Jul</v>
          </cell>
        </row>
        <row r="693">
          <cell r="C693" t="str">
            <v>ENEL</v>
          </cell>
          <cell r="R693">
            <v>0</v>
          </cell>
          <cell r="AZ693">
            <v>0</v>
          </cell>
          <cell r="BA693">
            <v>0</v>
          </cell>
          <cell r="BC693" t="str">
            <v>PLATINUM</v>
          </cell>
          <cell r="BE693" t="str">
            <v>Aug</v>
          </cell>
        </row>
        <row r="694">
          <cell r="C694" t="str">
            <v>ENEL</v>
          </cell>
          <cell r="R694">
            <v>0</v>
          </cell>
          <cell r="AZ694">
            <v>0</v>
          </cell>
          <cell r="BA694">
            <v>0</v>
          </cell>
          <cell r="BC694" t="str">
            <v>PLATINUM</v>
          </cell>
          <cell r="BE694" t="str">
            <v>Sep</v>
          </cell>
        </row>
        <row r="695">
          <cell r="C695" t="str">
            <v>ENEL</v>
          </cell>
          <cell r="R695">
            <v>0</v>
          </cell>
          <cell r="AZ695">
            <v>0</v>
          </cell>
          <cell r="BA695">
            <v>0</v>
          </cell>
          <cell r="BC695" t="str">
            <v>PLATINUM</v>
          </cell>
          <cell r="BE695" t="str">
            <v>Oct</v>
          </cell>
        </row>
        <row r="696">
          <cell r="C696" t="str">
            <v>ENEL</v>
          </cell>
          <cell r="R696">
            <v>0</v>
          </cell>
          <cell r="AZ696">
            <v>0</v>
          </cell>
          <cell r="BA696">
            <v>0</v>
          </cell>
          <cell r="BC696" t="str">
            <v>PLATINUM</v>
          </cell>
          <cell r="BE696" t="str">
            <v>Nov</v>
          </cell>
        </row>
        <row r="697">
          <cell r="C697" t="str">
            <v>ENEL</v>
          </cell>
          <cell r="R697">
            <v>0</v>
          </cell>
          <cell r="AZ697">
            <v>0</v>
          </cell>
          <cell r="BA697">
            <v>0</v>
          </cell>
          <cell r="BC697" t="str">
            <v>PLATINUM</v>
          </cell>
          <cell r="BE697" t="str">
            <v>Dec</v>
          </cell>
        </row>
        <row r="698">
          <cell r="C698" t="str">
            <v>ENEL</v>
          </cell>
          <cell r="R698">
            <v>28000</v>
          </cell>
          <cell r="AZ698">
            <v>-86800</v>
          </cell>
          <cell r="BA698">
            <v>-18595.107753492641</v>
          </cell>
          <cell r="BC698" t="str">
            <v>PLATINUM</v>
          </cell>
          <cell r="BE698" t="str">
            <v>Jan</v>
          </cell>
        </row>
        <row r="699">
          <cell r="C699" t="str">
            <v>ENEL</v>
          </cell>
          <cell r="R699">
            <v>28000</v>
          </cell>
          <cell r="AZ699">
            <v>-86800</v>
          </cell>
          <cell r="BA699">
            <v>-18595.107753492641</v>
          </cell>
          <cell r="BC699" t="str">
            <v>PLATINUM</v>
          </cell>
          <cell r="BE699" t="str">
            <v>Feb</v>
          </cell>
        </row>
        <row r="700">
          <cell r="C700" t="str">
            <v>ENEL</v>
          </cell>
          <cell r="R700">
            <v>28000</v>
          </cell>
          <cell r="AZ700">
            <v>-86800</v>
          </cell>
          <cell r="BA700">
            <v>-18595.107753492641</v>
          </cell>
          <cell r="BC700" t="str">
            <v>PLATINUM</v>
          </cell>
          <cell r="BE700" t="str">
            <v>Mar</v>
          </cell>
        </row>
        <row r="701">
          <cell r="C701" t="str">
            <v>ENEL</v>
          </cell>
          <cell r="R701">
            <v>0</v>
          </cell>
          <cell r="AZ701">
            <v>0</v>
          </cell>
          <cell r="BA701">
            <v>0</v>
          </cell>
          <cell r="BC701" t="str">
            <v>PLATINUM</v>
          </cell>
          <cell r="BE701" t="str">
            <v>Apr</v>
          </cell>
        </row>
        <row r="702">
          <cell r="C702" t="str">
            <v>ENEL</v>
          </cell>
          <cell r="R702">
            <v>28000</v>
          </cell>
          <cell r="AZ702">
            <v>-86800</v>
          </cell>
          <cell r="BA702">
            <v>-18595.107753492641</v>
          </cell>
          <cell r="BC702" t="str">
            <v>PLATINUM</v>
          </cell>
          <cell r="BE702" t="str">
            <v>May</v>
          </cell>
        </row>
        <row r="703">
          <cell r="C703" t="str">
            <v>ENEL</v>
          </cell>
          <cell r="R703">
            <v>0</v>
          </cell>
          <cell r="AZ703">
            <v>0</v>
          </cell>
          <cell r="BA703">
            <v>0</v>
          </cell>
          <cell r="BC703" t="str">
            <v>PLATINUM</v>
          </cell>
          <cell r="BE703" t="str">
            <v>Jun</v>
          </cell>
        </row>
        <row r="704">
          <cell r="C704" t="str">
            <v>ENEL</v>
          </cell>
          <cell r="R704">
            <v>0</v>
          </cell>
          <cell r="AZ704">
            <v>0</v>
          </cell>
          <cell r="BA704">
            <v>0</v>
          </cell>
          <cell r="BC704" t="str">
            <v>PLATINUM</v>
          </cell>
          <cell r="BE704" t="str">
            <v>Jul</v>
          </cell>
        </row>
        <row r="705">
          <cell r="C705" t="str">
            <v>ENEL</v>
          </cell>
          <cell r="R705">
            <v>0</v>
          </cell>
          <cell r="AZ705">
            <v>0</v>
          </cell>
          <cell r="BA705">
            <v>0</v>
          </cell>
          <cell r="BC705" t="str">
            <v>PLATINUM</v>
          </cell>
          <cell r="BE705" t="str">
            <v>Aug</v>
          </cell>
        </row>
        <row r="706">
          <cell r="C706" t="str">
            <v>ENEL</v>
          </cell>
          <cell r="R706">
            <v>0</v>
          </cell>
          <cell r="AZ706">
            <v>0</v>
          </cell>
          <cell r="BA706">
            <v>0</v>
          </cell>
          <cell r="BC706" t="str">
            <v>PLATINUM</v>
          </cell>
          <cell r="BE706" t="str">
            <v>Sep</v>
          </cell>
        </row>
        <row r="707">
          <cell r="C707" t="str">
            <v>ENEL</v>
          </cell>
          <cell r="R707">
            <v>0</v>
          </cell>
          <cell r="AZ707">
            <v>0</v>
          </cell>
          <cell r="BA707">
            <v>0</v>
          </cell>
          <cell r="BC707" t="str">
            <v>PLATINUM</v>
          </cell>
          <cell r="BE707" t="str">
            <v>Oct</v>
          </cell>
        </row>
        <row r="708">
          <cell r="C708" t="str">
            <v>ENEL</v>
          </cell>
          <cell r="R708">
            <v>0</v>
          </cell>
          <cell r="AZ708">
            <v>0</v>
          </cell>
          <cell r="BA708">
            <v>0</v>
          </cell>
          <cell r="BC708" t="str">
            <v>PLATINUM</v>
          </cell>
          <cell r="BE708" t="str">
            <v>Nov</v>
          </cell>
        </row>
        <row r="709">
          <cell r="C709" t="str">
            <v>ENEL</v>
          </cell>
          <cell r="R709">
            <v>0</v>
          </cell>
          <cell r="AZ709">
            <v>0</v>
          </cell>
          <cell r="BA709">
            <v>0</v>
          </cell>
          <cell r="BC709" t="str">
            <v>PLATINUM</v>
          </cell>
          <cell r="BE709" t="str">
            <v>Dec</v>
          </cell>
        </row>
        <row r="710">
          <cell r="C710" t="str">
            <v>ENEL</v>
          </cell>
          <cell r="R710">
            <v>42000</v>
          </cell>
          <cell r="AZ710">
            <v>-130200</v>
          </cell>
          <cell r="BA710">
            <v>-31441.430708045824</v>
          </cell>
          <cell r="BC710" t="str">
            <v>PLATINUM</v>
          </cell>
          <cell r="BE710" t="str">
            <v>Jan</v>
          </cell>
        </row>
        <row r="711">
          <cell r="C711" t="str">
            <v>ENEL</v>
          </cell>
          <cell r="R711">
            <v>42000</v>
          </cell>
          <cell r="AZ711">
            <v>-130200</v>
          </cell>
          <cell r="BA711">
            <v>-31441.430708045824</v>
          </cell>
          <cell r="BC711" t="str">
            <v>PLATINUM</v>
          </cell>
          <cell r="BE711" t="str">
            <v>Feb</v>
          </cell>
        </row>
        <row r="712">
          <cell r="C712" t="str">
            <v>ENEL</v>
          </cell>
          <cell r="R712">
            <v>42000</v>
          </cell>
          <cell r="AZ712">
            <v>-130200</v>
          </cell>
          <cell r="BA712">
            <v>-31441.430708045824</v>
          </cell>
          <cell r="BC712" t="str">
            <v>PLATINUM</v>
          </cell>
          <cell r="BE712" t="str">
            <v>Mar</v>
          </cell>
        </row>
        <row r="713">
          <cell r="C713" t="str">
            <v>ENEL</v>
          </cell>
          <cell r="R713">
            <v>0</v>
          </cell>
          <cell r="AZ713">
            <v>0</v>
          </cell>
          <cell r="BA713">
            <v>0</v>
          </cell>
          <cell r="BC713" t="str">
            <v>PLATINUM</v>
          </cell>
          <cell r="BE713" t="str">
            <v>Apr</v>
          </cell>
        </row>
        <row r="714">
          <cell r="C714" t="str">
            <v>ENEL</v>
          </cell>
          <cell r="R714">
            <v>42000</v>
          </cell>
          <cell r="AZ714">
            <v>-130200</v>
          </cell>
          <cell r="BA714">
            <v>-31441.430708045824</v>
          </cell>
          <cell r="BC714" t="str">
            <v>PLATINUM</v>
          </cell>
          <cell r="BE714" t="str">
            <v>May</v>
          </cell>
        </row>
        <row r="715">
          <cell r="C715" t="str">
            <v>ENEL</v>
          </cell>
          <cell r="R715">
            <v>0</v>
          </cell>
          <cell r="AZ715">
            <v>0</v>
          </cell>
          <cell r="BA715">
            <v>0</v>
          </cell>
          <cell r="BC715" t="str">
            <v>PLATINUM</v>
          </cell>
          <cell r="BE715" t="str">
            <v>Jun</v>
          </cell>
        </row>
        <row r="716">
          <cell r="C716" t="str">
            <v>ENEL</v>
          </cell>
          <cell r="R716">
            <v>0</v>
          </cell>
          <cell r="AZ716">
            <v>0</v>
          </cell>
          <cell r="BA716">
            <v>0</v>
          </cell>
          <cell r="BC716" t="str">
            <v>PLATINUM</v>
          </cell>
          <cell r="BE716" t="str">
            <v>Jul</v>
          </cell>
        </row>
        <row r="717">
          <cell r="C717" t="str">
            <v>ENEL</v>
          </cell>
          <cell r="R717">
            <v>0</v>
          </cell>
          <cell r="AZ717">
            <v>0</v>
          </cell>
          <cell r="BA717">
            <v>0</v>
          </cell>
          <cell r="BC717" t="str">
            <v>PLATINUM</v>
          </cell>
          <cell r="BE717" t="str">
            <v>Aug</v>
          </cell>
        </row>
        <row r="718">
          <cell r="C718" t="str">
            <v>ENEL</v>
          </cell>
          <cell r="R718">
            <v>0</v>
          </cell>
          <cell r="AZ718">
            <v>0</v>
          </cell>
          <cell r="BA718">
            <v>0</v>
          </cell>
          <cell r="BC718" t="str">
            <v>PLATINUM</v>
          </cell>
          <cell r="BE718" t="str">
            <v>Sep</v>
          </cell>
        </row>
        <row r="719">
          <cell r="C719" t="str">
            <v>ENEL</v>
          </cell>
          <cell r="R719">
            <v>0</v>
          </cell>
          <cell r="AZ719">
            <v>0</v>
          </cell>
          <cell r="BA719">
            <v>0</v>
          </cell>
          <cell r="BC719" t="str">
            <v>PLATINUM</v>
          </cell>
          <cell r="BE719" t="str">
            <v>Oct</v>
          </cell>
        </row>
        <row r="720">
          <cell r="C720" t="str">
            <v>ENEL</v>
          </cell>
          <cell r="R720">
            <v>0</v>
          </cell>
          <cell r="AZ720">
            <v>0</v>
          </cell>
          <cell r="BA720">
            <v>0</v>
          </cell>
          <cell r="BC720" t="str">
            <v>PLATINUM</v>
          </cell>
          <cell r="BE720" t="str">
            <v>Nov</v>
          </cell>
        </row>
        <row r="721">
          <cell r="C721" t="str">
            <v>ENEL</v>
          </cell>
          <cell r="R721">
            <v>0</v>
          </cell>
          <cell r="AZ721">
            <v>0</v>
          </cell>
          <cell r="BA721">
            <v>0</v>
          </cell>
          <cell r="BC721" t="str">
            <v>PLATINUM</v>
          </cell>
          <cell r="BE721" t="str">
            <v>Dec</v>
          </cell>
        </row>
        <row r="722">
          <cell r="C722" t="str">
            <v>ENEL</v>
          </cell>
          <cell r="R722">
            <v>0</v>
          </cell>
          <cell r="AZ722">
            <v>0</v>
          </cell>
          <cell r="BA722">
            <v>0</v>
          </cell>
          <cell r="BC722" t="str">
            <v>PLATINUM</v>
          </cell>
          <cell r="BE722" t="str">
            <v>Jan</v>
          </cell>
        </row>
        <row r="723">
          <cell r="C723" t="str">
            <v>ENEL</v>
          </cell>
          <cell r="R723">
            <v>0</v>
          </cell>
          <cell r="AZ723">
            <v>0</v>
          </cell>
          <cell r="BA723">
            <v>0</v>
          </cell>
          <cell r="BC723" t="str">
            <v>PLATINUM</v>
          </cell>
          <cell r="BE723" t="str">
            <v>Feb</v>
          </cell>
        </row>
        <row r="724">
          <cell r="C724" t="str">
            <v>ENEL</v>
          </cell>
          <cell r="R724">
            <v>0</v>
          </cell>
          <cell r="AZ724">
            <v>0</v>
          </cell>
          <cell r="BA724">
            <v>0</v>
          </cell>
          <cell r="BC724" t="str">
            <v>PLATINUM</v>
          </cell>
          <cell r="BE724" t="str">
            <v>Mar</v>
          </cell>
        </row>
        <row r="725">
          <cell r="C725" t="str">
            <v>ENEL</v>
          </cell>
          <cell r="R725">
            <v>0</v>
          </cell>
          <cell r="AZ725">
            <v>0</v>
          </cell>
          <cell r="BA725">
            <v>0</v>
          </cell>
          <cell r="BC725" t="str">
            <v>PLATINUM</v>
          </cell>
          <cell r="BE725" t="str">
            <v>Apr</v>
          </cell>
        </row>
        <row r="726">
          <cell r="C726" t="str">
            <v>ENEL</v>
          </cell>
          <cell r="R726">
            <v>0</v>
          </cell>
          <cell r="AZ726">
            <v>0</v>
          </cell>
          <cell r="BA726">
            <v>0</v>
          </cell>
          <cell r="BC726" t="str">
            <v>PLATINUM</v>
          </cell>
          <cell r="BE726" t="str">
            <v>May</v>
          </cell>
        </row>
        <row r="727">
          <cell r="C727" t="str">
            <v>ENEL</v>
          </cell>
          <cell r="R727">
            <v>28000</v>
          </cell>
          <cell r="AZ727">
            <v>-86800</v>
          </cell>
          <cell r="BA727">
            <v>-18595.107753492641</v>
          </cell>
          <cell r="BC727" t="str">
            <v>PLATINUM</v>
          </cell>
          <cell r="BE727" t="str">
            <v>Jun</v>
          </cell>
        </row>
        <row r="728">
          <cell r="C728" t="str">
            <v>ENEL</v>
          </cell>
          <cell r="R728">
            <v>28000</v>
          </cell>
          <cell r="AZ728">
            <v>-86800</v>
          </cell>
          <cell r="BA728">
            <v>-18595.107753492641</v>
          </cell>
          <cell r="BC728" t="str">
            <v>PLATINUM</v>
          </cell>
          <cell r="BE728" t="str">
            <v>Jul</v>
          </cell>
        </row>
        <row r="729">
          <cell r="C729" t="str">
            <v>ENEL</v>
          </cell>
          <cell r="R729">
            <v>28000</v>
          </cell>
          <cell r="AZ729">
            <v>-86800</v>
          </cell>
          <cell r="BA729">
            <v>-18595.107753492641</v>
          </cell>
          <cell r="BC729" t="str">
            <v>PLATINUM</v>
          </cell>
          <cell r="BE729" t="str">
            <v>Aug</v>
          </cell>
        </row>
        <row r="730">
          <cell r="C730" t="str">
            <v>ENEL</v>
          </cell>
          <cell r="R730">
            <v>28000</v>
          </cell>
          <cell r="AZ730">
            <v>-86800</v>
          </cell>
          <cell r="BA730">
            <v>-18595.107753492641</v>
          </cell>
          <cell r="BC730" t="str">
            <v>PLATINUM</v>
          </cell>
          <cell r="BE730" t="str">
            <v>Sep</v>
          </cell>
        </row>
        <row r="731">
          <cell r="C731" t="str">
            <v>ENEL</v>
          </cell>
          <cell r="R731">
            <v>28000</v>
          </cell>
          <cell r="AZ731">
            <v>-86800</v>
          </cell>
          <cell r="BA731">
            <v>-18595.107753492641</v>
          </cell>
          <cell r="BC731" t="str">
            <v>PLATINUM</v>
          </cell>
          <cell r="BE731" t="str">
            <v>Oct</v>
          </cell>
        </row>
        <row r="732">
          <cell r="C732" t="str">
            <v>ENEL</v>
          </cell>
          <cell r="R732">
            <v>28000</v>
          </cell>
          <cell r="AZ732">
            <v>-86800</v>
          </cell>
          <cell r="BA732">
            <v>-18595.107753492641</v>
          </cell>
          <cell r="BC732" t="str">
            <v>PLATINUM</v>
          </cell>
          <cell r="BE732" t="str">
            <v>Nov</v>
          </cell>
        </row>
        <row r="733">
          <cell r="C733" t="str">
            <v>ENEL</v>
          </cell>
          <cell r="R733">
            <v>28000</v>
          </cell>
          <cell r="AZ733">
            <v>-86800</v>
          </cell>
          <cell r="BA733">
            <v>-18595.107753492641</v>
          </cell>
          <cell r="BC733" t="str">
            <v>PLATINUM</v>
          </cell>
          <cell r="BE733" t="str">
            <v>Dec</v>
          </cell>
        </row>
        <row r="734">
          <cell r="C734" t="str">
            <v>ENEL</v>
          </cell>
          <cell r="R734">
            <v>0</v>
          </cell>
          <cell r="AZ734">
            <v>0</v>
          </cell>
          <cell r="BA734">
            <v>0</v>
          </cell>
          <cell r="BC734" t="str">
            <v>PLATINUM</v>
          </cell>
          <cell r="BE734" t="str">
            <v>Jan</v>
          </cell>
        </row>
        <row r="735">
          <cell r="C735" t="str">
            <v>ENEL</v>
          </cell>
          <cell r="R735">
            <v>0</v>
          </cell>
          <cell r="AZ735">
            <v>0</v>
          </cell>
          <cell r="BA735">
            <v>0</v>
          </cell>
          <cell r="BC735" t="str">
            <v>PLATINUM</v>
          </cell>
          <cell r="BE735" t="str">
            <v>Feb</v>
          </cell>
        </row>
        <row r="736">
          <cell r="C736" t="str">
            <v>ENEL</v>
          </cell>
          <cell r="R736">
            <v>0</v>
          </cell>
          <cell r="AZ736">
            <v>0</v>
          </cell>
          <cell r="BA736">
            <v>0</v>
          </cell>
          <cell r="BC736" t="str">
            <v>PLATINUM</v>
          </cell>
          <cell r="BE736" t="str">
            <v>Mar</v>
          </cell>
        </row>
        <row r="737">
          <cell r="C737" t="str">
            <v>ENEL</v>
          </cell>
          <cell r="R737">
            <v>0</v>
          </cell>
          <cell r="AZ737">
            <v>0</v>
          </cell>
          <cell r="BA737">
            <v>0</v>
          </cell>
          <cell r="BC737" t="str">
            <v>PLATINUM</v>
          </cell>
          <cell r="BE737" t="str">
            <v>Apr</v>
          </cell>
        </row>
        <row r="738">
          <cell r="C738" t="str">
            <v>ENEL</v>
          </cell>
          <cell r="R738">
            <v>0</v>
          </cell>
          <cell r="AZ738">
            <v>0</v>
          </cell>
          <cell r="BA738">
            <v>0</v>
          </cell>
          <cell r="BC738" t="str">
            <v>PLATINUM</v>
          </cell>
          <cell r="BE738" t="str">
            <v>May</v>
          </cell>
        </row>
        <row r="739">
          <cell r="C739" t="str">
            <v>ENEL</v>
          </cell>
          <cell r="R739">
            <v>42000</v>
          </cell>
          <cell r="AZ739">
            <v>-130200</v>
          </cell>
          <cell r="BA739">
            <v>-31441.430708045824</v>
          </cell>
          <cell r="BC739" t="str">
            <v>PLATINUM</v>
          </cell>
          <cell r="BE739" t="str">
            <v>Jun</v>
          </cell>
        </row>
        <row r="740">
          <cell r="C740" t="str">
            <v>ENEL</v>
          </cell>
          <cell r="R740">
            <v>42000</v>
          </cell>
          <cell r="AZ740">
            <v>-130200</v>
          </cell>
          <cell r="BA740">
            <v>-31441.430708045824</v>
          </cell>
          <cell r="BC740" t="str">
            <v>PLATINUM</v>
          </cell>
          <cell r="BE740" t="str">
            <v>Jul</v>
          </cell>
        </row>
        <row r="741">
          <cell r="C741" t="str">
            <v>ENEL</v>
          </cell>
          <cell r="R741">
            <v>42000</v>
          </cell>
          <cell r="AZ741">
            <v>-130200</v>
          </cell>
          <cell r="BA741">
            <v>-31441.430708045824</v>
          </cell>
          <cell r="BC741" t="str">
            <v>PLATINUM</v>
          </cell>
          <cell r="BE741" t="str">
            <v>Aug</v>
          </cell>
        </row>
        <row r="742">
          <cell r="C742" t="str">
            <v>ENEL</v>
          </cell>
          <cell r="R742">
            <v>42000</v>
          </cell>
          <cell r="AZ742">
            <v>-130200</v>
          </cell>
          <cell r="BA742">
            <v>-31441.430708045824</v>
          </cell>
          <cell r="BC742" t="str">
            <v>PLATINUM</v>
          </cell>
          <cell r="BE742" t="str">
            <v>Sep</v>
          </cell>
        </row>
        <row r="743">
          <cell r="C743" t="str">
            <v>ENEL</v>
          </cell>
          <cell r="R743">
            <v>42000</v>
          </cell>
          <cell r="AZ743">
            <v>-130200</v>
          </cell>
          <cell r="BA743">
            <v>-31441.430708045824</v>
          </cell>
          <cell r="BC743" t="str">
            <v>PLATINUM</v>
          </cell>
          <cell r="BE743" t="str">
            <v>Oct</v>
          </cell>
        </row>
        <row r="744">
          <cell r="C744" t="str">
            <v>ENEL</v>
          </cell>
          <cell r="R744">
            <v>42000</v>
          </cell>
          <cell r="AZ744">
            <v>-130200</v>
          </cell>
          <cell r="BA744">
            <v>-31441.430708045824</v>
          </cell>
          <cell r="BC744" t="str">
            <v>PLATINUM</v>
          </cell>
          <cell r="BE744" t="str">
            <v>Nov</v>
          </cell>
        </row>
        <row r="745">
          <cell r="C745" t="str">
            <v>ENEL</v>
          </cell>
          <cell r="R745">
            <v>42000</v>
          </cell>
          <cell r="AZ745">
            <v>-130200</v>
          </cell>
          <cell r="BA745">
            <v>-31441.430708045824</v>
          </cell>
          <cell r="BC745" t="str">
            <v>PLATINUM</v>
          </cell>
          <cell r="BE745" t="str">
            <v>Dec</v>
          </cell>
        </row>
        <row r="746">
          <cell r="C746" t="str">
            <v>ENEL</v>
          </cell>
          <cell r="R746">
            <v>0</v>
          </cell>
          <cell r="AZ746">
            <v>0</v>
          </cell>
          <cell r="BA746">
            <v>0</v>
          </cell>
          <cell r="BC746" t="str">
            <v>PLATINUM</v>
          </cell>
          <cell r="BE746" t="str">
            <v>Jan</v>
          </cell>
        </row>
        <row r="747">
          <cell r="C747" t="str">
            <v>ENEL</v>
          </cell>
          <cell r="R747">
            <v>0</v>
          </cell>
          <cell r="AZ747">
            <v>0</v>
          </cell>
          <cell r="BA747">
            <v>0</v>
          </cell>
          <cell r="BC747" t="str">
            <v>PLATINUM</v>
          </cell>
          <cell r="BE747" t="str">
            <v>Feb</v>
          </cell>
        </row>
        <row r="748">
          <cell r="C748" t="str">
            <v>ENEL</v>
          </cell>
          <cell r="R748">
            <v>0</v>
          </cell>
          <cell r="AZ748">
            <v>0</v>
          </cell>
          <cell r="BA748">
            <v>0</v>
          </cell>
          <cell r="BC748" t="str">
            <v>PLATINUM</v>
          </cell>
          <cell r="BE748" t="str">
            <v>Mar</v>
          </cell>
        </row>
        <row r="749">
          <cell r="C749" t="str">
            <v>ENEL</v>
          </cell>
          <cell r="R749">
            <v>0</v>
          </cell>
          <cell r="AZ749">
            <v>0</v>
          </cell>
          <cell r="BA749">
            <v>0</v>
          </cell>
          <cell r="BC749" t="str">
            <v>PLATINUM</v>
          </cell>
          <cell r="BE749" t="str">
            <v>Apr</v>
          </cell>
        </row>
        <row r="750">
          <cell r="C750" t="str">
            <v>ENEL</v>
          </cell>
          <cell r="R750">
            <v>0</v>
          </cell>
          <cell r="AZ750">
            <v>0</v>
          </cell>
          <cell r="BA750">
            <v>0</v>
          </cell>
          <cell r="BC750" t="str">
            <v>PLATINUM</v>
          </cell>
          <cell r="BE750" t="str">
            <v>May</v>
          </cell>
        </row>
        <row r="751">
          <cell r="C751" t="str">
            <v>ENEL</v>
          </cell>
          <cell r="R751">
            <v>0</v>
          </cell>
          <cell r="AZ751">
            <v>0</v>
          </cell>
          <cell r="BA751">
            <v>0</v>
          </cell>
          <cell r="BC751" t="str">
            <v>PLATINUM</v>
          </cell>
          <cell r="BE751" t="str">
            <v>Jun</v>
          </cell>
        </row>
        <row r="752">
          <cell r="C752" t="str">
            <v>ENEL</v>
          </cell>
          <cell r="R752">
            <v>0</v>
          </cell>
          <cell r="AZ752">
            <v>0</v>
          </cell>
          <cell r="BA752">
            <v>0</v>
          </cell>
          <cell r="BC752" t="str">
            <v>PLATINUM</v>
          </cell>
          <cell r="BE752" t="str">
            <v>Jul</v>
          </cell>
        </row>
        <row r="753">
          <cell r="C753" t="str">
            <v>ENEL</v>
          </cell>
          <cell r="R753">
            <v>0</v>
          </cell>
          <cell r="AZ753">
            <v>0</v>
          </cell>
          <cell r="BA753">
            <v>0</v>
          </cell>
          <cell r="BC753" t="str">
            <v>PLATINUM</v>
          </cell>
          <cell r="BE753" t="str">
            <v>Aug</v>
          </cell>
        </row>
        <row r="754">
          <cell r="C754" t="str">
            <v>ENEL</v>
          </cell>
          <cell r="R754">
            <v>0</v>
          </cell>
          <cell r="AZ754">
            <v>0</v>
          </cell>
          <cell r="BA754">
            <v>0</v>
          </cell>
          <cell r="BC754" t="str">
            <v>PLATINUM</v>
          </cell>
          <cell r="BE754" t="str">
            <v>Sep</v>
          </cell>
        </row>
        <row r="755">
          <cell r="C755" t="str">
            <v>ENEL</v>
          </cell>
          <cell r="R755">
            <v>0</v>
          </cell>
          <cell r="AZ755">
            <v>0</v>
          </cell>
          <cell r="BA755">
            <v>0</v>
          </cell>
          <cell r="BC755" t="str">
            <v>PLATINUM</v>
          </cell>
          <cell r="BE755" t="str">
            <v>Oct</v>
          </cell>
        </row>
        <row r="756">
          <cell r="C756" t="str">
            <v>ENEL</v>
          </cell>
          <cell r="R756">
            <v>42000</v>
          </cell>
          <cell r="AZ756">
            <v>-130200</v>
          </cell>
          <cell r="BA756">
            <v>-57136.088046373181</v>
          </cell>
          <cell r="BC756" t="str">
            <v>PLATINUM</v>
          </cell>
          <cell r="BE756" t="str">
            <v>Nov</v>
          </cell>
        </row>
        <row r="757">
          <cell r="C757" t="str">
            <v>ENEL</v>
          </cell>
          <cell r="R757">
            <v>42000</v>
          </cell>
          <cell r="AZ757">
            <v>-130200</v>
          </cell>
          <cell r="BA757">
            <v>-57136.088046373181</v>
          </cell>
          <cell r="BC757" t="str">
            <v>PLATINUM</v>
          </cell>
          <cell r="BE757" t="str">
            <v>Dec</v>
          </cell>
        </row>
        <row r="758">
          <cell r="C758" t="str">
            <v>ENEL</v>
          </cell>
          <cell r="R758">
            <v>0</v>
          </cell>
          <cell r="AZ758">
            <v>0</v>
          </cell>
          <cell r="BA758">
            <v>0</v>
          </cell>
          <cell r="BC758" t="str">
            <v>PLATINUM</v>
          </cell>
          <cell r="BE758" t="str">
            <v>Jan</v>
          </cell>
        </row>
        <row r="759">
          <cell r="C759" t="str">
            <v>ENEL</v>
          </cell>
          <cell r="R759">
            <v>0</v>
          </cell>
          <cell r="AZ759">
            <v>0</v>
          </cell>
          <cell r="BA759">
            <v>0</v>
          </cell>
          <cell r="BC759" t="str">
            <v>PLATINUM</v>
          </cell>
          <cell r="BE759" t="str">
            <v>Feb</v>
          </cell>
        </row>
        <row r="760">
          <cell r="C760" t="str">
            <v>ENEL</v>
          </cell>
          <cell r="R760">
            <v>0</v>
          </cell>
          <cell r="AZ760">
            <v>0</v>
          </cell>
          <cell r="BA760">
            <v>0</v>
          </cell>
          <cell r="BC760" t="str">
            <v>PLATINUM</v>
          </cell>
          <cell r="BE760" t="str">
            <v>Mar</v>
          </cell>
        </row>
        <row r="761">
          <cell r="C761" t="str">
            <v>ENEL</v>
          </cell>
          <cell r="R761">
            <v>0</v>
          </cell>
          <cell r="AZ761">
            <v>0</v>
          </cell>
          <cell r="BA761">
            <v>0</v>
          </cell>
          <cell r="BC761" t="str">
            <v>PLATINUM</v>
          </cell>
          <cell r="BE761" t="str">
            <v>Apr</v>
          </cell>
        </row>
        <row r="762">
          <cell r="C762" t="str">
            <v>ENEL</v>
          </cell>
          <cell r="R762">
            <v>0</v>
          </cell>
          <cell r="AZ762">
            <v>0</v>
          </cell>
          <cell r="BA762">
            <v>0</v>
          </cell>
          <cell r="BC762" t="str">
            <v>PLATINUM</v>
          </cell>
          <cell r="BE762" t="str">
            <v>May</v>
          </cell>
        </row>
        <row r="763">
          <cell r="C763" t="str">
            <v>ENEL</v>
          </cell>
          <cell r="R763">
            <v>0</v>
          </cell>
          <cell r="AZ763">
            <v>0</v>
          </cell>
          <cell r="BA763">
            <v>0</v>
          </cell>
          <cell r="BC763" t="str">
            <v>PLATINUM</v>
          </cell>
          <cell r="BE763" t="str">
            <v>Jun</v>
          </cell>
        </row>
        <row r="764">
          <cell r="C764" t="str">
            <v>ENEL</v>
          </cell>
          <cell r="R764">
            <v>0</v>
          </cell>
          <cell r="AZ764">
            <v>0</v>
          </cell>
          <cell r="BA764">
            <v>0</v>
          </cell>
          <cell r="BC764" t="str">
            <v>PLATINUM</v>
          </cell>
          <cell r="BE764" t="str">
            <v>Jul</v>
          </cell>
        </row>
        <row r="765">
          <cell r="C765" t="str">
            <v>ENEL</v>
          </cell>
          <cell r="R765">
            <v>0</v>
          </cell>
          <cell r="AZ765">
            <v>0</v>
          </cell>
          <cell r="BA765">
            <v>0</v>
          </cell>
          <cell r="BC765" t="str">
            <v>PLATINUM</v>
          </cell>
          <cell r="BE765" t="str">
            <v>Aug</v>
          </cell>
        </row>
        <row r="766">
          <cell r="C766" t="str">
            <v>ENEL</v>
          </cell>
          <cell r="R766">
            <v>0</v>
          </cell>
          <cell r="AZ766">
            <v>0</v>
          </cell>
          <cell r="BA766">
            <v>0</v>
          </cell>
          <cell r="BC766" t="str">
            <v>PLATINUM</v>
          </cell>
          <cell r="BE766" t="str">
            <v>Sep</v>
          </cell>
        </row>
        <row r="767">
          <cell r="C767" t="str">
            <v>ENEL</v>
          </cell>
          <cell r="R767">
            <v>0</v>
          </cell>
          <cell r="AZ767">
            <v>0</v>
          </cell>
          <cell r="BA767">
            <v>0</v>
          </cell>
          <cell r="BC767" t="str">
            <v>PLATINUM</v>
          </cell>
          <cell r="BE767" t="str">
            <v>Oct</v>
          </cell>
        </row>
        <row r="768">
          <cell r="C768" t="str">
            <v>ENEL</v>
          </cell>
          <cell r="R768">
            <v>28000</v>
          </cell>
          <cell r="AZ768">
            <v>-86800</v>
          </cell>
          <cell r="BA768">
            <v>-42936.988876703748</v>
          </cell>
          <cell r="BC768" t="str">
            <v>PLATINUM</v>
          </cell>
          <cell r="BE768" t="str">
            <v>Nov</v>
          </cell>
        </row>
        <row r="769">
          <cell r="C769" t="str">
            <v>ENEL</v>
          </cell>
          <cell r="R769">
            <v>28000</v>
          </cell>
          <cell r="AZ769">
            <v>-86800</v>
          </cell>
          <cell r="BA769">
            <v>-42936.988876703748</v>
          </cell>
          <cell r="BC769" t="str">
            <v>PLATINUM</v>
          </cell>
          <cell r="BE769" t="str">
            <v>Dec</v>
          </cell>
        </row>
        <row r="770">
          <cell r="C770" t="str">
            <v>ENEL</v>
          </cell>
          <cell r="R770">
            <v>0</v>
          </cell>
          <cell r="AZ770">
            <v>0</v>
          </cell>
          <cell r="BA770">
            <v>0</v>
          </cell>
          <cell r="BC770" t="str">
            <v>PLATINUM</v>
          </cell>
          <cell r="BE770" t="str">
            <v>Jan</v>
          </cell>
        </row>
        <row r="771">
          <cell r="C771" t="str">
            <v>ENEL</v>
          </cell>
          <cell r="R771">
            <v>0</v>
          </cell>
          <cell r="AZ771">
            <v>0</v>
          </cell>
          <cell r="BA771">
            <v>0</v>
          </cell>
          <cell r="BC771" t="str">
            <v>PLATINUM</v>
          </cell>
          <cell r="BE771" t="str">
            <v>Feb</v>
          </cell>
        </row>
        <row r="772">
          <cell r="C772" t="str">
            <v>ENEL</v>
          </cell>
          <cell r="R772">
            <v>0</v>
          </cell>
          <cell r="AZ772">
            <v>0</v>
          </cell>
          <cell r="BA772">
            <v>0</v>
          </cell>
          <cell r="BC772" t="str">
            <v>PLATINUM</v>
          </cell>
          <cell r="BE772" t="str">
            <v>Mar</v>
          </cell>
        </row>
        <row r="773">
          <cell r="C773" t="str">
            <v>ENEL</v>
          </cell>
          <cell r="R773">
            <v>0</v>
          </cell>
          <cell r="AZ773">
            <v>0</v>
          </cell>
          <cell r="BA773">
            <v>0</v>
          </cell>
          <cell r="BC773" t="str">
            <v>PLATINUM</v>
          </cell>
          <cell r="BE773" t="str">
            <v>Apr</v>
          </cell>
        </row>
        <row r="774">
          <cell r="C774" t="str">
            <v>ENEL</v>
          </cell>
          <cell r="R774">
            <v>0</v>
          </cell>
          <cell r="AZ774">
            <v>0</v>
          </cell>
          <cell r="BA774">
            <v>0</v>
          </cell>
          <cell r="BC774" t="str">
            <v>PLATINUM</v>
          </cell>
          <cell r="BE774" t="str">
            <v>May</v>
          </cell>
        </row>
        <row r="775">
          <cell r="C775" t="str">
            <v>ENEL</v>
          </cell>
          <cell r="R775">
            <v>0</v>
          </cell>
          <cell r="AZ775">
            <v>0</v>
          </cell>
          <cell r="BA775">
            <v>0</v>
          </cell>
          <cell r="BC775" t="str">
            <v>PLATINUM</v>
          </cell>
          <cell r="BE775" t="str">
            <v>Jun</v>
          </cell>
        </row>
        <row r="776">
          <cell r="C776" t="str">
            <v>ENEL</v>
          </cell>
          <cell r="R776">
            <v>0</v>
          </cell>
          <cell r="AZ776">
            <v>0</v>
          </cell>
          <cell r="BA776">
            <v>0</v>
          </cell>
          <cell r="BC776" t="str">
            <v>PLATINUM</v>
          </cell>
          <cell r="BE776" t="str">
            <v>Jul</v>
          </cell>
        </row>
        <row r="777">
          <cell r="C777" t="str">
            <v>ENEL</v>
          </cell>
          <cell r="R777">
            <v>0</v>
          </cell>
          <cell r="AZ777">
            <v>0</v>
          </cell>
          <cell r="BA777">
            <v>0</v>
          </cell>
          <cell r="BC777" t="str">
            <v>PLATINUM</v>
          </cell>
          <cell r="BE777" t="str">
            <v>Aug</v>
          </cell>
        </row>
        <row r="778">
          <cell r="C778" t="str">
            <v>ENEL</v>
          </cell>
          <cell r="R778">
            <v>0</v>
          </cell>
          <cell r="AZ778">
            <v>0</v>
          </cell>
          <cell r="BA778">
            <v>0</v>
          </cell>
          <cell r="BC778" t="str">
            <v>PLATINUM</v>
          </cell>
          <cell r="BE778" t="str">
            <v>Sep</v>
          </cell>
        </row>
        <row r="779">
          <cell r="C779" t="str">
            <v>ENEL</v>
          </cell>
          <cell r="R779">
            <v>0</v>
          </cell>
          <cell r="AZ779">
            <v>0</v>
          </cell>
          <cell r="BA779">
            <v>0</v>
          </cell>
          <cell r="BC779" t="str">
            <v>PLATINUM</v>
          </cell>
          <cell r="BE779" t="str">
            <v>Oct</v>
          </cell>
        </row>
        <row r="780">
          <cell r="C780" t="str">
            <v>ENEL</v>
          </cell>
          <cell r="R780">
            <v>0</v>
          </cell>
          <cell r="AZ780">
            <v>0</v>
          </cell>
          <cell r="BA780">
            <v>0</v>
          </cell>
          <cell r="BC780" t="str">
            <v>PLATINUM</v>
          </cell>
          <cell r="BE780" t="str">
            <v>Nov</v>
          </cell>
        </row>
        <row r="781">
          <cell r="C781" t="str">
            <v>ENEL</v>
          </cell>
          <cell r="R781">
            <v>0</v>
          </cell>
          <cell r="AZ781">
            <v>0</v>
          </cell>
          <cell r="BA781">
            <v>0</v>
          </cell>
          <cell r="BC781" t="str">
            <v>PLATINUM</v>
          </cell>
          <cell r="BE781" t="str">
            <v>Dec</v>
          </cell>
        </row>
        <row r="782">
          <cell r="C782" t="str">
            <v>ENEL</v>
          </cell>
          <cell r="R782">
            <v>0</v>
          </cell>
          <cell r="AZ782">
            <v>0</v>
          </cell>
          <cell r="BA782">
            <v>0</v>
          </cell>
          <cell r="BC782" t="str">
            <v>PLATINUM</v>
          </cell>
          <cell r="BE782" t="str">
            <v>Jan</v>
          </cell>
        </row>
        <row r="783">
          <cell r="C783" t="str">
            <v>ENEL</v>
          </cell>
          <cell r="R783">
            <v>0</v>
          </cell>
          <cell r="AZ783">
            <v>0</v>
          </cell>
          <cell r="BA783">
            <v>0</v>
          </cell>
          <cell r="BC783" t="str">
            <v>PLATINUM</v>
          </cell>
          <cell r="BE783" t="str">
            <v>Feb</v>
          </cell>
        </row>
        <row r="784">
          <cell r="C784" t="str">
            <v>ENEL</v>
          </cell>
          <cell r="R784">
            <v>0</v>
          </cell>
          <cell r="AZ784">
            <v>0</v>
          </cell>
          <cell r="BA784">
            <v>0</v>
          </cell>
          <cell r="BC784" t="str">
            <v>PLATINUM</v>
          </cell>
          <cell r="BE784" t="str">
            <v>Mar</v>
          </cell>
        </row>
        <row r="785">
          <cell r="C785" t="str">
            <v>ENEL</v>
          </cell>
          <cell r="R785">
            <v>0</v>
          </cell>
          <cell r="AZ785">
            <v>0</v>
          </cell>
          <cell r="BA785">
            <v>0</v>
          </cell>
          <cell r="BC785" t="str">
            <v>PLATINUM</v>
          </cell>
          <cell r="BE785" t="str">
            <v>Apr</v>
          </cell>
        </row>
        <row r="786">
          <cell r="C786" t="str">
            <v>ENEL</v>
          </cell>
          <cell r="R786">
            <v>0</v>
          </cell>
          <cell r="AZ786">
            <v>0</v>
          </cell>
          <cell r="BA786">
            <v>0</v>
          </cell>
          <cell r="BC786" t="str">
            <v>PLATINUM</v>
          </cell>
          <cell r="BE786" t="str">
            <v>May</v>
          </cell>
        </row>
        <row r="787">
          <cell r="C787" t="str">
            <v>ENEL</v>
          </cell>
          <cell r="R787">
            <v>0</v>
          </cell>
          <cell r="AZ787">
            <v>0</v>
          </cell>
          <cell r="BA787">
            <v>0</v>
          </cell>
          <cell r="BC787" t="str">
            <v>PLATINUM</v>
          </cell>
          <cell r="BE787" t="str">
            <v>Jun</v>
          </cell>
        </row>
        <row r="788">
          <cell r="C788" t="str">
            <v>ENEL</v>
          </cell>
          <cell r="R788">
            <v>0</v>
          </cell>
          <cell r="AZ788">
            <v>0</v>
          </cell>
          <cell r="BA788">
            <v>0</v>
          </cell>
          <cell r="BC788" t="str">
            <v>PLATINUM</v>
          </cell>
          <cell r="BE788" t="str">
            <v>Jul</v>
          </cell>
        </row>
        <row r="789">
          <cell r="C789" t="str">
            <v>ENEL</v>
          </cell>
          <cell r="R789">
            <v>0</v>
          </cell>
          <cell r="AZ789">
            <v>0</v>
          </cell>
          <cell r="BA789">
            <v>0</v>
          </cell>
          <cell r="BC789" t="str">
            <v>PLATINUM</v>
          </cell>
          <cell r="BE789" t="str">
            <v>Aug</v>
          </cell>
        </row>
        <row r="790">
          <cell r="C790" t="str">
            <v>ENEL</v>
          </cell>
          <cell r="R790">
            <v>0</v>
          </cell>
          <cell r="AZ790">
            <v>0</v>
          </cell>
          <cell r="BA790">
            <v>0</v>
          </cell>
          <cell r="BC790" t="str">
            <v>PLATINUM</v>
          </cell>
          <cell r="BE790" t="str">
            <v>Sep</v>
          </cell>
        </row>
        <row r="791">
          <cell r="C791" t="str">
            <v>ENEL</v>
          </cell>
          <cell r="R791">
            <v>0</v>
          </cell>
          <cell r="AZ791">
            <v>0</v>
          </cell>
          <cell r="BA791">
            <v>0</v>
          </cell>
          <cell r="BC791" t="str">
            <v>PLATINUM</v>
          </cell>
          <cell r="BE791" t="str">
            <v>Oct</v>
          </cell>
        </row>
        <row r="792">
          <cell r="C792" t="str">
            <v>ENEL</v>
          </cell>
          <cell r="R792">
            <v>0</v>
          </cell>
          <cell r="AZ792">
            <v>0</v>
          </cell>
          <cell r="BA792">
            <v>0</v>
          </cell>
          <cell r="BC792" t="str">
            <v>PLATINUM</v>
          </cell>
          <cell r="BE792" t="str">
            <v>Nov</v>
          </cell>
        </row>
        <row r="793">
          <cell r="C793" t="str">
            <v>ENEL</v>
          </cell>
          <cell r="R793">
            <v>0</v>
          </cell>
          <cell r="AZ793">
            <v>0</v>
          </cell>
          <cell r="BA793">
            <v>0</v>
          </cell>
          <cell r="BC793" t="str">
            <v>PLATINUM</v>
          </cell>
          <cell r="BE793" t="str">
            <v>Dec</v>
          </cell>
        </row>
        <row r="794">
          <cell r="C794" t="str">
            <v>ENEL</v>
          </cell>
          <cell r="R794">
            <v>0</v>
          </cell>
          <cell r="AZ794">
            <v>0</v>
          </cell>
          <cell r="BA794">
            <v>0</v>
          </cell>
          <cell r="BC794" t="str">
            <v>PLATINUM</v>
          </cell>
          <cell r="BE794" t="str">
            <v>Jan</v>
          </cell>
        </row>
        <row r="795">
          <cell r="C795" t="str">
            <v>ENEL</v>
          </cell>
          <cell r="R795">
            <v>0</v>
          </cell>
          <cell r="AZ795">
            <v>0</v>
          </cell>
          <cell r="BA795">
            <v>0</v>
          </cell>
          <cell r="BC795" t="str">
            <v>PLATINUM</v>
          </cell>
          <cell r="BE795" t="str">
            <v>Feb</v>
          </cell>
        </row>
        <row r="796">
          <cell r="C796" t="str">
            <v>ENEL</v>
          </cell>
          <cell r="R796">
            <v>0</v>
          </cell>
          <cell r="AZ796">
            <v>0</v>
          </cell>
          <cell r="BA796">
            <v>0</v>
          </cell>
          <cell r="BC796" t="str">
            <v>PLATINUM</v>
          </cell>
          <cell r="BE796" t="str">
            <v>Mar</v>
          </cell>
        </row>
        <row r="797">
          <cell r="C797" t="str">
            <v>ENEL</v>
          </cell>
          <cell r="R797">
            <v>0</v>
          </cell>
          <cell r="AZ797">
            <v>0</v>
          </cell>
          <cell r="BA797">
            <v>0</v>
          </cell>
          <cell r="BC797" t="str">
            <v>PLATINUM</v>
          </cell>
          <cell r="BE797" t="str">
            <v>Apr</v>
          </cell>
        </row>
        <row r="798">
          <cell r="C798" t="str">
            <v>ENEL</v>
          </cell>
          <cell r="R798">
            <v>0</v>
          </cell>
          <cell r="AZ798">
            <v>0</v>
          </cell>
          <cell r="BA798">
            <v>0</v>
          </cell>
          <cell r="BC798" t="str">
            <v>PLATINUM</v>
          </cell>
          <cell r="BE798" t="str">
            <v>May</v>
          </cell>
        </row>
        <row r="799">
          <cell r="C799" t="str">
            <v>ENEL</v>
          </cell>
          <cell r="R799">
            <v>0</v>
          </cell>
          <cell r="AZ799">
            <v>0</v>
          </cell>
          <cell r="BA799">
            <v>0</v>
          </cell>
          <cell r="BC799" t="str">
            <v>PLATINUM</v>
          </cell>
          <cell r="BE799" t="str">
            <v>Jun</v>
          </cell>
        </row>
        <row r="800">
          <cell r="C800" t="str">
            <v>ENEL</v>
          </cell>
          <cell r="R800">
            <v>0</v>
          </cell>
          <cell r="AZ800">
            <v>0</v>
          </cell>
          <cell r="BA800">
            <v>0</v>
          </cell>
          <cell r="BC800" t="str">
            <v>PLATINUM</v>
          </cell>
          <cell r="BE800" t="str">
            <v>Jul</v>
          </cell>
        </row>
        <row r="801">
          <cell r="C801" t="str">
            <v>ENEL</v>
          </cell>
          <cell r="R801">
            <v>0</v>
          </cell>
          <cell r="AZ801">
            <v>0</v>
          </cell>
          <cell r="BA801">
            <v>0</v>
          </cell>
          <cell r="BC801" t="str">
            <v>PLATINUM</v>
          </cell>
          <cell r="BE801" t="str">
            <v>Aug</v>
          </cell>
        </row>
        <row r="802">
          <cell r="C802" t="str">
            <v>ENEL</v>
          </cell>
          <cell r="R802">
            <v>0</v>
          </cell>
          <cell r="AZ802">
            <v>0</v>
          </cell>
          <cell r="BA802">
            <v>0</v>
          </cell>
          <cell r="BC802" t="str">
            <v>PLATINUM</v>
          </cell>
          <cell r="BE802" t="str">
            <v>Sep</v>
          </cell>
        </row>
        <row r="803">
          <cell r="C803" t="str">
            <v>ENEL</v>
          </cell>
          <cell r="R803">
            <v>0</v>
          </cell>
          <cell r="AZ803">
            <v>0</v>
          </cell>
          <cell r="BA803">
            <v>0</v>
          </cell>
          <cell r="BC803" t="str">
            <v>PLATINUM</v>
          </cell>
          <cell r="BE803" t="str">
            <v>Oct</v>
          </cell>
        </row>
        <row r="804">
          <cell r="C804" t="str">
            <v>ENEL</v>
          </cell>
          <cell r="R804">
            <v>0</v>
          </cell>
          <cell r="AZ804">
            <v>0</v>
          </cell>
          <cell r="BA804">
            <v>0</v>
          </cell>
          <cell r="BC804" t="str">
            <v>PLATINUM</v>
          </cell>
          <cell r="BE804" t="str">
            <v>Nov</v>
          </cell>
        </row>
        <row r="805">
          <cell r="C805" t="str">
            <v>ENEL</v>
          </cell>
          <cell r="R805">
            <v>0</v>
          </cell>
          <cell r="AZ805">
            <v>0</v>
          </cell>
          <cell r="BA805">
            <v>0</v>
          </cell>
          <cell r="BC805" t="str">
            <v>PLATINUM</v>
          </cell>
          <cell r="BE805" t="str">
            <v>Dec</v>
          </cell>
        </row>
        <row r="806">
          <cell r="C806" t="str">
            <v>ENEL</v>
          </cell>
          <cell r="R806">
            <v>0</v>
          </cell>
          <cell r="AZ806">
            <v>0</v>
          </cell>
          <cell r="BA806">
            <v>0</v>
          </cell>
          <cell r="BC806" t="str">
            <v>PLATINUM</v>
          </cell>
          <cell r="BE806" t="str">
            <v>Jan</v>
          </cell>
        </row>
        <row r="807">
          <cell r="C807" t="str">
            <v>ENEL</v>
          </cell>
          <cell r="R807">
            <v>0</v>
          </cell>
          <cell r="AZ807">
            <v>0</v>
          </cell>
          <cell r="BA807">
            <v>0</v>
          </cell>
          <cell r="BC807" t="str">
            <v>PLATINUM</v>
          </cell>
          <cell r="BE807" t="str">
            <v>Feb</v>
          </cell>
        </row>
        <row r="808">
          <cell r="C808" t="str">
            <v>ENEL</v>
          </cell>
          <cell r="R808">
            <v>0</v>
          </cell>
          <cell r="AZ808">
            <v>0</v>
          </cell>
          <cell r="BA808">
            <v>0</v>
          </cell>
          <cell r="BC808" t="str">
            <v>PLATINUM</v>
          </cell>
          <cell r="BE808" t="str">
            <v>Mar</v>
          </cell>
        </row>
        <row r="809">
          <cell r="C809" t="str">
            <v>ENEL</v>
          </cell>
          <cell r="R809">
            <v>0</v>
          </cell>
          <cell r="AZ809">
            <v>0</v>
          </cell>
          <cell r="BA809">
            <v>0</v>
          </cell>
          <cell r="BC809" t="str">
            <v>PLATINUM</v>
          </cell>
          <cell r="BE809" t="str">
            <v>Apr</v>
          </cell>
        </row>
        <row r="810">
          <cell r="C810" t="str">
            <v>ENEL</v>
          </cell>
          <cell r="R810">
            <v>0</v>
          </cell>
          <cell r="AZ810">
            <v>0</v>
          </cell>
          <cell r="BA810">
            <v>0</v>
          </cell>
          <cell r="BC810" t="str">
            <v>PLATINUM</v>
          </cell>
          <cell r="BE810" t="str">
            <v>May</v>
          </cell>
        </row>
        <row r="811">
          <cell r="C811" t="str">
            <v>ENEL</v>
          </cell>
          <cell r="R811">
            <v>0</v>
          </cell>
          <cell r="AZ811">
            <v>0</v>
          </cell>
          <cell r="BA811">
            <v>0</v>
          </cell>
          <cell r="BC811" t="str">
            <v>PLATINUM</v>
          </cell>
          <cell r="BE811" t="str">
            <v>Jun</v>
          </cell>
        </row>
        <row r="812">
          <cell r="C812" t="str">
            <v>ENEL</v>
          </cell>
          <cell r="R812">
            <v>0</v>
          </cell>
          <cell r="AZ812">
            <v>0</v>
          </cell>
          <cell r="BA812">
            <v>0</v>
          </cell>
          <cell r="BC812" t="str">
            <v>PLATINUM</v>
          </cell>
          <cell r="BE812" t="str">
            <v>Jul</v>
          </cell>
        </row>
        <row r="813">
          <cell r="C813" t="str">
            <v>ENEL</v>
          </cell>
          <cell r="R813">
            <v>0</v>
          </cell>
          <cell r="AZ813">
            <v>0</v>
          </cell>
          <cell r="BA813">
            <v>0</v>
          </cell>
          <cell r="BC813" t="str">
            <v>PLATINUM</v>
          </cell>
          <cell r="BE813" t="str">
            <v>Aug</v>
          </cell>
        </row>
        <row r="814">
          <cell r="C814" t="str">
            <v>ENEL</v>
          </cell>
          <cell r="R814">
            <v>0</v>
          </cell>
          <cell r="AZ814">
            <v>0</v>
          </cell>
          <cell r="BA814">
            <v>0</v>
          </cell>
          <cell r="BC814" t="str">
            <v>PLATINUM</v>
          </cell>
          <cell r="BE814" t="str">
            <v>Sep</v>
          </cell>
        </row>
        <row r="815">
          <cell r="C815" t="str">
            <v>ENEL</v>
          </cell>
          <cell r="R815">
            <v>0</v>
          </cell>
          <cell r="AZ815">
            <v>0</v>
          </cell>
          <cell r="BA815">
            <v>0</v>
          </cell>
          <cell r="BC815" t="str">
            <v>PLATINUM</v>
          </cell>
          <cell r="BE815" t="str">
            <v>Oct</v>
          </cell>
        </row>
        <row r="816">
          <cell r="C816" t="str">
            <v>ENEL</v>
          </cell>
          <cell r="R816">
            <v>0</v>
          </cell>
          <cell r="AZ816">
            <v>0</v>
          </cell>
          <cell r="BA816">
            <v>0</v>
          </cell>
          <cell r="BC816" t="str">
            <v>PLATINUM</v>
          </cell>
          <cell r="BE816" t="str">
            <v>Nov</v>
          </cell>
        </row>
        <row r="817">
          <cell r="C817" t="str">
            <v>ENEL</v>
          </cell>
          <cell r="R817">
            <v>0</v>
          </cell>
          <cell r="AZ817">
            <v>0</v>
          </cell>
          <cell r="BA817">
            <v>0</v>
          </cell>
          <cell r="BC817" t="str">
            <v>PLATINUM</v>
          </cell>
          <cell r="BE817" t="str">
            <v>Dec</v>
          </cell>
        </row>
        <row r="818">
          <cell r="C818" t="str">
            <v>Tirreno</v>
          </cell>
          <cell r="R818">
            <v>36000</v>
          </cell>
          <cell r="AZ818">
            <v>-72000</v>
          </cell>
          <cell r="BA818">
            <v>-61992.773889250027</v>
          </cell>
          <cell r="BC818" t="str">
            <v>GOLD</v>
          </cell>
          <cell r="BE818" t="str">
            <v>Jan</v>
          </cell>
        </row>
        <row r="819">
          <cell r="C819" t="str">
            <v>Tirreno</v>
          </cell>
          <cell r="R819">
            <v>0</v>
          </cell>
          <cell r="AZ819">
            <v>0</v>
          </cell>
          <cell r="BA819">
            <v>0</v>
          </cell>
          <cell r="BC819" t="str">
            <v>GOLD</v>
          </cell>
          <cell r="BE819" t="str">
            <v>Feb</v>
          </cell>
        </row>
        <row r="820">
          <cell r="C820" t="str">
            <v>Tirreno</v>
          </cell>
          <cell r="R820">
            <v>0</v>
          </cell>
          <cell r="AZ820">
            <v>0</v>
          </cell>
          <cell r="BA820">
            <v>0</v>
          </cell>
          <cell r="BC820" t="str">
            <v>GOLD</v>
          </cell>
          <cell r="BE820" t="str">
            <v>Mar</v>
          </cell>
        </row>
        <row r="821">
          <cell r="C821" t="str">
            <v>Tirreno</v>
          </cell>
          <cell r="R821">
            <v>0</v>
          </cell>
          <cell r="AZ821">
            <v>0</v>
          </cell>
          <cell r="BA821">
            <v>0</v>
          </cell>
          <cell r="BC821" t="str">
            <v>GOLD</v>
          </cell>
          <cell r="BE821" t="str">
            <v>Apr</v>
          </cell>
        </row>
        <row r="822">
          <cell r="C822" t="str">
            <v>Tirreno</v>
          </cell>
          <cell r="R822">
            <v>0</v>
          </cell>
          <cell r="AZ822">
            <v>0</v>
          </cell>
          <cell r="BA822">
            <v>0</v>
          </cell>
          <cell r="BC822" t="str">
            <v>GOLD</v>
          </cell>
          <cell r="BE822" t="str">
            <v>May</v>
          </cell>
        </row>
        <row r="823">
          <cell r="C823" t="str">
            <v>Tirreno</v>
          </cell>
          <cell r="R823">
            <v>0</v>
          </cell>
          <cell r="AZ823">
            <v>0</v>
          </cell>
          <cell r="BA823">
            <v>0</v>
          </cell>
          <cell r="BC823" t="str">
            <v>GOLD</v>
          </cell>
          <cell r="BE823" t="str">
            <v>Jun</v>
          </cell>
        </row>
        <row r="824">
          <cell r="C824" t="str">
            <v>Tirreno</v>
          </cell>
          <cell r="R824">
            <v>0</v>
          </cell>
          <cell r="AZ824">
            <v>0</v>
          </cell>
          <cell r="BA824">
            <v>0</v>
          </cell>
          <cell r="BC824" t="str">
            <v>GOLD</v>
          </cell>
          <cell r="BE824" t="str">
            <v>Jul</v>
          </cell>
        </row>
        <row r="825">
          <cell r="C825" t="str">
            <v>Tirreno</v>
          </cell>
          <cell r="R825">
            <v>0</v>
          </cell>
          <cell r="AZ825">
            <v>0</v>
          </cell>
          <cell r="BA825">
            <v>0</v>
          </cell>
          <cell r="BC825" t="str">
            <v>GOLD</v>
          </cell>
          <cell r="BE825" t="str">
            <v>Aug</v>
          </cell>
        </row>
        <row r="826">
          <cell r="C826" t="str">
            <v>Tirreno</v>
          </cell>
          <cell r="R826">
            <v>0</v>
          </cell>
          <cell r="AZ826">
            <v>0</v>
          </cell>
          <cell r="BA826">
            <v>0</v>
          </cell>
          <cell r="BC826" t="str">
            <v>GOLD</v>
          </cell>
          <cell r="BE826" t="str">
            <v>Sep</v>
          </cell>
        </row>
        <row r="827">
          <cell r="C827" t="str">
            <v>Tirreno</v>
          </cell>
          <cell r="R827">
            <v>0</v>
          </cell>
          <cell r="AZ827">
            <v>0</v>
          </cell>
          <cell r="BA827">
            <v>0</v>
          </cell>
          <cell r="BC827" t="str">
            <v>GOLD</v>
          </cell>
          <cell r="BE827" t="str">
            <v>Oct</v>
          </cell>
        </row>
        <row r="828">
          <cell r="C828" t="str">
            <v>Tirreno</v>
          </cell>
          <cell r="R828">
            <v>0</v>
          </cell>
          <cell r="AZ828">
            <v>0</v>
          </cell>
          <cell r="BA828">
            <v>0</v>
          </cell>
          <cell r="BC828" t="str">
            <v>GOLD</v>
          </cell>
          <cell r="BE828" t="str">
            <v>Nov</v>
          </cell>
        </row>
        <row r="829">
          <cell r="C829" t="str">
            <v>Tirreno</v>
          </cell>
          <cell r="R829">
            <v>0</v>
          </cell>
          <cell r="AZ829">
            <v>0</v>
          </cell>
          <cell r="BA829">
            <v>0</v>
          </cell>
          <cell r="BC829" t="str">
            <v>GOLD</v>
          </cell>
          <cell r="BE829" t="str">
            <v>Dec</v>
          </cell>
        </row>
        <row r="830">
          <cell r="C830" t="str">
            <v>Tirreno</v>
          </cell>
          <cell r="R830">
            <v>24000</v>
          </cell>
          <cell r="AZ830">
            <v>-48000</v>
          </cell>
          <cell r="BA830">
            <v>-36205.501972818936</v>
          </cell>
          <cell r="BC830" t="str">
            <v>GOLD</v>
          </cell>
          <cell r="BE830" t="str">
            <v>Jan</v>
          </cell>
        </row>
        <row r="831">
          <cell r="C831" t="str">
            <v>Tirreno</v>
          </cell>
          <cell r="R831">
            <v>0</v>
          </cell>
          <cell r="AZ831">
            <v>0</v>
          </cell>
          <cell r="BA831">
            <v>0</v>
          </cell>
          <cell r="BC831" t="str">
            <v>GOLD</v>
          </cell>
          <cell r="BE831" t="str">
            <v>Feb</v>
          </cell>
        </row>
        <row r="832">
          <cell r="C832" t="str">
            <v>Tirreno</v>
          </cell>
          <cell r="R832">
            <v>0</v>
          </cell>
          <cell r="AZ832">
            <v>0</v>
          </cell>
          <cell r="BA832">
            <v>0</v>
          </cell>
          <cell r="BC832" t="str">
            <v>GOLD</v>
          </cell>
          <cell r="BE832" t="str">
            <v>Mar</v>
          </cell>
        </row>
        <row r="833">
          <cell r="C833" t="str">
            <v>Tirreno</v>
          </cell>
          <cell r="R833">
            <v>0</v>
          </cell>
          <cell r="AZ833">
            <v>0</v>
          </cell>
          <cell r="BA833">
            <v>0</v>
          </cell>
          <cell r="BC833" t="str">
            <v>GOLD</v>
          </cell>
          <cell r="BE833" t="str">
            <v>Apr</v>
          </cell>
        </row>
        <row r="834">
          <cell r="C834" t="str">
            <v>Tirreno</v>
          </cell>
          <cell r="R834">
            <v>0</v>
          </cell>
          <cell r="AZ834">
            <v>0</v>
          </cell>
          <cell r="BA834">
            <v>0</v>
          </cell>
          <cell r="BC834" t="str">
            <v>GOLD</v>
          </cell>
          <cell r="BE834" t="str">
            <v>May</v>
          </cell>
        </row>
        <row r="835">
          <cell r="C835" t="str">
            <v>Tirreno</v>
          </cell>
          <cell r="R835">
            <v>0</v>
          </cell>
          <cell r="AZ835">
            <v>0</v>
          </cell>
          <cell r="BA835">
            <v>0</v>
          </cell>
          <cell r="BC835" t="str">
            <v>GOLD</v>
          </cell>
          <cell r="BE835" t="str">
            <v>Jun</v>
          </cell>
        </row>
        <row r="836">
          <cell r="C836" t="str">
            <v>Tirreno</v>
          </cell>
          <cell r="R836">
            <v>0</v>
          </cell>
          <cell r="AZ836">
            <v>0</v>
          </cell>
          <cell r="BA836">
            <v>0</v>
          </cell>
          <cell r="BC836" t="str">
            <v>GOLD</v>
          </cell>
          <cell r="BE836" t="str">
            <v>Jul</v>
          </cell>
        </row>
        <row r="837">
          <cell r="C837" t="str">
            <v>Tirreno</v>
          </cell>
          <cell r="R837">
            <v>0</v>
          </cell>
          <cell r="AZ837">
            <v>0</v>
          </cell>
          <cell r="BA837">
            <v>0</v>
          </cell>
          <cell r="BC837" t="str">
            <v>GOLD</v>
          </cell>
          <cell r="BE837" t="str">
            <v>Aug</v>
          </cell>
        </row>
        <row r="838">
          <cell r="C838" t="str">
            <v>Tirreno</v>
          </cell>
          <cell r="R838">
            <v>0</v>
          </cell>
          <cell r="AZ838">
            <v>0</v>
          </cell>
          <cell r="BA838">
            <v>0</v>
          </cell>
          <cell r="BC838" t="str">
            <v>GOLD</v>
          </cell>
          <cell r="BE838" t="str">
            <v>Sep</v>
          </cell>
        </row>
        <row r="839">
          <cell r="C839" t="str">
            <v>Tirreno</v>
          </cell>
          <cell r="R839">
            <v>0</v>
          </cell>
          <cell r="AZ839">
            <v>0</v>
          </cell>
          <cell r="BA839">
            <v>0</v>
          </cell>
          <cell r="BC839" t="str">
            <v>GOLD</v>
          </cell>
          <cell r="BE839" t="str">
            <v>Oct</v>
          </cell>
        </row>
        <row r="840">
          <cell r="C840" t="str">
            <v>Tirreno</v>
          </cell>
          <cell r="R840">
            <v>0</v>
          </cell>
          <cell r="AZ840">
            <v>0</v>
          </cell>
          <cell r="BA840">
            <v>0</v>
          </cell>
          <cell r="BC840" t="str">
            <v>GOLD</v>
          </cell>
          <cell r="BE840" t="str">
            <v>Nov</v>
          </cell>
        </row>
        <row r="841">
          <cell r="C841" t="str">
            <v>Tirreno</v>
          </cell>
          <cell r="R841">
            <v>0</v>
          </cell>
          <cell r="AZ841">
            <v>0</v>
          </cell>
          <cell r="BA841">
            <v>0</v>
          </cell>
          <cell r="BC841" t="str">
            <v>GOLD</v>
          </cell>
          <cell r="BE841" t="str">
            <v>Dec</v>
          </cell>
        </row>
        <row r="842">
          <cell r="C842" t="str">
            <v>Tirreno</v>
          </cell>
          <cell r="R842">
            <v>0</v>
          </cell>
          <cell r="AZ842">
            <v>0</v>
          </cell>
          <cell r="BA842">
            <v>0</v>
          </cell>
          <cell r="BC842" t="str">
            <v>GOLD</v>
          </cell>
          <cell r="BE842" t="str">
            <v>Jan</v>
          </cell>
        </row>
        <row r="843">
          <cell r="C843" t="str">
            <v>Tirreno</v>
          </cell>
          <cell r="R843">
            <v>0</v>
          </cell>
          <cell r="AZ843">
            <v>0</v>
          </cell>
          <cell r="BA843">
            <v>0</v>
          </cell>
          <cell r="BC843" t="str">
            <v>GOLD</v>
          </cell>
          <cell r="BE843" t="str">
            <v>Feb</v>
          </cell>
        </row>
        <row r="844">
          <cell r="C844" t="str">
            <v>Tirreno</v>
          </cell>
          <cell r="R844">
            <v>0</v>
          </cell>
          <cell r="AZ844">
            <v>0</v>
          </cell>
          <cell r="BA844">
            <v>0</v>
          </cell>
          <cell r="BC844" t="str">
            <v>GOLD</v>
          </cell>
          <cell r="BE844" t="str">
            <v>Mar</v>
          </cell>
        </row>
        <row r="845">
          <cell r="C845" t="str">
            <v>Tirreno</v>
          </cell>
          <cell r="R845">
            <v>30000</v>
          </cell>
          <cell r="AZ845">
            <v>-60000</v>
          </cell>
          <cell r="BA845">
            <v>-52490.198531030481</v>
          </cell>
          <cell r="BC845" t="str">
            <v>GOLD</v>
          </cell>
          <cell r="BE845" t="str">
            <v>Apr</v>
          </cell>
        </row>
        <row r="846">
          <cell r="C846" t="str">
            <v>Tirreno</v>
          </cell>
          <cell r="R846">
            <v>0</v>
          </cell>
          <cell r="AZ846">
            <v>0</v>
          </cell>
          <cell r="BA846">
            <v>0</v>
          </cell>
          <cell r="BC846" t="str">
            <v>GOLD</v>
          </cell>
          <cell r="BE846" t="str">
            <v>May</v>
          </cell>
        </row>
        <row r="847">
          <cell r="C847" t="str">
            <v>Tirreno</v>
          </cell>
          <cell r="R847">
            <v>0</v>
          </cell>
          <cell r="AZ847">
            <v>0</v>
          </cell>
          <cell r="BA847">
            <v>0</v>
          </cell>
          <cell r="BC847" t="str">
            <v>GOLD</v>
          </cell>
          <cell r="BE847" t="str">
            <v>Jun</v>
          </cell>
        </row>
        <row r="848">
          <cell r="C848" t="str">
            <v>Tirreno</v>
          </cell>
          <cell r="R848">
            <v>0</v>
          </cell>
          <cell r="AZ848">
            <v>0</v>
          </cell>
          <cell r="BA848">
            <v>0</v>
          </cell>
          <cell r="BC848" t="str">
            <v>GOLD</v>
          </cell>
          <cell r="BE848" t="str">
            <v>Jul</v>
          </cell>
        </row>
        <row r="849">
          <cell r="C849" t="str">
            <v>Tirreno</v>
          </cell>
          <cell r="R849">
            <v>0</v>
          </cell>
          <cell r="AZ849">
            <v>0</v>
          </cell>
          <cell r="BA849">
            <v>0</v>
          </cell>
          <cell r="BC849" t="str">
            <v>GOLD</v>
          </cell>
          <cell r="BE849" t="str">
            <v>Aug</v>
          </cell>
        </row>
        <row r="850">
          <cell r="C850" t="str">
            <v>Tirreno</v>
          </cell>
          <cell r="R850">
            <v>0</v>
          </cell>
          <cell r="AZ850">
            <v>0</v>
          </cell>
          <cell r="BA850">
            <v>0</v>
          </cell>
          <cell r="BC850" t="str">
            <v>GOLD</v>
          </cell>
          <cell r="BE850" t="str">
            <v>Sep</v>
          </cell>
        </row>
        <row r="851">
          <cell r="C851" t="str">
            <v>Tirreno</v>
          </cell>
          <cell r="R851">
            <v>0</v>
          </cell>
          <cell r="AZ851">
            <v>0</v>
          </cell>
          <cell r="BA851">
            <v>0</v>
          </cell>
          <cell r="BC851" t="str">
            <v>GOLD</v>
          </cell>
          <cell r="BE851" t="str">
            <v>Oct</v>
          </cell>
        </row>
        <row r="852">
          <cell r="C852" t="str">
            <v>Tirreno</v>
          </cell>
          <cell r="R852">
            <v>0</v>
          </cell>
          <cell r="AZ852">
            <v>0</v>
          </cell>
          <cell r="BA852">
            <v>0</v>
          </cell>
          <cell r="BC852" t="str">
            <v>GOLD</v>
          </cell>
          <cell r="BE852" t="str">
            <v>Nov</v>
          </cell>
        </row>
        <row r="853">
          <cell r="C853" t="str">
            <v>Tirreno</v>
          </cell>
          <cell r="R853">
            <v>0</v>
          </cell>
          <cell r="AZ853">
            <v>0</v>
          </cell>
          <cell r="BA853">
            <v>0</v>
          </cell>
          <cell r="BC853" t="str">
            <v>GOLD</v>
          </cell>
          <cell r="BE853" t="str">
            <v>Dec</v>
          </cell>
        </row>
        <row r="854">
          <cell r="C854" t="str">
            <v>Tirreno</v>
          </cell>
          <cell r="R854">
            <v>0</v>
          </cell>
          <cell r="AZ854">
            <v>0</v>
          </cell>
          <cell r="BA854">
            <v>0</v>
          </cell>
          <cell r="BC854" t="str">
            <v>GOLD</v>
          </cell>
          <cell r="BE854" t="str">
            <v>Jan</v>
          </cell>
        </row>
        <row r="855">
          <cell r="C855" t="str">
            <v>Tirreno</v>
          </cell>
          <cell r="R855">
            <v>0</v>
          </cell>
          <cell r="AZ855">
            <v>0</v>
          </cell>
          <cell r="BA855">
            <v>0</v>
          </cell>
          <cell r="BC855" t="str">
            <v>GOLD</v>
          </cell>
          <cell r="BE855" t="str">
            <v>Feb</v>
          </cell>
        </row>
        <row r="856">
          <cell r="C856" t="str">
            <v>Tirreno</v>
          </cell>
          <cell r="R856">
            <v>0</v>
          </cell>
          <cell r="AZ856">
            <v>0</v>
          </cell>
          <cell r="BA856">
            <v>0</v>
          </cell>
          <cell r="BC856" t="str">
            <v>GOLD</v>
          </cell>
          <cell r="BE856" t="str">
            <v>Mar</v>
          </cell>
        </row>
        <row r="857">
          <cell r="C857" t="str">
            <v>Tirreno</v>
          </cell>
          <cell r="R857">
            <v>30000</v>
          </cell>
          <cell r="AZ857">
            <v>-60000</v>
          </cell>
          <cell r="BA857">
            <v>-45708.077331038483</v>
          </cell>
          <cell r="BC857" t="str">
            <v>GOLD</v>
          </cell>
          <cell r="BE857" t="str">
            <v>Apr</v>
          </cell>
        </row>
        <row r="858">
          <cell r="C858" t="str">
            <v>Tirreno</v>
          </cell>
          <cell r="R858">
            <v>0</v>
          </cell>
          <cell r="AZ858">
            <v>0</v>
          </cell>
          <cell r="BA858">
            <v>0</v>
          </cell>
          <cell r="BC858" t="str">
            <v>GOLD</v>
          </cell>
          <cell r="BE858" t="str">
            <v>May</v>
          </cell>
        </row>
        <row r="859">
          <cell r="C859" t="str">
            <v>Tirreno</v>
          </cell>
          <cell r="R859">
            <v>0</v>
          </cell>
          <cell r="AZ859">
            <v>0</v>
          </cell>
          <cell r="BA859">
            <v>0</v>
          </cell>
          <cell r="BC859" t="str">
            <v>GOLD</v>
          </cell>
          <cell r="BE859" t="str">
            <v>Jun</v>
          </cell>
        </row>
        <row r="860">
          <cell r="C860" t="str">
            <v>Tirreno</v>
          </cell>
          <cell r="R860">
            <v>0</v>
          </cell>
          <cell r="AZ860">
            <v>0</v>
          </cell>
          <cell r="BA860">
            <v>0</v>
          </cell>
          <cell r="BC860" t="str">
            <v>GOLD</v>
          </cell>
          <cell r="BE860" t="str">
            <v>Jul</v>
          </cell>
        </row>
        <row r="861">
          <cell r="C861" t="str">
            <v>Tirreno</v>
          </cell>
          <cell r="R861">
            <v>0</v>
          </cell>
          <cell r="AZ861">
            <v>0</v>
          </cell>
          <cell r="BA861">
            <v>0</v>
          </cell>
          <cell r="BC861" t="str">
            <v>GOLD</v>
          </cell>
          <cell r="BE861" t="str">
            <v>Aug</v>
          </cell>
        </row>
        <row r="862">
          <cell r="C862" t="str">
            <v>Tirreno</v>
          </cell>
          <cell r="R862">
            <v>0</v>
          </cell>
          <cell r="AZ862">
            <v>0</v>
          </cell>
          <cell r="BA862">
            <v>0</v>
          </cell>
          <cell r="BC862" t="str">
            <v>GOLD</v>
          </cell>
          <cell r="BE862" t="str">
            <v>Sep</v>
          </cell>
        </row>
        <row r="863">
          <cell r="C863" t="str">
            <v>Tirreno</v>
          </cell>
          <cell r="R863">
            <v>0</v>
          </cell>
          <cell r="AZ863">
            <v>0</v>
          </cell>
          <cell r="BA863">
            <v>0</v>
          </cell>
          <cell r="BC863" t="str">
            <v>GOLD</v>
          </cell>
          <cell r="BE863" t="str">
            <v>Oct</v>
          </cell>
        </row>
        <row r="864">
          <cell r="C864" t="str">
            <v>Tirreno</v>
          </cell>
          <cell r="R864">
            <v>0</v>
          </cell>
          <cell r="AZ864">
            <v>0</v>
          </cell>
          <cell r="BA864">
            <v>0</v>
          </cell>
          <cell r="BC864" t="str">
            <v>GOLD</v>
          </cell>
          <cell r="BE864" t="str">
            <v>Nov</v>
          </cell>
        </row>
        <row r="865">
          <cell r="C865" t="str">
            <v>Tirreno</v>
          </cell>
          <cell r="R865">
            <v>0</v>
          </cell>
          <cell r="AZ865">
            <v>0</v>
          </cell>
          <cell r="BA865">
            <v>0</v>
          </cell>
          <cell r="BC865" t="str">
            <v>GOLD</v>
          </cell>
          <cell r="BE865" t="str">
            <v>Dec</v>
          </cell>
        </row>
        <row r="866">
          <cell r="C866" t="str">
            <v>Tirreno</v>
          </cell>
          <cell r="R866">
            <v>0</v>
          </cell>
          <cell r="AZ866">
            <v>0</v>
          </cell>
          <cell r="BA866">
            <v>0</v>
          </cell>
          <cell r="BC866" t="str">
            <v>GOLD</v>
          </cell>
          <cell r="BE866" t="str">
            <v>Jan</v>
          </cell>
        </row>
        <row r="867">
          <cell r="C867" t="str">
            <v>Tirreno</v>
          </cell>
          <cell r="R867">
            <v>0</v>
          </cell>
          <cell r="AZ867">
            <v>0</v>
          </cell>
          <cell r="BA867">
            <v>0</v>
          </cell>
          <cell r="BC867" t="str">
            <v>GOLD</v>
          </cell>
          <cell r="BE867" t="str">
            <v>Feb</v>
          </cell>
        </row>
        <row r="868">
          <cell r="C868" t="str">
            <v>Tirreno</v>
          </cell>
          <cell r="R868">
            <v>0</v>
          </cell>
          <cell r="AZ868">
            <v>0</v>
          </cell>
          <cell r="BA868">
            <v>0</v>
          </cell>
          <cell r="BC868" t="str">
            <v>GOLD</v>
          </cell>
          <cell r="BE868" t="str">
            <v>Mar</v>
          </cell>
        </row>
        <row r="869">
          <cell r="C869" t="str">
            <v>Tirreno</v>
          </cell>
          <cell r="R869">
            <v>0</v>
          </cell>
          <cell r="AZ869">
            <v>0</v>
          </cell>
          <cell r="BA869">
            <v>0</v>
          </cell>
          <cell r="BC869" t="str">
            <v>GOLD</v>
          </cell>
          <cell r="BE869" t="str">
            <v>Apr</v>
          </cell>
        </row>
        <row r="870">
          <cell r="C870" t="str">
            <v>Tirreno</v>
          </cell>
          <cell r="R870">
            <v>0</v>
          </cell>
          <cell r="AZ870">
            <v>0</v>
          </cell>
          <cell r="BA870">
            <v>0</v>
          </cell>
          <cell r="BC870" t="str">
            <v>GOLD</v>
          </cell>
          <cell r="BE870" t="str">
            <v>May</v>
          </cell>
        </row>
        <row r="871">
          <cell r="C871" t="str">
            <v>Tirreno</v>
          </cell>
          <cell r="R871">
            <v>0</v>
          </cell>
          <cell r="AZ871">
            <v>0</v>
          </cell>
          <cell r="BA871">
            <v>0</v>
          </cell>
          <cell r="BC871" t="str">
            <v>GOLD</v>
          </cell>
          <cell r="BE871" t="str">
            <v>Jun</v>
          </cell>
        </row>
        <row r="872">
          <cell r="C872" t="str">
            <v>Tirreno</v>
          </cell>
          <cell r="R872">
            <v>0</v>
          </cell>
          <cell r="AZ872">
            <v>0</v>
          </cell>
          <cell r="BA872">
            <v>0</v>
          </cell>
          <cell r="BC872" t="str">
            <v>GOLD</v>
          </cell>
          <cell r="BE872" t="str">
            <v>Jul</v>
          </cell>
        </row>
        <row r="873">
          <cell r="C873" t="str">
            <v>Tirreno</v>
          </cell>
          <cell r="R873">
            <v>0</v>
          </cell>
          <cell r="AZ873">
            <v>0</v>
          </cell>
          <cell r="BA873">
            <v>0</v>
          </cell>
          <cell r="BC873" t="str">
            <v>GOLD</v>
          </cell>
          <cell r="BE873" t="str">
            <v>Aug</v>
          </cell>
        </row>
        <row r="874">
          <cell r="C874" t="str">
            <v>Tirreno</v>
          </cell>
          <cell r="R874">
            <v>0</v>
          </cell>
          <cell r="AZ874">
            <v>0</v>
          </cell>
          <cell r="BA874">
            <v>0</v>
          </cell>
          <cell r="BC874" t="str">
            <v>GOLD</v>
          </cell>
          <cell r="BE874" t="str">
            <v>Sep</v>
          </cell>
        </row>
        <row r="875">
          <cell r="C875" t="str">
            <v>Tirreno</v>
          </cell>
          <cell r="R875">
            <v>0</v>
          </cell>
          <cell r="AZ875">
            <v>0</v>
          </cell>
          <cell r="BA875">
            <v>0</v>
          </cell>
          <cell r="BC875" t="str">
            <v>GOLD</v>
          </cell>
          <cell r="BE875" t="str">
            <v>Oct</v>
          </cell>
        </row>
        <row r="876">
          <cell r="C876" t="str">
            <v>Tirreno</v>
          </cell>
          <cell r="R876">
            <v>0</v>
          </cell>
          <cell r="AZ876">
            <v>0</v>
          </cell>
          <cell r="BA876">
            <v>0</v>
          </cell>
          <cell r="BC876" t="str">
            <v>GOLD</v>
          </cell>
          <cell r="BE876" t="str">
            <v>Nov</v>
          </cell>
        </row>
        <row r="877">
          <cell r="C877" t="str">
            <v>Tirreno</v>
          </cell>
          <cell r="R877">
            <v>0</v>
          </cell>
          <cell r="AZ877">
            <v>0</v>
          </cell>
          <cell r="BA877">
            <v>0</v>
          </cell>
          <cell r="BC877" t="str">
            <v>GOLD</v>
          </cell>
          <cell r="BE877" t="str">
            <v>Dec</v>
          </cell>
        </row>
        <row r="878">
          <cell r="C878" t="str">
            <v>Tirreno</v>
          </cell>
          <cell r="R878">
            <v>0</v>
          </cell>
          <cell r="AZ878">
            <v>0</v>
          </cell>
          <cell r="BA878">
            <v>0</v>
          </cell>
          <cell r="BC878" t="str">
            <v>GOLD</v>
          </cell>
          <cell r="BE878" t="str">
            <v>Jan</v>
          </cell>
        </row>
        <row r="879">
          <cell r="C879" t="str">
            <v>Tirreno</v>
          </cell>
          <cell r="R879">
            <v>0</v>
          </cell>
          <cell r="AZ879">
            <v>0</v>
          </cell>
          <cell r="BA879">
            <v>0</v>
          </cell>
          <cell r="BC879" t="str">
            <v>GOLD</v>
          </cell>
          <cell r="BE879" t="str">
            <v>Feb</v>
          </cell>
        </row>
        <row r="880">
          <cell r="C880" t="str">
            <v>Tirreno</v>
          </cell>
          <cell r="R880">
            <v>0</v>
          </cell>
          <cell r="AZ880">
            <v>0</v>
          </cell>
          <cell r="BA880">
            <v>0</v>
          </cell>
          <cell r="BC880" t="str">
            <v>GOLD</v>
          </cell>
          <cell r="BE880" t="str">
            <v>Mar</v>
          </cell>
        </row>
        <row r="881">
          <cell r="C881" t="str">
            <v>Tirreno</v>
          </cell>
          <cell r="R881">
            <v>0</v>
          </cell>
          <cell r="AZ881">
            <v>0</v>
          </cell>
          <cell r="BA881">
            <v>0</v>
          </cell>
          <cell r="BC881" t="str">
            <v>GOLD</v>
          </cell>
          <cell r="BE881" t="str">
            <v>Apr</v>
          </cell>
        </row>
        <row r="882">
          <cell r="C882" t="str">
            <v>Tirreno</v>
          </cell>
          <cell r="R882">
            <v>0</v>
          </cell>
          <cell r="AZ882">
            <v>0</v>
          </cell>
          <cell r="BA882">
            <v>0</v>
          </cell>
          <cell r="BC882" t="str">
            <v>GOLD</v>
          </cell>
          <cell r="BE882" t="str">
            <v>May</v>
          </cell>
        </row>
        <row r="883">
          <cell r="C883" t="str">
            <v>Tirreno</v>
          </cell>
          <cell r="R883">
            <v>0</v>
          </cell>
          <cell r="AZ883">
            <v>0</v>
          </cell>
          <cell r="BA883">
            <v>0</v>
          </cell>
          <cell r="BC883" t="str">
            <v>GOLD</v>
          </cell>
          <cell r="BE883" t="str">
            <v>Jun</v>
          </cell>
        </row>
        <row r="884">
          <cell r="C884" t="str">
            <v>Tirreno</v>
          </cell>
          <cell r="R884">
            <v>0</v>
          </cell>
          <cell r="AZ884">
            <v>0</v>
          </cell>
          <cell r="BA884">
            <v>0</v>
          </cell>
          <cell r="BC884" t="str">
            <v>GOLD</v>
          </cell>
          <cell r="BE884" t="str">
            <v>Jul</v>
          </cell>
        </row>
        <row r="885">
          <cell r="C885" t="str">
            <v>Tirreno</v>
          </cell>
          <cell r="R885">
            <v>0</v>
          </cell>
          <cell r="AZ885">
            <v>0</v>
          </cell>
          <cell r="BA885">
            <v>0</v>
          </cell>
          <cell r="BC885" t="str">
            <v>GOLD</v>
          </cell>
          <cell r="BE885" t="str">
            <v>Aug</v>
          </cell>
        </row>
        <row r="886">
          <cell r="C886" t="str">
            <v>Tirreno</v>
          </cell>
          <cell r="R886">
            <v>0</v>
          </cell>
          <cell r="AZ886">
            <v>0</v>
          </cell>
          <cell r="BA886">
            <v>0</v>
          </cell>
          <cell r="BC886" t="str">
            <v>GOLD</v>
          </cell>
          <cell r="BE886" t="str">
            <v>Sep</v>
          </cell>
        </row>
        <row r="887">
          <cell r="C887" t="str">
            <v>Tirreno</v>
          </cell>
          <cell r="R887">
            <v>0</v>
          </cell>
          <cell r="AZ887">
            <v>0</v>
          </cell>
          <cell r="BA887">
            <v>0</v>
          </cell>
          <cell r="BC887" t="str">
            <v>GOLD</v>
          </cell>
          <cell r="BE887" t="str">
            <v>Oct</v>
          </cell>
        </row>
        <row r="888">
          <cell r="C888" t="str">
            <v>Tirreno</v>
          </cell>
          <cell r="R888">
            <v>0</v>
          </cell>
          <cell r="AZ888">
            <v>0</v>
          </cell>
          <cell r="BA888">
            <v>0</v>
          </cell>
          <cell r="BC888" t="str">
            <v>GOLD</v>
          </cell>
          <cell r="BE888" t="str">
            <v>Nov</v>
          </cell>
        </row>
        <row r="889">
          <cell r="C889" t="str">
            <v>Tirreno</v>
          </cell>
          <cell r="R889">
            <v>0</v>
          </cell>
          <cell r="AZ889">
            <v>0</v>
          </cell>
          <cell r="BA889">
            <v>0</v>
          </cell>
          <cell r="BC889" t="str">
            <v>GOLD</v>
          </cell>
          <cell r="BE889" t="str">
            <v>Dec</v>
          </cell>
        </row>
        <row r="890">
          <cell r="C890" t="str">
            <v>Tirreno</v>
          </cell>
          <cell r="R890">
            <v>0</v>
          </cell>
          <cell r="AZ890">
            <v>0</v>
          </cell>
          <cell r="BA890">
            <v>0</v>
          </cell>
          <cell r="BC890" t="str">
            <v>GOLD</v>
          </cell>
          <cell r="BE890" t="str">
            <v>Jan</v>
          </cell>
        </row>
        <row r="891">
          <cell r="C891" t="str">
            <v>Tirreno</v>
          </cell>
          <cell r="R891">
            <v>0</v>
          </cell>
          <cell r="AZ891">
            <v>0</v>
          </cell>
          <cell r="BA891">
            <v>0</v>
          </cell>
          <cell r="BC891" t="str">
            <v>GOLD</v>
          </cell>
          <cell r="BE891" t="str">
            <v>Feb</v>
          </cell>
        </row>
        <row r="892">
          <cell r="C892" t="str">
            <v>Tirreno</v>
          </cell>
          <cell r="R892">
            <v>0</v>
          </cell>
          <cell r="AZ892">
            <v>0</v>
          </cell>
          <cell r="BA892">
            <v>0</v>
          </cell>
          <cell r="BC892" t="str">
            <v>GOLD</v>
          </cell>
          <cell r="BE892" t="str">
            <v>Mar</v>
          </cell>
        </row>
        <row r="893">
          <cell r="C893" t="str">
            <v>Tirreno</v>
          </cell>
          <cell r="R893">
            <v>0</v>
          </cell>
          <cell r="AZ893">
            <v>0</v>
          </cell>
          <cell r="BA893">
            <v>0</v>
          </cell>
          <cell r="BC893" t="str">
            <v>GOLD</v>
          </cell>
          <cell r="BE893" t="str">
            <v>Apr</v>
          </cell>
        </row>
        <row r="894">
          <cell r="C894" t="str">
            <v>Tirreno</v>
          </cell>
          <cell r="R894">
            <v>0</v>
          </cell>
          <cell r="AZ894">
            <v>0</v>
          </cell>
          <cell r="BA894">
            <v>0</v>
          </cell>
          <cell r="BC894" t="str">
            <v>GOLD</v>
          </cell>
          <cell r="BE894" t="str">
            <v>May</v>
          </cell>
        </row>
        <row r="895">
          <cell r="C895" t="str">
            <v>Tirreno</v>
          </cell>
          <cell r="R895">
            <v>0</v>
          </cell>
          <cell r="AZ895">
            <v>0</v>
          </cell>
          <cell r="BA895">
            <v>0</v>
          </cell>
          <cell r="BC895" t="str">
            <v>GOLD</v>
          </cell>
          <cell r="BE895" t="str">
            <v>Jun</v>
          </cell>
        </row>
        <row r="896">
          <cell r="C896" t="str">
            <v>Tirreno</v>
          </cell>
          <cell r="R896">
            <v>0</v>
          </cell>
          <cell r="AZ896">
            <v>0</v>
          </cell>
          <cell r="BA896">
            <v>0</v>
          </cell>
          <cell r="BC896" t="str">
            <v>GOLD</v>
          </cell>
          <cell r="BE896" t="str">
            <v>Jul</v>
          </cell>
        </row>
        <row r="897">
          <cell r="C897" t="str">
            <v>Tirreno</v>
          </cell>
          <cell r="R897">
            <v>0</v>
          </cell>
          <cell r="AZ897">
            <v>0</v>
          </cell>
          <cell r="BA897">
            <v>0</v>
          </cell>
          <cell r="BC897" t="str">
            <v>GOLD</v>
          </cell>
          <cell r="BE897" t="str">
            <v>Aug</v>
          </cell>
        </row>
        <row r="898">
          <cell r="C898" t="str">
            <v>Tirreno</v>
          </cell>
          <cell r="R898">
            <v>0</v>
          </cell>
          <cell r="AZ898">
            <v>0</v>
          </cell>
          <cell r="BA898">
            <v>0</v>
          </cell>
          <cell r="BC898" t="str">
            <v>GOLD</v>
          </cell>
          <cell r="BE898" t="str">
            <v>Sep</v>
          </cell>
        </row>
        <row r="899">
          <cell r="C899" t="str">
            <v>Tirreno</v>
          </cell>
          <cell r="R899">
            <v>0</v>
          </cell>
          <cell r="AZ899">
            <v>0</v>
          </cell>
          <cell r="BA899">
            <v>0</v>
          </cell>
          <cell r="BC899" t="str">
            <v>GOLD</v>
          </cell>
          <cell r="BE899" t="str">
            <v>Oct</v>
          </cell>
        </row>
        <row r="900">
          <cell r="C900" t="str">
            <v>Tirreno</v>
          </cell>
          <cell r="R900">
            <v>0</v>
          </cell>
          <cell r="AZ900">
            <v>0</v>
          </cell>
          <cell r="BA900">
            <v>0</v>
          </cell>
          <cell r="BC900" t="str">
            <v>GOLD</v>
          </cell>
          <cell r="BE900" t="str">
            <v>Nov</v>
          </cell>
        </row>
        <row r="901">
          <cell r="C901" t="str">
            <v>Tirreno</v>
          </cell>
          <cell r="R901">
            <v>0</v>
          </cell>
          <cell r="AZ901">
            <v>0</v>
          </cell>
          <cell r="BA901">
            <v>0</v>
          </cell>
          <cell r="BC901" t="str">
            <v>GOLD</v>
          </cell>
          <cell r="BE901" t="str">
            <v>Dec</v>
          </cell>
        </row>
        <row r="902">
          <cell r="C902" t="str">
            <v>Other</v>
          </cell>
          <cell r="R902">
            <v>0</v>
          </cell>
          <cell r="AZ902">
            <v>0</v>
          </cell>
          <cell r="BA902">
            <v>0</v>
          </cell>
          <cell r="BC902" t="str">
            <v>OTHERS</v>
          </cell>
          <cell r="BE902" t="str">
            <v>Jan</v>
          </cell>
        </row>
        <row r="903">
          <cell r="C903" t="str">
            <v>Other</v>
          </cell>
          <cell r="R903">
            <v>0</v>
          </cell>
          <cell r="AZ903">
            <v>0</v>
          </cell>
          <cell r="BA903">
            <v>0</v>
          </cell>
          <cell r="BC903" t="str">
            <v>OTHERS</v>
          </cell>
          <cell r="BE903" t="str">
            <v>Feb</v>
          </cell>
        </row>
        <row r="904">
          <cell r="C904" t="str">
            <v>Other</v>
          </cell>
          <cell r="R904">
            <v>0</v>
          </cell>
          <cell r="AZ904">
            <v>0</v>
          </cell>
          <cell r="BA904">
            <v>0</v>
          </cell>
          <cell r="BC904" t="str">
            <v>OTHERS</v>
          </cell>
          <cell r="BE904" t="str">
            <v>Mar</v>
          </cell>
        </row>
        <row r="905">
          <cell r="C905" t="str">
            <v>Other</v>
          </cell>
          <cell r="R905">
            <v>0</v>
          </cell>
          <cell r="AZ905">
            <v>0</v>
          </cell>
          <cell r="BA905">
            <v>0</v>
          </cell>
          <cell r="BC905" t="str">
            <v>OTHERS</v>
          </cell>
          <cell r="BE905" t="str">
            <v>Apr</v>
          </cell>
        </row>
        <row r="906">
          <cell r="C906" t="str">
            <v>Other</v>
          </cell>
          <cell r="R906">
            <v>0</v>
          </cell>
          <cell r="AZ906">
            <v>0</v>
          </cell>
          <cell r="BA906">
            <v>0</v>
          </cell>
          <cell r="BC906" t="str">
            <v>OTHERS</v>
          </cell>
          <cell r="BE906" t="str">
            <v>May</v>
          </cell>
        </row>
        <row r="907">
          <cell r="C907" t="str">
            <v>Other</v>
          </cell>
          <cell r="R907">
            <v>0</v>
          </cell>
          <cell r="AZ907">
            <v>0</v>
          </cell>
          <cell r="BA907">
            <v>0</v>
          </cell>
          <cell r="BC907" t="str">
            <v>OTHERS</v>
          </cell>
          <cell r="BE907" t="str">
            <v>Jun</v>
          </cell>
        </row>
        <row r="908">
          <cell r="C908" t="str">
            <v>Other</v>
          </cell>
          <cell r="R908">
            <v>0</v>
          </cell>
          <cell r="AZ908">
            <v>0</v>
          </cell>
          <cell r="BA908">
            <v>0</v>
          </cell>
          <cell r="BC908" t="str">
            <v>OTHERS</v>
          </cell>
          <cell r="BE908" t="str">
            <v>Jul</v>
          </cell>
        </row>
        <row r="909">
          <cell r="C909" t="str">
            <v>Other</v>
          </cell>
          <cell r="R909">
            <v>0</v>
          </cell>
          <cell r="AZ909">
            <v>0</v>
          </cell>
          <cell r="BA909">
            <v>0</v>
          </cell>
          <cell r="BC909" t="str">
            <v>OTHERS</v>
          </cell>
          <cell r="BE909" t="str">
            <v>Aug</v>
          </cell>
        </row>
        <row r="910">
          <cell r="C910" t="str">
            <v>Other</v>
          </cell>
          <cell r="R910">
            <v>0</v>
          </cell>
          <cell r="AZ910">
            <v>0</v>
          </cell>
          <cell r="BA910">
            <v>0</v>
          </cell>
          <cell r="BC910" t="str">
            <v>OTHERS</v>
          </cell>
          <cell r="BE910" t="str">
            <v>Sep</v>
          </cell>
        </row>
        <row r="911">
          <cell r="C911" t="str">
            <v>Other</v>
          </cell>
          <cell r="R911">
            <v>0</v>
          </cell>
          <cell r="AZ911">
            <v>0</v>
          </cell>
          <cell r="BA911">
            <v>0</v>
          </cell>
          <cell r="BC911" t="str">
            <v>OTHERS</v>
          </cell>
          <cell r="BE911" t="str">
            <v>Oct</v>
          </cell>
        </row>
        <row r="912">
          <cell r="C912" t="str">
            <v>Other</v>
          </cell>
          <cell r="R912">
            <v>0</v>
          </cell>
          <cell r="AZ912">
            <v>0</v>
          </cell>
          <cell r="BA912">
            <v>0</v>
          </cell>
          <cell r="BC912" t="str">
            <v>OTHERS</v>
          </cell>
          <cell r="BE912" t="str">
            <v>Nov</v>
          </cell>
        </row>
        <row r="913">
          <cell r="C913" t="str">
            <v>Other</v>
          </cell>
          <cell r="R913">
            <v>0</v>
          </cell>
          <cell r="AZ913">
            <v>0</v>
          </cell>
          <cell r="BA913">
            <v>0</v>
          </cell>
          <cell r="BC913" t="str">
            <v>OTHERS</v>
          </cell>
          <cell r="BE913" t="str">
            <v>Dec</v>
          </cell>
        </row>
        <row r="914">
          <cell r="C914" t="str">
            <v>Other</v>
          </cell>
          <cell r="R914">
            <v>0</v>
          </cell>
          <cell r="AZ914">
            <v>0</v>
          </cell>
          <cell r="BA914">
            <v>0</v>
          </cell>
          <cell r="BC914" t="str">
            <v>OTHERS</v>
          </cell>
          <cell r="BE914" t="str">
            <v>Jan</v>
          </cell>
        </row>
        <row r="915">
          <cell r="C915" t="str">
            <v>Other</v>
          </cell>
          <cell r="R915">
            <v>0</v>
          </cell>
          <cell r="AZ915">
            <v>0</v>
          </cell>
          <cell r="BA915">
            <v>0</v>
          </cell>
          <cell r="BC915" t="str">
            <v>OTHERS</v>
          </cell>
          <cell r="BE915" t="str">
            <v>Feb</v>
          </cell>
        </row>
        <row r="916">
          <cell r="C916" t="str">
            <v>Other</v>
          </cell>
          <cell r="R916">
            <v>0</v>
          </cell>
          <cell r="AZ916">
            <v>0</v>
          </cell>
          <cell r="BA916">
            <v>0</v>
          </cell>
          <cell r="BC916" t="str">
            <v>OTHERS</v>
          </cell>
          <cell r="BE916" t="str">
            <v>Mar</v>
          </cell>
        </row>
        <row r="917">
          <cell r="C917" t="str">
            <v>Other</v>
          </cell>
          <cell r="R917">
            <v>0</v>
          </cell>
          <cell r="AZ917">
            <v>0</v>
          </cell>
          <cell r="BA917">
            <v>0</v>
          </cell>
          <cell r="BC917" t="str">
            <v>OTHERS</v>
          </cell>
          <cell r="BE917" t="str">
            <v>Apr</v>
          </cell>
        </row>
        <row r="918">
          <cell r="C918" t="str">
            <v>Other</v>
          </cell>
          <cell r="R918">
            <v>0</v>
          </cell>
          <cell r="AZ918">
            <v>0</v>
          </cell>
          <cell r="BA918">
            <v>0</v>
          </cell>
          <cell r="BC918" t="str">
            <v>OTHERS</v>
          </cell>
          <cell r="BE918" t="str">
            <v>May</v>
          </cell>
        </row>
        <row r="919">
          <cell r="C919" t="str">
            <v>Other</v>
          </cell>
          <cell r="R919">
            <v>0</v>
          </cell>
          <cell r="AZ919">
            <v>0</v>
          </cell>
          <cell r="BA919">
            <v>0</v>
          </cell>
          <cell r="BC919" t="str">
            <v>OTHERS</v>
          </cell>
          <cell r="BE919" t="str">
            <v>Jun</v>
          </cell>
        </row>
        <row r="920">
          <cell r="C920" t="str">
            <v>Other</v>
          </cell>
          <cell r="R920">
            <v>0</v>
          </cell>
          <cell r="AZ920">
            <v>0</v>
          </cell>
          <cell r="BA920">
            <v>0</v>
          </cell>
          <cell r="BC920" t="str">
            <v>OTHERS</v>
          </cell>
          <cell r="BE920" t="str">
            <v>Jul</v>
          </cell>
        </row>
        <row r="921">
          <cell r="C921" t="str">
            <v>Other</v>
          </cell>
          <cell r="R921">
            <v>0</v>
          </cell>
          <cell r="AZ921">
            <v>0</v>
          </cell>
          <cell r="BA921">
            <v>0</v>
          </cell>
          <cell r="BC921" t="str">
            <v>OTHERS</v>
          </cell>
          <cell r="BE921" t="str">
            <v>Aug</v>
          </cell>
        </row>
        <row r="922">
          <cell r="C922" t="str">
            <v>Other</v>
          </cell>
          <cell r="R922">
            <v>0</v>
          </cell>
          <cell r="AZ922">
            <v>0</v>
          </cell>
          <cell r="BA922">
            <v>0</v>
          </cell>
          <cell r="BC922" t="str">
            <v>OTHERS</v>
          </cell>
          <cell r="BE922" t="str">
            <v>Sep</v>
          </cell>
        </row>
        <row r="923">
          <cell r="C923" t="str">
            <v>Other</v>
          </cell>
          <cell r="R923">
            <v>0</v>
          </cell>
          <cell r="AZ923">
            <v>0</v>
          </cell>
          <cell r="BA923">
            <v>0</v>
          </cell>
          <cell r="BC923" t="str">
            <v>OTHERS</v>
          </cell>
          <cell r="BE923" t="str">
            <v>Oct</v>
          </cell>
        </row>
        <row r="924">
          <cell r="C924" t="str">
            <v>Other</v>
          </cell>
          <cell r="R924">
            <v>0</v>
          </cell>
          <cell r="AZ924">
            <v>0</v>
          </cell>
          <cell r="BA924">
            <v>0</v>
          </cell>
          <cell r="BC924" t="str">
            <v>OTHERS</v>
          </cell>
          <cell r="BE924" t="str">
            <v>Nov</v>
          </cell>
        </row>
        <row r="925">
          <cell r="C925" t="str">
            <v>Other</v>
          </cell>
          <cell r="R925">
            <v>0</v>
          </cell>
          <cell r="AZ925">
            <v>0</v>
          </cell>
          <cell r="BA925">
            <v>0</v>
          </cell>
          <cell r="BC925" t="str">
            <v>OTHERS</v>
          </cell>
          <cell r="BE925" t="str">
            <v>Dec</v>
          </cell>
        </row>
        <row r="926">
          <cell r="C926" t="str">
            <v>Glencore</v>
          </cell>
          <cell r="R926">
            <v>0</v>
          </cell>
          <cell r="AZ926">
            <v>0</v>
          </cell>
          <cell r="BA926">
            <v>0</v>
          </cell>
          <cell r="BC926" t="str">
            <v>OTHERS</v>
          </cell>
          <cell r="BE926" t="str">
            <v>Jan</v>
          </cell>
        </row>
        <row r="927">
          <cell r="C927" t="str">
            <v>Glencore</v>
          </cell>
          <cell r="R927">
            <v>0</v>
          </cell>
          <cell r="AZ927">
            <v>0</v>
          </cell>
          <cell r="BA927">
            <v>0</v>
          </cell>
          <cell r="BC927" t="str">
            <v>OTHERS</v>
          </cell>
          <cell r="BE927" t="str">
            <v>Feb</v>
          </cell>
        </row>
        <row r="928">
          <cell r="C928" t="str">
            <v>Glencore</v>
          </cell>
          <cell r="R928">
            <v>0</v>
          </cell>
          <cell r="AZ928">
            <v>0</v>
          </cell>
          <cell r="BA928">
            <v>0</v>
          </cell>
          <cell r="BC928" t="str">
            <v>OTHERS</v>
          </cell>
          <cell r="BE928" t="str">
            <v>Mar</v>
          </cell>
        </row>
        <row r="929">
          <cell r="C929" t="str">
            <v>Glencore</v>
          </cell>
          <cell r="R929">
            <v>0</v>
          </cell>
          <cell r="AZ929">
            <v>0</v>
          </cell>
          <cell r="BA929">
            <v>0</v>
          </cell>
          <cell r="BC929" t="str">
            <v>OTHERS</v>
          </cell>
          <cell r="BE929" t="str">
            <v>Apr</v>
          </cell>
        </row>
        <row r="930">
          <cell r="C930" t="str">
            <v>Glencore</v>
          </cell>
          <cell r="R930">
            <v>0</v>
          </cell>
          <cell r="AZ930">
            <v>0</v>
          </cell>
          <cell r="BA930">
            <v>0</v>
          </cell>
          <cell r="BC930" t="str">
            <v>OTHERS</v>
          </cell>
          <cell r="BE930" t="str">
            <v>May</v>
          </cell>
        </row>
        <row r="931">
          <cell r="C931" t="str">
            <v>Glencore</v>
          </cell>
          <cell r="R931">
            <v>0</v>
          </cell>
          <cell r="AZ931">
            <v>0</v>
          </cell>
          <cell r="BA931">
            <v>0</v>
          </cell>
          <cell r="BC931" t="str">
            <v>OTHERS</v>
          </cell>
          <cell r="BE931" t="str">
            <v>Jun</v>
          </cell>
        </row>
        <row r="932">
          <cell r="C932" t="str">
            <v>Glencore</v>
          </cell>
          <cell r="R932">
            <v>0</v>
          </cell>
          <cell r="AZ932">
            <v>0</v>
          </cell>
          <cell r="BA932">
            <v>0</v>
          </cell>
          <cell r="BC932" t="str">
            <v>OTHERS</v>
          </cell>
          <cell r="BE932" t="str">
            <v>Jul</v>
          </cell>
        </row>
        <row r="933">
          <cell r="C933" t="str">
            <v>Glencore</v>
          </cell>
          <cell r="R933">
            <v>0</v>
          </cell>
          <cell r="AZ933">
            <v>0</v>
          </cell>
          <cell r="BA933">
            <v>0</v>
          </cell>
          <cell r="BC933" t="str">
            <v>OTHERS</v>
          </cell>
          <cell r="BE933" t="str">
            <v>Aug</v>
          </cell>
        </row>
        <row r="934">
          <cell r="C934" t="str">
            <v>Glencore</v>
          </cell>
          <cell r="R934">
            <v>0</v>
          </cell>
          <cell r="AZ934">
            <v>0</v>
          </cell>
          <cell r="BA934">
            <v>0</v>
          </cell>
          <cell r="BC934" t="str">
            <v>OTHERS</v>
          </cell>
          <cell r="BE934" t="str">
            <v>Sep</v>
          </cell>
        </row>
        <row r="935">
          <cell r="C935" t="str">
            <v>Glencore</v>
          </cell>
          <cell r="R935">
            <v>0</v>
          </cell>
          <cell r="AZ935">
            <v>0</v>
          </cell>
          <cell r="BA935">
            <v>0</v>
          </cell>
          <cell r="BC935" t="str">
            <v>OTHERS</v>
          </cell>
          <cell r="BE935" t="str">
            <v>Oct</v>
          </cell>
        </row>
        <row r="936">
          <cell r="C936" t="str">
            <v>Glencore</v>
          </cell>
          <cell r="R936">
            <v>0</v>
          </cell>
          <cell r="AZ936">
            <v>0</v>
          </cell>
          <cell r="BA936">
            <v>0</v>
          </cell>
          <cell r="BC936" t="str">
            <v>OTHERS</v>
          </cell>
          <cell r="BE936" t="str">
            <v>Nov</v>
          </cell>
        </row>
        <row r="937">
          <cell r="C937" t="str">
            <v>Glencore</v>
          </cell>
          <cell r="R937">
            <v>0</v>
          </cell>
          <cell r="AZ937">
            <v>0</v>
          </cell>
          <cell r="BA937">
            <v>0</v>
          </cell>
          <cell r="BC937" t="str">
            <v>OTHERS</v>
          </cell>
          <cell r="BE937" t="str">
            <v>Dec</v>
          </cell>
        </row>
        <row r="938">
          <cell r="C938" t="str">
            <v>Glencore</v>
          </cell>
          <cell r="R938">
            <v>0</v>
          </cell>
          <cell r="AZ938">
            <v>0</v>
          </cell>
          <cell r="BA938">
            <v>0</v>
          </cell>
          <cell r="BC938" t="str">
            <v>OTHERS</v>
          </cell>
          <cell r="BE938" t="str">
            <v>Jan</v>
          </cell>
        </row>
        <row r="939">
          <cell r="C939" t="str">
            <v>Glencore</v>
          </cell>
          <cell r="R939">
            <v>0</v>
          </cell>
          <cell r="AZ939">
            <v>0</v>
          </cell>
          <cell r="BA939">
            <v>0</v>
          </cell>
          <cell r="BC939" t="str">
            <v>OTHERS</v>
          </cell>
          <cell r="BE939" t="str">
            <v>Feb</v>
          </cell>
        </row>
        <row r="940">
          <cell r="C940" t="str">
            <v>Glencore</v>
          </cell>
          <cell r="R940">
            <v>0</v>
          </cell>
          <cell r="AZ940">
            <v>0</v>
          </cell>
          <cell r="BA940">
            <v>0</v>
          </cell>
          <cell r="BC940" t="str">
            <v>OTHERS</v>
          </cell>
          <cell r="BE940" t="str">
            <v>Mar</v>
          </cell>
        </row>
        <row r="941">
          <cell r="C941" t="str">
            <v>Glencore</v>
          </cell>
          <cell r="R941">
            <v>0</v>
          </cell>
          <cell r="AZ941">
            <v>0</v>
          </cell>
          <cell r="BA941">
            <v>0</v>
          </cell>
          <cell r="BC941" t="str">
            <v>OTHERS</v>
          </cell>
          <cell r="BE941" t="str">
            <v>Apr</v>
          </cell>
        </row>
        <row r="942">
          <cell r="C942" t="str">
            <v>Glencore</v>
          </cell>
          <cell r="R942">
            <v>0</v>
          </cell>
          <cell r="AZ942">
            <v>0</v>
          </cell>
          <cell r="BA942">
            <v>0</v>
          </cell>
          <cell r="BC942" t="str">
            <v>OTHERS</v>
          </cell>
          <cell r="BE942" t="str">
            <v>May</v>
          </cell>
        </row>
        <row r="943">
          <cell r="C943" t="str">
            <v>Glencore</v>
          </cell>
          <cell r="R943">
            <v>0</v>
          </cell>
          <cell r="AZ943">
            <v>0</v>
          </cell>
          <cell r="BA943">
            <v>0</v>
          </cell>
          <cell r="BC943" t="str">
            <v>OTHERS</v>
          </cell>
          <cell r="BE943" t="str">
            <v>Jun</v>
          </cell>
        </row>
        <row r="944">
          <cell r="C944" t="str">
            <v>Glencore</v>
          </cell>
          <cell r="R944">
            <v>0</v>
          </cell>
          <cell r="AZ944">
            <v>0</v>
          </cell>
          <cell r="BA944">
            <v>0</v>
          </cell>
          <cell r="BC944" t="str">
            <v>OTHERS</v>
          </cell>
          <cell r="BE944" t="str">
            <v>Jul</v>
          </cell>
        </row>
        <row r="945">
          <cell r="C945" t="str">
            <v>Glencore</v>
          </cell>
          <cell r="R945">
            <v>0</v>
          </cell>
          <cell r="AZ945">
            <v>0</v>
          </cell>
          <cell r="BA945">
            <v>0</v>
          </cell>
          <cell r="BC945" t="str">
            <v>OTHERS</v>
          </cell>
          <cell r="BE945" t="str">
            <v>Aug</v>
          </cell>
        </row>
        <row r="946">
          <cell r="C946" t="str">
            <v>Glencore</v>
          </cell>
          <cell r="R946">
            <v>0</v>
          </cell>
          <cell r="AZ946">
            <v>0</v>
          </cell>
          <cell r="BA946">
            <v>0</v>
          </cell>
          <cell r="BC946" t="str">
            <v>OTHERS</v>
          </cell>
          <cell r="BE946" t="str">
            <v>Sep</v>
          </cell>
        </row>
        <row r="947">
          <cell r="C947" t="str">
            <v>Glencore</v>
          </cell>
          <cell r="R947">
            <v>0</v>
          </cell>
          <cell r="AZ947">
            <v>0</v>
          </cell>
          <cell r="BA947">
            <v>0</v>
          </cell>
          <cell r="BC947" t="str">
            <v>OTHERS</v>
          </cell>
          <cell r="BE947" t="str">
            <v>Oct</v>
          </cell>
        </row>
        <row r="948">
          <cell r="C948" t="str">
            <v>Glencore</v>
          </cell>
          <cell r="R948">
            <v>0</v>
          </cell>
          <cell r="AZ948">
            <v>0</v>
          </cell>
          <cell r="BA948">
            <v>0</v>
          </cell>
          <cell r="BC948" t="str">
            <v>OTHERS</v>
          </cell>
          <cell r="BE948" t="str">
            <v>Nov</v>
          </cell>
        </row>
        <row r="949">
          <cell r="C949" t="str">
            <v>Glencore</v>
          </cell>
          <cell r="R949">
            <v>0</v>
          </cell>
          <cell r="AZ949">
            <v>0</v>
          </cell>
          <cell r="BA949">
            <v>0</v>
          </cell>
          <cell r="BC949" t="str">
            <v>OTHERS</v>
          </cell>
          <cell r="BE949" t="str">
            <v>Dec</v>
          </cell>
        </row>
        <row r="950">
          <cell r="C950" t="str">
            <v>Glencore</v>
          </cell>
          <cell r="R950">
            <v>0</v>
          </cell>
          <cell r="AZ950">
            <v>0</v>
          </cell>
          <cell r="BA950">
            <v>0</v>
          </cell>
          <cell r="BC950" t="str">
            <v>OTHERS</v>
          </cell>
          <cell r="BE950" t="str">
            <v>Jan</v>
          </cell>
        </row>
        <row r="951">
          <cell r="C951" t="str">
            <v>Glencore</v>
          </cell>
          <cell r="R951">
            <v>0</v>
          </cell>
          <cell r="AZ951">
            <v>0</v>
          </cell>
          <cell r="BA951">
            <v>0</v>
          </cell>
          <cell r="BC951" t="str">
            <v>OTHERS</v>
          </cell>
          <cell r="BE951" t="str">
            <v>Feb</v>
          </cell>
        </row>
        <row r="952">
          <cell r="C952" t="str">
            <v>Glencore</v>
          </cell>
          <cell r="R952">
            <v>0</v>
          </cell>
          <cell r="AZ952">
            <v>0</v>
          </cell>
          <cell r="BA952">
            <v>0</v>
          </cell>
          <cell r="BC952" t="str">
            <v>OTHERS</v>
          </cell>
          <cell r="BE952" t="str">
            <v>Mar</v>
          </cell>
        </row>
        <row r="953">
          <cell r="C953" t="str">
            <v>Glencore</v>
          </cell>
          <cell r="R953">
            <v>0</v>
          </cell>
          <cell r="AZ953">
            <v>0</v>
          </cell>
          <cell r="BA953">
            <v>0</v>
          </cell>
          <cell r="BC953" t="str">
            <v>OTHERS</v>
          </cell>
          <cell r="BE953" t="str">
            <v>Apr</v>
          </cell>
        </row>
        <row r="954">
          <cell r="C954" t="str">
            <v>Glencore</v>
          </cell>
          <cell r="R954">
            <v>0</v>
          </cell>
          <cell r="AZ954">
            <v>0</v>
          </cell>
          <cell r="BA954">
            <v>0</v>
          </cell>
          <cell r="BC954" t="str">
            <v>OTHERS</v>
          </cell>
          <cell r="BE954" t="str">
            <v>May</v>
          </cell>
        </row>
        <row r="955">
          <cell r="C955" t="str">
            <v>Glencore</v>
          </cell>
          <cell r="R955">
            <v>0</v>
          </cell>
          <cell r="AZ955">
            <v>0</v>
          </cell>
          <cell r="BA955">
            <v>0</v>
          </cell>
          <cell r="BC955" t="str">
            <v>OTHERS</v>
          </cell>
          <cell r="BE955" t="str">
            <v>Jun</v>
          </cell>
        </row>
        <row r="956">
          <cell r="C956" t="str">
            <v>Glencore</v>
          </cell>
          <cell r="R956">
            <v>0</v>
          </cell>
          <cell r="AZ956">
            <v>0</v>
          </cell>
          <cell r="BA956">
            <v>0</v>
          </cell>
          <cell r="BC956" t="str">
            <v>OTHERS</v>
          </cell>
          <cell r="BE956" t="str">
            <v>Jul</v>
          </cell>
        </row>
        <row r="957">
          <cell r="C957" t="str">
            <v>Glencore</v>
          </cell>
          <cell r="R957">
            <v>0</v>
          </cell>
          <cell r="AZ957">
            <v>0</v>
          </cell>
          <cell r="BA957">
            <v>0</v>
          </cell>
          <cell r="BC957" t="str">
            <v>OTHERS</v>
          </cell>
          <cell r="BE957" t="str">
            <v>Aug</v>
          </cell>
        </row>
        <row r="958">
          <cell r="C958" t="str">
            <v>Glencore</v>
          </cell>
          <cell r="R958">
            <v>0</v>
          </cell>
          <cell r="AZ958">
            <v>0</v>
          </cell>
          <cell r="BA958">
            <v>0</v>
          </cell>
          <cell r="BC958" t="str">
            <v>OTHERS</v>
          </cell>
          <cell r="BE958" t="str">
            <v>Sep</v>
          </cell>
        </row>
        <row r="959">
          <cell r="C959" t="str">
            <v>Glencore</v>
          </cell>
          <cell r="R959">
            <v>0</v>
          </cell>
          <cell r="AZ959">
            <v>0</v>
          </cell>
          <cell r="BA959">
            <v>0</v>
          </cell>
          <cell r="BC959" t="str">
            <v>OTHERS</v>
          </cell>
          <cell r="BE959" t="str">
            <v>Oct</v>
          </cell>
        </row>
        <row r="960">
          <cell r="C960" t="str">
            <v>Glencore</v>
          </cell>
          <cell r="R960">
            <v>0</v>
          </cell>
          <cell r="AZ960">
            <v>0</v>
          </cell>
          <cell r="BA960">
            <v>0</v>
          </cell>
          <cell r="BC960" t="str">
            <v>OTHERS</v>
          </cell>
          <cell r="BE960" t="str">
            <v>Nov</v>
          </cell>
        </row>
        <row r="961">
          <cell r="C961" t="str">
            <v>Glencore</v>
          </cell>
          <cell r="R961">
            <v>0</v>
          </cell>
          <cell r="AZ961">
            <v>0</v>
          </cell>
          <cell r="BA961">
            <v>0</v>
          </cell>
          <cell r="BC961" t="str">
            <v>OTHERS</v>
          </cell>
          <cell r="BE961" t="str">
            <v>Dec</v>
          </cell>
        </row>
        <row r="962">
          <cell r="C962" t="str">
            <v>Other</v>
          </cell>
          <cell r="R962">
            <v>0</v>
          </cell>
          <cell r="AZ962">
            <v>0</v>
          </cell>
          <cell r="BA962">
            <v>0</v>
          </cell>
          <cell r="BC962" t="str">
            <v>OTHERS</v>
          </cell>
          <cell r="BE962" t="str">
            <v>Jan</v>
          </cell>
        </row>
        <row r="963">
          <cell r="C963" t="str">
            <v>Other</v>
          </cell>
          <cell r="R963">
            <v>0</v>
          </cell>
          <cell r="AZ963">
            <v>0</v>
          </cell>
          <cell r="BA963">
            <v>0</v>
          </cell>
          <cell r="BC963" t="str">
            <v>OTHERS</v>
          </cell>
          <cell r="BE963" t="str">
            <v>Feb</v>
          </cell>
        </row>
        <row r="964">
          <cell r="C964" t="str">
            <v>Other</v>
          </cell>
          <cell r="R964">
            <v>0</v>
          </cell>
          <cell r="AZ964">
            <v>0</v>
          </cell>
          <cell r="BA964">
            <v>0</v>
          </cell>
          <cell r="BC964" t="str">
            <v>OTHERS</v>
          </cell>
          <cell r="BE964" t="str">
            <v>Mar</v>
          </cell>
        </row>
        <row r="965">
          <cell r="C965" t="str">
            <v>Other</v>
          </cell>
          <cell r="R965">
            <v>0</v>
          </cell>
          <cell r="AZ965">
            <v>0</v>
          </cell>
          <cell r="BA965">
            <v>0</v>
          </cell>
          <cell r="BC965" t="str">
            <v>OTHERS</v>
          </cell>
          <cell r="BE965" t="str">
            <v>Apr</v>
          </cell>
        </row>
        <row r="966">
          <cell r="C966" t="str">
            <v>Other</v>
          </cell>
          <cell r="R966">
            <v>0</v>
          </cell>
          <cell r="AZ966">
            <v>0</v>
          </cell>
          <cell r="BA966">
            <v>0</v>
          </cell>
          <cell r="BC966" t="str">
            <v>OTHERS</v>
          </cell>
          <cell r="BE966" t="str">
            <v>May</v>
          </cell>
        </row>
        <row r="967">
          <cell r="C967" t="str">
            <v>Other</v>
          </cell>
          <cell r="R967">
            <v>0</v>
          </cell>
          <cell r="AZ967">
            <v>0</v>
          </cell>
          <cell r="BA967">
            <v>0</v>
          </cell>
          <cell r="BC967" t="str">
            <v>OTHERS</v>
          </cell>
          <cell r="BE967" t="str">
            <v>Jun</v>
          </cell>
        </row>
        <row r="968">
          <cell r="C968" t="str">
            <v>Other</v>
          </cell>
          <cell r="R968">
            <v>0</v>
          </cell>
          <cell r="AZ968">
            <v>0</v>
          </cell>
          <cell r="BA968">
            <v>0</v>
          </cell>
          <cell r="BC968" t="str">
            <v>OTHERS</v>
          </cell>
          <cell r="BE968" t="str">
            <v>Jul</v>
          </cell>
        </row>
        <row r="969">
          <cell r="C969" t="str">
            <v>Other</v>
          </cell>
          <cell r="R969">
            <v>0</v>
          </cell>
          <cell r="AZ969">
            <v>0</v>
          </cell>
          <cell r="BA969">
            <v>0</v>
          </cell>
          <cell r="BC969" t="str">
            <v>OTHERS</v>
          </cell>
          <cell r="BE969" t="str">
            <v>Aug</v>
          </cell>
        </row>
        <row r="970">
          <cell r="C970" t="str">
            <v>Other</v>
          </cell>
          <cell r="R970">
            <v>0</v>
          </cell>
          <cell r="AZ970">
            <v>0</v>
          </cell>
          <cell r="BA970">
            <v>0</v>
          </cell>
          <cell r="BC970" t="str">
            <v>OTHERS</v>
          </cell>
          <cell r="BE970" t="str">
            <v>Sep</v>
          </cell>
        </row>
        <row r="971">
          <cell r="C971" t="str">
            <v>Other</v>
          </cell>
          <cell r="R971">
            <v>0</v>
          </cell>
          <cell r="AZ971">
            <v>0</v>
          </cell>
          <cell r="BA971">
            <v>0</v>
          </cell>
          <cell r="BC971" t="str">
            <v>OTHERS</v>
          </cell>
          <cell r="BE971" t="str">
            <v>Oct</v>
          </cell>
        </row>
        <row r="972">
          <cell r="C972" t="str">
            <v>Other</v>
          </cell>
          <cell r="R972">
            <v>0</v>
          </cell>
          <cell r="AZ972">
            <v>0</v>
          </cell>
          <cell r="BA972">
            <v>0</v>
          </cell>
          <cell r="BC972" t="str">
            <v>OTHERS</v>
          </cell>
          <cell r="BE972" t="str">
            <v>Nov</v>
          </cell>
        </row>
        <row r="973">
          <cell r="C973" t="str">
            <v>Other</v>
          </cell>
          <cell r="R973">
            <v>0</v>
          </cell>
          <cell r="AZ973">
            <v>0</v>
          </cell>
          <cell r="BA973">
            <v>0</v>
          </cell>
          <cell r="BC973" t="str">
            <v>OTHERS</v>
          </cell>
          <cell r="BE973" t="str">
            <v>Dec</v>
          </cell>
        </row>
        <row r="974">
          <cell r="C974" t="str">
            <v>NZ Steel</v>
          </cell>
          <cell r="R974">
            <v>0</v>
          </cell>
          <cell r="AZ974">
            <v>0</v>
          </cell>
          <cell r="BA974">
            <v>0</v>
          </cell>
          <cell r="BC974" t="str">
            <v>OTHERS</v>
          </cell>
          <cell r="BE974" t="str">
            <v>Jan</v>
          </cell>
        </row>
        <row r="975">
          <cell r="C975" t="str">
            <v>NZ Steel</v>
          </cell>
          <cell r="R975">
            <v>0</v>
          </cell>
          <cell r="AZ975">
            <v>0</v>
          </cell>
          <cell r="BA975">
            <v>0</v>
          </cell>
          <cell r="BC975" t="str">
            <v>OTHERS</v>
          </cell>
          <cell r="BE975" t="str">
            <v>Feb</v>
          </cell>
        </row>
        <row r="976">
          <cell r="C976" t="str">
            <v>NZ Steel</v>
          </cell>
          <cell r="R976">
            <v>0</v>
          </cell>
          <cell r="AZ976">
            <v>0</v>
          </cell>
          <cell r="BA976">
            <v>0</v>
          </cell>
          <cell r="BC976" t="str">
            <v>OTHERS</v>
          </cell>
          <cell r="BE976" t="str">
            <v>Mar</v>
          </cell>
        </row>
        <row r="977">
          <cell r="C977" t="str">
            <v>NZ Steel</v>
          </cell>
          <cell r="R977">
            <v>30000</v>
          </cell>
          <cell r="AZ977">
            <v>-30000</v>
          </cell>
          <cell r="BA977">
            <v>-23538.123575036268</v>
          </cell>
          <cell r="BC977" t="str">
            <v>OTHERS</v>
          </cell>
          <cell r="BE977" t="str">
            <v>Apr</v>
          </cell>
        </row>
        <row r="978">
          <cell r="C978" t="str">
            <v>NZ Steel</v>
          </cell>
          <cell r="R978">
            <v>0</v>
          </cell>
          <cell r="AZ978">
            <v>0</v>
          </cell>
          <cell r="BA978">
            <v>0</v>
          </cell>
          <cell r="BC978" t="str">
            <v>OTHERS</v>
          </cell>
          <cell r="BE978" t="str">
            <v>May</v>
          </cell>
        </row>
        <row r="979">
          <cell r="C979" t="str">
            <v>NZ Steel</v>
          </cell>
          <cell r="R979">
            <v>0</v>
          </cell>
          <cell r="AZ979">
            <v>0</v>
          </cell>
          <cell r="BA979">
            <v>0</v>
          </cell>
          <cell r="BC979" t="str">
            <v>OTHERS</v>
          </cell>
          <cell r="BE979" t="str">
            <v>Jun</v>
          </cell>
        </row>
        <row r="980">
          <cell r="C980" t="str">
            <v>NZ Steel</v>
          </cell>
          <cell r="R980">
            <v>0</v>
          </cell>
          <cell r="AZ980">
            <v>0</v>
          </cell>
          <cell r="BA980">
            <v>0</v>
          </cell>
          <cell r="BC980" t="str">
            <v>OTHERS</v>
          </cell>
          <cell r="BE980" t="str">
            <v>Jul</v>
          </cell>
        </row>
        <row r="981">
          <cell r="C981" t="str">
            <v>NZ Steel</v>
          </cell>
          <cell r="R981">
            <v>0</v>
          </cell>
          <cell r="AZ981">
            <v>0</v>
          </cell>
          <cell r="BA981">
            <v>0</v>
          </cell>
          <cell r="BC981" t="str">
            <v>OTHERS</v>
          </cell>
          <cell r="BE981" t="str">
            <v>Aug</v>
          </cell>
        </row>
        <row r="982">
          <cell r="C982" t="str">
            <v>NZ Steel</v>
          </cell>
          <cell r="R982">
            <v>0</v>
          </cell>
          <cell r="AZ982">
            <v>0</v>
          </cell>
          <cell r="BA982">
            <v>0</v>
          </cell>
          <cell r="BC982" t="str">
            <v>OTHERS</v>
          </cell>
          <cell r="BE982" t="str">
            <v>Sep</v>
          </cell>
        </row>
        <row r="983">
          <cell r="C983" t="str">
            <v>NZ Steel</v>
          </cell>
          <cell r="R983">
            <v>0</v>
          </cell>
          <cell r="AZ983">
            <v>0</v>
          </cell>
          <cell r="BA983">
            <v>0</v>
          </cell>
          <cell r="BC983" t="str">
            <v>OTHERS</v>
          </cell>
          <cell r="BE983" t="str">
            <v>Oct</v>
          </cell>
        </row>
        <row r="984">
          <cell r="C984" t="str">
            <v>NZ Steel</v>
          </cell>
          <cell r="R984">
            <v>0</v>
          </cell>
          <cell r="AZ984">
            <v>0</v>
          </cell>
          <cell r="BA984">
            <v>0</v>
          </cell>
          <cell r="BC984" t="str">
            <v>OTHERS</v>
          </cell>
          <cell r="BE984" t="str">
            <v>Nov</v>
          </cell>
        </row>
        <row r="985">
          <cell r="C985" t="str">
            <v>NZ Steel</v>
          </cell>
          <cell r="R985">
            <v>0</v>
          </cell>
          <cell r="AZ985">
            <v>0</v>
          </cell>
          <cell r="BA985">
            <v>0</v>
          </cell>
          <cell r="BC985" t="str">
            <v>OTHERS</v>
          </cell>
          <cell r="BE985" t="str">
            <v>Dec</v>
          </cell>
        </row>
        <row r="986">
          <cell r="C986" t="str">
            <v>PLN Cilacap</v>
          </cell>
          <cell r="R986">
            <v>7500</v>
          </cell>
          <cell r="AZ986">
            <v>-26250</v>
          </cell>
          <cell r="BA986">
            <v>-13558.928571428571</v>
          </cell>
          <cell r="BC986" t="str">
            <v>OTHERS</v>
          </cell>
          <cell r="BE986" t="str">
            <v>Jan</v>
          </cell>
        </row>
        <row r="987">
          <cell r="C987" t="str">
            <v>PLN Cilacap</v>
          </cell>
          <cell r="R987">
            <v>7500</v>
          </cell>
          <cell r="AZ987">
            <v>-26250</v>
          </cell>
          <cell r="BA987">
            <v>-13558.928571428571</v>
          </cell>
          <cell r="BC987" t="str">
            <v>OTHERS</v>
          </cell>
          <cell r="BE987" t="str">
            <v>Feb</v>
          </cell>
        </row>
        <row r="988">
          <cell r="C988" t="str">
            <v>PLN Cilacap</v>
          </cell>
          <cell r="R988">
            <v>7500</v>
          </cell>
          <cell r="AZ988">
            <v>-26250</v>
          </cell>
          <cell r="BA988">
            <v>-13558.928571428571</v>
          </cell>
          <cell r="BC988" t="str">
            <v>OTHERS</v>
          </cell>
          <cell r="BE988" t="str">
            <v>Mar</v>
          </cell>
        </row>
        <row r="989">
          <cell r="C989" t="str">
            <v>PLN Cilacap</v>
          </cell>
          <cell r="R989">
            <v>7500</v>
          </cell>
          <cell r="AZ989">
            <v>-26250</v>
          </cell>
          <cell r="BA989">
            <v>-13558.928571428571</v>
          </cell>
          <cell r="BC989" t="str">
            <v>OTHERS</v>
          </cell>
          <cell r="BE989" t="str">
            <v>Apr</v>
          </cell>
        </row>
        <row r="990">
          <cell r="C990" t="str">
            <v>PLN Cilacap</v>
          </cell>
          <cell r="R990">
            <v>7500</v>
          </cell>
          <cell r="AZ990">
            <v>-26250</v>
          </cell>
          <cell r="BA990">
            <v>-13558.928571428571</v>
          </cell>
          <cell r="BC990" t="str">
            <v>OTHERS</v>
          </cell>
          <cell r="BE990" t="str">
            <v>May</v>
          </cell>
        </row>
        <row r="991">
          <cell r="C991" t="str">
            <v>PLN Cilacap</v>
          </cell>
          <cell r="R991">
            <v>7500</v>
          </cell>
          <cell r="AZ991">
            <v>-26250</v>
          </cell>
          <cell r="BA991">
            <v>-13558.928571428571</v>
          </cell>
          <cell r="BC991" t="str">
            <v>OTHERS</v>
          </cell>
          <cell r="BE991" t="str">
            <v>Jun</v>
          </cell>
        </row>
        <row r="992">
          <cell r="C992" t="str">
            <v>PLN Cilacap</v>
          </cell>
          <cell r="R992">
            <v>7500</v>
          </cell>
          <cell r="AZ992">
            <v>-26250</v>
          </cell>
          <cell r="BA992">
            <v>-13558.928571428571</v>
          </cell>
          <cell r="BC992" t="str">
            <v>OTHERS</v>
          </cell>
          <cell r="BE992" t="str">
            <v>Jul</v>
          </cell>
        </row>
        <row r="993">
          <cell r="C993" t="str">
            <v>PLN Cilacap</v>
          </cell>
          <cell r="R993">
            <v>7500</v>
          </cell>
          <cell r="AZ993">
            <v>-26250</v>
          </cell>
          <cell r="BA993">
            <v>-13558.928571428571</v>
          </cell>
          <cell r="BC993" t="str">
            <v>OTHERS</v>
          </cell>
          <cell r="BE993" t="str">
            <v>Aug</v>
          </cell>
        </row>
        <row r="994">
          <cell r="C994" t="str">
            <v>PLN Cilacap</v>
          </cell>
          <cell r="R994">
            <v>7500</v>
          </cell>
          <cell r="AZ994">
            <v>-26250</v>
          </cell>
          <cell r="BA994">
            <v>-13558.928571428571</v>
          </cell>
          <cell r="BC994" t="str">
            <v>OTHERS</v>
          </cell>
          <cell r="BE994" t="str">
            <v>Sep</v>
          </cell>
        </row>
        <row r="995">
          <cell r="C995" t="str">
            <v>PLN Cilacap</v>
          </cell>
          <cell r="R995">
            <v>7500</v>
          </cell>
          <cell r="AZ995">
            <v>-26250</v>
          </cell>
          <cell r="BA995">
            <v>-13558.928571428571</v>
          </cell>
          <cell r="BC995" t="str">
            <v>OTHERS</v>
          </cell>
          <cell r="BE995" t="str">
            <v>Oct</v>
          </cell>
        </row>
        <row r="996">
          <cell r="C996" t="str">
            <v>PLN Cilacap</v>
          </cell>
          <cell r="R996">
            <v>7500</v>
          </cell>
          <cell r="AZ996">
            <v>-26250</v>
          </cell>
          <cell r="BA996">
            <v>-13558.928571428571</v>
          </cell>
          <cell r="BC996" t="str">
            <v>OTHERS</v>
          </cell>
          <cell r="BE996" t="str">
            <v>Nov</v>
          </cell>
        </row>
        <row r="997">
          <cell r="C997" t="str">
            <v>PLN Cilacap</v>
          </cell>
          <cell r="R997">
            <v>7500</v>
          </cell>
          <cell r="AZ997">
            <v>-26250</v>
          </cell>
          <cell r="BA997">
            <v>-13558.928571428571</v>
          </cell>
          <cell r="BC997" t="str">
            <v>OTHERS</v>
          </cell>
          <cell r="BE997" t="str">
            <v>Dec</v>
          </cell>
        </row>
        <row r="998">
          <cell r="C998" t="str">
            <v>PLN Cilacap</v>
          </cell>
          <cell r="R998">
            <v>7500</v>
          </cell>
          <cell r="AZ998">
            <v>-26250</v>
          </cell>
          <cell r="BA998">
            <v>-13558.928571428571</v>
          </cell>
          <cell r="BC998" t="str">
            <v>OTHERS</v>
          </cell>
          <cell r="BE998" t="str">
            <v>Jan</v>
          </cell>
        </row>
        <row r="999">
          <cell r="C999" t="str">
            <v>PLN Cilacap</v>
          </cell>
          <cell r="R999">
            <v>7500</v>
          </cell>
          <cell r="AZ999">
            <v>-26250</v>
          </cell>
          <cell r="BA999">
            <v>-13558.928571428571</v>
          </cell>
          <cell r="BC999" t="str">
            <v>OTHERS</v>
          </cell>
          <cell r="BE999" t="str">
            <v>Feb</v>
          </cell>
        </row>
        <row r="1000">
          <cell r="C1000" t="str">
            <v>PLN Cilacap</v>
          </cell>
          <cell r="R1000">
            <v>7500</v>
          </cell>
          <cell r="AZ1000">
            <v>-26250</v>
          </cell>
          <cell r="BA1000">
            <v>-13558.928571428571</v>
          </cell>
          <cell r="BC1000" t="str">
            <v>OTHERS</v>
          </cell>
          <cell r="BE1000" t="str">
            <v>Mar</v>
          </cell>
        </row>
        <row r="1001">
          <cell r="C1001" t="str">
            <v>PLN Cilacap</v>
          </cell>
          <cell r="R1001">
            <v>7500</v>
          </cell>
          <cell r="AZ1001">
            <v>-26250</v>
          </cell>
          <cell r="BA1001">
            <v>-13558.928571428571</v>
          </cell>
          <cell r="BC1001" t="str">
            <v>OTHERS</v>
          </cell>
          <cell r="BE1001" t="str">
            <v>Apr</v>
          </cell>
        </row>
        <row r="1002">
          <cell r="C1002" t="str">
            <v>PLN Cilacap</v>
          </cell>
          <cell r="R1002">
            <v>7500</v>
          </cell>
          <cell r="AZ1002">
            <v>-26250</v>
          </cell>
          <cell r="BA1002">
            <v>-13558.928571428571</v>
          </cell>
          <cell r="BC1002" t="str">
            <v>OTHERS</v>
          </cell>
          <cell r="BE1002" t="str">
            <v>May</v>
          </cell>
        </row>
        <row r="1003">
          <cell r="C1003" t="str">
            <v>PLN Cilacap</v>
          </cell>
          <cell r="R1003">
            <v>7500</v>
          </cell>
          <cell r="AZ1003">
            <v>-26250</v>
          </cell>
          <cell r="BA1003">
            <v>-13558.928571428571</v>
          </cell>
          <cell r="BC1003" t="str">
            <v>OTHERS</v>
          </cell>
          <cell r="BE1003" t="str">
            <v>Jun</v>
          </cell>
        </row>
        <row r="1004">
          <cell r="C1004" t="str">
            <v>PLN Cilacap</v>
          </cell>
          <cell r="R1004">
            <v>7500</v>
          </cell>
          <cell r="AZ1004">
            <v>-26250</v>
          </cell>
          <cell r="BA1004">
            <v>-13558.928571428571</v>
          </cell>
          <cell r="BC1004" t="str">
            <v>OTHERS</v>
          </cell>
          <cell r="BE1004" t="str">
            <v>Jul</v>
          </cell>
        </row>
        <row r="1005">
          <cell r="C1005" t="str">
            <v>PLN Cilacap</v>
          </cell>
          <cell r="R1005">
            <v>7500</v>
          </cell>
          <cell r="AZ1005">
            <v>-26250</v>
          </cell>
          <cell r="BA1005">
            <v>-13558.928571428571</v>
          </cell>
          <cell r="BC1005" t="str">
            <v>OTHERS</v>
          </cell>
          <cell r="BE1005" t="str">
            <v>Aug</v>
          </cell>
        </row>
        <row r="1006">
          <cell r="C1006" t="str">
            <v>PLN Cilacap</v>
          </cell>
          <cell r="R1006">
            <v>7500</v>
          </cell>
          <cell r="AZ1006">
            <v>-26250</v>
          </cell>
          <cell r="BA1006">
            <v>-13558.928571428571</v>
          </cell>
          <cell r="BC1006" t="str">
            <v>OTHERS</v>
          </cell>
          <cell r="BE1006" t="str">
            <v>Sep</v>
          </cell>
        </row>
        <row r="1007">
          <cell r="C1007" t="str">
            <v>PLN Cilacap</v>
          </cell>
          <cell r="R1007">
            <v>7500</v>
          </cell>
          <cell r="AZ1007">
            <v>-26250</v>
          </cell>
          <cell r="BA1007">
            <v>-13558.928571428571</v>
          </cell>
          <cell r="BC1007" t="str">
            <v>OTHERS</v>
          </cell>
          <cell r="BE1007" t="str">
            <v>Oct</v>
          </cell>
        </row>
        <row r="1008">
          <cell r="C1008" t="str">
            <v>PLN Cilacap</v>
          </cell>
          <cell r="R1008">
            <v>7500</v>
          </cell>
          <cell r="AZ1008">
            <v>-26250</v>
          </cell>
          <cell r="BA1008">
            <v>-13558.928571428571</v>
          </cell>
          <cell r="BC1008" t="str">
            <v>OTHERS</v>
          </cell>
          <cell r="BE1008" t="str">
            <v>Nov</v>
          </cell>
        </row>
        <row r="1009">
          <cell r="C1009" t="str">
            <v>PLN Cilacap</v>
          </cell>
          <cell r="R1009">
            <v>7500</v>
          </cell>
          <cell r="AZ1009">
            <v>-26250</v>
          </cell>
          <cell r="BA1009">
            <v>-13558.928571428571</v>
          </cell>
          <cell r="BC1009" t="str">
            <v>OTHERS</v>
          </cell>
          <cell r="BE1009" t="str">
            <v>Dec</v>
          </cell>
        </row>
        <row r="1010">
          <cell r="C1010" t="str">
            <v>PLN Cilacap</v>
          </cell>
          <cell r="R1010">
            <v>7500</v>
          </cell>
          <cell r="AZ1010">
            <v>-26250</v>
          </cell>
          <cell r="BA1010">
            <v>-13558.928571428571</v>
          </cell>
          <cell r="BC1010" t="str">
            <v>OTHERS</v>
          </cell>
          <cell r="BE1010" t="str">
            <v>Jan</v>
          </cell>
        </row>
        <row r="1011">
          <cell r="C1011" t="str">
            <v>PLN Cilacap</v>
          </cell>
          <cell r="R1011">
            <v>7500</v>
          </cell>
          <cell r="AZ1011">
            <v>-26250</v>
          </cell>
          <cell r="BA1011">
            <v>-13558.928571428571</v>
          </cell>
          <cell r="BC1011" t="str">
            <v>OTHERS</v>
          </cell>
          <cell r="BE1011" t="str">
            <v>Feb</v>
          </cell>
        </row>
        <row r="1012">
          <cell r="C1012" t="str">
            <v>PLN Cilacap</v>
          </cell>
          <cell r="R1012">
            <v>7500</v>
          </cell>
          <cell r="AZ1012">
            <v>-26250</v>
          </cell>
          <cell r="BA1012">
            <v>-13558.928571428571</v>
          </cell>
          <cell r="BC1012" t="str">
            <v>OTHERS</v>
          </cell>
          <cell r="BE1012" t="str">
            <v>Mar</v>
          </cell>
        </row>
        <row r="1013">
          <cell r="C1013" t="str">
            <v>PLN Cilacap</v>
          </cell>
          <cell r="R1013">
            <v>7500</v>
          </cell>
          <cell r="AZ1013">
            <v>-26250</v>
          </cell>
          <cell r="BA1013">
            <v>-13558.928571428571</v>
          </cell>
          <cell r="BC1013" t="str">
            <v>OTHERS</v>
          </cell>
          <cell r="BE1013" t="str">
            <v>Apr</v>
          </cell>
        </row>
        <row r="1014">
          <cell r="C1014" t="str">
            <v>PLN Cilacap</v>
          </cell>
          <cell r="R1014">
            <v>7500</v>
          </cell>
          <cell r="AZ1014">
            <v>-26250</v>
          </cell>
          <cell r="BA1014">
            <v>-13558.928571428571</v>
          </cell>
          <cell r="BC1014" t="str">
            <v>OTHERS</v>
          </cell>
          <cell r="BE1014" t="str">
            <v>May</v>
          </cell>
        </row>
        <row r="1015">
          <cell r="C1015" t="str">
            <v>PLN Cilacap</v>
          </cell>
          <cell r="R1015">
            <v>7500</v>
          </cell>
          <cell r="AZ1015">
            <v>-26250</v>
          </cell>
          <cell r="BA1015">
            <v>-13558.928571428571</v>
          </cell>
          <cell r="BC1015" t="str">
            <v>OTHERS</v>
          </cell>
          <cell r="BE1015" t="str">
            <v>Jun</v>
          </cell>
        </row>
        <row r="1016">
          <cell r="C1016" t="str">
            <v>PLN Cilacap</v>
          </cell>
          <cell r="R1016">
            <v>7500</v>
          </cell>
          <cell r="AZ1016">
            <v>-26250</v>
          </cell>
          <cell r="BA1016">
            <v>-13558.928571428571</v>
          </cell>
          <cell r="BC1016" t="str">
            <v>OTHERS</v>
          </cell>
          <cell r="BE1016" t="str">
            <v>Jul</v>
          </cell>
        </row>
        <row r="1017">
          <cell r="C1017" t="str">
            <v>PLN Cilacap</v>
          </cell>
          <cell r="R1017">
            <v>7500</v>
          </cell>
          <cell r="AZ1017">
            <v>-26250</v>
          </cell>
          <cell r="BA1017">
            <v>-13558.928571428571</v>
          </cell>
          <cell r="BC1017" t="str">
            <v>OTHERS</v>
          </cell>
          <cell r="BE1017" t="str">
            <v>Aug</v>
          </cell>
        </row>
        <row r="1018">
          <cell r="C1018" t="str">
            <v>PLN Cilacap</v>
          </cell>
          <cell r="R1018">
            <v>7500</v>
          </cell>
          <cell r="AZ1018">
            <v>-26250</v>
          </cell>
          <cell r="BA1018">
            <v>-13558.928571428571</v>
          </cell>
          <cell r="BC1018" t="str">
            <v>OTHERS</v>
          </cell>
          <cell r="BE1018" t="str">
            <v>Sep</v>
          </cell>
        </row>
        <row r="1019">
          <cell r="C1019" t="str">
            <v>PLN Cilacap</v>
          </cell>
          <cell r="R1019">
            <v>7500</v>
          </cell>
          <cell r="AZ1019">
            <v>-26250</v>
          </cell>
          <cell r="BA1019">
            <v>-13558.928571428571</v>
          </cell>
          <cell r="BC1019" t="str">
            <v>OTHERS</v>
          </cell>
          <cell r="BE1019" t="str">
            <v>Oct</v>
          </cell>
        </row>
        <row r="1020">
          <cell r="C1020" t="str">
            <v>PLN Cilacap</v>
          </cell>
          <cell r="R1020">
            <v>7500</v>
          </cell>
          <cell r="AZ1020">
            <v>-26250</v>
          </cell>
          <cell r="BA1020">
            <v>-13558.928571428571</v>
          </cell>
          <cell r="BC1020" t="str">
            <v>OTHERS</v>
          </cell>
          <cell r="BE1020" t="str">
            <v>Nov</v>
          </cell>
        </row>
        <row r="1021">
          <cell r="C1021" t="str">
            <v>PLN Cilacap</v>
          </cell>
          <cell r="R1021">
            <v>7500</v>
          </cell>
          <cell r="AZ1021">
            <v>-26250</v>
          </cell>
          <cell r="BA1021">
            <v>-13558.928571428571</v>
          </cell>
          <cell r="BC1021" t="str">
            <v>OTHERS</v>
          </cell>
          <cell r="BE1021" t="str">
            <v>Dec</v>
          </cell>
        </row>
        <row r="1022">
          <cell r="C1022" t="str">
            <v>PLN Cilacap</v>
          </cell>
          <cell r="R1022">
            <v>7500</v>
          </cell>
          <cell r="AZ1022">
            <v>-26250</v>
          </cell>
          <cell r="BA1022">
            <v>-13558.928571428571</v>
          </cell>
          <cell r="BC1022" t="str">
            <v>OTHERS</v>
          </cell>
          <cell r="BE1022" t="str">
            <v>Jan</v>
          </cell>
        </row>
        <row r="1023">
          <cell r="C1023" t="str">
            <v>PLN Cilacap</v>
          </cell>
          <cell r="R1023">
            <v>7500</v>
          </cell>
          <cell r="AZ1023">
            <v>-26250</v>
          </cell>
          <cell r="BA1023">
            <v>-13558.928571428571</v>
          </cell>
          <cell r="BC1023" t="str">
            <v>OTHERS</v>
          </cell>
          <cell r="BE1023" t="str">
            <v>Feb</v>
          </cell>
        </row>
        <row r="1024">
          <cell r="C1024" t="str">
            <v>PLN Cilacap</v>
          </cell>
          <cell r="R1024">
            <v>7500</v>
          </cell>
          <cell r="AZ1024">
            <v>-26250</v>
          </cell>
          <cell r="BA1024">
            <v>-13558.928571428571</v>
          </cell>
          <cell r="BC1024" t="str">
            <v>OTHERS</v>
          </cell>
          <cell r="BE1024" t="str">
            <v>Mar</v>
          </cell>
        </row>
        <row r="1025">
          <cell r="C1025" t="str">
            <v>PLN Cilacap</v>
          </cell>
          <cell r="R1025">
            <v>7500</v>
          </cell>
          <cell r="AZ1025">
            <v>-26250</v>
          </cell>
          <cell r="BA1025">
            <v>-13558.928571428571</v>
          </cell>
          <cell r="BC1025" t="str">
            <v>OTHERS</v>
          </cell>
          <cell r="BE1025" t="str">
            <v>Apr</v>
          </cell>
        </row>
        <row r="1026">
          <cell r="C1026" t="str">
            <v>PLN Cilacap</v>
          </cell>
          <cell r="R1026">
            <v>7500</v>
          </cell>
          <cell r="AZ1026">
            <v>-26250</v>
          </cell>
          <cell r="BA1026">
            <v>-13558.928571428571</v>
          </cell>
          <cell r="BC1026" t="str">
            <v>OTHERS</v>
          </cell>
          <cell r="BE1026" t="str">
            <v>May</v>
          </cell>
        </row>
        <row r="1027">
          <cell r="C1027" t="str">
            <v>PLN Cilacap</v>
          </cell>
          <cell r="R1027">
            <v>7500</v>
          </cell>
          <cell r="AZ1027">
            <v>-26250</v>
          </cell>
          <cell r="BA1027">
            <v>-13558.928571428571</v>
          </cell>
          <cell r="BC1027" t="str">
            <v>OTHERS</v>
          </cell>
          <cell r="BE1027" t="str">
            <v>Jun</v>
          </cell>
        </row>
        <row r="1028">
          <cell r="C1028" t="str">
            <v>PLN Cilacap</v>
          </cell>
          <cell r="R1028">
            <v>7500</v>
          </cell>
          <cell r="AZ1028">
            <v>-26250</v>
          </cell>
          <cell r="BA1028">
            <v>-13558.928571428571</v>
          </cell>
          <cell r="BC1028" t="str">
            <v>OTHERS</v>
          </cell>
          <cell r="BE1028" t="str">
            <v>Jul</v>
          </cell>
        </row>
        <row r="1029">
          <cell r="C1029" t="str">
            <v>PLN Cilacap</v>
          </cell>
          <cell r="R1029">
            <v>7500</v>
          </cell>
          <cell r="AZ1029">
            <v>-26250</v>
          </cell>
          <cell r="BA1029">
            <v>-13558.928571428571</v>
          </cell>
          <cell r="BC1029" t="str">
            <v>OTHERS</v>
          </cell>
          <cell r="BE1029" t="str">
            <v>Aug</v>
          </cell>
        </row>
        <row r="1030">
          <cell r="C1030" t="str">
            <v>PLN Cilacap</v>
          </cell>
          <cell r="R1030">
            <v>7500</v>
          </cell>
          <cell r="AZ1030">
            <v>-26250</v>
          </cell>
          <cell r="BA1030">
            <v>-13558.928571428571</v>
          </cell>
          <cell r="BC1030" t="str">
            <v>OTHERS</v>
          </cell>
          <cell r="BE1030" t="str">
            <v>Sep</v>
          </cell>
        </row>
        <row r="1031">
          <cell r="C1031" t="str">
            <v>PLN Cilacap</v>
          </cell>
          <cell r="R1031">
            <v>7500</v>
          </cell>
          <cell r="AZ1031">
            <v>-26250</v>
          </cell>
          <cell r="BA1031">
            <v>-13558.928571428571</v>
          </cell>
          <cell r="BC1031" t="str">
            <v>OTHERS</v>
          </cell>
          <cell r="BE1031" t="str">
            <v>Oct</v>
          </cell>
        </row>
        <row r="1032">
          <cell r="C1032" t="str">
            <v>PLN Cilacap</v>
          </cell>
          <cell r="R1032">
            <v>7500</v>
          </cell>
          <cell r="AZ1032">
            <v>-26250</v>
          </cell>
          <cell r="BA1032">
            <v>-13558.928571428571</v>
          </cell>
          <cell r="BC1032" t="str">
            <v>OTHERS</v>
          </cell>
          <cell r="BE1032" t="str">
            <v>Nov</v>
          </cell>
        </row>
        <row r="1033">
          <cell r="C1033" t="str">
            <v>PLN Cilacap</v>
          </cell>
          <cell r="R1033">
            <v>7500</v>
          </cell>
          <cell r="AZ1033">
            <v>-26250</v>
          </cell>
          <cell r="BA1033">
            <v>-13558.928571428571</v>
          </cell>
          <cell r="BC1033" t="str">
            <v>OTHERS</v>
          </cell>
          <cell r="BE1033" t="str">
            <v>Dec</v>
          </cell>
        </row>
        <row r="1034">
          <cell r="C1034" t="str">
            <v>PLN Cilacap</v>
          </cell>
          <cell r="R1034">
            <v>7500</v>
          </cell>
          <cell r="AZ1034">
            <v>-26250</v>
          </cell>
          <cell r="BA1034">
            <v>-13558.928571428571</v>
          </cell>
          <cell r="BC1034" t="str">
            <v>OTHERS</v>
          </cell>
          <cell r="BE1034" t="str">
            <v>Jan</v>
          </cell>
        </row>
        <row r="1035">
          <cell r="C1035" t="str">
            <v>PLN Cilacap</v>
          </cell>
          <cell r="R1035">
            <v>7500</v>
          </cell>
          <cell r="AZ1035">
            <v>-26250</v>
          </cell>
          <cell r="BA1035">
            <v>-13558.928571428571</v>
          </cell>
          <cell r="BC1035" t="str">
            <v>OTHERS</v>
          </cell>
          <cell r="BE1035" t="str">
            <v>Feb</v>
          </cell>
        </row>
        <row r="1036">
          <cell r="C1036" t="str">
            <v>PLN Cilacap</v>
          </cell>
          <cell r="R1036">
            <v>0</v>
          </cell>
          <cell r="AZ1036">
            <v>0</v>
          </cell>
          <cell r="BA1036">
            <v>0</v>
          </cell>
          <cell r="BC1036" t="str">
            <v>OTHERS</v>
          </cell>
          <cell r="BE1036" t="str">
            <v>Mar</v>
          </cell>
        </row>
        <row r="1037">
          <cell r="C1037" t="str">
            <v>PLN Cilacap</v>
          </cell>
          <cell r="R1037">
            <v>7500</v>
          </cell>
          <cell r="AZ1037">
            <v>-26250</v>
          </cell>
          <cell r="BA1037">
            <v>-13558.928571428571</v>
          </cell>
          <cell r="BC1037" t="str">
            <v>OTHERS</v>
          </cell>
          <cell r="BE1037" t="str">
            <v>Apr</v>
          </cell>
        </row>
        <row r="1038">
          <cell r="C1038" t="str">
            <v>PLN Cilacap</v>
          </cell>
          <cell r="R1038">
            <v>7500</v>
          </cell>
          <cell r="AZ1038">
            <v>-26250</v>
          </cell>
          <cell r="BA1038">
            <v>-13558.928571428571</v>
          </cell>
          <cell r="BC1038" t="str">
            <v>OTHERS</v>
          </cell>
          <cell r="BE1038" t="str">
            <v>May</v>
          </cell>
        </row>
        <row r="1039">
          <cell r="C1039" t="str">
            <v>PLN Cilacap</v>
          </cell>
          <cell r="R1039">
            <v>7500</v>
          </cell>
          <cell r="AZ1039">
            <v>-26250</v>
          </cell>
          <cell r="BA1039">
            <v>-13558.928571428571</v>
          </cell>
          <cell r="BC1039" t="str">
            <v>OTHERS</v>
          </cell>
          <cell r="BE1039" t="str">
            <v>Jun</v>
          </cell>
        </row>
        <row r="1040">
          <cell r="C1040" t="str">
            <v>PLN Cilacap</v>
          </cell>
          <cell r="R1040">
            <v>7500</v>
          </cell>
          <cell r="AZ1040">
            <v>-26250</v>
          </cell>
          <cell r="BA1040">
            <v>-13558.928571428571</v>
          </cell>
          <cell r="BC1040" t="str">
            <v>OTHERS</v>
          </cell>
          <cell r="BE1040" t="str">
            <v>Jul</v>
          </cell>
        </row>
        <row r="1041">
          <cell r="C1041" t="str">
            <v>PLN Cilacap</v>
          </cell>
          <cell r="R1041">
            <v>7500</v>
          </cell>
          <cell r="AZ1041">
            <v>-26250</v>
          </cell>
          <cell r="BA1041">
            <v>-13558.928571428571</v>
          </cell>
          <cell r="BC1041" t="str">
            <v>OTHERS</v>
          </cell>
          <cell r="BE1041" t="str">
            <v>Aug</v>
          </cell>
        </row>
        <row r="1042">
          <cell r="C1042" t="str">
            <v>PLN Cilacap</v>
          </cell>
          <cell r="R1042">
            <v>7500</v>
          </cell>
          <cell r="AZ1042">
            <v>-26250</v>
          </cell>
          <cell r="BA1042">
            <v>-13558.928571428571</v>
          </cell>
          <cell r="BC1042" t="str">
            <v>OTHERS</v>
          </cell>
          <cell r="BE1042" t="str">
            <v>Sep</v>
          </cell>
        </row>
        <row r="1043">
          <cell r="C1043" t="str">
            <v>PLN Cilacap</v>
          </cell>
          <cell r="R1043">
            <v>7500</v>
          </cell>
          <cell r="AZ1043">
            <v>-26250</v>
          </cell>
          <cell r="BA1043">
            <v>-13558.928571428571</v>
          </cell>
          <cell r="BC1043" t="str">
            <v>OTHERS</v>
          </cell>
          <cell r="BE1043" t="str">
            <v>Oct</v>
          </cell>
        </row>
        <row r="1044">
          <cell r="C1044" t="str">
            <v>PLN Cilacap</v>
          </cell>
          <cell r="R1044">
            <v>7500</v>
          </cell>
          <cell r="AZ1044">
            <v>-26250</v>
          </cell>
          <cell r="BA1044">
            <v>-13558.928571428571</v>
          </cell>
          <cell r="BC1044" t="str">
            <v>OTHERS</v>
          </cell>
          <cell r="BE1044" t="str">
            <v>Nov</v>
          </cell>
        </row>
        <row r="1045">
          <cell r="C1045" t="str">
            <v>PLN Cilacap</v>
          </cell>
          <cell r="R1045">
            <v>7500</v>
          </cell>
          <cell r="AZ1045">
            <v>-26250</v>
          </cell>
          <cell r="BA1045">
            <v>-13558.928571428571</v>
          </cell>
          <cell r="BC1045" t="str">
            <v>OTHERS</v>
          </cell>
          <cell r="BE1045" t="str">
            <v>Dec</v>
          </cell>
        </row>
        <row r="1046">
          <cell r="C1046" t="str">
            <v>PLN Cilacap</v>
          </cell>
          <cell r="R1046">
            <v>0</v>
          </cell>
          <cell r="AZ1046">
            <v>0</v>
          </cell>
          <cell r="BA1046">
            <v>0</v>
          </cell>
          <cell r="BC1046" t="str">
            <v>OTHERS</v>
          </cell>
          <cell r="BE1046" t="str">
            <v>Jan</v>
          </cell>
        </row>
        <row r="1047">
          <cell r="C1047" t="str">
            <v>PLN Cilacap</v>
          </cell>
          <cell r="R1047">
            <v>0</v>
          </cell>
          <cell r="AZ1047">
            <v>0</v>
          </cell>
          <cell r="BA1047">
            <v>0</v>
          </cell>
          <cell r="BC1047" t="str">
            <v>OTHERS</v>
          </cell>
          <cell r="BE1047" t="str">
            <v>Feb</v>
          </cell>
        </row>
        <row r="1048">
          <cell r="C1048" t="str">
            <v>PLN Cilacap</v>
          </cell>
          <cell r="R1048">
            <v>0</v>
          </cell>
          <cell r="AZ1048">
            <v>0</v>
          </cell>
          <cell r="BA1048">
            <v>0</v>
          </cell>
          <cell r="BC1048" t="str">
            <v>OTHERS</v>
          </cell>
          <cell r="BE1048" t="str">
            <v>Mar</v>
          </cell>
        </row>
        <row r="1049">
          <cell r="C1049" t="str">
            <v>PLN Cilacap</v>
          </cell>
          <cell r="R1049">
            <v>0</v>
          </cell>
          <cell r="AZ1049">
            <v>0</v>
          </cell>
          <cell r="BA1049">
            <v>0</v>
          </cell>
          <cell r="BC1049" t="str">
            <v>OTHERS</v>
          </cell>
          <cell r="BE1049" t="str">
            <v>Apr</v>
          </cell>
        </row>
        <row r="1050">
          <cell r="C1050" t="str">
            <v>PLN Cilacap</v>
          </cell>
          <cell r="R1050">
            <v>7500</v>
          </cell>
          <cell r="AZ1050">
            <v>-26250</v>
          </cell>
          <cell r="BA1050">
            <v>-13558.928571428571</v>
          </cell>
          <cell r="BC1050" t="str">
            <v>OTHERS</v>
          </cell>
          <cell r="BE1050" t="str">
            <v>May</v>
          </cell>
        </row>
        <row r="1051">
          <cell r="C1051" t="str">
            <v>PLN Cilacap</v>
          </cell>
          <cell r="R1051">
            <v>7500</v>
          </cell>
          <cell r="AZ1051">
            <v>-26250</v>
          </cell>
          <cell r="BA1051">
            <v>-13558.928571428571</v>
          </cell>
          <cell r="BC1051" t="str">
            <v>OTHERS</v>
          </cell>
          <cell r="BE1051" t="str">
            <v>Jun</v>
          </cell>
        </row>
        <row r="1052">
          <cell r="C1052" t="str">
            <v>PLN Cilacap</v>
          </cell>
          <cell r="R1052">
            <v>7500</v>
          </cell>
          <cell r="AZ1052">
            <v>-26250</v>
          </cell>
          <cell r="BA1052">
            <v>-13558.928571428571</v>
          </cell>
          <cell r="BC1052" t="str">
            <v>OTHERS</v>
          </cell>
          <cell r="BE1052" t="str">
            <v>Jul</v>
          </cell>
        </row>
        <row r="1053">
          <cell r="C1053" t="str">
            <v>PLN Cilacap</v>
          </cell>
          <cell r="R1053">
            <v>7500</v>
          </cell>
          <cell r="AZ1053">
            <v>-26250</v>
          </cell>
          <cell r="BA1053">
            <v>-13558.928571428571</v>
          </cell>
          <cell r="BC1053" t="str">
            <v>OTHERS</v>
          </cell>
          <cell r="BE1053" t="str">
            <v>Aug</v>
          </cell>
        </row>
        <row r="1054">
          <cell r="C1054" t="str">
            <v>PLN Cilacap</v>
          </cell>
          <cell r="R1054">
            <v>7500</v>
          </cell>
          <cell r="AZ1054">
            <v>-26250</v>
          </cell>
          <cell r="BA1054">
            <v>-13558.928571428571</v>
          </cell>
          <cell r="BC1054" t="str">
            <v>OTHERS</v>
          </cell>
          <cell r="BE1054" t="str">
            <v>Sep</v>
          </cell>
        </row>
        <row r="1055">
          <cell r="C1055" t="str">
            <v>PLN Cilacap</v>
          </cell>
          <cell r="R1055">
            <v>7500</v>
          </cell>
          <cell r="AZ1055">
            <v>-26250</v>
          </cell>
          <cell r="BA1055">
            <v>-13558.928571428571</v>
          </cell>
          <cell r="BC1055" t="str">
            <v>OTHERS</v>
          </cell>
          <cell r="BE1055" t="str">
            <v>Oct</v>
          </cell>
        </row>
        <row r="1056">
          <cell r="C1056" t="str">
            <v>PLN Cilacap</v>
          </cell>
          <cell r="R1056">
            <v>7500</v>
          </cell>
          <cell r="AZ1056">
            <v>-26250</v>
          </cell>
          <cell r="BA1056">
            <v>-13558.928571428571</v>
          </cell>
          <cell r="BC1056" t="str">
            <v>OTHERS</v>
          </cell>
          <cell r="BE1056" t="str">
            <v>Nov</v>
          </cell>
        </row>
        <row r="1057">
          <cell r="C1057" t="str">
            <v>PLN Cilacap</v>
          </cell>
          <cell r="R1057">
            <v>0</v>
          </cell>
          <cell r="AZ1057">
            <v>0</v>
          </cell>
          <cell r="BA1057">
            <v>0</v>
          </cell>
          <cell r="BC1057" t="str">
            <v>OTHERS</v>
          </cell>
          <cell r="BE1057" t="str">
            <v>Dec</v>
          </cell>
        </row>
        <row r="1058">
          <cell r="C1058" t="str">
            <v>Tj Jati B</v>
          </cell>
          <cell r="R1058">
            <v>40800</v>
          </cell>
          <cell r="AZ1058">
            <v>-183600</v>
          </cell>
          <cell r="BA1058">
            <v>-33772.367576374745</v>
          </cell>
          <cell r="BC1058" t="str">
            <v>PLATINUM</v>
          </cell>
          <cell r="BE1058" t="str">
            <v>Jan</v>
          </cell>
        </row>
        <row r="1059">
          <cell r="C1059" t="str">
            <v>Tj Jati B</v>
          </cell>
          <cell r="R1059">
            <v>0</v>
          </cell>
          <cell r="AZ1059">
            <v>0</v>
          </cell>
          <cell r="BA1059">
            <v>0</v>
          </cell>
          <cell r="BC1059" t="str">
            <v>PLATINUM</v>
          </cell>
          <cell r="BE1059" t="str">
            <v>Feb</v>
          </cell>
        </row>
        <row r="1060">
          <cell r="C1060" t="str">
            <v>Tj Jati B</v>
          </cell>
          <cell r="R1060">
            <v>40800</v>
          </cell>
          <cell r="AZ1060">
            <v>-183600</v>
          </cell>
          <cell r="BA1060">
            <v>-33772.367576374745</v>
          </cell>
          <cell r="BC1060" t="str">
            <v>PLATINUM</v>
          </cell>
          <cell r="BE1060" t="str">
            <v>Mar</v>
          </cell>
        </row>
        <row r="1061">
          <cell r="C1061" t="str">
            <v>Tj Jati B</v>
          </cell>
          <cell r="R1061">
            <v>0</v>
          </cell>
          <cell r="AZ1061">
            <v>0</v>
          </cell>
          <cell r="BA1061">
            <v>0</v>
          </cell>
          <cell r="BC1061" t="str">
            <v>PLATINUM</v>
          </cell>
          <cell r="BE1061" t="str">
            <v>Apr</v>
          </cell>
        </row>
        <row r="1062">
          <cell r="C1062" t="str">
            <v>Tj Jati B</v>
          </cell>
          <cell r="R1062">
            <v>0</v>
          </cell>
          <cell r="AZ1062">
            <v>0</v>
          </cell>
          <cell r="BA1062">
            <v>0</v>
          </cell>
          <cell r="BC1062" t="str">
            <v>PLATINUM</v>
          </cell>
          <cell r="BE1062" t="str">
            <v>May</v>
          </cell>
        </row>
        <row r="1063">
          <cell r="C1063" t="str">
            <v>Tj Jati B</v>
          </cell>
          <cell r="R1063">
            <v>0</v>
          </cell>
          <cell r="AZ1063">
            <v>0</v>
          </cell>
          <cell r="BA1063">
            <v>0</v>
          </cell>
          <cell r="BC1063" t="str">
            <v>PLATINUM</v>
          </cell>
          <cell r="BE1063" t="str">
            <v>Jun</v>
          </cell>
        </row>
        <row r="1064">
          <cell r="C1064" t="str">
            <v>Tj Jati B</v>
          </cell>
          <cell r="R1064">
            <v>0</v>
          </cell>
          <cell r="AZ1064">
            <v>0</v>
          </cell>
          <cell r="BA1064">
            <v>0</v>
          </cell>
          <cell r="BC1064" t="str">
            <v>PLATINUM</v>
          </cell>
          <cell r="BE1064" t="str">
            <v>Jul</v>
          </cell>
        </row>
        <row r="1065">
          <cell r="C1065" t="str">
            <v>Tj Jati B</v>
          </cell>
          <cell r="R1065">
            <v>0</v>
          </cell>
          <cell r="AZ1065">
            <v>0</v>
          </cell>
          <cell r="BA1065">
            <v>0</v>
          </cell>
          <cell r="BC1065" t="str">
            <v>PLATINUM</v>
          </cell>
          <cell r="BE1065" t="str">
            <v>Aug</v>
          </cell>
        </row>
        <row r="1066">
          <cell r="C1066" t="str">
            <v>Tj Jati B</v>
          </cell>
          <cell r="R1066">
            <v>0</v>
          </cell>
          <cell r="AZ1066">
            <v>0</v>
          </cell>
          <cell r="BA1066">
            <v>0</v>
          </cell>
          <cell r="BC1066" t="str">
            <v>PLATINUM</v>
          </cell>
          <cell r="BE1066" t="str">
            <v>Sep</v>
          </cell>
        </row>
        <row r="1067">
          <cell r="C1067" t="str">
            <v>Tj Jati B</v>
          </cell>
          <cell r="R1067">
            <v>0</v>
          </cell>
          <cell r="AZ1067">
            <v>0</v>
          </cell>
          <cell r="BA1067">
            <v>0</v>
          </cell>
          <cell r="BC1067" t="str">
            <v>PLATINUM</v>
          </cell>
          <cell r="BE1067" t="str">
            <v>Oct</v>
          </cell>
        </row>
        <row r="1068">
          <cell r="C1068" t="str">
            <v>Tj Jati B</v>
          </cell>
          <cell r="R1068">
            <v>0</v>
          </cell>
          <cell r="AZ1068">
            <v>0</v>
          </cell>
          <cell r="BA1068">
            <v>0</v>
          </cell>
          <cell r="BC1068" t="str">
            <v>PLATINUM</v>
          </cell>
          <cell r="BE1068" t="str">
            <v>Nov</v>
          </cell>
        </row>
        <row r="1069">
          <cell r="C1069" t="str">
            <v>Tj Jati B</v>
          </cell>
          <cell r="R1069">
            <v>0</v>
          </cell>
          <cell r="AZ1069">
            <v>0</v>
          </cell>
          <cell r="BA1069">
            <v>0</v>
          </cell>
          <cell r="BC1069" t="str">
            <v>PLATINUM</v>
          </cell>
          <cell r="BE1069" t="str">
            <v>Dec</v>
          </cell>
        </row>
        <row r="1070">
          <cell r="C1070" t="str">
            <v>Tj Jati B</v>
          </cell>
          <cell r="R1070">
            <v>27200</v>
          </cell>
          <cell r="AZ1070">
            <v>-122400</v>
          </cell>
          <cell r="BA1070">
            <v>-25379.472423625255</v>
          </cell>
          <cell r="BC1070" t="str">
            <v>PLATINUM</v>
          </cell>
          <cell r="BE1070" t="str">
            <v>Jan</v>
          </cell>
        </row>
        <row r="1071">
          <cell r="C1071" t="str">
            <v>Tj Jati B</v>
          </cell>
          <cell r="R1071">
            <v>0</v>
          </cell>
          <cell r="AZ1071">
            <v>0</v>
          </cell>
          <cell r="BA1071">
            <v>0</v>
          </cell>
          <cell r="BC1071" t="str">
            <v>PLATINUM</v>
          </cell>
          <cell r="BE1071" t="str">
            <v>Feb</v>
          </cell>
        </row>
        <row r="1072">
          <cell r="C1072" t="str">
            <v>Tj Jati B</v>
          </cell>
          <cell r="R1072">
            <v>27200</v>
          </cell>
          <cell r="AZ1072">
            <v>-122400</v>
          </cell>
          <cell r="BA1072">
            <v>-25379.472423625255</v>
          </cell>
          <cell r="BC1072" t="str">
            <v>PLATINUM</v>
          </cell>
          <cell r="BE1072" t="str">
            <v>Mar</v>
          </cell>
        </row>
        <row r="1073">
          <cell r="C1073" t="str">
            <v>Tj Jati B</v>
          </cell>
          <cell r="R1073">
            <v>0</v>
          </cell>
          <cell r="AZ1073">
            <v>0</v>
          </cell>
          <cell r="BA1073">
            <v>0</v>
          </cell>
          <cell r="BC1073" t="str">
            <v>PLATINUM</v>
          </cell>
          <cell r="BE1073" t="str">
            <v>Apr</v>
          </cell>
        </row>
        <row r="1074">
          <cell r="C1074" t="str">
            <v>Tj Jati B</v>
          </cell>
          <cell r="R1074">
            <v>0</v>
          </cell>
          <cell r="AZ1074">
            <v>0</v>
          </cell>
          <cell r="BA1074">
            <v>0</v>
          </cell>
          <cell r="BC1074" t="str">
            <v>PLATINUM</v>
          </cell>
          <cell r="BE1074" t="str">
            <v>May</v>
          </cell>
        </row>
        <row r="1075">
          <cell r="C1075" t="str">
            <v>Tj Jati B</v>
          </cell>
          <cell r="R1075">
            <v>0</v>
          </cell>
          <cell r="AZ1075">
            <v>0</v>
          </cell>
          <cell r="BA1075">
            <v>0</v>
          </cell>
          <cell r="BC1075" t="str">
            <v>PLATINUM</v>
          </cell>
          <cell r="BE1075" t="str">
            <v>Jun</v>
          </cell>
        </row>
        <row r="1076">
          <cell r="C1076" t="str">
            <v>Tj Jati B</v>
          </cell>
          <cell r="R1076">
            <v>0</v>
          </cell>
          <cell r="AZ1076">
            <v>0</v>
          </cell>
          <cell r="BA1076">
            <v>0</v>
          </cell>
          <cell r="BC1076" t="str">
            <v>PLATINUM</v>
          </cell>
          <cell r="BE1076" t="str">
            <v>Jul</v>
          </cell>
        </row>
        <row r="1077">
          <cell r="C1077" t="str">
            <v>Tj Jati B</v>
          </cell>
          <cell r="R1077">
            <v>0</v>
          </cell>
          <cell r="AZ1077">
            <v>0</v>
          </cell>
          <cell r="BA1077">
            <v>0</v>
          </cell>
          <cell r="BC1077" t="str">
            <v>PLATINUM</v>
          </cell>
          <cell r="BE1077" t="str">
            <v>Aug</v>
          </cell>
        </row>
        <row r="1078">
          <cell r="C1078" t="str">
            <v>Tj Jati B</v>
          </cell>
          <cell r="R1078">
            <v>0</v>
          </cell>
          <cell r="AZ1078">
            <v>0</v>
          </cell>
          <cell r="BA1078">
            <v>0</v>
          </cell>
          <cell r="BC1078" t="str">
            <v>PLATINUM</v>
          </cell>
          <cell r="BE1078" t="str">
            <v>Sep</v>
          </cell>
        </row>
        <row r="1079">
          <cell r="C1079" t="str">
            <v>Tj Jati B</v>
          </cell>
          <cell r="R1079">
            <v>0</v>
          </cell>
          <cell r="AZ1079">
            <v>0</v>
          </cell>
          <cell r="BA1079">
            <v>0</v>
          </cell>
          <cell r="BC1079" t="str">
            <v>PLATINUM</v>
          </cell>
          <cell r="BE1079" t="str">
            <v>Oct</v>
          </cell>
        </row>
        <row r="1080">
          <cell r="C1080" t="str">
            <v>Tj Jati B</v>
          </cell>
          <cell r="R1080">
            <v>0</v>
          </cell>
          <cell r="AZ1080">
            <v>0</v>
          </cell>
          <cell r="BA1080">
            <v>0</v>
          </cell>
          <cell r="BC1080" t="str">
            <v>PLATINUM</v>
          </cell>
          <cell r="BE1080" t="str">
            <v>Nov</v>
          </cell>
        </row>
        <row r="1081">
          <cell r="C1081" t="str">
            <v>Tj Jati B</v>
          </cell>
          <cell r="R1081">
            <v>0</v>
          </cell>
          <cell r="AZ1081">
            <v>0</v>
          </cell>
          <cell r="BA1081">
            <v>0</v>
          </cell>
          <cell r="BC1081" t="str">
            <v>PLATINUM</v>
          </cell>
          <cell r="BE1081" t="str">
            <v>Dec</v>
          </cell>
        </row>
        <row r="1082">
          <cell r="C1082" t="str">
            <v>Tj Jati B</v>
          </cell>
          <cell r="R1082">
            <v>0</v>
          </cell>
          <cell r="AZ1082">
            <v>0</v>
          </cell>
          <cell r="BA1082">
            <v>0</v>
          </cell>
          <cell r="BC1082" t="str">
            <v>PLATINUM</v>
          </cell>
          <cell r="BE1082" t="str">
            <v>Jan</v>
          </cell>
        </row>
        <row r="1083">
          <cell r="C1083" t="str">
            <v>Tj Jati B</v>
          </cell>
          <cell r="R1083">
            <v>0</v>
          </cell>
          <cell r="AZ1083">
            <v>0</v>
          </cell>
          <cell r="BA1083">
            <v>0</v>
          </cell>
          <cell r="BC1083" t="str">
            <v>PLATINUM</v>
          </cell>
          <cell r="BE1083" t="str">
            <v>Feb</v>
          </cell>
        </row>
        <row r="1084">
          <cell r="C1084" t="str">
            <v>Tj Jati B</v>
          </cell>
          <cell r="R1084">
            <v>0</v>
          </cell>
          <cell r="AZ1084">
            <v>0</v>
          </cell>
          <cell r="BA1084">
            <v>0</v>
          </cell>
          <cell r="BC1084" t="str">
            <v>PLATINUM</v>
          </cell>
          <cell r="BE1084" t="str">
            <v>Mar</v>
          </cell>
        </row>
        <row r="1085">
          <cell r="C1085" t="str">
            <v>Tj Jati B</v>
          </cell>
          <cell r="R1085">
            <v>0</v>
          </cell>
          <cell r="AZ1085">
            <v>0</v>
          </cell>
          <cell r="BA1085">
            <v>0</v>
          </cell>
          <cell r="BC1085" t="str">
            <v>PLATINUM</v>
          </cell>
          <cell r="BE1085" t="str">
            <v>Apr</v>
          </cell>
        </row>
        <row r="1086">
          <cell r="C1086" t="str">
            <v>Tj Jati B</v>
          </cell>
          <cell r="R1086">
            <v>68000</v>
          </cell>
          <cell r="AZ1086">
            <v>-306000</v>
          </cell>
          <cell r="BA1086">
            <v>-59151.840000000004</v>
          </cell>
          <cell r="BC1086" t="str">
            <v>PLATINUM</v>
          </cell>
          <cell r="BE1086" t="str">
            <v>May</v>
          </cell>
        </row>
        <row r="1087">
          <cell r="C1087" t="str">
            <v>Tj Jati B</v>
          </cell>
          <cell r="R1087">
            <v>0</v>
          </cell>
          <cell r="AZ1087">
            <v>0</v>
          </cell>
          <cell r="BA1087">
            <v>0</v>
          </cell>
          <cell r="BC1087" t="str">
            <v>PLATINUM</v>
          </cell>
          <cell r="BE1087" t="str">
            <v>Jun</v>
          </cell>
        </row>
        <row r="1088">
          <cell r="C1088" t="str">
            <v>Tj Jati B</v>
          </cell>
          <cell r="R1088">
            <v>68000</v>
          </cell>
          <cell r="AZ1088">
            <v>-306000</v>
          </cell>
          <cell r="BA1088">
            <v>-59151.840000000004</v>
          </cell>
          <cell r="BC1088" t="str">
            <v>PLATINUM</v>
          </cell>
          <cell r="BE1088" t="str">
            <v>Jul</v>
          </cell>
        </row>
        <row r="1089">
          <cell r="C1089" t="str">
            <v>Tj Jati B</v>
          </cell>
          <cell r="R1089">
            <v>68000</v>
          </cell>
          <cell r="AZ1089">
            <v>-306000</v>
          </cell>
          <cell r="BA1089">
            <v>-59151.840000000004</v>
          </cell>
          <cell r="BC1089" t="str">
            <v>PLATINUM</v>
          </cell>
          <cell r="BE1089" t="str">
            <v>Aug</v>
          </cell>
        </row>
        <row r="1090">
          <cell r="C1090" t="str">
            <v>Tj Jati B</v>
          </cell>
          <cell r="R1090">
            <v>68000</v>
          </cell>
          <cell r="AZ1090">
            <v>-306000</v>
          </cell>
          <cell r="BA1090">
            <v>-59151.840000000004</v>
          </cell>
          <cell r="BC1090" t="str">
            <v>PLATINUM</v>
          </cell>
          <cell r="BE1090" t="str">
            <v>Sep</v>
          </cell>
        </row>
        <row r="1091">
          <cell r="C1091" t="str">
            <v>Tj Jati B</v>
          </cell>
          <cell r="R1091">
            <v>68000</v>
          </cell>
          <cell r="AZ1091">
            <v>-306000</v>
          </cell>
          <cell r="BA1091">
            <v>-59151.840000000004</v>
          </cell>
          <cell r="BC1091" t="str">
            <v>PLATINUM</v>
          </cell>
          <cell r="BE1091" t="str">
            <v>Oct</v>
          </cell>
        </row>
        <row r="1092">
          <cell r="C1092" t="str">
            <v>Tj Jati B</v>
          </cell>
          <cell r="R1092">
            <v>68000</v>
          </cell>
          <cell r="AZ1092">
            <v>-306000</v>
          </cell>
          <cell r="BA1092">
            <v>-59151.840000000004</v>
          </cell>
          <cell r="BC1092" t="str">
            <v>PLATINUM</v>
          </cell>
          <cell r="BE1092" t="str">
            <v>Nov</v>
          </cell>
        </row>
        <row r="1093">
          <cell r="C1093" t="str">
            <v>Tj Jati B</v>
          </cell>
          <cell r="R1093">
            <v>0</v>
          </cell>
          <cell r="AZ1093">
            <v>0</v>
          </cell>
          <cell r="BA1093">
            <v>0</v>
          </cell>
          <cell r="BC1093" t="str">
            <v>PLATINUM</v>
          </cell>
          <cell r="BE1093" t="str">
            <v>Dec</v>
          </cell>
        </row>
        <row r="1094">
          <cell r="C1094" t="str">
            <v>Tj Jati B</v>
          </cell>
          <cell r="R1094">
            <v>0</v>
          </cell>
          <cell r="AZ1094">
            <v>0</v>
          </cell>
          <cell r="BA1094">
            <v>0</v>
          </cell>
          <cell r="BC1094" t="str">
            <v>PLATINUM</v>
          </cell>
          <cell r="BE1094" t="str">
            <v>Jan</v>
          </cell>
        </row>
        <row r="1095">
          <cell r="C1095" t="str">
            <v>Tj Jati B</v>
          </cell>
          <cell r="R1095">
            <v>40800</v>
          </cell>
          <cell r="AZ1095">
            <v>-183600</v>
          </cell>
          <cell r="BA1095">
            <v>-35603.315356415478</v>
          </cell>
          <cell r="BC1095" t="str">
            <v>PLATINUM</v>
          </cell>
          <cell r="BE1095" t="str">
            <v>Feb</v>
          </cell>
        </row>
        <row r="1096">
          <cell r="C1096" t="str">
            <v>Tj Jati B</v>
          </cell>
          <cell r="R1096">
            <v>0</v>
          </cell>
          <cell r="AZ1096">
            <v>0</v>
          </cell>
          <cell r="BA1096">
            <v>0</v>
          </cell>
          <cell r="BC1096" t="str">
            <v>PLATINUM</v>
          </cell>
          <cell r="BE1096" t="str">
            <v>Mar</v>
          </cell>
        </row>
        <row r="1097">
          <cell r="C1097" t="str">
            <v>Tj Jati B</v>
          </cell>
          <cell r="R1097">
            <v>40800</v>
          </cell>
          <cell r="AZ1097">
            <v>-183600</v>
          </cell>
          <cell r="BA1097">
            <v>-35603.315356415478</v>
          </cell>
          <cell r="BC1097" t="str">
            <v>PLATINUM</v>
          </cell>
          <cell r="BE1097" t="str">
            <v>Apr</v>
          </cell>
        </row>
        <row r="1098">
          <cell r="C1098" t="str">
            <v>Tj Jati B</v>
          </cell>
          <cell r="R1098">
            <v>0</v>
          </cell>
          <cell r="AZ1098">
            <v>0</v>
          </cell>
          <cell r="BA1098">
            <v>0</v>
          </cell>
          <cell r="BC1098" t="str">
            <v>PLATINUM</v>
          </cell>
          <cell r="BE1098" t="str">
            <v>May</v>
          </cell>
        </row>
        <row r="1099">
          <cell r="C1099" t="str">
            <v>Tj Jati B</v>
          </cell>
          <cell r="R1099">
            <v>0</v>
          </cell>
          <cell r="AZ1099">
            <v>0</v>
          </cell>
          <cell r="BA1099">
            <v>0</v>
          </cell>
          <cell r="BC1099" t="str">
            <v>PLATINUM</v>
          </cell>
          <cell r="BE1099" t="str">
            <v>Jun</v>
          </cell>
        </row>
        <row r="1100">
          <cell r="C1100" t="str">
            <v>Tj Jati B</v>
          </cell>
          <cell r="R1100">
            <v>0</v>
          </cell>
          <cell r="AZ1100">
            <v>0</v>
          </cell>
          <cell r="BA1100">
            <v>0</v>
          </cell>
          <cell r="BC1100" t="str">
            <v>PLATINUM</v>
          </cell>
          <cell r="BE1100" t="str">
            <v>Jul</v>
          </cell>
        </row>
        <row r="1101">
          <cell r="C1101" t="str">
            <v>Tj Jati B</v>
          </cell>
          <cell r="R1101">
            <v>0</v>
          </cell>
          <cell r="AZ1101">
            <v>0</v>
          </cell>
          <cell r="BA1101">
            <v>0</v>
          </cell>
          <cell r="BC1101" t="str">
            <v>PLATINUM</v>
          </cell>
          <cell r="BE1101" t="str">
            <v>Aug</v>
          </cell>
        </row>
        <row r="1102">
          <cell r="C1102" t="str">
            <v>Tj Jati B</v>
          </cell>
          <cell r="R1102">
            <v>0</v>
          </cell>
          <cell r="AZ1102">
            <v>0</v>
          </cell>
          <cell r="BA1102">
            <v>0</v>
          </cell>
          <cell r="BC1102" t="str">
            <v>PLATINUM</v>
          </cell>
          <cell r="BE1102" t="str">
            <v>Sep</v>
          </cell>
        </row>
        <row r="1103">
          <cell r="C1103" t="str">
            <v>Tj Jati B</v>
          </cell>
          <cell r="R1103">
            <v>0</v>
          </cell>
          <cell r="AZ1103">
            <v>0</v>
          </cell>
          <cell r="BA1103">
            <v>0</v>
          </cell>
          <cell r="BC1103" t="str">
            <v>PLATINUM</v>
          </cell>
          <cell r="BE1103" t="str">
            <v>Oct</v>
          </cell>
        </row>
        <row r="1104">
          <cell r="C1104" t="str">
            <v>Tj Jati B</v>
          </cell>
          <cell r="R1104">
            <v>0</v>
          </cell>
          <cell r="AZ1104">
            <v>0</v>
          </cell>
          <cell r="BA1104">
            <v>0</v>
          </cell>
          <cell r="BC1104" t="str">
            <v>PLATINUM</v>
          </cell>
          <cell r="BE1104" t="str">
            <v>Nov</v>
          </cell>
        </row>
        <row r="1105">
          <cell r="C1105" t="str">
            <v>Tj Jati B</v>
          </cell>
          <cell r="R1105">
            <v>0</v>
          </cell>
          <cell r="AZ1105">
            <v>0</v>
          </cell>
          <cell r="BA1105">
            <v>0</v>
          </cell>
          <cell r="BC1105" t="str">
            <v>PLATINUM</v>
          </cell>
          <cell r="BE1105" t="str">
            <v>Dec</v>
          </cell>
        </row>
        <row r="1106">
          <cell r="C1106" t="str">
            <v>Tj Jati B</v>
          </cell>
          <cell r="R1106">
            <v>0</v>
          </cell>
          <cell r="AZ1106">
            <v>0</v>
          </cell>
          <cell r="BA1106">
            <v>0</v>
          </cell>
          <cell r="BC1106" t="str">
            <v>PLATINUM</v>
          </cell>
          <cell r="BE1106" t="str">
            <v>Jan</v>
          </cell>
        </row>
        <row r="1107">
          <cell r="C1107" t="str">
            <v>Tj Jati B</v>
          </cell>
          <cell r="R1107">
            <v>27200</v>
          </cell>
          <cell r="AZ1107">
            <v>-122400</v>
          </cell>
          <cell r="BA1107">
            <v>-26755.404643584527</v>
          </cell>
          <cell r="BC1107" t="str">
            <v>PLATINUM</v>
          </cell>
          <cell r="BE1107" t="str">
            <v>Feb</v>
          </cell>
        </row>
        <row r="1108">
          <cell r="C1108" t="str">
            <v>Tj Jati B</v>
          </cell>
          <cell r="R1108">
            <v>0</v>
          </cell>
          <cell r="AZ1108">
            <v>0</v>
          </cell>
          <cell r="BA1108">
            <v>0</v>
          </cell>
          <cell r="BC1108" t="str">
            <v>PLATINUM</v>
          </cell>
          <cell r="BE1108" t="str">
            <v>Mar</v>
          </cell>
        </row>
        <row r="1109">
          <cell r="C1109" t="str">
            <v>Tj Jati B</v>
          </cell>
          <cell r="R1109">
            <v>27200</v>
          </cell>
          <cell r="AZ1109">
            <v>-122400</v>
          </cell>
          <cell r="BA1109">
            <v>-26755.404643584527</v>
          </cell>
          <cell r="BC1109" t="str">
            <v>PLATINUM</v>
          </cell>
          <cell r="BE1109" t="str">
            <v>Apr</v>
          </cell>
        </row>
        <row r="1110">
          <cell r="C1110" t="str">
            <v>Tj Jati B</v>
          </cell>
          <cell r="R1110">
            <v>0</v>
          </cell>
          <cell r="AZ1110">
            <v>0</v>
          </cell>
          <cell r="BA1110">
            <v>0</v>
          </cell>
          <cell r="BC1110" t="str">
            <v>PLATINUM</v>
          </cell>
          <cell r="BE1110" t="str">
            <v>May</v>
          </cell>
        </row>
        <row r="1111">
          <cell r="C1111" t="str">
            <v>Tj Jati B</v>
          </cell>
          <cell r="R1111">
            <v>0</v>
          </cell>
          <cell r="AZ1111">
            <v>0</v>
          </cell>
          <cell r="BA1111">
            <v>0</v>
          </cell>
          <cell r="BC1111" t="str">
            <v>PLATINUM</v>
          </cell>
          <cell r="BE1111" t="str">
            <v>Jun</v>
          </cell>
        </row>
        <row r="1112">
          <cell r="C1112" t="str">
            <v>Tj Jati B</v>
          </cell>
          <cell r="R1112">
            <v>0</v>
          </cell>
          <cell r="AZ1112">
            <v>0</v>
          </cell>
          <cell r="BA1112">
            <v>0</v>
          </cell>
          <cell r="BC1112" t="str">
            <v>PLATINUM</v>
          </cell>
          <cell r="BE1112" t="str">
            <v>Jul</v>
          </cell>
        </row>
        <row r="1113">
          <cell r="C1113" t="str">
            <v>Tj Jati B</v>
          </cell>
          <cell r="R1113">
            <v>0</v>
          </cell>
          <cell r="AZ1113">
            <v>0</v>
          </cell>
          <cell r="BA1113">
            <v>0</v>
          </cell>
          <cell r="BC1113" t="str">
            <v>PLATINUM</v>
          </cell>
          <cell r="BE1113" t="str">
            <v>Aug</v>
          </cell>
        </row>
        <row r="1114">
          <cell r="C1114" t="str">
            <v>Tj Jati B</v>
          </cell>
          <cell r="R1114">
            <v>0</v>
          </cell>
          <cell r="AZ1114">
            <v>0</v>
          </cell>
          <cell r="BA1114">
            <v>0</v>
          </cell>
          <cell r="BC1114" t="str">
            <v>PLATINUM</v>
          </cell>
          <cell r="BE1114" t="str">
            <v>Sep</v>
          </cell>
        </row>
        <row r="1115">
          <cell r="C1115" t="str">
            <v>Tj Jati B</v>
          </cell>
          <cell r="R1115">
            <v>0</v>
          </cell>
          <cell r="AZ1115">
            <v>0</v>
          </cell>
          <cell r="BA1115">
            <v>0</v>
          </cell>
          <cell r="BC1115" t="str">
            <v>PLATINUM</v>
          </cell>
          <cell r="BE1115" t="str">
            <v>Oct</v>
          </cell>
        </row>
        <row r="1116">
          <cell r="C1116" t="str">
            <v>Tj Jati B</v>
          </cell>
          <cell r="R1116">
            <v>0</v>
          </cell>
          <cell r="AZ1116">
            <v>0</v>
          </cell>
          <cell r="BA1116">
            <v>0</v>
          </cell>
          <cell r="BC1116" t="str">
            <v>PLATINUM</v>
          </cell>
          <cell r="BE1116" t="str">
            <v>Nov</v>
          </cell>
        </row>
        <row r="1117">
          <cell r="C1117" t="str">
            <v>Tj Jati B</v>
          </cell>
          <cell r="R1117">
            <v>0</v>
          </cell>
          <cell r="AZ1117">
            <v>0</v>
          </cell>
          <cell r="BA1117">
            <v>0</v>
          </cell>
          <cell r="BC1117" t="str">
            <v>PLATINUM</v>
          </cell>
          <cell r="BE1117" t="str">
            <v>Dec</v>
          </cell>
        </row>
        <row r="1118">
          <cell r="C1118" t="str">
            <v>Tj Jati B</v>
          </cell>
          <cell r="R1118">
            <v>0</v>
          </cell>
          <cell r="AZ1118">
            <v>0</v>
          </cell>
          <cell r="BA1118">
            <v>0</v>
          </cell>
          <cell r="BC1118" t="str">
            <v>PLATINUM</v>
          </cell>
          <cell r="BE1118" t="str">
            <v>Jan</v>
          </cell>
        </row>
        <row r="1119">
          <cell r="C1119" t="str">
            <v>Tj Jati B</v>
          </cell>
          <cell r="R1119">
            <v>0</v>
          </cell>
          <cell r="AZ1119">
            <v>0</v>
          </cell>
          <cell r="BA1119">
            <v>0</v>
          </cell>
          <cell r="BC1119" t="str">
            <v>PLATINUM</v>
          </cell>
          <cell r="BE1119" t="str">
            <v>Feb</v>
          </cell>
        </row>
        <row r="1120">
          <cell r="C1120" t="str">
            <v>Tj Jati B</v>
          </cell>
          <cell r="R1120">
            <v>0</v>
          </cell>
          <cell r="AZ1120">
            <v>0</v>
          </cell>
          <cell r="BA1120">
            <v>0</v>
          </cell>
          <cell r="BC1120" t="str">
            <v>PLATINUM</v>
          </cell>
          <cell r="BE1120" t="str">
            <v>Mar</v>
          </cell>
        </row>
        <row r="1121">
          <cell r="C1121" t="str">
            <v>Tj Jati B</v>
          </cell>
          <cell r="R1121">
            <v>0</v>
          </cell>
          <cell r="AZ1121">
            <v>0</v>
          </cell>
          <cell r="BA1121">
            <v>0</v>
          </cell>
          <cell r="BC1121" t="str">
            <v>PLATINUM</v>
          </cell>
          <cell r="BE1121" t="str">
            <v>Apr</v>
          </cell>
        </row>
        <row r="1122">
          <cell r="C1122" t="str">
            <v>Tj Jati B</v>
          </cell>
          <cell r="R1122">
            <v>68000</v>
          </cell>
          <cell r="AZ1122">
            <v>-306000</v>
          </cell>
          <cell r="BA1122">
            <v>-62358.720000000001</v>
          </cell>
          <cell r="BC1122" t="str">
            <v>PLATINUM</v>
          </cell>
          <cell r="BE1122" t="str">
            <v>May</v>
          </cell>
        </row>
        <row r="1123">
          <cell r="C1123" t="str">
            <v>Tj Jati B</v>
          </cell>
          <cell r="R1123">
            <v>68000</v>
          </cell>
          <cell r="AZ1123">
            <v>-306000</v>
          </cell>
          <cell r="BA1123">
            <v>-62358.720000000001</v>
          </cell>
          <cell r="BC1123" t="str">
            <v>PLATINUM</v>
          </cell>
          <cell r="BE1123" t="str">
            <v>Jun</v>
          </cell>
        </row>
        <row r="1124">
          <cell r="C1124" t="str">
            <v>Tj Jati B</v>
          </cell>
          <cell r="R1124">
            <v>68000</v>
          </cell>
          <cell r="AZ1124">
            <v>-306000</v>
          </cell>
          <cell r="BA1124">
            <v>-62358.720000000001</v>
          </cell>
          <cell r="BC1124" t="str">
            <v>PLATINUM</v>
          </cell>
          <cell r="BE1124" t="str">
            <v>Jul</v>
          </cell>
        </row>
        <row r="1125">
          <cell r="C1125" t="str">
            <v>Tj Jati B</v>
          </cell>
          <cell r="R1125">
            <v>68000</v>
          </cell>
          <cell r="AZ1125">
            <v>-306000</v>
          </cell>
          <cell r="BA1125">
            <v>-62358.720000000001</v>
          </cell>
          <cell r="BC1125" t="str">
            <v>PLATINUM</v>
          </cell>
          <cell r="BE1125" t="str">
            <v>Aug</v>
          </cell>
        </row>
        <row r="1126">
          <cell r="C1126" t="str">
            <v>Tj Jati B</v>
          </cell>
          <cell r="R1126">
            <v>68000</v>
          </cell>
          <cell r="AZ1126">
            <v>-306000</v>
          </cell>
          <cell r="BA1126">
            <v>-62358.720000000001</v>
          </cell>
          <cell r="BC1126" t="str">
            <v>PLATINUM</v>
          </cell>
          <cell r="BE1126" t="str">
            <v>Sep</v>
          </cell>
        </row>
        <row r="1127">
          <cell r="C1127" t="str">
            <v>Tj Jati B</v>
          </cell>
          <cell r="R1127">
            <v>68000</v>
          </cell>
          <cell r="AZ1127">
            <v>-306000</v>
          </cell>
          <cell r="BA1127">
            <v>-62358.720000000001</v>
          </cell>
          <cell r="BC1127" t="str">
            <v>PLATINUM</v>
          </cell>
          <cell r="BE1127" t="str">
            <v>Oct</v>
          </cell>
        </row>
        <row r="1128">
          <cell r="C1128" t="str">
            <v>Tj Jati B</v>
          </cell>
          <cell r="R1128">
            <v>68000</v>
          </cell>
          <cell r="AZ1128">
            <v>-306000</v>
          </cell>
          <cell r="BA1128">
            <v>-62358.720000000001</v>
          </cell>
          <cell r="BC1128" t="str">
            <v>PLATINUM</v>
          </cell>
          <cell r="BE1128" t="str">
            <v>Nov</v>
          </cell>
        </row>
        <row r="1129">
          <cell r="C1129" t="str">
            <v>Tj Jati B</v>
          </cell>
          <cell r="R1129">
            <v>68000</v>
          </cell>
          <cell r="AZ1129">
            <v>-306000</v>
          </cell>
          <cell r="BA1129">
            <v>-62358.720000000001</v>
          </cell>
          <cell r="BC1129" t="str">
            <v>PLATINUM</v>
          </cell>
          <cell r="BE1129" t="str">
            <v>Dec</v>
          </cell>
        </row>
        <row r="1130">
          <cell r="C1130" t="str">
            <v>Tj Jati B</v>
          </cell>
          <cell r="R1130">
            <v>0</v>
          </cell>
          <cell r="AZ1130">
            <v>0</v>
          </cell>
          <cell r="BA1130">
            <v>0</v>
          </cell>
          <cell r="BC1130" t="str">
            <v>PLATINUM</v>
          </cell>
          <cell r="BE1130" t="str">
            <v>Jan</v>
          </cell>
        </row>
        <row r="1131">
          <cell r="C1131" t="str">
            <v>Tj Jati B</v>
          </cell>
          <cell r="R1131">
            <v>0</v>
          </cell>
          <cell r="AZ1131">
            <v>0</v>
          </cell>
          <cell r="BA1131">
            <v>0</v>
          </cell>
          <cell r="BC1131" t="str">
            <v>PLATINUM</v>
          </cell>
          <cell r="BE1131" t="str">
            <v>Feb</v>
          </cell>
        </row>
        <row r="1132">
          <cell r="C1132" t="str">
            <v>Tj Jati B</v>
          </cell>
          <cell r="R1132">
            <v>0</v>
          </cell>
          <cell r="AZ1132">
            <v>0</v>
          </cell>
          <cell r="BA1132">
            <v>0</v>
          </cell>
          <cell r="BC1132" t="str">
            <v>PLATINUM</v>
          </cell>
          <cell r="BE1132" t="str">
            <v>Mar</v>
          </cell>
        </row>
        <row r="1133">
          <cell r="C1133" t="str">
            <v>Tj Jati B</v>
          </cell>
          <cell r="R1133">
            <v>0</v>
          </cell>
          <cell r="AZ1133">
            <v>0</v>
          </cell>
          <cell r="BA1133">
            <v>0</v>
          </cell>
          <cell r="BC1133" t="str">
            <v>PLATINUM</v>
          </cell>
          <cell r="BE1133" t="str">
            <v>Apr</v>
          </cell>
        </row>
        <row r="1134">
          <cell r="C1134" t="str">
            <v>Tj Jati B</v>
          </cell>
          <cell r="R1134">
            <v>0</v>
          </cell>
          <cell r="AZ1134">
            <v>0</v>
          </cell>
          <cell r="BA1134">
            <v>0</v>
          </cell>
          <cell r="BC1134" t="str">
            <v>PLATINUM</v>
          </cell>
          <cell r="BE1134" t="str">
            <v>May</v>
          </cell>
        </row>
        <row r="1135">
          <cell r="C1135" t="str">
            <v>Tj Jati B</v>
          </cell>
          <cell r="R1135">
            <v>0</v>
          </cell>
          <cell r="AZ1135">
            <v>0</v>
          </cell>
          <cell r="BA1135">
            <v>0</v>
          </cell>
          <cell r="BC1135" t="str">
            <v>PLATINUM</v>
          </cell>
          <cell r="BE1135" t="str">
            <v>Jun</v>
          </cell>
        </row>
        <row r="1136">
          <cell r="C1136" t="str">
            <v>Tj Jati B</v>
          </cell>
          <cell r="R1136">
            <v>0</v>
          </cell>
          <cell r="AZ1136">
            <v>0</v>
          </cell>
          <cell r="BA1136">
            <v>0</v>
          </cell>
          <cell r="BC1136" t="str">
            <v>PLATINUM</v>
          </cell>
          <cell r="BE1136" t="str">
            <v>Jul</v>
          </cell>
        </row>
        <row r="1137">
          <cell r="C1137" t="str">
            <v>Tj Jati B</v>
          </cell>
          <cell r="R1137">
            <v>68000</v>
          </cell>
          <cell r="AZ1137">
            <v>-306000</v>
          </cell>
          <cell r="BA1137">
            <v>-62358.720000000001</v>
          </cell>
          <cell r="BC1137" t="str">
            <v>PLATINUM</v>
          </cell>
          <cell r="BE1137" t="str">
            <v>Aug</v>
          </cell>
        </row>
        <row r="1138">
          <cell r="C1138" t="str">
            <v>Tj Jati B</v>
          </cell>
          <cell r="R1138">
            <v>68000</v>
          </cell>
          <cell r="AZ1138">
            <v>-306000</v>
          </cell>
          <cell r="BA1138">
            <v>-62358.720000000001</v>
          </cell>
          <cell r="BC1138" t="str">
            <v>PLATINUM</v>
          </cell>
          <cell r="BE1138" t="str">
            <v>Sep</v>
          </cell>
        </row>
        <row r="1139">
          <cell r="C1139" t="str">
            <v>Tj Jati B</v>
          </cell>
          <cell r="R1139">
            <v>0</v>
          </cell>
          <cell r="AZ1139">
            <v>0</v>
          </cell>
          <cell r="BA1139">
            <v>0</v>
          </cell>
          <cell r="BC1139" t="str">
            <v>PLATINUM</v>
          </cell>
          <cell r="BE1139" t="str">
            <v>Oct</v>
          </cell>
        </row>
        <row r="1140">
          <cell r="C1140" t="str">
            <v>Tj Jati B</v>
          </cell>
          <cell r="R1140">
            <v>0</v>
          </cell>
          <cell r="AZ1140">
            <v>0</v>
          </cell>
          <cell r="BA1140">
            <v>0</v>
          </cell>
          <cell r="BC1140" t="str">
            <v>PLATINUM</v>
          </cell>
          <cell r="BE1140" t="str">
            <v>Nov</v>
          </cell>
        </row>
        <row r="1141">
          <cell r="C1141" t="str">
            <v>Tj Jati B</v>
          </cell>
          <cell r="R1141">
            <v>0</v>
          </cell>
          <cell r="AZ1141">
            <v>0</v>
          </cell>
          <cell r="BA1141">
            <v>0</v>
          </cell>
          <cell r="BC1141" t="str">
            <v>PLATINUM</v>
          </cell>
          <cell r="BE1141" t="str">
            <v>Dec</v>
          </cell>
        </row>
        <row r="1142">
          <cell r="C1142" t="str">
            <v>Tj Jati B</v>
          </cell>
          <cell r="R1142">
            <v>0</v>
          </cell>
          <cell r="AZ1142">
            <v>0</v>
          </cell>
          <cell r="BA1142">
            <v>0</v>
          </cell>
          <cell r="BC1142" t="str">
            <v>PLATINUM</v>
          </cell>
          <cell r="BE1142" t="str">
            <v>Jan</v>
          </cell>
        </row>
        <row r="1143">
          <cell r="C1143" t="str">
            <v>Tj Jati B</v>
          </cell>
          <cell r="R1143">
            <v>39000</v>
          </cell>
          <cell r="AZ1143">
            <v>-175500</v>
          </cell>
          <cell r="BA1143">
            <v>-32447.184521384926</v>
          </cell>
          <cell r="BC1143" t="str">
            <v>PLATINUM</v>
          </cell>
          <cell r="BE1143" t="str">
            <v>Feb</v>
          </cell>
        </row>
        <row r="1144">
          <cell r="C1144" t="str">
            <v>Tj Jati B</v>
          </cell>
          <cell r="R1144">
            <v>0</v>
          </cell>
          <cell r="AZ1144">
            <v>0</v>
          </cell>
          <cell r="BA1144">
            <v>0</v>
          </cell>
          <cell r="BC1144" t="str">
            <v>PLATINUM</v>
          </cell>
          <cell r="BE1144" t="str">
            <v>Mar</v>
          </cell>
        </row>
        <row r="1145">
          <cell r="C1145" t="str">
            <v>Tj Jati B</v>
          </cell>
          <cell r="R1145">
            <v>39000</v>
          </cell>
          <cell r="AZ1145">
            <v>-175500</v>
          </cell>
          <cell r="BA1145">
            <v>-32447.184521384926</v>
          </cell>
          <cell r="BC1145" t="str">
            <v>PLATINUM</v>
          </cell>
          <cell r="BE1145" t="str">
            <v>Apr</v>
          </cell>
        </row>
        <row r="1146">
          <cell r="C1146" t="str">
            <v>Tj Jati B</v>
          </cell>
          <cell r="R1146">
            <v>39000</v>
          </cell>
          <cell r="AZ1146">
            <v>-175500</v>
          </cell>
          <cell r="BA1146">
            <v>-32447.184521384926</v>
          </cell>
          <cell r="BC1146" t="str">
            <v>PLATINUM</v>
          </cell>
          <cell r="BE1146" t="str">
            <v>May</v>
          </cell>
        </row>
        <row r="1147">
          <cell r="C1147" t="str">
            <v>Tj Jati B</v>
          </cell>
          <cell r="R1147">
            <v>0</v>
          </cell>
          <cell r="AZ1147">
            <v>0</v>
          </cell>
          <cell r="BA1147">
            <v>0</v>
          </cell>
          <cell r="BC1147" t="str">
            <v>PLATINUM</v>
          </cell>
          <cell r="BE1147" t="str">
            <v>Jun</v>
          </cell>
        </row>
        <row r="1148">
          <cell r="C1148" t="str">
            <v>Tj Jati B</v>
          </cell>
          <cell r="R1148">
            <v>0</v>
          </cell>
          <cell r="AZ1148">
            <v>0</v>
          </cell>
          <cell r="BA1148">
            <v>0</v>
          </cell>
          <cell r="BC1148" t="str">
            <v>PLATINUM</v>
          </cell>
          <cell r="BE1148" t="str">
            <v>Jul</v>
          </cell>
        </row>
        <row r="1149">
          <cell r="C1149" t="str">
            <v>Tj Jati B</v>
          </cell>
          <cell r="R1149">
            <v>0</v>
          </cell>
          <cell r="AZ1149">
            <v>0</v>
          </cell>
          <cell r="BA1149">
            <v>0</v>
          </cell>
          <cell r="BC1149" t="str">
            <v>PLATINUM</v>
          </cell>
          <cell r="BE1149" t="str">
            <v>Aug</v>
          </cell>
        </row>
        <row r="1150">
          <cell r="C1150" t="str">
            <v>Tj Jati B</v>
          </cell>
          <cell r="R1150">
            <v>0</v>
          </cell>
          <cell r="AZ1150">
            <v>0</v>
          </cell>
          <cell r="BA1150">
            <v>0</v>
          </cell>
          <cell r="BC1150" t="str">
            <v>PLATINUM</v>
          </cell>
          <cell r="BE1150" t="str">
            <v>Sep</v>
          </cell>
        </row>
        <row r="1151">
          <cell r="C1151" t="str">
            <v>Tj Jati B</v>
          </cell>
          <cell r="R1151">
            <v>0</v>
          </cell>
          <cell r="AZ1151">
            <v>0</v>
          </cell>
          <cell r="BA1151">
            <v>0</v>
          </cell>
          <cell r="BC1151" t="str">
            <v>PLATINUM</v>
          </cell>
          <cell r="BE1151" t="str">
            <v>Oct</v>
          </cell>
        </row>
        <row r="1152">
          <cell r="C1152" t="str">
            <v>Tj Jati B</v>
          </cell>
          <cell r="R1152">
            <v>0</v>
          </cell>
          <cell r="AZ1152">
            <v>0</v>
          </cell>
          <cell r="BA1152">
            <v>0</v>
          </cell>
          <cell r="BC1152" t="str">
            <v>PLATINUM</v>
          </cell>
          <cell r="BE1152" t="str">
            <v>Nov</v>
          </cell>
        </row>
        <row r="1153">
          <cell r="C1153" t="str">
            <v>Tj Jati B</v>
          </cell>
          <cell r="R1153">
            <v>0</v>
          </cell>
          <cell r="AZ1153">
            <v>0</v>
          </cell>
          <cell r="BA1153">
            <v>0</v>
          </cell>
          <cell r="BC1153" t="str">
            <v>PLATINUM</v>
          </cell>
          <cell r="BE1153" t="str">
            <v>Dec</v>
          </cell>
        </row>
        <row r="1154">
          <cell r="C1154" t="str">
            <v>Tj Jati B</v>
          </cell>
          <cell r="R1154">
            <v>0</v>
          </cell>
          <cell r="AZ1154">
            <v>0</v>
          </cell>
          <cell r="BA1154">
            <v>0</v>
          </cell>
          <cell r="BC1154" t="str">
            <v>PLATINUM</v>
          </cell>
          <cell r="BE1154" t="str">
            <v>Jan</v>
          </cell>
        </row>
        <row r="1155">
          <cell r="C1155" t="str">
            <v>Tj Jati B</v>
          </cell>
          <cell r="R1155">
            <v>26000</v>
          </cell>
          <cell r="AZ1155">
            <v>-117000</v>
          </cell>
          <cell r="BA1155">
            <v>-24383.615478615073</v>
          </cell>
          <cell r="BC1155" t="str">
            <v>PLATINUM</v>
          </cell>
          <cell r="BE1155" t="str">
            <v>Feb</v>
          </cell>
        </row>
        <row r="1156">
          <cell r="C1156" t="str">
            <v>Tj Jati B</v>
          </cell>
          <cell r="R1156">
            <v>0</v>
          </cell>
          <cell r="AZ1156">
            <v>0</v>
          </cell>
          <cell r="BA1156">
            <v>0</v>
          </cell>
          <cell r="BC1156" t="str">
            <v>PLATINUM</v>
          </cell>
          <cell r="BE1156" t="str">
            <v>Mar</v>
          </cell>
        </row>
        <row r="1157">
          <cell r="C1157" t="str">
            <v>Tj Jati B</v>
          </cell>
          <cell r="R1157">
            <v>26000</v>
          </cell>
          <cell r="AZ1157">
            <v>-117000</v>
          </cell>
          <cell r="BA1157">
            <v>-24383.615478615073</v>
          </cell>
          <cell r="BC1157" t="str">
            <v>PLATINUM</v>
          </cell>
          <cell r="BE1157" t="str">
            <v>Apr</v>
          </cell>
        </row>
        <row r="1158">
          <cell r="C1158" t="str">
            <v>Tj Jati B</v>
          </cell>
          <cell r="R1158">
            <v>26000</v>
          </cell>
          <cell r="AZ1158">
            <v>-117000</v>
          </cell>
          <cell r="BA1158">
            <v>-24383.615478615073</v>
          </cell>
          <cell r="BC1158" t="str">
            <v>PLATINUM</v>
          </cell>
          <cell r="BE1158" t="str">
            <v>May</v>
          </cell>
        </row>
        <row r="1159">
          <cell r="C1159" t="str">
            <v>Tj Jati B</v>
          </cell>
          <cell r="R1159">
            <v>0</v>
          </cell>
          <cell r="AZ1159">
            <v>0</v>
          </cell>
          <cell r="BA1159">
            <v>0</v>
          </cell>
          <cell r="BC1159" t="str">
            <v>PLATINUM</v>
          </cell>
          <cell r="BE1159" t="str">
            <v>Jun</v>
          </cell>
        </row>
        <row r="1160">
          <cell r="C1160" t="str">
            <v>Tj Jati B</v>
          </cell>
          <cell r="R1160">
            <v>0</v>
          </cell>
          <cell r="AZ1160">
            <v>0</v>
          </cell>
          <cell r="BA1160">
            <v>0</v>
          </cell>
          <cell r="BC1160" t="str">
            <v>PLATINUM</v>
          </cell>
          <cell r="BE1160" t="str">
            <v>Jul</v>
          </cell>
        </row>
        <row r="1161">
          <cell r="C1161" t="str">
            <v>Tj Jati B</v>
          </cell>
          <cell r="R1161">
            <v>0</v>
          </cell>
          <cell r="AZ1161">
            <v>0</v>
          </cell>
          <cell r="BA1161">
            <v>0</v>
          </cell>
          <cell r="BC1161" t="str">
            <v>PLATINUM</v>
          </cell>
          <cell r="BE1161" t="str">
            <v>Aug</v>
          </cell>
        </row>
        <row r="1162">
          <cell r="C1162" t="str">
            <v>Tj Jati B</v>
          </cell>
          <cell r="R1162">
            <v>0</v>
          </cell>
          <cell r="AZ1162">
            <v>0</v>
          </cell>
          <cell r="BA1162">
            <v>0</v>
          </cell>
          <cell r="BC1162" t="str">
            <v>PLATINUM</v>
          </cell>
          <cell r="BE1162" t="str">
            <v>Sep</v>
          </cell>
        </row>
        <row r="1163">
          <cell r="C1163" t="str">
            <v>Tj Jati B</v>
          </cell>
          <cell r="R1163">
            <v>0</v>
          </cell>
          <cell r="AZ1163">
            <v>0</v>
          </cell>
          <cell r="BA1163">
            <v>0</v>
          </cell>
          <cell r="BC1163" t="str">
            <v>PLATINUM</v>
          </cell>
          <cell r="BE1163" t="str">
            <v>Oct</v>
          </cell>
        </row>
        <row r="1164">
          <cell r="C1164" t="str">
            <v>Tj Jati B</v>
          </cell>
          <cell r="R1164">
            <v>0</v>
          </cell>
          <cell r="AZ1164">
            <v>0</v>
          </cell>
          <cell r="BA1164">
            <v>0</v>
          </cell>
          <cell r="BC1164" t="str">
            <v>PLATINUM</v>
          </cell>
          <cell r="BE1164" t="str">
            <v>Nov</v>
          </cell>
        </row>
        <row r="1165">
          <cell r="C1165" t="str">
            <v>Tj Jati B</v>
          </cell>
          <cell r="R1165">
            <v>0</v>
          </cell>
          <cell r="AZ1165">
            <v>0</v>
          </cell>
          <cell r="BA1165">
            <v>0</v>
          </cell>
          <cell r="BC1165" t="str">
            <v>PLATINUM</v>
          </cell>
          <cell r="BE1165" t="str">
            <v>Dec</v>
          </cell>
        </row>
        <row r="1166">
          <cell r="C1166" t="str">
            <v>Tj Jati B</v>
          </cell>
          <cell r="R1166">
            <v>0</v>
          </cell>
          <cell r="AZ1166">
            <v>0</v>
          </cell>
          <cell r="BA1166">
            <v>0</v>
          </cell>
          <cell r="BC1166" t="str">
            <v>PLATINUM</v>
          </cell>
          <cell r="BE1166" t="str">
            <v>Jan</v>
          </cell>
        </row>
        <row r="1167">
          <cell r="C1167" t="str">
            <v>Tj Jati B</v>
          </cell>
          <cell r="R1167">
            <v>0</v>
          </cell>
          <cell r="AZ1167">
            <v>0</v>
          </cell>
          <cell r="BA1167">
            <v>0</v>
          </cell>
          <cell r="BC1167" t="str">
            <v>PLATINUM</v>
          </cell>
          <cell r="BE1167" t="str">
            <v>Feb</v>
          </cell>
        </row>
        <row r="1168">
          <cell r="C1168" t="str">
            <v>Tj Jati B</v>
          </cell>
          <cell r="R1168">
            <v>0</v>
          </cell>
          <cell r="AZ1168">
            <v>0</v>
          </cell>
          <cell r="BA1168">
            <v>0</v>
          </cell>
          <cell r="BC1168" t="str">
            <v>PLATINUM</v>
          </cell>
          <cell r="BE1168" t="str">
            <v>Mar</v>
          </cell>
        </row>
        <row r="1169">
          <cell r="C1169" t="str">
            <v>Tj Jati B</v>
          </cell>
          <cell r="R1169">
            <v>0</v>
          </cell>
          <cell r="AZ1169">
            <v>0</v>
          </cell>
          <cell r="BA1169">
            <v>0</v>
          </cell>
          <cell r="BC1169" t="str">
            <v>PLATINUM</v>
          </cell>
          <cell r="BE1169" t="str">
            <v>Apr</v>
          </cell>
        </row>
        <row r="1170">
          <cell r="C1170" t="str">
            <v>Tj Jati B</v>
          </cell>
          <cell r="R1170">
            <v>0</v>
          </cell>
          <cell r="AZ1170">
            <v>0</v>
          </cell>
          <cell r="BA1170">
            <v>0</v>
          </cell>
          <cell r="BC1170" t="str">
            <v>PLATINUM</v>
          </cell>
          <cell r="BE1170" t="str">
            <v>May</v>
          </cell>
        </row>
        <row r="1171">
          <cell r="C1171" t="str">
            <v>Tj Jati B</v>
          </cell>
          <cell r="R1171">
            <v>65000</v>
          </cell>
          <cell r="AZ1171">
            <v>-292500</v>
          </cell>
          <cell r="BA1171">
            <v>-56830.8</v>
          </cell>
          <cell r="BC1171" t="str">
            <v>PLATINUM</v>
          </cell>
          <cell r="BE1171" t="str">
            <v>Jun</v>
          </cell>
        </row>
        <row r="1172">
          <cell r="C1172" t="str">
            <v>Tj Jati B</v>
          </cell>
          <cell r="R1172">
            <v>65000</v>
          </cell>
          <cell r="AZ1172">
            <v>-292500</v>
          </cell>
          <cell r="BA1172">
            <v>-56830.8</v>
          </cell>
          <cell r="BC1172" t="str">
            <v>PLATINUM</v>
          </cell>
          <cell r="BE1172" t="str">
            <v>Jul</v>
          </cell>
        </row>
        <row r="1173">
          <cell r="C1173" t="str">
            <v>Tj Jati B</v>
          </cell>
          <cell r="R1173">
            <v>0</v>
          </cell>
          <cell r="AZ1173">
            <v>0</v>
          </cell>
          <cell r="BA1173">
            <v>0</v>
          </cell>
          <cell r="BC1173" t="str">
            <v>PLATINUM</v>
          </cell>
          <cell r="BE1173" t="str">
            <v>Aug</v>
          </cell>
        </row>
        <row r="1174">
          <cell r="C1174" t="str">
            <v>Tj Jati B</v>
          </cell>
          <cell r="R1174">
            <v>65000</v>
          </cell>
          <cell r="AZ1174">
            <v>-292500</v>
          </cell>
          <cell r="BA1174">
            <v>-56830.8</v>
          </cell>
          <cell r="BC1174" t="str">
            <v>PLATINUM</v>
          </cell>
          <cell r="BE1174" t="str">
            <v>Sep</v>
          </cell>
        </row>
        <row r="1175">
          <cell r="C1175" t="str">
            <v>Tj Jati B</v>
          </cell>
          <cell r="R1175">
            <v>65000</v>
          </cell>
          <cell r="AZ1175">
            <v>-292500</v>
          </cell>
          <cell r="BA1175">
            <v>-56830.8</v>
          </cell>
          <cell r="BC1175" t="str">
            <v>PLATINUM</v>
          </cell>
          <cell r="BE1175" t="str">
            <v>Oct</v>
          </cell>
        </row>
        <row r="1176">
          <cell r="C1176" t="str">
            <v>Tj Jati B</v>
          </cell>
          <cell r="R1176">
            <v>65000</v>
          </cell>
          <cell r="AZ1176">
            <v>-292500</v>
          </cell>
          <cell r="BA1176">
            <v>-56830.8</v>
          </cell>
          <cell r="BC1176" t="str">
            <v>PLATINUM</v>
          </cell>
          <cell r="BE1176" t="str">
            <v>Nov</v>
          </cell>
        </row>
        <row r="1177">
          <cell r="C1177" t="str">
            <v>Tj Jati B</v>
          </cell>
          <cell r="R1177">
            <v>30000</v>
          </cell>
          <cell r="AZ1177">
            <v>-135000</v>
          </cell>
          <cell r="BA1177">
            <v>-26229.600000000002</v>
          </cell>
          <cell r="BC1177" t="str">
            <v>PLATINUM</v>
          </cell>
          <cell r="BE1177" t="str">
            <v>Dec</v>
          </cell>
        </row>
        <row r="1178">
          <cell r="C1178" t="str">
            <v>Other</v>
          </cell>
          <cell r="R1178">
            <v>0</v>
          </cell>
          <cell r="AZ1178">
            <v>0</v>
          </cell>
          <cell r="BA1178">
            <v>0</v>
          </cell>
          <cell r="BC1178" t="str">
            <v>OTHERS</v>
          </cell>
          <cell r="BE1178" t="str">
            <v>Jan</v>
          </cell>
        </row>
        <row r="1179">
          <cell r="C1179" t="str">
            <v>Other</v>
          </cell>
          <cell r="R1179">
            <v>0</v>
          </cell>
          <cell r="AZ1179">
            <v>0</v>
          </cell>
          <cell r="BA1179">
            <v>0</v>
          </cell>
          <cell r="BC1179" t="str">
            <v>OTHERS</v>
          </cell>
          <cell r="BE1179" t="str">
            <v>Feb</v>
          </cell>
        </row>
        <row r="1180">
          <cell r="C1180" t="str">
            <v>Other</v>
          </cell>
          <cell r="R1180">
            <v>0</v>
          </cell>
          <cell r="AZ1180">
            <v>0</v>
          </cell>
          <cell r="BA1180">
            <v>0</v>
          </cell>
          <cell r="BC1180" t="str">
            <v>OTHERS</v>
          </cell>
          <cell r="BE1180" t="str">
            <v>Mar</v>
          </cell>
        </row>
        <row r="1181">
          <cell r="C1181" t="str">
            <v>Other</v>
          </cell>
          <cell r="R1181">
            <v>0</v>
          </cell>
          <cell r="AZ1181">
            <v>0</v>
          </cell>
          <cell r="BA1181">
            <v>0</v>
          </cell>
          <cell r="BC1181" t="str">
            <v>OTHERS</v>
          </cell>
          <cell r="BE1181" t="str">
            <v>Apr</v>
          </cell>
        </row>
        <row r="1182">
          <cell r="C1182" t="str">
            <v>Other</v>
          </cell>
          <cell r="R1182">
            <v>0</v>
          </cell>
          <cell r="AZ1182">
            <v>0</v>
          </cell>
          <cell r="BA1182">
            <v>0</v>
          </cell>
          <cell r="BC1182" t="str">
            <v>OTHERS</v>
          </cell>
          <cell r="BE1182" t="str">
            <v>May</v>
          </cell>
        </row>
        <row r="1183">
          <cell r="C1183" t="str">
            <v>Other</v>
          </cell>
          <cell r="R1183">
            <v>0</v>
          </cell>
          <cell r="AZ1183">
            <v>0</v>
          </cell>
          <cell r="BA1183">
            <v>0</v>
          </cell>
          <cell r="BC1183" t="str">
            <v>OTHERS</v>
          </cell>
          <cell r="BE1183" t="str">
            <v>Jun</v>
          </cell>
        </row>
        <row r="1184">
          <cell r="C1184" t="str">
            <v>Other</v>
          </cell>
          <cell r="R1184">
            <v>0</v>
          </cell>
          <cell r="AZ1184">
            <v>0</v>
          </cell>
          <cell r="BA1184">
            <v>0</v>
          </cell>
          <cell r="BC1184" t="str">
            <v>OTHERS</v>
          </cell>
          <cell r="BE1184" t="str">
            <v>Jul</v>
          </cell>
        </row>
        <row r="1185">
          <cell r="C1185" t="str">
            <v>Other</v>
          </cell>
          <cell r="R1185">
            <v>0</v>
          </cell>
          <cell r="AZ1185">
            <v>0</v>
          </cell>
          <cell r="BA1185">
            <v>0</v>
          </cell>
          <cell r="BC1185" t="str">
            <v>OTHERS</v>
          </cell>
          <cell r="BE1185" t="str">
            <v>Aug</v>
          </cell>
        </row>
        <row r="1186">
          <cell r="C1186" t="str">
            <v>Other</v>
          </cell>
          <cell r="R1186">
            <v>0</v>
          </cell>
          <cell r="AZ1186">
            <v>0</v>
          </cell>
          <cell r="BA1186">
            <v>0</v>
          </cell>
          <cell r="BC1186" t="str">
            <v>OTHERS</v>
          </cell>
          <cell r="BE1186" t="str">
            <v>Sep</v>
          </cell>
        </row>
        <row r="1187">
          <cell r="C1187" t="str">
            <v>Other</v>
          </cell>
          <cell r="R1187">
            <v>0</v>
          </cell>
          <cell r="AZ1187">
            <v>0</v>
          </cell>
          <cell r="BA1187">
            <v>0</v>
          </cell>
          <cell r="BC1187" t="str">
            <v>OTHERS</v>
          </cell>
          <cell r="BE1187" t="str">
            <v>Oct</v>
          </cell>
        </row>
        <row r="1188">
          <cell r="C1188" t="str">
            <v>Other</v>
          </cell>
          <cell r="R1188">
            <v>0</v>
          </cell>
          <cell r="AZ1188">
            <v>0</v>
          </cell>
          <cell r="BA1188">
            <v>0</v>
          </cell>
          <cell r="BC1188" t="str">
            <v>OTHERS</v>
          </cell>
          <cell r="BE1188" t="str">
            <v>Nov</v>
          </cell>
        </row>
        <row r="1189">
          <cell r="C1189" t="str">
            <v>Other</v>
          </cell>
          <cell r="R1189">
            <v>0</v>
          </cell>
          <cell r="AZ1189">
            <v>0</v>
          </cell>
          <cell r="BA1189">
            <v>0</v>
          </cell>
          <cell r="BC1189" t="str">
            <v>OTHERS</v>
          </cell>
          <cell r="BE1189" t="str">
            <v>Dec</v>
          </cell>
        </row>
        <row r="1190">
          <cell r="C1190" t="str">
            <v>AES</v>
          </cell>
          <cell r="R1190">
            <v>0</v>
          </cell>
          <cell r="AZ1190">
            <v>0</v>
          </cell>
          <cell r="BA1190">
            <v>0</v>
          </cell>
          <cell r="BC1190" t="str">
            <v>OTHERS</v>
          </cell>
          <cell r="BE1190" t="str">
            <v>Jan</v>
          </cell>
        </row>
        <row r="1191">
          <cell r="C1191" t="str">
            <v>AES</v>
          </cell>
          <cell r="R1191">
            <v>0</v>
          </cell>
          <cell r="AZ1191">
            <v>0</v>
          </cell>
          <cell r="BA1191">
            <v>0</v>
          </cell>
          <cell r="BC1191" t="str">
            <v>OTHERS</v>
          </cell>
          <cell r="BE1191" t="str">
            <v>Feb</v>
          </cell>
        </row>
        <row r="1192">
          <cell r="C1192" t="str">
            <v>AES</v>
          </cell>
          <cell r="R1192">
            <v>0</v>
          </cell>
          <cell r="AZ1192">
            <v>0</v>
          </cell>
          <cell r="BA1192">
            <v>0</v>
          </cell>
          <cell r="BC1192" t="str">
            <v>OTHERS</v>
          </cell>
          <cell r="BE1192" t="str">
            <v>Mar</v>
          </cell>
        </row>
        <row r="1193">
          <cell r="C1193" t="str">
            <v>AES</v>
          </cell>
          <cell r="R1193">
            <v>0</v>
          </cell>
          <cell r="AZ1193">
            <v>0</v>
          </cell>
          <cell r="BA1193">
            <v>0</v>
          </cell>
          <cell r="BC1193" t="str">
            <v>OTHERS</v>
          </cell>
          <cell r="BE1193" t="str">
            <v>Apr</v>
          </cell>
        </row>
        <row r="1194">
          <cell r="C1194" t="str">
            <v>AES</v>
          </cell>
          <cell r="R1194">
            <v>0</v>
          </cell>
          <cell r="AZ1194">
            <v>0</v>
          </cell>
          <cell r="BA1194">
            <v>0</v>
          </cell>
          <cell r="BC1194" t="str">
            <v>OTHERS</v>
          </cell>
          <cell r="BE1194" t="str">
            <v>May</v>
          </cell>
        </row>
        <row r="1195">
          <cell r="C1195" t="str">
            <v>AES</v>
          </cell>
          <cell r="R1195">
            <v>0</v>
          </cell>
          <cell r="AZ1195">
            <v>0</v>
          </cell>
          <cell r="BA1195">
            <v>0</v>
          </cell>
          <cell r="BC1195" t="str">
            <v>OTHERS</v>
          </cell>
          <cell r="BE1195" t="str">
            <v>Jun</v>
          </cell>
        </row>
        <row r="1196">
          <cell r="C1196" t="str">
            <v>AES</v>
          </cell>
          <cell r="R1196">
            <v>0</v>
          </cell>
          <cell r="AZ1196">
            <v>0</v>
          </cell>
          <cell r="BA1196">
            <v>0</v>
          </cell>
          <cell r="BC1196" t="str">
            <v>OTHERS</v>
          </cell>
          <cell r="BE1196" t="str">
            <v>Jul</v>
          </cell>
        </row>
        <row r="1197">
          <cell r="C1197" t="str">
            <v>AES</v>
          </cell>
          <cell r="R1197">
            <v>0</v>
          </cell>
          <cell r="AZ1197">
            <v>0</v>
          </cell>
          <cell r="BA1197">
            <v>0</v>
          </cell>
          <cell r="BC1197" t="str">
            <v>OTHERS</v>
          </cell>
          <cell r="BE1197" t="str">
            <v>Aug</v>
          </cell>
        </row>
        <row r="1198">
          <cell r="C1198" t="str">
            <v>AES</v>
          </cell>
          <cell r="R1198">
            <v>0</v>
          </cell>
          <cell r="AZ1198">
            <v>0</v>
          </cell>
          <cell r="BA1198">
            <v>0</v>
          </cell>
          <cell r="BC1198" t="str">
            <v>OTHERS</v>
          </cell>
          <cell r="BE1198" t="str">
            <v>Sep</v>
          </cell>
        </row>
        <row r="1199">
          <cell r="C1199" t="str">
            <v>AES</v>
          </cell>
          <cell r="R1199">
            <v>0</v>
          </cell>
          <cell r="AZ1199">
            <v>0</v>
          </cell>
          <cell r="BA1199">
            <v>0</v>
          </cell>
          <cell r="BC1199" t="str">
            <v>OTHERS</v>
          </cell>
          <cell r="BE1199" t="str">
            <v>Oct</v>
          </cell>
        </row>
        <row r="1200">
          <cell r="C1200" t="str">
            <v>AES</v>
          </cell>
          <cell r="R1200">
            <v>0</v>
          </cell>
          <cell r="AZ1200">
            <v>0</v>
          </cell>
          <cell r="BA1200">
            <v>0</v>
          </cell>
          <cell r="BC1200" t="str">
            <v>OTHERS</v>
          </cell>
          <cell r="BE1200" t="str">
            <v>Nov</v>
          </cell>
        </row>
        <row r="1201">
          <cell r="C1201" t="str">
            <v>AES</v>
          </cell>
          <cell r="R1201">
            <v>0</v>
          </cell>
          <cell r="AZ1201">
            <v>0</v>
          </cell>
          <cell r="BA1201">
            <v>0</v>
          </cell>
          <cell r="BC1201" t="str">
            <v>OTHERS</v>
          </cell>
          <cell r="BE1201" t="str">
            <v>Dec</v>
          </cell>
        </row>
        <row r="1202">
          <cell r="C1202" t="str">
            <v>AES</v>
          </cell>
          <cell r="R1202">
            <v>0</v>
          </cell>
          <cell r="AZ1202">
            <v>0</v>
          </cell>
          <cell r="BA1202">
            <v>0</v>
          </cell>
          <cell r="BC1202" t="str">
            <v>OTHERS</v>
          </cell>
          <cell r="BE1202" t="str">
            <v>Jan</v>
          </cell>
        </row>
        <row r="1203">
          <cell r="C1203" t="str">
            <v>AES</v>
          </cell>
          <cell r="R1203">
            <v>0</v>
          </cell>
          <cell r="AZ1203">
            <v>0</v>
          </cell>
          <cell r="BA1203">
            <v>0</v>
          </cell>
          <cell r="BC1203" t="str">
            <v>OTHERS</v>
          </cell>
          <cell r="BE1203" t="str">
            <v>Feb</v>
          </cell>
        </row>
        <row r="1204">
          <cell r="C1204" t="str">
            <v>AES</v>
          </cell>
          <cell r="R1204">
            <v>0</v>
          </cell>
          <cell r="AZ1204">
            <v>0</v>
          </cell>
          <cell r="BA1204">
            <v>0</v>
          </cell>
          <cell r="BC1204" t="str">
            <v>OTHERS</v>
          </cell>
          <cell r="BE1204" t="str">
            <v>Mar</v>
          </cell>
        </row>
        <row r="1205">
          <cell r="C1205" t="str">
            <v>AES</v>
          </cell>
          <cell r="R1205">
            <v>0</v>
          </cell>
          <cell r="AZ1205">
            <v>0</v>
          </cell>
          <cell r="BA1205">
            <v>0</v>
          </cell>
          <cell r="BC1205" t="str">
            <v>OTHERS</v>
          </cell>
          <cell r="BE1205" t="str">
            <v>Apr</v>
          </cell>
        </row>
        <row r="1206">
          <cell r="C1206" t="str">
            <v>AES</v>
          </cell>
          <cell r="R1206">
            <v>0</v>
          </cell>
          <cell r="AZ1206">
            <v>0</v>
          </cell>
          <cell r="BA1206">
            <v>0</v>
          </cell>
          <cell r="BC1206" t="str">
            <v>OTHERS</v>
          </cell>
          <cell r="BE1206" t="str">
            <v>May</v>
          </cell>
        </row>
        <row r="1207">
          <cell r="C1207" t="str">
            <v>AES</v>
          </cell>
          <cell r="R1207">
            <v>0</v>
          </cell>
          <cell r="AZ1207">
            <v>0</v>
          </cell>
          <cell r="BA1207">
            <v>0</v>
          </cell>
          <cell r="BC1207" t="str">
            <v>OTHERS</v>
          </cell>
          <cell r="BE1207" t="str">
            <v>Jun</v>
          </cell>
        </row>
        <row r="1208">
          <cell r="C1208" t="str">
            <v>AES</v>
          </cell>
          <cell r="R1208">
            <v>0</v>
          </cell>
          <cell r="AZ1208">
            <v>0</v>
          </cell>
          <cell r="BA1208">
            <v>0</v>
          </cell>
          <cell r="BC1208" t="str">
            <v>OTHERS</v>
          </cell>
          <cell r="BE1208" t="str">
            <v>Jul</v>
          </cell>
        </row>
        <row r="1209">
          <cell r="C1209" t="str">
            <v>AES</v>
          </cell>
          <cell r="R1209">
            <v>0</v>
          </cell>
          <cell r="AZ1209">
            <v>0</v>
          </cell>
          <cell r="BA1209">
            <v>0</v>
          </cell>
          <cell r="BC1209" t="str">
            <v>OTHERS</v>
          </cell>
          <cell r="BE1209" t="str">
            <v>Aug</v>
          </cell>
        </row>
        <row r="1210">
          <cell r="C1210" t="str">
            <v>AES</v>
          </cell>
          <cell r="R1210">
            <v>0</v>
          </cell>
          <cell r="AZ1210">
            <v>0</v>
          </cell>
          <cell r="BA1210">
            <v>0</v>
          </cell>
          <cell r="BC1210" t="str">
            <v>OTHERS</v>
          </cell>
          <cell r="BE1210" t="str">
            <v>Sep</v>
          </cell>
        </row>
        <row r="1211">
          <cell r="C1211" t="str">
            <v>AES</v>
          </cell>
          <cell r="R1211">
            <v>0</v>
          </cell>
          <cell r="AZ1211">
            <v>0</v>
          </cell>
          <cell r="BA1211">
            <v>0</v>
          </cell>
          <cell r="BC1211" t="str">
            <v>OTHERS</v>
          </cell>
          <cell r="BE1211" t="str">
            <v>Oct</v>
          </cell>
        </row>
        <row r="1212">
          <cell r="C1212" t="str">
            <v>AES</v>
          </cell>
          <cell r="R1212">
            <v>0</v>
          </cell>
          <cell r="AZ1212">
            <v>0</v>
          </cell>
          <cell r="BA1212">
            <v>0</v>
          </cell>
          <cell r="BC1212" t="str">
            <v>OTHERS</v>
          </cell>
          <cell r="BE1212" t="str">
            <v>Nov</v>
          </cell>
        </row>
        <row r="1213">
          <cell r="C1213" t="str">
            <v>AES</v>
          </cell>
          <cell r="R1213">
            <v>0</v>
          </cell>
          <cell r="AZ1213">
            <v>0</v>
          </cell>
          <cell r="BA1213">
            <v>0</v>
          </cell>
          <cell r="BC1213" t="str">
            <v>OTHERS</v>
          </cell>
          <cell r="BE1213" t="str">
            <v>Dec</v>
          </cell>
        </row>
        <row r="1214">
          <cell r="C1214" t="str">
            <v>AES</v>
          </cell>
          <cell r="R1214">
            <v>0</v>
          </cell>
          <cell r="AZ1214">
            <v>0</v>
          </cell>
          <cell r="BA1214">
            <v>0</v>
          </cell>
          <cell r="BC1214" t="str">
            <v>OTHERS</v>
          </cell>
          <cell r="BE1214" t="str">
            <v>Jan</v>
          </cell>
        </row>
        <row r="1215">
          <cell r="C1215" t="str">
            <v>AES</v>
          </cell>
          <cell r="R1215">
            <v>0</v>
          </cell>
          <cell r="AZ1215">
            <v>0</v>
          </cell>
          <cell r="BA1215">
            <v>0</v>
          </cell>
          <cell r="BC1215" t="str">
            <v>OTHERS</v>
          </cell>
          <cell r="BE1215" t="str">
            <v>Feb</v>
          </cell>
        </row>
        <row r="1216">
          <cell r="C1216" t="str">
            <v>AES</v>
          </cell>
          <cell r="R1216">
            <v>44000</v>
          </cell>
          <cell r="AZ1216">
            <v>-66000</v>
          </cell>
          <cell r="BA1216">
            <v>-47645.309036845545</v>
          </cell>
          <cell r="BC1216" t="str">
            <v>OTHERS</v>
          </cell>
          <cell r="BE1216" t="str">
            <v>Mar</v>
          </cell>
        </row>
        <row r="1217">
          <cell r="C1217" t="str">
            <v>AES</v>
          </cell>
          <cell r="R1217">
            <v>0</v>
          </cell>
          <cell r="AZ1217">
            <v>0</v>
          </cell>
          <cell r="BA1217">
            <v>0</v>
          </cell>
          <cell r="BC1217" t="str">
            <v>OTHERS</v>
          </cell>
          <cell r="BE1217" t="str">
            <v>Apr</v>
          </cell>
        </row>
        <row r="1218">
          <cell r="C1218" t="str">
            <v>AES</v>
          </cell>
          <cell r="R1218">
            <v>0</v>
          </cell>
          <cell r="AZ1218">
            <v>0</v>
          </cell>
          <cell r="BA1218">
            <v>0</v>
          </cell>
          <cell r="BC1218" t="str">
            <v>OTHERS</v>
          </cell>
          <cell r="BE1218" t="str">
            <v>May</v>
          </cell>
        </row>
        <row r="1219">
          <cell r="C1219" t="str">
            <v>AES</v>
          </cell>
          <cell r="R1219">
            <v>0</v>
          </cell>
          <cell r="AZ1219">
            <v>0</v>
          </cell>
          <cell r="BA1219">
            <v>0</v>
          </cell>
          <cell r="BC1219" t="str">
            <v>OTHERS</v>
          </cell>
          <cell r="BE1219" t="str">
            <v>Jun</v>
          </cell>
        </row>
        <row r="1220">
          <cell r="C1220" t="str">
            <v>AES</v>
          </cell>
          <cell r="R1220">
            <v>0</v>
          </cell>
          <cell r="AZ1220">
            <v>0</v>
          </cell>
          <cell r="BA1220">
            <v>0</v>
          </cell>
          <cell r="BC1220" t="str">
            <v>OTHERS</v>
          </cell>
          <cell r="BE1220" t="str">
            <v>Jul</v>
          </cell>
        </row>
        <row r="1221">
          <cell r="C1221" t="str">
            <v>AES</v>
          </cell>
          <cell r="R1221">
            <v>0</v>
          </cell>
          <cell r="AZ1221">
            <v>0</v>
          </cell>
          <cell r="BA1221">
            <v>0</v>
          </cell>
          <cell r="BC1221" t="str">
            <v>OTHERS</v>
          </cell>
          <cell r="BE1221" t="str">
            <v>Aug</v>
          </cell>
        </row>
        <row r="1222">
          <cell r="C1222" t="str">
            <v>AES</v>
          </cell>
          <cell r="R1222">
            <v>0</v>
          </cell>
          <cell r="AZ1222">
            <v>0</v>
          </cell>
          <cell r="BA1222">
            <v>0</v>
          </cell>
          <cell r="BC1222" t="str">
            <v>OTHERS</v>
          </cell>
          <cell r="BE1222" t="str">
            <v>Sep</v>
          </cell>
        </row>
        <row r="1223">
          <cell r="C1223" t="str">
            <v>AES</v>
          </cell>
          <cell r="R1223">
            <v>0</v>
          </cell>
          <cell r="AZ1223">
            <v>0</v>
          </cell>
          <cell r="BA1223">
            <v>0</v>
          </cell>
          <cell r="BC1223" t="str">
            <v>OTHERS</v>
          </cell>
          <cell r="BE1223" t="str">
            <v>Oct</v>
          </cell>
        </row>
        <row r="1224">
          <cell r="C1224" t="str">
            <v>AES</v>
          </cell>
          <cell r="R1224">
            <v>0</v>
          </cell>
          <cell r="AZ1224">
            <v>0</v>
          </cell>
          <cell r="BA1224">
            <v>0</v>
          </cell>
          <cell r="BC1224" t="str">
            <v>OTHERS</v>
          </cell>
          <cell r="BE1224" t="str">
            <v>Nov</v>
          </cell>
        </row>
        <row r="1225">
          <cell r="C1225" t="str">
            <v>AES</v>
          </cell>
          <cell r="R1225">
            <v>0</v>
          </cell>
          <cell r="AZ1225">
            <v>0</v>
          </cell>
          <cell r="BA1225">
            <v>0</v>
          </cell>
          <cell r="BC1225" t="str">
            <v>OTHERS</v>
          </cell>
          <cell r="BE1225" t="str">
            <v>Dec</v>
          </cell>
        </row>
        <row r="1226">
          <cell r="C1226" t="str">
            <v>AES</v>
          </cell>
          <cell r="R1226">
            <v>0</v>
          </cell>
          <cell r="AZ1226">
            <v>0</v>
          </cell>
          <cell r="BA1226">
            <v>0</v>
          </cell>
          <cell r="BC1226" t="str">
            <v>OTHERS</v>
          </cell>
          <cell r="BE1226" t="str">
            <v>Jan</v>
          </cell>
        </row>
        <row r="1227">
          <cell r="C1227" t="str">
            <v>AES</v>
          </cell>
          <cell r="R1227">
            <v>0</v>
          </cell>
          <cell r="AZ1227">
            <v>0</v>
          </cell>
          <cell r="BA1227">
            <v>0</v>
          </cell>
          <cell r="BC1227" t="str">
            <v>OTHERS</v>
          </cell>
          <cell r="BE1227" t="str">
            <v>Feb</v>
          </cell>
        </row>
        <row r="1228">
          <cell r="C1228" t="str">
            <v>AES</v>
          </cell>
          <cell r="R1228">
            <v>5500</v>
          </cell>
          <cell r="AZ1228">
            <v>-8250</v>
          </cell>
          <cell r="BA1228">
            <v>-6427.6061191887529</v>
          </cell>
          <cell r="BC1228" t="str">
            <v>OTHERS</v>
          </cell>
          <cell r="BE1228" t="str">
            <v>Mar</v>
          </cell>
        </row>
        <row r="1229">
          <cell r="C1229" t="str">
            <v>AES</v>
          </cell>
          <cell r="R1229">
            <v>0</v>
          </cell>
          <cell r="AZ1229">
            <v>0</v>
          </cell>
          <cell r="BA1229">
            <v>0</v>
          </cell>
          <cell r="BC1229" t="str">
            <v>OTHERS</v>
          </cell>
          <cell r="BE1229" t="str">
            <v>Apr</v>
          </cell>
        </row>
        <row r="1230">
          <cell r="C1230" t="str">
            <v>AES</v>
          </cell>
          <cell r="R1230">
            <v>0</v>
          </cell>
          <cell r="AZ1230">
            <v>0</v>
          </cell>
          <cell r="BA1230">
            <v>0</v>
          </cell>
          <cell r="BC1230" t="str">
            <v>OTHERS</v>
          </cell>
          <cell r="BE1230" t="str">
            <v>May</v>
          </cell>
        </row>
        <row r="1231">
          <cell r="C1231" t="str">
            <v>AES</v>
          </cell>
          <cell r="R1231">
            <v>0</v>
          </cell>
          <cell r="AZ1231">
            <v>0</v>
          </cell>
          <cell r="BA1231">
            <v>0</v>
          </cell>
          <cell r="BC1231" t="str">
            <v>OTHERS</v>
          </cell>
          <cell r="BE1231" t="str">
            <v>Jun</v>
          </cell>
        </row>
        <row r="1232">
          <cell r="C1232" t="str">
            <v>AES</v>
          </cell>
          <cell r="R1232">
            <v>0</v>
          </cell>
          <cell r="AZ1232">
            <v>0</v>
          </cell>
          <cell r="BA1232">
            <v>0</v>
          </cell>
          <cell r="BC1232" t="str">
            <v>OTHERS</v>
          </cell>
          <cell r="BE1232" t="str">
            <v>Jul</v>
          </cell>
        </row>
        <row r="1233">
          <cell r="C1233" t="str">
            <v>AES</v>
          </cell>
          <cell r="R1233">
            <v>0</v>
          </cell>
          <cell r="AZ1233">
            <v>0</v>
          </cell>
          <cell r="BA1233">
            <v>0</v>
          </cell>
          <cell r="BC1233" t="str">
            <v>OTHERS</v>
          </cell>
          <cell r="BE1233" t="str">
            <v>Aug</v>
          </cell>
        </row>
        <row r="1234">
          <cell r="C1234" t="str">
            <v>AES</v>
          </cell>
          <cell r="R1234">
            <v>0</v>
          </cell>
          <cell r="AZ1234">
            <v>0</v>
          </cell>
          <cell r="BA1234">
            <v>0</v>
          </cell>
          <cell r="BC1234" t="str">
            <v>OTHERS</v>
          </cell>
          <cell r="BE1234" t="str">
            <v>Sep</v>
          </cell>
        </row>
        <row r="1235">
          <cell r="C1235" t="str">
            <v>AES</v>
          </cell>
          <cell r="R1235">
            <v>0</v>
          </cell>
          <cell r="AZ1235">
            <v>0</v>
          </cell>
          <cell r="BA1235">
            <v>0</v>
          </cell>
          <cell r="BC1235" t="str">
            <v>OTHERS</v>
          </cell>
          <cell r="BE1235" t="str">
            <v>Oct</v>
          </cell>
        </row>
        <row r="1236">
          <cell r="C1236" t="str">
            <v>AES</v>
          </cell>
          <cell r="R1236">
            <v>0</v>
          </cell>
          <cell r="AZ1236">
            <v>0</v>
          </cell>
          <cell r="BA1236">
            <v>0</v>
          </cell>
          <cell r="BC1236" t="str">
            <v>OTHERS</v>
          </cell>
          <cell r="BE1236" t="str">
            <v>Nov</v>
          </cell>
        </row>
        <row r="1237">
          <cell r="C1237" t="str">
            <v>AES</v>
          </cell>
          <cell r="R1237">
            <v>0</v>
          </cell>
          <cell r="AZ1237">
            <v>0</v>
          </cell>
          <cell r="BA1237">
            <v>0</v>
          </cell>
          <cell r="BC1237" t="str">
            <v>OTHERS</v>
          </cell>
          <cell r="BE1237" t="str">
            <v>Dec</v>
          </cell>
        </row>
        <row r="1238">
          <cell r="C1238" t="str">
            <v>AES</v>
          </cell>
          <cell r="R1238">
            <v>0</v>
          </cell>
          <cell r="AZ1238">
            <v>0</v>
          </cell>
          <cell r="BA1238">
            <v>0</v>
          </cell>
          <cell r="BC1238" t="str">
            <v>OTHERS</v>
          </cell>
          <cell r="BE1238" t="str">
            <v>Jan</v>
          </cell>
        </row>
        <row r="1239">
          <cell r="C1239" t="str">
            <v>AES</v>
          </cell>
          <cell r="R1239">
            <v>0</v>
          </cell>
          <cell r="AZ1239">
            <v>0</v>
          </cell>
          <cell r="BA1239">
            <v>0</v>
          </cell>
          <cell r="BC1239" t="str">
            <v>OTHERS</v>
          </cell>
          <cell r="BE1239" t="str">
            <v>Feb</v>
          </cell>
        </row>
        <row r="1240">
          <cell r="C1240" t="str">
            <v>AES</v>
          </cell>
          <cell r="R1240">
            <v>5499.9999999999973</v>
          </cell>
          <cell r="AZ1240">
            <v>-8249.9999999999964</v>
          </cell>
          <cell r="BA1240">
            <v>-7918.6102676945211</v>
          </cell>
          <cell r="BC1240" t="str">
            <v>OTHERS</v>
          </cell>
          <cell r="BE1240" t="str">
            <v>Mar</v>
          </cell>
        </row>
        <row r="1241">
          <cell r="C1241" t="str">
            <v>AES</v>
          </cell>
          <cell r="R1241">
            <v>0</v>
          </cell>
          <cell r="AZ1241">
            <v>0</v>
          </cell>
          <cell r="BA1241">
            <v>0</v>
          </cell>
          <cell r="BC1241" t="str">
            <v>OTHERS</v>
          </cell>
          <cell r="BE1241" t="str">
            <v>Apr</v>
          </cell>
        </row>
        <row r="1242">
          <cell r="C1242" t="str">
            <v>AES</v>
          </cell>
          <cell r="R1242">
            <v>0</v>
          </cell>
          <cell r="AZ1242">
            <v>0</v>
          </cell>
          <cell r="BA1242">
            <v>0</v>
          </cell>
          <cell r="BC1242" t="str">
            <v>OTHERS</v>
          </cell>
          <cell r="BE1242" t="str">
            <v>May</v>
          </cell>
        </row>
        <row r="1243">
          <cell r="C1243" t="str">
            <v>AES</v>
          </cell>
          <cell r="R1243">
            <v>0</v>
          </cell>
          <cell r="AZ1243">
            <v>0</v>
          </cell>
          <cell r="BA1243">
            <v>0</v>
          </cell>
          <cell r="BC1243" t="str">
            <v>OTHERS</v>
          </cell>
          <cell r="BE1243" t="str">
            <v>Jun</v>
          </cell>
        </row>
        <row r="1244">
          <cell r="C1244" t="str">
            <v>AES</v>
          </cell>
          <cell r="R1244">
            <v>0</v>
          </cell>
          <cell r="AZ1244">
            <v>0</v>
          </cell>
          <cell r="BA1244">
            <v>0</v>
          </cell>
          <cell r="BC1244" t="str">
            <v>OTHERS</v>
          </cell>
          <cell r="BE1244" t="str">
            <v>Jul</v>
          </cell>
        </row>
        <row r="1245">
          <cell r="C1245" t="str">
            <v>AES</v>
          </cell>
          <cell r="R1245">
            <v>0</v>
          </cell>
          <cell r="AZ1245">
            <v>0</v>
          </cell>
          <cell r="BA1245">
            <v>0</v>
          </cell>
          <cell r="BC1245" t="str">
            <v>OTHERS</v>
          </cell>
          <cell r="BE1245" t="str">
            <v>Aug</v>
          </cell>
        </row>
        <row r="1246">
          <cell r="C1246" t="str">
            <v>AES</v>
          </cell>
          <cell r="R1246">
            <v>0</v>
          </cell>
          <cell r="AZ1246">
            <v>0</v>
          </cell>
          <cell r="BA1246">
            <v>0</v>
          </cell>
          <cell r="BC1246" t="str">
            <v>OTHERS</v>
          </cell>
          <cell r="BE1246" t="str">
            <v>Sep</v>
          </cell>
        </row>
        <row r="1247">
          <cell r="C1247" t="str">
            <v>AES</v>
          </cell>
          <cell r="R1247">
            <v>0</v>
          </cell>
          <cell r="AZ1247">
            <v>0</v>
          </cell>
          <cell r="BA1247">
            <v>0</v>
          </cell>
          <cell r="BC1247" t="str">
            <v>OTHERS</v>
          </cell>
          <cell r="BE1247" t="str">
            <v>Oct</v>
          </cell>
        </row>
        <row r="1248">
          <cell r="C1248" t="str">
            <v>AES</v>
          </cell>
          <cell r="R1248">
            <v>0</v>
          </cell>
          <cell r="AZ1248">
            <v>0</v>
          </cell>
          <cell r="BA1248">
            <v>0</v>
          </cell>
          <cell r="BC1248" t="str">
            <v>OTHERS</v>
          </cell>
          <cell r="BE1248" t="str">
            <v>Nov</v>
          </cell>
        </row>
        <row r="1249">
          <cell r="C1249" t="str">
            <v>AES</v>
          </cell>
          <cell r="R1249">
            <v>0</v>
          </cell>
          <cell r="AZ1249">
            <v>0</v>
          </cell>
          <cell r="BA1249">
            <v>0</v>
          </cell>
          <cell r="BC1249" t="str">
            <v>OTHERS</v>
          </cell>
          <cell r="BE1249" t="str">
            <v>Dec</v>
          </cell>
        </row>
        <row r="1250">
          <cell r="C1250" t="str">
            <v>AES</v>
          </cell>
          <cell r="R1250">
            <v>0</v>
          </cell>
          <cell r="AZ1250">
            <v>0</v>
          </cell>
          <cell r="BA1250">
            <v>0</v>
          </cell>
          <cell r="BC1250" t="str">
            <v>OTHERS</v>
          </cell>
          <cell r="BE1250" t="str">
            <v>Jan</v>
          </cell>
        </row>
        <row r="1251">
          <cell r="C1251" t="str">
            <v>AES</v>
          </cell>
          <cell r="R1251">
            <v>0</v>
          </cell>
          <cell r="AZ1251">
            <v>0</v>
          </cell>
          <cell r="BA1251">
            <v>0</v>
          </cell>
          <cell r="BC1251" t="str">
            <v>OTHERS</v>
          </cell>
          <cell r="BE1251" t="str">
            <v>Feb</v>
          </cell>
        </row>
        <row r="1252">
          <cell r="C1252" t="str">
            <v>AES</v>
          </cell>
          <cell r="R1252">
            <v>0</v>
          </cell>
          <cell r="AZ1252">
            <v>0</v>
          </cell>
          <cell r="BA1252">
            <v>0</v>
          </cell>
          <cell r="BC1252" t="str">
            <v>OTHERS</v>
          </cell>
          <cell r="BE1252" t="str">
            <v>Mar</v>
          </cell>
        </row>
        <row r="1253">
          <cell r="C1253" t="str">
            <v>AES</v>
          </cell>
          <cell r="R1253">
            <v>44000</v>
          </cell>
          <cell r="AZ1253">
            <v>-66000</v>
          </cell>
          <cell r="BA1253">
            <v>-49973.839177744012</v>
          </cell>
          <cell r="BC1253" t="str">
            <v>OTHERS</v>
          </cell>
          <cell r="BE1253" t="str">
            <v>Apr</v>
          </cell>
        </row>
        <row r="1254">
          <cell r="C1254" t="str">
            <v>AES</v>
          </cell>
          <cell r="R1254">
            <v>44000</v>
          </cell>
          <cell r="AZ1254">
            <v>-66000</v>
          </cell>
          <cell r="BA1254">
            <v>-49973.839177744012</v>
          </cell>
          <cell r="BC1254" t="str">
            <v>OTHERS</v>
          </cell>
          <cell r="BE1254" t="str">
            <v>May</v>
          </cell>
        </row>
        <row r="1255">
          <cell r="C1255" t="str">
            <v>AES</v>
          </cell>
          <cell r="R1255">
            <v>44000</v>
          </cell>
          <cell r="AZ1255">
            <v>-66000</v>
          </cell>
          <cell r="BA1255">
            <v>-49973.839177744012</v>
          </cell>
          <cell r="BC1255" t="str">
            <v>OTHERS</v>
          </cell>
          <cell r="BE1255" t="str">
            <v>Jun</v>
          </cell>
        </row>
        <row r="1256">
          <cell r="C1256" t="str">
            <v>AES</v>
          </cell>
          <cell r="R1256">
            <v>0</v>
          </cell>
          <cell r="AZ1256">
            <v>0</v>
          </cell>
          <cell r="BA1256">
            <v>0</v>
          </cell>
          <cell r="BC1256" t="str">
            <v>OTHERS</v>
          </cell>
          <cell r="BE1256" t="str">
            <v>Jul</v>
          </cell>
        </row>
        <row r="1257">
          <cell r="C1257" t="str">
            <v>AES</v>
          </cell>
          <cell r="R1257">
            <v>0</v>
          </cell>
          <cell r="AZ1257">
            <v>0</v>
          </cell>
          <cell r="BA1257">
            <v>0</v>
          </cell>
          <cell r="BC1257" t="str">
            <v>OTHERS</v>
          </cell>
          <cell r="BE1257" t="str">
            <v>Aug</v>
          </cell>
        </row>
        <row r="1258">
          <cell r="C1258" t="str">
            <v>AES</v>
          </cell>
          <cell r="R1258">
            <v>0</v>
          </cell>
          <cell r="AZ1258">
            <v>0</v>
          </cell>
          <cell r="BA1258">
            <v>0</v>
          </cell>
          <cell r="BC1258" t="str">
            <v>OTHERS</v>
          </cell>
          <cell r="BE1258" t="str">
            <v>Sep</v>
          </cell>
        </row>
        <row r="1259">
          <cell r="C1259" t="str">
            <v>AES</v>
          </cell>
          <cell r="R1259">
            <v>0</v>
          </cell>
          <cell r="AZ1259">
            <v>0</v>
          </cell>
          <cell r="BA1259">
            <v>0</v>
          </cell>
          <cell r="BC1259" t="str">
            <v>OTHERS</v>
          </cell>
          <cell r="BE1259" t="str">
            <v>Oct</v>
          </cell>
        </row>
        <row r="1260">
          <cell r="C1260" t="str">
            <v>AES</v>
          </cell>
          <cell r="R1260">
            <v>0</v>
          </cell>
          <cell r="AZ1260">
            <v>0</v>
          </cell>
          <cell r="BA1260">
            <v>0</v>
          </cell>
          <cell r="BC1260" t="str">
            <v>OTHERS</v>
          </cell>
          <cell r="BE1260" t="str">
            <v>Nov</v>
          </cell>
        </row>
        <row r="1261">
          <cell r="C1261" t="str">
            <v>AES</v>
          </cell>
          <cell r="R1261">
            <v>0</v>
          </cell>
          <cell r="AZ1261">
            <v>0</v>
          </cell>
          <cell r="BA1261">
            <v>0</v>
          </cell>
          <cell r="BC1261" t="str">
            <v>OTHERS</v>
          </cell>
          <cell r="BE1261" t="str">
            <v>Dec</v>
          </cell>
        </row>
        <row r="1262">
          <cell r="C1262" t="str">
            <v>AES</v>
          </cell>
          <cell r="R1262">
            <v>0</v>
          </cell>
          <cell r="AZ1262">
            <v>0</v>
          </cell>
          <cell r="BA1262">
            <v>0</v>
          </cell>
          <cell r="BC1262" t="str">
            <v>OTHERS</v>
          </cell>
          <cell r="BE1262" t="str">
            <v>Jan</v>
          </cell>
        </row>
        <row r="1263">
          <cell r="C1263" t="str">
            <v>AES</v>
          </cell>
          <cell r="R1263">
            <v>0</v>
          </cell>
          <cell r="AZ1263">
            <v>0</v>
          </cell>
          <cell r="BA1263">
            <v>0</v>
          </cell>
          <cell r="BC1263" t="str">
            <v>OTHERS</v>
          </cell>
          <cell r="BE1263" t="str">
            <v>Feb</v>
          </cell>
        </row>
        <row r="1264">
          <cell r="C1264" t="str">
            <v>AES</v>
          </cell>
          <cell r="R1264">
            <v>0</v>
          </cell>
          <cell r="AZ1264">
            <v>0</v>
          </cell>
          <cell r="BA1264">
            <v>0</v>
          </cell>
          <cell r="BC1264" t="str">
            <v>OTHERS</v>
          </cell>
          <cell r="BE1264" t="str">
            <v>Mar</v>
          </cell>
        </row>
        <row r="1265">
          <cell r="C1265" t="str">
            <v>AES</v>
          </cell>
          <cell r="R1265">
            <v>5500</v>
          </cell>
          <cell r="AZ1265">
            <v>-8250</v>
          </cell>
          <cell r="BA1265">
            <v>-6741.7372453145199</v>
          </cell>
          <cell r="BC1265" t="str">
            <v>OTHERS</v>
          </cell>
          <cell r="BE1265" t="str">
            <v>Apr</v>
          </cell>
        </row>
        <row r="1266">
          <cell r="C1266" t="str">
            <v>AES</v>
          </cell>
          <cell r="R1266">
            <v>5500</v>
          </cell>
          <cell r="AZ1266">
            <v>-8250</v>
          </cell>
          <cell r="BA1266">
            <v>-6741.7372453145199</v>
          </cell>
          <cell r="BC1266" t="str">
            <v>OTHERS</v>
          </cell>
          <cell r="BE1266" t="str">
            <v>May</v>
          </cell>
        </row>
        <row r="1267">
          <cell r="C1267" t="str">
            <v>AES</v>
          </cell>
          <cell r="R1267">
            <v>5500</v>
          </cell>
          <cell r="AZ1267">
            <v>-8250</v>
          </cell>
          <cell r="BA1267">
            <v>-6741.7372453145199</v>
          </cell>
          <cell r="BC1267" t="str">
            <v>OTHERS</v>
          </cell>
          <cell r="BE1267" t="str">
            <v>Jun</v>
          </cell>
        </row>
        <row r="1268">
          <cell r="C1268" t="str">
            <v>AES</v>
          </cell>
          <cell r="R1268">
            <v>0</v>
          </cell>
          <cell r="AZ1268">
            <v>0</v>
          </cell>
          <cell r="BA1268">
            <v>0</v>
          </cell>
          <cell r="BC1268" t="str">
            <v>OTHERS</v>
          </cell>
          <cell r="BE1268" t="str">
            <v>Jul</v>
          </cell>
        </row>
        <row r="1269">
          <cell r="C1269" t="str">
            <v>AES</v>
          </cell>
          <cell r="R1269">
            <v>0</v>
          </cell>
          <cell r="AZ1269">
            <v>0</v>
          </cell>
          <cell r="BA1269">
            <v>0</v>
          </cell>
          <cell r="BC1269" t="str">
            <v>OTHERS</v>
          </cell>
          <cell r="BE1269" t="str">
            <v>Aug</v>
          </cell>
        </row>
        <row r="1270">
          <cell r="C1270" t="str">
            <v>AES</v>
          </cell>
          <cell r="R1270">
            <v>0</v>
          </cell>
          <cell r="AZ1270">
            <v>0</v>
          </cell>
          <cell r="BA1270">
            <v>0</v>
          </cell>
          <cell r="BC1270" t="str">
            <v>OTHERS</v>
          </cell>
          <cell r="BE1270" t="str">
            <v>Sep</v>
          </cell>
        </row>
        <row r="1271">
          <cell r="C1271" t="str">
            <v>AES</v>
          </cell>
          <cell r="R1271">
            <v>0</v>
          </cell>
          <cell r="AZ1271">
            <v>0</v>
          </cell>
          <cell r="BA1271">
            <v>0</v>
          </cell>
          <cell r="BC1271" t="str">
            <v>OTHERS</v>
          </cell>
          <cell r="BE1271" t="str">
            <v>Oct</v>
          </cell>
        </row>
        <row r="1272">
          <cell r="C1272" t="str">
            <v>AES</v>
          </cell>
          <cell r="R1272">
            <v>0</v>
          </cell>
          <cell r="AZ1272">
            <v>0</v>
          </cell>
          <cell r="BA1272">
            <v>0</v>
          </cell>
          <cell r="BC1272" t="str">
            <v>OTHERS</v>
          </cell>
          <cell r="BE1272" t="str">
            <v>Nov</v>
          </cell>
        </row>
        <row r="1273">
          <cell r="C1273" t="str">
            <v>AES</v>
          </cell>
          <cell r="R1273">
            <v>0</v>
          </cell>
          <cell r="AZ1273">
            <v>0</v>
          </cell>
          <cell r="BA1273">
            <v>0</v>
          </cell>
          <cell r="BC1273" t="str">
            <v>OTHERS</v>
          </cell>
          <cell r="BE1273" t="str">
            <v>Dec</v>
          </cell>
        </row>
        <row r="1274">
          <cell r="C1274" t="str">
            <v>AES</v>
          </cell>
          <cell r="R1274">
            <v>0</v>
          </cell>
          <cell r="AZ1274">
            <v>0</v>
          </cell>
          <cell r="BA1274">
            <v>0</v>
          </cell>
          <cell r="BC1274" t="str">
            <v>OTHERS</v>
          </cell>
          <cell r="BE1274" t="str">
            <v>Jan</v>
          </cell>
        </row>
        <row r="1275">
          <cell r="C1275" t="str">
            <v>AES</v>
          </cell>
          <cell r="R1275">
            <v>0</v>
          </cell>
          <cell r="AZ1275">
            <v>0</v>
          </cell>
          <cell r="BA1275">
            <v>0</v>
          </cell>
          <cell r="BC1275" t="str">
            <v>OTHERS</v>
          </cell>
          <cell r="BE1275" t="str">
            <v>Feb</v>
          </cell>
        </row>
        <row r="1276">
          <cell r="C1276" t="str">
            <v>AES</v>
          </cell>
          <cell r="R1276">
            <v>0</v>
          </cell>
          <cell r="AZ1276">
            <v>0</v>
          </cell>
          <cell r="BA1276">
            <v>0</v>
          </cell>
          <cell r="BC1276" t="str">
            <v>OTHERS</v>
          </cell>
          <cell r="BE1276" t="str">
            <v>Mar</v>
          </cell>
        </row>
        <row r="1277">
          <cell r="C1277" t="str">
            <v>AES</v>
          </cell>
          <cell r="R1277">
            <v>5499.9999999999973</v>
          </cell>
          <cell r="AZ1277">
            <v>-8249.9999999999964</v>
          </cell>
          <cell r="BA1277">
            <v>-8305.6100176194414</v>
          </cell>
          <cell r="BC1277" t="str">
            <v>OTHERS</v>
          </cell>
          <cell r="BE1277" t="str">
            <v>Apr</v>
          </cell>
        </row>
        <row r="1278">
          <cell r="C1278" t="str">
            <v>AES</v>
          </cell>
          <cell r="R1278">
            <v>5499.9999999999973</v>
          </cell>
          <cell r="AZ1278">
            <v>-8249.9999999999964</v>
          </cell>
          <cell r="BA1278">
            <v>-8305.6100176194414</v>
          </cell>
          <cell r="BC1278" t="str">
            <v>OTHERS</v>
          </cell>
          <cell r="BE1278" t="str">
            <v>May</v>
          </cell>
        </row>
        <row r="1279">
          <cell r="C1279" t="str">
            <v>AES</v>
          </cell>
          <cell r="R1279">
            <v>5499.9999999999973</v>
          </cell>
          <cell r="AZ1279">
            <v>-8249.9999999999964</v>
          </cell>
          <cell r="BA1279">
            <v>-8305.6100176194414</v>
          </cell>
          <cell r="BC1279" t="str">
            <v>OTHERS</v>
          </cell>
          <cell r="BE1279" t="str">
            <v>Jun</v>
          </cell>
        </row>
        <row r="1280">
          <cell r="C1280" t="str">
            <v>AES</v>
          </cell>
          <cell r="R1280">
            <v>0</v>
          </cell>
          <cell r="AZ1280">
            <v>0</v>
          </cell>
          <cell r="BA1280">
            <v>0</v>
          </cell>
          <cell r="BC1280" t="str">
            <v>OTHERS</v>
          </cell>
          <cell r="BE1280" t="str">
            <v>Jul</v>
          </cell>
        </row>
        <row r="1281">
          <cell r="C1281" t="str">
            <v>AES</v>
          </cell>
          <cell r="R1281">
            <v>0</v>
          </cell>
          <cell r="AZ1281">
            <v>0</v>
          </cell>
          <cell r="BA1281">
            <v>0</v>
          </cell>
          <cell r="BC1281" t="str">
            <v>OTHERS</v>
          </cell>
          <cell r="BE1281" t="str">
            <v>Aug</v>
          </cell>
        </row>
        <row r="1282">
          <cell r="C1282" t="str">
            <v>AES</v>
          </cell>
          <cell r="R1282">
            <v>0</v>
          </cell>
          <cell r="AZ1282">
            <v>0</v>
          </cell>
          <cell r="BA1282">
            <v>0</v>
          </cell>
          <cell r="BC1282" t="str">
            <v>OTHERS</v>
          </cell>
          <cell r="BE1282" t="str">
            <v>Sep</v>
          </cell>
        </row>
        <row r="1283">
          <cell r="C1283" t="str">
            <v>AES</v>
          </cell>
          <cell r="R1283">
            <v>0</v>
          </cell>
          <cell r="AZ1283">
            <v>0</v>
          </cell>
          <cell r="BA1283">
            <v>0</v>
          </cell>
          <cell r="BC1283" t="str">
            <v>OTHERS</v>
          </cell>
          <cell r="BE1283" t="str">
            <v>Oct</v>
          </cell>
        </row>
        <row r="1284">
          <cell r="C1284" t="str">
            <v>AES</v>
          </cell>
          <cell r="R1284">
            <v>0</v>
          </cell>
          <cell r="AZ1284">
            <v>0</v>
          </cell>
          <cell r="BA1284">
            <v>0</v>
          </cell>
          <cell r="BC1284" t="str">
            <v>OTHERS</v>
          </cell>
          <cell r="BE1284" t="str">
            <v>Nov</v>
          </cell>
        </row>
        <row r="1285">
          <cell r="C1285" t="str">
            <v>AES</v>
          </cell>
          <cell r="R1285">
            <v>0</v>
          </cell>
          <cell r="AZ1285">
            <v>0</v>
          </cell>
          <cell r="BA1285">
            <v>0</v>
          </cell>
          <cell r="BC1285" t="str">
            <v>OTHERS</v>
          </cell>
          <cell r="BE1285" t="str">
            <v>Dec</v>
          </cell>
        </row>
        <row r="1286">
          <cell r="C1286" t="str">
            <v>AES</v>
          </cell>
          <cell r="R1286">
            <v>0</v>
          </cell>
          <cell r="AZ1286">
            <v>0</v>
          </cell>
          <cell r="BA1286">
            <v>0</v>
          </cell>
          <cell r="BC1286" t="str">
            <v>OTHERS</v>
          </cell>
          <cell r="BE1286" t="str">
            <v>Jan</v>
          </cell>
        </row>
        <row r="1287">
          <cell r="C1287" t="str">
            <v>AES</v>
          </cell>
          <cell r="R1287">
            <v>0</v>
          </cell>
          <cell r="AZ1287">
            <v>0</v>
          </cell>
          <cell r="BA1287">
            <v>0</v>
          </cell>
          <cell r="BC1287" t="str">
            <v>OTHERS</v>
          </cell>
          <cell r="BE1287" t="str">
            <v>Feb</v>
          </cell>
        </row>
        <row r="1288">
          <cell r="C1288" t="str">
            <v>AES</v>
          </cell>
          <cell r="R1288">
            <v>0</v>
          </cell>
          <cell r="AZ1288">
            <v>0</v>
          </cell>
          <cell r="BA1288">
            <v>0</v>
          </cell>
          <cell r="BC1288" t="str">
            <v>OTHERS</v>
          </cell>
          <cell r="BE1288" t="str">
            <v>Mar</v>
          </cell>
        </row>
        <row r="1289">
          <cell r="C1289" t="str">
            <v>AES</v>
          </cell>
          <cell r="R1289">
            <v>0</v>
          </cell>
          <cell r="AZ1289">
            <v>0</v>
          </cell>
          <cell r="BA1289">
            <v>0</v>
          </cell>
          <cell r="BC1289" t="str">
            <v>OTHERS</v>
          </cell>
          <cell r="BE1289" t="str">
            <v>Apr</v>
          </cell>
        </row>
        <row r="1290">
          <cell r="C1290" t="str">
            <v>AES</v>
          </cell>
          <cell r="R1290">
            <v>0</v>
          </cell>
          <cell r="AZ1290">
            <v>0</v>
          </cell>
          <cell r="BA1290">
            <v>0</v>
          </cell>
          <cell r="BC1290" t="str">
            <v>OTHERS</v>
          </cell>
          <cell r="BE1290" t="str">
            <v>May</v>
          </cell>
        </row>
        <row r="1291">
          <cell r="C1291" t="str">
            <v>AES</v>
          </cell>
          <cell r="R1291">
            <v>0</v>
          </cell>
          <cell r="AZ1291">
            <v>0</v>
          </cell>
          <cell r="BA1291">
            <v>0</v>
          </cell>
          <cell r="BC1291" t="str">
            <v>OTHERS</v>
          </cell>
          <cell r="BE1291" t="str">
            <v>Jun</v>
          </cell>
        </row>
        <row r="1292">
          <cell r="C1292" t="str">
            <v>AES</v>
          </cell>
          <cell r="R1292">
            <v>44000</v>
          </cell>
          <cell r="AZ1292">
            <v>-66000</v>
          </cell>
          <cell r="BA1292">
            <v>-50152.956880890037</v>
          </cell>
          <cell r="BC1292" t="str">
            <v>OTHERS</v>
          </cell>
          <cell r="BE1292" t="str">
            <v>Jul</v>
          </cell>
        </row>
        <row r="1293">
          <cell r="C1293" t="str">
            <v>AES</v>
          </cell>
          <cell r="R1293">
            <v>44000</v>
          </cell>
          <cell r="AZ1293">
            <v>-66000</v>
          </cell>
          <cell r="BA1293">
            <v>-50152.956880890037</v>
          </cell>
          <cell r="BC1293" t="str">
            <v>OTHERS</v>
          </cell>
          <cell r="BE1293" t="str">
            <v>Aug</v>
          </cell>
        </row>
        <row r="1294">
          <cell r="C1294" t="str">
            <v>AES</v>
          </cell>
          <cell r="R1294">
            <v>44000</v>
          </cell>
          <cell r="AZ1294">
            <v>-66000</v>
          </cell>
          <cell r="BA1294">
            <v>-50152.956880890037</v>
          </cell>
          <cell r="BC1294" t="str">
            <v>OTHERS</v>
          </cell>
          <cell r="BE1294" t="str">
            <v>Sep</v>
          </cell>
        </row>
        <row r="1295">
          <cell r="C1295" t="str">
            <v>AES</v>
          </cell>
          <cell r="R1295">
            <v>44000</v>
          </cell>
          <cell r="AZ1295">
            <v>-66000</v>
          </cell>
          <cell r="BA1295">
            <v>-50152.956880890037</v>
          </cell>
          <cell r="BC1295" t="str">
            <v>OTHERS</v>
          </cell>
          <cell r="BE1295" t="str">
            <v>Oct</v>
          </cell>
        </row>
        <row r="1296">
          <cell r="C1296" t="str">
            <v>AES</v>
          </cell>
          <cell r="R1296">
            <v>44000</v>
          </cell>
          <cell r="AZ1296">
            <v>-66000</v>
          </cell>
          <cell r="BA1296">
            <v>-50152.956880890037</v>
          </cell>
          <cell r="BC1296" t="str">
            <v>OTHERS</v>
          </cell>
          <cell r="BE1296" t="str">
            <v>Nov</v>
          </cell>
        </row>
        <row r="1297">
          <cell r="C1297" t="str">
            <v>AES</v>
          </cell>
          <cell r="R1297">
            <v>44000</v>
          </cell>
          <cell r="AZ1297">
            <v>-66000</v>
          </cell>
          <cell r="BA1297">
            <v>-50152.956880890037</v>
          </cell>
          <cell r="BC1297" t="str">
            <v>OTHERS</v>
          </cell>
          <cell r="BE1297" t="str">
            <v>Dec</v>
          </cell>
        </row>
        <row r="1298">
          <cell r="C1298" t="str">
            <v>AES</v>
          </cell>
          <cell r="R1298">
            <v>0</v>
          </cell>
          <cell r="AZ1298">
            <v>0</v>
          </cell>
          <cell r="BA1298">
            <v>0</v>
          </cell>
          <cell r="BC1298" t="str">
            <v>OTHERS</v>
          </cell>
          <cell r="BE1298" t="str">
            <v>Jan</v>
          </cell>
        </row>
        <row r="1299">
          <cell r="C1299" t="str">
            <v>AES</v>
          </cell>
          <cell r="R1299">
            <v>0</v>
          </cell>
          <cell r="AZ1299">
            <v>0</v>
          </cell>
          <cell r="BA1299">
            <v>0</v>
          </cell>
          <cell r="BC1299" t="str">
            <v>OTHERS</v>
          </cell>
          <cell r="BE1299" t="str">
            <v>Feb</v>
          </cell>
        </row>
        <row r="1300">
          <cell r="C1300" t="str">
            <v>AES</v>
          </cell>
          <cell r="R1300">
            <v>0</v>
          </cell>
          <cell r="AZ1300">
            <v>0</v>
          </cell>
          <cell r="BA1300">
            <v>0</v>
          </cell>
          <cell r="BC1300" t="str">
            <v>OTHERS</v>
          </cell>
          <cell r="BE1300" t="str">
            <v>Mar</v>
          </cell>
        </row>
        <row r="1301">
          <cell r="C1301" t="str">
            <v>AES</v>
          </cell>
          <cell r="R1301">
            <v>0</v>
          </cell>
          <cell r="AZ1301">
            <v>0</v>
          </cell>
          <cell r="BA1301">
            <v>0</v>
          </cell>
          <cell r="BC1301" t="str">
            <v>OTHERS</v>
          </cell>
          <cell r="BE1301" t="str">
            <v>Apr</v>
          </cell>
        </row>
        <row r="1302">
          <cell r="C1302" t="str">
            <v>AES</v>
          </cell>
          <cell r="R1302">
            <v>0</v>
          </cell>
          <cell r="AZ1302">
            <v>0</v>
          </cell>
          <cell r="BA1302">
            <v>0</v>
          </cell>
          <cell r="BC1302" t="str">
            <v>OTHERS</v>
          </cell>
          <cell r="BE1302" t="str">
            <v>May</v>
          </cell>
        </row>
        <row r="1303">
          <cell r="C1303" t="str">
            <v>AES</v>
          </cell>
          <cell r="R1303">
            <v>0</v>
          </cell>
          <cell r="AZ1303">
            <v>0</v>
          </cell>
          <cell r="BA1303">
            <v>0</v>
          </cell>
          <cell r="BC1303" t="str">
            <v>OTHERS</v>
          </cell>
          <cell r="BE1303" t="str">
            <v>Jun</v>
          </cell>
        </row>
        <row r="1304">
          <cell r="C1304" t="str">
            <v>AES</v>
          </cell>
          <cell r="R1304">
            <v>5500</v>
          </cell>
          <cell r="AZ1304">
            <v>-8250</v>
          </cell>
          <cell r="BA1304">
            <v>-6765.9011780934243</v>
          </cell>
          <cell r="BC1304" t="str">
            <v>OTHERS</v>
          </cell>
          <cell r="BE1304" t="str">
            <v>Jul</v>
          </cell>
        </row>
        <row r="1305">
          <cell r="C1305" t="str">
            <v>AES</v>
          </cell>
          <cell r="R1305">
            <v>5500</v>
          </cell>
          <cell r="AZ1305">
            <v>-8250</v>
          </cell>
          <cell r="BA1305">
            <v>-6765.9011780934243</v>
          </cell>
          <cell r="BC1305" t="str">
            <v>OTHERS</v>
          </cell>
          <cell r="BE1305" t="str">
            <v>Aug</v>
          </cell>
        </row>
        <row r="1306">
          <cell r="C1306" t="str">
            <v>AES</v>
          </cell>
          <cell r="R1306">
            <v>5500</v>
          </cell>
          <cell r="AZ1306">
            <v>-8250</v>
          </cell>
          <cell r="BA1306">
            <v>-6765.9011780934243</v>
          </cell>
          <cell r="BC1306" t="str">
            <v>OTHERS</v>
          </cell>
          <cell r="BE1306" t="str">
            <v>Sep</v>
          </cell>
        </row>
        <row r="1307">
          <cell r="C1307" t="str">
            <v>AES</v>
          </cell>
          <cell r="R1307">
            <v>5500</v>
          </cell>
          <cell r="AZ1307">
            <v>-8250</v>
          </cell>
          <cell r="BA1307">
            <v>-6765.9011780934243</v>
          </cell>
          <cell r="BC1307" t="str">
            <v>OTHERS</v>
          </cell>
          <cell r="BE1307" t="str">
            <v>Oct</v>
          </cell>
        </row>
        <row r="1308">
          <cell r="C1308" t="str">
            <v>AES</v>
          </cell>
          <cell r="R1308">
            <v>5500</v>
          </cell>
          <cell r="AZ1308">
            <v>-8250</v>
          </cell>
          <cell r="BA1308">
            <v>-6765.9011780934243</v>
          </cell>
          <cell r="BC1308" t="str">
            <v>OTHERS</v>
          </cell>
          <cell r="BE1308" t="str">
            <v>Nov</v>
          </cell>
        </row>
        <row r="1309">
          <cell r="C1309" t="str">
            <v>AES</v>
          </cell>
          <cell r="R1309">
            <v>5500</v>
          </cell>
          <cell r="AZ1309">
            <v>-8250</v>
          </cell>
          <cell r="BA1309">
            <v>-6765.9011780934243</v>
          </cell>
          <cell r="BC1309" t="str">
            <v>OTHERS</v>
          </cell>
          <cell r="BE1309" t="str">
            <v>Dec</v>
          </cell>
        </row>
        <row r="1310">
          <cell r="C1310" t="str">
            <v>AES</v>
          </cell>
          <cell r="R1310">
            <v>0</v>
          </cell>
          <cell r="AZ1310">
            <v>0</v>
          </cell>
          <cell r="BA1310">
            <v>0</v>
          </cell>
          <cell r="BC1310" t="str">
            <v>OTHERS</v>
          </cell>
          <cell r="BE1310" t="str">
            <v>Jan</v>
          </cell>
        </row>
        <row r="1311">
          <cell r="C1311" t="str">
            <v>AES</v>
          </cell>
          <cell r="R1311">
            <v>0</v>
          </cell>
          <cell r="AZ1311">
            <v>0</v>
          </cell>
          <cell r="BA1311">
            <v>0</v>
          </cell>
          <cell r="BC1311" t="str">
            <v>OTHERS</v>
          </cell>
          <cell r="BE1311" t="str">
            <v>Feb</v>
          </cell>
        </row>
        <row r="1312">
          <cell r="C1312" t="str">
            <v>AES</v>
          </cell>
          <cell r="R1312">
            <v>0</v>
          </cell>
          <cell r="AZ1312">
            <v>0</v>
          </cell>
          <cell r="BA1312">
            <v>0</v>
          </cell>
          <cell r="BC1312" t="str">
            <v>OTHERS</v>
          </cell>
          <cell r="BE1312" t="str">
            <v>Mar</v>
          </cell>
        </row>
        <row r="1313">
          <cell r="C1313" t="str">
            <v>AES</v>
          </cell>
          <cell r="R1313">
            <v>0</v>
          </cell>
          <cell r="AZ1313">
            <v>0</v>
          </cell>
          <cell r="BA1313">
            <v>0</v>
          </cell>
          <cell r="BC1313" t="str">
            <v>OTHERS</v>
          </cell>
          <cell r="BE1313" t="str">
            <v>Apr</v>
          </cell>
        </row>
        <row r="1314">
          <cell r="C1314" t="str">
            <v>AES</v>
          </cell>
          <cell r="R1314">
            <v>0</v>
          </cell>
          <cell r="AZ1314">
            <v>0</v>
          </cell>
          <cell r="BA1314">
            <v>0</v>
          </cell>
          <cell r="BC1314" t="str">
            <v>OTHERS</v>
          </cell>
          <cell r="BE1314" t="str">
            <v>May</v>
          </cell>
        </row>
        <row r="1315">
          <cell r="C1315" t="str">
            <v>AES</v>
          </cell>
          <cell r="R1315">
            <v>0</v>
          </cell>
          <cell r="AZ1315">
            <v>0</v>
          </cell>
          <cell r="BA1315">
            <v>0</v>
          </cell>
          <cell r="BC1315" t="str">
            <v>OTHERS</v>
          </cell>
          <cell r="BE1315" t="str">
            <v>Jun</v>
          </cell>
        </row>
        <row r="1316">
          <cell r="C1316" t="str">
            <v>AES</v>
          </cell>
          <cell r="R1316">
            <v>5499.9999999999973</v>
          </cell>
          <cell r="AZ1316">
            <v>-8249.9999999999964</v>
          </cell>
          <cell r="BA1316">
            <v>-8335.3792291521277</v>
          </cell>
          <cell r="BC1316" t="str">
            <v>OTHERS</v>
          </cell>
          <cell r="BE1316" t="str">
            <v>Jul</v>
          </cell>
        </row>
        <row r="1317">
          <cell r="C1317" t="str">
            <v>AES</v>
          </cell>
          <cell r="R1317">
            <v>5499.9999999999973</v>
          </cell>
          <cell r="AZ1317">
            <v>-8249.9999999999964</v>
          </cell>
          <cell r="BA1317">
            <v>-8335.3792291521277</v>
          </cell>
          <cell r="BC1317" t="str">
            <v>OTHERS</v>
          </cell>
          <cell r="BE1317" t="str">
            <v>Aug</v>
          </cell>
        </row>
        <row r="1318">
          <cell r="C1318" t="str">
            <v>AES</v>
          </cell>
          <cell r="R1318">
            <v>5499.9999999999973</v>
          </cell>
          <cell r="AZ1318">
            <v>-8249.9999999999964</v>
          </cell>
          <cell r="BA1318">
            <v>-8335.3792291521277</v>
          </cell>
          <cell r="BC1318" t="str">
            <v>OTHERS</v>
          </cell>
          <cell r="BE1318" t="str">
            <v>Sep</v>
          </cell>
        </row>
        <row r="1319">
          <cell r="C1319" t="str">
            <v>AES</v>
          </cell>
          <cell r="R1319">
            <v>5499.9999999999973</v>
          </cell>
          <cell r="AZ1319">
            <v>-8249.9999999999964</v>
          </cell>
          <cell r="BA1319">
            <v>-8335.3792291521277</v>
          </cell>
          <cell r="BC1319" t="str">
            <v>OTHERS</v>
          </cell>
          <cell r="BE1319" t="str">
            <v>Oct</v>
          </cell>
        </row>
        <row r="1320">
          <cell r="C1320" t="str">
            <v>AES</v>
          </cell>
          <cell r="R1320">
            <v>5499.9999999999973</v>
          </cell>
          <cell r="AZ1320">
            <v>-8249.9999999999964</v>
          </cell>
          <cell r="BA1320">
            <v>-8335.3792291521277</v>
          </cell>
          <cell r="BC1320" t="str">
            <v>OTHERS</v>
          </cell>
          <cell r="BE1320" t="str">
            <v>Nov</v>
          </cell>
        </row>
        <row r="1321">
          <cell r="C1321" t="str">
            <v>AES</v>
          </cell>
          <cell r="R1321">
            <v>5499.9999999999973</v>
          </cell>
          <cell r="AZ1321">
            <v>-8249.9999999999964</v>
          </cell>
          <cell r="BA1321">
            <v>-8335.3792291521277</v>
          </cell>
          <cell r="BC1321" t="str">
            <v>OTHERS</v>
          </cell>
          <cell r="BE1321" t="str">
            <v>Dec</v>
          </cell>
        </row>
        <row r="1322">
          <cell r="C1322" t="str">
            <v>AES</v>
          </cell>
          <cell r="R1322">
            <v>0</v>
          </cell>
          <cell r="AZ1322">
            <v>0</v>
          </cell>
          <cell r="BA1322">
            <v>0</v>
          </cell>
          <cell r="BC1322" t="str">
            <v>OTHERS</v>
          </cell>
          <cell r="BE1322" t="str">
            <v>Jan</v>
          </cell>
        </row>
        <row r="1323">
          <cell r="C1323" t="str">
            <v>AES</v>
          </cell>
          <cell r="R1323">
            <v>35750</v>
          </cell>
          <cell r="AZ1323">
            <v>-53625</v>
          </cell>
          <cell r="BA1323">
            <v>-62127.103011096551</v>
          </cell>
          <cell r="BC1323" t="str">
            <v>OTHERS</v>
          </cell>
          <cell r="BE1323" t="str">
            <v>Feb</v>
          </cell>
        </row>
        <row r="1324">
          <cell r="C1324" t="str">
            <v>AES</v>
          </cell>
          <cell r="R1324">
            <v>0</v>
          </cell>
          <cell r="AZ1324">
            <v>0</v>
          </cell>
          <cell r="BA1324">
            <v>0</v>
          </cell>
          <cell r="BC1324" t="str">
            <v>OTHERS</v>
          </cell>
          <cell r="BE1324" t="str">
            <v>Mar</v>
          </cell>
        </row>
        <row r="1325">
          <cell r="C1325" t="str">
            <v>AES</v>
          </cell>
          <cell r="R1325">
            <v>0</v>
          </cell>
          <cell r="AZ1325">
            <v>0</v>
          </cell>
          <cell r="BA1325">
            <v>0</v>
          </cell>
          <cell r="BC1325" t="str">
            <v>OTHERS</v>
          </cell>
          <cell r="BE1325" t="str">
            <v>Apr</v>
          </cell>
        </row>
        <row r="1326">
          <cell r="C1326" t="str">
            <v>AES</v>
          </cell>
          <cell r="R1326">
            <v>0</v>
          </cell>
          <cell r="AZ1326">
            <v>0</v>
          </cell>
          <cell r="BA1326">
            <v>0</v>
          </cell>
          <cell r="BC1326" t="str">
            <v>OTHERS</v>
          </cell>
          <cell r="BE1326" t="str">
            <v>May</v>
          </cell>
        </row>
        <row r="1327">
          <cell r="C1327" t="str">
            <v>AES</v>
          </cell>
          <cell r="R1327">
            <v>35750</v>
          </cell>
          <cell r="AZ1327">
            <v>-53625</v>
          </cell>
          <cell r="BA1327">
            <v>-62127.103011096551</v>
          </cell>
          <cell r="BC1327" t="str">
            <v>OTHERS</v>
          </cell>
          <cell r="BE1327" t="str">
            <v>Jun</v>
          </cell>
        </row>
        <row r="1328">
          <cell r="C1328" t="str">
            <v>AES</v>
          </cell>
          <cell r="R1328">
            <v>0</v>
          </cell>
          <cell r="AZ1328">
            <v>0</v>
          </cell>
          <cell r="BA1328">
            <v>0</v>
          </cell>
          <cell r="BC1328" t="str">
            <v>OTHERS</v>
          </cell>
          <cell r="BE1328" t="str">
            <v>Jul</v>
          </cell>
        </row>
        <row r="1329">
          <cell r="C1329" t="str">
            <v>AES</v>
          </cell>
          <cell r="R1329">
            <v>0</v>
          </cell>
          <cell r="AZ1329">
            <v>0</v>
          </cell>
          <cell r="BA1329">
            <v>0</v>
          </cell>
          <cell r="BC1329" t="str">
            <v>OTHERS</v>
          </cell>
          <cell r="BE1329" t="str">
            <v>Aug</v>
          </cell>
        </row>
        <row r="1330">
          <cell r="C1330" t="str">
            <v>AES</v>
          </cell>
          <cell r="R1330">
            <v>35750</v>
          </cell>
          <cell r="AZ1330">
            <v>-53625</v>
          </cell>
          <cell r="BA1330">
            <v>-62127.103011096551</v>
          </cell>
          <cell r="BC1330" t="str">
            <v>OTHERS</v>
          </cell>
          <cell r="BE1330" t="str">
            <v>Sep</v>
          </cell>
        </row>
        <row r="1331">
          <cell r="C1331" t="str">
            <v>AES</v>
          </cell>
          <cell r="R1331">
            <v>0</v>
          </cell>
          <cell r="AZ1331">
            <v>0</v>
          </cell>
          <cell r="BA1331">
            <v>0</v>
          </cell>
          <cell r="BC1331" t="str">
            <v>OTHERS</v>
          </cell>
          <cell r="BE1331" t="str">
            <v>Oct</v>
          </cell>
        </row>
        <row r="1332">
          <cell r="C1332" t="str">
            <v>AES</v>
          </cell>
          <cell r="R1332">
            <v>0</v>
          </cell>
          <cell r="AZ1332">
            <v>0</v>
          </cell>
          <cell r="BA1332">
            <v>0</v>
          </cell>
          <cell r="BC1332" t="str">
            <v>OTHERS</v>
          </cell>
          <cell r="BE1332" t="str">
            <v>Nov</v>
          </cell>
        </row>
        <row r="1333">
          <cell r="C1333" t="str">
            <v>AES</v>
          </cell>
          <cell r="R1333">
            <v>35750</v>
          </cell>
          <cell r="AZ1333">
            <v>-53625</v>
          </cell>
          <cell r="BA1333">
            <v>-62127.103011096551</v>
          </cell>
          <cell r="BC1333" t="str">
            <v>OTHERS</v>
          </cell>
          <cell r="BE1333" t="str">
            <v>Dec</v>
          </cell>
        </row>
        <row r="1334">
          <cell r="C1334" t="str">
            <v>AES</v>
          </cell>
          <cell r="R1334">
            <v>0</v>
          </cell>
          <cell r="AZ1334">
            <v>0</v>
          </cell>
          <cell r="BA1334">
            <v>0</v>
          </cell>
          <cell r="BC1334" t="str">
            <v>OTHERS</v>
          </cell>
          <cell r="BE1334" t="str">
            <v>Jan</v>
          </cell>
        </row>
        <row r="1335">
          <cell r="C1335" t="str">
            <v>AES</v>
          </cell>
          <cell r="R1335">
            <v>29249.999999999996</v>
          </cell>
          <cell r="AZ1335">
            <v>-43874.999999999993</v>
          </cell>
          <cell r="BA1335">
            <v>-44530.307073010394</v>
          </cell>
          <cell r="BC1335" t="str">
            <v>OTHERS</v>
          </cell>
          <cell r="BE1335" t="str">
            <v>Feb</v>
          </cell>
        </row>
        <row r="1336">
          <cell r="C1336" t="str">
            <v>AES</v>
          </cell>
          <cell r="R1336">
            <v>0</v>
          </cell>
          <cell r="AZ1336">
            <v>0</v>
          </cell>
          <cell r="BA1336">
            <v>0</v>
          </cell>
          <cell r="BC1336" t="str">
            <v>OTHERS</v>
          </cell>
          <cell r="BE1336" t="str">
            <v>Mar</v>
          </cell>
        </row>
        <row r="1337">
          <cell r="C1337" t="str">
            <v>AES</v>
          </cell>
          <cell r="R1337">
            <v>0</v>
          </cell>
          <cell r="AZ1337">
            <v>0</v>
          </cell>
          <cell r="BA1337">
            <v>0</v>
          </cell>
          <cell r="BC1337" t="str">
            <v>OTHERS</v>
          </cell>
          <cell r="BE1337" t="str">
            <v>Apr</v>
          </cell>
        </row>
        <row r="1338">
          <cell r="C1338" t="str">
            <v>AES</v>
          </cell>
          <cell r="R1338">
            <v>0</v>
          </cell>
          <cell r="AZ1338">
            <v>0</v>
          </cell>
          <cell r="BA1338">
            <v>0</v>
          </cell>
          <cell r="BC1338" t="str">
            <v>OTHERS</v>
          </cell>
          <cell r="BE1338" t="str">
            <v>May</v>
          </cell>
        </row>
        <row r="1339">
          <cell r="C1339" t="str">
            <v>AES</v>
          </cell>
          <cell r="R1339">
            <v>29249.999999999996</v>
          </cell>
          <cell r="AZ1339">
            <v>-43874.999999999993</v>
          </cell>
          <cell r="BA1339">
            <v>-44530.307073010394</v>
          </cell>
          <cell r="BC1339" t="str">
            <v>OTHERS</v>
          </cell>
          <cell r="BE1339" t="str">
            <v>Jun</v>
          </cell>
        </row>
        <row r="1340">
          <cell r="C1340" t="str">
            <v>AES</v>
          </cell>
          <cell r="R1340">
            <v>0</v>
          </cell>
          <cell r="AZ1340">
            <v>0</v>
          </cell>
          <cell r="BA1340">
            <v>0</v>
          </cell>
          <cell r="BC1340" t="str">
            <v>OTHERS</v>
          </cell>
          <cell r="BE1340" t="str">
            <v>Jul</v>
          </cell>
        </row>
        <row r="1341">
          <cell r="C1341" t="str">
            <v>AES</v>
          </cell>
          <cell r="R1341">
            <v>0</v>
          </cell>
          <cell r="AZ1341">
            <v>0</v>
          </cell>
          <cell r="BA1341">
            <v>0</v>
          </cell>
          <cell r="BC1341" t="str">
            <v>OTHERS</v>
          </cell>
          <cell r="BE1341" t="str">
            <v>Aug</v>
          </cell>
        </row>
        <row r="1342">
          <cell r="C1342" t="str">
            <v>AES</v>
          </cell>
          <cell r="R1342">
            <v>29249.999999999996</v>
          </cell>
          <cell r="AZ1342">
            <v>-43874.999999999993</v>
          </cell>
          <cell r="BA1342">
            <v>-44530.307073010394</v>
          </cell>
          <cell r="BC1342" t="str">
            <v>OTHERS</v>
          </cell>
          <cell r="BE1342" t="str">
            <v>Sep</v>
          </cell>
        </row>
        <row r="1343">
          <cell r="C1343" t="str">
            <v>AES</v>
          </cell>
          <cell r="R1343">
            <v>0</v>
          </cell>
          <cell r="AZ1343">
            <v>0</v>
          </cell>
          <cell r="BA1343">
            <v>0</v>
          </cell>
          <cell r="BC1343" t="str">
            <v>OTHERS</v>
          </cell>
          <cell r="BE1343" t="str">
            <v>Oct</v>
          </cell>
        </row>
        <row r="1344">
          <cell r="C1344" t="str">
            <v>AES</v>
          </cell>
          <cell r="R1344">
            <v>0</v>
          </cell>
          <cell r="AZ1344">
            <v>0</v>
          </cell>
          <cell r="BA1344">
            <v>0</v>
          </cell>
          <cell r="BC1344" t="str">
            <v>OTHERS</v>
          </cell>
          <cell r="BE1344" t="str">
            <v>Nov</v>
          </cell>
        </row>
        <row r="1345">
          <cell r="C1345" t="str">
            <v>AES</v>
          </cell>
          <cell r="R1345">
            <v>29249.999999999996</v>
          </cell>
          <cell r="AZ1345">
            <v>-43874.999999999993</v>
          </cell>
          <cell r="BA1345">
            <v>-44530.307073010394</v>
          </cell>
          <cell r="BC1345" t="str">
            <v>OTHERS</v>
          </cell>
          <cell r="BE1345" t="str">
            <v>Dec</v>
          </cell>
        </row>
        <row r="1346">
          <cell r="C1346" t="str">
            <v>San Miguel</v>
          </cell>
          <cell r="R1346">
            <v>39000</v>
          </cell>
          <cell r="AZ1346">
            <v>-58500</v>
          </cell>
          <cell r="BA1346">
            <v>-66994.854834909202</v>
          </cell>
          <cell r="BC1346" t="str">
            <v>OTHERS</v>
          </cell>
          <cell r="BE1346" t="str">
            <v>Jan</v>
          </cell>
        </row>
        <row r="1347">
          <cell r="C1347" t="str">
            <v>San Miguel</v>
          </cell>
          <cell r="R1347">
            <v>0</v>
          </cell>
          <cell r="AZ1347">
            <v>0</v>
          </cell>
          <cell r="BA1347">
            <v>0</v>
          </cell>
          <cell r="BC1347" t="str">
            <v>OTHERS</v>
          </cell>
          <cell r="BE1347" t="str">
            <v>Feb</v>
          </cell>
        </row>
        <row r="1348">
          <cell r="C1348" t="str">
            <v>San Miguel</v>
          </cell>
          <cell r="R1348">
            <v>0</v>
          </cell>
          <cell r="AZ1348">
            <v>0</v>
          </cell>
          <cell r="BA1348">
            <v>0</v>
          </cell>
          <cell r="BC1348" t="str">
            <v>OTHERS</v>
          </cell>
          <cell r="BE1348" t="str">
            <v>Mar</v>
          </cell>
        </row>
        <row r="1349">
          <cell r="C1349" t="str">
            <v>San Miguel</v>
          </cell>
          <cell r="R1349">
            <v>0</v>
          </cell>
          <cell r="AZ1349">
            <v>0</v>
          </cell>
          <cell r="BA1349">
            <v>0</v>
          </cell>
          <cell r="BC1349" t="str">
            <v>OTHERS</v>
          </cell>
          <cell r="BE1349" t="str">
            <v>Apr</v>
          </cell>
        </row>
        <row r="1350">
          <cell r="C1350" t="str">
            <v>San Miguel</v>
          </cell>
          <cell r="R1350">
            <v>0</v>
          </cell>
          <cell r="AZ1350">
            <v>0</v>
          </cell>
          <cell r="BA1350">
            <v>0</v>
          </cell>
          <cell r="BC1350" t="str">
            <v>OTHERS</v>
          </cell>
          <cell r="BE1350" t="str">
            <v>May</v>
          </cell>
        </row>
        <row r="1351">
          <cell r="C1351" t="str">
            <v>San Miguel</v>
          </cell>
          <cell r="R1351">
            <v>0</v>
          </cell>
          <cell r="AZ1351">
            <v>0</v>
          </cell>
          <cell r="BA1351">
            <v>0</v>
          </cell>
          <cell r="BC1351" t="str">
            <v>OTHERS</v>
          </cell>
          <cell r="BE1351" t="str">
            <v>Jun</v>
          </cell>
        </row>
        <row r="1352">
          <cell r="C1352" t="str">
            <v>San Miguel</v>
          </cell>
          <cell r="R1352">
            <v>0</v>
          </cell>
          <cell r="AZ1352">
            <v>0</v>
          </cell>
          <cell r="BA1352">
            <v>0</v>
          </cell>
          <cell r="BC1352" t="str">
            <v>OTHERS</v>
          </cell>
          <cell r="BE1352" t="str">
            <v>Jul</v>
          </cell>
        </row>
        <row r="1353">
          <cell r="C1353" t="str">
            <v>San Miguel</v>
          </cell>
          <cell r="R1353">
            <v>0</v>
          </cell>
          <cell r="AZ1353">
            <v>0</v>
          </cell>
          <cell r="BA1353">
            <v>0</v>
          </cell>
          <cell r="BC1353" t="str">
            <v>OTHERS</v>
          </cell>
          <cell r="BE1353" t="str">
            <v>Aug</v>
          </cell>
        </row>
        <row r="1354">
          <cell r="C1354" t="str">
            <v>San Miguel</v>
          </cell>
          <cell r="R1354">
            <v>0</v>
          </cell>
          <cell r="AZ1354">
            <v>0</v>
          </cell>
          <cell r="BA1354">
            <v>0</v>
          </cell>
          <cell r="BC1354" t="str">
            <v>OTHERS</v>
          </cell>
          <cell r="BE1354" t="str">
            <v>Sep</v>
          </cell>
        </row>
        <row r="1355">
          <cell r="C1355" t="str">
            <v>San Miguel</v>
          </cell>
          <cell r="R1355">
            <v>0</v>
          </cell>
          <cell r="AZ1355">
            <v>0</v>
          </cell>
          <cell r="BA1355">
            <v>0</v>
          </cell>
          <cell r="BC1355" t="str">
            <v>OTHERS</v>
          </cell>
          <cell r="BE1355" t="str">
            <v>Oct</v>
          </cell>
        </row>
        <row r="1356">
          <cell r="C1356" t="str">
            <v>San Miguel</v>
          </cell>
          <cell r="R1356">
            <v>0</v>
          </cell>
          <cell r="AZ1356">
            <v>0</v>
          </cell>
          <cell r="BA1356">
            <v>0</v>
          </cell>
          <cell r="BC1356" t="str">
            <v>OTHERS</v>
          </cell>
          <cell r="BE1356" t="str">
            <v>Nov</v>
          </cell>
        </row>
        <row r="1357">
          <cell r="C1357" t="str">
            <v>San Miguel</v>
          </cell>
          <cell r="R1357">
            <v>0</v>
          </cell>
          <cell r="AZ1357">
            <v>0</v>
          </cell>
          <cell r="BA1357">
            <v>0</v>
          </cell>
          <cell r="BC1357" t="str">
            <v>OTHERS</v>
          </cell>
          <cell r="BE1357" t="str">
            <v>Dec</v>
          </cell>
        </row>
        <row r="1358">
          <cell r="C1358" t="str">
            <v>San Miguel</v>
          </cell>
          <cell r="R1358">
            <v>26000</v>
          </cell>
          <cell r="AZ1358">
            <v>-39000</v>
          </cell>
          <cell r="BA1358">
            <v>-39027.048698455415</v>
          </cell>
          <cell r="BC1358" t="str">
            <v>OTHERS</v>
          </cell>
          <cell r="BE1358" t="str">
            <v>Jan</v>
          </cell>
        </row>
        <row r="1359">
          <cell r="C1359" t="str">
            <v>San Miguel</v>
          </cell>
          <cell r="R1359">
            <v>0</v>
          </cell>
          <cell r="AZ1359">
            <v>0</v>
          </cell>
          <cell r="BA1359">
            <v>0</v>
          </cell>
          <cell r="BC1359" t="str">
            <v>OTHERS</v>
          </cell>
          <cell r="BE1359" t="str">
            <v>Feb</v>
          </cell>
        </row>
        <row r="1360">
          <cell r="C1360" t="str">
            <v>San Miguel</v>
          </cell>
          <cell r="R1360">
            <v>0</v>
          </cell>
          <cell r="AZ1360">
            <v>0</v>
          </cell>
          <cell r="BA1360">
            <v>0</v>
          </cell>
          <cell r="BC1360" t="str">
            <v>OTHERS</v>
          </cell>
          <cell r="BE1360" t="str">
            <v>Mar</v>
          </cell>
        </row>
        <row r="1361">
          <cell r="C1361" t="str">
            <v>San Miguel</v>
          </cell>
          <cell r="R1361">
            <v>0</v>
          </cell>
          <cell r="AZ1361">
            <v>0</v>
          </cell>
          <cell r="BA1361">
            <v>0</v>
          </cell>
          <cell r="BC1361" t="str">
            <v>OTHERS</v>
          </cell>
          <cell r="BE1361" t="str">
            <v>Apr</v>
          </cell>
        </row>
        <row r="1362">
          <cell r="C1362" t="str">
            <v>San Miguel</v>
          </cell>
          <cell r="R1362">
            <v>0</v>
          </cell>
          <cell r="AZ1362">
            <v>0</v>
          </cell>
          <cell r="BA1362">
            <v>0</v>
          </cell>
          <cell r="BC1362" t="str">
            <v>OTHERS</v>
          </cell>
          <cell r="BE1362" t="str">
            <v>May</v>
          </cell>
        </row>
        <row r="1363">
          <cell r="C1363" t="str">
            <v>San Miguel</v>
          </cell>
          <cell r="R1363">
            <v>0</v>
          </cell>
          <cell r="AZ1363">
            <v>0</v>
          </cell>
          <cell r="BA1363">
            <v>0</v>
          </cell>
          <cell r="BC1363" t="str">
            <v>OTHERS</v>
          </cell>
          <cell r="BE1363" t="str">
            <v>Jun</v>
          </cell>
        </row>
        <row r="1364">
          <cell r="C1364" t="str">
            <v>San Miguel</v>
          </cell>
          <cell r="R1364">
            <v>0</v>
          </cell>
          <cell r="AZ1364">
            <v>0</v>
          </cell>
          <cell r="BA1364">
            <v>0</v>
          </cell>
          <cell r="BC1364" t="str">
            <v>OTHERS</v>
          </cell>
          <cell r="BE1364" t="str">
            <v>Jul</v>
          </cell>
        </row>
        <row r="1365">
          <cell r="C1365" t="str">
            <v>San Miguel</v>
          </cell>
          <cell r="R1365">
            <v>0</v>
          </cell>
          <cell r="AZ1365">
            <v>0</v>
          </cell>
          <cell r="BA1365">
            <v>0</v>
          </cell>
          <cell r="BC1365" t="str">
            <v>OTHERS</v>
          </cell>
          <cell r="BE1365" t="str">
            <v>Aug</v>
          </cell>
        </row>
        <row r="1366">
          <cell r="C1366" t="str">
            <v>San Miguel</v>
          </cell>
          <cell r="R1366">
            <v>0</v>
          </cell>
          <cell r="AZ1366">
            <v>0</v>
          </cell>
          <cell r="BA1366">
            <v>0</v>
          </cell>
          <cell r="BC1366" t="str">
            <v>OTHERS</v>
          </cell>
          <cell r="BE1366" t="str">
            <v>Sep</v>
          </cell>
        </row>
        <row r="1367">
          <cell r="C1367" t="str">
            <v>San Miguel</v>
          </cell>
          <cell r="R1367">
            <v>0</v>
          </cell>
          <cell r="AZ1367">
            <v>0</v>
          </cell>
          <cell r="BA1367">
            <v>0</v>
          </cell>
          <cell r="BC1367" t="str">
            <v>OTHERS</v>
          </cell>
          <cell r="BE1367" t="str">
            <v>Oct</v>
          </cell>
        </row>
        <row r="1368">
          <cell r="C1368" t="str">
            <v>San Miguel</v>
          </cell>
          <cell r="R1368">
            <v>0</v>
          </cell>
          <cell r="AZ1368">
            <v>0</v>
          </cell>
          <cell r="BA1368">
            <v>0</v>
          </cell>
          <cell r="BC1368" t="str">
            <v>OTHERS</v>
          </cell>
          <cell r="BE1368" t="str">
            <v>Nov</v>
          </cell>
        </row>
        <row r="1369">
          <cell r="C1369" t="str">
            <v>San Miguel</v>
          </cell>
          <cell r="R1369">
            <v>0</v>
          </cell>
          <cell r="AZ1369">
            <v>0</v>
          </cell>
          <cell r="BA1369">
            <v>0</v>
          </cell>
          <cell r="BC1369" t="str">
            <v>OTHERS</v>
          </cell>
          <cell r="BE1369" t="str">
            <v>Dec</v>
          </cell>
        </row>
        <row r="1370">
          <cell r="C1370" t="str">
            <v>San Miguel</v>
          </cell>
          <cell r="R1370">
            <v>0</v>
          </cell>
          <cell r="AZ1370">
            <v>0</v>
          </cell>
          <cell r="BA1370">
            <v>0</v>
          </cell>
          <cell r="BC1370" t="str">
            <v>OTHERS</v>
          </cell>
          <cell r="BE1370" t="str">
            <v>Jan</v>
          </cell>
        </row>
        <row r="1371">
          <cell r="C1371" t="str">
            <v>San Miguel</v>
          </cell>
          <cell r="R1371">
            <v>39000</v>
          </cell>
          <cell r="AZ1371">
            <v>-58500</v>
          </cell>
          <cell r="BA1371">
            <v>-80907.247194472904</v>
          </cell>
          <cell r="BC1371" t="str">
            <v>OTHERS</v>
          </cell>
          <cell r="BE1371" t="str">
            <v>Feb</v>
          </cell>
        </row>
        <row r="1372">
          <cell r="C1372" t="str">
            <v>San Miguel</v>
          </cell>
          <cell r="R1372">
            <v>0</v>
          </cell>
          <cell r="AZ1372">
            <v>0</v>
          </cell>
          <cell r="BA1372">
            <v>0</v>
          </cell>
          <cell r="BC1372" t="str">
            <v>OTHERS</v>
          </cell>
          <cell r="BE1372" t="str">
            <v>Mar</v>
          </cell>
        </row>
        <row r="1373">
          <cell r="C1373" t="str">
            <v>San Miguel</v>
          </cell>
          <cell r="R1373">
            <v>0</v>
          </cell>
          <cell r="AZ1373">
            <v>0</v>
          </cell>
          <cell r="BA1373">
            <v>0</v>
          </cell>
          <cell r="BC1373" t="str">
            <v>OTHERS</v>
          </cell>
          <cell r="BE1373" t="str">
            <v>Apr</v>
          </cell>
        </row>
        <row r="1374">
          <cell r="C1374" t="str">
            <v>San Miguel</v>
          </cell>
          <cell r="R1374">
            <v>0</v>
          </cell>
          <cell r="AZ1374">
            <v>0</v>
          </cell>
          <cell r="BA1374">
            <v>0</v>
          </cell>
          <cell r="BC1374" t="str">
            <v>OTHERS</v>
          </cell>
          <cell r="BE1374" t="str">
            <v>May</v>
          </cell>
        </row>
        <row r="1375">
          <cell r="C1375" t="str">
            <v>San Miguel</v>
          </cell>
          <cell r="R1375">
            <v>0</v>
          </cell>
          <cell r="AZ1375">
            <v>0</v>
          </cell>
          <cell r="BA1375">
            <v>0</v>
          </cell>
          <cell r="BC1375" t="str">
            <v>OTHERS</v>
          </cell>
          <cell r="BE1375" t="str">
            <v>Jun</v>
          </cell>
        </row>
        <row r="1376">
          <cell r="C1376" t="str">
            <v>San Miguel</v>
          </cell>
          <cell r="R1376">
            <v>0</v>
          </cell>
          <cell r="AZ1376">
            <v>0</v>
          </cell>
          <cell r="BA1376">
            <v>0</v>
          </cell>
          <cell r="BC1376" t="str">
            <v>OTHERS</v>
          </cell>
          <cell r="BE1376" t="str">
            <v>Jul</v>
          </cell>
        </row>
        <row r="1377">
          <cell r="C1377" t="str">
            <v>San Miguel</v>
          </cell>
          <cell r="R1377">
            <v>39000</v>
          </cell>
          <cell r="AZ1377">
            <v>-58500</v>
          </cell>
          <cell r="BA1377">
            <v>-80907.247194472904</v>
          </cell>
          <cell r="BC1377" t="str">
            <v>OTHERS</v>
          </cell>
          <cell r="BE1377" t="str">
            <v>Aug</v>
          </cell>
        </row>
        <row r="1378">
          <cell r="C1378" t="str">
            <v>San Miguel</v>
          </cell>
          <cell r="R1378">
            <v>0</v>
          </cell>
          <cell r="AZ1378">
            <v>0</v>
          </cell>
          <cell r="BA1378">
            <v>0</v>
          </cell>
          <cell r="BC1378" t="str">
            <v>OTHERS</v>
          </cell>
          <cell r="BE1378" t="str">
            <v>Sep</v>
          </cell>
        </row>
        <row r="1379">
          <cell r="C1379" t="str">
            <v>San Miguel</v>
          </cell>
          <cell r="R1379">
            <v>0</v>
          </cell>
          <cell r="AZ1379">
            <v>0</v>
          </cell>
          <cell r="BA1379">
            <v>0</v>
          </cell>
          <cell r="BC1379" t="str">
            <v>OTHERS</v>
          </cell>
          <cell r="BE1379" t="str">
            <v>Oct</v>
          </cell>
        </row>
        <row r="1380">
          <cell r="C1380" t="str">
            <v>San Miguel</v>
          </cell>
          <cell r="R1380">
            <v>0</v>
          </cell>
          <cell r="AZ1380">
            <v>0</v>
          </cell>
          <cell r="BA1380">
            <v>0</v>
          </cell>
          <cell r="BC1380" t="str">
            <v>OTHERS</v>
          </cell>
          <cell r="BE1380" t="str">
            <v>Nov</v>
          </cell>
        </row>
        <row r="1381">
          <cell r="C1381" t="str">
            <v>San Miguel</v>
          </cell>
          <cell r="R1381">
            <v>0</v>
          </cell>
          <cell r="AZ1381">
            <v>0</v>
          </cell>
          <cell r="BA1381">
            <v>0</v>
          </cell>
          <cell r="BC1381" t="str">
            <v>OTHERS</v>
          </cell>
          <cell r="BE1381" t="str">
            <v>Dec</v>
          </cell>
        </row>
        <row r="1382">
          <cell r="C1382" t="str">
            <v>San Miguel</v>
          </cell>
          <cell r="R1382">
            <v>0</v>
          </cell>
          <cell r="AZ1382">
            <v>0</v>
          </cell>
          <cell r="BA1382">
            <v>0</v>
          </cell>
          <cell r="BC1382" t="str">
            <v>OTHERS</v>
          </cell>
          <cell r="BE1382" t="str">
            <v>Jan</v>
          </cell>
        </row>
        <row r="1383">
          <cell r="C1383" t="str">
            <v>San Miguel</v>
          </cell>
          <cell r="R1383">
            <v>26000</v>
          </cell>
          <cell r="AZ1383">
            <v>-39000</v>
          </cell>
          <cell r="BA1383">
            <v>-47131.545908975371</v>
          </cell>
          <cell r="BC1383" t="str">
            <v>OTHERS</v>
          </cell>
          <cell r="BE1383" t="str">
            <v>Feb</v>
          </cell>
        </row>
        <row r="1384">
          <cell r="C1384" t="str">
            <v>San Miguel</v>
          </cell>
          <cell r="R1384">
            <v>0</v>
          </cell>
          <cell r="AZ1384">
            <v>0</v>
          </cell>
          <cell r="BA1384">
            <v>0</v>
          </cell>
          <cell r="BC1384" t="str">
            <v>OTHERS</v>
          </cell>
          <cell r="BE1384" t="str">
            <v>Mar</v>
          </cell>
        </row>
        <row r="1385">
          <cell r="C1385" t="str">
            <v>San Miguel</v>
          </cell>
          <cell r="R1385">
            <v>0</v>
          </cell>
          <cell r="AZ1385">
            <v>0</v>
          </cell>
          <cell r="BA1385">
            <v>0</v>
          </cell>
          <cell r="BC1385" t="str">
            <v>OTHERS</v>
          </cell>
          <cell r="BE1385" t="str">
            <v>Apr</v>
          </cell>
        </row>
        <row r="1386">
          <cell r="C1386" t="str">
            <v>San Miguel</v>
          </cell>
          <cell r="R1386">
            <v>0</v>
          </cell>
          <cell r="AZ1386">
            <v>0</v>
          </cell>
          <cell r="BA1386">
            <v>0</v>
          </cell>
          <cell r="BC1386" t="str">
            <v>OTHERS</v>
          </cell>
          <cell r="BE1386" t="str">
            <v>May</v>
          </cell>
        </row>
        <row r="1387">
          <cell r="C1387" t="str">
            <v>San Miguel</v>
          </cell>
          <cell r="R1387">
            <v>0</v>
          </cell>
          <cell r="AZ1387">
            <v>0</v>
          </cell>
          <cell r="BA1387">
            <v>0</v>
          </cell>
          <cell r="BC1387" t="str">
            <v>OTHERS</v>
          </cell>
          <cell r="BE1387" t="str">
            <v>Jun</v>
          </cell>
        </row>
        <row r="1388">
          <cell r="C1388" t="str">
            <v>San Miguel</v>
          </cell>
          <cell r="R1388">
            <v>0</v>
          </cell>
          <cell r="AZ1388">
            <v>0</v>
          </cell>
          <cell r="BA1388">
            <v>0</v>
          </cell>
          <cell r="BC1388" t="str">
            <v>OTHERS</v>
          </cell>
          <cell r="BE1388" t="str">
            <v>Jul</v>
          </cell>
        </row>
        <row r="1389">
          <cell r="C1389" t="str">
            <v>San Miguel</v>
          </cell>
          <cell r="R1389">
            <v>26000</v>
          </cell>
          <cell r="AZ1389">
            <v>-39000</v>
          </cell>
          <cell r="BA1389">
            <v>-47131.545908975371</v>
          </cell>
          <cell r="BC1389" t="str">
            <v>OTHERS</v>
          </cell>
          <cell r="BE1389" t="str">
            <v>Aug</v>
          </cell>
        </row>
        <row r="1390">
          <cell r="C1390" t="str">
            <v>San Miguel</v>
          </cell>
          <cell r="R1390">
            <v>0</v>
          </cell>
          <cell r="AZ1390">
            <v>0</v>
          </cell>
          <cell r="BA1390">
            <v>0</v>
          </cell>
          <cell r="BC1390" t="str">
            <v>OTHERS</v>
          </cell>
          <cell r="BE1390" t="str">
            <v>Sep</v>
          </cell>
        </row>
        <row r="1391">
          <cell r="C1391" t="str">
            <v>San Miguel</v>
          </cell>
          <cell r="R1391">
            <v>0</v>
          </cell>
          <cell r="AZ1391">
            <v>0</v>
          </cell>
          <cell r="BA1391">
            <v>0</v>
          </cell>
          <cell r="BC1391" t="str">
            <v>OTHERS</v>
          </cell>
          <cell r="BE1391" t="str">
            <v>Oct</v>
          </cell>
        </row>
        <row r="1392">
          <cell r="C1392" t="str">
            <v>San Miguel</v>
          </cell>
          <cell r="R1392">
            <v>0</v>
          </cell>
          <cell r="AZ1392">
            <v>0</v>
          </cell>
          <cell r="BA1392">
            <v>0</v>
          </cell>
          <cell r="BC1392" t="str">
            <v>OTHERS</v>
          </cell>
          <cell r="BE1392" t="str">
            <v>Nov</v>
          </cell>
        </row>
        <row r="1393">
          <cell r="C1393" t="str">
            <v>San Miguel</v>
          </cell>
          <cell r="R1393">
            <v>0</v>
          </cell>
          <cell r="AZ1393">
            <v>0</v>
          </cell>
          <cell r="BA1393">
            <v>0</v>
          </cell>
          <cell r="BC1393" t="str">
            <v>OTHERS</v>
          </cell>
          <cell r="BE1393" t="str">
            <v>Dec</v>
          </cell>
        </row>
        <row r="1394">
          <cell r="C1394" t="str">
            <v>San Miguel</v>
          </cell>
          <cell r="R1394">
            <v>0</v>
          </cell>
          <cell r="AZ1394">
            <v>0</v>
          </cell>
          <cell r="BA1394">
            <v>0</v>
          </cell>
          <cell r="BC1394" t="str">
            <v>OTHERS</v>
          </cell>
          <cell r="BE1394" t="str">
            <v>Jan</v>
          </cell>
        </row>
        <row r="1395">
          <cell r="C1395" t="str">
            <v>San Miguel</v>
          </cell>
          <cell r="R1395">
            <v>39000</v>
          </cell>
          <cell r="AZ1395">
            <v>-58500</v>
          </cell>
          <cell r="BA1395">
            <v>-66994.854834909202</v>
          </cell>
          <cell r="BC1395" t="str">
            <v>OTHERS</v>
          </cell>
          <cell r="BE1395" t="str">
            <v>Feb</v>
          </cell>
        </row>
        <row r="1396">
          <cell r="C1396" t="str">
            <v>San Miguel</v>
          </cell>
          <cell r="R1396">
            <v>39000</v>
          </cell>
          <cell r="AZ1396">
            <v>-58500</v>
          </cell>
          <cell r="BA1396">
            <v>-66994.854834909202</v>
          </cell>
          <cell r="BC1396" t="str">
            <v>OTHERS</v>
          </cell>
          <cell r="BE1396" t="str">
            <v>Mar</v>
          </cell>
        </row>
        <row r="1397">
          <cell r="C1397" t="str">
            <v>San Miguel</v>
          </cell>
          <cell r="R1397">
            <v>39000</v>
          </cell>
          <cell r="AZ1397">
            <v>-58500</v>
          </cell>
          <cell r="BA1397">
            <v>-66994.854834909202</v>
          </cell>
          <cell r="BC1397" t="str">
            <v>OTHERS</v>
          </cell>
          <cell r="BE1397" t="str">
            <v>Apr</v>
          </cell>
        </row>
        <row r="1398">
          <cell r="C1398" t="str">
            <v>San Miguel</v>
          </cell>
          <cell r="R1398">
            <v>39000</v>
          </cell>
          <cell r="AZ1398">
            <v>-58500</v>
          </cell>
          <cell r="BA1398">
            <v>-66994.854834909202</v>
          </cell>
          <cell r="BC1398" t="str">
            <v>OTHERS</v>
          </cell>
          <cell r="BE1398" t="str">
            <v>May</v>
          </cell>
        </row>
        <row r="1399">
          <cell r="C1399" t="str">
            <v>San Miguel</v>
          </cell>
          <cell r="R1399">
            <v>39000</v>
          </cell>
          <cell r="AZ1399">
            <v>-58500</v>
          </cell>
          <cell r="BA1399">
            <v>-66994.854834909202</v>
          </cell>
          <cell r="BC1399" t="str">
            <v>OTHERS</v>
          </cell>
          <cell r="BE1399" t="str">
            <v>Jun</v>
          </cell>
        </row>
        <row r="1400">
          <cell r="C1400" t="str">
            <v>San Miguel</v>
          </cell>
          <cell r="R1400">
            <v>0</v>
          </cell>
          <cell r="AZ1400">
            <v>0</v>
          </cell>
          <cell r="BA1400">
            <v>0</v>
          </cell>
          <cell r="BC1400" t="str">
            <v>OTHERS</v>
          </cell>
          <cell r="BE1400" t="str">
            <v>Jul</v>
          </cell>
        </row>
        <row r="1401">
          <cell r="C1401" t="str">
            <v>San Miguel</v>
          </cell>
          <cell r="R1401">
            <v>0</v>
          </cell>
          <cell r="AZ1401">
            <v>0</v>
          </cell>
          <cell r="BA1401">
            <v>0</v>
          </cell>
          <cell r="BC1401" t="str">
            <v>OTHERS</v>
          </cell>
          <cell r="BE1401" t="str">
            <v>Aug</v>
          </cell>
        </row>
        <row r="1402">
          <cell r="C1402" t="str">
            <v>San Miguel</v>
          </cell>
          <cell r="R1402">
            <v>39000</v>
          </cell>
          <cell r="AZ1402">
            <v>-58500</v>
          </cell>
          <cell r="BA1402">
            <v>-66994.854834909202</v>
          </cell>
          <cell r="BC1402" t="str">
            <v>OTHERS</v>
          </cell>
          <cell r="BE1402" t="str">
            <v>Sep</v>
          </cell>
        </row>
        <row r="1403">
          <cell r="C1403" t="str">
            <v>San Miguel</v>
          </cell>
          <cell r="R1403">
            <v>39000</v>
          </cell>
          <cell r="AZ1403">
            <v>-58500</v>
          </cell>
          <cell r="BA1403">
            <v>-66994.854834909202</v>
          </cell>
          <cell r="BC1403" t="str">
            <v>OTHERS</v>
          </cell>
          <cell r="BE1403" t="str">
            <v>Oct</v>
          </cell>
        </row>
        <row r="1404">
          <cell r="C1404" t="str">
            <v>San Miguel</v>
          </cell>
          <cell r="R1404">
            <v>39000</v>
          </cell>
          <cell r="AZ1404">
            <v>-58500</v>
          </cell>
          <cell r="BA1404">
            <v>-66994.854834909202</v>
          </cell>
          <cell r="BC1404" t="str">
            <v>OTHERS</v>
          </cell>
          <cell r="BE1404" t="str">
            <v>Nov</v>
          </cell>
        </row>
        <row r="1405">
          <cell r="C1405" t="str">
            <v>San Miguel</v>
          </cell>
          <cell r="R1405">
            <v>39000</v>
          </cell>
          <cell r="AZ1405">
            <v>-58500</v>
          </cell>
          <cell r="BA1405">
            <v>-66994.854834909202</v>
          </cell>
          <cell r="BC1405" t="str">
            <v>OTHERS</v>
          </cell>
          <cell r="BE1405" t="str">
            <v>Dec</v>
          </cell>
        </row>
        <row r="1406">
          <cell r="C1406" t="str">
            <v>San Miguel</v>
          </cell>
          <cell r="R1406">
            <v>0</v>
          </cell>
          <cell r="AZ1406">
            <v>0</v>
          </cell>
          <cell r="BA1406">
            <v>0</v>
          </cell>
          <cell r="BC1406" t="str">
            <v>OTHERS</v>
          </cell>
          <cell r="BE1406" t="str">
            <v>Jan</v>
          </cell>
        </row>
        <row r="1407">
          <cell r="C1407" t="str">
            <v>San Miguel</v>
          </cell>
          <cell r="R1407">
            <v>26000</v>
          </cell>
          <cell r="AZ1407">
            <v>-39000</v>
          </cell>
          <cell r="BA1407">
            <v>-39027.048698455415</v>
          </cell>
          <cell r="BC1407" t="str">
            <v>OTHERS</v>
          </cell>
          <cell r="BE1407" t="str">
            <v>Feb</v>
          </cell>
        </row>
        <row r="1408">
          <cell r="C1408" t="str">
            <v>San Miguel</v>
          </cell>
          <cell r="R1408">
            <v>26000</v>
          </cell>
          <cell r="AZ1408">
            <v>-39000</v>
          </cell>
          <cell r="BA1408">
            <v>-39027.048698455415</v>
          </cell>
          <cell r="BC1408" t="str">
            <v>OTHERS</v>
          </cell>
          <cell r="BE1408" t="str">
            <v>Mar</v>
          </cell>
        </row>
        <row r="1409">
          <cell r="C1409" t="str">
            <v>San Miguel</v>
          </cell>
          <cell r="R1409">
            <v>26000</v>
          </cell>
          <cell r="AZ1409">
            <v>-39000</v>
          </cell>
          <cell r="BA1409">
            <v>-39027.048698455415</v>
          </cell>
          <cell r="BC1409" t="str">
            <v>OTHERS</v>
          </cell>
          <cell r="BE1409" t="str">
            <v>Apr</v>
          </cell>
        </row>
        <row r="1410">
          <cell r="C1410" t="str">
            <v>San Miguel</v>
          </cell>
          <cell r="R1410">
            <v>26000</v>
          </cell>
          <cell r="AZ1410">
            <v>-39000</v>
          </cell>
          <cell r="BA1410">
            <v>-39027.048698455415</v>
          </cell>
          <cell r="BC1410" t="str">
            <v>OTHERS</v>
          </cell>
          <cell r="BE1410" t="str">
            <v>May</v>
          </cell>
        </row>
        <row r="1411">
          <cell r="C1411" t="str">
            <v>San Miguel</v>
          </cell>
          <cell r="R1411">
            <v>26000</v>
          </cell>
          <cell r="AZ1411">
            <v>-39000</v>
          </cell>
          <cell r="BA1411">
            <v>-39027.048698455415</v>
          </cell>
          <cell r="BC1411" t="str">
            <v>OTHERS</v>
          </cell>
          <cell r="BE1411" t="str">
            <v>Jun</v>
          </cell>
        </row>
        <row r="1412">
          <cell r="C1412" t="str">
            <v>San Miguel</v>
          </cell>
          <cell r="R1412">
            <v>0</v>
          </cell>
          <cell r="AZ1412">
            <v>0</v>
          </cell>
          <cell r="BA1412">
            <v>0</v>
          </cell>
          <cell r="BC1412" t="str">
            <v>OTHERS</v>
          </cell>
          <cell r="BE1412" t="str">
            <v>Jul</v>
          </cell>
        </row>
        <row r="1413">
          <cell r="C1413" t="str">
            <v>San Miguel</v>
          </cell>
          <cell r="R1413">
            <v>0</v>
          </cell>
          <cell r="AZ1413">
            <v>0</v>
          </cell>
          <cell r="BA1413">
            <v>0</v>
          </cell>
          <cell r="BC1413" t="str">
            <v>OTHERS</v>
          </cell>
          <cell r="BE1413" t="str">
            <v>Aug</v>
          </cell>
        </row>
        <row r="1414">
          <cell r="C1414" t="str">
            <v>San Miguel</v>
          </cell>
          <cell r="R1414">
            <v>26000</v>
          </cell>
          <cell r="AZ1414">
            <v>-39000</v>
          </cell>
          <cell r="BA1414">
            <v>-39027.048698455415</v>
          </cell>
          <cell r="BC1414" t="str">
            <v>OTHERS</v>
          </cell>
          <cell r="BE1414" t="str">
            <v>Sep</v>
          </cell>
        </row>
        <row r="1415">
          <cell r="C1415" t="str">
            <v>San Miguel</v>
          </cell>
          <cell r="R1415">
            <v>26000</v>
          </cell>
          <cell r="AZ1415">
            <v>-39000</v>
          </cell>
          <cell r="BA1415">
            <v>-39027.048698455415</v>
          </cell>
          <cell r="BC1415" t="str">
            <v>OTHERS</v>
          </cell>
          <cell r="BE1415" t="str">
            <v>Oct</v>
          </cell>
        </row>
        <row r="1416">
          <cell r="C1416" t="str">
            <v>San Miguel</v>
          </cell>
          <cell r="R1416">
            <v>26000</v>
          </cell>
          <cell r="AZ1416">
            <v>-39000</v>
          </cell>
          <cell r="BA1416">
            <v>-39027.048698455415</v>
          </cell>
          <cell r="BC1416" t="str">
            <v>OTHERS</v>
          </cell>
          <cell r="BE1416" t="str">
            <v>Nov</v>
          </cell>
        </row>
        <row r="1417">
          <cell r="C1417" t="str">
            <v>San Miguel</v>
          </cell>
          <cell r="R1417">
            <v>26000</v>
          </cell>
          <cell r="AZ1417">
            <v>-39000</v>
          </cell>
          <cell r="BA1417">
            <v>-39027.048698455415</v>
          </cell>
          <cell r="BC1417" t="str">
            <v>OTHERS</v>
          </cell>
          <cell r="BE1417" t="str">
            <v>Dec</v>
          </cell>
        </row>
        <row r="1418">
          <cell r="C1418" t="str">
            <v>San Miguel</v>
          </cell>
          <cell r="R1418">
            <v>0</v>
          </cell>
          <cell r="AZ1418">
            <v>0</v>
          </cell>
          <cell r="BA1418">
            <v>0</v>
          </cell>
          <cell r="BC1418" t="str">
            <v>OTHERS</v>
          </cell>
          <cell r="BE1418" t="str">
            <v>Jan</v>
          </cell>
        </row>
        <row r="1419">
          <cell r="C1419" t="str">
            <v>San Miguel</v>
          </cell>
          <cell r="R1419">
            <v>0</v>
          </cell>
          <cell r="AZ1419">
            <v>0</v>
          </cell>
          <cell r="BA1419">
            <v>0</v>
          </cell>
          <cell r="BC1419" t="str">
            <v>OTHERS</v>
          </cell>
          <cell r="BE1419" t="str">
            <v>Feb</v>
          </cell>
        </row>
        <row r="1420">
          <cell r="C1420" t="str">
            <v>San Miguel</v>
          </cell>
          <cell r="R1420">
            <v>0</v>
          </cell>
          <cell r="AZ1420">
            <v>0</v>
          </cell>
          <cell r="BA1420">
            <v>0</v>
          </cell>
          <cell r="BC1420" t="str">
            <v>OTHERS</v>
          </cell>
          <cell r="BE1420" t="str">
            <v>Mar</v>
          </cell>
        </row>
        <row r="1421">
          <cell r="C1421" t="str">
            <v>San Miguel</v>
          </cell>
          <cell r="R1421">
            <v>0</v>
          </cell>
          <cell r="AZ1421">
            <v>0</v>
          </cell>
          <cell r="BA1421">
            <v>0</v>
          </cell>
          <cell r="BC1421" t="str">
            <v>OTHERS</v>
          </cell>
          <cell r="BE1421" t="str">
            <v>Apr</v>
          </cell>
        </row>
        <row r="1422">
          <cell r="C1422" t="str">
            <v>San Miguel</v>
          </cell>
          <cell r="R1422">
            <v>35750</v>
          </cell>
          <cell r="AZ1422">
            <v>-53625</v>
          </cell>
          <cell r="BA1422">
            <v>-61822.767179245107</v>
          </cell>
          <cell r="BC1422" t="str">
            <v>OTHERS</v>
          </cell>
          <cell r="BE1422" t="str">
            <v>May</v>
          </cell>
        </row>
        <row r="1423">
          <cell r="C1423" t="str">
            <v>San Miguel</v>
          </cell>
          <cell r="R1423">
            <v>0</v>
          </cell>
          <cell r="AZ1423">
            <v>0</v>
          </cell>
          <cell r="BA1423">
            <v>0</v>
          </cell>
          <cell r="BC1423" t="str">
            <v>OTHERS</v>
          </cell>
          <cell r="BE1423" t="str">
            <v>Jun</v>
          </cell>
        </row>
        <row r="1424">
          <cell r="C1424" t="str">
            <v>San Miguel</v>
          </cell>
          <cell r="R1424">
            <v>0</v>
          </cell>
          <cell r="AZ1424">
            <v>0</v>
          </cell>
          <cell r="BA1424">
            <v>0</v>
          </cell>
          <cell r="BC1424" t="str">
            <v>OTHERS</v>
          </cell>
          <cell r="BE1424" t="str">
            <v>Jul</v>
          </cell>
        </row>
        <row r="1425">
          <cell r="C1425" t="str">
            <v>San Miguel</v>
          </cell>
          <cell r="R1425">
            <v>0</v>
          </cell>
          <cell r="AZ1425">
            <v>0</v>
          </cell>
          <cell r="BA1425">
            <v>0</v>
          </cell>
          <cell r="BC1425" t="str">
            <v>OTHERS</v>
          </cell>
          <cell r="BE1425" t="str">
            <v>Aug</v>
          </cell>
        </row>
        <row r="1426">
          <cell r="C1426" t="str">
            <v>San Miguel</v>
          </cell>
          <cell r="R1426">
            <v>0</v>
          </cell>
          <cell r="AZ1426">
            <v>0</v>
          </cell>
          <cell r="BA1426">
            <v>0</v>
          </cell>
          <cell r="BC1426" t="str">
            <v>OTHERS</v>
          </cell>
          <cell r="BE1426" t="str">
            <v>Sep</v>
          </cell>
        </row>
        <row r="1427">
          <cell r="C1427" t="str">
            <v>San Miguel</v>
          </cell>
          <cell r="R1427">
            <v>0</v>
          </cell>
          <cell r="AZ1427">
            <v>0</v>
          </cell>
          <cell r="BA1427">
            <v>0</v>
          </cell>
          <cell r="BC1427" t="str">
            <v>OTHERS</v>
          </cell>
          <cell r="BE1427" t="str">
            <v>Oct</v>
          </cell>
        </row>
        <row r="1428">
          <cell r="C1428" t="str">
            <v>San Miguel</v>
          </cell>
          <cell r="R1428">
            <v>0</v>
          </cell>
          <cell r="AZ1428">
            <v>0</v>
          </cell>
          <cell r="BA1428">
            <v>0</v>
          </cell>
          <cell r="BC1428" t="str">
            <v>OTHERS</v>
          </cell>
          <cell r="BE1428" t="str">
            <v>Nov</v>
          </cell>
        </row>
        <row r="1429">
          <cell r="C1429" t="str">
            <v>San Miguel</v>
          </cell>
          <cell r="R1429">
            <v>0</v>
          </cell>
          <cell r="AZ1429">
            <v>0</v>
          </cell>
          <cell r="BA1429">
            <v>0</v>
          </cell>
          <cell r="BC1429" t="str">
            <v>OTHERS</v>
          </cell>
          <cell r="BE1429" t="str">
            <v>Dec</v>
          </cell>
        </row>
        <row r="1430">
          <cell r="C1430" t="str">
            <v>San Miguel</v>
          </cell>
          <cell r="R1430">
            <v>0</v>
          </cell>
          <cell r="AZ1430">
            <v>0</v>
          </cell>
          <cell r="BA1430">
            <v>0</v>
          </cell>
          <cell r="BC1430" t="str">
            <v>OTHERS</v>
          </cell>
          <cell r="BE1430" t="str">
            <v>Jan</v>
          </cell>
        </row>
        <row r="1431">
          <cell r="C1431" t="str">
            <v>San Miguel</v>
          </cell>
          <cell r="R1431">
            <v>0</v>
          </cell>
          <cell r="AZ1431">
            <v>0</v>
          </cell>
          <cell r="BA1431">
            <v>0</v>
          </cell>
          <cell r="BC1431" t="str">
            <v>OTHERS</v>
          </cell>
          <cell r="BE1431" t="str">
            <v>Feb</v>
          </cell>
        </row>
        <row r="1432">
          <cell r="C1432" t="str">
            <v>San Miguel</v>
          </cell>
          <cell r="R1432">
            <v>0</v>
          </cell>
          <cell r="AZ1432">
            <v>0</v>
          </cell>
          <cell r="BA1432">
            <v>0</v>
          </cell>
          <cell r="BC1432" t="str">
            <v>OTHERS</v>
          </cell>
          <cell r="BE1432" t="str">
            <v>Mar</v>
          </cell>
        </row>
        <row r="1433">
          <cell r="C1433" t="str">
            <v>San Miguel</v>
          </cell>
          <cell r="R1433">
            <v>0</v>
          </cell>
          <cell r="AZ1433">
            <v>0</v>
          </cell>
          <cell r="BA1433">
            <v>0</v>
          </cell>
          <cell r="BC1433" t="str">
            <v>OTHERS</v>
          </cell>
          <cell r="BE1433" t="str">
            <v>Apr</v>
          </cell>
        </row>
        <row r="1434">
          <cell r="C1434" t="str">
            <v>San Miguel</v>
          </cell>
          <cell r="R1434">
            <v>29249.999999999996</v>
          </cell>
          <cell r="AZ1434">
            <v>-43874.999999999993</v>
          </cell>
          <cell r="BA1434">
            <v>-44199.136354119502</v>
          </cell>
          <cell r="BC1434" t="str">
            <v>OTHERS</v>
          </cell>
          <cell r="BE1434" t="str">
            <v>May</v>
          </cell>
        </row>
        <row r="1435">
          <cell r="C1435" t="str">
            <v>San Miguel</v>
          </cell>
          <cell r="R1435">
            <v>0</v>
          </cell>
          <cell r="AZ1435">
            <v>0</v>
          </cell>
          <cell r="BA1435">
            <v>0</v>
          </cell>
          <cell r="BC1435" t="str">
            <v>OTHERS</v>
          </cell>
          <cell r="BE1435" t="str">
            <v>Jun</v>
          </cell>
        </row>
        <row r="1436">
          <cell r="C1436" t="str">
            <v>San Miguel</v>
          </cell>
          <cell r="R1436">
            <v>0</v>
          </cell>
          <cell r="AZ1436">
            <v>0</v>
          </cell>
          <cell r="BA1436">
            <v>0</v>
          </cell>
          <cell r="BC1436" t="str">
            <v>OTHERS</v>
          </cell>
          <cell r="BE1436" t="str">
            <v>Jul</v>
          </cell>
        </row>
        <row r="1437">
          <cell r="C1437" t="str">
            <v>San Miguel</v>
          </cell>
          <cell r="R1437">
            <v>0</v>
          </cell>
          <cell r="AZ1437">
            <v>0</v>
          </cell>
          <cell r="BA1437">
            <v>0</v>
          </cell>
          <cell r="BC1437" t="str">
            <v>OTHERS</v>
          </cell>
          <cell r="BE1437" t="str">
            <v>Aug</v>
          </cell>
        </row>
        <row r="1438">
          <cell r="C1438" t="str">
            <v>San Miguel</v>
          </cell>
          <cell r="R1438">
            <v>0</v>
          </cell>
          <cell r="AZ1438">
            <v>0</v>
          </cell>
          <cell r="BA1438">
            <v>0</v>
          </cell>
          <cell r="BC1438" t="str">
            <v>OTHERS</v>
          </cell>
          <cell r="BE1438" t="str">
            <v>Sep</v>
          </cell>
        </row>
        <row r="1439">
          <cell r="C1439" t="str">
            <v>San Miguel</v>
          </cell>
          <cell r="R1439">
            <v>0</v>
          </cell>
          <cell r="AZ1439">
            <v>0</v>
          </cell>
          <cell r="BA1439">
            <v>0</v>
          </cell>
          <cell r="BC1439" t="str">
            <v>OTHERS</v>
          </cell>
          <cell r="BE1439" t="str">
            <v>Oct</v>
          </cell>
        </row>
        <row r="1440">
          <cell r="C1440" t="str">
            <v>San Miguel</v>
          </cell>
          <cell r="R1440">
            <v>0</v>
          </cell>
          <cell r="AZ1440">
            <v>0</v>
          </cell>
          <cell r="BA1440">
            <v>0</v>
          </cell>
          <cell r="BC1440" t="str">
            <v>OTHERS</v>
          </cell>
          <cell r="BE1440" t="str">
            <v>Nov</v>
          </cell>
        </row>
        <row r="1441">
          <cell r="C1441" t="str">
            <v>San Miguel</v>
          </cell>
          <cell r="R1441">
            <v>0</v>
          </cell>
          <cell r="AZ1441">
            <v>0</v>
          </cell>
          <cell r="BA1441">
            <v>0</v>
          </cell>
          <cell r="BC1441" t="str">
            <v>OTHERS</v>
          </cell>
          <cell r="BE1441" t="str">
            <v>Dec</v>
          </cell>
        </row>
        <row r="1442">
          <cell r="C1442" t="str">
            <v>SPDC</v>
          </cell>
          <cell r="R1442">
            <v>45000</v>
          </cell>
          <cell r="AZ1442">
            <v>-45000</v>
          </cell>
          <cell r="BA1442">
            <v>-77094.642857142855</v>
          </cell>
          <cell r="BC1442" t="str">
            <v>OTHERS</v>
          </cell>
          <cell r="BE1442" t="str">
            <v>Jan</v>
          </cell>
        </row>
        <row r="1443">
          <cell r="C1443" t="str">
            <v>SPDC</v>
          </cell>
          <cell r="R1443">
            <v>0</v>
          </cell>
          <cell r="AZ1443">
            <v>0</v>
          </cell>
          <cell r="BA1443">
            <v>0</v>
          </cell>
          <cell r="BC1443" t="str">
            <v>OTHERS</v>
          </cell>
          <cell r="BE1443" t="str">
            <v>Feb</v>
          </cell>
        </row>
        <row r="1444">
          <cell r="C1444" t="str">
            <v>SPDC</v>
          </cell>
          <cell r="R1444">
            <v>45000</v>
          </cell>
          <cell r="AZ1444">
            <v>-45000</v>
          </cell>
          <cell r="BA1444">
            <v>-77094.642857142855</v>
          </cell>
          <cell r="BC1444" t="str">
            <v>OTHERS</v>
          </cell>
          <cell r="BE1444" t="str">
            <v>Mar</v>
          </cell>
        </row>
        <row r="1445">
          <cell r="C1445" t="str">
            <v>SPDC</v>
          </cell>
          <cell r="R1445">
            <v>0</v>
          </cell>
          <cell r="AZ1445">
            <v>0</v>
          </cell>
          <cell r="BA1445">
            <v>0</v>
          </cell>
          <cell r="BC1445" t="str">
            <v>OTHERS</v>
          </cell>
          <cell r="BE1445" t="str">
            <v>Apr</v>
          </cell>
        </row>
        <row r="1446">
          <cell r="C1446" t="str">
            <v>SPDC</v>
          </cell>
          <cell r="R1446">
            <v>0</v>
          </cell>
          <cell r="AZ1446">
            <v>0</v>
          </cell>
          <cell r="BA1446">
            <v>0</v>
          </cell>
          <cell r="BC1446" t="str">
            <v>OTHERS</v>
          </cell>
          <cell r="BE1446" t="str">
            <v>May</v>
          </cell>
        </row>
        <row r="1447">
          <cell r="C1447" t="str">
            <v>SPDC</v>
          </cell>
          <cell r="R1447">
            <v>0</v>
          </cell>
          <cell r="AZ1447">
            <v>0</v>
          </cell>
          <cell r="BA1447">
            <v>0</v>
          </cell>
          <cell r="BC1447" t="str">
            <v>OTHERS</v>
          </cell>
          <cell r="BE1447" t="str">
            <v>Jun</v>
          </cell>
        </row>
        <row r="1448">
          <cell r="C1448" t="str">
            <v>SPDC</v>
          </cell>
          <cell r="R1448">
            <v>0</v>
          </cell>
          <cell r="AZ1448">
            <v>0</v>
          </cell>
          <cell r="BA1448">
            <v>0</v>
          </cell>
          <cell r="BC1448" t="str">
            <v>OTHERS</v>
          </cell>
          <cell r="BE1448" t="str">
            <v>Jul</v>
          </cell>
        </row>
        <row r="1449">
          <cell r="C1449" t="str">
            <v>SPDC</v>
          </cell>
          <cell r="R1449">
            <v>0</v>
          </cell>
          <cell r="AZ1449">
            <v>0</v>
          </cell>
          <cell r="BA1449">
            <v>0</v>
          </cell>
          <cell r="BC1449" t="str">
            <v>OTHERS</v>
          </cell>
          <cell r="BE1449" t="str">
            <v>Aug</v>
          </cell>
        </row>
        <row r="1450">
          <cell r="C1450" t="str">
            <v>SPDC</v>
          </cell>
          <cell r="R1450">
            <v>0</v>
          </cell>
          <cell r="AZ1450">
            <v>0</v>
          </cell>
          <cell r="BA1450">
            <v>0</v>
          </cell>
          <cell r="BC1450" t="str">
            <v>OTHERS</v>
          </cell>
          <cell r="BE1450" t="str">
            <v>Sep</v>
          </cell>
        </row>
        <row r="1451">
          <cell r="C1451" t="str">
            <v>SPDC</v>
          </cell>
          <cell r="R1451">
            <v>0</v>
          </cell>
          <cell r="AZ1451">
            <v>0</v>
          </cell>
          <cell r="BA1451">
            <v>0</v>
          </cell>
          <cell r="BC1451" t="str">
            <v>OTHERS</v>
          </cell>
          <cell r="BE1451" t="str">
            <v>Oct</v>
          </cell>
        </row>
        <row r="1452">
          <cell r="C1452" t="str">
            <v>SPDC</v>
          </cell>
          <cell r="R1452">
            <v>0</v>
          </cell>
          <cell r="AZ1452">
            <v>0</v>
          </cell>
          <cell r="BA1452">
            <v>0</v>
          </cell>
          <cell r="BC1452" t="str">
            <v>OTHERS</v>
          </cell>
          <cell r="BE1452" t="str">
            <v>Nov</v>
          </cell>
        </row>
        <row r="1453">
          <cell r="C1453" t="str">
            <v>SPDC</v>
          </cell>
          <cell r="R1453">
            <v>0</v>
          </cell>
          <cell r="AZ1453">
            <v>0</v>
          </cell>
          <cell r="BA1453">
            <v>0</v>
          </cell>
          <cell r="BC1453" t="str">
            <v>OTHERS</v>
          </cell>
          <cell r="BE1453" t="str">
            <v>Dec</v>
          </cell>
        </row>
        <row r="1454">
          <cell r="C1454" t="str">
            <v>SPDC</v>
          </cell>
          <cell r="R1454">
            <v>0</v>
          </cell>
          <cell r="AZ1454">
            <v>0</v>
          </cell>
          <cell r="BA1454">
            <v>0</v>
          </cell>
          <cell r="BC1454" t="str">
            <v>OTHERS</v>
          </cell>
          <cell r="BE1454" t="str">
            <v>Jan</v>
          </cell>
        </row>
        <row r="1455">
          <cell r="C1455" t="str">
            <v>SPDC</v>
          </cell>
          <cell r="R1455">
            <v>0</v>
          </cell>
          <cell r="AZ1455">
            <v>0</v>
          </cell>
          <cell r="BA1455">
            <v>0</v>
          </cell>
          <cell r="BC1455" t="str">
            <v>OTHERS</v>
          </cell>
          <cell r="BE1455" t="str">
            <v>Feb</v>
          </cell>
        </row>
        <row r="1456">
          <cell r="C1456" t="str">
            <v>SPDC</v>
          </cell>
          <cell r="R1456">
            <v>0</v>
          </cell>
          <cell r="AZ1456">
            <v>0</v>
          </cell>
          <cell r="BA1456">
            <v>0</v>
          </cell>
          <cell r="BC1456" t="str">
            <v>OTHERS</v>
          </cell>
          <cell r="BE1456" t="str">
            <v>Mar</v>
          </cell>
        </row>
        <row r="1457">
          <cell r="C1457" t="str">
            <v>SPDC</v>
          </cell>
          <cell r="R1457">
            <v>49500</v>
          </cell>
          <cell r="AZ1457">
            <v>-49500</v>
          </cell>
          <cell r="BA1457">
            <v>-84804.107142857145</v>
          </cell>
          <cell r="BC1457" t="str">
            <v>OTHERS</v>
          </cell>
          <cell r="BE1457" t="str">
            <v>Apr</v>
          </cell>
        </row>
        <row r="1458">
          <cell r="C1458" t="str">
            <v>SPDC</v>
          </cell>
          <cell r="R1458">
            <v>0</v>
          </cell>
          <cell r="AZ1458">
            <v>0</v>
          </cell>
          <cell r="BA1458">
            <v>0</v>
          </cell>
          <cell r="BC1458" t="str">
            <v>OTHERS</v>
          </cell>
          <cell r="BE1458" t="str">
            <v>May</v>
          </cell>
        </row>
        <row r="1459">
          <cell r="C1459" t="str">
            <v>SPDC</v>
          </cell>
          <cell r="R1459">
            <v>0</v>
          </cell>
          <cell r="AZ1459">
            <v>0</v>
          </cell>
          <cell r="BA1459">
            <v>0</v>
          </cell>
          <cell r="BC1459" t="str">
            <v>OTHERS</v>
          </cell>
          <cell r="BE1459" t="str">
            <v>Jun</v>
          </cell>
        </row>
        <row r="1460">
          <cell r="C1460" t="str">
            <v>SPDC</v>
          </cell>
          <cell r="R1460">
            <v>49500</v>
          </cell>
          <cell r="AZ1460">
            <v>-49500</v>
          </cell>
          <cell r="BA1460">
            <v>-84804.107142857145</v>
          </cell>
          <cell r="BC1460" t="str">
            <v>OTHERS</v>
          </cell>
          <cell r="BE1460" t="str">
            <v>Jul</v>
          </cell>
        </row>
        <row r="1461">
          <cell r="C1461" t="str">
            <v>SPDC</v>
          </cell>
          <cell r="R1461">
            <v>49500</v>
          </cell>
          <cell r="AZ1461">
            <v>-49500</v>
          </cell>
          <cell r="BA1461">
            <v>-84804.107142857145</v>
          </cell>
          <cell r="BC1461" t="str">
            <v>OTHERS</v>
          </cell>
          <cell r="BE1461" t="str">
            <v>Aug</v>
          </cell>
        </row>
        <row r="1462">
          <cell r="C1462" t="str">
            <v>SPDC</v>
          </cell>
          <cell r="R1462">
            <v>0</v>
          </cell>
          <cell r="AZ1462">
            <v>0</v>
          </cell>
          <cell r="BA1462">
            <v>0</v>
          </cell>
          <cell r="BC1462" t="str">
            <v>OTHERS</v>
          </cell>
          <cell r="BE1462" t="str">
            <v>Sep</v>
          </cell>
        </row>
        <row r="1463">
          <cell r="C1463" t="str">
            <v>SPDC</v>
          </cell>
          <cell r="R1463">
            <v>49500</v>
          </cell>
          <cell r="AZ1463">
            <v>-49500</v>
          </cell>
          <cell r="BA1463">
            <v>-84804.107142857145</v>
          </cell>
          <cell r="BC1463" t="str">
            <v>OTHERS</v>
          </cell>
          <cell r="BE1463" t="str">
            <v>Oct</v>
          </cell>
        </row>
        <row r="1464">
          <cell r="C1464" t="str">
            <v>SPDC</v>
          </cell>
          <cell r="R1464">
            <v>49500</v>
          </cell>
          <cell r="AZ1464">
            <v>-49500</v>
          </cell>
          <cell r="BA1464">
            <v>-84804.107142857145</v>
          </cell>
          <cell r="BC1464" t="str">
            <v>OTHERS</v>
          </cell>
          <cell r="BE1464" t="str">
            <v>Nov</v>
          </cell>
        </row>
        <row r="1465">
          <cell r="C1465" t="str">
            <v>SPDC</v>
          </cell>
          <cell r="R1465">
            <v>0</v>
          </cell>
          <cell r="AZ1465">
            <v>0</v>
          </cell>
          <cell r="BA1465">
            <v>0</v>
          </cell>
          <cell r="BC1465" t="str">
            <v>OTHERS</v>
          </cell>
          <cell r="BE1465" t="str">
            <v>Dec</v>
          </cell>
        </row>
        <row r="1466">
          <cell r="C1466" t="str">
            <v>Therma Luzon</v>
          </cell>
          <cell r="R1466">
            <v>0</v>
          </cell>
          <cell r="AZ1466">
            <v>0</v>
          </cell>
          <cell r="BA1466">
            <v>0</v>
          </cell>
          <cell r="BC1466" t="str">
            <v>OTHERS</v>
          </cell>
          <cell r="BE1466" t="str">
            <v>Jan</v>
          </cell>
        </row>
        <row r="1467">
          <cell r="C1467" t="str">
            <v>Therma Luzon</v>
          </cell>
          <cell r="R1467">
            <v>34000</v>
          </cell>
          <cell r="AZ1467">
            <v>-51000</v>
          </cell>
          <cell r="BA1467">
            <v>-59590.042912979319</v>
          </cell>
          <cell r="BC1467" t="str">
            <v>OTHERS</v>
          </cell>
          <cell r="BE1467" t="str">
            <v>Feb</v>
          </cell>
        </row>
        <row r="1468">
          <cell r="C1468" t="str">
            <v>Therma Luzon</v>
          </cell>
          <cell r="R1468">
            <v>0</v>
          </cell>
          <cell r="AZ1468">
            <v>0</v>
          </cell>
          <cell r="BA1468">
            <v>0</v>
          </cell>
          <cell r="BC1468" t="str">
            <v>OTHERS</v>
          </cell>
          <cell r="BE1468" t="str">
            <v>Mar</v>
          </cell>
        </row>
        <row r="1469">
          <cell r="C1469" t="str">
            <v>Therma Luzon</v>
          </cell>
          <cell r="R1469">
            <v>0</v>
          </cell>
          <cell r="AZ1469">
            <v>0</v>
          </cell>
          <cell r="BA1469">
            <v>0</v>
          </cell>
          <cell r="BC1469" t="str">
            <v>OTHERS</v>
          </cell>
          <cell r="BE1469" t="str">
            <v>Apr</v>
          </cell>
        </row>
        <row r="1470">
          <cell r="C1470" t="str">
            <v>Therma Luzon</v>
          </cell>
          <cell r="R1470">
            <v>0</v>
          </cell>
          <cell r="AZ1470">
            <v>0</v>
          </cell>
          <cell r="BA1470">
            <v>0</v>
          </cell>
          <cell r="BC1470" t="str">
            <v>OTHERS</v>
          </cell>
          <cell r="BE1470" t="str">
            <v>May</v>
          </cell>
        </row>
        <row r="1471">
          <cell r="C1471" t="str">
            <v>Therma Luzon</v>
          </cell>
          <cell r="R1471">
            <v>0</v>
          </cell>
          <cell r="AZ1471">
            <v>0</v>
          </cell>
          <cell r="BA1471">
            <v>0</v>
          </cell>
          <cell r="BC1471" t="str">
            <v>OTHERS</v>
          </cell>
          <cell r="BE1471" t="str">
            <v>Jun</v>
          </cell>
        </row>
        <row r="1472">
          <cell r="C1472" t="str">
            <v>Therma Luzon</v>
          </cell>
          <cell r="R1472">
            <v>0</v>
          </cell>
          <cell r="AZ1472">
            <v>0</v>
          </cell>
          <cell r="BA1472">
            <v>0</v>
          </cell>
          <cell r="BC1472" t="str">
            <v>OTHERS</v>
          </cell>
          <cell r="BE1472" t="str">
            <v>Jul</v>
          </cell>
        </row>
        <row r="1473">
          <cell r="C1473" t="str">
            <v>Therma Luzon</v>
          </cell>
          <cell r="R1473">
            <v>0</v>
          </cell>
          <cell r="AZ1473">
            <v>0</v>
          </cell>
          <cell r="BA1473">
            <v>0</v>
          </cell>
          <cell r="BC1473" t="str">
            <v>OTHERS</v>
          </cell>
          <cell r="BE1473" t="str">
            <v>Aug</v>
          </cell>
        </row>
        <row r="1474">
          <cell r="C1474" t="str">
            <v>Therma Luzon</v>
          </cell>
          <cell r="R1474">
            <v>0</v>
          </cell>
          <cell r="AZ1474">
            <v>0</v>
          </cell>
          <cell r="BA1474">
            <v>0</v>
          </cell>
          <cell r="BC1474" t="str">
            <v>OTHERS</v>
          </cell>
          <cell r="BE1474" t="str">
            <v>Sep</v>
          </cell>
        </row>
        <row r="1475">
          <cell r="C1475" t="str">
            <v>Therma Luzon</v>
          </cell>
          <cell r="R1475">
            <v>0</v>
          </cell>
          <cell r="AZ1475">
            <v>0</v>
          </cell>
          <cell r="BA1475">
            <v>0</v>
          </cell>
          <cell r="BC1475" t="str">
            <v>OTHERS</v>
          </cell>
          <cell r="BE1475" t="str">
            <v>Oct</v>
          </cell>
        </row>
        <row r="1476">
          <cell r="C1476" t="str">
            <v>Therma Luzon</v>
          </cell>
          <cell r="R1476">
            <v>0</v>
          </cell>
          <cell r="AZ1476">
            <v>0</v>
          </cell>
          <cell r="BA1476">
            <v>0</v>
          </cell>
          <cell r="BC1476" t="str">
            <v>OTHERS</v>
          </cell>
          <cell r="BE1476" t="str">
            <v>Nov</v>
          </cell>
        </row>
        <row r="1477">
          <cell r="C1477" t="str">
            <v>Therma Luzon</v>
          </cell>
          <cell r="R1477">
            <v>0</v>
          </cell>
          <cell r="AZ1477">
            <v>0</v>
          </cell>
          <cell r="BA1477">
            <v>0</v>
          </cell>
          <cell r="BC1477" t="str">
            <v>OTHERS</v>
          </cell>
          <cell r="BE1477" t="str">
            <v>Dec</v>
          </cell>
        </row>
        <row r="1478">
          <cell r="C1478" t="str">
            <v>Therma Luzon</v>
          </cell>
          <cell r="R1478">
            <v>0</v>
          </cell>
          <cell r="AZ1478">
            <v>0</v>
          </cell>
          <cell r="BA1478">
            <v>0</v>
          </cell>
          <cell r="BC1478" t="str">
            <v>OTHERS</v>
          </cell>
          <cell r="BE1478" t="str">
            <v>Jan</v>
          </cell>
        </row>
        <row r="1479">
          <cell r="C1479" t="str">
            <v>Therma Luzon</v>
          </cell>
          <cell r="R1479">
            <v>34000</v>
          </cell>
          <cell r="AZ1479">
            <v>-51000</v>
          </cell>
          <cell r="BA1479">
            <v>-51890.569398707295</v>
          </cell>
          <cell r="BC1479" t="str">
            <v>OTHERS</v>
          </cell>
          <cell r="BE1479" t="str">
            <v>Feb</v>
          </cell>
        </row>
        <row r="1480">
          <cell r="C1480" t="str">
            <v>Therma Luzon</v>
          </cell>
          <cell r="R1480">
            <v>0</v>
          </cell>
          <cell r="AZ1480">
            <v>0</v>
          </cell>
          <cell r="BA1480">
            <v>0</v>
          </cell>
          <cell r="BC1480" t="str">
            <v>OTHERS</v>
          </cell>
          <cell r="BE1480" t="str">
            <v>Mar</v>
          </cell>
        </row>
        <row r="1481">
          <cell r="C1481" t="str">
            <v>Therma Luzon</v>
          </cell>
          <cell r="R1481">
            <v>0</v>
          </cell>
          <cell r="AZ1481">
            <v>0</v>
          </cell>
          <cell r="BA1481">
            <v>0</v>
          </cell>
          <cell r="BC1481" t="str">
            <v>OTHERS</v>
          </cell>
          <cell r="BE1481" t="str">
            <v>Apr</v>
          </cell>
        </row>
        <row r="1482">
          <cell r="C1482" t="str">
            <v>Therma Luzon</v>
          </cell>
          <cell r="R1482">
            <v>0</v>
          </cell>
          <cell r="AZ1482">
            <v>0</v>
          </cell>
          <cell r="BA1482">
            <v>0</v>
          </cell>
          <cell r="BC1482" t="str">
            <v>OTHERS</v>
          </cell>
          <cell r="BE1482" t="str">
            <v>May</v>
          </cell>
        </row>
        <row r="1483">
          <cell r="C1483" t="str">
            <v>Therma Luzon</v>
          </cell>
          <cell r="R1483">
            <v>0</v>
          </cell>
          <cell r="AZ1483">
            <v>0</v>
          </cell>
          <cell r="BA1483">
            <v>0</v>
          </cell>
          <cell r="BC1483" t="str">
            <v>OTHERS</v>
          </cell>
          <cell r="BE1483" t="str">
            <v>Jun</v>
          </cell>
        </row>
        <row r="1484">
          <cell r="C1484" t="str">
            <v>Therma Luzon</v>
          </cell>
          <cell r="R1484">
            <v>0</v>
          </cell>
          <cell r="AZ1484">
            <v>0</v>
          </cell>
          <cell r="BA1484">
            <v>0</v>
          </cell>
          <cell r="BC1484" t="str">
            <v>OTHERS</v>
          </cell>
          <cell r="BE1484" t="str">
            <v>Jul</v>
          </cell>
        </row>
        <row r="1485">
          <cell r="C1485" t="str">
            <v>Therma Luzon</v>
          </cell>
          <cell r="R1485">
            <v>0</v>
          </cell>
          <cell r="AZ1485">
            <v>0</v>
          </cell>
          <cell r="BA1485">
            <v>0</v>
          </cell>
          <cell r="BC1485" t="str">
            <v>OTHERS</v>
          </cell>
          <cell r="BE1485" t="str">
            <v>Aug</v>
          </cell>
        </row>
        <row r="1486">
          <cell r="C1486" t="str">
            <v>Therma Luzon</v>
          </cell>
          <cell r="R1486">
            <v>0</v>
          </cell>
          <cell r="AZ1486">
            <v>0</v>
          </cell>
          <cell r="BA1486">
            <v>0</v>
          </cell>
          <cell r="BC1486" t="str">
            <v>OTHERS</v>
          </cell>
          <cell r="BE1486" t="str">
            <v>Sep</v>
          </cell>
        </row>
        <row r="1487">
          <cell r="C1487" t="str">
            <v>Therma Luzon</v>
          </cell>
          <cell r="R1487">
            <v>0</v>
          </cell>
          <cell r="AZ1487">
            <v>0</v>
          </cell>
          <cell r="BA1487">
            <v>0</v>
          </cell>
          <cell r="BC1487" t="str">
            <v>OTHERS</v>
          </cell>
          <cell r="BE1487" t="str">
            <v>Oct</v>
          </cell>
        </row>
        <row r="1488">
          <cell r="C1488" t="str">
            <v>Therma Luzon</v>
          </cell>
          <cell r="R1488">
            <v>0</v>
          </cell>
          <cell r="AZ1488">
            <v>0</v>
          </cell>
          <cell r="BA1488">
            <v>0</v>
          </cell>
          <cell r="BC1488" t="str">
            <v>OTHERS</v>
          </cell>
          <cell r="BE1488" t="str">
            <v>Nov</v>
          </cell>
        </row>
        <row r="1489">
          <cell r="C1489" t="str">
            <v>Therma Luzon</v>
          </cell>
          <cell r="R1489">
            <v>0</v>
          </cell>
          <cell r="AZ1489">
            <v>0</v>
          </cell>
          <cell r="BA1489">
            <v>0</v>
          </cell>
          <cell r="BC1489" t="str">
            <v>OTHERS</v>
          </cell>
          <cell r="BE1489" t="str">
            <v>Dec</v>
          </cell>
        </row>
        <row r="1490">
          <cell r="C1490" t="str">
            <v>Therma Luzon</v>
          </cell>
          <cell r="R1490">
            <v>0</v>
          </cell>
          <cell r="AZ1490">
            <v>0</v>
          </cell>
          <cell r="BA1490">
            <v>0</v>
          </cell>
          <cell r="BC1490" t="str">
            <v>OTHERS</v>
          </cell>
          <cell r="BE1490" t="str">
            <v>Jan</v>
          </cell>
        </row>
        <row r="1491">
          <cell r="C1491" t="str">
            <v>Therma Luzon</v>
          </cell>
          <cell r="R1491">
            <v>0</v>
          </cell>
          <cell r="AZ1491">
            <v>0</v>
          </cell>
          <cell r="BA1491">
            <v>0</v>
          </cell>
          <cell r="BC1491" t="str">
            <v>OTHERS</v>
          </cell>
          <cell r="BE1491" t="str">
            <v>Feb</v>
          </cell>
        </row>
        <row r="1492">
          <cell r="C1492" t="str">
            <v>Therma Luzon</v>
          </cell>
          <cell r="R1492">
            <v>0</v>
          </cell>
          <cell r="AZ1492">
            <v>0</v>
          </cell>
          <cell r="BA1492">
            <v>0</v>
          </cell>
          <cell r="BC1492" t="str">
            <v>OTHERS</v>
          </cell>
          <cell r="BE1492" t="str">
            <v>Mar</v>
          </cell>
        </row>
        <row r="1493">
          <cell r="C1493" t="str">
            <v>Therma Luzon</v>
          </cell>
          <cell r="R1493">
            <v>0</v>
          </cell>
          <cell r="AZ1493">
            <v>0</v>
          </cell>
          <cell r="BA1493">
            <v>0</v>
          </cell>
          <cell r="BC1493" t="str">
            <v>OTHERS</v>
          </cell>
          <cell r="BE1493" t="str">
            <v>Apr</v>
          </cell>
        </row>
        <row r="1494">
          <cell r="C1494" t="str">
            <v>Therma Luzon</v>
          </cell>
          <cell r="R1494">
            <v>34000</v>
          </cell>
          <cell r="AZ1494">
            <v>-51000</v>
          </cell>
          <cell r="BA1494">
            <v>-59494.180763961784</v>
          </cell>
          <cell r="BC1494" t="str">
            <v>OTHERS</v>
          </cell>
          <cell r="BE1494" t="str">
            <v>May</v>
          </cell>
        </row>
        <row r="1495">
          <cell r="C1495" t="str">
            <v>Therma Luzon</v>
          </cell>
          <cell r="R1495">
            <v>0</v>
          </cell>
          <cell r="AZ1495">
            <v>0</v>
          </cell>
          <cell r="BA1495">
            <v>0</v>
          </cell>
          <cell r="BC1495" t="str">
            <v>OTHERS</v>
          </cell>
          <cell r="BE1495" t="str">
            <v>Jun</v>
          </cell>
        </row>
        <row r="1496">
          <cell r="C1496" t="str">
            <v>Therma Luzon</v>
          </cell>
          <cell r="R1496">
            <v>0</v>
          </cell>
          <cell r="AZ1496">
            <v>0</v>
          </cell>
          <cell r="BA1496">
            <v>0</v>
          </cell>
          <cell r="BC1496" t="str">
            <v>OTHERS</v>
          </cell>
          <cell r="BE1496" t="str">
            <v>Jul</v>
          </cell>
        </row>
        <row r="1497">
          <cell r="C1497" t="str">
            <v>Therma Luzon</v>
          </cell>
          <cell r="R1497">
            <v>34000</v>
          </cell>
          <cell r="AZ1497">
            <v>-51000</v>
          </cell>
          <cell r="BA1497">
            <v>-59494.180763961784</v>
          </cell>
          <cell r="BC1497" t="str">
            <v>OTHERS</v>
          </cell>
          <cell r="BE1497" t="str">
            <v>Aug</v>
          </cell>
        </row>
        <row r="1498">
          <cell r="C1498" t="str">
            <v>Therma Luzon</v>
          </cell>
          <cell r="R1498">
            <v>0</v>
          </cell>
          <cell r="AZ1498">
            <v>0</v>
          </cell>
          <cell r="BA1498">
            <v>0</v>
          </cell>
          <cell r="BC1498" t="str">
            <v>OTHERS</v>
          </cell>
          <cell r="BE1498" t="str">
            <v>Sep</v>
          </cell>
        </row>
        <row r="1499">
          <cell r="C1499" t="str">
            <v>Therma Luzon</v>
          </cell>
          <cell r="R1499">
            <v>0</v>
          </cell>
          <cell r="AZ1499">
            <v>0</v>
          </cell>
          <cell r="BA1499">
            <v>0</v>
          </cell>
          <cell r="BC1499" t="str">
            <v>OTHERS</v>
          </cell>
          <cell r="BE1499" t="str">
            <v>Oct</v>
          </cell>
        </row>
        <row r="1500">
          <cell r="C1500" t="str">
            <v>Therma Luzon</v>
          </cell>
          <cell r="R1500">
            <v>34000</v>
          </cell>
          <cell r="AZ1500">
            <v>-51000</v>
          </cell>
          <cell r="BA1500">
            <v>-59494.180763961784</v>
          </cell>
          <cell r="BC1500" t="str">
            <v>OTHERS</v>
          </cell>
          <cell r="BE1500" t="str">
            <v>Nov</v>
          </cell>
        </row>
        <row r="1501">
          <cell r="C1501" t="str">
            <v>Therma Luzon</v>
          </cell>
          <cell r="R1501">
            <v>0</v>
          </cell>
          <cell r="AZ1501">
            <v>0</v>
          </cell>
          <cell r="BA1501">
            <v>0</v>
          </cell>
          <cell r="BC1501" t="str">
            <v>OTHERS</v>
          </cell>
          <cell r="BE1501" t="str">
            <v>Dec</v>
          </cell>
        </row>
        <row r="1502">
          <cell r="C1502" t="str">
            <v>Therma Luzon</v>
          </cell>
          <cell r="R1502">
            <v>0</v>
          </cell>
          <cell r="AZ1502">
            <v>0</v>
          </cell>
          <cell r="BA1502">
            <v>0</v>
          </cell>
          <cell r="BC1502" t="str">
            <v>OTHERS</v>
          </cell>
          <cell r="BE1502" t="str">
            <v>Jan</v>
          </cell>
        </row>
        <row r="1503">
          <cell r="C1503" t="str">
            <v>Therma Luzon</v>
          </cell>
          <cell r="R1503">
            <v>0</v>
          </cell>
          <cell r="AZ1503">
            <v>0</v>
          </cell>
          <cell r="BA1503">
            <v>0</v>
          </cell>
          <cell r="BC1503" t="str">
            <v>OTHERS</v>
          </cell>
          <cell r="BE1503" t="str">
            <v>Feb</v>
          </cell>
        </row>
        <row r="1504">
          <cell r="C1504" t="str">
            <v>Therma Luzon</v>
          </cell>
          <cell r="R1504">
            <v>0</v>
          </cell>
          <cell r="AZ1504">
            <v>0</v>
          </cell>
          <cell r="BA1504">
            <v>0</v>
          </cell>
          <cell r="BC1504" t="str">
            <v>OTHERS</v>
          </cell>
          <cell r="BE1504" t="str">
            <v>Mar</v>
          </cell>
        </row>
        <row r="1505">
          <cell r="C1505" t="str">
            <v>Therma Luzon</v>
          </cell>
          <cell r="R1505">
            <v>0</v>
          </cell>
          <cell r="AZ1505">
            <v>0</v>
          </cell>
          <cell r="BA1505">
            <v>0</v>
          </cell>
          <cell r="BC1505" t="str">
            <v>OTHERS</v>
          </cell>
          <cell r="BE1505" t="str">
            <v>Apr</v>
          </cell>
        </row>
        <row r="1506">
          <cell r="C1506" t="str">
            <v>Therma Luzon</v>
          </cell>
          <cell r="R1506">
            <v>34000</v>
          </cell>
          <cell r="AZ1506">
            <v>-51000</v>
          </cell>
          <cell r="BA1506">
            <v>-51986.431547724816</v>
          </cell>
          <cell r="BC1506" t="str">
            <v>OTHERS</v>
          </cell>
          <cell r="BE1506" t="str">
            <v>May</v>
          </cell>
        </row>
        <row r="1507">
          <cell r="C1507" t="str">
            <v>Therma Luzon</v>
          </cell>
          <cell r="R1507">
            <v>0</v>
          </cell>
          <cell r="AZ1507">
            <v>0</v>
          </cell>
          <cell r="BA1507">
            <v>0</v>
          </cell>
          <cell r="BC1507" t="str">
            <v>OTHERS</v>
          </cell>
          <cell r="BE1507" t="str">
            <v>Jun</v>
          </cell>
        </row>
        <row r="1508">
          <cell r="C1508" t="str">
            <v>Therma Luzon</v>
          </cell>
          <cell r="R1508">
            <v>0</v>
          </cell>
          <cell r="AZ1508">
            <v>0</v>
          </cell>
          <cell r="BA1508">
            <v>0</v>
          </cell>
          <cell r="BC1508" t="str">
            <v>OTHERS</v>
          </cell>
          <cell r="BE1508" t="str">
            <v>Jul</v>
          </cell>
        </row>
        <row r="1509">
          <cell r="C1509" t="str">
            <v>Therma Luzon</v>
          </cell>
          <cell r="R1509">
            <v>34000</v>
          </cell>
          <cell r="AZ1509">
            <v>-51000</v>
          </cell>
          <cell r="BA1509">
            <v>-51986.431547724816</v>
          </cell>
          <cell r="BC1509" t="str">
            <v>OTHERS</v>
          </cell>
          <cell r="BE1509" t="str">
            <v>Aug</v>
          </cell>
        </row>
        <row r="1510">
          <cell r="C1510" t="str">
            <v>Therma Luzon</v>
          </cell>
          <cell r="R1510">
            <v>0</v>
          </cell>
          <cell r="AZ1510">
            <v>0</v>
          </cell>
          <cell r="BA1510">
            <v>0</v>
          </cell>
          <cell r="BC1510" t="str">
            <v>OTHERS</v>
          </cell>
          <cell r="BE1510" t="str">
            <v>Sep</v>
          </cell>
        </row>
        <row r="1511">
          <cell r="C1511" t="str">
            <v>Therma Luzon</v>
          </cell>
          <cell r="R1511">
            <v>0</v>
          </cell>
          <cell r="AZ1511">
            <v>0</v>
          </cell>
          <cell r="BA1511">
            <v>0</v>
          </cell>
          <cell r="BC1511" t="str">
            <v>OTHERS</v>
          </cell>
          <cell r="BE1511" t="str">
            <v>Oct</v>
          </cell>
        </row>
        <row r="1512">
          <cell r="C1512" t="str">
            <v>Therma Luzon</v>
          </cell>
          <cell r="R1512">
            <v>34000</v>
          </cell>
          <cell r="AZ1512">
            <v>-51000</v>
          </cell>
          <cell r="BA1512">
            <v>-51986.431547724816</v>
          </cell>
          <cell r="BC1512" t="str">
            <v>OTHERS</v>
          </cell>
          <cell r="BE1512" t="str">
            <v>Nov</v>
          </cell>
        </row>
        <row r="1513">
          <cell r="C1513" t="str">
            <v>Therma Luzon</v>
          </cell>
          <cell r="R1513">
            <v>0</v>
          </cell>
          <cell r="AZ1513">
            <v>0</v>
          </cell>
          <cell r="BA1513">
            <v>0</v>
          </cell>
          <cell r="BC1513" t="str">
            <v>OTHERS</v>
          </cell>
          <cell r="BE1513" t="str">
            <v>Dec</v>
          </cell>
        </row>
        <row r="1514">
          <cell r="C1514" t="str">
            <v>Other</v>
          </cell>
          <cell r="R1514">
            <v>0</v>
          </cell>
          <cell r="AZ1514">
            <v>0</v>
          </cell>
          <cell r="BA1514">
            <v>0</v>
          </cell>
          <cell r="BC1514" t="str">
            <v>OTHERS</v>
          </cell>
          <cell r="BE1514" t="str">
            <v>Jan</v>
          </cell>
        </row>
        <row r="1515">
          <cell r="C1515" t="str">
            <v>Other</v>
          </cell>
          <cell r="R1515">
            <v>0</v>
          </cell>
          <cell r="AZ1515">
            <v>0</v>
          </cell>
          <cell r="BA1515">
            <v>0</v>
          </cell>
          <cell r="BC1515" t="str">
            <v>OTHERS</v>
          </cell>
          <cell r="BE1515" t="str">
            <v>Feb</v>
          </cell>
        </row>
        <row r="1516">
          <cell r="C1516" t="str">
            <v>Other</v>
          </cell>
          <cell r="R1516">
            <v>0</v>
          </cell>
          <cell r="AZ1516">
            <v>0</v>
          </cell>
          <cell r="BA1516">
            <v>0</v>
          </cell>
          <cell r="BC1516" t="str">
            <v>OTHERS</v>
          </cell>
          <cell r="BE1516" t="str">
            <v>Mar</v>
          </cell>
        </row>
        <row r="1517">
          <cell r="C1517" t="str">
            <v>Other</v>
          </cell>
          <cell r="R1517">
            <v>0</v>
          </cell>
          <cell r="AZ1517">
            <v>0</v>
          </cell>
          <cell r="BA1517">
            <v>0</v>
          </cell>
          <cell r="BC1517" t="str">
            <v>OTHERS</v>
          </cell>
          <cell r="BE1517" t="str">
            <v>Apr</v>
          </cell>
        </row>
        <row r="1518">
          <cell r="C1518" t="str">
            <v>Other</v>
          </cell>
          <cell r="R1518">
            <v>0</v>
          </cell>
          <cell r="AZ1518">
            <v>0</v>
          </cell>
          <cell r="BA1518">
            <v>0</v>
          </cell>
          <cell r="BC1518" t="str">
            <v>OTHERS</v>
          </cell>
          <cell r="BE1518" t="str">
            <v>May</v>
          </cell>
        </row>
        <row r="1519">
          <cell r="C1519" t="str">
            <v>Other</v>
          </cell>
          <cell r="R1519">
            <v>0</v>
          </cell>
          <cell r="AZ1519">
            <v>0</v>
          </cell>
          <cell r="BA1519">
            <v>0</v>
          </cell>
          <cell r="BC1519" t="str">
            <v>OTHERS</v>
          </cell>
          <cell r="BE1519" t="str">
            <v>Jun</v>
          </cell>
        </row>
        <row r="1520">
          <cell r="C1520" t="str">
            <v>Other</v>
          </cell>
          <cell r="R1520">
            <v>0</v>
          </cell>
          <cell r="AZ1520">
            <v>0</v>
          </cell>
          <cell r="BA1520">
            <v>0</v>
          </cell>
          <cell r="BC1520" t="str">
            <v>OTHERS</v>
          </cell>
          <cell r="BE1520" t="str">
            <v>Jul</v>
          </cell>
        </row>
        <row r="1521">
          <cell r="C1521" t="str">
            <v>Other</v>
          </cell>
          <cell r="R1521">
            <v>0</v>
          </cell>
          <cell r="AZ1521">
            <v>0</v>
          </cell>
          <cell r="BA1521">
            <v>0</v>
          </cell>
          <cell r="BC1521" t="str">
            <v>OTHERS</v>
          </cell>
          <cell r="BE1521" t="str">
            <v>Aug</v>
          </cell>
        </row>
        <row r="1522">
          <cell r="C1522" t="str">
            <v>Other</v>
          </cell>
          <cell r="R1522">
            <v>0</v>
          </cell>
          <cell r="AZ1522">
            <v>0</v>
          </cell>
          <cell r="BA1522">
            <v>0</v>
          </cell>
          <cell r="BC1522" t="str">
            <v>OTHERS</v>
          </cell>
          <cell r="BE1522" t="str">
            <v>Sep</v>
          </cell>
        </row>
        <row r="1523">
          <cell r="C1523" t="str">
            <v>Other</v>
          </cell>
          <cell r="R1523">
            <v>0</v>
          </cell>
          <cell r="AZ1523">
            <v>0</v>
          </cell>
          <cell r="BA1523">
            <v>0</v>
          </cell>
          <cell r="BC1523" t="str">
            <v>OTHERS</v>
          </cell>
          <cell r="BE1523" t="str">
            <v>Oct</v>
          </cell>
        </row>
        <row r="1524">
          <cell r="C1524" t="str">
            <v>Other</v>
          </cell>
          <cell r="R1524">
            <v>0</v>
          </cell>
          <cell r="AZ1524">
            <v>0</v>
          </cell>
          <cell r="BA1524">
            <v>0</v>
          </cell>
          <cell r="BC1524" t="str">
            <v>OTHERS</v>
          </cell>
          <cell r="BE1524" t="str">
            <v>Nov</v>
          </cell>
        </row>
        <row r="1525">
          <cell r="C1525" t="str">
            <v>Other</v>
          </cell>
          <cell r="R1525">
            <v>0</v>
          </cell>
          <cell r="AZ1525">
            <v>0</v>
          </cell>
          <cell r="BA1525">
            <v>0</v>
          </cell>
          <cell r="BC1525" t="str">
            <v>OTHERS</v>
          </cell>
          <cell r="BE1525" t="str">
            <v>Dec</v>
          </cell>
        </row>
        <row r="1526">
          <cell r="C1526" t="str">
            <v>Kosep</v>
          </cell>
          <cell r="R1526">
            <v>0</v>
          </cell>
          <cell r="AZ1526">
            <v>0</v>
          </cell>
          <cell r="BA1526">
            <v>0</v>
          </cell>
          <cell r="BC1526" t="str">
            <v>OTHERS</v>
          </cell>
          <cell r="BE1526" t="str">
            <v>Jan</v>
          </cell>
        </row>
        <row r="1527">
          <cell r="C1527" t="str">
            <v>Kosep</v>
          </cell>
          <cell r="R1527">
            <v>0</v>
          </cell>
          <cell r="AZ1527">
            <v>0</v>
          </cell>
          <cell r="BA1527">
            <v>0</v>
          </cell>
          <cell r="BC1527" t="str">
            <v>OTHERS</v>
          </cell>
          <cell r="BE1527" t="str">
            <v>Feb</v>
          </cell>
        </row>
        <row r="1528">
          <cell r="C1528" t="str">
            <v>Kosep</v>
          </cell>
          <cell r="R1528">
            <v>0</v>
          </cell>
          <cell r="AZ1528">
            <v>0</v>
          </cell>
          <cell r="BA1528">
            <v>0</v>
          </cell>
          <cell r="BC1528" t="str">
            <v>OTHERS</v>
          </cell>
          <cell r="BE1528" t="str">
            <v>Mar</v>
          </cell>
        </row>
        <row r="1529">
          <cell r="C1529" t="str">
            <v>Kosep</v>
          </cell>
          <cell r="R1529">
            <v>0</v>
          </cell>
          <cell r="AZ1529">
            <v>0</v>
          </cell>
          <cell r="BA1529">
            <v>0</v>
          </cell>
          <cell r="BC1529" t="str">
            <v>OTHERS</v>
          </cell>
          <cell r="BE1529" t="str">
            <v>Apr</v>
          </cell>
        </row>
        <row r="1530">
          <cell r="C1530" t="str">
            <v>Kosep</v>
          </cell>
          <cell r="R1530">
            <v>0</v>
          </cell>
          <cell r="AZ1530">
            <v>0</v>
          </cell>
          <cell r="BA1530">
            <v>0</v>
          </cell>
          <cell r="BC1530" t="str">
            <v>OTHERS</v>
          </cell>
          <cell r="BE1530" t="str">
            <v>May</v>
          </cell>
        </row>
        <row r="1531">
          <cell r="C1531" t="str">
            <v>Kosep</v>
          </cell>
          <cell r="R1531">
            <v>0</v>
          </cell>
          <cell r="AZ1531">
            <v>0</v>
          </cell>
          <cell r="BA1531">
            <v>0</v>
          </cell>
          <cell r="BC1531" t="str">
            <v>OTHERS</v>
          </cell>
          <cell r="BE1531" t="str">
            <v>Jun</v>
          </cell>
        </row>
        <row r="1532">
          <cell r="C1532" t="str">
            <v>Kosep</v>
          </cell>
          <cell r="R1532">
            <v>0</v>
          </cell>
          <cell r="AZ1532">
            <v>0</v>
          </cell>
          <cell r="BA1532">
            <v>0</v>
          </cell>
          <cell r="BC1532" t="str">
            <v>OTHERS</v>
          </cell>
          <cell r="BE1532" t="str">
            <v>Jul</v>
          </cell>
        </row>
        <row r="1533">
          <cell r="C1533" t="str">
            <v>Kosep</v>
          </cell>
          <cell r="R1533">
            <v>0</v>
          </cell>
          <cell r="AZ1533">
            <v>0</v>
          </cell>
          <cell r="BA1533">
            <v>0</v>
          </cell>
          <cell r="BC1533" t="str">
            <v>OTHERS</v>
          </cell>
          <cell r="BE1533" t="str">
            <v>Aug</v>
          </cell>
        </row>
        <row r="1534">
          <cell r="C1534" t="str">
            <v>Kosep</v>
          </cell>
          <cell r="R1534">
            <v>0</v>
          </cell>
          <cell r="AZ1534">
            <v>0</v>
          </cell>
          <cell r="BA1534">
            <v>0</v>
          </cell>
          <cell r="BC1534" t="str">
            <v>OTHERS</v>
          </cell>
          <cell r="BE1534" t="str">
            <v>Sep</v>
          </cell>
        </row>
        <row r="1535">
          <cell r="C1535" t="str">
            <v>Kosep</v>
          </cell>
          <cell r="R1535">
            <v>0</v>
          </cell>
          <cell r="AZ1535">
            <v>0</v>
          </cell>
          <cell r="BA1535">
            <v>0</v>
          </cell>
          <cell r="BC1535" t="str">
            <v>OTHERS</v>
          </cell>
          <cell r="BE1535" t="str">
            <v>Oct</v>
          </cell>
        </row>
        <row r="1536">
          <cell r="C1536" t="str">
            <v>Kosep</v>
          </cell>
          <cell r="R1536">
            <v>0</v>
          </cell>
          <cell r="AZ1536">
            <v>0</v>
          </cell>
          <cell r="BA1536">
            <v>0</v>
          </cell>
          <cell r="BC1536" t="str">
            <v>OTHERS</v>
          </cell>
          <cell r="BE1536" t="str">
            <v>Nov</v>
          </cell>
        </row>
        <row r="1537">
          <cell r="C1537" t="str">
            <v>Kosep</v>
          </cell>
          <cell r="R1537">
            <v>0</v>
          </cell>
          <cell r="AZ1537">
            <v>0</v>
          </cell>
          <cell r="BA1537">
            <v>0</v>
          </cell>
          <cell r="BC1537" t="str">
            <v>OTHERS</v>
          </cell>
          <cell r="BE1537" t="str">
            <v>Dec</v>
          </cell>
        </row>
        <row r="1538">
          <cell r="C1538" t="str">
            <v>Kosep</v>
          </cell>
          <cell r="R1538">
            <v>0</v>
          </cell>
          <cell r="AZ1538">
            <v>0</v>
          </cell>
          <cell r="BA1538">
            <v>0</v>
          </cell>
          <cell r="BC1538" t="str">
            <v>OTHERS</v>
          </cell>
          <cell r="BE1538" t="str">
            <v>Jan</v>
          </cell>
        </row>
        <row r="1539">
          <cell r="C1539" t="str">
            <v>Kosep</v>
          </cell>
          <cell r="R1539">
            <v>0</v>
          </cell>
          <cell r="AZ1539">
            <v>0</v>
          </cell>
          <cell r="BA1539">
            <v>0</v>
          </cell>
          <cell r="BC1539" t="str">
            <v>OTHERS</v>
          </cell>
          <cell r="BE1539" t="str">
            <v>Feb</v>
          </cell>
        </row>
        <row r="1540">
          <cell r="C1540" t="str">
            <v>Kosep</v>
          </cell>
          <cell r="R1540">
            <v>48000</v>
          </cell>
          <cell r="AZ1540">
            <v>-48000</v>
          </cell>
          <cell r="BA1540">
            <v>-56496.765486509947</v>
          </cell>
          <cell r="BC1540" t="str">
            <v>OTHERS</v>
          </cell>
          <cell r="BE1540" t="str">
            <v>Mar</v>
          </cell>
        </row>
        <row r="1541">
          <cell r="C1541" t="str">
            <v>Kosep</v>
          </cell>
          <cell r="R1541">
            <v>0</v>
          </cell>
          <cell r="AZ1541">
            <v>0</v>
          </cell>
          <cell r="BA1541">
            <v>0</v>
          </cell>
          <cell r="BC1541" t="str">
            <v>OTHERS</v>
          </cell>
          <cell r="BE1541" t="str">
            <v>Apr</v>
          </cell>
        </row>
        <row r="1542">
          <cell r="C1542" t="str">
            <v>Kosep</v>
          </cell>
          <cell r="R1542">
            <v>0</v>
          </cell>
          <cell r="AZ1542">
            <v>0</v>
          </cell>
          <cell r="BA1542">
            <v>0</v>
          </cell>
          <cell r="BC1542" t="str">
            <v>OTHERS</v>
          </cell>
          <cell r="BE1542" t="str">
            <v>May</v>
          </cell>
        </row>
        <row r="1543">
          <cell r="C1543" t="str">
            <v>Kosep</v>
          </cell>
          <cell r="R1543">
            <v>0</v>
          </cell>
          <cell r="AZ1543">
            <v>0</v>
          </cell>
          <cell r="BA1543">
            <v>0</v>
          </cell>
          <cell r="BC1543" t="str">
            <v>OTHERS</v>
          </cell>
          <cell r="BE1543" t="str">
            <v>Jun</v>
          </cell>
        </row>
        <row r="1544">
          <cell r="C1544" t="str">
            <v>Kosep</v>
          </cell>
          <cell r="R1544">
            <v>0</v>
          </cell>
          <cell r="AZ1544">
            <v>0</v>
          </cell>
          <cell r="BA1544">
            <v>0</v>
          </cell>
          <cell r="BC1544" t="str">
            <v>OTHERS</v>
          </cell>
          <cell r="BE1544" t="str">
            <v>Jul</v>
          </cell>
        </row>
        <row r="1545">
          <cell r="C1545" t="str">
            <v>Kosep</v>
          </cell>
          <cell r="R1545">
            <v>0</v>
          </cell>
          <cell r="AZ1545">
            <v>0</v>
          </cell>
          <cell r="BA1545">
            <v>0</v>
          </cell>
          <cell r="BC1545" t="str">
            <v>OTHERS</v>
          </cell>
          <cell r="BE1545" t="str">
            <v>Aug</v>
          </cell>
        </row>
        <row r="1546">
          <cell r="C1546" t="str">
            <v>Kosep</v>
          </cell>
          <cell r="R1546">
            <v>0</v>
          </cell>
          <cell r="AZ1546">
            <v>0</v>
          </cell>
          <cell r="BA1546">
            <v>0</v>
          </cell>
          <cell r="BC1546" t="str">
            <v>OTHERS</v>
          </cell>
          <cell r="BE1546" t="str">
            <v>Sep</v>
          </cell>
        </row>
        <row r="1547">
          <cell r="C1547" t="str">
            <v>Kosep</v>
          </cell>
          <cell r="R1547">
            <v>0</v>
          </cell>
          <cell r="AZ1547">
            <v>0</v>
          </cell>
          <cell r="BA1547">
            <v>0</v>
          </cell>
          <cell r="BC1547" t="str">
            <v>OTHERS</v>
          </cell>
          <cell r="BE1547" t="str">
            <v>Oct</v>
          </cell>
        </row>
        <row r="1548">
          <cell r="C1548" t="str">
            <v>Kosep</v>
          </cell>
          <cell r="R1548">
            <v>0</v>
          </cell>
          <cell r="AZ1548">
            <v>0</v>
          </cell>
          <cell r="BA1548">
            <v>0</v>
          </cell>
          <cell r="BC1548" t="str">
            <v>OTHERS</v>
          </cell>
          <cell r="BE1548" t="str">
            <v>Nov</v>
          </cell>
        </row>
        <row r="1549">
          <cell r="C1549" t="str">
            <v>Kosep</v>
          </cell>
          <cell r="R1549">
            <v>0</v>
          </cell>
          <cell r="AZ1549">
            <v>0</v>
          </cell>
          <cell r="BA1549">
            <v>0</v>
          </cell>
          <cell r="BC1549" t="str">
            <v>OTHERS</v>
          </cell>
          <cell r="BE1549" t="str">
            <v>Dec</v>
          </cell>
        </row>
        <row r="1550">
          <cell r="C1550" t="str">
            <v>Kosep</v>
          </cell>
          <cell r="R1550">
            <v>0</v>
          </cell>
          <cell r="AZ1550">
            <v>0</v>
          </cell>
          <cell r="BA1550">
            <v>0</v>
          </cell>
          <cell r="BC1550" t="str">
            <v>OTHERS</v>
          </cell>
          <cell r="BE1550" t="str">
            <v>Jan</v>
          </cell>
        </row>
        <row r="1551">
          <cell r="C1551" t="str">
            <v>Kosep</v>
          </cell>
          <cell r="R1551">
            <v>0</v>
          </cell>
          <cell r="AZ1551">
            <v>0</v>
          </cell>
          <cell r="BA1551">
            <v>0</v>
          </cell>
          <cell r="BC1551" t="str">
            <v>OTHERS</v>
          </cell>
          <cell r="BE1551" t="str">
            <v>Feb</v>
          </cell>
        </row>
        <row r="1552">
          <cell r="C1552" t="str">
            <v>Kosep</v>
          </cell>
          <cell r="R1552">
            <v>11999.999999999998</v>
          </cell>
          <cell r="AZ1552">
            <v>-11999.999999999998</v>
          </cell>
          <cell r="BA1552">
            <v>-9859.8588329092818</v>
          </cell>
          <cell r="BC1552" t="str">
            <v>OTHERS</v>
          </cell>
          <cell r="BE1552" t="str">
            <v>Mar</v>
          </cell>
        </row>
        <row r="1553">
          <cell r="C1553" t="str">
            <v>Kosep</v>
          </cell>
          <cell r="R1553">
            <v>0</v>
          </cell>
          <cell r="AZ1553">
            <v>0</v>
          </cell>
          <cell r="BA1553">
            <v>0</v>
          </cell>
          <cell r="BC1553" t="str">
            <v>OTHERS</v>
          </cell>
          <cell r="BE1553" t="str">
            <v>Apr</v>
          </cell>
        </row>
        <row r="1554">
          <cell r="C1554" t="str">
            <v>Kosep</v>
          </cell>
          <cell r="R1554">
            <v>0</v>
          </cell>
          <cell r="AZ1554">
            <v>0</v>
          </cell>
          <cell r="BA1554">
            <v>0</v>
          </cell>
          <cell r="BC1554" t="str">
            <v>OTHERS</v>
          </cell>
          <cell r="BE1554" t="str">
            <v>May</v>
          </cell>
        </row>
        <row r="1555">
          <cell r="C1555" t="str">
            <v>Kosep</v>
          </cell>
          <cell r="R1555">
            <v>0</v>
          </cell>
          <cell r="AZ1555">
            <v>0</v>
          </cell>
          <cell r="BA1555">
            <v>0</v>
          </cell>
          <cell r="BC1555" t="str">
            <v>OTHERS</v>
          </cell>
          <cell r="BE1555" t="str">
            <v>Jun</v>
          </cell>
        </row>
        <row r="1556">
          <cell r="C1556" t="str">
            <v>Kosep</v>
          </cell>
          <cell r="R1556">
            <v>0</v>
          </cell>
          <cell r="AZ1556">
            <v>0</v>
          </cell>
          <cell r="BA1556">
            <v>0</v>
          </cell>
          <cell r="BC1556" t="str">
            <v>OTHERS</v>
          </cell>
          <cell r="BE1556" t="str">
            <v>Jul</v>
          </cell>
        </row>
        <row r="1557">
          <cell r="C1557" t="str">
            <v>Kosep</v>
          </cell>
          <cell r="R1557">
            <v>0</v>
          </cell>
          <cell r="AZ1557">
            <v>0</v>
          </cell>
          <cell r="BA1557">
            <v>0</v>
          </cell>
          <cell r="BC1557" t="str">
            <v>OTHERS</v>
          </cell>
          <cell r="BE1557" t="str">
            <v>Aug</v>
          </cell>
        </row>
        <row r="1558">
          <cell r="C1558" t="str">
            <v>Kosep</v>
          </cell>
          <cell r="R1558">
            <v>0</v>
          </cell>
          <cell r="AZ1558">
            <v>0</v>
          </cell>
          <cell r="BA1558">
            <v>0</v>
          </cell>
          <cell r="BC1558" t="str">
            <v>OTHERS</v>
          </cell>
          <cell r="BE1558" t="str">
            <v>Sep</v>
          </cell>
        </row>
        <row r="1559">
          <cell r="C1559" t="str">
            <v>Kosep</v>
          </cell>
          <cell r="R1559">
            <v>0</v>
          </cell>
          <cell r="AZ1559">
            <v>0</v>
          </cell>
          <cell r="BA1559">
            <v>0</v>
          </cell>
          <cell r="BC1559" t="str">
            <v>OTHERS</v>
          </cell>
          <cell r="BE1559" t="str">
            <v>Oct</v>
          </cell>
        </row>
        <row r="1560">
          <cell r="C1560" t="str">
            <v>Kosep</v>
          </cell>
          <cell r="R1560">
            <v>0</v>
          </cell>
          <cell r="AZ1560">
            <v>0</v>
          </cell>
          <cell r="BA1560">
            <v>0</v>
          </cell>
          <cell r="BC1560" t="str">
            <v>OTHERS</v>
          </cell>
          <cell r="BE1560" t="str">
            <v>Nov</v>
          </cell>
        </row>
        <row r="1561">
          <cell r="C1561" t="str">
            <v>Kosep</v>
          </cell>
          <cell r="R1561">
            <v>0</v>
          </cell>
          <cell r="AZ1561">
            <v>0</v>
          </cell>
          <cell r="BA1561">
            <v>0</v>
          </cell>
          <cell r="BC1561" t="str">
            <v>OTHERS</v>
          </cell>
          <cell r="BE1561" t="str">
            <v>Dec</v>
          </cell>
        </row>
        <row r="1562">
          <cell r="C1562" t="str">
            <v>Kosep</v>
          </cell>
          <cell r="R1562">
            <v>0</v>
          </cell>
          <cell r="AZ1562">
            <v>0</v>
          </cell>
          <cell r="BA1562">
            <v>0</v>
          </cell>
          <cell r="BC1562" t="str">
            <v>OTHERS</v>
          </cell>
          <cell r="BE1562" t="str">
            <v>Jan</v>
          </cell>
        </row>
        <row r="1563">
          <cell r="C1563" t="str">
            <v>Kosep</v>
          </cell>
          <cell r="R1563">
            <v>0</v>
          </cell>
          <cell r="AZ1563">
            <v>0</v>
          </cell>
          <cell r="BA1563">
            <v>0</v>
          </cell>
          <cell r="BC1563" t="str">
            <v>OTHERS</v>
          </cell>
          <cell r="BE1563" t="str">
            <v>Feb</v>
          </cell>
        </row>
        <row r="1564">
          <cell r="C1564" t="str">
            <v>Kosep</v>
          </cell>
          <cell r="R1564">
            <v>48000</v>
          </cell>
          <cell r="AZ1564">
            <v>-48000</v>
          </cell>
          <cell r="BA1564">
            <v>-50259.221807569804</v>
          </cell>
          <cell r="BC1564" t="str">
            <v>OTHERS</v>
          </cell>
          <cell r="BE1564" t="str">
            <v>Mar</v>
          </cell>
        </row>
        <row r="1565">
          <cell r="C1565" t="str">
            <v>Kosep</v>
          </cell>
          <cell r="R1565">
            <v>0</v>
          </cell>
          <cell r="AZ1565">
            <v>0</v>
          </cell>
          <cell r="BA1565">
            <v>0</v>
          </cell>
          <cell r="BC1565" t="str">
            <v>OTHERS</v>
          </cell>
          <cell r="BE1565" t="str">
            <v>Apr</v>
          </cell>
        </row>
        <row r="1566">
          <cell r="C1566" t="str">
            <v>Kosep</v>
          </cell>
          <cell r="R1566">
            <v>0</v>
          </cell>
          <cell r="AZ1566">
            <v>0</v>
          </cell>
          <cell r="BA1566">
            <v>0</v>
          </cell>
          <cell r="BC1566" t="str">
            <v>OTHERS</v>
          </cell>
          <cell r="BE1566" t="str">
            <v>May</v>
          </cell>
        </row>
        <row r="1567">
          <cell r="C1567" t="str">
            <v>Kosep</v>
          </cell>
          <cell r="R1567">
            <v>0</v>
          </cell>
          <cell r="AZ1567">
            <v>0</v>
          </cell>
          <cell r="BA1567">
            <v>0</v>
          </cell>
          <cell r="BC1567" t="str">
            <v>OTHERS</v>
          </cell>
          <cell r="BE1567" t="str">
            <v>Jun</v>
          </cell>
        </row>
        <row r="1568">
          <cell r="C1568" t="str">
            <v>Kosep</v>
          </cell>
          <cell r="R1568">
            <v>0</v>
          </cell>
          <cell r="AZ1568">
            <v>0</v>
          </cell>
          <cell r="BA1568">
            <v>0</v>
          </cell>
          <cell r="BC1568" t="str">
            <v>OTHERS</v>
          </cell>
          <cell r="BE1568" t="str">
            <v>Jul</v>
          </cell>
        </row>
        <row r="1569">
          <cell r="C1569" t="str">
            <v>Kosep</v>
          </cell>
          <cell r="R1569">
            <v>0</v>
          </cell>
          <cell r="AZ1569">
            <v>0</v>
          </cell>
          <cell r="BA1569">
            <v>0</v>
          </cell>
          <cell r="BC1569" t="str">
            <v>OTHERS</v>
          </cell>
          <cell r="BE1569" t="str">
            <v>Aug</v>
          </cell>
        </row>
        <row r="1570">
          <cell r="C1570" t="str">
            <v>Kosep</v>
          </cell>
          <cell r="R1570">
            <v>0</v>
          </cell>
          <cell r="AZ1570">
            <v>0</v>
          </cell>
          <cell r="BA1570">
            <v>0</v>
          </cell>
          <cell r="BC1570" t="str">
            <v>OTHERS</v>
          </cell>
          <cell r="BE1570" t="str">
            <v>Sep</v>
          </cell>
        </row>
        <row r="1571">
          <cell r="C1571" t="str">
            <v>Kosep</v>
          </cell>
          <cell r="R1571">
            <v>0</v>
          </cell>
          <cell r="AZ1571">
            <v>0</v>
          </cell>
          <cell r="BA1571">
            <v>0</v>
          </cell>
          <cell r="BC1571" t="str">
            <v>OTHERS</v>
          </cell>
          <cell r="BE1571" t="str">
            <v>Oct</v>
          </cell>
        </row>
        <row r="1572">
          <cell r="C1572" t="str">
            <v>Kosep</v>
          </cell>
          <cell r="R1572">
            <v>0</v>
          </cell>
          <cell r="AZ1572">
            <v>0</v>
          </cell>
          <cell r="BA1572">
            <v>0</v>
          </cell>
          <cell r="BC1572" t="str">
            <v>OTHERS</v>
          </cell>
          <cell r="BE1572" t="str">
            <v>Nov</v>
          </cell>
        </row>
        <row r="1573">
          <cell r="C1573" t="str">
            <v>Kosep</v>
          </cell>
          <cell r="R1573">
            <v>0</v>
          </cell>
          <cell r="AZ1573">
            <v>0</v>
          </cell>
          <cell r="BA1573">
            <v>0</v>
          </cell>
          <cell r="BC1573" t="str">
            <v>OTHERS</v>
          </cell>
          <cell r="BE1573" t="str">
            <v>Dec</v>
          </cell>
        </row>
        <row r="1574">
          <cell r="C1574" t="str">
            <v>Kosep</v>
          </cell>
          <cell r="R1574">
            <v>0</v>
          </cell>
          <cell r="AZ1574">
            <v>0</v>
          </cell>
          <cell r="BA1574">
            <v>0</v>
          </cell>
          <cell r="BC1574" t="str">
            <v>OTHERS</v>
          </cell>
          <cell r="BE1574" t="str">
            <v>Jan</v>
          </cell>
        </row>
        <row r="1575">
          <cell r="C1575" t="str">
            <v>Kosep</v>
          </cell>
          <cell r="R1575">
            <v>0</v>
          </cell>
          <cell r="AZ1575">
            <v>0</v>
          </cell>
          <cell r="BA1575">
            <v>0</v>
          </cell>
          <cell r="BC1575" t="str">
            <v>OTHERS</v>
          </cell>
          <cell r="BE1575" t="str">
            <v>Feb</v>
          </cell>
        </row>
        <row r="1576">
          <cell r="C1576" t="str">
            <v>Kosep</v>
          </cell>
          <cell r="R1576">
            <v>11999.999999999998</v>
          </cell>
          <cell r="AZ1576">
            <v>-11999.999999999998</v>
          </cell>
          <cell r="BA1576">
            <v>-16097.402511849432</v>
          </cell>
          <cell r="BC1576" t="str">
            <v>OTHERS</v>
          </cell>
          <cell r="BE1576" t="str">
            <v>Mar</v>
          </cell>
        </row>
        <row r="1577">
          <cell r="C1577" t="str">
            <v>Kosep</v>
          </cell>
          <cell r="R1577">
            <v>0</v>
          </cell>
          <cell r="AZ1577">
            <v>0</v>
          </cell>
          <cell r="BA1577">
            <v>0</v>
          </cell>
          <cell r="BC1577" t="str">
            <v>OTHERS</v>
          </cell>
          <cell r="BE1577" t="str">
            <v>Apr</v>
          </cell>
        </row>
        <row r="1578">
          <cell r="C1578" t="str">
            <v>Kosep</v>
          </cell>
          <cell r="R1578">
            <v>0</v>
          </cell>
          <cell r="AZ1578">
            <v>0</v>
          </cell>
          <cell r="BA1578">
            <v>0</v>
          </cell>
          <cell r="BC1578" t="str">
            <v>OTHERS</v>
          </cell>
          <cell r="BE1578" t="str">
            <v>May</v>
          </cell>
        </row>
        <row r="1579">
          <cell r="C1579" t="str">
            <v>Kosep</v>
          </cell>
          <cell r="R1579">
            <v>0</v>
          </cell>
          <cell r="AZ1579">
            <v>0</v>
          </cell>
          <cell r="BA1579">
            <v>0</v>
          </cell>
          <cell r="BC1579" t="str">
            <v>OTHERS</v>
          </cell>
          <cell r="BE1579" t="str">
            <v>Jun</v>
          </cell>
        </row>
        <row r="1580">
          <cell r="C1580" t="str">
            <v>Kosep</v>
          </cell>
          <cell r="R1580">
            <v>0</v>
          </cell>
          <cell r="AZ1580">
            <v>0</v>
          </cell>
          <cell r="BA1580">
            <v>0</v>
          </cell>
          <cell r="BC1580" t="str">
            <v>OTHERS</v>
          </cell>
          <cell r="BE1580" t="str">
            <v>Jul</v>
          </cell>
        </row>
        <row r="1581">
          <cell r="C1581" t="str">
            <v>Kosep</v>
          </cell>
          <cell r="R1581">
            <v>0</v>
          </cell>
          <cell r="AZ1581">
            <v>0</v>
          </cell>
          <cell r="BA1581">
            <v>0</v>
          </cell>
          <cell r="BC1581" t="str">
            <v>OTHERS</v>
          </cell>
          <cell r="BE1581" t="str">
            <v>Aug</v>
          </cell>
        </row>
        <row r="1582">
          <cell r="C1582" t="str">
            <v>Kosep</v>
          </cell>
          <cell r="R1582">
            <v>0</v>
          </cell>
          <cell r="AZ1582">
            <v>0</v>
          </cell>
          <cell r="BA1582">
            <v>0</v>
          </cell>
          <cell r="BC1582" t="str">
            <v>OTHERS</v>
          </cell>
          <cell r="BE1582" t="str">
            <v>Sep</v>
          </cell>
        </row>
        <row r="1583">
          <cell r="C1583" t="str">
            <v>Kosep</v>
          </cell>
          <cell r="R1583">
            <v>0</v>
          </cell>
          <cell r="AZ1583">
            <v>0</v>
          </cell>
          <cell r="BA1583">
            <v>0</v>
          </cell>
          <cell r="BC1583" t="str">
            <v>OTHERS</v>
          </cell>
          <cell r="BE1583" t="str">
            <v>Oct</v>
          </cell>
        </row>
        <row r="1584">
          <cell r="C1584" t="str">
            <v>Kosep</v>
          </cell>
          <cell r="R1584">
            <v>0</v>
          </cell>
          <cell r="AZ1584">
            <v>0</v>
          </cell>
          <cell r="BA1584">
            <v>0</v>
          </cell>
          <cell r="BC1584" t="str">
            <v>OTHERS</v>
          </cell>
          <cell r="BE1584" t="str">
            <v>Nov</v>
          </cell>
        </row>
        <row r="1585">
          <cell r="C1585" t="str">
            <v>Kosep</v>
          </cell>
          <cell r="R1585">
            <v>0</v>
          </cell>
          <cell r="AZ1585">
            <v>0</v>
          </cell>
          <cell r="BA1585">
            <v>0</v>
          </cell>
          <cell r="BC1585" t="str">
            <v>OTHERS</v>
          </cell>
          <cell r="BE1585" t="str">
            <v>Dec</v>
          </cell>
        </row>
        <row r="1586">
          <cell r="C1586" t="str">
            <v>Kospo</v>
          </cell>
          <cell r="R1586">
            <v>0</v>
          </cell>
          <cell r="AZ1586">
            <v>0</v>
          </cell>
          <cell r="BA1586">
            <v>0</v>
          </cell>
          <cell r="BC1586" t="str">
            <v>GOLD</v>
          </cell>
          <cell r="BE1586" t="str">
            <v>Jan</v>
          </cell>
        </row>
        <row r="1587">
          <cell r="C1587" t="str">
            <v>Kospo</v>
          </cell>
          <cell r="R1587">
            <v>56000</v>
          </cell>
          <cell r="AZ1587">
            <v>-84000</v>
          </cell>
          <cell r="BA1587">
            <v>-68258.968846574644</v>
          </cell>
          <cell r="BC1587" t="str">
            <v>GOLD</v>
          </cell>
          <cell r="BE1587" t="str">
            <v>Feb</v>
          </cell>
        </row>
        <row r="1588">
          <cell r="C1588" t="str">
            <v>Kospo</v>
          </cell>
          <cell r="R1588">
            <v>0</v>
          </cell>
          <cell r="AZ1588">
            <v>0</v>
          </cell>
          <cell r="BA1588">
            <v>0</v>
          </cell>
          <cell r="BC1588" t="str">
            <v>GOLD</v>
          </cell>
          <cell r="BE1588" t="str">
            <v>Mar</v>
          </cell>
        </row>
        <row r="1589">
          <cell r="C1589" t="str">
            <v>Kospo</v>
          </cell>
          <cell r="R1589">
            <v>0</v>
          </cell>
          <cell r="AZ1589">
            <v>0</v>
          </cell>
          <cell r="BA1589">
            <v>0</v>
          </cell>
          <cell r="BC1589" t="str">
            <v>GOLD</v>
          </cell>
          <cell r="BE1589" t="str">
            <v>Apr</v>
          </cell>
        </row>
        <row r="1590">
          <cell r="C1590" t="str">
            <v>Kospo</v>
          </cell>
          <cell r="R1590">
            <v>56000</v>
          </cell>
          <cell r="AZ1590">
            <v>-84000</v>
          </cell>
          <cell r="BA1590">
            <v>-68258.968846574644</v>
          </cell>
          <cell r="BC1590" t="str">
            <v>GOLD</v>
          </cell>
          <cell r="BE1590" t="str">
            <v>May</v>
          </cell>
        </row>
        <row r="1591">
          <cell r="C1591" t="str">
            <v>Kospo</v>
          </cell>
          <cell r="R1591">
            <v>0</v>
          </cell>
          <cell r="AZ1591">
            <v>0</v>
          </cell>
          <cell r="BA1591">
            <v>0</v>
          </cell>
          <cell r="BC1591" t="str">
            <v>GOLD</v>
          </cell>
          <cell r="BE1591" t="str">
            <v>Jun</v>
          </cell>
        </row>
        <row r="1592">
          <cell r="C1592" t="str">
            <v>Kospo</v>
          </cell>
          <cell r="R1592">
            <v>0</v>
          </cell>
          <cell r="AZ1592">
            <v>0</v>
          </cell>
          <cell r="BA1592">
            <v>0</v>
          </cell>
          <cell r="BC1592" t="str">
            <v>GOLD</v>
          </cell>
          <cell r="BE1592" t="str">
            <v>Jul</v>
          </cell>
        </row>
        <row r="1593">
          <cell r="C1593" t="str">
            <v>Kospo</v>
          </cell>
          <cell r="R1593">
            <v>56000</v>
          </cell>
          <cell r="AZ1593">
            <v>-84000</v>
          </cell>
          <cell r="BA1593">
            <v>-68258.968846574644</v>
          </cell>
          <cell r="BC1593" t="str">
            <v>GOLD</v>
          </cell>
          <cell r="BE1593" t="str">
            <v>Aug</v>
          </cell>
        </row>
        <row r="1594">
          <cell r="C1594" t="str">
            <v>Kospo</v>
          </cell>
          <cell r="R1594">
            <v>0</v>
          </cell>
          <cell r="AZ1594">
            <v>0</v>
          </cell>
          <cell r="BA1594">
            <v>0</v>
          </cell>
          <cell r="BC1594" t="str">
            <v>GOLD</v>
          </cell>
          <cell r="BE1594" t="str">
            <v>Sep</v>
          </cell>
        </row>
        <row r="1595">
          <cell r="C1595" t="str">
            <v>Kospo</v>
          </cell>
          <cell r="R1595">
            <v>0</v>
          </cell>
          <cell r="AZ1595">
            <v>0</v>
          </cell>
          <cell r="BA1595">
            <v>0</v>
          </cell>
          <cell r="BC1595" t="str">
            <v>GOLD</v>
          </cell>
          <cell r="BE1595" t="str">
            <v>Oct</v>
          </cell>
        </row>
        <row r="1596">
          <cell r="C1596" t="str">
            <v>Kospo</v>
          </cell>
          <cell r="R1596">
            <v>56000</v>
          </cell>
          <cell r="AZ1596">
            <v>-84000</v>
          </cell>
          <cell r="BA1596">
            <v>-68258.968846574644</v>
          </cell>
          <cell r="BC1596" t="str">
            <v>GOLD</v>
          </cell>
          <cell r="BE1596" t="str">
            <v>Nov</v>
          </cell>
        </row>
        <row r="1597">
          <cell r="C1597" t="str">
            <v>Kospo</v>
          </cell>
          <cell r="R1597">
            <v>0</v>
          </cell>
          <cell r="AZ1597">
            <v>0</v>
          </cell>
          <cell r="BA1597">
            <v>0</v>
          </cell>
          <cell r="BC1597" t="str">
            <v>GOLD</v>
          </cell>
          <cell r="BE1597" t="str">
            <v>Dec</v>
          </cell>
        </row>
        <row r="1598">
          <cell r="C1598" t="str">
            <v>Kospo</v>
          </cell>
          <cell r="R1598">
            <v>0</v>
          </cell>
          <cell r="AZ1598">
            <v>0</v>
          </cell>
          <cell r="BA1598">
            <v>0</v>
          </cell>
          <cell r="BC1598" t="str">
            <v>GOLD</v>
          </cell>
          <cell r="BE1598" t="str">
            <v>Jan</v>
          </cell>
        </row>
        <row r="1599">
          <cell r="C1599" t="str">
            <v>Kospo</v>
          </cell>
          <cell r="R1599">
            <v>13999.999999999996</v>
          </cell>
          <cell r="AZ1599">
            <v>-20999.999999999993</v>
          </cell>
          <cell r="BA1599">
            <v>-16274.929458510082</v>
          </cell>
          <cell r="BC1599" t="str">
            <v>GOLD</v>
          </cell>
          <cell r="BE1599" t="str">
            <v>Feb</v>
          </cell>
        </row>
        <row r="1600">
          <cell r="C1600" t="str">
            <v>Kospo</v>
          </cell>
          <cell r="R1600">
            <v>0</v>
          </cell>
          <cell r="AZ1600">
            <v>0</v>
          </cell>
          <cell r="BA1600">
            <v>0</v>
          </cell>
          <cell r="BC1600" t="str">
            <v>GOLD</v>
          </cell>
          <cell r="BE1600" t="str">
            <v>Mar</v>
          </cell>
        </row>
        <row r="1601">
          <cell r="C1601" t="str">
            <v>Kospo</v>
          </cell>
          <cell r="R1601">
            <v>0</v>
          </cell>
          <cell r="AZ1601">
            <v>0</v>
          </cell>
          <cell r="BA1601">
            <v>0</v>
          </cell>
          <cell r="BC1601" t="str">
            <v>GOLD</v>
          </cell>
          <cell r="BE1601" t="str">
            <v>Apr</v>
          </cell>
        </row>
        <row r="1602">
          <cell r="C1602" t="str">
            <v>Kospo</v>
          </cell>
          <cell r="R1602">
            <v>13999.999999999996</v>
          </cell>
          <cell r="AZ1602">
            <v>-20999.999999999993</v>
          </cell>
          <cell r="BA1602">
            <v>-16274.929458510082</v>
          </cell>
          <cell r="BC1602" t="str">
            <v>GOLD</v>
          </cell>
          <cell r="BE1602" t="str">
            <v>May</v>
          </cell>
        </row>
        <row r="1603">
          <cell r="C1603" t="str">
            <v>Kospo</v>
          </cell>
          <cell r="R1603">
            <v>0</v>
          </cell>
          <cell r="AZ1603">
            <v>0</v>
          </cell>
          <cell r="BA1603">
            <v>0</v>
          </cell>
          <cell r="BC1603" t="str">
            <v>GOLD</v>
          </cell>
          <cell r="BE1603" t="str">
            <v>Jun</v>
          </cell>
        </row>
        <row r="1604">
          <cell r="C1604" t="str">
            <v>Kospo</v>
          </cell>
          <cell r="R1604">
            <v>0</v>
          </cell>
          <cell r="AZ1604">
            <v>0</v>
          </cell>
          <cell r="BA1604">
            <v>0</v>
          </cell>
          <cell r="BC1604" t="str">
            <v>GOLD</v>
          </cell>
          <cell r="BE1604" t="str">
            <v>Jul</v>
          </cell>
        </row>
        <row r="1605">
          <cell r="C1605" t="str">
            <v>Kospo</v>
          </cell>
          <cell r="R1605">
            <v>13999.999999999996</v>
          </cell>
          <cell r="AZ1605">
            <v>-20999.999999999993</v>
          </cell>
          <cell r="BA1605">
            <v>-16274.929458510082</v>
          </cell>
          <cell r="BC1605" t="str">
            <v>GOLD</v>
          </cell>
          <cell r="BE1605" t="str">
            <v>Aug</v>
          </cell>
        </row>
        <row r="1606">
          <cell r="C1606" t="str">
            <v>Kospo</v>
          </cell>
          <cell r="R1606">
            <v>0</v>
          </cell>
          <cell r="AZ1606">
            <v>0</v>
          </cell>
          <cell r="BA1606">
            <v>0</v>
          </cell>
          <cell r="BC1606" t="str">
            <v>GOLD</v>
          </cell>
          <cell r="BE1606" t="str">
            <v>Sep</v>
          </cell>
        </row>
        <row r="1607">
          <cell r="C1607" t="str">
            <v>Kospo</v>
          </cell>
          <cell r="R1607">
            <v>0</v>
          </cell>
          <cell r="AZ1607">
            <v>0</v>
          </cell>
          <cell r="BA1607">
            <v>0</v>
          </cell>
          <cell r="BC1607" t="str">
            <v>GOLD</v>
          </cell>
          <cell r="BE1607" t="str">
            <v>Oct</v>
          </cell>
        </row>
        <row r="1608">
          <cell r="C1608" t="str">
            <v>Kospo</v>
          </cell>
          <cell r="R1608">
            <v>13999.999999999996</v>
          </cell>
          <cell r="AZ1608">
            <v>-20999.999999999993</v>
          </cell>
          <cell r="BA1608">
            <v>-16274.929458510082</v>
          </cell>
          <cell r="BC1608" t="str">
            <v>GOLD</v>
          </cell>
          <cell r="BE1608" t="str">
            <v>Nov</v>
          </cell>
        </row>
        <row r="1609">
          <cell r="C1609" t="str">
            <v>Kospo</v>
          </cell>
          <cell r="R1609">
            <v>0</v>
          </cell>
          <cell r="AZ1609">
            <v>0</v>
          </cell>
          <cell r="BA1609">
            <v>0</v>
          </cell>
          <cell r="BC1609" t="str">
            <v>GOLD</v>
          </cell>
          <cell r="BE1609" t="str">
            <v>Dec</v>
          </cell>
        </row>
        <row r="1610">
          <cell r="C1610" t="str">
            <v>Kospo</v>
          </cell>
          <cell r="R1610">
            <v>56000</v>
          </cell>
          <cell r="AZ1610">
            <v>-84000</v>
          </cell>
          <cell r="BA1610">
            <v>-68448.004339425519</v>
          </cell>
          <cell r="BC1610" t="str">
            <v>GOLD</v>
          </cell>
          <cell r="BE1610" t="str">
            <v>Jan</v>
          </cell>
        </row>
        <row r="1611">
          <cell r="C1611" t="str">
            <v>Kospo</v>
          </cell>
          <cell r="R1611">
            <v>0</v>
          </cell>
          <cell r="AZ1611">
            <v>0</v>
          </cell>
          <cell r="BA1611">
            <v>0</v>
          </cell>
          <cell r="BC1611" t="str">
            <v>GOLD</v>
          </cell>
          <cell r="BE1611" t="str">
            <v>Feb</v>
          </cell>
        </row>
        <row r="1612">
          <cell r="C1612" t="str">
            <v>Kospo</v>
          </cell>
          <cell r="R1612">
            <v>0</v>
          </cell>
          <cell r="AZ1612">
            <v>0</v>
          </cell>
          <cell r="BA1612">
            <v>0</v>
          </cell>
          <cell r="BC1612" t="str">
            <v>GOLD</v>
          </cell>
          <cell r="BE1612" t="str">
            <v>Mar</v>
          </cell>
        </row>
        <row r="1613">
          <cell r="C1613" t="str">
            <v>Kospo</v>
          </cell>
          <cell r="R1613">
            <v>0</v>
          </cell>
          <cell r="AZ1613">
            <v>0</v>
          </cell>
          <cell r="BA1613">
            <v>0</v>
          </cell>
          <cell r="BC1613" t="str">
            <v>GOLD</v>
          </cell>
          <cell r="BE1613" t="str">
            <v>Apr</v>
          </cell>
        </row>
        <row r="1614">
          <cell r="C1614" t="str">
            <v>Kospo</v>
          </cell>
          <cell r="R1614">
            <v>0</v>
          </cell>
          <cell r="AZ1614">
            <v>0</v>
          </cell>
          <cell r="BA1614">
            <v>0</v>
          </cell>
          <cell r="BC1614" t="str">
            <v>GOLD</v>
          </cell>
          <cell r="BE1614" t="str">
            <v>May</v>
          </cell>
        </row>
        <row r="1615">
          <cell r="C1615" t="str">
            <v>Kospo</v>
          </cell>
          <cell r="R1615">
            <v>0</v>
          </cell>
          <cell r="AZ1615">
            <v>0</v>
          </cell>
          <cell r="BA1615">
            <v>0</v>
          </cell>
          <cell r="BC1615" t="str">
            <v>GOLD</v>
          </cell>
          <cell r="BE1615" t="str">
            <v>Jun</v>
          </cell>
        </row>
        <row r="1616">
          <cell r="C1616" t="str">
            <v>Kospo</v>
          </cell>
          <cell r="R1616">
            <v>0</v>
          </cell>
          <cell r="AZ1616">
            <v>0</v>
          </cell>
          <cell r="BA1616">
            <v>0</v>
          </cell>
          <cell r="BC1616" t="str">
            <v>GOLD</v>
          </cell>
          <cell r="BE1616" t="str">
            <v>Jul</v>
          </cell>
        </row>
        <row r="1617">
          <cell r="C1617" t="str">
            <v>Kospo</v>
          </cell>
          <cell r="R1617">
            <v>0</v>
          </cell>
          <cell r="AZ1617">
            <v>0</v>
          </cell>
          <cell r="BA1617">
            <v>0</v>
          </cell>
          <cell r="BC1617" t="str">
            <v>GOLD</v>
          </cell>
          <cell r="BE1617" t="str">
            <v>Aug</v>
          </cell>
        </row>
        <row r="1618">
          <cell r="C1618" t="str">
            <v>Kospo</v>
          </cell>
          <cell r="R1618">
            <v>0</v>
          </cell>
          <cell r="AZ1618">
            <v>0</v>
          </cell>
          <cell r="BA1618">
            <v>0</v>
          </cell>
          <cell r="BC1618" t="str">
            <v>GOLD</v>
          </cell>
          <cell r="BE1618" t="str">
            <v>Sep</v>
          </cell>
        </row>
        <row r="1619">
          <cell r="C1619" t="str">
            <v>Kospo</v>
          </cell>
          <cell r="R1619">
            <v>0</v>
          </cell>
          <cell r="AZ1619">
            <v>0</v>
          </cell>
          <cell r="BA1619">
            <v>0</v>
          </cell>
          <cell r="BC1619" t="str">
            <v>GOLD</v>
          </cell>
          <cell r="BE1619" t="str">
            <v>Oct</v>
          </cell>
        </row>
        <row r="1620">
          <cell r="C1620" t="str">
            <v>Kospo</v>
          </cell>
          <cell r="R1620">
            <v>0</v>
          </cell>
          <cell r="AZ1620">
            <v>0</v>
          </cell>
          <cell r="BA1620">
            <v>0</v>
          </cell>
          <cell r="BC1620" t="str">
            <v>GOLD</v>
          </cell>
          <cell r="BE1620" t="str">
            <v>Nov</v>
          </cell>
        </row>
        <row r="1621">
          <cell r="C1621" t="str">
            <v>Kospo</v>
          </cell>
          <cell r="R1621">
            <v>0</v>
          </cell>
          <cell r="AZ1621">
            <v>0</v>
          </cell>
          <cell r="BA1621">
            <v>0</v>
          </cell>
          <cell r="BC1621" t="str">
            <v>GOLD</v>
          </cell>
          <cell r="BE1621" t="str">
            <v>Dec</v>
          </cell>
        </row>
        <row r="1622">
          <cell r="C1622" t="str">
            <v>Kospo</v>
          </cell>
          <cell r="R1622">
            <v>13999.999999999996</v>
          </cell>
          <cell r="AZ1622">
            <v>-20999.999999999993</v>
          </cell>
          <cell r="BA1622">
            <v>-11945.598201409328</v>
          </cell>
          <cell r="BC1622" t="str">
            <v>GOLD</v>
          </cell>
          <cell r="BE1622" t="str">
            <v>Jan</v>
          </cell>
        </row>
        <row r="1623">
          <cell r="C1623" t="str">
            <v>Kospo</v>
          </cell>
          <cell r="R1623">
            <v>0</v>
          </cell>
          <cell r="AZ1623">
            <v>0</v>
          </cell>
          <cell r="BA1623">
            <v>0</v>
          </cell>
          <cell r="BC1623" t="str">
            <v>GOLD</v>
          </cell>
          <cell r="BE1623" t="str">
            <v>Feb</v>
          </cell>
        </row>
        <row r="1624">
          <cell r="C1624" t="str">
            <v>Kospo</v>
          </cell>
          <cell r="R1624">
            <v>0</v>
          </cell>
          <cell r="AZ1624">
            <v>0</v>
          </cell>
          <cell r="BA1624">
            <v>0</v>
          </cell>
          <cell r="BC1624" t="str">
            <v>GOLD</v>
          </cell>
          <cell r="BE1624" t="str">
            <v>Mar</v>
          </cell>
        </row>
        <row r="1625">
          <cell r="C1625" t="str">
            <v>Kospo</v>
          </cell>
          <cell r="R1625">
            <v>0</v>
          </cell>
          <cell r="AZ1625">
            <v>0</v>
          </cell>
          <cell r="BA1625">
            <v>0</v>
          </cell>
          <cell r="BC1625" t="str">
            <v>GOLD</v>
          </cell>
          <cell r="BE1625" t="str">
            <v>Apr</v>
          </cell>
        </row>
        <row r="1626">
          <cell r="C1626" t="str">
            <v>Kospo</v>
          </cell>
          <cell r="R1626">
            <v>0</v>
          </cell>
          <cell r="AZ1626">
            <v>0</v>
          </cell>
          <cell r="BA1626">
            <v>0</v>
          </cell>
          <cell r="BC1626" t="str">
            <v>GOLD</v>
          </cell>
          <cell r="BE1626" t="str">
            <v>May</v>
          </cell>
        </row>
        <row r="1627">
          <cell r="C1627" t="str">
            <v>Kospo</v>
          </cell>
          <cell r="R1627">
            <v>0</v>
          </cell>
          <cell r="AZ1627">
            <v>0</v>
          </cell>
          <cell r="BA1627">
            <v>0</v>
          </cell>
          <cell r="BC1627" t="str">
            <v>GOLD</v>
          </cell>
          <cell r="BE1627" t="str">
            <v>Jun</v>
          </cell>
        </row>
        <row r="1628">
          <cell r="C1628" t="str">
            <v>Kospo</v>
          </cell>
          <cell r="R1628">
            <v>0</v>
          </cell>
          <cell r="AZ1628">
            <v>0</v>
          </cell>
          <cell r="BA1628">
            <v>0</v>
          </cell>
          <cell r="BC1628" t="str">
            <v>GOLD</v>
          </cell>
          <cell r="BE1628" t="str">
            <v>Jul</v>
          </cell>
        </row>
        <row r="1629">
          <cell r="C1629" t="str">
            <v>Kospo</v>
          </cell>
          <cell r="R1629">
            <v>0</v>
          </cell>
          <cell r="AZ1629">
            <v>0</v>
          </cell>
          <cell r="BA1629">
            <v>0</v>
          </cell>
          <cell r="BC1629" t="str">
            <v>GOLD</v>
          </cell>
          <cell r="BE1629" t="str">
            <v>Aug</v>
          </cell>
        </row>
        <row r="1630">
          <cell r="C1630" t="str">
            <v>Kospo</v>
          </cell>
          <cell r="R1630">
            <v>0</v>
          </cell>
          <cell r="AZ1630">
            <v>0</v>
          </cell>
          <cell r="BA1630">
            <v>0</v>
          </cell>
          <cell r="BC1630" t="str">
            <v>GOLD</v>
          </cell>
          <cell r="BE1630" t="str">
            <v>Sep</v>
          </cell>
        </row>
        <row r="1631">
          <cell r="C1631" t="str">
            <v>Kospo</v>
          </cell>
          <cell r="R1631">
            <v>0</v>
          </cell>
          <cell r="AZ1631">
            <v>0</v>
          </cell>
          <cell r="BA1631">
            <v>0</v>
          </cell>
          <cell r="BC1631" t="str">
            <v>GOLD</v>
          </cell>
          <cell r="BE1631" t="str">
            <v>Oct</v>
          </cell>
        </row>
        <row r="1632">
          <cell r="C1632" t="str">
            <v>Kospo</v>
          </cell>
          <cell r="R1632">
            <v>0</v>
          </cell>
          <cell r="AZ1632">
            <v>0</v>
          </cell>
          <cell r="BA1632">
            <v>0</v>
          </cell>
          <cell r="BC1632" t="str">
            <v>GOLD</v>
          </cell>
          <cell r="BE1632" t="str">
            <v>Nov</v>
          </cell>
        </row>
        <row r="1633">
          <cell r="C1633" t="str">
            <v>Kospo</v>
          </cell>
          <cell r="R1633">
            <v>0</v>
          </cell>
          <cell r="AZ1633">
            <v>0</v>
          </cell>
          <cell r="BA1633">
            <v>0</v>
          </cell>
          <cell r="BC1633" t="str">
            <v>GOLD</v>
          </cell>
          <cell r="BE1633" t="str">
            <v>Dec</v>
          </cell>
        </row>
        <row r="1634">
          <cell r="C1634" t="str">
            <v>Kospo</v>
          </cell>
          <cell r="R1634">
            <v>0</v>
          </cell>
          <cell r="AZ1634">
            <v>0</v>
          </cell>
          <cell r="BA1634">
            <v>0</v>
          </cell>
          <cell r="BC1634" t="str">
            <v>GOLD</v>
          </cell>
          <cell r="BE1634" t="str">
            <v>Jan</v>
          </cell>
        </row>
        <row r="1635">
          <cell r="C1635" t="str">
            <v>Kospo</v>
          </cell>
          <cell r="R1635">
            <v>0</v>
          </cell>
          <cell r="AZ1635">
            <v>0</v>
          </cell>
          <cell r="BA1635">
            <v>0</v>
          </cell>
          <cell r="BC1635" t="str">
            <v>GOLD</v>
          </cell>
          <cell r="BE1635" t="str">
            <v>Feb</v>
          </cell>
        </row>
        <row r="1636">
          <cell r="C1636" t="str">
            <v>Kospo</v>
          </cell>
          <cell r="R1636">
            <v>0</v>
          </cell>
          <cell r="AZ1636">
            <v>0</v>
          </cell>
          <cell r="BA1636">
            <v>0</v>
          </cell>
          <cell r="BC1636" t="str">
            <v>GOLD</v>
          </cell>
          <cell r="BE1636" t="str">
            <v>Mar</v>
          </cell>
        </row>
        <row r="1637">
          <cell r="C1637" t="str">
            <v>Kospo</v>
          </cell>
          <cell r="R1637">
            <v>49000</v>
          </cell>
          <cell r="AZ1637">
            <v>-73500</v>
          </cell>
          <cell r="BA1637">
            <v>-64708.899295623472</v>
          </cell>
          <cell r="BC1637" t="str">
            <v>GOLD</v>
          </cell>
          <cell r="BE1637" t="str">
            <v>Apr</v>
          </cell>
        </row>
        <row r="1638">
          <cell r="C1638" t="str">
            <v>Kospo</v>
          </cell>
          <cell r="R1638">
            <v>0</v>
          </cell>
          <cell r="AZ1638">
            <v>0</v>
          </cell>
          <cell r="BA1638">
            <v>0</v>
          </cell>
          <cell r="BC1638" t="str">
            <v>GOLD</v>
          </cell>
          <cell r="BE1638" t="str">
            <v>May</v>
          </cell>
        </row>
        <row r="1639">
          <cell r="C1639" t="str">
            <v>Kospo</v>
          </cell>
          <cell r="R1639">
            <v>0</v>
          </cell>
          <cell r="AZ1639">
            <v>0</v>
          </cell>
          <cell r="BA1639">
            <v>0</v>
          </cell>
          <cell r="BC1639" t="str">
            <v>GOLD</v>
          </cell>
          <cell r="BE1639" t="str">
            <v>Jun</v>
          </cell>
        </row>
        <row r="1640">
          <cell r="C1640" t="str">
            <v>Kospo</v>
          </cell>
          <cell r="R1640">
            <v>0</v>
          </cell>
          <cell r="AZ1640">
            <v>0</v>
          </cell>
          <cell r="BA1640">
            <v>0</v>
          </cell>
          <cell r="BC1640" t="str">
            <v>GOLD</v>
          </cell>
          <cell r="BE1640" t="str">
            <v>Jul</v>
          </cell>
        </row>
        <row r="1641">
          <cell r="C1641" t="str">
            <v>Kospo</v>
          </cell>
          <cell r="R1641">
            <v>0</v>
          </cell>
          <cell r="AZ1641">
            <v>0</v>
          </cell>
          <cell r="BA1641">
            <v>0</v>
          </cell>
          <cell r="BC1641" t="str">
            <v>GOLD</v>
          </cell>
          <cell r="BE1641" t="str">
            <v>Aug</v>
          </cell>
        </row>
        <row r="1642">
          <cell r="C1642" t="str">
            <v>Kospo</v>
          </cell>
          <cell r="R1642">
            <v>0</v>
          </cell>
          <cell r="AZ1642">
            <v>0</v>
          </cell>
          <cell r="BA1642">
            <v>0</v>
          </cell>
          <cell r="BC1642" t="str">
            <v>GOLD</v>
          </cell>
          <cell r="BE1642" t="str">
            <v>Sep</v>
          </cell>
        </row>
        <row r="1643">
          <cell r="C1643" t="str">
            <v>Kospo</v>
          </cell>
          <cell r="R1643">
            <v>0</v>
          </cell>
          <cell r="AZ1643">
            <v>0</v>
          </cell>
          <cell r="BA1643">
            <v>0</v>
          </cell>
          <cell r="BC1643" t="str">
            <v>GOLD</v>
          </cell>
          <cell r="BE1643" t="str">
            <v>Oct</v>
          </cell>
        </row>
        <row r="1644">
          <cell r="C1644" t="str">
            <v>Kospo</v>
          </cell>
          <cell r="R1644">
            <v>0</v>
          </cell>
          <cell r="AZ1644">
            <v>0</v>
          </cell>
          <cell r="BA1644">
            <v>0</v>
          </cell>
          <cell r="BC1644" t="str">
            <v>GOLD</v>
          </cell>
          <cell r="BE1644" t="str">
            <v>Nov</v>
          </cell>
        </row>
        <row r="1645">
          <cell r="C1645" t="str">
            <v>Kospo</v>
          </cell>
          <cell r="R1645">
            <v>0</v>
          </cell>
          <cell r="AZ1645">
            <v>0</v>
          </cell>
          <cell r="BA1645">
            <v>0</v>
          </cell>
          <cell r="BC1645" t="str">
            <v>GOLD</v>
          </cell>
          <cell r="BE1645" t="str">
            <v>Dec</v>
          </cell>
        </row>
        <row r="1646">
          <cell r="C1646" t="str">
            <v>Kospo</v>
          </cell>
          <cell r="R1646">
            <v>0</v>
          </cell>
          <cell r="AZ1646">
            <v>0</v>
          </cell>
          <cell r="BA1646">
            <v>0</v>
          </cell>
          <cell r="BC1646" t="str">
            <v>GOLD</v>
          </cell>
          <cell r="BE1646" t="str">
            <v>Jan</v>
          </cell>
        </row>
        <row r="1647">
          <cell r="C1647" t="str">
            <v>Kospo</v>
          </cell>
          <cell r="R1647">
            <v>0</v>
          </cell>
          <cell r="AZ1647">
            <v>0</v>
          </cell>
          <cell r="BA1647">
            <v>0</v>
          </cell>
          <cell r="BC1647" t="str">
            <v>GOLD</v>
          </cell>
          <cell r="BE1647" t="str">
            <v>Feb</v>
          </cell>
        </row>
        <row r="1648">
          <cell r="C1648" t="str">
            <v>Kospo</v>
          </cell>
          <cell r="R1648">
            <v>0</v>
          </cell>
          <cell r="AZ1648">
            <v>0</v>
          </cell>
          <cell r="BA1648">
            <v>0</v>
          </cell>
          <cell r="BC1648" t="str">
            <v>GOLD</v>
          </cell>
          <cell r="BE1648" t="str">
            <v>Mar</v>
          </cell>
        </row>
        <row r="1649">
          <cell r="C1649" t="str">
            <v>Kospo</v>
          </cell>
          <cell r="R1649">
            <v>10500</v>
          </cell>
          <cell r="AZ1649">
            <v>-15750</v>
          </cell>
          <cell r="BA1649">
            <v>-13224.419411247432</v>
          </cell>
          <cell r="BC1649" t="str">
            <v>GOLD</v>
          </cell>
          <cell r="BE1649" t="str">
            <v>Apr</v>
          </cell>
        </row>
        <row r="1650">
          <cell r="C1650" t="str">
            <v>Kospo</v>
          </cell>
          <cell r="R1650">
            <v>0</v>
          </cell>
          <cell r="AZ1650">
            <v>0</v>
          </cell>
          <cell r="BA1650">
            <v>0</v>
          </cell>
          <cell r="BC1650" t="str">
            <v>GOLD</v>
          </cell>
          <cell r="BE1650" t="str">
            <v>May</v>
          </cell>
        </row>
        <row r="1651">
          <cell r="C1651" t="str">
            <v>Kospo</v>
          </cell>
          <cell r="R1651">
            <v>0</v>
          </cell>
          <cell r="AZ1651">
            <v>0</v>
          </cell>
          <cell r="BA1651">
            <v>0</v>
          </cell>
          <cell r="BC1651" t="str">
            <v>GOLD</v>
          </cell>
          <cell r="BE1651" t="str">
            <v>Jun</v>
          </cell>
        </row>
        <row r="1652">
          <cell r="C1652" t="str">
            <v>Kospo</v>
          </cell>
          <cell r="R1652">
            <v>0</v>
          </cell>
          <cell r="AZ1652">
            <v>0</v>
          </cell>
          <cell r="BA1652">
            <v>0</v>
          </cell>
          <cell r="BC1652" t="str">
            <v>GOLD</v>
          </cell>
          <cell r="BE1652" t="str">
            <v>Jul</v>
          </cell>
        </row>
        <row r="1653">
          <cell r="C1653" t="str">
            <v>Kospo</v>
          </cell>
          <cell r="R1653">
            <v>0</v>
          </cell>
          <cell r="AZ1653">
            <v>0</v>
          </cell>
          <cell r="BA1653">
            <v>0</v>
          </cell>
          <cell r="BC1653" t="str">
            <v>GOLD</v>
          </cell>
          <cell r="BE1653" t="str">
            <v>Aug</v>
          </cell>
        </row>
        <row r="1654">
          <cell r="C1654" t="str">
            <v>Kospo</v>
          </cell>
          <cell r="R1654">
            <v>0</v>
          </cell>
          <cell r="AZ1654">
            <v>0</v>
          </cell>
          <cell r="BA1654">
            <v>0</v>
          </cell>
          <cell r="BC1654" t="str">
            <v>GOLD</v>
          </cell>
          <cell r="BE1654" t="str">
            <v>Sep</v>
          </cell>
        </row>
        <row r="1655">
          <cell r="C1655" t="str">
            <v>Kospo</v>
          </cell>
          <cell r="R1655">
            <v>0</v>
          </cell>
          <cell r="AZ1655">
            <v>0</v>
          </cell>
          <cell r="BA1655">
            <v>0</v>
          </cell>
          <cell r="BC1655" t="str">
            <v>GOLD</v>
          </cell>
          <cell r="BE1655" t="str">
            <v>Oct</v>
          </cell>
        </row>
        <row r="1656">
          <cell r="C1656" t="str">
            <v>Kospo</v>
          </cell>
          <cell r="R1656">
            <v>0</v>
          </cell>
          <cell r="AZ1656">
            <v>0</v>
          </cell>
          <cell r="BA1656">
            <v>0</v>
          </cell>
          <cell r="BC1656" t="str">
            <v>GOLD</v>
          </cell>
          <cell r="BE1656" t="str">
            <v>Nov</v>
          </cell>
        </row>
        <row r="1657">
          <cell r="C1657" t="str">
            <v>Kospo</v>
          </cell>
          <cell r="R1657">
            <v>0</v>
          </cell>
          <cell r="AZ1657">
            <v>0</v>
          </cell>
          <cell r="BA1657">
            <v>0</v>
          </cell>
          <cell r="BC1657" t="str">
            <v>GOLD</v>
          </cell>
          <cell r="BE1657" t="str">
            <v>Dec</v>
          </cell>
        </row>
        <row r="1658">
          <cell r="C1658" t="str">
            <v>Kospo</v>
          </cell>
          <cell r="R1658">
            <v>0</v>
          </cell>
          <cell r="AZ1658">
            <v>0</v>
          </cell>
          <cell r="BA1658">
            <v>0</v>
          </cell>
          <cell r="BC1658" t="str">
            <v>GOLD</v>
          </cell>
          <cell r="BE1658" t="str">
            <v>Jan</v>
          </cell>
        </row>
        <row r="1659">
          <cell r="C1659" t="str">
            <v>Kospo</v>
          </cell>
          <cell r="R1659">
            <v>0</v>
          </cell>
          <cell r="AZ1659">
            <v>0</v>
          </cell>
          <cell r="BA1659">
            <v>0</v>
          </cell>
          <cell r="BC1659" t="str">
            <v>GOLD</v>
          </cell>
          <cell r="BE1659" t="str">
            <v>Feb</v>
          </cell>
        </row>
        <row r="1660">
          <cell r="C1660" t="str">
            <v>Kospo</v>
          </cell>
          <cell r="R1660">
            <v>0</v>
          </cell>
          <cell r="AZ1660">
            <v>0</v>
          </cell>
          <cell r="BA1660">
            <v>0</v>
          </cell>
          <cell r="BC1660" t="str">
            <v>GOLD</v>
          </cell>
          <cell r="BE1660" t="str">
            <v>Mar</v>
          </cell>
        </row>
        <row r="1661">
          <cell r="C1661" t="str">
            <v>Kospo</v>
          </cell>
          <cell r="R1661">
            <v>10500.000000000004</v>
          </cell>
          <cell r="AZ1661">
            <v>-15750.000000000005</v>
          </cell>
          <cell r="BA1661">
            <v>-14964.986377874859</v>
          </cell>
          <cell r="BC1661" t="str">
            <v>GOLD</v>
          </cell>
          <cell r="BE1661" t="str">
            <v>Apr</v>
          </cell>
        </row>
        <row r="1662">
          <cell r="C1662" t="str">
            <v>Kospo</v>
          </cell>
          <cell r="R1662">
            <v>0</v>
          </cell>
          <cell r="AZ1662">
            <v>0</v>
          </cell>
          <cell r="BA1662">
            <v>0</v>
          </cell>
          <cell r="BC1662" t="str">
            <v>GOLD</v>
          </cell>
          <cell r="BE1662" t="str">
            <v>May</v>
          </cell>
        </row>
        <row r="1663">
          <cell r="C1663" t="str">
            <v>Kospo</v>
          </cell>
          <cell r="R1663">
            <v>0</v>
          </cell>
          <cell r="AZ1663">
            <v>0</v>
          </cell>
          <cell r="BA1663">
            <v>0</v>
          </cell>
          <cell r="BC1663" t="str">
            <v>GOLD</v>
          </cell>
          <cell r="BE1663" t="str">
            <v>Jun</v>
          </cell>
        </row>
        <row r="1664">
          <cell r="C1664" t="str">
            <v>Kospo</v>
          </cell>
          <cell r="R1664">
            <v>0</v>
          </cell>
          <cell r="AZ1664">
            <v>0</v>
          </cell>
          <cell r="BA1664">
            <v>0</v>
          </cell>
          <cell r="BC1664" t="str">
            <v>GOLD</v>
          </cell>
          <cell r="BE1664" t="str">
            <v>Jul</v>
          </cell>
        </row>
        <row r="1665">
          <cell r="C1665" t="str">
            <v>Kospo</v>
          </cell>
          <cell r="R1665">
            <v>0</v>
          </cell>
          <cell r="AZ1665">
            <v>0</v>
          </cell>
          <cell r="BA1665">
            <v>0</v>
          </cell>
          <cell r="BC1665" t="str">
            <v>GOLD</v>
          </cell>
          <cell r="BE1665" t="str">
            <v>Aug</v>
          </cell>
        </row>
        <row r="1666">
          <cell r="C1666" t="str">
            <v>Kospo</v>
          </cell>
          <cell r="R1666">
            <v>0</v>
          </cell>
          <cell r="AZ1666">
            <v>0</v>
          </cell>
          <cell r="BA1666">
            <v>0</v>
          </cell>
          <cell r="BC1666" t="str">
            <v>GOLD</v>
          </cell>
          <cell r="BE1666" t="str">
            <v>Sep</v>
          </cell>
        </row>
        <row r="1667">
          <cell r="C1667" t="str">
            <v>Kospo</v>
          </cell>
          <cell r="R1667">
            <v>0</v>
          </cell>
          <cell r="AZ1667">
            <v>0</v>
          </cell>
          <cell r="BA1667">
            <v>0</v>
          </cell>
          <cell r="BC1667" t="str">
            <v>GOLD</v>
          </cell>
          <cell r="BE1667" t="str">
            <v>Oct</v>
          </cell>
        </row>
        <row r="1668">
          <cell r="C1668" t="str">
            <v>Kospo</v>
          </cell>
          <cell r="R1668">
            <v>0</v>
          </cell>
          <cell r="AZ1668">
            <v>0</v>
          </cell>
          <cell r="BA1668">
            <v>0</v>
          </cell>
          <cell r="BC1668" t="str">
            <v>GOLD</v>
          </cell>
          <cell r="BE1668" t="str">
            <v>Nov</v>
          </cell>
        </row>
        <row r="1669">
          <cell r="C1669" t="str">
            <v>Kospo</v>
          </cell>
          <cell r="R1669">
            <v>0</v>
          </cell>
          <cell r="AZ1669">
            <v>0</v>
          </cell>
          <cell r="BA1669">
            <v>0</v>
          </cell>
          <cell r="BC1669" t="str">
            <v>GOLD</v>
          </cell>
          <cell r="BE1669" t="str">
            <v>Dec</v>
          </cell>
        </row>
        <row r="1670">
          <cell r="C1670" t="str">
            <v>Kowepo</v>
          </cell>
          <cell r="R1670">
            <v>49000</v>
          </cell>
          <cell r="AZ1670">
            <v>-73500</v>
          </cell>
          <cell r="BA1670">
            <v>-64419.686831289699</v>
          </cell>
          <cell r="BC1670" t="str">
            <v>GOLD</v>
          </cell>
          <cell r="BE1670" t="str">
            <v>Jan</v>
          </cell>
        </row>
        <row r="1671">
          <cell r="C1671" t="str">
            <v>Kowepo</v>
          </cell>
          <cell r="R1671">
            <v>0</v>
          </cell>
          <cell r="AZ1671">
            <v>0</v>
          </cell>
          <cell r="BA1671">
            <v>0</v>
          </cell>
          <cell r="BC1671" t="str">
            <v>GOLD</v>
          </cell>
          <cell r="BE1671" t="str">
            <v>Feb</v>
          </cell>
        </row>
        <row r="1672">
          <cell r="C1672" t="str">
            <v>Kowepo</v>
          </cell>
          <cell r="R1672">
            <v>0</v>
          </cell>
          <cell r="AZ1672">
            <v>0</v>
          </cell>
          <cell r="BA1672">
            <v>0</v>
          </cell>
          <cell r="BC1672" t="str">
            <v>GOLD</v>
          </cell>
          <cell r="BE1672" t="str">
            <v>Mar</v>
          </cell>
        </row>
        <row r="1673">
          <cell r="C1673" t="str">
            <v>Kowepo</v>
          </cell>
          <cell r="R1673">
            <v>0</v>
          </cell>
          <cell r="AZ1673">
            <v>0</v>
          </cell>
          <cell r="BA1673">
            <v>0</v>
          </cell>
          <cell r="BC1673" t="str">
            <v>GOLD</v>
          </cell>
          <cell r="BE1673" t="str">
            <v>Apr</v>
          </cell>
        </row>
        <row r="1674">
          <cell r="C1674" t="str">
            <v>Kowepo</v>
          </cell>
          <cell r="R1674">
            <v>0</v>
          </cell>
          <cell r="AZ1674">
            <v>0</v>
          </cell>
          <cell r="BA1674">
            <v>0</v>
          </cell>
          <cell r="BC1674" t="str">
            <v>GOLD</v>
          </cell>
          <cell r="BE1674" t="str">
            <v>May</v>
          </cell>
        </row>
        <row r="1675">
          <cell r="C1675" t="str">
            <v>Kowepo</v>
          </cell>
          <cell r="R1675">
            <v>0</v>
          </cell>
          <cell r="AZ1675">
            <v>0</v>
          </cell>
          <cell r="BA1675">
            <v>0</v>
          </cell>
          <cell r="BC1675" t="str">
            <v>GOLD</v>
          </cell>
          <cell r="BE1675" t="str">
            <v>Jun</v>
          </cell>
        </row>
        <row r="1676">
          <cell r="C1676" t="str">
            <v>Kowepo</v>
          </cell>
          <cell r="R1676">
            <v>0</v>
          </cell>
          <cell r="AZ1676">
            <v>0</v>
          </cell>
          <cell r="BA1676">
            <v>0</v>
          </cell>
          <cell r="BC1676" t="str">
            <v>GOLD</v>
          </cell>
          <cell r="BE1676" t="str">
            <v>Jul</v>
          </cell>
        </row>
        <row r="1677">
          <cell r="C1677" t="str">
            <v>Kowepo</v>
          </cell>
          <cell r="R1677">
            <v>0</v>
          </cell>
          <cell r="AZ1677">
            <v>0</v>
          </cell>
          <cell r="BA1677">
            <v>0</v>
          </cell>
          <cell r="BC1677" t="str">
            <v>GOLD</v>
          </cell>
          <cell r="BE1677" t="str">
            <v>Aug</v>
          </cell>
        </row>
        <row r="1678">
          <cell r="C1678" t="str">
            <v>Kowepo</v>
          </cell>
          <cell r="R1678">
            <v>0</v>
          </cell>
          <cell r="AZ1678">
            <v>0</v>
          </cell>
          <cell r="BA1678">
            <v>0</v>
          </cell>
          <cell r="BC1678" t="str">
            <v>GOLD</v>
          </cell>
          <cell r="BE1678" t="str">
            <v>Sep</v>
          </cell>
        </row>
        <row r="1679">
          <cell r="C1679" t="str">
            <v>Kowepo</v>
          </cell>
          <cell r="R1679">
            <v>0</v>
          </cell>
          <cell r="AZ1679">
            <v>0</v>
          </cell>
          <cell r="BA1679">
            <v>0</v>
          </cell>
          <cell r="BC1679" t="str">
            <v>GOLD</v>
          </cell>
          <cell r="BE1679" t="str">
            <v>Oct</v>
          </cell>
        </row>
        <row r="1680">
          <cell r="C1680" t="str">
            <v>Kowepo</v>
          </cell>
          <cell r="R1680">
            <v>0</v>
          </cell>
          <cell r="AZ1680">
            <v>0</v>
          </cell>
          <cell r="BA1680">
            <v>0</v>
          </cell>
          <cell r="BC1680" t="str">
            <v>GOLD</v>
          </cell>
          <cell r="BE1680" t="str">
            <v>Nov</v>
          </cell>
        </row>
        <row r="1681">
          <cell r="C1681" t="str">
            <v>Kowepo</v>
          </cell>
          <cell r="R1681">
            <v>0</v>
          </cell>
          <cell r="AZ1681">
            <v>0</v>
          </cell>
          <cell r="BA1681">
            <v>0</v>
          </cell>
          <cell r="BC1681" t="str">
            <v>GOLD</v>
          </cell>
          <cell r="BE1681" t="str">
            <v>Dec</v>
          </cell>
        </row>
        <row r="1682">
          <cell r="C1682" t="str">
            <v>Kowepo</v>
          </cell>
          <cell r="R1682">
            <v>21000.000000000004</v>
          </cell>
          <cell r="AZ1682">
            <v>-31500.000000000007</v>
          </cell>
          <cell r="BA1682">
            <v>-25749.80469413404</v>
          </cell>
          <cell r="BC1682" t="str">
            <v>GOLD</v>
          </cell>
          <cell r="BE1682" t="str">
            <v>Jan</v>
          </cell>
        </row>
        <row r="1683">
          <cell r="C1683" t="str">
            <v>Kowepo</v>
          </cell>
          <cell r="R1683">
            <v>0</v>
          </cell>
          <cell r="AZ1683">
            <v>0</v>
          </cell>
          <cell r="BA1683">
            <v>0</v>
          </cell>
          <cell r="BC1683" t="str">
            <v>GOLD</v>
          </cell>
          <cell r="BE1683" t="str">
            <v>Feb</v>
          </cell>
        </row>
        <row r="1684">
          <cell r="C1684" t="str">
            <v>Kowepo</v>
          </cell>
          <cell r="R1684">
            <v>0</v>
          </cell>
          <cell r="AZ1684">
            <v>0</v>
          </cell>
          <cell r="BA1684">
            <v>0</v>
          </cell>
          <cell r="BC1684" t="str">
            <v>GOLD</v>
          </cell>
          <cell r="BE1684" t="str">
            <v>Mar</v>
          </cell>
        </row>
        <row r="1685">
          <cell r="C1685" t="str">
            <v>Kowepo</v>
          </cell>
          <cell r="R1685">
            <v>0</v>
          </cell>
          <cell r="AZ1685">
            <v>0</v>
          </cell>
          <cell r="BA1685">
            <v>0</v>
          </cell>
          <cell r="BC1685" t="str">
            <v>GOLD</v>
          </cell>
          <cell r="BE1685" t="str">
            <v>Apr</v>
          </cell>
        </row>
        <row r="1686">
          <cell r="C1686" t="str">
            <v>Kowepo</v>
          </cell>
          <cell r="R1686">
            <v>0</v>
          </cell>
          <cell r="AZ1686">
            <v>0</v>
          </cell>
          <cell r="BA1686">
            <v>0</v>
          </cell>
          <cell r="BC1686" t="str">
            <v>GOLD</v>
          </cell>
          <cell r="BE1686" t="str">
            <v>May</v>
          </cell>
        </row>
        <row r="1687">
          <cell r="C1687" t="str">
            <v>Kowepo</v>
          </cell>
          <cell r="R1687">
            <v>0</v>
          </cell>
          <cell r="AZ1687">
            <v>0</v>
          </cell>
          <cell r="BA1687">
            <v>0</v>
          </cell>
          <cell r="BC1687" t="str">
            <v>GOLD</v>
          </cell>
          <cell r="BE1687" t="str">
            <v>Jun</v>
          </cell>
        </row>
        <row r="1688">
          <cell r="C1688" t="str">
            <v>Kowepo</v>
          </cell>
          <cell r="R1688">
            <v>0</v>
          </cell>
          <cell r="AZ1688">
            <v>0</v>
          </cell>
          <cell r="BA1688">
            <v>0</v>
          </cell>
          <cell r="BC1688" t="str">
            <v>GOLD</v>
          </cell>
          <cell r="BE1688" t="str">
            <v>Jul</v>
          </cell>
        </row>
        <row r="1689">
          <cell r="C1689" t="str">
            <v>Kowepo</v>
          </cell>
          <cell r="R1689">
            <v>0</v>
          </cell>
          <cell r="AZ1689">
            <v>0</v>
          </cell>
          <cell r="BA1689">
            <v>0</v>
          </cell>
          <cell r="BC1689" t="str">
            <v>GOLD</v>
          </cell>
          <cell r="BE1689" t="str">
            <v>Aug</v>
          </cell>
        </row>
        <row r="1690">
          <cell r="C1690" t="str">
            <v>Kowepo</v>
          </cell>
          <cell r="R1690">
            <v>0</v>
          </cell>
          <cell r="AZ1690">
            <v>0</v>
          </cell>
          <cell r="BA1690">
            <v>0</v>
          </cell>
          <cell r="BC1690" t="str">
            <v>GOLD</v>
          </cell>
          <cell r="BE1690" t="str">
            <v>Sep</v>
          </cell>
        </row>
        <row r="1691">
          <cell r="C1691" t="str">
            <v>Kowepo</v>
          </cell>
          <cell r="R1691">
            <v>0</v>
          </cell>
          <cell r="AZ1691">
            <v>0</v>
          </cell>
          <cell r="BA1691">
            <v>0</v>
          </cell>
          <cell r="BC1691" t="str">
            <v>GOLD</v>
          </cell>
          <cell r="BE1691" t="str">
            <v>Oct</v>
          </cell>
        </row>
        <row r="1692">
          <cell r="C1692" t="str">
            <v>Kowepo</v>
          </cell>
          <cell r="R1692">
            <v>0</v>
          </cell>
          <cell r="AZ1692">
            <v>0</v>
          </cell>
          <cell r="BA1692">
            <v>0</v>
          </cell>
          <cell r="BC1692" t="str">
            <v>GOLD</v>
          </cell>
          <cell r="BE1692" t="str">
            <v>Nov</v>
          </cell>
        </row>
        <row r="1693">
          <cell r="C1693" t="str">
            <v>Kowepo</v>
          </cell>
          <cell r="R1693">
            <v>0</v>
          </cell>
          <cell r="AZ1693">
            <v>0</v>
          </cell>
          <cell r="BA1693">
            <v>0</v>
          </cell>
          <cell r="BC1693" t="str">
            <v>GOLD</v>
          </cell>
          <cell r="BE1693" t="str">
            <v>Dec</v>
          </cell>
        </row>
        <row r="1694">
          <cell r="C1694" t="str">
            <v>Kowepo</v>
          </cell>
          <cell r="R1694">
            <v>0</v>
          </cell>
          <cell r="AZ1694">
            <v>0</v>
          </cell>
          <cell r="BA1694">
            <v>0</v>
          </cell>
          <cell r="BC1694" t="str">
            <v>GOLD</v>
          </cell>
          <cell r="BE1694" t="str">
            <v>Jan</v>
          </cell>
        </row>
        <row r="1695">
          <cell r="C1695" t="str">
            <v>Kowepo</v>
          </cell>
          <cell r="R1695">
            <v>104000</v>
          </cell>
          <cell r="AZ1695">
            <v>-156000</v>
          </cell>
          <cell r="BA1695">
            <v>-126270.27086234976</v>
          </cell>
          <cell r="BC1695" t="str">
            <v>GOLD</v>
          </cell>
          <cell r="BE1695" t="str">
            <v>Feb</v>
          </cell>
        </row>
        <row r="1696">
          <cell r="C1696" t="str">
            <v>Kowepo</v>
          </cell>
          <cell r="R1696">
            <v>0</v>
          </cell>
          <cell r="AZ1696">
            <v>0</v>
          </cell>
          <cell r="BA1696">
            <v>0</v>
          </cell>
          <cell r="BC1696" t="str">
            <v>GOLD</v>
          </cell>
          <cell r="BE1696" t="str">
            <v>Mar</v>
          </cell>
        </row>
        <row r="1697">
          <cell r="C1697" t="str">
            <v>Kowepo</v>
          </cell>
          <cell r="R1697">
            <v>0</v>
          </cell>
          <cell r="AZ1697">
            <v>0</v>
          </cell>
          <cell r="BA1697">
            <v>0</v>
          </cell>
          <cell r="BC1697" t="str">
            <v>GOLD</v>
          </cell>
          <cell r="BE1697" t="str">
            <v>Apr</v>
          </cell>
        </row>
        <row r="1698">
          <cell r="C1698" t="str">
            <v>Kowepo</v>
          </cell>
          <cell r="R1698">
            <v>0</v>
          </cell>
          <cell r="AZ1698">
            <v>0</v>
          </cell>
          <cell r="BA1698">
            <v>0</v>
          </cell>
          <cell r="BC1698" t="str">
            <v>GOLD</v>
          </cell>
          <cell r="BE1698" t="str">
            <v>May</v>
          </cell>
        </row>
        <row r="1699">
          <cell r="C1699" t="str">
            <v>Kowepo</v>
          </cell>
          <cell r="R1699">
            <v>0</v>
          </cell>
          <cell r="AZ1699">
            <v>0</v>
          </cell>
          <cell r="BA1699">
            <v>0</v>
          </cell>
          <cell r="BC1699" t="str">
            <v>GOLD</v>
          </cell>
          <cell r="BE1699" t="str">
            <v>Jun</v>
          </cell>
        </row>
        <row r="1700">
          <cell r="C1700" t="str">
            <v>Kowepo</v>
          </cell>
          <cell r="R1700">
            <v>0</v>
          </cell>
          <cell r="AZ1700">
            <v>0</v>
          </cell>
          <cell r="BA1700">
            <v>0</v>
          </cell>
          <cell r="BC1700" t="str">
            <v>GOLD</v>
          </cell>
          <cell r="BE1700" t="str">
            <v>Jul</v>
          </cell>
        </row>
        <row r="1701">
          <cell r="C1701" t="str">
            <v>Kowepo</v>
          </cell>
          <cell r="R1701">
            <v>0</v>
          </cell>
          <cell r="AZ1701">
            <v>0</v>
          </cell>
          <cell r="BA1701">
            <v>0</v>
          </cell>
          <cell r="BC1701" t="str">
            <v>GOLD</v>
          </cell>
          <cell r="BE1701" t="str">
            <v>Aug</v>
          </cell>
        </row>
        <row r="1702">
          <cell r="C1702" t="str">
            <v>Kowepo</v>
          </cell>
          <cell r="R1702">
            <v>0</v>
          </cell>
          <cell r="AZ1702">
            <v>0</v>
          </cell>
          <cell r="BA1702">
            <v>0</v>
          </cell>
          <cell r="BC1702" t="str">
            <v>GOLD</v>
          </cell>
          <cell r="BE1702" t="str">
            <v>Sep</v>
          </cell>
        </row>
        <row r="1703">
          <cell r="C1703" t="str">
            <v>Kowepo</v>
          </cell>
          <cell r="R1703">
            <v>0</v>
          </cell>
          <cell r="AZ1703">
            <v>0</v>
          </cell>
          <cell r="BA1703">
            <v>0</v>
          </cell>
          <cell r="BC1703" t="str">
            <v>GOLD</v>
          </cell>
          <cell r="BE1703" t="str">
            <v>Oct</v>
          </cell>
        </row>
        <row r="1704">
          <cell r="C1704" t="str">
            <v>Kowepo</v>
          </cell>
          <cell r="R1704">
            <v>0</v>
          </cell>
          <cell r="AZ1704">
            <v>0</v>
          </cell>
          <cell r="BA1704">
            <v>0</v>
          </cell>
          <cell r="BC1704" t="str">
            <v>GOLD</v>
          </cell>
          <cell r="BE1704" t="str">
            <v>Nov</v>
          </cell>
        </row>
        <row r="1705">
          <cell r="C1705" t="str">
            <v>Kowepo</v>
          </cell>
          <cell r="R1705">
            <v>0</v>
          </cell>
          <cell r="AZ1705">
            <v>0</v>
          </cell>
          <cell r="BA1705">
            <v>0</v>
          </cell>
          <cell r="BC1705" t="str">
            <v>GOLD</v>
          </cell>
          <cell r="BE1705" t="str">
            <v>Dec</v>
          </cell>
        </row>
        <row r="1706">
          <cell r="C1706" t="str">
            <v>Kowepo</v>
          </cell>
          <cell r="R1706">
            <v>0</v>
          </cell>
          <cell r="AZ1706">
            <v>0</v>
          </cell>
          <cell r="BA1706">
            <v>0</v>
          </cell>
          <cell r="BC1706" t="str">
            <v>GOLD</v>
          </cell>
          <cell r="BE1706" t="str">
            <v>Jan</v>
          </cell>
        </row>
        <row r="1707">
          <cell r="C1707" t="str">
            <v>Kowepo</v>
          </cell>
          <cell r="R1707">
            <v>25999.999999999993</v>
          </cell>
          <cell r="AZ1707">
            <v>-38999.999999999985</v>
          </cell>
          <cell r="BA1707">
            <v>-22036.784491552251</v>
          </cell>
          <cell r="BC1707" t="str">
            <v>GOLD</v>
          </cell>
          <cell r="BE1707" t="str">
            <v>Feb</v>
          </cell>
        </row>
        <row r="1708">
          <cell r="C1708" t="str">
            <v>Kowepo</v>
          </cell>
          <cell r="R1708">
            <v>0</v>
          </cell>
          <cell r="AZ1708">
            <v>0</v>
          </cell>
          <cell r="BA1708">
            <v>0</v>
          </cell>
          <cell r="BC1708" t="str">
            <v>GOLD</v>
          </cell>
          <cell r="BE1708" t="str">
            <v>Mar</v>
          </cell>
        </row>
        <row r="1709">
          <cell r="C1709" t="str">
            <v>Kowepo</v>
          </cell>
          <cell r="R1709">
            <v>0</v>
          </cell>
          <cell r="AZ1709">
            <v>0</v>
          </cell>
          <cell r="BA1709">
            <v>0</v>
          </cell>
          <cell r="BC1709" t="str">
            <v>GOLD</v>
          </cell>
          <cell r="BE1709" t="str">
            <v>Apr</v>
          </cell>
        </row>
        <row r="1710">
          <cell r="C1710" t="str">
            <v>Kowepo</v>
          </cell>
          <cell r="R1710">
            <v>0</v>
          </cell>
          <cell r="AZ1710">
            <v>0</v>
          </cell>
          <cell r="BA1710">
            <v>0</v>
          </cell>
          <cell r="BC1710" t="str">
            <v>GOLD</v>
          </cell>
          <cell r="BE1710" t="str">
            <v>May</v>
          </cell>
        </row>
        <row r="1711">
          <cell r="C1711" t="str">
            <v>Kowepo</v>
          </cell>
          <cell r="R1711">
            <v>0</v>
          </cell>
          <cell r="AZ1711">
            <v>0</v>
          </cell>
          <cell r="BA1711">
            <v>0</v>
          </cell>
          <cell r="BC1711" t="str">
            <v>GOLD</v>
          </cell>
          <cell r="BE1711" t="str">
            <v>Jun</v>
          </cell>
        </row>
        <row r="1712">
          <cell r="C1712" t="str">
            <v>Kowepo</v>
          </cell>
          <cell r="R1712">
            <v>0</v>
          </cell>
          <cell r="AZ1712">
            <v>0</v>
          </cell>
          <cell r="BA1712">
            <v>0</v>
          </cell>
          <cell r="BC1712" t="str">
            <v>GOLD</v>
          </cell>
          <cell r="BE1712" t="str">
            <v>Jul</v>
          </cell>
        </row>
        <row r="1713">
          <cell r="C1713" t="str">
            <v>Kowepo</v>
          </cell>
          <cell r="R1713">
            <v>0</v>
          </cell>
          <cell r="AZ1713">
            <v>0</v>
          </cell>
          <cell r="BA1713">
            <v>0</v>
          </cell>
          <cell r="BC1713" t="str">
            <v>GOLD</v>
          </cell>
          <cell r="BE1713" t="str">
            <v>Aug</v>
          </cell>
        </row>
        <row r="1714">
          <cell r="C1714" t="str">
            <v>Kowepo</v>
          </cell>
          <cell r="R1714">
            <v>0</v>
          </cell>
          <cell r="AZ1714">
            <v>0</v>
          </cell>
          <cell r="BA1714">
            <v>0</v>
          </cell>
          <cell r="BC1714" t="str">
            <v>GOLD</v>
          </cell>
          <cell r="BE1714" t="str">
            <v>Sep</v>
          </cell>
        </row>
        <row r="1715">
          <cell r="C1715" t="str">
            <v>Kowepo</v>
          </cell>
          <cell r="R1715">
            <v>0</v>
          </cell>
          <cell r="AZ1715">
            <v>0</v>
          </cell>
          <cell r="BA1715">
            <v>0</v>
          </cell>
          <cell r="BC1715" t="str">
            <v>GOLD</v>
          </cell>
          <cell r="BE1715" t="str">
            <v>Oct</v>
          </cell>
        </row>
        <row r="1716">
          <cell r="C1716" t="str">
            <v>Kowepo</v>
          </cell>
          <cell r="R1716">
            <v>0</v>
          </cell>
          <cell r="AZ1716">
            <v>0</v>
          </cell>
          <cell r="BA1716">
            <v>0</v>
          </cell>
          <cell r="BC1716" t="str">
            <v>GOLD</v>
          </cell>
          <cell r="BE1716" t="str">
            <v>Nov</v>
          </cell>
        </row>
        <row r="1717">
          <cell r="C1717" t="str">
            <v>Kowepo</v>
          </cell>
          <cell r="R1717">
            <v>0</v>
          </cell>
          <cell r="AZ1717">
            <v>0</v>
          </cell>
          <cell r="BA1717">
            <v>0</v>
          </cell>
          <cell r="BC1717" t="str">
            <v>GOLD</v>
          </cell>
          <cell r="BE1717" t="str">
            <v>Dec</v>
          </cell>
        </row>
        <row r="1718">
          <cell r="C1718" t="str">
            <v>Kewespo</v>
          </cell>
          <cell r="R1718">
            <v>0</v>
          </cell>
          <cell r="AZ1718">
            <v>0</v>
          </cell>
          <cell r="BA1718">
            <v>0</v>
          </cell>
          <cell r="BC1718" t="str">
            <v>OTHERS</v>
          </cell>
          <cell r="BE1718" t="str">
            <v>Jan</v>
          </cell>
        </row>
        <row r="1719">
          <cell r="C1719" t="str">
            <v>Kewespo</v>
          </cell>
          <cell r="R1719">
            <v>35000</v>
          </cell>
          <cell r="AZ1719">
            <v>-17500</v>
          </cell>
          <cell r="BA1719">
            <v>-46655.186834272208</v>
          </cell>
          <cell r="BC1719" t="str">
            <v>OTHERS</v>
          </cell>
          <cell r="BE1719" t="str">
            <v>Feb</v>
          </cell>
        </row>
        <row r="1720">
          <cell r="C1720" t="str">
            <v>Kewespo</v>
          </cell>
          <cell r="R1720">
            <v>0</v>
          </cell>
          <cell r="AZ1720">
            <v>0</v>
          </cell>
          <cell r="BA1720">
            <v>0</v>
          </cell>
          <cell r="BC1720" t="str">
            <v>OTHERS</v>
          </cell>
          <cell r="BE1720" t="str">
            <v>Mar</v>
          </cell>
        </row>
        <row r="1721">
          <cell r="C1721" t="str">
            <v>Kewespo</v>
          </cell>
          <cell r="R1721">
            <v>0</v>
          </cell>
          <cell r="AZ1721">
            <v>0</v>
          </cell>
          <cell r="BA1721">
            <v>0</v>
          </cell>
          <cell r="BC1721" t="str">
            <v>OTHERS</v>
          </cell>
          <cell r="BE1721" t="str">
            <v>Apr</v>
          </cell>
        </row>
        <row r="1722">
          <cell r="C1722" t="str">
            <v>Kewespo</v>
          </cell>
          <cell r="R1722">
            <v>0</v>
          </cell>
          <cell r="AZ1722">
            <v>0</v>
          </cell>
          <cell r="BA1722">
            <v>0</v>
          </cell>
          <cell r="BC1722" t="str">
            <v>OTHERS</v>
          </cell>
          <cell r="BE1722" t="str">
            <v>May</v>
          </cell>
        </row>
        <row r="1723">
          <cell r="C1723" t="str">
            <v>Kewespo</v>
          </cell>
          <cell r="R1723">
            <v>0</v>
          </cell>
          <cell r="AZ1723">
            <v>0</v>
          </cell>
          <cell r="BA1723">
            <v>0</v>
          </cell>
          <cell r="BC1723" t="str">
            <v>OTHERS</v>
          </cell>
          <cell r="BE1723" t="str">
            <v>Jun</v>
          </cell>
        </row>
        <row r="1724">
          <cell r="C1724" t="str">
            <v>Kewespo</v>
          </cell>
          <cell r="R1724">
            <v>0</v>
          </cell>
          <cell r="AZ1724">
            <v>0</v>
          </cell>
          <cell r="BA1724">
            <v>0</v>
          </cell>
          <cell r="BC1724" t="str">
            <v>OTHERS</v>
          </cell>
          <cell r="BE1724" t="str">
            <v>Jul</v>
          </cell>
        </row>
        <row r="1725">
          <cell r="C1725" t="str">
            <v>Kewespo</v>
          </cell>
          <cell r="R1725">
            <v>0</v>
          </cell>
          <cell r="AZ1725">
            <v>0</v>
          </cell>
          <cell r="BA1725">
            <v>0</v>
          </cell>
          <cell r="BC1725" t="str">
            <v>OTHERS</v>
          </cell>
          <cell r="BE1725" t="str">
            <v>Aug</v>
          </cell>
        </row>
        <row r="1726">
          <cell r="C1726" t="str">
            <v>Kewespo</v>
          </cell>
          <cell r="R1726">
            <v>0</v>
          </cell>
          <cell r="AZ1726">
            <v>0</v>
          </cell>
          <cell r="BA1726">
            <v>0</v>
          </cell>
          <cell r="BC1726" t="str">
            <v>OTHERS</v>
          </cell>
          <cell r="BE1726" t="str">
            <v>Sep</v>
          </cell>
        </row>
        <row r="1727">
          <cell r="C1727" t="str">
            <v>Kewespo</v>
          </cell>
          <cell r="R1727">
            <v>0</v>
          </cell>
          <cell r="AZ1727">
            <v>0</v>
          </cell>
          <cell r="BA1727">
            <v>0</v>
          </cell>
          <cell r="BC1727" t="str">
            <v>OTHERS</v>
          </cell>
          <cell r="BE1727" t="str">
            <v>Oct</v>
          </cell>
        </row>
        <row r="1728">
          <cell r="C1728" t="str">
            <v>Kewespo</v>
          </cell>
          <cell r="R1728">
            <v>0</v>
          </cell>
          <cell r="AZ1728">
            <v>0</v>
          </cell>
          <cell r="BA1728">
            <v>0</v>
          </cell>
          <cell r="BC1728" t="str">
            <v>OTHERS</v>
          </cell>
          <cell r="BE1728" t="str">
            <v>Nov</v>
          </cell>
        </row>
        <row r="1729">
          <cell r="C1729" t="str">
            <v>Kewespo</v>
          </cell>
          <cell r="R1729">
            <v>0</v>
          </cell>
          <cell r="AZ1729">
            <v>0</v>
          </cell>
          <cell r="BA1729">
            <v>0</v>
          </cell>
          <cell r="BC1729" t="str">
            <v>OTHERS</v>
          </cell>
          <cell r="BE1729" t="str">
            <v>Dec</v>
          </cell>
        </row>
        <row r="1730">
          <cell r="C1730" t="str">
            <v>Kewespo</v>
          </cell>
          <cell r="R1730">
            <v>0</v>
          </cell>
          <cell r="AZ1730">
            <v>0</v>
          </cell>
          <cell r="BA1730">
            <v>0</v>
          </cell>
          <cell r="BC1730" t="str">
            <v>OTHERS</v>
          </cell>
          <cell r="BE1730" t="str">
            <v>Jan</v>
          </cell>
        </row>
        <row r="1731">
          <cell r="C1731" t="str">
            <v>Kewespo</v>
          </cell>
          <cell r="R1731">
            <v>35000</v>
          </cell>
          <cell r="AZ1731">
            <v>-17500</v>
          </cell>
          <cell r="BA1731">
            <v>-43514.304691151512</v>
          </cell>
          <cell r="BC1731" t="str">
            <v>OTHERS</v>
          </cell>
          <cell r="BE1731" t="str">
            <v>Feb</v>
          </cell>
        </row>
        <row r="1732">
          <cell r="C1732" t="str">
            <v>Kewespo</v>
          </cell>
          <cell r="R1732">
            <v>0</v>
          </cell>
          <cell r="AZ1732">
            <v>0</v>
          </cell>
          <cell r="BA1732">
            <v>0</v>
          </cell>
          <cell r="BC1732" t="str">
            <v>OTHERS</v>
          </cell>
          <cell r="BE1732" t="str">
            <v>Mar</v>
          </cell>
        </row>
        <row r="1733">
          <cell r="C1733" t="str">
            <v>Kewespo</v>
          </cell>
          <cell r="R1733">
            <v>0</v>
          </cell>
          <cell r="AZ1733">
            <v>0</v>
          </cell>
          <cell r="BA1733">
            <v>0</v>
          </cell>
          <cell r="BC1733" t="str">
            <v>OTHERS</v>
          </cell>
          <cell r="BE1733" t="str">
            <v>Apr</v>
          </cell>
        </row>
        <row r="1734">
          <cell r="C1734" t="str">
            <v>Kewespo</v>
          </cell>
          <cell r="R1734">
            <v>0</v>
          </cell>
          <cell r="AZ1734">
            <v>0</v>
          </cell>
          <cell r="BA1734">
            <v>0</v>
          </cell>
          <cell r="BC1734" t="str">
            <v>OTHERS</v>
          </cell>
          <cell r="BE1734" t="str">
            <v>May</v>
          </cell>
        </row>
        <row r="1735">
          <cell r="C1735" t="str">
            <v>Kewespo</v>
          </cell>
          <cell r="R1735">
            <v>0</v>
          </cell>
          <cell r="AZ1735">
            <v>0</v>
          </cell>
          <cell r="BA1735">
            <v>0</v>
          </cell>
          <cell r="BC1735" t="str">
            <v>OTHERS</v>
          </cell>
          <cell r="BE1735" t="str">
            <v>Jun</v>
          </cell>
        </row>
        <row r="1736">
          <cell r="C1736" t="str">
            <v>Kewespo</v>
          </cell>
          <cell r="R1736">
            <v>0</v>
          </cell>
          <cell r="AZ1736">
            <v>0</v>
          </cell>
          <cell r="BA1736">
            <v>0</v>
          </cell>
          <cell r="BC1736" t="str">
            <v>OTHERS</v>
          </cell>
          <cell r="BE1736" t="str">
            <v>Jul</v>
          </cell>
        </row>
        <row r="1737">
          <cell r="C1737" t="str">
            <v>Kewespo</v>
          </cell>
          <cell r="R1737">
            <v>0</v>
          </cell>
          <cell r="AZ1737">
            <v>0</v>
          </cell>
          <cell r="BA1737">
            <v>0</v>
          </cell>
          <cell r="BC1737" t="str">
            <v>OTHERS</v>
          </cell>
          <cell r="BE1737" t="str">
            <v>Aug</v>
          </cell>
        </row>
        <row r="1738">
          <cell r="C1738" t="str">
            <v>Kewespo</v>
          </cell>
          <cell r="R1738">
            <v>0</v>
          </cell>
          <cell r="AZ1738">
            <v>0</v>
          </cell>
          <cell r="BA1738">
            <v>0</v>
          </cell>
          <cell r="BC1738" t="str">
            <v>OTHERS</v>
          </cell>
          <cell r="BE1738" t="str">
            <v>Sep</v>
          </cell>
        </row>
        <row r="1739">
          <cell r="C1739" t="str">
            <v>Kewespo</v>
          </cell>
          <cell r="R1739">
            <v>0</v>
          </cell>
          <cell r="AZ1739">
            <v>0</v>
          </cell>
          <cell r="BA1739">
            <v>0</v>
          </cell>
          <cell r="BC1739" t="str">
            <v>OTHERS</v>
          </cell>
          <cell r="BE1739" t="str">
            <v>Oct</v>
          </cell>
        </row>
        <row r="1740">
          <cell r="C1740" t="str">
            <v>Kewespo</v>
          </cell>
          <cell r="R1740">
            <v>0</v>
          </cell>
          <cell r="AZ1740">
            <v>0</v>
          </cell>
          <cell r="BA1740">
            <v>0</v>
          </cell>
          <cell r="BC1740" t="str">
            <v>OTHERS</v>
          </cell>
          <cell r="BE1740" t="str">
            <v>Nov</v>
          </cell>
        </row>
        <row r="1741">
          <cell r="C1741" t="str">
            <v>Kewespo</v>
          </cell>
          <cell r="R1741">
            <v>0</v>
          </cell>
          <cell r="AZ1741">
            <v>0</v>
          </cell>
          <cell r="BA1741">
            <v>0</v>
          </cell>
          <cell r="BC1741" t="str">
            <v>OTHERS</v>
          </cell>
          <cell r="BE1741" t="str">
            <v>Dec</v>
          </cell>
        </row>
        <row r="1742">
          <cell r="C1742" t="str">
            <v>Kewespo</v>
          </cell>
          <cell r="R1742">
            <v>96000</v>
          </cell>
          <cell r="AZ1742">
            <v>-48000</v>
          </cell>
          <cell r="BA1742">
            <v>-112985.18683534802</v>
          </cell>
          <cell r="BC1742" t="str">
            <v>OTHERS</v>
          </cell>
          <cell r="BE1742" t="str">
            <v>Jan</v>
          </cell>
        </row>
        <row r="1743">
          <cell r="C1743" t="str">
            <v>Kewespo</v>
          </cell>
          <cell r="R1743">
            <v>0</v>
          </cell>
          <cell r="AZ1743">
            <v>0</v>
          </cell>
          <cell r="BA1743">
            <v>0</v>
          </cell>
          <cell r="BC1743" t="str">
            <v>OTHERS</v>
          </cell>
          <cell r="BE1743" t="str">
            <v>Feb</v>
          </cell>
        </row>
        <row r="1744">
          <cell r="C1744" t="str">
            <v>Kewespo</v>
          </cell>
          <cell r="R1744">
            <v>0</v>
          </cell>
          <cell r="AZ1744">
            <v>0</v>
          </cell>
          <cell r="BA1744">
            <v>0</v>
          </cell>
          <cell r="BC1744" t="str">
            <v>OTHERS</v>
          </cell>
          <cell r="BE1744" t="str">
            <v>Mar</v>
          </cell>
        </row>
        <row r="1745">
          <cell r="C1745" t="str">
            <v>Kewespo</v>
          </cell>
          <cell r="R1745">
            <v>0</v>
          </cell>
          <cell r="AZ1745">
            <v>0</v>
          </cell>
          <cell r="BA1745">
            <v>0</v>
          </cell>
          <cell r="BC1745" t="str">
            <v>OTHERS</v>
          </cell>
          <cell r="BE1745" t="str">
            <v>Apr</v>
          </cell>
        </row>
        <row r="1746">
          <cell r="C1746" t="str">
            <v>Kewespo</v>
          </cell>
          <cell r="R1746">
            <v>0</v>
          </cell>
          <cell r="AZ1746">
            <v>0</v>
          </cell>
          <cell r="BA1746">
            <v>0</v>
          </cell>
          <cell r="BC1746" t="str">
            <v>OTHERS</v>
          </cell>
          <cell r="BE1746" t="str">
            <v>May</v>
          </cell>
        </row>
        <row r="1747">
          <cell r="C1747" t="str">
            <v>Kewespo</v>
          </cell>
          <cell r="R1747">
            <v>0</v>
          </cell>
          <cell r="AZ1747">
            <v>0</v>
          </cell>
          <cell r="BA1747">
            <v>0</v>
          </cell>
          <cell r="BC1747" t="str">
            <v>OTHERS</v>
          </cell>
          <cell r="BE1747" t="str">
            <v>Jun</v>
          </cell>
        </row>
        <row r="1748">
          <cell r="C1748" t="str">
            <v>Kewespo</v>
          </cell>
          <cell r="R1748">
            <v>0</v>
          </cell>
          <cell r="AZ1748">
            <v>0</v>
          </cell>
          <cell r="BA1748">
            <v>0</v>
          </cell>
          <cell r="BC1748" t="str">
            <v>OTHERS</v>
          </cell>
          <cell r="BE1748" t="str">
            <v>Jul</v>
          </cell>
        </row>
        <row r="1749">
          <cell r="C1749" t="str">
            <v>Kewespo</v>
          </cell>
          <cell r="R1749">
            <v>0</v>
          </cell>
          <cell r="AZ1749">
            <v>0</v>
          </cell>
          <cell r="BA1749">
            <v>0</v>
          </cell>
          <cell r="BC1749" t="str">
            <v>OTHERS</v>
          </cell>
          <cell r="BE1749" t="str">
            <v>Aug</v>
          </cell>
        </row>
        <row r="1750">
          <cell r="C1750" t="str">
            <v>Kewespo</v>
          </cell>
          <cell r="R1750">
            <v>0</v>
          </cell>
          <cell r="AZ1750">
            <v>0</v>
          </cell>
          <cell r="BA1750">
            <v>0</v>
          </cell>
          <cell r="BC1750" t="str">
            <v>OTHERS</v>
          </cell>
          <cell r="BE1750" t="str">
            <v>Sep</v>
          </cell>
        </row>
        <row r="1751">
          <cell r="C1751" t="str">
            <v>Kewespo</v>
          </cell>
          <cell r="R1751">
            <v>0</v>
          </cell>
          <cell r="AZ1751">
            <v>0</v>
          </cell>
          <cell r="BA1751">
            <v>0</v>
          </cell>
          <cell r="BC1751" t="str">
            <v>OTHERS</v>
          </cell>
          <cell r="BE1751" t="str">
            <v>Oct</v>
          </cell>
        </row>
        <row r="1752">
          <cell r="C1752" t="str">
            <v>Kewespo</v>
          </cell>
          <cell r="R1752">
            <v>0</v>
          </cell>
          <cell r="AZ1752">
            <v>0</v>
          </cell>
          <cell r="BA1752">
            <v>0</v>
          </cell>
          <cell r="BC1752" t="str">
            <v>OTHERS</v>
          </cell>
          <cell r="BE1752" t="str">
            <v>Nov</v>
          </cell>
        </row>
        <row r="1753">
          <cell r="C1753" t="str">
            <v>Kewespo</v>
          </cell>
          <cell r="R1753">
            <v>0</v>
          </cell>
          <cell r="AZ1753">
            <v>0</v>
          </cell>
          <cell r="BA1753">
            <v>0</v>
          </cell>
          <cell r="BC1753" t="str">
            <v>OTHERS</v>
          </cell>
          <cell r="BE1753" t="str">
            <v>Dec</v>
          </cell>
        </row>
        <row r="1754">
          <cell r="C1754" t="str">
            <v>Kewespo</v>
          </cell>
          <cell r="R1754">
            <v>24000</v>
          </cell>
          <cell r="AZ1754">
            <v>-12000</v>
          </cell>
          <cell r="BA1754">
            <v>-19718.261440514016</v>
          </cell>
          <cell r="BC1754" t="str">
            <v>OTHERS</v>
          </cell>
          <cell r="BE1754" t="str">
            <v>Jan</v>
          </cell>
        </row>
        <row r="1755">
          <cell r="C1755" t="str">
            <v>Kewespo</v>
          </cell>
          <cell r="R1755">
            <v>0</v>
          </cell>
          <cell r="AZ1755">
            <v>0</v>
          </cell>
          <cell r="BA1755">
            <v>0</v>
          </cell>
          <cell r="BC1755" t="str">
            <v>OTHERS</v>
          </cell>
          <cell r="BE1755" t="str">
            <v>Feb</v>
          </cell>
        </row>
        <row r="1756">
          <cell r="C1756" t="str">
            <v>Kewespo</v>
          </cell>
          <cell r="R1756">
            <v>0</v>
          </cell>
          <cell r="AZ1756">
            <v>0</v>
          </cell>
          <cell r="BA1756">
            <v>0</v>
          </cell>
          <cell r="BC1756" t="str">
            <v>OTHERS</v>
          </cell>
          <cell r="BE1756" t="str">
            <v>Mar</v>
          </cell>
        </row>
        <row r="1757">
          <cell r="C1757" t="str">
            <v>Kewespo</v>
          </cell>
          <cell r="R1757">
            <v>0</v>
          </cell>
          <cell r="AZ1757">
            <v>0</v>
          </cell>
          <cell r="BA1757">
            <v>0</v>
          </cell>
          <cell r="BC1757" t="str">
            <v>OTHERS</v>
          </cell>
          <cell r="BE1757" t="str">
            <v>Apr</v>
          </cell>
        </row>
        <row r="1758">
          <cell r="C1758" t="str">
            <v>Kewespo</v>
          </cell>
          <cell r="R1758">
            <v>0</v>
          </cell>
          <cell r="AZ1758">
            <v>0</v>
          </cell>
          <cell r="BA1758">
            <v>0</v>
          </cell>
          <cell r="BC1758" t="str">
            <v>OTHERS</v>
          </cell>
          <cell r="BE1758" t="str">
            <v>May</v>
          </cell>
        </row>
        <row r="1759">
          <cell r="C1759" t="str">
            <v>Kewespo</v>
          </cell>
          <cell r="R1759">
            <v>0</v>
          </cell>
          <cell r="AZ1759">
            <v>0</v>
          </cell>
          <cell r="BA1759">
            <v>0</v>
          </cell>
          <cell r="BC1759" t="str">
            <v>OTHERS</v>
          </cell>
          <cell r="BE1759" t="str">
            <v>Jun</v>
          </cell>
        </row>
        <row r="1760">
          <cell r="C1760" t="str">
            <v>Kewespo</v>
          </cell>
          <cell r="R1760">
            <v>0</v>
          </cell>
          <cell r="AZ1760">
            <v>0</v>
          </cell>
          <cell r="BA1760">
            <v>0</v>
          </cell>
          <cell r="BC1760" t="str">
            <v>OTHERS</v>
          </cell>
          <cell r="BE1760" t="str">
            <v>Jul</v>
          </cell>
        </row>
        <row r="1761">
          <cell r="C1761" t="str">
            <v>Kewespo</v>
          </cell>
          <cell r="R1761">
            <v>0</v>
          </cell>
          <cell r="AZ1761">
            <v>0</v>
          </cell>
          <cell r="BA1761">
            <v>0</v>
          </cell>
          <cell r="BC1761" t="str">
            <v>OTHERS</v>
          </cell>
          <cell r="BE1761" t="str">
            <v>Aug</v>
          </cell>
        </row>
        <row r="1762">
          <cell r="C1762" t="str">
            <v>Kewespo</v>
          </cell>
          <cell r="R1762">
            <v>0</v>
          </cell>
          <cell r="AZ1762">
            <v>0</v>
          </cell>
          <cell r="BA1762">
            <v>0</v>
          </cell>
          <cell r="BC1762" t="str">
            <v>OTHERS</v>
          </cell>
          <cell r="BE1762" t="str">
            <v>Sep</v>
          </cell>
        </row>
        <row r="1763">
          <cell r="C1763" t="str">
            <v>Kewespo</v>
          </cell>
          <cell r="R1763">
            <v>0</v>
          </cell>
          <cell r="AZ1763">
            <v>0</v>
          </cell>
          <cell r="BA1763">
            <v>0</v>
          </cell>
          <cell r="BC1763" t="str">
            <v>OTHERS</v>
          </cell>
          <cell r="BE1763" t="str">
            <v>Oct</v>
          </cell>
        </row>
        <row r="1764">
          <cell r="C1764" t="str">
            <v>Kewespo</v>
          </cell>
          <cell r="R1764">
            <v>0</v>
          </cell>
          <cell r="AZ1764">
            <v>0</v>
          </cell>
          <cell r="BA1764">
            <v>0</v>
          </cell>
          <cell r="BC1764" t="str">
            <v>OTHERS</v>
          </cell>
          <cell r="BE1764" t="str">
            <v>Nov</v>
          </cell>
        </row>
        <row r="1765">
          <cell r="C1765" t="str">
            <v>Kewespo</v>
          </cell>
          <cell r="R1765">
            <v>0</v>
          </cell>
          <cell r="AZ1765">
            <v>0</v>
          </cell>
          <cell r="BA1765">
            <v>0</v>
          </cell>
          <cell r="BC1765" t="str">
            <v>OTHERS</v>
          </cell>
          <cell r="BE1765" t="str">
            <v>Dec</v>
          </cell>
        </row>
        <row r="1766">
          <cell r="C1766" t="str">
            <v>Kewespo</v>
          </cell>
          <cell r="R1766">
            <v>0</v>
          </cell>
          <cell r="AZ1766">
            <v>0</v>
          </cell>
          <cell r="BA1766">
            <v>0</v>
          </cell>
          <cell r="BC1766" t="str">
            <v>OTHERS</v>
          </cell>
          <cell r="BE1766" t="str">
            <v>Jan</v>
          </cell>
        </row>
        <row r="1767">
          <cell r="C1767" t="str">
            <v>Kewespo</v>
          </cell>
          <cell r="R1767">
            <v>0</v>
          </cell>
          <cell r="AZ1767">
            <v>0</v>
          </cell>
          <cell r="BA1767">
            <v>0</v>
          </cell>
          <cell r="BC1767" t="str">
            <v>OTHERS</v>
          </cell>
          <cell r="BE1767" t="str">
            <v>Feb</v>
          </cell>
        </row>
        <row r="1768">
          <cell r="C1768" t="str">
            <v>Kewespo</v>
          </cell>
          <cell r="R1768">
            <v>28000</v>
          </cell>
          <cell r="AZ1768">
            <v>-14000</v>
          </cell>
          <cell r="BA1768">
            <v>-32191.863921478234</v>
          </cell>
          <cell r="BC1768" t="str">
            <v>OTHERS</v>
          </cell>
          <cell r="BE1768" t="str">
            <v>Mar</v>
          </cell>
        </row>
        <row r="1769">
          <cell r="C1769" t="str">
            <v>Kewespo</v>
          </cell>
          <cell r="R1769">
            <v>0</v>
          </cell>
          <cell r="AZ1769">
            <v>0</v>
          </cell>
          <cell r="BA1769">
            <v>0</v>
          </cell>
          <cell r="BC1769" t="str">
            <v>OTHERS</v>
          </cell>
          <cell r="BE1769" t="str">
            <v>Apr</v>
          </cell>
        </row>
        <row r="1770">
          <cell r="C1770" t="str">
            <v>Kewespo</v>
          </cell>
          <cell r="R1770">
            <v>0</v>
          </cell>
          <cell r="AZ1770">
            <v>0</v>
          </cell>
          <cell r="BA1770">
            <v>0</v>
          </cell>
          <cell r="BC1770" t="str">
            <v>OTHERS</v>
          </cell>
          <cell r="BE1770" t="str">
            <v>May</v>
          </cell>
        </row>
        <row r="1771">
          <cell r="C1771" t="str">
            <v>Kewespo</v>
          </cell>
          <cell r="R1771">
            <v>28000</v>
          </cell>
          <cell r="AZ1771">
            <v>-14000</v>
          </cell>
          <cell r="BA1771">
            <v>-32191.863921478234</v>
          </cell>
          <cell r="BC1771" t="str">
            <v>OTHERS</v>
          </cell>
          <cell r="BE1771" t="str">
            <v>Jun</v>
          </cell>
        </row>
        <row r="1772">
          <cell r="C1772" t="str">
            <v>Kewespo</v>
          </cell>
          <cell r="R1772">
            <v>0</v>
          </cell>
          <cell r="AZ1772">
            <v>0</v>
          </cell>
          <cell r="BA1772">
            <v>0</v>
          </cell>
          <cell r="BC1772" t="str">
            <v>OTHERS</v>
          </cell>
          <cell r="BE1772" t="str">
            <v>Jul</v>
          </cell>
        </row>
        <row r="1773">
          <cell r="C1773" t="str">
            <v>Kewespo</v>
          </cell>
          <cell r="R1773">
            <v>0</v>
          </cell>
          <cell r="AZ1773">
            <v>0</v>
          </cell>
          <cell r="BA1773">
            <v>0</v>
          </cell>
          <cell r="BC1773" t="str">
            <v>OTHERS</v>
          </cell>
          <cell r="BE1773" t="str">
            <v>Aug</v>
          </cell>
        </row>
        <row r="1774">
          <cell r="C1774" t="str">
            <v>Kewespo</v>
          </cell>
          <cell r="R1774">
            <v>0</v>
          </cell>
          <cell r="AZ1774">
            <v>0</v>
          </cell>
          <cell r="BA1774">
            <v>0</v>
          </cell>
          <cell r="BC1774" t="str">
            <v>OTHERS</v>
          </cell>
          <cell r="BE1774" t="str">
            <v>Sep</v>
          </cell>
        </row>
        <row r="1775">
          <cell r="C1775" t="str">
            <v>Kewespo</v>
          </cell>
          <cell r="R1775">
            <v>0</v>
          </cell>
          <cell r="AZ1775">
            <v>0</v>
          </cell>
          <cell r="BA1775">
            <v>0</v>
          </cell>
          <cell r="BC1775" t="str">
            <v>OTHERS</v>
          </cell>
          <cell r="BE1775" t="str">
            <v>Oct</v>
          </cell>
        </row>
        <row r="1776">
          <cell r="C1776" t="str">
            <v>Kewespo</v>
          </cell>
          <cell r="R1776">
            <v>0</v>
          </cell>
          <cell r="AZ1776">
            <v>0</v>
          </cell>
          <cell r="BA1776">
            <v>0</v>
          </cell>
          <cell r="BC1776" t="str">
            <v>OTHERS</v>
          </cell>
          <cell r="BE1776" t="str">
            <v>Nov</v>
          </cell>
        </row>
        <row r="1777">
          <cell r="C1777" t="str">
            <v>Kewespo</v>
          </cell>
          <cell r="R1777">
            <v>0</v>
          </cell>
          <cell r="AZ1777">
            <v>0</v>
          </cell>
          <cell r="BA1777">
            <v>0</v>
          </cell>
          <cell r="BC1777" t="str">
            <v>OTHERS</v>
          </cell>
          <cell r="BE1777" t="str">
            <v>Dec</v>
          </cell>
        </row>
        <row r="1778">
          <cell r="C1778" t="str">
            <v>Kewespo</v>
          </cell>
          <cell r="R1778">
            <v>0</v>
          </cell>
          <cell r="AZ1778">
            <v>0</v>
          </cell>
          <cell r="BA1778">
            <v>0</v>
          </cell>
          <cell r="BC1778" t="str">
            <v>OTHERS</v>
          </cell>
          <cell r="BE1778" t="str">
            <v>Jan</v>
          </cell>
        </row>
        <row r="1779">
          <cell r="C1779" t="str">
            <v>Kewespo</v>
          </cell>
          <cell r="R1779">
            <v>0</v>
          </cell>
          <cell r="AZ1779">
            <v>0</v>
          </cell>
          <cell r="BA1779">
            <v>0</v>
          </cell>
          <cell r="BC1779" t="str">
            <v>OTHERS</v>
          </cell>
          <cell r="BE1779" t="str">
            <v>Feb</v>
          </cell>
        </row>
        <row r="1780">
          <cell r="C1780" t="str">
            <v>Kewespo</v>
          </cell>
          <cell r="R1780">
            <v>14000</v>
          </cell>
          <cell r="AZ1780">
            <v>-7000</v>
          </cell>
          <cell r="BA1780">
            <v>-17257.743590987953</v>
          </cell>
          <cell r="BC1780" t="str">
            <v>OTHERS</v>
          </cell>
          <cell r="BE1780" t="str">
            <v>Mar</v>
          </cell>
        </row>
        <row r="1781">
          <cell r="C1781" t="str">
            <v>Kewespo</v>
          </cell>
          <cell r="R1781">
            <v>0</v>
          </cell>
          <cell r="AZ1781">
            <v>0</v>
          </cell>
          <cell r="BA1781">
            <v>0</v>
          </cell>
          <cell r="BC1781" t="str">
            <v>OTHERS</v>
          </cell>
          <cell r="BE1781" t="str">
            <v>Apr</v>
          </cell>
        </row>
        <row r="1782">
          <cell r="C1782" t="str">
            <v>Kewespo</v>
          </cell>
          <cell r="R1782">
            <v>0</v>
          </cell>
          <cell r="AZ1782">
            <v>0</v>
          </cell>
          <cell r="BA1782">
            <v>0</v>
          </cell>
          <cell r="BC1782" t="str">
            <v>OTHERS</v>
          </cell>
          <cell r="BE1782" t="str">
            <v>May</v>
          </cell>
        </row>
        <row r="1783">
          <cell r="C1783" t="str">
            <v>Kewespo</v>
          </cell>
          <cell r="R1783">
            <v>14000</v>
          </cell>
          <cell r="AZ1783">
            <v>-7000</v>
          </cell>
          <cell r="BA1783">
            <v>-17257.743590987953</v>
          </cell>
          <cell r="BC1783" t="str">
            <v>OTHERS</v>
          </cell>
          <cell r="BE1783" t="str">
            <v>Jun</v>
          </cell>
        </row>
        <row r="1784">
          <cell r="C1784" t="str">
            <v>Kewespo</v>
          </cell>
          <cell r="R1784">
            <v>0</v>
          </cell>
          <cell r="AZ1784">
            <v>0</v>
          </cell>
          <cell r="BA1784">
            <v>0</v>
          </cell>
          <cell r="BC1784" t="str">
            <v>OTHERS</v>
          </cell>
          <cell r="BE1784" t="str">
            <v>Jul</v>
          </cell>
        </row>
        <row r="1785">
          <cell r="C1785" t="str">
            <v>Kewespo</v>
          </cell>
          <cell r="R1785">
            <v>0</v>
          </cell>
          <cell r="AZ1785">
            <v>0</v>
          </cell>
          <cell r="BA1785">
            <v>0</v>
          </cell>
          <cell r="BC1785" t="str">
            <v>OTHERS</v>
          </cell>
          <cell r="BE1785" t="str">
            <v>Aug</v>
          </cell>
        </row>
        <row r="1786">
          <cell r="C1786" t="str">
            <v>Kewespo</v>
          </cell>
          <cell r="R1786">
            <v>0</v>
          </cell>
          <cell r="AZ1786">
            <v>0</v>
          </cell>
          <cell r="BA1786">
            <v>0</v>
          </cell>
          <cell r="BC1786" t="str">
            <v>OTHERS</v>
          </cell>
          <cell r="BE1786" t="str">
            <v>Sep</v>
          </cell>
        </row>
        <row r="1787">
          <cell r="C1787" t="str">
            <v>Kewespo</v>
          </cell>
          <cell r="R1787">
            <v>0</v>
          </cell>
          <cell r="AZ1787">
            <v>0</v>
          </cell>
          <cell r="BA1787">
            <v>0</v>
          </cell>
          <cell r="BC1787" t="str">
            <v>OTHERS</v>
          </cell>
          <cell r="BE1787" t="str">
            <v>Oct</v>
          </cell>
        </row>
        <row r="1788">
          <cell r="C1788" t="str">
            <v>Kewespo</v>
          </cell>
          <cell r="R1788">
            <v>0</v>
          </cell>
          <cell r="AZ1788">
            <v>0</v>
          </cell>
          <cell r="BA1788">
            <v>0</v>
          </cell>
          <cell r="BC1788" t="str">
            <v>OTHERS</v>
          </cell>
          <cell r="BE1788" t="str">
            <v>Nov</v>
          </cell>
        </row>
        <row r="1789">
          <cell r="C1789" t="str">
            <v>Kewespo</v>
          </cell>
          <cell r="R1789">
            <v>0</v>
          </cell>
          <cell r="AZ1789">
            <v>0</v>
          </cell>
          <cell r="BA1789">
            <v>0</v>
          </cell>
          <cell r="BC1789" t="str">
            <v>OTHERS</v>
          </cell>
          <cell r="BE1789" t="str">
            <v>Dec</v>
          </cell>
        </row>
        <row r="1790">
          <cell r="C1790" t="str">
            <v>Kewespo</v>
          </cell>
          <cell r="R1790">
            <v>0</v>
          </cell>
          <cell r="AZ1790">
            <v>0</v>
          </cell>
          <cell r="BA1790">
            <v>0</v>
          </cell>
          <cell r="BC1790" t="str">
            <v>OTHERS</v>
          </cell>
          <cell r="BE1790" t="str">
            <v>Jan</v>
          </cell>
        </row>
        <row r="1791">
          <cell r="C1791" t="str">
            <v>Kewespo</v>
          </cell>
          <cell r="R1791">
            <v>0</v>
          </cell>
          <cell r="AZ1791">
            <v>0</v>
          </cell>
          <cell r="BA1791">
            <v>0</v>
          </cell>
          <cell r="BC1791" t="str">
            <v>OTHERS</v>
          </cell>
          <cell r="BE1791" t="str">
            <v>Feb</v>
          </cell>
        </row>
        <row r="1792">
          <cell r="C1792" t="str">
            <v>Kewespo</v>
          </cell>
          <cell r="R1792">
            <v>14000</v>
          </cell>
          <cell r="AZ1792">
            <v>-7000</v>
          </cell>
          <cell r="BA1792">
            <v>-16458.998095191877</v>
          </cell>
          <cell r="BC1792" t="str">
            <v>OTHERS</v>
          </cell>
          <cell r="BE1792" t="str">
            <v>Mar</v>
          </cell>
        </row>
        <row r="1793">
          <cell r="C1793" t="str">
            <v>Kewespo</v>
          </cell>
          <cell r="R1793">
            <v>0</v>
          </cell>
          <cell r="AZ1793">
            <v>0</v>
          </cell>
          <cell r="BA1793">
            <v>0</v>
          </cell>
          <cell r="BC1793" t="str">
            <v>OTHERS</v>
          </cell>
          <cell r="BE1793" t="str">
            <v>Apr</v>
          </cell>
        </row>
        <row r="1794">
          <cell r="C1794" t="str">
            <v>Kewespo</v>
          </cell>
          <cell r="R1794">
            <v>0</v>
          </cell>
          <cell r="AZ1794">
            <v>0</v>
          </cell>
          <cell r="BA1794">
            <v>0</v>
          </cell>
          <cell r="BC1794" t="str">
            <v>OTHERS</v>
          </cell>
          <cell r="BE1794" t="str">
            <v>May</v>
          </cell>
        </row>
        <row r="1795">
          <cell r="C1795" t="str">
            <v>Kewespo</v>
          </cell>
          <cell r="R1795">
            <v>14000</v>
          </cell>
          <cell r="AZ1795">
            <v>-7000</v>
          </cell>
          <cell r="BA1795">
            <v>-16458.998095191877</v>
          </cell>
          <cell r="BC1795" t="str">
            <v>OTHERS</v>
          </cell>
          <cell r="BE1795" t="str">
            <v>Jun</v>
          </cell>
        </row>
        <row r="1796">
          <cell r="C1796" t="str">
            <v>Kewespo</v>
          </cell>
          <cell r="R1796">
            <v>0</v>
          </cell>
          <cell r="AZ1796">
            <v>0</v>
          </cell>
          <cell r="BA1796">
            <v>0</v>
          </cell>
          <cell r="BC1796" t="str">
            <v>OTHERS</v>
          </cell>
          <cell r="BE1796" t="str">
            <v>Jul</v>
          </cell>
        </row>
        <row r="1797">
          <cell r="C1797" t="str">
            <v>Kewespo</v>
          </cell>
          <cell r="R1797">
            <v>0</v>
          </cell>
          <cell r="AZ1797">
            <v>0</v>
          </cell>
          <cell r="BA1797">
            <v>0</v>
          </cell>
          <cell r="BC1797" t="str">
            <v>OTHERS</v>
          </cell>
          <cell r="BE1797" t="str">
            <v>Aug</v>
          </cell>
        </row>
        <row r="1798">
          <cell r="C1798" t="str">
            <v>Kewespo</v>
          </cell>
          <cell r="R1798">
            <v>0</v>
          </cell>
          <cell r="AZ1798">
            <v>0</v>
          </cell>
          <cell r="BA1798">
            <v>0</v>
          </cell>
          <cell r="BC1798" t="str">
            <v>OTHERS</v>
          </cell>
          <cell r="BE1798" t="str">
            <v>Sep</v>
          </cell>
        </row>
        <row r="1799">
          <cell r="C1799" t="str">
            <v>Kewespo</v>
          </cell>
          <cell r="R1799">
            <v>0</v>
          </cell>
          <cell r="AZ1799">
            <v>0</v>
          </cell>
          <cell r="BA1799">
            <v>0</v>
          </cell>
          <cell r="BC1799" t="str">
            <v>OTHERS</v>
          </cell>
          <cell r="BE1799" t="str">
            <v>Oct</v>
          </cell>
        </row>
        <row r="1800">
          <cell r="C1800" t="str">
            <v>Kewespo</v>
          </cell>
          <cell r="R1800">
            <v>0</v>
          </cell>
          <cell r="AZ1800">
            <v>0</v>
          </cell>
          <cell r="BA1800">
            <v>0</v>
          </cell>
          <cell r="BC1800" t="str">
            <v>OTHERS</v>
          </cell>
          <cell r="BE1800" t="str">
            <v>Nov</v>
          </cell>
        </row>
        <row r="1801">
          <cell r="C1801" t="str">
            <v>Kewespo</v>
          </cell>
          <cell r="R1801">
            <v>0</v>
          </cell>
          <cell r="AZ1801">
            <v>0</v>
          </cell>
          <cell r="BA1801">
            <v>0</v>
          </cell>
          <cell r="BC1801" t="str">
            <v>OTHERS</v>
          </cell>
          <cell r="BE1801" t="str">
            <v>Dec</v>
          </cell>
        </row>
        <row r="1802">
          <cell r="C1802" t="str">
            <v>Kewespo</v>
          </cell>
          <cell r="R1802">
            <v>0</v>
          </cell>
          <cell r="AZ1802">
            <v>0</v>
          </cell>
          <cell r="BA1802">
            <v>0</v>
          </cell>
          <cell r="BC1802" t="str">
            <v>OTHERS</v>
          </cell>
          <cell r="BE1802" t="str">
            <v>Jan</v>
          </cell>
        </row>
        <row r="1803">
          <cell r="C1803" t="str">
            <v>Kewespo</v>
          </cell>
          <cell r="R1803">
            <v>0</v>
          </cell>
          <cell r="AZ1803">
            <v>0</v>
          </cell>
          <cell r="BA1803">
            <v>0</v>
          </cell>
          <cell r="BC1803" t="str">
            <v>OTHERS</v>
          </cell>
          <cell r="BE1803" t="str">
            <v>Feb</v>
          </cell>
        </row>
        <row r="1804">
          <cell r="C1804" t="str">
            <v>Kewespo</v>
          </cell>
          <cell r="R1804">
            <v>13999.999999999996</v>
          </cell>
          <cell r="AZ1804">
            <v>-6999.9999999999982</v>
          </cell>
          <cell r="BA1804">
            <v>-18625.292697426688</v>
          </cell>
          <cell r="BC1804" t="str">
            <v>OTHERS</v>
          </cell>
          <cell r="BE1804" t="str">
            <v>Mar</v>
          </cell>
        </row>
        <row r="1805">
          <cell r="C1805" t="str">
            <v>Kewespo</v>
          </cell>
          <cell r="R1805">
            <v>0</v>
          </cell>
          <cell r="AZ1805">
            <v>0</v>
          </cell>
          <cell r="BA1805">
            <v>0</v>
          </cell>
          <cell r="BC1805" t="str">
            <v>OTHERS</v>
          </cell>
          <cell r="BE1805" t="str">
            <v>Apr</v>
          </cell>
        </row>
        <row r="1806">
          <cell r="C1806" t="str">
            <v>Kewespo</v>
          </cell>
          <cell r="R1806">
            <v>0</v>
          </cell>
          <cell r="AZ1806">
            <v>0</v>
          </cell>
          <cell r="BA1806">
            <v>0</v>
          </cell>
          <cell r="BC1806" t="str">
            <v>OTHERS</v>
          </cell>
          <cell r="BE1806" t="str">
            <v>May</v>
          </cell>
        </row>
        <row r="1807">
          <cell r="C1807" t="str">
            <v>Kewespo</v>
          </cell>
          <cell r="R1807">
            <v>13999.999999999996</v>
          </cell>
          <cell r="AZ1807">
            <v>-6999.9999999999982</v>
          </cell>
          <cell r="BA1807">
            <v>-18625.292697426688</v>
          </cell>
          <cell r="BC1807" t="str">
            <v>OTHERS</v>
          </cell>
          <cell r="BE1807" t="str">
            <v>Jun</v>
          </cell>
        </row>
        <row r="1808">
          <cell r="C1808" t="str">
            <v>Kewespo</v>
          </cell>
          <cell r="R1808">
            <v>0</v>
          </cell>
          <cell r="AZ1808">
            <v>0</v>
          </cell>
          <cell r="BA1808">
            <v>0</v>
          </cell>
          <cell r="BC1808" t="str">
            <v>OTHERS</v>
          </cell>
          <cell r="BE1808" t="str">
            <v>Jul</v>
          </cell>
        </row>
        <row r="1809">
          <cell r="C1809" t="str">
            <v>Kewespo</v>
          </cell>
          <cell r="R1809">
            <v>0</v>
          </cell>
          <cell r="AZ1809">
            <v>0</v>
          </cell>
          <cell r="BA1809">
            <v>0</v>
          </cell>
          <cell r="BC1809" t="str">
            <v>OTHERS</v>
          </cell>
          <cell r="BE1809" t="str">
            <v>Aug</v>
          </cell>
        </row>
        <row r="1810">
          <cell r="C1810" t="str">
            <v>Kewespo</v>
          </cell>
          <cell r="R1810">
            <v>0</v>
          </cell>
          <cell r="AZ1810">
            <v>0</v>
          </cell>
          <cell r="BA1810">
            <v>0</v>
          </cell>
          <cell r="BC1810" t="str">
            <v>OTHERS</v>
          </cell>
          <cell r="BE1810" t="str">
            <v>Sep</v>
          </cell>
        </row>
        <row r="1811">
          <cell r="C1811" t="str">
            <v>Kewespo</v>
          </cell>
          <cell r="R1811">
            <v>0</v>
          </cell>
          <cell r="AZ1811">
            <v>0</v>
          </cell>
          <cell r="BA1811">
            <v>0</v>
          </cell>
          <cell r="BC1811" t="str">
            <v>OTHERS</v>
          </cell>
          <cell r="BE1811" t="str">
            <v>Oct</v>
          </cell>
        </row>
        <row r="1812">
          <cell r="C1812" t="str">
            <v>Kewespo</v>
          </cell>
          <cell r="R1812">
            <v>0</v>
          </cell>
          <cell r="AZ1812">
            <v>0</v>
          </cell>
          <cell r="BA1812">
            <v>0</v>
          </cell>
          <cell r="BC1812" t="str">
            <v>OTHERS</v>
          </cell>
          <cell r="BE1812" t="str">
            <v>Nov</v>
          </cell>
        </row>
        <row r="1813">
          <cell r="C1813" t="str">
            <v>Kewespo</v>
          </cell>
          <cell r="R1813">
            <v>0</v>
          </cell>
          <cell r="AZ1813">
            <v>0</v>
          </cell>
          <cell r="BA1813">
            <v>0</v>
          </cell>
          <cell r="BC1813" t="str">
            <v>OTHERS</v>
          </cell>
          <cell r="BE1813" t="str">
            <v>Dec</v>
          </cell>
        </row>
        <row r="1814">
          <cell r="C1814" t="str">
            <v>Kewespo</v>
          </cell>
          <cell r="R1814">
            <v>0</v>
          </cell>
          <cell r="AZ1814">
            <v>0</v>
          </cell>
          <cell r="BA1814">
            <v>0</v>
          </cell>
          <cell r="BC1814" t="str">
            <v>OTHERS</v>
          </cell>
          <cell r="BE1814" t="str">
            <v>Jan</v>
          </cell>
        </row>
        <row r="1815">
          <cell r="C1815" t="str">
            <v>Kewespo</v>
          </cell>
          <cell r="R1815">
            <v>56000</v>
          </cell>
          <cell r="AZ1815">
            <v>-28000</v>
          </cell>
          <cell r="BA1815">
            <v>0</v>
          </cell>
          <cell r="BC1815" t="str">
            <v>OTHERS</v>
          </cell>
          <cell r="BE1815" t="str">
            <v>Feb</v>
          </cell>
        </row>
        <row r="1816">
          <cell r="C1816" t="str">
            <v>Kewespo</v>
          </cell>
          <cell r="R1816">
            <v>0</v>
          </cell>
          <cell r="AZ1816">
            <v>0</v>
          </cell>
          <cell r="BA1816">
            <v>0</v>
          </cell>
          <cell r="BC1816" t="str">
            <v>OTHERS</v>
          </cell>
          <cell r="BE1816" t="str">
            <v>Mar</v>
          </cell>
        </row>
        <row r="1817">
          <cell r="C1817" t="str">
            <v>Kewespo</v>
          </cell>
          <cell r="R1817">
            <v>56000</v>
          </cell>
          <cell r="AZ1817">
            <v>-28000</v>
          </cell>
          <cell r="BA1817">
            <v>0</v>
          </cell>
          <cell r="BC1817" t="str">
            <v>OTHERS</v>
          </cell>
          <cell r="BE1817" t="str">
            <v>Apr</v>
          </cell>
        </row>
        <row r="1818">
          <cell r="C1818" t="str">
            <v>Kewespo</v>
          </cell>
          <cell r="R1818">
            <v>0</v>
          </cell>
          <cell r="AZ1818">
            <v>0</v>
          </cell>
          <cell r="BA1818">
            <v>0</v>
          </cell>
          <cell r="BC1818" t="str">
            <v>OTHERS</v>
          </cell>
          <cell r="BE1818" t="str">
            <v>May</v>
          </cell>
        </row>
        <row r="1819">
          <cell r="C1819" t="str">
            <v>Kewespo</v>
          </cell>
          <cell r="R1819">
            <v>0</v>
          </cell>
          <cell r="AZ1819">
            <v>0</v>
          </cell>
          <cell r="BA1819">
            <v>0</v>
          </cell>
          <cell r="BC1819" t="str">
            <v>OTHERS</v>
          </cell>
          <cell r="BE1819" t="str">
            <v>Jun</v>
          </cell>
        </row>
        <row r="1820">
          <cell r="C1820" t="str">
            <v>Kewespo</v>
          </cell>
          <cell r="R1820">
            <v>0</v>
          </cell>
          <cell r="AZ1820">
            <v>0</v>
          </cell>
          <cell r="BA1820">
            <v>0</v>
          </cell>
          <cell r="BC1820" t="str">
            <v>OTHERS</v>
          </cell>
          <cell r="BE1820" t="str">
            <v>Jul</v>
          </cell>
        </row>
        <row r="1821">
          <cell r="C1821" t="str">
            <v>Kewespo</v>
          </cell>
          <cell r="R1821">
            <v>0</v>
          </cell>
          <cell r="AZ1821">
            <v>0</v>
          </cell>
          <cell r="BA1821">
            <v>0</v>
          </cell>
          <cell r="BC1821" t="str">
            <v>OTHERS</v>
          </cell>
          <cell r="BE1821" t="str">
            <v>Aug</v>
          </cell>
        </row>
        <row r="1822">
          <cell r="C1822" t="str">
            <v>Kewespo</v>
          </cell>
          <cell r="R1822">
            <v>0</v>
          </cell>
          <cell r="AZ1822">
            <v>0</v>
          </cell>
          <cell r="BA1822">
            <v>0</v>
          </cell>
          <cell r="BC1822" t="str">
            <v>OTHERS</v>
          </cell>
          <cell r="BE1822" t="str">
            <v>Sep</v>
          </cell>
        </row>
        <row r="1823">
          <cell r="C1823" t="str">
            <v>Kewespo</v>
          </cell>
          <cell r="R1823">
            <v>0</v>
          </cell>
          <cell r="AZ1823">
            <v>0</v>
          </cell>
          <cell r="BA1823">
            <v>0</v>
          </cell>
          <cell r="BC1823" t="str">
            <v>OTHERS</v>
          </cell>
          <cell r="BE1823" t="str">
            <v>Oct</v>
          </cell>
        </row>
        <row r="1824">
          <cell r="C1824" t="str">
            <v>Kewespo</v>
          </cell>
          <cell r="R1824">
            <v>0</v>
          </cell>
          <cell r="AZ1824">
            <v>0</v>
          </cell>
          <cell r="BA1824">
            <v>0</v>
          </cell>
          <cell r="BC1824" t="str">
            <v>OTHERS</v>
          </cell>
          <cell r="BE1824" t="str">
            <v>Nov</v>
          </cell>
        </row>
        <row r="1825">
          <cell r="C1825" t="str">
            <v>Kewespo</v>
          </cell>
          <cell r="R1825">
            <v>0</v>
          </cell>
          <cell r="AZ1825">
            <v>0</v>
          </cell>
          <cell r="BA1825">
            <v>0</v>
          </cell>
          <cell r="BC1825" t="str">
            <v>OTHERS</v>
          </cell>
          <cell r="BE1825" t="str">
            <v>Dec</v>
          </cell>
        </row>
        <row r="1826">
          <cell r="C1826" t="str">
            <v>Kewespo</v>
          </cell>
          <cell r="R1826">
            <v>0</v>
          </cell>
          <cell r="AZ1826">
            <v>0</v>
          </cell>
          <cell r="BA1826">
            <v>0</v>
          </cell>
          <cell r="BC1826" t="str">
            <v>OTHERS</v>
          </cell>
          <cell r="BE1826" t="str">
            <v>Jan</v>
          </cell>
        </row>
        <row r="1827">
          <cell r="C1827" t="str">
            <v>Kewespo</v>
          </cell>
          <cell r="R1827">
            <v>13999.999999999996</v>
          </cell>
          <cell r="AZ1827">
            <v>-6999.9999999999982</v>
          </cell>
          <cell r="BA1827">
            <v>0</v>
          </cell>
          <cell r="BC1827" t="str">
            <v>OTHERS</v>
          </cell>
          <cell r="BE1827" t="str">
            <v>Feb</v>
          </cell>
        </row>
        <row r="1828">
          <cell r="C1828" t="str">
            <v>Kewespo</v>
          </cell>
          <cell r="R1828">
            <v>0</v>
          </cell>
          <cell r="AZ1828">
            <v>0</v>
          </cell>
          <cell r="BA1828">
            <v>0</v>
          </cell>
          <cell r="BC1828" t="str">
            <v>OTHERS</v>
          </cell>
          <cell r="BE1828" t="str">
            <v>Mar</v>
          </cell>
        </row>
        <row r="1829">
          <cell r="C1829" t="str">
            <v>Kewespo</v>
          </cell>
          <cell r="R1829">
            <v>13999.999999999996</v>
          </cell>
          <cell r="AZ1829">
            <v>-6999.9999999999982</v>
          </cell>
          <cell r="BA1829">
            <v>0</v>
          </cell>
          <cell r="BC1829" t="str">
            <v>OTHERS</v>
          </cell>
          <cell r="BE1829" t="str">
            <v>Apr</v>
          </cell>
        </row>
        <row r="1830">
          <cell r="C1830" t="str">
            <v>Kewespo</v>
          </cell>
          <cell r="R1830">
            <v>0</v>
          </cell>
          <cell r="AZ1830">
            <v>0</v>
          </cell>
          <cell r="BA1830">
            <v>0</v>
          </cell>
          <cell r="BC1830" t="str">
            <v>OTHERS</v>
          </cell>
          <cell r="BE1830" t="str">
            <v>May</v>
          </cell>
        </row>
        <row r="1831">
          <cell r="C1831" t="str">
            <v>Kewespo</v>
          </cell>
          <cell r="R1831">
            <v>0</v>
          </cell>
          <cell r="AZ1831">
            <v>0</v>
          </cell>
          <cell r="BA1831">
            <v>0</v>
          </cell>
          <cell r="BC1831" t="str">
            <v>OTHERS</v>
          </cell>
          <cell r="BE1831" t="str">
            <v>Jun</v>
          </cell>
        </row>
        <row r="1832">
          <cell r="C1832" t="str">
            <v>Kewespo</v>
          </cell>
          <cell r="R1832">
            <v>0</v>
          </cell>
          <cell r="AZ1832">
            <v>0</v>
          </cell>
          <cell r="BA1832">
            <v>0</v>
          </cell>
          <cell r="BC1832" t="str">
            <v>OTHERS</v>
          </cell>
          <cell r="BE1832" t="str">
            <v>Jul</v>
          </cell>
        </row>
        <row r="1833">
          <cell r="C1833" t="str">
            <v>Kewespo</v>
          </cell>
          <cell r="R1833">
            <v>0</v>
          </cell>
          <cell r="AZ1833">
            <v>0</v>
          </cell>
          <cell r="BA1833">
            <v>0</v>
          </cell>
          <cell r="BC1833" t="str">
            <v>OTHERS</v>
          </cell>
          <cell r="BE1833" t="str">
            <v>Aug</v>
          </cell>
        </row>
        <row r="1834">
          <cell r="C1834" t="str">
            <v>Kewespo</v>
          </cell>
          <cell r="R1834">
            <v>0</v>
          </cell>
          <cell r="AZ1834">
            <v>0</v>
          </cell>
          <cell r="BA1834">
            <v>0</v>
          </cell>
          <cell r="BC1834" t="str">
            <v>OTHERS</v>
          </cell>
          <cell r="BE1834" t="str">
            <v>Sep</v>
          </cell>
        </row>
        <row r="1835">
          <cell r="C1835" t="str">
            <v>Kewespo</v>
          </cell>
          <cell r="R1835">
            <v>0</v>
          </cell>
          <cell r="AZ1835">
            <v>0</v>
          </cell>
          <cell r="BA1835">
            <v>0</v>
          </cell>
          <cell r="BC1835" t="str">
            <v>OTHERS</v>
          </cell>
          <cell r="BE1835" t="str">
            <v>Oct</v>
          </cell>
        </row>
        <row r="1836">
          <cell r="C1836" t="str">
            <v>Kewespo</v>
          </cell>
          <cell r="R1836">
            <v>0</v>
          </cell>
          <cell r="AZ1836">
            <v>0</v>
          </cell>
          <cell r="BA1836">
            <v>0</v>
          </cell>
          <cell r="BC1836" t="str">
            <v>OTHERS</v>
          </cell>
          <cell r="BE1836" t="str">
            <v>Nov</v>
          </cell>
        </row>
        <row r="1837">
          <cell r="C1837" t="str">
            <v>Kewespo</v>
          </cell>
          <cell r="R1837">
            <v>0</v>
          </cell>
          <cell r="AZ1837">
            <v>0</v>
          </cell>
          <cell r="BA1837">
            <v>0</v>
          </cell>
          <cell r="BC1837" t="str">
            <v>OTHERS</v>
          </cell>
          <cell r="BE1837" t="str">
            <v>Dec</v>
          </cell>
        </row>
        <row r="1838">
          <cell r="C1838" t="str">
            <v>Other</v>
          </cell>
          <cell r="R1838">
            <v>0</v>
          </cell>
          <cell r="AZ1838">
            <v>0</v>
          </cell>
          <cell r="BA1838">
            <v>0</v>
          </cell>
          <cell r="BC1838" t="str">
            <v>OTHERS</v>
          </cell>
          <cell r="BE1838" t="str">
            <v>Jan</v>
          </cell>
        </row>
        <row r="1839">
          <cell r="C1839" t="str">
            <v>Other</v>
          </cell>
          <cell r="R1839">
            <v>0</v>
          </cell>
          <cell r="AZ1839">
            <v>0</v>
          </cell>
          <cell r="BA1839">
            <v>0</v>
          </cell>
          <cell r="BC1839" t="str">
            <v>OTHERS</v>
          </cell>
          <cell r="BE1839" t="str">
            <v>Feb</v>
          </cell>
        </row>
        <row r="1840">
          <cell r="C1840" t="str">
            <v>Other</v>
          </cell>
          <cell r="R1840">
            <v>0</v>
          </cell>
          <cell r="AZ1840">
            <v>0</v>
          </cell>
          <cell r="BA1840">
            <v>0</v>
          </cell>
          <cell r="BC1840" t="str">
            <v>OTHERS</v>
          </cell>
          <cell r="BE1840" t="str">
            <v>Mar</v>
          </cell>
        </row>
        <row r="1841">
          <cell r="C1841" t="str">
            <v>Other</v>
          </cell>
          <cell r="R1841">
            <v>0</v>
          </cell>
          <cell r="AZ1841">
            <v>0</v>
          </cell>
          <cell r="BA1841">
            <v>0</v>
          </cell>
          <cell r="BC1841" t="str">
            <v>OTHERS</v>
          </cell>
          <cell r="BE1841" t="str">
            <v>Apr</v>
          </cell>
        </row>
        <row r="1842">
          <cell r="C1842" t="str">
            <v>Other</v>
          </cell>
          <cell r="R1842">
            <v>0</v>
          </cell>
          <cell r="AZ1842">
            <v>0</v>
          </cell>
          <cell r="BA1842">
            <v>0</v>
          </cell>
          <cell r="BC1842" t="str">
            <v>OTHERS</v>
          </cell>
          <cell r="BE1842" t="str">
            <v>May</v>
          </cell>
        </row>
        <row r="1843">
          <cell r="C1843" t="str">
            <v>Other</v>
          </cell>
          <cell r="R1843">
            <v>0</v>
          </cell>
          <cell r="AZ1843">
            <v>0</v>
          </cell>
          <cell r="BA1843">
            <v>0</v>
          </cell>
          <cell r="BC1843" t="str">
            <v>OTHERS</v>
          </cell>
          <cell r="BE1843" t="str">
            <v>Jun</v>
          </cell>
        </row>
        <row r="1844">
          <cell r="C1844" t="str">
            <v>Other</v>
          </cell>
          <cell r="R1844">
            <v>0</v>
          </cell>
          <cell r="AZ1844">
            <v>0</v>
          </cell>
          <cell r="BA1844">
            <v>0</v>
          </cell>
          <cell r="BC1844" t="str">
            <v>OTHERS</v>
          </cell>
          <cell r="BE1844" t="str">
            <v>Jul</v>
          </cell>
        </row>
        <row r="1845">
          <cell r="C1845" t="str">
            <v>Other</v>
          </cell>
          <cell r="R1845">
            <v>0</v>
          </cell>
          <cell r="AZ1845">
            <v>0</v>
          </cell>
          <cell r="BA1845">
            <v>0</v>
          </cell>
          <cell r="BC1845" t="str">
            <v>OTHERS</v>
          </cell>
          <cell r="BE1845" t="str">
            <v>Aug</v>
          </cell>
        </row>
        <row r="1846">
          <cell r="C1846" t="str">
            <v>Other</v>
          </cell>
          <cell r="R1846">
            <v>0</v>
          </cell>
          <cell r="AZ1846">
            <v>0</v>
          </cell>
          <cell r="BA1846">
            <v>0</v>
          </cell>
          <cell r="BC1846" t="str">
            <v>OTHERS</v>
          </cell>
          <cell r="BE1846" t="str">
            <v>Sep</v>
          </cell>
        </row>
        <row r="1847">
          <cell r="C1847" t="str">
            <v>Other</v>
          </cell>
          <cell r="R1847">
            <v>0</v>
          </cell>
          <cell r="AZ1847">
            <v>0</v>
          </cell>
          <cell r="BA1847">
            <v>0</v>
          </cell>
          <cell r="BC1847" t="str">
            <v>OTHERS</v>
          </cell>
          <cell r="BE1847" t="str">
            <v>Oct</v>
          </cell>
        </row>
        <row r="1848">
          <cell r="C1848" t="str">
            <v>Other</v>
          </cell>
          <cell r="R1848">
            <v>0</v>
          </cell>
          <cell r="AZ1848">
            <v>0</v>
          </cell>
          <cell r="BA1848">
            <v>0</v>
          </cell>
          <cell r="BC1848" t="str">
            <v>OTHERS</v>
          </cell>
          <cell r="BE1848" t="str">
            <v>Nov</v>
          </cell>
        </row>
        <row r="1849">
          <cell r="C1849" t="str">
            <v>Other</v>
          </cell>
          <cell r="R1849">
            <v>0</v>
          </cell>
          <cell r="AZ1849">
            <v>0</v>
          </cell>
          <cell r="BA1849">
            <v>0</v>
          </cell>
          <cell r="BC1849" t="str">
            <v>OTHERS</v>
          </cell>
          <cell r="BE1849" t="str">
            <v>Dec</v>
          </cell>
        </row>
        <row r="1850">
          <cell r="C1850" t="str">
            <v>Other</v>
          </cell>
          <cell r="R1850">
            <v>0</v>
          </cell>
          <cell r="AZ1850">
            <v>0</v>
          </cell>
          <cell r="BA1850">
            <v>0</v>
          </cell>
          <cell r="BC1850" t="str">
            <v>OTHERS</v>
          </cell>
          <cell r="BE1850" t="str">
            <v>Jan</v>
          </cell>
        </row>
        <row r="1851">
          <cell r="C1851" t="str">
            <v>Other</v>
          </cell>
          <cell r="R1851">
            <v>0</v>
          </cell>
          <cell r="AZ1851">
            <v>0</v>
          </cell>
          <cell r="BA1851">
            <v>0</v>
          </cell>
          <cell r="BC1851" t="str">
            <v>OTHERS</v>
          </cell>
          <cell r="BE1851" t="str">
            <v>Feb</v>
          </cell>
        </row>
        <row r="1852">
          <cell r="C1852" t="str">
            <v>Other</v>
          </cell>
          <cell r="R1852">
            <v>0</v>
          </cell>
          <cell r="AZ1852">
            <v>0</v>
          </cell>
          <cell r="BA1852">
            <v>0</v>
          </cell>
          <cell r="BC1852" t="str">
            <v>OTHERS</v>
          </cell>
          <cell r="BE1852" t="str">
            <v>Mar</v>
          </cell>
        </row>
        <row r="1853">
          <cell r="C1853" t="str">
            <v>Other</v>
          </cell>
          <cell r="R1853">
            <v>0</v>
          </cell>
          <cell r="AZ1853">
            <v>0</v>
          </cell>
          <cell r="BA1853">
            <v>0</v>
          </cell>
          <cell r="BC1853" t="str">
            <v>OTHERS</v>
          </cell>
          <cell r="BE1853" t="str">
            <v>Apr</v>
          </cell>
        </row>
        <row r="1854">
          <cell r="C1854" t="str">
            <v>Other</v>
          </cell>
          <cell r="R1854">
            <v>0</v>
          </cell>
          <cell r="AZ1854">
            <v>0</v>
          </cell>
          <cell r="BA1854">
            <v>0</v>
          </cell>
          <cell r="BC1854" t="str">
            <v>OTHERS</v>
          </cell>
          <cell r="BE1854" t="str">
            <v>May</v>
          </cell>
        </row>
        <row r="1855">
          <cell r="C1855" t="str">
            <v>Other</v>
          </cell>
          <cell r="R1855">
            <v>0</v>
          </cell>
          <cell r="AZ1855">
            <v>0</v>
          </cell>
          <cell r="BA1855">
            <v>0</v>
          </cell>
          <cell r="BC1855" t="str">
            <v>OTHERS</v>
          </cell>
          <cell r="BE1855" t="str">
            <v>Jun</v>
          </cell>
        </row>
        <row r="1856">
          <cell r="C1856" t="str">
            <v>Other</v>
          </cell>
          <cell r="R1856">
            <v>0</v>
          </cell>
          <cell r="AZ1856">
            <v>0</v>
          </cell>
          <cell r="BA1856">
            <v>0</v>
          </cell>
          <cell r="BC1856" t="str">
            <v>OTHERS</v>
          </cell>
          <cell r="BE1856" t="str">
            <v>Jul</v>
          </cell>
        </row>
        <row r="1857">
          <cell r="C1857" t="str">
            <v>Other</v>
          </cell>
          <cell r="R1857">
            <v>0</v>
          </cell>
          <cell r="AZ1857">
            <v>0</v>
          </cell>
          <cell r="BA1857">
            <v>0</v>
          </cell>
          <cell r="BC1857" t="str">
            <v>OTHERS</v>
          </cell>
          <cell r="BE1857" t="str">
            <v>Aug</v>
          </cell>
        </row>
        <row r="1858">
          <cell r="C1858" t="str">
            <v>Other</v>
          </cell>
          <cell r="R1858">
            <v>0</v>
          </cell>
          <cell r="AZ1858">
            <v>0</v>
          </cell>
          <cell r="BA1858">
            <v>0</v>
          </cell>
          <cell r="BC1858" t="str">
            <v>OTHERS</v>
          </cell>
          <cell r="BE1858" t="str">
            <v>Sep</v>
          </cell>
        </row>
        <row r="1859">
          <cell r="C1859" t="str">
            <v>Other</v>
          </cell>
          <cell r="R1859">
            <v>0</v>
          </cell>
          <cell r="AZ1859">
            <v>0</v>
          </cell>
          <cell r="BA1859">
            <v>0</v>
          </cell>
          <cell r="BC1859" t="str">
            <v>OTHERS</v>
          </cell>
          <cell r="BE1859" t="str">
            <v>Oct</v>
          </cell>
        </row>
        <row r="1860">
          <cell r="C1860" t="str">
            <v>Other</v>
          </cell>
          <cell r="R1860">
            <v>0</v>
          </cell>
          <cell r="AZ1860">
            <v>0</v>
          </cell>
          <cell r="BA1860">
            <v>0</v>
          </cell>
          <cell r="BC1860" t="str">
            <v>OTHERS</v>
          </cell>
          <cell r="BE1860" t="str">
            <v>Nov</v>
          </cell>
        </row>
        <row r="1861">
          <cell r="C1861" t="str">
            <v>Other</v>
          </cell>
          <cell r="R1861">
            <v>0</v>
          </cell>
          <cell r="AZ1861">
            <v>0</v>
          </cell>
          <cell r="BA1861">
            <v>0</v>
          </cell>
          <cell r="BC1861" t="str">
            <v>OTHERS</v>
          </cell>
          <cell r="BE1861" t="str">
            <v>Dec</v>
          </cell>
        </row>
        <row r="1862">
          <cell r="C1862" t="str">
            <v>Formosa</v>
          </cell>
          <cell r="R1862">
            <v>0</v>
          </cell>
          <cell r="AZ1862">
            <v>0</v>
          </cell>
          <cell r="BA1862">
            <v>0</v>
          </cell>
          <cell r="BC1862" t="str">
            <v>PLATINUM</v>
          </cell>
          <cell r="BE1862" t="str">
            <v>Jan</v>
          </cell>
        </row>
        <row r="1863">
          <cell r="C1863" t="str">
            <v>Formosa</v>
          </cell>
          <cell r="R1863">
            <v>0</v>
          </cell>
          <cell r="AZ1863">
            <v>0</v>
          </cell>
          <cell r="BA1863">
            <v>0</v>
          </cell>
          <cell r="BC1863" t="str">
            <v>PLATINUM</v>
          </cell>
          <cell r="BE1863" t="str">
            <v>Feb</v>
          </cell>
        </row>
        <row r="1864">
          <cell r="C1864" t="str">
            <v>Formosa</v>
          </cell>
          <cell r="R1864">
            <v>0</v>
          </cell>
          <cell r="AZ1864">
            <v>0</v>
          </cell>
          <cell r="BA1864">
            <v>0</v>
          </cell>
          <cell r="BC1864" t="str">
            <v>PLATINUM</v>
          </cell>
          <cell r="BE1864" t="str">
            <v>Mar</v>
          </cell>
        </row>
        <row r="1865">
          <cell r="C1865" t="str">
            <v>Formosa</v>
          </cell>
          <cell r="R1865">
            <v>0</v>
          </cell>
          <cell r="AZ1865">
            <v>0</v>
          </cell>
          <cell r="BA1865">
            <v>0</v>
          </cell>
          <cell r="BC1865" t="str">
            <v>PLATINUM</v>
          </cell>
          <cell r="BE1865" t="str">
            <v>Apr</v>
          </cell>
        </row>
        <row r="1866">
          <cell r="C1866" t="str">
            <v>Formosa</v>
          </cell>
          <cell r="R1866">
            <v>0</v>
          </cell>
          <cell r="AZ1866">
            <v>0</v>
          </cell>
          <cell r="BA1866">
            <v>0</v>
          </cell>
          <cell r="BC1866" t="str">
            <v>PLATINUM</v>
          </cell>
          <cell r="BE1866" t="str">
            <v>May</v>
          </cell>
        </row>
        <row r="1867">
          <cell r="C1867" t="str">
            <v>Formosa</v>
          </cell>
          <cell r="R1867">
            <v>0</v>
          </cell>
          <cell r="AZ1867">
            <v>0</v>
          </cell>
          <cell r="BA1867">
            <v>0</v>
          </cell>
          <cell r="BC1867" t="str">
            <v>PLATINUM</v>
          </cell>
          <cell r="BE1867" t="str">
            <v>Jun</v>
          </cell>
        </row>
        <row r="1868">
          <cell r="C1868" t="str">
            <v>Formosa</v>
          </cell>
          <cell r="R1868">
            <v>0</v>
          </cell>
          <cell r="AZ1868">
            <v>0</v>
          </cell>
          <cell r="BA1868">
            <v>0</v>
          </cell>
          <cell r="BC1868" t="str">
            <v>PLATINUM</v>
          </cell>
          <cell r="BE1868" t="str">
            <v>Jul</v>
          </cell>
        </row>
        <row r="1869">
          <cell r="C1869" t="str">
            <v>Formosa</v>
          </cell>
          <cell r="R1869">
            <v>0</v>
          </cell>
          <cell r="AZ1869">
            <v>0</v>
          </cell>
          <cell r="BA1869">
            <v>0</v>
          </cell>
          <cell r="BC1869" t="str">
            <v>PLATINUM</v>
          </cell>
          <cell r="BE1869" t="str">
            <v>Aug</v>
          </cell>
        </row>
        <row r="1870">
          <cell r="C1870" t="str">
            <v>Formosa</v>
          </cell>
          <cell r="R1870">
            <v>0</v>
          </cell>
          <cell r="AZ1870">
            <v>0</v>
          </cell>
          <cell r="BA1870">
            <v>0</v>
          </cell>
          <cell r="BC1870" t="str">
            <v>PLATINUM</v>
          </cell>
          <cell r="BE1870" t="str">
            <v>Sep</v>
          </cell>
        </row>
        <row r="1871">
          <cell r="C1871" t="str">
            <v>Formosa</v>
          </cell>
          <cell r="R1871">
            <v>0</v>
          </cell>
          <cell r="AZ1871">
            <v>0</v>
          </cell>
          <cell r="BA1871">
            <v>0</v>
          </cell>
          <cell r="BC1871" t="str">
            <v>PLATINUM</v>
          </cell>
          <cell r="BE1871" t="str">
            <v>Oct</v>
          </cell>
        </row>
        <row r="1872">
          <cell r="C1872" t="str">
            <v>Formosa</v>
          </cell>
          <cell r="R1872">
            <v>0</v>
          </cell>
          <cell r="AZ1872">
            <v>0</v>
          </cell>
          <cell r="BA1872">
            <v>0</v>
          </cell>
          <cell r="BC1872" t="str">
            <v>PLATINUM</v>
          </cell>
          <cell r="BE1872" t="str">
            <v>Nov</v>
          </cell>
        </row>
        <row r="1873">
          <cell r="C1873" t="str">
            <v>Formosa</v>
          </cell>
          <cell r="R1873">
            <v>0</v>
          </cell>
          <cell r="AZ1873">
            <v>0</v>
          </cell>
          <cell r="BA1873">
            <v>0</v>
          </cell>
          <cell r="BC1873" t="str">
            <v>PLATINUM</v>
          </cell>
          <cell r="BE1873" t="str">
            <v>Dec</v>
          </cell>
        </row>
        <row r="1874">
          <cell r="C1874" t="str">
            <v>Formosa</v>
          </cell>
          <cell r="R1874">
            <v>0</v>
          </cell>
          <cell r="AZ1874">
            <v>0</v>
          </cell>
          <cell r="BA1874">
            <v>0</v>
          </cell>
          <cell r="BC1874" t="str">
            <v>PLATINUM</v>
          </cell>
          <cell r="BE1874" t="str">
            <v>Jan</v>
          </cell>
        </row>
        <row r="1875">
          <cell r="C1875" t="str">
            <v>Formosa</v>
          </cell>
          <cell r="R1875">
            <v>0</v>
          </cell>
          <cell r="AZ1875">
            <v>0</v>
          </cell>
          <cell r="BA1875">
            <v>0</v>
          </cell>
          <cell r="BC1875" t="str">
            <v>PLATINUM</v>
          </cell>
          <cell r="BE1875" t="str">
            <v>Feb</v>
          </cell>
        </row>
        <row r="1876">
          <cell r="C1876" t="str">
            <v>Formosa</v>
          </cell>
          <cell r="R1876">
            <v>0</v>
          </cell>
          <cell r="AZ1876">
            <v>0</v>
          </cell>
          <cell r="BA1876">
            <v>0</v>
          </cell>
          <cell r="BC1876" t="str">
            <v>PLATINUM</v>
          </cell>
          <cell r="BE1876" t="str">
            <v>Mar</v>
          </cell>
        </row>
        <row r="1877">
          <cell r="C1877" t="str">
            <v>Formosa</v>
          </cell>
          <cell r="R1877">
            <v>0</v>
          </cell>
          <cell r="AZ1877">
            <v>0</v>
          </cell>
          <cell r="BA1877">
            <v>0</v>
          </cell>
          <cell r="BC1877" t="str">
            <v>PLATINUM</v>
          </cell>
          <cell r="BE1877" t="str">
            <v>Apr</v>
          </cell>
        </row>
        <row r="1878">
          <cell r="C1878" t="str">
            <v>Formosa</v>
          </cell>
          <cell r="R1878">
            <v>0</v>
          </cell>
          <cell r="AZ1878">
            <v>0</v>
          </cell>
          <cell r="BA1878">
            <v>0</v>
          </cell>
          <cell r="BC1878" t="str">
            <v>PLATINUM</v>
          </cell>
          <cell r="BE1878" t="str">
            <v>May</v>
          </cell>
        </row>
        <row r="1879">
          <cell r="C1879" t="str">
            <v>Formosa</v>
          </cell>
          <cell r="R1879">
            <v>0</v>
          </cell>
          <cell r="AZ1879">
            <v>0</v>
          </cell>
          <cell r="BA1879">
            <v>0</v>
          </cell>
          <cell r="BC1879" t="str">
            <v>PLATINUM</v>
          </cell>
          <cell r="BE1879" t="str">
            <v>Jun</v>
          </cell>
        </row>
        <row r="1880">
          <cell r="C1880" t="str">
            <v>Formosa</v>
          </cell>
          <cell r="R1880">
            <v>0</v>
          </cell>
          <cell r="AZ1880">
            <v>0</v>
          </cell>
          <cell r="BA1880">
            <v>0</v>
          </cell>
          <cell r="BC1880" t="str">
            <v>PLATINUM</v>
          </cell>
          <cell r="BE1880" t="str">
            <v>Jul</v>
          </cell>
        </row>
        <row r="1881">
          <cell r="C1881" t="str">
            <v>Formosa</v>
          </cell>
          <cell r="R1881">
            <v>0</v>
          </cell>
          <cell r="AZ1881">
            <v>0</v>
          </cell>
          <cell r="BA1881">
            <v>0</v>
          </cell>
          <cell r="BC1881" t="str">
            <v>PLATINUM</v>
          </cell>
          <cell r="BE1881" t="str">
            <v>Aug</v>
          </cell>
        </row>
        <row r="1882">
          <cell r="C1882" t="str">
            <v>Formosa</v>
          </cell>
          <cell r="R1882">
            <v>0</v>
          </cell>
          <cell r="AZ1882">
            <v>0</v>
          </cell>
          <cell r="BA1882">
            <v>0</v>
          </cell>
          <cell r="BC1882" t="str">
            <v>PLATINUM</v>
          </cell>
          <cell r="BE1882" t="str">
            <v>Sep</v>
          </cell>
        </row>
        <row r="1883">
          <cell r="C1883" t="str">
            <v>Formosa</v>
          </cell>
          <cell r="R1883">
            <v>0</v>
          </cell>
          <cell r="AZ1883">
            <v>0</v>
          </cell>
          <cell r="BA1883">
            <v>0</v>
          </cell>
          <cell r="BC1883" t="str">
            <v>PLATINUM</v>
          </cell>
          <cell r="BE1883" t="str">
            <v>Oct</v>
          </cell>
        </row>
        <row r="1884">
          <cell r="C1884" t="str">
            <v>Formosa</v>
          </cell>
          <cell r="R1884">
            <v>0</v>
          </cell>
          <cell r="AZ1884">
            <v>0</v>
          </cell>
          <cell r="BA1884">
            <v>0</v>
          </cell>
          <cell r="BC1884" t="str">
            <v>PLATINUM</v>
          </cell>
          <cell r="BE1884" t="str">
            <v>Nov</v>
          </cell>
        </row>
        <row r="1885">
          <cell r="C1885" t="str">
            <v>Formosa</v>
          </cell>
          <cell r="R1885">
            <v>0</v>
          </cell>
          <cell r="AZ1885">
            <v>0</v>
          </cell>
          <cell r="BA1885">
            <v>0</v>
          </cell>
          <cell r="BC1885" t="str">
            <v>PLATINUM</v>
          </cell>
          <cell r="BE1885" t="str">
            <v>Dec</v>
          </cell>
        </row>
        <row r="1886">
          <cell r="C1886" t="str">
            <v>Formosa</v>
          </cell>
          <cell r="R1886">
            <v>80000</v>
          </cell>
          <cell r="AZ1886">
            <v>-320000</v>
          </cell>
          <cell r="BA1886">
            <v>-67371.085099652002</v>
          </cell>
          <cell r="BC1886" t="str">
            <v>PLATINUM</v>
          </cell>
          <cell r="BE1886" t="str">
            <v>Jan</v>
          </cell>
        </row>
        <row r="1887">
          <cell r="C1887" t="str">
            <v>Formosa</v>
          </cell>
          <cell r="R1887">
            <v>0</v>
          </cell>
          <cell r="AZ1887">
            <v>0</v>
          </cell>
          <cell r="BA1887">
            <v>0</v>
          </cell>
          <cell r="BC1887" t="str">
            <v>PLATINUM</v>
          </cell>
          <cell r="BE1887" t="str">
            <v>Feb</v>
          </cell>
        </row>
        <row r="1888">
          <cell r="C1888" t="str">
            <v>Formosa</v>
          </cell>
          <cell r="R1888">
            <v>0</v>
          </cell>
          <cell r="AZ1888">
            <v>0</v>
          </cell>
          <cell r="BA1888">
            <v>0</v>
          </cell>
          <cell r="BC1888" t="str">
            <v>PLATINUM</v>
          </cell>
          <cell r="BE1888" t="str">
            <v>Mar</v>
          </cell>
        </row>
        <row r="1889">
          <cell r="C1889" t="str">
            <v>Formosa</v>
          </cell>
          <cell r="R1889">
            <v>0</v>
          </cell>
          <cell r="AZ1889">
            <v>0</v>
          </cell>
          <cell r="BA1889">
            <v>0</v>
          </cell>
          <cell r="BC1889" t="str">
            <v>PLATINUM</v>
          </cell>
          <cell r="BE1889" t="str">
            <v>Apr</v>
          </cell>
        </row>
        <row r="1890">
          <cell r="C1890" t="str">
            <v>Formosa</v>
          </cell>
          <cell r="R1890">
            <v>0</v>
          </cell>
          <cell r="AZ1890">
            <v>0</v>
          </cell>
          <cell r="BA1890">
            <v>0</v>
          </cell>
          <cell r="BC1890" t="str">
            <v>PLATINUM</v>
          </cell>
          <cell r="BE1890" t="str">
            <v>May</v>
          </cell>
        </row>
        <row r="1891">
          <cell r="C1891" t="str">
            <v>Formosa</v>
          </cell>
          <cell r="R1891">
            <v>0</v>
          </cell>
          <cell r="AZ1891">
            <v>0</v>
          </cell>
          <cell r="BA1891">
            <v>0</v>
          </cell>
          <cell r="BC1891" t="str">
            <v>PLATINUM</v>
          </cell>
          <cell r="BE1891" t="str">
            <v>Jun</v>
          </cell>
        </row>
        <row r="1892">
          <cell r="C1892" t="str">
            <v>Formosa</v>
          </cell>
          <cell r="R1892">
            <v>0</v>
          </cell>
          <cell r="AZ1892">
            <v>0</v>
          </cell>
          <cell r="BA1892">
            <v>0</v>
          </cell>
          <cell r="BC1892" t="str">
            <v>PLATINUM</v>
          </cell>
          <cell r="BE1892" t="str">
            <v>Jul</v>
          </cell>
        </row>
        <row r="1893">
          <cell r="C1893" t="str">
            <v>Formosa</v>
          </cell>
          <cell r="R1893">
            <v>0</v>
          </cell>
          <cell r="AZ1893">
            <v>0</v>
          </cell>
          <cell r="BA1893">
            <v>0</v>
          </cell>
          <cell r="BC1893" t="str">
            <v>PLATINUM</v>
          </cell>
          <cell r="BE1893" t="str">
            <v>Aug</v>
          </cell>
        </row>
        <row r="1894">
          <cell r="C1894" t="str">
            <v>Formosa</v>
          </cell>
          <cell r="R1894">
            <v>0</v>
          </cell>
          <cell r="AZ1894">
            <v>0</v>
          </cell>
          <cell r="BA1894">
            <v>0</v>
          </cell>
          <cell r="BC1894" t="str">
            <v>PLATINUM</v>
          </cell>
          <cell r="BE1894" t="str">
            <v>Sep</v>
          </cell>
        </row>
        <row r="1895">
          <cell r="C1895" t="str">
            <v>Formosa</v>
          </cell>
          <cell r="R1895">
            <v>0</v>
          </cell>
          <cell r="AZ1895">
            <v>0</v>
          </cell>
          <cell r="BA1895">
            <v>0</v>
          </cell>
          <cell r="BC1895" t="str">
            <v>PLATINUM</v>
          </cell>
          <cell r="BE1895" t="str">
            <v>Oct</v>
          </cell>
        </row>
        <row r="1896">
          <cell r="C1896" t="str">
            <v>Formosa</v>
          </cell>
          <cell r="R1896">
            <v>0</v>
          </cell>
          <cell r="AZ1896">
            <v>0</v>
          </cell>
          <cell r="BA1896">
            <v>0</v>
          </cell>
          <cell r="BC1896" t="str">
            <v>PLATINUM</v>
          </cell>
          <cell r="BE1896" t="str">
            <v>Nov</v>
          </cell>
        </row>
        <row r="1897">
          <cell r="C1897" t="str">
            <v>Formosa</v>
          </cell>
          <cell r="R1897">
            <v>0</v>
          </cell>
          <cell r="AZ1897">
            <v>0</v>
          </cell>
          <cell r="BA1897">
            <v>0</v>
          </cell>
          <cell r="BC1897" t="str">
            <v>PLATINUM</v>
          </cell>
          <cell r="BE1897" t="str">
            <v>Dec</v>
          </cell>
        </row>
        <row r="1898">
          <cell r="C1898" t="str">
            <v>Formosa</v>
          </cell>
          <cell r="R1898">
            <v>17500</v>
          </cell>
          <cell r="AZ1898">
            <v>-70000</v>
          </cell>
          <cell r="BA1898">
            <v>-17178.481641795537</v>
          </cell>
          <cell r="BC1898" t="str">
            <v>PLATINUM</v>
          </cell>
          <cell r="BE1898" t="str">
            <v>Jan</v>
          </cell>
        </row>
        <row r="1899">
          <cell r="C1899" t="str">
            <v>Formosa</v>
          </cell>
          <cell r="R1899">
            <v>0</v>
          </cell>
          <cell r="AZ1899">
            <v>0</v>
          </cell>
          <cell r="BA1899">
            <v>0</v>
          </cell>
          <cell r="BC1899" t="str">
            <v>PLATINUM</v>
          </cell>
          <cell r="BE1899" t="str">
            <v>Feb</v>
          </cell>
        </row>
        <row r="1900">
          <cell r="C1900" t="str">
            <v>Formosa</v>
          </cell>
          <cell r="R1900">
            <v>0</v>
          </cell>
          <cell r="AZ1900">
            <v>0</v>
          </cell>
          <cell r="BA1900">
            <v>0</v>
          </cell>
          <cell r="BC1900" t="str">
            <v>PLATINUM</v>
          </cell>
          <cell r="BE1900" t="str">
            <v>Mar</v>
          </cell>
        </row>
        <row r="1901">
          <cell r="C1901" t="str">
            <v>Formosa</v>
          </cell>
          <cell r="R1901">
            <v>0</v>
          </cell>
          <cell r="AZ1901">
            <v>0</v>
          </cell>
          <cell r="BA1901">
            <v>0</v>
          </cell>
          <cell r="BC1901" t="str">
            <v>PLATINUM</v>
          </cell>
          <cell r="BE1901" t="str">
            <v>Apr</v>
          </cell>
        </row>
        <row r="1902">
          <cell r="C1902" t="str">
            <v>Formosa</v>
          </cell>
          <cell r="R1902">
            <v>0</v>
          </cell>
          <cell r="AZ1902">
            <v>0</v>
          </cell>
          <cell r="BA1902">
            <v>0</v>
          </cell>
          <cell r="BC1902" t="str">
            <v>PLATINUM</v>
          </cell>
          <cell r="BE1902" t="str">
            <v>May</v>
          </cell>
        </row>
        <row r="1903">
          <cell r="C1903" t="str">
            <v>Formosa</v>
          </cell>
          <cell r="R1903">
            <v>0</v>
          </cell>
          <cell r="AZ1903">
            <v>0</v>
          </cell>
          <cell r="BA1903">
            <v>0</v>
          </cell>
          <cell r="BC1903" t="str">
            <v>PLATINUM</v>
          </cell>
          <cell r="BE1903" t="str">
            <v>Jun</v>
          </cell>
        </row>
        <row r="1904">
          <cell r="C1904" t="str">
            <v>Formosa</v>
          </cell>
          <cell r="R1904">
            <v>0</v>
          </cell>
          <cell r="AZ1904">
            <v>0</v>
          </cell>
          <cell r="BA1904">
            <v>0</v>
          </cell>
          <cell r="BC1904" t="str">
            <v>PLATINUM</v>
          </cell>
          <cell r="BE1904" t="str">
            <v>Jul</v>
          </cell>
        </row>
        <row r="1905">
          <cell r="C1905" t="str">
            <v>Formosa</v>
          </cell>
          <cell r="R1905">
            <v>0</v>
          </cell>
          <cell r="AZ1905">
            <v>0</v>
          </cell>
          <cell r="BA1905">
            <v>0</v>
          </cell>
          <cell r="BC1905" t="str">
            <v>PLATINUM</v>
          </cell>
          <cell r="BE1905" t="str">
            <v>Aug</v>
          </cell>
        </row>
        <row r="1906">
          <cell r="C1906" t="str">
            <v>Formosa</v>
          </cell>
          <cell r="R1906">
            <v>0</v>
          </cell>
          <cell r="AZ1906">
            <v>0</v>
          </cell>
          <cell r="BA1906">
            <v>0</v>
          </cell>
          <cell r="BC1906" t="str">
            <v>PLATINUM</v>
          </cell>
          <cell r="BE1906" t="str">
            <v>Sep</v>
          </cell>
        </row>
        <row r="1907">
          <cell r="C1907" t="str">
            <v>Formosa</v>
          </cell>
          <cell r="R1907">
            <v>0</v>
          </cell>
          <cell r="AZ1907">
            <v>0</v>
          </cell>
          <cell r="BA1907">
            <v>0</v>
          </cell>
          <cell r="BC1907" t="str">
            <v>PLATINUM</v>
          </cell>
          <cell r="BE1907" t="str">
            <v>Oct</v>
          </cell>
        </row>
        <row r="1908">
          <cell r="C1908" t="str">
            <v>Formosa</v>
          </cell>
          <cell r="R1908">
            <v>0</v>
          </cell>
          <cell r="AZ1908">
            <v>0</v>
          </cell>
          <cell r="BA1908">
            <v>0</v>
          </cell>
          <cell r="BC1908" t="str">
            <v>PLATINUM</v>
          </cell>
          <cell r="BE1908" t="str">
            <v>Nov</v>
          </cell>
        </row>
        <row r="1909">
          <cell r="C1909" t="str">
            <v>Formosa</v>
          </cell>
          <cell r="R1909">
            <v>0</v>
          </cell>
          <cell r="AZ1909">
            <v>0</v>
          </cell>
          <cell r="BA1909">
            <v>0</v>
          </cell>
          <cell r="BC1909" t="str">
            <v>PLATINUM</v>
          </cell>
          <cell r="BE1909" t="str">
            <v>Dec</v>
          </cell>
        </row>
        <row r="1910">
          <cell r="C1910" t="str">
            <v>Formosa</v>
          </cell>
          <cell r="R1910">
            <v>17500</v>
          </cell>
          <cell r="AZ1910">
            <v>-70000</v>
          </cell>
          <cell r="BA1910">
            <v>-12296.368089302214</v>
          </cell>
          <cell r="BC1910" t="str">
            <v>PLATINUM</v>
          </cell>
          <cell r="BE1910" t="str">
            <v>Jan</v>
          </cell>
        </row>
        <row r="1911">
          <cell r="C1911" t="str">
            <v>Formosa</v>
          </cell>
          <cell r="R1911">
            <v>0</v>
          </cell>
          <cell r="AZ1911">
            <v>0</v>
          </cell>
          <cell r="BA1911">
            <v>0</v>
          </cell>
          <cell r="BC1911" t="str">
            <v>PLATINUM</v>
          </cell>
          <cell r="BE1911" t="str">
            <v>Feb</v>
          </cell>
        </row>
        <row r="1912">
          <cell r="C1912" t="str">
            <v>Formosa</v>
          </cell>
          <cell r="R1912">
            <v>0</v>
          </cell>
          <cell r="AZ1912">
            <v>0</v>
          </cell>
          <cell r="BA1912">
            <v>0</v>
          </cell>
          <cell r="BC1912" t="str">
            <v>PLATINUM</v>
          </cell>
          <cell r="BE1912" t="str">
            <v>Mar</v>
          </cell>
        </row>
        <row r="1913">
          <cell r="C1913" t="str">
            <v>Formosa</v>
          </cell>
          <cell r="R1913">
            <v>0</v>
          </cell>
          <cell r="AZ1913">
            <v>0</v>
          </cell>
          <cell r="BA1913">
            <v>0</v>
          </cell>
          <cell r="BC1913" t="str">
            <v>PLATINUM</v>
          </cell>
          <cell r="BE1913" t="str">
            <v>Apr</v>
          </cell>
        </row>
        <row r="1914">
          <cell r="C1914" t="str">
            <v>Formosa</v>
          </cell>
          <cell r="R1914">
            <v>0</v>
          </cell>
          <cell r="AZ1914">
            <v>0</v>
          </cell>
          <cell r="BA1914">
            <v>0</v>
          </cell>
          <cell r="BC1914" t="str">
            <v>PLATINUM</v>
          </cell>
          <cell r="BE1914" t="str">
            <v>May</v>
          </cell>
        </row>
        <row r="1915">
          <cell r="C1915" t="str">
            <v>Formosa</v>
          </cell>
          <cell r="R1915">
            <v>0</v>
          </cell>
          <cell r="AZ1915">
            <v>0</v>
          </cell>
          <cell r="BA1915">
            <v>0</v>
          </cell>
          <cell r="BC1915" t="str">
            <v>PLATINUM</v>
          </cell>
          <cell r="BE1915" t="str">
            <v>Jun</v>
          </cell>
        </row>
        <row r="1916">
          <cell r="C1916" t="str">
            <v>Formosa</v>
          </cell>
          <cell r="R1916">
            <v>0</v>
          </cell>
          <cell r="AZ1916">
            <v>0</v>
          </cell>
          <cell r="BA1916">
            <v>0</v>
          </cell>
          <cell r="BC1916" t="str">
            <v>PLATINUM</v>
          </cell>
          <cell r="BE1916" t="str">
            <v>Jul</v>
          </cell>
        </row>
        <row r="1917">
          <cell r="C1917" t="str">
            <v>Formosa</v>
          </cell>
          <cell r="R1917">
            <v>0</v>
          </cell>
          <cell r="AZ1917">
            <v>0</v>
          </cell>
          <cell r="BA1917">
            <v>0</v>
          </cell>
          <cell r="BC1917" t="str">
            <v>PLATINUM</v>
          </cell>
          <cell r="BE1917" t="str">
            <v>Aug</v>
          </cell>
        </row>
        <row r="1918">
          <cell r="C1918" t="str">
            <v>Formosa</v>
          </cell>
          <cell r="R1918">
            <v>0</v>
          </cell>
          <cell r="AZ1918">
            <v>0</v>
          </cell>
          <cell r="BA1918">
            <v>0</v>
          </cell>
          <cell r="BC1918" t="str">
            <v>PLATINUM</v>
          </cell>
          <cell r="BE1918" t="str">
            <v>Sep</v>
          </cell>
        </row>
        <row r="1919">
          <cell r="C1919" t="str">
            <v>Formosa</v>
          </cell>
          <cell r="R1919">
            <v>0</v>
          </cell>
          <cell r="AZ1919">
            <v>0</v>
          </cell>
          <cell r="BA1919">
            <v>0</v>
          </cell>
          <cell r="BC1919" t="str">
            <v>PLATINUM</v>
          </cell>
          <cell r="BE1919" t="str">
            <v>Oct</v>
          </cell>
        </row>
        <row r="1920">
          <cell r="C1920" t="str">
            <v>Formosa</v>
          </cell>
          <cell r="R1920">
            <v>0</v>
          </cell>
          <cell r="AZ1920">
            <v>0</v>
          </cell>
          <cell r="BA1920">
            <v>0</v>
          </cell>
          <cell r="BC1920" t="str">
            <v>PLATINUM</v>
          </cell>
          <cell r="BE1920" t="str">
            <v>Nov</v>
          </cell>
        </row>
        <row r="1921">
          <cell r="C1921" t="str">
            <v>Formosa</v>
          </cell>
          <cell r="R1921">
            <v>0</v>
          </cell>
          <cell r="AZ1921">
            <v>0</v>
          </cell>
          <cell r="BA1921">
            <v>0</v>
          </cell>
          <cell r="BC1921" t="str">
            <v>PLATINUM</v>
          </cell>
          <cell r="BE1921" t="str">
            <v>Dec</v>
          </cell>
        </row>
        <row r="1922">
          <cell r="C1922" t="str">
            <v>Formosa</v>
          </cell>
          <cell r="R1922">
            <v>17500</v>
          </cell>
          <cell r="AZ1922">
            <v>-70000</v>
          </cell>
          <cell r="BA1922">
            <v>-12961.945238809358</v>
          </cell>
          <cell r="BC1922" t="str">
            <v>PLATINUM</v>
          </cell>
          <cell r="BE1922" t="str">
            <v>Jan</v>
          </cell>
        </row>
        <row r="1923">
          <cell r="C1923" t="str">
            <v>Formosa</v>
          </cell>
          <cell r="R1923">
            <v>0</v>
          </cell>
          <cell r="AZ1923">
            <v>0</v>
          </cell>
          <cell r="BA1923">
            <v>0</v>
          </cell>
          <cell r="BC1923" t="str">
            <v>PLATINUM</v>
          </cell>
          <cell r="BE1923" t="str">
            <v>Feb</v>
          </cell>
        </row>
        <row r="1924">
          <cell r="C1924" t="str">
            <v>Formosa</v>
          </cell>
          <cell r="R1924">
            <v>0</v>
          </cell>
          <cell r="AZ1924">
            <v>0</v>
          </cell>
          <cell r="BA1924">
            <v>0</v>
          </cell>
          <cell r="BC1924" t="str">
            <v>PLATINUM</v>
          </cell>
          <cell r="BE1924" t="str">
            <v>Mar</v>
          </cell>
        </row>
        <row r="1925">
          <cell r="C1925" t="str">
            <v>Formosa</v>
          </cell>
          <cell r="R1925">
            <v>0</v>
          </cell>
          <cell r="AZ1925">
            <v>0</v>
          </cell>
          <cell r="BA1925">
            <v>0</v>
          </cell>
          <cell r="BC1925" t="str">
            <v>PLATINUM</v>
          </cell>
          <cell r="BE1925" t="str">
            <v>Apr</v>
          </cell>
        </row>
        <row r="1926">
          <cell r="C1926" t="str">
            <v>Formosa</v>
          </cell>
          <cell r="R1926">
            <v>0</v>
          </cell>
          <cell r="AZ1926">
            <v>0</v>
          </cell>
          <cell r="BA1926">
            <v>0</v>
          </cell>
          <cell r="BC1926" t="str">
            <v>PLATINUM</v>
          </cell>
          <cell r="BE1926" t="str">
            <v>May</v>
          </cell>
        </row>
        <row r="1927">
          <cell r="C1927" t="str">
            <v>Formosa</v>
          </cell>
          <cell r="R1927">
            <v>0</v>
          </cell>
          <cell r="AZ1927">
            <v>0</v>
          </cell>
          <cell r="BA1927">
            <v>0</v>
          </cell>
          <cell r="BC1927" t="str">
            <v>PLATINUM</v>
          </cell>
          <cell r="BE1927" t="str">
            <v>Jun</v>
          </cell>
        </row>
        <row r="1928">
          <cell r="C1928" t="str">
            <v>Formosa</v>
          </cell>
          <cell r="R1928">
            <v>0</v>
          </cell>
          <cell r="AZ1928">
            <v>0</v>
          </cell>
          <cell r="BA1928">
            <v>0</v>
          </cell>
          <cell r="BC1928" t="str">
            <v>PLATINUM</v>
          </cell>
          <cell r="BE1928" t="str">
            <v>Jul</v>
          </cell>
        </row>
        <row r="1929">
          <cell r="C1929" t="str">
            <v>Formosa</v>
          </cell>
          <cell r="R1929">
            <v>0</v>
          </cell>
          <cell r="AZ1929">
            <v>0</v>
          </cell>
          <cell r="BA1929">
            <v>0</v>
          </cell>
          <cell r="BC1929" t="str">
            <v>PLATINUM</v>
          </cell>
          <cell r="BE1929" t="str">
            <v>Aug</v>
          </cell>
        </row>
        <row r="1930">
          <cell r="C1930" t="str">
            <v>Formosa</v>
          </cell>
          <cell r="R1930">
            <v>0</v>
          </cell>
          <cell r="AZ1930">
            <v>0</v>
          </cell>
          <cell r="BA1930">
            <v>0</v>
          </cell>
          <cell r="BC1930" t="str">
            <v>PLATINUM</v>
          </cell>
          <cell r="BE1930" t="str">
            <v>Sep</v>
          </cell>
        </row>
        <row r="1931">
          <cell r="C1931" t="str">
            <v>Formosa</v>
          </cell>
          <cell r="R1931">
            <v>0</v>
          </cell>
          <cell r="AZ1931">
            <v>0</v>
          </cell>
          <cell r="BA1931">
            <v>0</v>
          </cell>
          <cell r="BC1931" t="str">
            <v>PLATINUM</v>
          </cell>
          <cell r="BE1931" t="str">
            <v>Oct</v>
          </cell>
        </row>
        <row r="1932">
          <cell r="C1932" t="str">
            <v>Formosa</v>
          </cell>
          <cell r="R1932">
            <v>0</v>
          </cell>
          <cell r="AZ1932">
            <v>0</v>
          </cell>
          <cell r="BA1932">
            <v>0</v>
          </cell>
          <cell r="BC1932" t="str">
            <v>PLATINUM</v>
          </cell>
          <cell r="BE1932" t="str">
            <v>Nov</v>
          </cell>
        </row>
        <row r="1933">
          <cell r="C1933" t="str">
            <v>Formosa</v>
          </cell>
          <cell r="R1933">
            <v>0</v>
          </cell>
          <cell r="AZ1933">
            <v>0</v>
          </cell>
          <cell r="BA1933">
            <v>0</v>
          </cell>
          <cell r="BC1933" t="str">
            <v>PLATINUM</v>
          </cell>
          <cell r="BE1933" t="str">
            <v>Dec</v>
          </cell>
        </row>
        <row r="1934">
          <cell r="C1934" t="str">
            <v>Formosa</v>
          </cell>
          <cell r="R1934">
            <v>17500</v>
          </cell>
          <cell r="AZ1934">
            <v>-70000</v>
          </cell>
          <cell r="BA1934">
            <v>-9278.1686492007611</v>
          </cell>
          <cell r="BC1934" t="str">
            <v>PLATINUM</v>
          </cell>
          <cell r="BE1934" t="str">
            <v>Jan</v>
          </cell>
        </row>
        <row r="1935">
          <cell r="C1935" t="str">
            <v>Formosa</v>
          </cell>
          <cell r="R1935">
            <v>0</v>
          </cell>
          <cell r="AZ1935">
            <v>0</v>
          </cell>
          <cell r="BA1935">
            <v>0</v>
          </cell>
          <cell r="BC1935" t="str">
            <v>PLATINUM</v>
          </cell>
          <cell r="BE1935" t="str">
            <v>Feb</v>
          </cell>
        </row>
        <row r="1936">
          <cell r="C1936" t="str">
            <v>Formosa</v>
          </cell>
          <cell r="R1936">
            <v>0</v>
          </cell>
          <cell r="AZ1936">
            <v>0</v>
          </cell>
          <cell r="BA1936">
            <v>0</v>
          </cell>
          <cell r="BC1936" t="str">
            <v>PLATINUM</v>
          </cell>
          <cell r="BE1936" t="str">
            <v>Mar</v>
          </cell>
        </row>
        <row r="1937">
          <cell r="C1937" t="str">
            <v>Formosa</v>
          </cell>
          <cell r="R1937">
            <v>0</v>
          </cell>
          <cell r="AZ1937">
            <v>0</v>
          </cell>
          <cell r="BA1937">
            <v>0</v>
          </cell>
          <cell r="BC1937" t="str">
            <v>PLATINUM</v>
          </cell>
          <cell r="BE1937" t="str">
            <v>Apr</v>
          </cell>
        </row>
        <row r="1938">
          <cell r="C1938" t="str">
            <v>Formosa</v>
          </cell>
          <cell r="R1938">
            <v>0</v>
          </cell>
          <cell r="AZ1938">
            <v>0</v>
          </cell>
          <cell r="BA1938">
            <v>0</v>
          </cell>
          <cell r="BC1938" t="str">
            <v>PLATINUM</v>
          </cell>
          <cell r="BE1938" t="str">
            <v>May</v>
          </cell>
        </row>
        <row r="1939">
          <cell r="C1939" t="str">
            <v>Formosa</v>
          </cell>
          <cell r="R1939">
            <v>0</v>
          </cell>
          <cell r="AZ1939">
            <v>0</v>
          </cell>
          <cell r="BA1939">
            <v>0</v>
          </cell>
          <cell r="BC1939" t="str">
            <v>PLATINUM</v>
          </cell>
          <cell r="BE1939" t="str">
            <v>Jun</v>
          </cell>
        </row>
        <row r="1940">
          <cell r="C1940" t="str">
            <v>Formosa</v>
          </cell>
          <cell r="R1940">
            <v>0</v>
          </cell>
          <cell r="AZ1940">
            <v>0</v>
          </cell>
          <cell r="BA1940">
            <v>0</v>
          </cell>
          <cell r="BC1940" t="str">
            <v>PLATINUM</v>
          </cell>
          <cell r="BE1940" t="str">
            <v>Jul</v>
          </cell>
        </row>
        <row r="1941">
          <cell r="C1941" t="str">
            <v>Formosa</v>
          </cell>
          <cell r="R1941">
            <v>0</v>
          </cell>
          <cell r="AZ1941">
            <v>0</v>
          </cell>
          <cell r="BA1941">
            <v>0</v>
          </cell>
          <cell r="BC1941" t="str">
            <v>PLATINUM</v>
          </cell>
          <cell r="BE1941" t="str">
            <v>Aug</v>
          </cell>
        </row>
        <row r="1942">
          <cell r="C1942" t="str">
            <v>Formosa</v>
          </cell>
          <cell r="R1942">
            <v>0</v>
          </cell>
          <cell r="AZ1942">
            <v>0</v>
          </cell>
          <cell r="BA1942">
            <v>0</v>
          </cell>
          <cell r="BC1942" t="str">
            <v>PLATINUM</v>
          </cell>
          <cell r="BE1942" t="str">
            <v>Sep</v>
          </cell>
        </row>
        <row r="1943">
          <cell r="C1943" t="str">
            <v>Formosa</v>
          </cell>
          <cell r="R1943">
            <v>0</v>
          </cell>
          <cell r="AZ1943">
            <v>0</v>
          </cell>
          <cell r="BA1943">
            <v>0</v>
          </cell>
          <cell r="BC1943" t="str">
            <v>PLATINUM</v>
          </cell>
          <cell r="BE1943" t="str">
            <v>Oct</v>
          </cell>
        </row>
        <row r="1944">
          <cell r="C1944" t="str">
            <v>Formosa</v>
          </cell>
          <cell r="R1944">
            <v>0</v>
          </cell>
          <cell r="AZ1944">
            <v>0</v>
          </cell>
          <cell r="BA1944">
            <v>0</v>
          </cell>
          <cell r="BC1944" t="str">
            <v>PLATINUM</v>
          </cell>
          <cell r="BE1944" t="str">
            <v>Nov</v>
          </cell>
        </row>
        <row r="1945">
          <cell r="C1945" t="str">
            <v>Formosa</v>
          </cell>
          <cell r="R1945">
            <v>0</v>
          </cell>
          <cell r="AZ1945">
            <v>0</v>
          </cell>
          <cell r="BA1945">
            <v>0</v>
          </cell>
          <cell r="BC1945" t="str">
            <v>PLATINUM</v>
          </cell>
          <cell r="BE1945" t="str">
            <v>Dec</v>
          </cell>
        </row>
        <row r="1946">
          <cell r="C1946" t="str">
            <v>Hoping</v>
          </cell>
          <cell r="R1946">
            <v>56000</v>
          </cell>
          <cell r="AZ1946">
            <v>-196000</v>
          </cell>
          <cell r="BA1946">
            <v>-45876.988384444194</v>
          </cell>
          <cell r="BC1946" t="str">
            <v>PLATINUM</v>
          </cell>
          <cell r="BE1946" t="str">
            <v>Jan</v>
          </cell>
        </row>
        <row r="1947">
          <cell r="C1947" t="str">
            <v>Hoping</v>
          </cell>
          <cell r="R1947">
            <v>0</v>
          </cell>
          <cell r="AZ1947">
            <v>0</v>
          </cell>
          <cell r="BA1947">
            <v>0</v>
          </cell>
          <cell r="BC1947" t="str">
            <v>PLATINUM</v>
          </cell>
          <cell r="BE1947" t="str">
            <v>Feb</v>
          </cell>
        </row>
        <row r="1948">
          <cell r="C1948" t="str">
            <v>Hoping</v>
          </cell>
          <cell r="R1948">
            <v>0</v>
          </cell>
          <cell r="AZ1948">
            <v>0</v>
          </cell>
          <cell r="BA1948">
            <v>0</v>
          </cell>
          <cell r="BC1948" t="str">
            <v>PLATINUM</v>
          </cell>
          <cell r="BE1948" t="str">
            <v>Mar</v>
          </cell>
        </row>
        <row r="1949">
          <cell r="C1949" t="str">
            <v>Hoping</v>
          </cell>
          <cell r="R1949">
            <v>0</v>
          </cell>
          <cell r="AZ1949">
            <v>0</v>
          </cell>
          <cell r="BA1949">
            <v>0</v>
          </cell>
          <cell r="BC1949" t="str">
            <v>PLATINUM</v>
          </cell>
          <cell r="BE1949" t="str">
            <v>Apr</v>
          </cell>
        </row>
        <row r="1950">
          <cell r="C1950" t="str">
            <v>Hoping</v>
          </cell>
          <cell r="R1950">
            <v>0</v>
          </cell>
          <cell r="AZ1950">
            <v>0</v>
          </cell>
          <cell r="BA1950">
            <v>0</v>
          </cell>
          <cell r="BC1950" t="str">
            <v>PLATINUM</v>
          </cell>
          <cell r="BE1950" t="str">
            <v>May</v>
          </cell>
        </row>
        <row r="1951">
          <cell r="C1951" t="str">
            <v>Hoping</v>
          </cell>
          <cell r="R1951">
            <v>0</v>
          </cell>
          <cell r="AZ1951">
            <v>0</v>
          </cell>
          <cell r="BA1951">
            <v>0</v>
          </cell>
          <cell r="BC1951" t="str">
            <v>PLATINUM</v>
          </cell>
          <cell r="BE1951" t="str">
            <v>Jun</v>
          </cell>
        </row>
        <row r="1952">
          <cell r="C1952" t="str">
            <v>Hoping</v>
          </cell>
          <cell r="R1952">
            <v>0</v>
          </cell>
          <cell r="AZ1952">
            <v>0</v>
          </cell>
          <cell r="BA1952">
            <v>0</v>
          </cell>
          <cell r="BC1952" t="str">
            <v>PLATINUM</v>
          </cell>
          <cell r="BE1952" t="str">
            <v>Jul</v>
          </cell>
        </row>
        <row r="1953">
          <cell r="C1953" t="str">
            <v>Hoping</v>
          </cell>
          <cell r="R1953">
            <v>0</v>
          </cell>
          <cell r="AZ1953">
            <v>0</v>
          </cell>
          <cell r="BA1953">
            <v>0</v>
          </cell>
          <cell r="BC1953" t="str">
            <v>PLATINUM</v>
          </cell>
          <cell r="BE1953" t="str">
            <v>Aug</v>
          </cell>
        </row>
        <row r="1954">
          <cell r="C1954" t="str">
            <v>Hoping</v>
          </cell>
          <cell r="R1954">
            <v>0</v>
          </cell>
          <cell r="AZ1954">
            <v>0</v>
          </cell>
          <cell r="BA1954">
            <v>0</v>
          </cell>
          <cell r="BC1954" t="str">
            <v>PLATINUM</v>
          </cell>
          <cell r="BE1954" t="str">
            <v>Sep</v>
          </cell>
        </row>
        <row r="1955">
          <cell r="C1955" t="str">
            <v>Hoping</v>
          </cell>
          <cell r="R1955">
            <v>0</v>
          </cell>
          <cell r="AZ1955">
            <v>0</v>
          </cell>
          <cell r="BA1955">
            <v>0</v>
          </cell>
          <cell r="BC1955" t="str">
            <v>PLATINUM</v>
          </cell>
          <cell r="BE1955" t="str">
            <v>Oct</v>
          </cell>
        </row>
        <row r="1956">
          <cell r="C1956" t="str">
            <v>Hoping</v>
          </cell>
          <cell r="R1956">
            <v>0</v>
          </cell>
          <cell r="AZ1956">
            <v>0</v>
          </cell>
          <cell r="BA1956">
            <v>0</v>
          </cell>
          <cell r="BC1956" t="str">
            <v>PLATINUM</v>
          </cell>
          <cell r="BE1956" t="str">
            <v>Nov</v>
          </cell>
        </row>
        <row r="1957">
          <cell r="C1957" t="str">
            <v>Hoping</v>
          </cell>
          <cell r="R1957">
            <v>0</v>
          </cell>
          <cell r="AZ1957">
            <v>0</v>
          </cell>
          <cell r="BA1957">
            <v>0</v>
          </cell>
          <cell r="BC1957" t="str">
            <v>PLATINUM</v>
          </cell>
          <cell r="BE1957" t="str">
            <v>Dec</v>
          </cell>
        </row>
        <row r="1958">
          <cell r="C1958" t="str">
            <v>Hoping</v>
          </cell>
          <cell r="R1958">
            <v>13999.999999999996</v>
          </cell>
          <cell r="AZ1958">
            <v>-48999.999999999985</v>
          </cell>
          <cell r="BA1958">
            <v>-13171.043111618796</v>
          </cell>
          <cell r="BC1958" t="str">
            <v>PLATINUM</v>
          </cell>
          <cell r="BE1958" t="str">
            <v>Jan</v>
          </cell>
        </row>
        <row r="1959">
          <cell r="C1959" t="str">
            <v>Hoping</v>
          </cell>
          <cell r="R1959">
            <v>0</v>
          </cell>
          <cell r="AZ1959">
            <v>0</v>
          </cell>
          <cell r="BA1959">
            <v>0</v>
          </cell>
          <cell r="BC1959" t="str">
            <v>PLATINUM</v>
          </cell>
          <cell r="BE1959" t="str">
            <v>Feb</v>
          </cell>
        </row>
        <row r="1960">
          <cell r="C1960" t="str">
            <v>Hoping</v>
          </cell>
          <cell r="R1960">
            <v>0</v>
          </cell>
          <cell r="AZ1960">
            <v>0</v>
          </cell>
          <cell r="BA1960">
            <v>0</v>
          </cell>
          <cell r="BC1960" t="str">
            <v>PLATINUM</v>
          </cell>
          <cell r="BE1960" t="str">
            <v>Mar</v>
          </cell>
        </row>
        <row r="1961">
          <cell r="C1961" t="str">
            <v>Hoping</v>
          </cell>
          <cell r="R1961">
            <v>0</v>
          </cell>
          <cell r="AZ1961">
            <v>0</v>
          </cell>
          <cell r="BA1961">
            <v>0</v>
          </cell>
          <cell r="BC1961" t="str">
            <v>PLATINUM</v>
          </cell>
          <cell r="BE1961" t="str">
            <v>Apr</v>
          </cell>
        </row>
        <row r="1962">
          <cell r="C1962" t="str">
            <v>Hoping</v>
          </cell>
          <cell r="R1962">
            <v>0</v>
          </cell>
          <cell r="AZ1962">
            <v>0</v>
          </cell>
          <cell r="BA1962">
            <v>0</v>
          </cell>
          <cell r="BC1962" t="str">
            <v>PLATINUM</v>
          </cell>
          <cell r="BE1962" t="str">
            <v>May</v>
          </cell>
        </row>
        <row r="1963">
          <cell r="C1963" t="str">
            <v>Hoping</v>
          </cell>
          <cell r="R1963">
            <v>0</v>
          </cell>
          <cell r="AZ1963">
            <v>0</v>
          </cell>
          <cell r="BA1963">
            <v>0</v>
          </cell>
          <cell r="BC1963" t="str">
            <v>PLATINUM</v>
          </cell>
          <cell r="BE1963" t="str">
            <v>Jun</v>
          </cell>
        </row>
        <row r="1964">
          <cell r="C1964" t="str">
            <v>Hoping</v>
          </cell>
          <cell r="R1964">
            <v>0</v>
          </cell>
          <cell r="AZ1964">
            <v>0</v>
          </cell>
          <cell r="BA1964">
            <v>0</v>
          </cell>
          <cell r="BC1964" t="str">
            <v>PLATINUM</v>
          </cell>
          <cell r="BE1964" t="str">
            <v>Jul</v>
          </cell>
        </row>
        <row r="1965">
          <cell r="C1965" t="str">
            <v>Hoping</v>
          </cell>
          <cell r="R1965">
            <v>0</v>
          </cell>
          <cell r="AZ1965">
            <v>0</v>
          </cell>
          <cell r="BA1965">
            <v>0</v>
          </cell>
          <cell r="BC1965" t="str">
            <v>PLATINUM</v>
          </cell>
          <cell r="BE1965" t="str">
            <v>Aug</v>
          </cell>
        </row>
        <row r="1966">
          <cell r="C1966" t="str">
            <v>Hoping</v>
          </cell>
          <cell r="R1966">
            <v>0</v>
          </cell>
          <cell r="AZ1966">
            <v>0</v>
          </cell>
          <cell r="BA1966">
            <v>0</v>
          </cell>
          <cell r="BC1966" t="str">
            <v>PLATINUM</v>
          </cell>
          <cell r="BE1966" t="str">
            <v>Sep</v>
          </cell>
        </row>
        <row r="1967">
          <cell r="C1967" t="str">
            <v>Hoping</v>
          </cell>
          <cell r="R1967">
            <v>0</v>
          </cell>
          <cell r="AZ1967">
            <v>0</v>
          </cell>
          <cell r="BA1967">
            <v>0</v>
          </cell>
          <cell r="BC1967" t="str">
            <v>PLATINUM</v>
          </cell>
          <cell r="BE1967" t="str">
            <v>Oct</v>
          </cell>
        </row>
        <row r="1968">
          <cell r="C1968" t="str">
            <v>Hoping</v>
          </cell>
          <cell r="R1968">
            <v>0</v>
          </cell>
          <cell r="AZ1968">
            <v>0</v>
          </cell>
          <cell r="BA1968">
            <v>0</v>
          </cell>
          <cell r="BC1968" t="str">
            <v>PLATINUM</v>
          </cell>
          <cell r="BE1968" t="str">
            <v>Nov</v>
          </cell>
        </row>
        <row r="1969">
          <cell r="C1969" t="str">
            <v>Hoping</v>
          </cell>
          <cell r="R1969">
            <v>0</v>
          </cell>
          <cell r="AZ1969">
            <v>0</v>
          </cell>
          <cell r="BA1969">
            <v>0</v>
          </cell>
          <cell r="BC1969" t="str">
            <v>PLATINUM</v>
          </cell>
          <cell r="BE1969" t="str">
            <v>Dec</v>
          </cell>
        </row>
        <row r="1970">
          <cell r="C1970" t="str">
            <v>Hoping</v>
          </cell>
          <cell r="R1970">
            <v>0</v>
          </cell>
          <cell r="AZ1970">
            <v>0</v>
          </cell>
          <cell r="BA1970">
            <v>0</v>
          </cell>
          <cell r="BC1970" t="str">
            <v>PLATINUM</v>
          </cell>
          <cell r="BE1970" t="str">
            <v>Jan</v>
          </cell>
        </row>
        <row r="1971">
          <cell r="C1971" t="str">
            <v>Hoping</v>
          </cell>
          <cell r="R1971">
            <v>0</v>
          </cell>
          <cell r="AZ1971">
            <v>0</v>
          </cell>
          <cell r="BA1971">
            <v>0</v>
          </cell>
          <cell r="BC1971" t="str">
            <v>PLATINUM</v>
          </cell>
          <cell r="BE1971" t="str">
            <v>Feb</v>
          </cell>
        </row>
        <row r="1972">
          <cell r="C1972" t="str">
            <v>Hoping</v>
          </cell>
          <cell r="R1972">
            <v>56000</v>
          </cell>
          <cell r="AZ1972">
            <v>-196000</v>
          </cell>
          <cell r="BA1972">
            <v>-37085.290713085662</v>
          </cell>
          <cell r="BC1972" t="str">
            <v>PLATINUM</v>
          </cell>
          <cell r="BE1972" t="str">
            <v>Mar</v>
          </cell>
        </row>
        <row r="1973">
          <cell r="C1973" t="str">
            <v>Hoping</v>
          </cell>
          <cell r="R1973">
            <v>56000</v>
          </cell>
          <cell r="AZ1973">
            <v>-196000</v>
          </cell>
          <cell r="BA1973">
            <v>-37085.290713085662</v>
          </cell>
          <cell r="BC1973" t="str">
            <v>PLATINUM</v>
          </cell>
          <cell r="BE1973" t="str">
            <v>Apr</v>
          </cell>
        </row>
        <row r="1974">
          <cell r="C1974" t="str">
            <v>Hoping</v>
          </cell>
          <cell r="R1974">
            <v>56000</v>
          </cell>
          <cell r="AZ1974">
            <v>-196000</v>
          </cell>
          <cell r="BA1974">
            <v>-37085.290713085662</v>
          </cell>
          <cell r="BC1974" t="str">
            <v>PLATINUM</v>
          </cell>
          <cell r="BE1974" t="str">
            <v>May</v>
          </cell>
        </row>
        <row r="1975">
          <cell r="C1975" t="str">
            <v>Hoping</v>
          </cell>
          <cell r="R1975">
            <v>56000</v>
          </cell>
          <cell r="AZ1975">
            <v>-196000</v>
          </cell>
          <cell r="BA1975">
            <v>-37085.290713085662</v>
          </cell>
          <cell r="BC1975" t="str">
            <v>PLATINUM</v>
          </cell>
          <cell r="BE1975" t="str">
            <v>Jun</v>
          </cell>
        </row>
        <row r="1976">
          <cell r="C1976" t="str">
            <v>Hoping</v>
          </cell>
          <cell r="R1976">
            <v>0</v>
          </cell>
          <cell r="AZ1976">
            <v>0</v>
          </cell>
          <cell r="BA1976">
            <v>0</v>
          </cell>
          <cell r="BC1976" t="str">
            <v>PLATINUM</v>
          </cell>
          <cell r="BE1976" t="str">
            <v>Jul</v>
          </cell>
        </row>
        <row r="1977">
          <cell r="C1977" t="str">
            <v>Hoping</v>
          </cell>
          <cell r="R1977">
            <v>0</v>
          </cell>
          <cell r="AZ1977">
            <v>0</v>
          </cell>
          <cell r="BA1977">
            <v>0</v>
          </cell>
          <cell r="BC1977" t="str">
            <v>PLATINUM</v>
          </cell>
          <cell r="BE1977" t="str">
            <v>Aug</v>
          </cell>
        </row>
        <row r="1978">
          <cell r="C1978" t="str">
            <v>Hoping</v>
          </cell>
          <cell r="R1978">
            <v>0</v>
          </cell>
          <cell r="AZ1978">
            <v>0</v>
          </cell>
          <cell r="BA1978">
            <v>0</v>
          </cell>
          <cell r="BC1978" t="str">
            <v>PLATINUM</v>
          </cell>
          <cell r="BE1978" t="str">
            <v>Sep</v>
          </cell>
        </row>
        <row r="1979">
          <cell r="C1979" t="str">
            <v>Hoping</v>
          </cell>
          <cell r="R1979">
            <v>0</v>
          </cell>
          <cell r="AZ1979">
            <v>0</v>
          </cell>
          <cell r="BA1979">
            <v>0</v>
          </cell>
          <cell r="BC1979" t="str">
            <v>PLATINUM</v>
          </cell>
          <cell r="BE1979" t="str">
            <v>Oct</v>
          </cell>
        </row>
        <row r="1980">
          <cell r="C1980" t="str">
            <v>Hoping</v>
          </cell>
          <cell r="R1980">
            <v>0</v>
          </cell>
          <cell r="AZ1980">
            <v>0</v>
          </cell>
          <cell r="BA1980">
            <v>0</v>
          </cell>
          <cell r="BC1980" t="str">
            <v>PLATINUM</v>
          </cell>
          <cell r="BE1980" t="str">
            <v>Nov</v>
          </cell>
        </row>
        <row r="1981">
          <cell r="C1981" t="str">
            <v>Hoping</v>
          </cell>
          <cell r="R1981">
            <v>0</v>
          </cell>
          <cell r="AZ1981">
            <v>0</v>
          </cell>
          <cell r="BA1981">
            <v>0</v>
          </cell>
          <cell r="BC1981" t="str">
            <v>PLATINUM</v>
          </cell>
          <cell r="BE1981" t="str">
            <v>Dec</v>
          </cell>
        </row>
        <row r="1982">
          <cell r="C1982" t="str">
            <v>Hoping</v>
          </cell>
          <cell r="R1982">
            <v>0</v>
          </cell>
          <cell r="AZ1982">
            <v>0</v>
          </cell>
          <cell r="BA1982">
            <v>0</v>
          </cell>
          <cell r="BC1982" t="str">
            <v>PLATINUM</v>
          </cell>
          <cell r="BE1982" t="str">
            <v>Jan</v>
          </cell>
        </row>
        <row r="1983">
          <cell r="C1983" t="str">
            <v>Hoping</v>
          </cell>
          <cell r="R1983">
            <v>0</v>
          </cell>
          <cell r="AZ1983">
            <v>0</v>
          </cell>
          <cell r="BA1983">
            <v>0</v>
          </cell>
          <cell r="BC1983" t="str">
            <v>PLATINUM</v>
          </cell>
          <cell r="BE1983" t="str">
            <v>Feb</v>
          </cell>
        </row>
        <row r="1984">
          <cell r="C1984" t="str">
            <v>Hoping</v>
          </cell>
          <cell r="R1984">
            <v>13999.999999999996</v>
          </cell>
          <cell r="AZ1984">
            <v>-48999.999999999985</v>
          </cell>
          <cell r="BA1984">
            <v>-10646.992751481263</v>
          </cell>
          <cell r="BC1984" t="str">
            <v>PLATINUM</v>
          </cell>
          <cell r="BE1984" t="str">
            <v>Mar</v>
          </cell>
        </row>
        <row r="1985">
          <cell r="C1985" t="str">
            <v>Hoping</v>
          </cell>
          <cell r="R1985">
            <v>13999.999999999996</v>
          </cell>
          <cell r="AZ1985">
            <v>-48999.999999999985</v>
          </cell>
          <cell r="BA1985">
            <v>-10646.992751481263</v>
          </cell>
          <cell r="BC1985" t="str">
            <v>PLATINUM</v>
          </cell>
          <cell r="BE1985" t="str">
            <v>Apr</v>
          </cell>
        </row>
        <row r="1986">
          <cell r="C1986" t="str">
            <v>Hoping</v>
          </cell>
          <cell r="R1986">
            <v>13999.999999999996</v>
          </cell>
          <cell r="AZ1986">
            <v>-48999.999999999985</v>
          </cell>
          <cell r="BA1986">
            <v>-10646.992751481263</v>
          </cell>
          <cell r="BC1986" t="str">
            <v>PLATINUM</v>
          </cell>
          <cell r="BE1986" t="str">
            <v>May</v>
          </cell>
        </row>
        <row r="1987">
          <cell r="C1987" t="str">
            <v>Hoping</v>
          </cell>
          <cell r="R1987">
            <v>13999.999999999996</v>
          </cell>
          <cell r="AZ1987">
            <v>-48999.999999999985</v>
          </cell>
          <cell r="BA1987">
            <v>-10646.992751481263</v>
          </cell>
          <cell r="BC1987" t="str">
            <v>PLATINUM</v>
          </cell>
          <cell r="BE1987" t="str">
            <v>Jun</v>
          </cell>
        </row>
        <row r="1988">
          <cell r="C1988" t="str">
            <v>Hoping</v>
          </cell>
          <cell r="R1988">
            <v>0</v>
          </cell>
          <cell r="AZ1988">
            <v>0</v>
          </cell>
          <cell r="BA1988">
            <v>0</v>
          </cell>
          <cell r="BC1988" t="str">
            <v>PLATINUM</v>
          </cell>
          <cell r="BE1988" t="str">
            <v>Jul</v>
          </cell>
        </row>
        <row r="1989">
          <cell r="C1989" t="str">
            <v>Hoping</v>
          </cell>
          <cell r="R1989">
            <v>0</v>
          </cell>
          <cell r="AZ1989">
            <v>0</v>
          </cell>
          <cell r="BA1989">
            <v>0</v>
          </cell>
          <cell r="BC1989" t="str">
            <v>PLATINUM</v>
          </cell>
          <cell r="BE1989" t="str">
            <v>Aug</v>
          </cell>
        </row>
        <row r="1990">
          <cell r="C1990" t="str">
            <v>Hoping</v>
          </cell>
          <cell r="R1990">
            <v>0</v>
          </cell>
          <cell r="AZ1990">
            <v>0</v>
          </cell>
          <cell r="BA1990">
            <v>0</v>
          </cell>
          <cell r="BC1990" t="str">
            <v>PLATINUM</v>
          </cell>
          <cell r="BE1990" t="str">
            <v>Sep</v>
          </cell>
        </row>
        <row r="1991">
          <cell r="C1991" t="str">
            <v>Hoping</v>
          </cell>
          <cell r="R1991">
            <v>0</v>
          </cell>
          <cell r="AZ1991">
            <v>0</v>
          </cell>
          <cell r="BA1991">
            <v>0</v>
          </cell>
          <cell r="BC1991" t="str">
            <v>PLATINUM</v>
          </cell>
          <cell r="BE1991" t="str">
            <v>Oct</v>
          </cell>
        </row>
        <row r="1992">
          <cell r="C1992" t="str">
            <v>Hoping</v>
          </cell>
          <cell r="R1992">
            <v>0</v>
          </cell>
          <cell r="AZ1992">
            <v>0</v>
          </cell>
          <cell r="BA1992">
            <v>0</v>
          </cell>
          <cell r="BC1992" t="str">
            <v>PLATINUM</v>
          </cell>
          <cell r="BE1992" t="str">
            <v>Nov</v>
          </cell>
        </row>
        <row r="1993">
          <cell r="C1993" t="str">
            <v>Hoping</v>
          </cell>
          <cell r="R1993">
            <v>0</v>
          </cell>
          <cell r="AZ1993">
            <v>0</v>
          </cell>
          <cell r="BA1993">
            <v>0</v>
          </cell>
          <cell r="BC1993" t="str">
            <v>PLATINUM</v>
          </cell>
          <cell r="BE1993" t="str">
            <v>Dec</v>
          </cell>
        </row>
        <row r="1994">
          <cell r="C1994" t="str">
            <v>Hoping</v>
          </cell>
          <cell r="R1994">
            <v>0</v>
          </cell>
          <cell r="AZ1994">
            <v>0</v>
          </cell>
          <cell r="BA1994">
            <v>0</v>
          </cell>
          <cell r="BC1994" t="str">
            <v>PLATINUM</v>
          </cell>
          <cell r="BE1994" t="str">
            <v>Jan</v>
          </cell>
        </row>
        <row r="1995">
          <cell r="C1995" t="str">
            <v>Hoping</v>
          </cell>
          <cell r="R1995">
            <v>0</v>
          </cell>
          <cell r="AZ1995">
            <v>0</v>
          </cell>
          <cell r="BA1995">
            <v>0</v>
          </cell>
          <cell r="BC1995" t="str">
            <v>PLATINUM</v>
          </cell>
          <cell r="BE1995" t="str">
            <v>Feb</v>
          </cell>
        </row>
        <row r="1996">
          <cell r="C1996" t="str">
            <v>Hoping</v>
          </cell>
          <cell r="R1996">
            <v>0</v>
          </cell>
          <cell r="AZ1996">
            <v>0</v>
          </cell>
          <cell r="BA1996">
            <v>0</v>
          </cell>
          <cell r="BC1996" t="str">
            <v>PLATINUM</v>
          </cell>
          <cell r="BE1996" t="str">
            <v>Mar</v>
          </cell>
        </row>
        <row r="1997">
          <cell r="C1997" t="str">
            <v>Hoping</v>
          </cell>
          <cell r="R1997">
            <v>0</v>
          </cell>
          <cell r="AZ1997">
            <v>0</v>
          </cell>
          <cell r="BA1997">
            <v>0</v>
          </cell>
          <cell r="BC1997" t="str">
            <v>PLATINUM</v>
          </cell>
          <cell r="BE1997" t="str">
            <v>Apr</v>
          </cell>
        </row>
        <row r="1998">
          <cell r="C1998" t="str">
            <v>Hoping</v>
          </cell>
          <cell r="R1998">
            <v>0</v>
          </cell>
          <cell r="AZ1998">
            <v>0</v>
          </cell>
          <cell r="BA1998">
            <v>0</v>
          </cell>
          <cell r="BC1998" t="str">
            <v>PLATINUM</v>
          </cell>
          <cell r="BE1998" t="str">
            <v>May</v>
          </cell>
        </row>
        <row r="1999">
          <cell r="C1999" t="str">
            <v>Hoping</v>
          </cell>
          <cell r="R1999">
            <v>0</v>
          </cell>
          <cell r="AZ1999">
            <v>0</v>
          </cell>
          <cell r="BA1999">
            <v>0</v>
          </cell>
          <cell r="BC1999" t="str">
            <v>PLATINUM</v>
          </cell>
          <cell r="BE1999" t="str">
            <v>Jun</v>
          </cell>
        </row>
        <row r="2000">
          <cell r="C2000" t="str">
            <v>Hoping</v>
          </cell>
          <cell r="R2000">
            <v>56000</v>
          </cell>
          <cell r="AZ2000">
            <v>-196000</v>
          </cell>
          <cell r="BA2000">
            <v>-37134.921733303221</v>
          </cell>
          <cell r="BC2000" t="str">
            <v>PLATINUM</v>
          </cell>
          <cell r="BE2000" t="str">
            <v>Jul</v>
          </cell>
        </row>
        <row r="2001">
          <cell r="C2001" t="str">
            <v>Hoping</v>
          </cell>
          <cell r="R2001">
            <v>0</v>
          </cell>
          <cell r="AZ2001">
            <v>0</v>
          </cell>
          <cell r="BA2001">
            <v>0</v>
          </cell>
          <cell r="BC2001" t="str">
            <v>PLATINUM</v>
          </cell>
          <cell r="BE2001" t="str">
            <v>Aug</v>
          </cell>
        </row>
        <row r="2002">
          <cell r="C2002" t="str">
            <v>Hoping</v>
          </cell>
          <cell r="R2002">
            <v>56000</v>
          </cell>
          <cell r="AZ2002">
            <v>-196000</v>
          </cell>
          <cell r="BA2002">
            <v>-37134.921733303221</v>
          </cell>
          <cell r="BC2002" t="str">
            <v>PLATINUM</v>
          </cell>
          <cell r="BE2002" t="str">
            <v>Sep</v>
          </cell>
        </row>
        <row r="2003">
          <cell r="C2003" t="str">
            <v>Hoping</v>
          </cell>
          <cell r="R2003">
            <v>56000</v>
          </cell>
          <cell r="AZ2003">
            <v>-196000</v>
          </cell>
          <cell r="BA2003">
            <v>-37134.921733303221</v>
          </cell>
          <cell r="BC2003" t="str">
            <v>PLATINUM</v>
          </cell>
          <cell r="BE2003" t="str">
            <v>Oct</v>
          </cell>
        </row>
        <row r="2004">
          <cell r="C2004" t="str">
            <v>Hoping</v>
          </cell>
          <cell r="R2004">
            <v>0</v>
          </cell>
          <cell r="AZ2004">
            <v>0</v>
          </cell>
          <cell r="BA2004">
            <v>0</v>
          </cell>
          <cell r="BC2004" t="str">
            <v>PLATINUM</v>
          </cell>
          <cell r="BE2004" t="str">
            <v>Nov</v>
          </cell>
        </row>
        <row r="2005">
          <cell r="C2005" t="str">
            <v>Hoping</v>
          </cell>
          <cell r="R2005">
            <v>56000</v>
          </cell>
          <cell r="AZ2005">
            <v>-196000</v>
          </cell>
          <cell r="BA2005">
            <v>-37134.921733303221</v>
          </cell>
          <cell r="BC2005" t="str">
            <v>PLATINUM</v>
          </cell>
          <cell r="BE2005" t="str">
            <v>Dec</v>
          </cell>
        </row>
        <row r="2006">
          <cell r="C2006" t="str">
            <v>Hoping</v>
          </cell>
          <cell r="R2006">
            <v>0</v>
          </cell>
          <cell r="AZ2006">
            <v>0</v>
          </cell>
          <cell r="BA2006">
            <v>0</v>
          </cell>
          <cell r="BC2006" t="str">
            <v>PLATINUM</v>
          </cell>
          <cell r="BE2006" t="str">
            <v>Jan</v>
          </cell>
        </row>
        <row r="2007">
          <cell r="C2007" t="str">
            <v>Hoping</v>
          </cell>
          <cell r="R2007">
            <v>0</v>
          </cell>
          <cell r="AZ2007">
            <v>0</v>
          </cell>
          <cell r="BA2007">
            <v>0</v>
          </cell>
          <cell r="BC2007" t="str">
            <v>PLATINUM</v>
          </cell>
          <cell r="BE2007" t="str">
            <v>Feb</v>
          </cell>
        </row>
        <row r="2008">
          <cell r="C2008" t="str">
            <v>Hoping</v>
          </cell>
          <cell r="R2008">
            <v>0</v>
          </cell>
          <cell r="AZ2008">
            <v>0</v>
          </cell>
          <cell r="BA2008">
            <v>0</v>
          </cell>
          <cell r="BC2008" t="str">
            <v>PLATINUM</v>
          </cell>
          <cell r="BE2008" t="str">
            <v>Mar</v>
          </cell>
        </row>
        <row r="2009">
          <cell r="C2009" t="str">
            <v>Hoping</v>
          </cell>
          <cell r="R2009">
            <v>0</v>
          </cell>
          <cell r="AZ2009">
            <v>0</v>
          </cell>
          <cell r="BA2009">
            <v>0</v>
          </cell>
          <cell r="BC2009" t="str">
            <v>PLATINUM</v>
          </cell>
          <cell r="BE2009" t="str">
            <v>Apr</v>
          </cell>
        </row>
        <row r="2010">
          <cell r="C2010" t="str">
            <v>Hoping</v>
          </cell>
          <cell r="R2010">
            <v>0</v>
          </cell>
          <cell r="AZ2010">
            <v>0</v>
          </cell>
          <cell r="BA2010">
            <v>0</v>
          </cell>
          <cell r="BC2010" t="str">
            <v>PLATINUM</v>
          </cell>
          <cell r="BE2010" t="str">
            <v>May</v>
          </cell>
        </row>
        <row r="2011">
          <cell r="C2011" t="str">
            <v>Hoping</v>
          </cell>
          <cell r="R2011">
            <v>0</v>
          </cell>
          <cell r="AZ2011">
            <v>0</v>
          </cell>
          <cell r="BA2011">
            <v>0</v>
          </cell>
          <cell r="BC2011" t="str">
            <v>PLATINUM</v>
          </cell>
          <cell r="BE2011" t="str">
            <v>Jun</v>
          </cell>
        </row>
        <row r="2012">
          <cell r="C2012" t="str">
            <v>Hoping</v>
          </cell>
          <cell r="R2012">
            <v>13999.999999999996</v>
          </cell>
          <cell r="AZ2012">
            <v>-48999.999999999985</v>
          </cell>
          <cell r="BA2012">
            <v>-10597.3617312637</v>
          </cell>
          <cell r="BC2012" t="str">
            <v>PLATINUM</v>
          </cell>
          <cell r="BE2012" t="str">
            <v>Jul</v>
          </cell>
        </row>
        <row r="2013">
          <cell r="C2013" t="str">
            <v>Hoping</v>
          </cell>
          <cell r="R2013">
            <v>0</v>
          </cell>
          <cell r="AZ2013">
            <v>0</v>
          </cell>
          <cell r="BA2013">
            <v>0</v>
          </cell>
          <cell r="BC2013" t="str">
            <v>PLATINUM</v>
          </cell>
          <cell r="BE2013" t="str">
            <v>Aug</v>
          </cell>
        </row>
        <row r="2014">
          <cell r="C2014" t="str">
            <v>Hoping</v>
          </cell>
          <cell r="R2014">
            <v>13999.999999999996</v>
          </cell>
          <cell r="AZ2014">
            <v>-48999.999999999985</v>
          </cell>
          <cell r="BA2014">
            <v>-10597.3617312637</v>
          </cell>
          <cell r="BC2014" t="str">
            <v>PLATINUM</v>
          </cell>
          <cell r="BE2014" t="str">
            <v>Sep</v>
          </cell>
        </row>
        <row r="2015">
          <cell r="C2015" t="str">
            <v>Hoping</v>
          </cell>
          <cell r="R2015">
            <v>13999.999999999996</v>
          </cell>
          <cell r="AZ2015">
            <v>-48999.999999999985</v>
          </cell>
          <cell r="BA2015">
            <v>-10597.3617312637</v>
          </cell>
          <cell r="BC2015" t="str">
            <v>PLATINUM</v>
          </cell>
          <cell r="BE2015" t="str">
            <v>Oct</v>
          </cell>
        </row>
        <row r="2016">
          <cell r="C2016" t="str">
            <v>Hoping</v>
          </cell>
          <cell r="R2016">
            <v>0</v>
          </cell>
          <cell r="AZ2016">
            <v>0</v>
          </cell>
          <cell r="BA2016">
            <v>0</v>
          </cell>
          <cell r="BC2016" t="str">
            <v>PLATINUM</v>
          </cell>
          <cell r="BE2016" t="str">
            <v>Nov</v>
          </cell>
        </row>
        <row r="2017">
          <cell r="C2017" t="str">
            <v>Hoping</v>
          </cell>
          <cell r="R2017">
            <v>13999.999999999996</v>
          </cell>
          <cell r="AZ2017">
            <v>-48999.999999999985</v>
          </cell>
          <cell r="BA2017">
            <v>-10597.3617312637</v>
          </cell>
          <cell r="BC2017" t="str">
            <v>PLATINUM</v>
          </cell>
          <cell r="BE2017" t="str">
            <v>Dec</v>
          </cell>
        </row>
        <row r="2018">
          <cell r="C2018" t="str">
            <v>Hoping</v>
          </cell>
          <cell r="R2018">
            <v>0</v>
          </cell>
          <cell r="AZ2018">
            <v>0</v>
          </cell>
          <cell r="BA2018">
            <v>0</v>
          </cell>
          <cell r="BC2018" t="str">
            <v>PLATINUM</v>
          </cell>
          <cell r="BE2018" t="str">
            <v>Jan</v>
          </cell>
        </row>
        <row r="2019">
          <cell r="C2019" t="str">
            <v>Hoping</v>
          </cell>
          <cell r="R2019">
            <v>0</v>
          </cell>
          <cell r="AZ2019">
            <v>0</v>
          </cell>
          <cell r="BA2019">
            <v>0</v>
          </cell>
          <cell r="BC2019" t="str">
            <v>PLATINUM</v>
          </cell>
          <cell r="BE2019" t="str">
            <v>Feb</v>
          </cell>
        </row>
        <row r="2020">
          <cell r="C2020" t="str">
            <v>Hoping</v>
          </cell>
          <cell r="R2020">
            <v>0</v>
          </cell>
          <cell r="AZ2020">
            <v>0</v>
          </cell>
          <cell r="BA2020">
            <v>0</v>
          </cell>
          <cell r="BC2020" t="str">
            <v>PLATINUM</v>
          </cell>
          <cell r="BE2020" t="str">
            <v>Mar</v>
          </cell>
        </row>
        <row r="2021">
          <cell r="C2021" t="str">
            <v>Hoping</v>
          </cell>
          <cell r="R2021">
            <v>0</v>
          </cell>
          <cell r="AZ2021">
            <v>0</v>
          </cell>
          <cell r="BA2021">
            <v>0</v>
          </cell>
          <cell r="BC2021" t="str">
            <v>PLATINUM</v>
          </cell>
          <cell r="BE2021" t="str">
            <v>Apr</v>
          </cell>
        </row>
        <row r="2022">
          <cell r="C2022" t="str">
            <v>Hoping</v>
          </cell>
          <cell r="R2022">
            <v>0</v>
          </cell>
          <cell r="AZ2022">
            <v>0</v>
          </cell>
          <cell r="BA2022">
            <v>0</v>
          </cell>
          <cell r="BC2022" t="str">
            <v>PLATINUM</v>
          </cell>
          <cell r="BE2022" t="str">
            <v>May</v>
          </cell>
        </row>
        <row r="2023">
          <cell r="C2023" t="str">
            <v>Hoping</v>
          </cell>
          <cell r="R2023">
            <v>0</v>
          </cell>
          <cell r="AZ2023">
            <v>0</v>
          </cell>
          <cell r="BA2023">
            <v>0</v>
          </cell>
          <cell r="BC2023" t="str">
            <v>PLATINUM</v>
          </cell>
          <cell r="BE2023" t="str">
            <v>Jun</v>
          </cell>
        </row>
        <row r="2024">
          <cell r="C2024" t="str">
            <v>Hoping</v>
          </cell>
          <cell r="R2024">
            <v>0</v>
          </cell>
          <cell r="AZ2024">
            <v>0</v>
          </cell>
          <cell r="BA2024">
            <v>0</v>
          </cell>
          <cell r="BC2024" t="str">
            <v>PLATINUM</v>
          </cell>
          <cell r="BE2024" t="str">
            <v>Jul</v>
          </cell>
        </row>
        <row r="2025">
          <cell r="C2025" t="str">
            <v>Hoping</v>
          </cell>
          <cell r="R2025">
            <v>0</v>
          </cell>
          <cell r="AZ2025">
            <v>0</v>
          </cell>
          <cell r="BA2025">
            <v>0</v>
          </cell>
          <cell r="BC2025" t="str">
            <v>PLATINUM</v>
          </cell>
          <cell r="BE2025" t="str">
            <v>Aug</v>
          </cell>
        </row>
        <row r="2026">
          <cell r="C2026" t="str">
            <v>Hoping</v>
          </cell>
          <cell r="R2026">
            <v>0</v>
          </cell>
          <cell r="AZ2026">
            <v>0</v>
          </cell>
          <cell r="BA2026">
            <v>0</v>
          </cell>
          <cell r="BC2026" t="str">
            <v>PLATINUM</v>
          </cell>
          <cell r="BE2026" t="str">
            <v>Sep</v>
          </cell>
        </row>
        <row r="2027">
          <cell r="C2027" t="str">
            <v>Hoping</v>
          </cell>
          <cell r="R2027">
            <v>0</v>
          </cell>
          <cell r="AZ2027">
            <v>0</v>
          </cell>
          <cell r="BA2027">
            <v>0</v>
          </cell>
          <cell r="BC2027" t="str">
            <v>PLATINUM</v>
          </cell>
          <cell r="BE2027" t="str">
            <v>Oct</v>
          </cell>
        </row>
        <row r="2028">
          <cell r="C2028" t="str">
            <v>Hoping</v>
          </cell>
          <cell r="R2028">
            <v>0</v>
          </cell>
          <cell r="AZ2028">
            <v>0</v>
          </cell>
          <cell r="BA2028">
            <v>0</v>
          </cell>
          <cell r="BC2028" t="str">
            <v>PLATINUM</v>
          </cell>
          <cell r="BE2028" t="str">
            <v>Nov</v>
          </cell>
        </row>
        <row r="2029">
          <cell r="C2029" t="str">
            <v>Hoping</v>
          </cell>
          <cell r="R2029">
            <v>0</v>
          </cell>
          <cell r="AZ2029">
            <v>0</v>
          </cell>
          <cell r="BA2029">
            <v>0</v>
          </cell>
          <cell r="BC2029" t="str">
            <v>PLATINUM</v>
          </cell>
          <cell r="BE2029" t="str">
            <v>Dec</v>
          </cell>
        </row>
        <row r="2030">
          <cell r="C2030" t="str">
            <v>Hoping</v>
          </cell>
          <cell r="R2030">
            <v>0</v>
          </cell>
          <cell r="AZ2030">
            <v>0</v>
          </cell>
          <cell r="BA2030">
            <v>0</v>
          </cell>
          <cell r="BC2030" t="str">
            <v>PLATINUM</v>
          </cell>
          <cell r="BE2030" t="str">
            <v>Jan</v>
          </cell>
        </row>
        <row r="2031">
          <cell r="C2031" t="str">
            <v>Hoping</v>
          </cell>
          <cell r="R2031">
            <v>0</v>
          </cell>
          <cell r="AZ2031">
            <v>0</v>
          </cell>
          <cell r="BA2031">
            <v>0</v>
          </cell>
          <cell r="BC2031" t="str">
            <v>PLATINUM</v>
          </cell>
          <cell r="BE2031" t="str">
            <v>Feb</v>
          </cell>
        </row>
        <row r="2032">
          <cell r="C2032" t="str">
            <v>Hoping</v>
          </cell>
          <cell r="R2032">
            <v>0</v>
          </cell>
          <cell r="AZ2032">
            <v>0</v>
          </cell>
          <cell r="BA2032">
            <v>0</v>
          </cell>
          <cell r="BC2032" t="str">
            <v>PLATINUM</v>
          </cell>
          <cell r="BE2032" t="str">
            <v>Mar</v>
          </cell>
        </row>
        <row r="2033">
          <cell r="C2033" t="str">
            <v>Hoping</v>
          </cell>
          <cell r="R2033">
            <v>0</v>
          </cell>
          <cell r="AZ2033">
            <v>0</v>
          </cell>
          <cell r="BA2033">
            <v>0</v>
          </cell>
          <cell r="BC2033" t="str">
            <v>PLATINUM</v>
          </cell>
          <cell r="BE2033" t="str">
            <v>Apr</v>
          </cell>
        </row>
        <row r="2034">
          <cell r="C2034" t="str">
            <v>Hoping</v>
          </cell>
          <cell r="R2034">
            <v>0</v>
          </cell>
          <cell r="AZ2034">
            <v>0</v>
          </cell>
          <cell r="BA2034">
            <v>0</v>
          </cell>
          <cell r="BC2034" t="str">
            <v>PLATINUM</v>
          </cell>
          <cell r="BE2034" t="str">
            <v>May</v>
          </cell>
        </row>
        <row r="2035">
          <cell r="C2035" t="str">
            <v>Hoping</v>
          </cell>
          <cell r="R2035">
            <v>0</v>
          </cell>
          <cell r="AZ2035">
            <v>0</v>
          </cell>
          <cell r="BA2035">
            <v>0</v>
          </cell>
          <cell r="BC2035" t="str">
            <v>PLATINUM</v>
          </cell>
          <cell r="BE2035" t="str">
            <v>Jun</v>
          </cell>
        </row>
        <row r="2036">
          <cell r="C2036" t="str">
            <v>Hoping</v>
          </cell>
          <cell r="R2036">
            <v>0</v>
          </cell>
          <cell r="AZ2036">
            <v>0</v>
          </cell>
          <cell r="BA2036">
            <v>0</v>
          </cell>
          <cell r="BC2036" t="str">
            <v>PLATINUM</v>
          </cell>
          <cell r="BE2036" t="str">
            <v>Jul</v>
          </cell>
        </row>
        <row r="2037">
          <cell r="C2037" t="str">
            <v>Hoping</v>
          </cell>
          <cell r="R2037">
            <v>0</v>
          </cell>
          <cell r="AZ2037">
            <v>0</v>
          </cell>
          <cell r="BA2037">
            <v>0</v>
          </cell>
          <cell r="BC2037" t="str">
            <v>PLATINUM</v>
          </cell>
          <cell r="BE2037" t="str">
            <v>Aug</v>
          </cell>
        </row>
        <row r="2038">
          <cell r="C2038" t="str">
            <v>Hoping</v>
          </cell>
          <cell r="R2038">
            <v>0</v>
          </cell>
          <cell r="AZ2038">
            <v>0</v>
          </cell>
          <cell r="BA2038">
            <v>0</v>
          </cell>
          <cell r="BC2038" t="str">
            <v>PLATINUM</v>
          </cell>
          <cell r="BE2038" t="str">
            <v>Sep</v>
          </cell>
        </row>
        <row r="2039">
          <cell r="C2039" t="str">
            <v>Hoping</v>
          </cell>
          <cell r="R2039">
            <v>0</v>
          </cell>
          <cell r="AZ2039">
            <v>0</v>
          </cell>
          <cell r="BA2039">
            <v>0</v>
          </cell>
          <cell r="BC2039" t="str">
            <v>PLATINUM</v>
          </cell>
          <cell r="BE2039" t="str">
            <v>Oct</v>
          </cell>
        </row>
        <row r="2040">
          <cell r="C2040" t="str">
            <v>Hoping</v>
          </cell>
          <cell r="R2040">
            <v>0</v>
          </cell>
          <cell r="AZ2040">
            <v>0</v>
          </cell>
          <cell r="BA2040">
            <v>0</v>
          </cell>
          <cell r="BC2040" t="str">
            <v>PLATINUM</v>
          </cell>
          <cell r="BE2040" t="str">
            <v>Nov</v>
          </cell>
        </row>
        <row r="2041">
          <cell r="C2041" t="str">
            <v>Hoping</v>
          </cell>
          <cell r="R2041">
            <v>0</v>
          </cell>
          <cell r="AZ2041">
            <v>0</v>
          </cell>
          <cell r="BA2041">
            <v>0</v>
          </cell>
          <cell r="BC2041" t="str">
            <v>PLATINUM</v>
          </cell>
          <cell r="BE2041" t="str">
            <v>Dec</v>
          </cell>
        </row>
        <row r="2042">
          <cell r="C2042" t="str">
            <v>Adani</v>
          </cell>
          <cell r="R2042">
            <v>0</v>
          </cell>
          <cell r="AZ2042">
            <v>0</v>
          </cell>
          <cell r="BA2042">
            <v>0</v>
          </cell>
          <cell r="BC2042" t="str">
            <v>OTHERS</v>
          </cell>
          <cell r="BE2042" t="str">
            <v>Jan</v>
          </cell>
        </row>
        <row r="2043">
          <cell r="C2043" t="str">
            <v>Adani</v>
          </cell>
          <cell r="R2043">
            <v>0</v>
          </cell>
          <cell r="AZ2043">
            <v>0</v>
          </cell>
          <cell r="BA2043">
            <v>0</v>
          </cell>
          <cell r="BC2043" t="str">
            <v>OTHERS</v>
          </cell>
          <cell r="BE2043" t="str">
            <v>Feb</v>
          </cell>
        </row>
        <row r="2044">
          <cell r="C2044" t="str">
            <v>Adani</v>
          </cell>
          <cell r="R2044">
            <v>0</v>
          </cell>
          <cell r="AZ2044">
            <v>0</v>
          </cell>
          <cell r="BA2044">
            <v>0</v>
          </cell>
          <cell r="BC2044" t="str">
            <v>OTHERS</v>
          </cell>
          <cell r="BE2044" t="str">
            <v>Mar</v>
          </cell>
        </row>
        <row r="2045">
          <cell r="C2045" t="str">
            <v>Adani</v>
          </cell>
          <cell r="R2045">
            <v>0</v>
          </cell>
          <cell r="AZ2045">
            <v>0</v>
          </cell>
          <cell r="BA2045">
            <v>0</v>
          </cell>
          <cell r="BC2045" t="str">
            <v>OTHERS</v>
          </cell>
          <cell r="BE2045" t="str">
            <v>Apr</v>
          </cell>
        </row>
        <row r="2046">
          <cell r="C2046" t="str">
            <v>Adani</v>
          </cell>
          <cell r="R2046">
            <v>0</v>
          </cell>
          <cell r="AZ2046">
            <v>0</v>
          </cell>
          <cell r="BA2046">
            <v>0</v>
          </cell>
          <cell r="BC2046" t="str">
            <v>OTHERS</v>
          </cell>
          <cell r="BE2046" t="str">
            <v>May</v>
          </cell>
        </row>
        <row r="2047">
          <cell r="C2047" t="str">
            <v>Adani</v>
          </cell>
          <cell r="R2047">
            <v>0</v>
          </cell>
          <cell r="AZ2047">
            <v>0</v>
          </cell>
          <cell r="BA2047">
            <v>0</v>
          </cell>
          <cell r="BC2047" t="str">
            <v>OTHERS</v>
          </cell>
          <cell r="BE2047" t="str">
            <v>Jun</v>
          </cell>
        </row>
        <row r="2048">
          <cell r="C2048" t="str">
            <v>Adani</v>
          </cell>
          <cell r="R2048">
            <v>0</v>
          </cell>
          <cell r="AZ2048">
            <v>0</v>
          </cell>
          <cell r="BA2048">
            <v>0</v>
          </cell>
          <cell r="BC2048" t="str">
            <v>OTHERS</v>
          </cell>
          <cell r="BE2048" t="str">
            <v>Jul</v>
          </cell>
        </row>
        <row r="2049">
          <cell r="C2049" t="str">
            <v>Adani</v>
          </cell>
          <cell r="R2049">
            <v>0</v>
          </cell>
          <cell r="AZ2049">
            <v>0</v>
          </cell>
          <cell r="BA2049">
            <v>0</v>
          </cell>
          <cell r="BC2049" t="str">
            <v>OTHERS</v>
          </cell>
          <cell r="BE2049" t="str">
            <v>Aug</v>
          </cell>
        </row>
        <row r="2050">
          <cell r="C2050" t="str">
            <v>Adani</v>
          </cell>
          <cell r="R2050">
            <v>0</v>
          </cell>
          <cell r="AZ2050">
            <v>0</v>
          </cell>
          <cell r="BA2050">
            <v>0</v>
          </cell>
          <cell r="BC2050" t="str">
            <v>OTHERS</v>
          </cell>
          <cell r="BE2050" t="str">
            <v>Sep</v>
          </cell>
        </row>
        <row r="2051">
          <cell r="C2051" t="str">
            <v>Adani</v>
          </cell>
          <cell r="R2051">
            <v>0</v>
          </cell>
          <cell r="AZ2051">
            <v>0</v>
          </cell>
          <cell r="BA2051">
            <v>0</v>
          </cell>
          <cell r="BC2051" t="str">
            <v>OTHERS</v>
          </cell>
          <cell r="BE2051" t="str">
            <v>Oct</v>
          </cell>
        </row>
        <row r="2052">
          <cell r="C2052" t="str">
            <v>Adani</v>
          </cell>
          <cell r="R2052">
            <v>0</v>
          </cell>
          <cell r="AZ2052">
            <v>0</v>
          </cell>
          <cell r="BA2052">
            <v>0</v>
          </cell>
          <cell r="BC2052" t="str">
            <v>OTHERS</v>
          </cell>
          <cell r="BE2052" t="str">
            <v>Nov</v>
          </cell>
        </row>
        <row r="2053">
          <cell r="C2053" t="str">
            <v>Adani</v>
          </cell>
          <cell r="R2053">
            <v>0</v>
          </cell>
          <cell r="AZ2053">
            <v>0</v>
          </cell>
          <cell r="BA2053">
            <v>0</v>
          </cell>
          <cell r="BC2053" t="str">
            <v>OTHERS</v>
          </cell>
          <cell r="BE2053" t="str">
            <v>Dec</v>
          </cell>
        </row>
        <row r="2054">
          <cell r="C2054" t="str">
            <v>Adani</v>
          </cell>
          <cell r="R2054">
            <v>0</v>
          </cell>
          <cell r="AZ2054">
            <v>0</v>
          </cell>
          <cell r="BA2054">
            <v>0</v>
          </cell>
          <cell r="BC2054" t="str">
            <v>OTHERS</v>
          </cell>
          <cell r="BE2054" t="str">
            <v>Jan</v>
          </cell>
        </row>
        <row r="2055">
          <cell r="C2055" t="str">
            <v>Adani</v>
          </cell>
          <cell r="R2055">
            <v>0</v>
          </cell>
          <cell r="AZ2055">
            <v>0</v>
          </cell>
          <cell r="BA2055">
            <v>0</v>
          </cell>
          <cell r="BC2055" t="str">
            <v>OTHERS</v>
          </cell>
          <cell r="BE2055" t="str">
            <v>Feb</v>
          </cell>
        </row>
        <row r="2056">
          <cell r="C2056" t="str">
            <v>Adani</v>
          </cell>
          <cell r="R2056">
            <v>0</v>
          </cell>
          <cell r="AZ2056">
            <v>0</v>
          </cell>
          <cell r="BA2056">
            <v>0</v>
          </cell>
          <cell r="BC2056" t="str">
            <v>OTHERS</v>
          </cell>
          <cell r="BE2056" t="str">
            <v>Mar</v>
          </cell>
        </row>
        <row r="2057">
          <cell r="C2057" t="str">
            <v>Adani</v>
          </cell>
          <cell r="R2057">
            <v>0</v>
          </cell>
          <cell r="AZ2057">
            <v>0</v>
          </cell>
          <cell r="BA2057">
            <v>0</v>
          </cell>
          <cell r="BC2057" t="str">
            <v>OTHERS</v>
          </cell>
          <cell r="BE2057" t="str">
            <v>Apr</v>
          </cell>
        </row>
        <row r="2058">
          <cell r="C2058" t="str">
            <v>Adani</v>
          </cell>
          <cell r="R2058">
            <v>0</v>
          </cell>
          <cell r="AZ2058">
            <v>0</v>
          </cell>
          <cell r="BA2058">
            <v>0</v>
          </cell>
          <cell r="BC2058" t="str">
            <v>OTHERS</v>
          </cell>
          <cell r="BE2058" t="str">
            <v>May</v>
          </cell>
        </row>
        <row r="2059">
          <cell r="C2059" t="str">
            <v>Adani</v>
          </cell>
          <cell r="R2059">
            <v>0</v>
          </cell>
          <cell r="AZ2059">
            <v>0</v>
          </cell>
          <cell r="BA2059">
            <v>0</v>
          </cell>
          <cell r="BC2059" t="str">
            <v>OTHERS</v>
          </cell>
          <cell r="BE2059" t="str">
            <v>Jun</v>
          </cell>
        </row>
        <row r="2060">
          <cell r="C2060" t="str">
            <v>Adani</v>
          </cell>
          <cell r="R2060">
            <v>0</v>
          </cell>
          <cell r="AZ2060">
            <v>0</v>
          </cell>
          <cell r="BA2060">
            <v>0</v>
          </cell>
          <cell r="BC2060" t="str">
            <v>OTHERS</v>
          </cell>
          <cell r="BE2060" t="str">
            <v>Jul</v>
          </cell>
        </row>
        <row r="2061">
          <cell r="C2061" t="str">
            <v>Adani</v>
          </cell>
          <cell r="R2061">
            <v>0</v>
          </cell>
          <cell r="AZ2061">
            <v>0</v>
          </cell>
          <cell r="BA2061">
            <v>0</v>
          </cell>
          <cell r="BC2061" t="str">
            <v>OTHERS</v>
          </cell>
          <cell r="BE2061" t="str">
            <v>Aug</v>
          </cell>
        </row>
        <row r="2062">
          <cell r="C2062" t="str">
            <v>Adani</v>
          </cell>
          <cell r="R2062">
            <v>0</v>
          </cell>
          <cell r="AZ2062">
            <v>0</v>
          </cell>
          <cell r="BA2062">
            <v>0</v>
          </cell>
          <cell r="BC2062" t="str">
            <v>OTHERS</v>
          </cell>
          <cell r="BE2062" t="str">
            <v>Sep</v>
          </cell>
        </row>
        <row r="2063">
          <cell r="C2063" t="str">
            <v>Adani</v>
          </cell>
          <cell r="R2063">
            <v>0</v>
          </cell>
          <cell r="AZ2063">
            <v>0</v>
          </cell>
          <cell r="BA2063">
            <v>0</v>
          </cell>
          <cell r="BC2063" t="str">
            <v>OTHERS</v>
          </cell>
          <cell r="BE2063" t="str">
            <v>Oct</v>
          </cell>
        </row>
        <row r="2064">
          <cell r="C2064" t="str">
            <v>Adani</v>
          </cell>
          <cell r="R2064">
            <v>0</v>
          </cell>
          <cell r="AZ2064">
            <v>0</v>
          </cell>
          <cell r="BA2064">
            <v>0</v>
          </cell>
          <cell r="BC2064" t="str">
            <v>OTHERS</v>
          </cell>
          <cell r="BE2064" t="str">
            <v>Nov</v>
          </cell>
        </row>
        <row r="2065">
          <cell r="C2065" t="str">
            <v>Adani</v>
          </cell>
          <cell r="R2065">
            <v>0</v>
          </cell>
          <cell r="AZ2065">
            <v>0</v>
          </cell>
          <cell r="BA2065">
            <v>0</v>
          </cell>
          <cell r="BC2065" t="str">
            <v>OTHERS</v>
          </cell>
          <cell r="BE2065" t="str">
            <v>Dec</v>
          </cell>
        </row>
        <row r="2066">
          <cell r="C2066" t="str">
            <v>Adani</v>
          </cell>
          <cell r="R2066">
            <v>70000</v>
          </cell>
          <cell r="AZ2066">
            <v>-70000</v>
          </cell>
          <cell r="BA2066">
            <v>-90952.16328237686</v>
          </cell>
          <cell r="BC2066" t="str">
            <v>OTHERS</v>
          </cell>
          <cell r="BE2066" t="str">
            <v>Jan</v>
          </cell>
        </row>
        <row r="2067">
          <cell r="C2067" t="str">
            <v>Adani</v>
          </cell>
          <cell r="R2067">
            <v>0</v>
          </cell>
          <cell r="AZ2067">
            <v>0</v>
          </cell>
          <cell r="BA2067">
            <v>0</v>
          </cell>
          <cell r="BC2067" t="str">
            <v>OTHERS</v>
          </cell>
          <cell r="BE2067" t="str">
            <v>Feb</v>
          </cell>
        </row>
        <row r="2068">
          <cell r="C2068" t="str">
            <v>Adani</v>
          </cell>
          <cell r="R2068">
            <v>0</v>
          </cell>
          <cell r="AZ2068">
            <v>0</v>
          </cell>
          <cell r="BA2068">
            <v>0</v>
          </cell>
          <cell r="BC2068" t="str">
            <v>OTHERS</v>
          </cell>
          <cell r="BE2068" t="str">
            <v>Mar</v>
          </cell>
        </row>
        <row r="2069">
          <cell r="C2069" t="str">
            <v>Adani</v>
          </cell>
          <cell r="R2069">
            <v>0</v>
          </cell>
          <cell r="AZ2069">
            <v>0</v>
          </cell>
          <cell r="BA2069">
            <v>0</v>
          </cell>
          <cell r="BC2069" t="str">
            <v>OTHERS</v>
          </cell>
          <cell r="BE2069" t="str">
            <v>Apr</v>
          </cell>
        </row>
        <row r="2070">
          <cell r="C2070" t="str">
            <v>Adani</v>
          </cell>
          <cell r="R2070">
            <v>0</v>
          </cell>
          <cell r="AZ2070">
            <v>0</v>
          </cell>
          <cell r="BA2070">
            <v>0</v>
          </cell>
          <cell r="BC2070" t="str">
            <v>OTHERS</v>
          </cell>
          <cell r="BE2070" t="str">
            <v>May</v>
          </cell>
        </row>
        <row r="2071">
          <cell r="C2071" t="str">
            <v>Adani</v>
          </cell>
          <cell r="R2071">
            <v>0</v>
          </cell>
          <cell r="AZ2071">
            <v>0</v>
          </cell>
          <cell r="BA2071">
            <v>0</v>
          </cell>
          <cell r="BC2071" t="str">
            <v>OTHERS</v>
          </cell>
          <cell r="BE2071" t="str">
            <v>Jun</v>
          </cell>
        </row>
        <row r="2072">
          <cell r="C2072" t="str">
            <v>Adani</v>
          </cell>
          <cell r="R2072">
            <v>0</v>
          </cell>
          <cell r="AZ2072">
            <v>0</v>
          </cell>
          <cell r="BA2072">
            <v>0</v>
          </cell>
          <cell r="BC2072" t="str">
            <v>OTHERS</v>
          </cell>
          <cell r="BE2072" t="str">
            <v>Jul</v>
          </cell>
        </row>
        <row r="2073">
          <cell r="C2073" t="str">
            <v>Adani</v>
          </cell>
          <cell r="R2073">
            <v>0</v>
          </cell>
          <cell r="AZ2073">
            <v>0</v>
          </cell>
          <cell r="BA2073">
            <v>0</v>
          </cell>
          <cell r="BC2073" t="str">
            <v>OTHERS</v>
          </cell>
          <cell r="BE2073" t="str">
            <v>Aug</v>
          </cell>
        </row>
        <row r="2074">
          <cell r="C2074" t="str">
            <v>Adani</v>
          </cell>
          <cell r="R2074">
            <v>0</v>
          </cell>
          <cell r="AZ2074">
            <v>0</v>
          </cell>
          <cell r="BA2074">
            <v>0</v>
          </cell>
          <cell r="BC2074" t="str">
            <v>OTHERS</v>
          </cell>
          <cell r="BE2074" t="str">
            <v>Sep</v>
          </cell>
        </row>
        <row r="2075">
          <cell r="C2075" t="str">
            <v>Adani</v>
          </cell>
          <cell r="R2075">
            <v>0</v>
          </cell>
          <cell r="AZ2075">
            <v>0</v>
          </cell>
          <cell r="BA2075">
            <v>0</v>
          </cell>
          <cell r="BC2075" t="str">
            <v>OTHERS</v>
          </cell>
          <cell r="BE2075" t="str">
            <v>Oct</v>
          </cell>
        </row>
        <row r="2076">
          <cell r="C2076" t="str">
            <v>Adani</v>
          </cell>
          <cell r="R2076">
            <v>0</v>
          </cell>
          <cell r="AZ2076">
            <v>0</v>
          </cell>
          <cell r="BA2076">
            <v>0</v>
          </cell>
          <cell r="BC2076" t="str">
            <v>OTHERS</v>
          </cell>
          <cell r="BE2076" t="str">
            <v>Nov</v>
          </cell>
        </row>
        <row r="2077">
          <cell r="C2077" t="str">
            <v>Adani</v>
          </cell>
          <cell r="R2077">
            <v>0</v>
          </cell>
          <cell r="AZ2077">
            <v>0</v>
          </cell>
          <cell r="BA2077">
            <v>0</v>
          </cell>
          <cell r="BC2077" t="str">
            <v>OTHERS</v>
          </cell>
          <cell r="BE2077" t="str">
            <v>Dec</v>
          </cell>
        </row>
        <row r="2078">
          <cell r="C2078" t="str">
            <v>Adani</v>
          </cell>
          <cell r="R2078">
            <v>70000</v>
          </cell>
          <cell r="AZ2078">
            <v>-70000</v>
          </cell>
          <cell r="BA2078">
            <v>-87395.374774127471</v>
          </cell>
          <cell r="BC2078" t="str">
            <v>OTHERS</v>
          </cell>
          <cell r="BE2078" t="str">
            <v>Jan</v>
          </cell>
        </row>
        <row r="2079">
          <cell r="C2079" t="str">
            <v>Adani</v>
          </cell>
          <cell r="R2079">
            <v>0</v>
          </cell>
          <cell r="AZ2079">
            <v>0</v>
          </cell>
          <cell r="BA2079">
            <v>0</v>
          </cell>
          <cell r="BC2079" t="str">
            <v>OTHERS</v>
          </cell>
          <cell r="BE2079" t="str">
            <v>Feb</v>
          </cell>
        </row>
        <row r="2080">
          <cell r="C2080" t="str">
            <v>Adani</v>
          </cell>
          <cell r="R2080">
            <v>0</v>
          </cell>
          <cell r="AZ2080">
            <v>0</v>
          </cell>
          <cell r="BA2080">
            <v>0</v>
          </cell>
          <cell r="BC2080" t="str">
            <v>OTHERS</v>
          </cell>
          <cell r="BE2080" t="str">
            <v>Mar</v>
          </cell>
        </row>
        <row r="2081">
          <cell r="C2081" t="str">
            <v>Adani</v>
          </cell>
          <cell r="R2081">
            <v>0</v>
          </cell>
          <cell r="AZ2081">
            <v>0</v>
          </cell>
          <cell r="BA2081">
            <v>0</v>
          </cell>
          <cell r="BC2081" t="str">
            <v>OTHERS</v>
          </cell>
          <cell r="BE2081" t="str">
            <v>Apr</v>
          </cell>
        </row>
        <row r="2082">
          <cell r="C2082" t="str">
            <v>Adani</v>
          </cell>
          <cell r="R2082">
            <v>0</v>
          </cell>
          <cell r="AZ2082">
            <v>0</v>
          </cell>
          <cell r="BA2082">
            <v>0</v>
          </cell>
          <cell r="BC2082" t="str">
            <v>OTHERS</v>
          </cell>
          <cell r="BE2082" t="str">
            <v>May</v>
          </cell>
        </row>
        <row r="2083">
          <cell r="C2083" t="str">
            <v>Adani</v>
          </cell>
          <cell r="R2083">
            <v>0</v>
          </cell>
          <cell r="AZ2083">
            <v>0</v>
          </cell>
          <cell r="BA2083">
            <v>0</v>
          </cell>
          <cell r="BC2083" t="str">
            <v>OTHERS</v>
          </cell>
          <cell r="BE2083" t="str">
            <v>Jun</v>
          </cell>
        </row>
        <row r="2084">
          <cell r="C2084" t="str">
            <v>Adani</v>
          </cell>
          <cell r="R2084">
            <v>0</v>
          </cell>
          <cell r="AZ2084">
            <v>0</v>
          </cell>
          <cell r="BA2084">
            <v>0</v>
          </cell>
          <cell r="BC2084" t="str">
            <v>OTHERS</v>
          </cell>
          <cell r="BE2084" t="str">
            <v>Jul</v>
          </cell>
        </row>
        <row r="2085">
          <cell r="C2085" t="str">
            <v>Adani</v>
          </cell>
          <cell r="R2085">
            <v>0</v>
          </cell>
          <cell r="AZ2085">
            <v>0</v>
          </cell>
          <cell r="BA2085">
            <v>0</v>
          </cell>
          <cell r="BC2085" t="str">
            <v>OTHERS</v>
          </cell>
          <cell r="BE2085" t="str">
            <v>Aug</v>
          </cell>
        </row>
        <row r="2086">
          <cell r="C2086" t="str">
            <v>Adani</v>
          </cell>
          <cell r="R2086">
            <v>0</v>
          </cell>
          <cell r="AZ2086">
            <v>0</v>
          </cell>
          <cell r="BA2086">
            <v>0</v>
          </cell>
          <cell r="BC2086" t="str">
            <v>OTHERS</v>
          </cell>
          <cell r="BE2086" t="str">
            <v>Sep</v>
          </cell>
        </row>
        <row r="2087">
          <cell r="C2087" t="str">
            <v>Adani</v>
          </cell>
          <cell r="R2087">
            <v>0</v>
          </cell>
          <cell r="AZ2087">
            <v>0</v>
          </cell>
          <cell r="BA2087">
            <v>0</v>
          </cell>
          <cell r="BC2087" t="str">
            <v>OTHERS</v>
          </cell>
          <cell r="BE2087" t="str">
            <v>Oct</v>
          </cell>
        </row>
        <row r="2088">
          <cell r="C2088" t="str">
            <v>Adani</v>
          </cell>
          <cell r="R2088">
            <v>0</v>
          </cell>
          <cell r="AZ2088">
            <v>0</v>
          </cell>
          <cell r="BA2088">
            <v>0</v>
          </cell>
          <cell r="BC2088" t="str">
            <v>OTHERS</v>
          </cell>
          <cell r="BE2088" t="str">
            <v>Nov</v>
          </cell>
        </row>
        <row r="2089">
          <cell r="C2089" t="str">
            <v>Adani</v>
          </cell>
          <cell r="R2089">
            <v>0</v>
          </cell>
          <cell r="AZ2089">
            <v>0</v>
          </cell>
          <cell r="BA2089">
            <v>0</v>
          </cell>
          <cell r="BC2089" t="str">
            <v>OTHERS</v>
          </cell>
          <cell r="BE2089" t="str">
            <v>Dec</v>
          </cell>
        </row>
        <row r="2090">
          <cell r="C2090" t="str">
            <v>Adani</v>
          </cell>
          <cell r="R2090">
            <v>56000</v>
          </cell>
          <cell r="AZ2090">
            <v>-56000</v>
          </cell>
          <cell r="BA2090">
            <v>-63712.173634280225</v>
          </cell>
          <cell r="BC2090" t="str">
            <v>OTHERS</v>
          </cell>
          <cell r="BE2090" t="str">
            <v>Jan</v>
          </cell>
        </row>
        <row r="2091">
          <cell r="C2091" t="str">
            <v>Adani</v>
          </cell>
          <cell r="R2091">
            <v>0</v>
          </cell>
          <cell r="AZ2091">
            <v>0</v>
          </cell>
          <cell r="BA2091">
            <v>0</v>
          </cell>
          <cell r="BC2091" t="str">
            <v>OTHERS</v>
          </cell>
          <cell r="BE2091" t="str">
            <v>Feb</v>
          </cell>
        </row>
        <row r="2092">
          <cell r="C2092" t="str">
            <v>Adani</v>
          </cell>
          <cell r="R2092">
            <v>0</v>
          </cell>
          <cell r="AZ2092">
            <v>0</v>
          </cell>
          <cell r="BA2092">
            <v>0</v>
          </cell>
          <cell r="BC2092" t="str">
            <v>OTHERS</v>
          </cell>
          <cell r="BE2092" t="str">
            <v>Mar</v>
          </cell>
        </row>
        <row r="2093">
          <cell r="C2093" t="str">
            <v>Adani</v>
          </cell>
          <cell r="R2093">
            <v>0</v>
          </cell>
          <cell r="AZ2093">
            <v>0</v>
          </cell>
          <cell r="BA2093">
            <v>0</v>
          </cell>
          <cell r="BC2093" t="str">
            <v>OTHERS</v>
          </cell>
          <cell r="BE2093" t="str">
            <v>Apr</v>
          </cell>
        </row>
        <row r="2094">
          <cell r="C2094" t="str">
            <v>Adani</v>
          </cell>
          <cell r="R2094">
            <v>0</v>
          </cell>
          <cell r="AZ2094">
            <v>0</v>
          </cell>
          <cell r="BA2094">
            <v>0</v>
          </cell>
          <cell r="BC2094" t="str">
            <v>OTHERS</v>
          </cell>
          <cell r="BE2094" t="str">
            <v>May</v>
          </cell>
        </row>
        <row r="2095">
          <cell r="C2095" t="str">
            <v>Adani</v>
          </cell>
          <cell r="R2095">
            <v>0</v>
          </cell>
          <cell r="AZ2095">
            <v>0</v>
          </cell>
          <cell r="BA2095">
            <v>0</v>
          </cell>
          <cell r="BC2095" t="str">
            <v>OTHERS</v>
          </cell>
          <cell r="BE2095" t="str">
            <v>Jun</v>
          </cell>
        </row>
        <row r="2096">
          <cell r="C2096" t="str">
            <v>Adani</v>
          </cell>
          <cell r="R2096">
            <v>0</v>
          </cell>
          <cell r="AZ2096">
            <v>0</v>
          </cell>
          <cell r="BA2096">
            <v>0</v>
          </cell>
          <cell r="BC2096" t="str">
            <v>OTHERS</v>
          </cell>
          <cell r="BE2096" t="str">
            <v>Jul</v>
          </cell>
        </row>
        <row r="2097">
          <cell r="C2097" t="str">
            <v>Adani</v>
          </cell>
          <cell r="R2097">
            <v>0</v>
          </cell>
          <cell r="AZ2097">
            <v>0</v>
          </cell>
          <cell r="BA2097">
            <v>0</v>
          </cell>
          <cell r="BC2097" t="str">
            <v>OTHERS</v>
          </cell>
          <cell r="BE2097" t="str">
            <v>Aug</v>
          </cell>
        </row>
        <row r="2098">
          <cell r="C2098" t="str">
            <v>Adani</v>
          </cell>
          <cell r="R2098">
            <v>0</v>
          </cell>
          <cell r="AZ2098">
            <v>0</v>
          </cell>
          <cell r="BA2098">
            <v>0</v>
          </cell>
          <cell r="BC2098" t="str">
            <v>OTHERS</v>
          </cell>
          <cell r="BE2098" t="str">
            <v>Sep</v>
          </cell>
        </row>
        <row r="2099">
          <cell r="C2099" t="str">
            <v>Adani</v>
          </cell>
          <cell r="R2099">
            <v>0</v>
          </cell>
          <cell r="AZ2099">
            <v>0</v>
          </cell>
          <cell r="BA2099">
            <v>0</v>
          </cell>
          <cell r="BC2099" t="str">
            <v>OTHERS</v>
          </cell>
          <cell r="BE2099" t="str">
            <v>Oct</v>
          </cell>
        </row>
        <row r="2100">
          <cell r="C2100" t="str">
            <v>Adani</v>
          </cell>
          <cell r="R2100">
            <v>0</v>
          </cell>
          <cell r="AZ2100">
            <v>0</v>
          </cell>
          <cell r="BA2100">
            <v>0</v>
          </cell>
          <cell r="BC2100" t="str">
            <v>OTHERS</v>
          </cell>
          <cell r="BE2100" t="str">
            <v>Nov</v>
          </cell>
        </row>
        <row r="2101">
          <cell r="C2101" t="str">
            <v>Adani</v>
          </cell>
          <cell r="R2101">
            <v>0</v>
          </cell>
          <cell r="AZ2101">
            <v>0</v>
          </cell>
          <cell r="BA2101">
            <v>0</v>
          </cell>
          <cell r="BC2101" t="str">
            <v>OTHERS</v>
          </cell>
          <cell r="BE2101" t="str">
            <v>Dec</v>
          </cell>
        </row>
        <row r="2102">
          <cell r="C2102" t="str">
            <v>Adani</v>
          </cell>
          <cell r="R2102">
            <v>13999.999999999996</v>
          </cell>
          <cell r="AZ2102">
            <v>-13999.999999999996</v>
          </cell>
          <cell r="BA2102">
            <v>-17077.736767384129</v>
          </cell>
          <cell r="BC2102" t="str">
            <v>OTHERS</v>
          </cell>
          <cell r="BE2102" t="str">
            <v>Jan</v>
          </cell>
        </row>
        <row r="2103">
          <cell r="C2103" t="str">
            <v>Adani</v>
          </cell>
          <cell r="R2103">
            <v>0</v>
          </cell>
          <cell r="AZ2103">
            <v>0</v>
          </cell>
          <cell r="BA2103">
            <v>0</v>
          </cell>
          <cell r="BC2103" t="str">
            <v>OTHERS</v>
          </cell>
          <cell r="BE2103" t="str">
            <v>Feb</v>
          </cell>
        </row>
        <row r="2104">
          <cell r="C2104" t="str">
            <v>Adani</v>
          </cell>
          <cell r="R2104">
            <v>0</v>
          </cell>
          <cell r="AZ2104">
            <v>0</v>
          </cell>
          <cell r="BA2104">
            <v>0</v>
          </cell>
          <cell r="BC2104" t="str">
            <v>OTHERS</v>
          </cell>
          <cell r="BE2104" t="str">
            <v>Mar</v>
          </cell>
        </row>
        <row r="2105">
          <cell r="C2105" t="str">
            <v>Adani</v>
          </cell>
          <cell r="R2105">
            <v>0</v>
          </cell>
          <cell r="AZ2105">
            <v>0</v>
          </cell>
          <cell r="BA2105">
            <v>0</v>
          </cell>
          <cell r="BC2105" t="str">
            <v>OTHERS</v>
          </cell>
          <cell r="BE2105" t="str">
            <v>Apr</v>
          </cell>
        </row>
        <row r="2106">
          <cell r="C2106" t="str">
            <v>Adani</v>
          </cell>
          <cell r="R2106">
            <v>0</v>
          </cell>
          <cell r="AZ2106">
            <v>0</v>
          </cell>
          <cell r="BA2106">
            <v>0</v>
          </cell>
          <cell r="BC2106" t="str">
            <v>OTHERS</v>
          </cell>
          <cell r="BE2106" t="str">
            <v>May</v>
          </cell>
        </row>
        <row r="2107">
          <cell r="C2107" t="str">
            <v>Adani</v>
          </cell>
          <cell r="R2107">
            <v>0</v>
          </cell>
          <cell r="AZ2107">
            <v>0</v>
          </cell>
          <cell r="BA2107">
            <v>0</v>
          </cell>
          <cell r="BC2107" t="str">
            <v>OTHERS</v>
          </cell>
          <cell r="BE2107" t="str">
            <v>Jun</v>
          </cell>
        </row>
        <row r="2108">
          <cell r="C2108" t="str">
            <v>Adani</v>
          </cell>
          <cell r="R2108">
            <v>0</v>
          </cell>
          <cell r="AZ2108">
            <v>0</v>
          </cell>
          <cell r="BA2108">
            <v>0</v>
          </cell>
          <cell r="BC2108" t="str">
            <v>OTHERS</v>
          </cell>
          <cell r="BE2108" t="str">
            <v>Jul</v>
          </cell>
        </row>
        <row r="2109">
          <cell r="C2109" t="str">
            <v>Adani</v>
          </cell>
          <cell r="R2109">
            <v>0</v>
          </cell>
          <cell r="AZ2109">
            <v>0</v>
          </cell>
          <cell r="BA2109">
            <v>0</v>
          </cell>
          <cell r="BC2109" t="str">
            <v>OTHERS</v>
          </cell>
          <cell r="BE2109" t="str">
            <v>Aug</v>
          </cell>
        </row>
        <row r="2110">
          <cell r="C2110" t="str">
            <v>Adani</v>
          </cell>
          <cell r="R2110">
            <v>0</v>
          </cell>
          <cell r="AZ2110">
            <v>0</v>
          </cell>
          <cell r="BA2110">
            <v>0</v>
          </cell>
          <cell r="BC2110" t="str">
            <v>OTHERS</v>
          </cell>
          <cell r="BE2110" t="str">
            <v>Sep</v>
          </cell>
        </row>
        <row r="2111">
          <cell r="C2111" t="str">
            <v>Adani</v>
          </cell>
          <cell r="R2111">
            <v>0</v>
          </cell>
          <cell r="AZ2111">
            <v>0</v>
          </cell>
          <cell r="BA2111">
            <v>0</v>
          </cell>
          <cell r="BC2111" t="str">
            <v>OTHERS</v>
          </cell>
          <cell r="BE2111" t="str">
            <v>Oct</v>
          </cell>
        </row>
        <row r="2112">
          <cell r="C2112" t="str">
            <v>Adani</v>
          </cell>
          <cell r="R2112">
            <v>0</v>
          </cell>
          <cell r="AZ2112">
            <v>0</v>
          </cell>
          <cell r="BA2112">
            <v>0</v>
          </cell>
          <cell r="BC2112" t="str">
            <v>OTHERS</v>
          </cell>
          <cell r="BE2112" t="str">
            <v>Nov</v>
          </cell>
        </row>
        <row r="2113">
          <cell r="C2113" t="str">
            <v>Adani</v>
          </cell>
          <cell r="R2113">
            <v>0</v>
          </cell>
          <cell r="AZ2113">
            <v>0</v>
          </cell>
          <cell r="BA2113">
            <v>0</v>
          </cell>
          <cell r="BC2113" t="str">
            <v>OTHERS</v>
          </cell>
          <cell r="BE2113" t="str">
            <v>Dec</v>
          </cell>
        </row>
        <row r="2114">
          <cell r="C2114" t="str">
            <v>Adani</v>
          </cell>
          <cell r="R2114">
            <v>0</v>
          </cell>
          <cell r="AZ2114">
            <v>0</v>
          </cell>
          <cell r="BA2114">
            <v>0</v>
          </cell>
          <cell r="BC2114" t="str">
            <v>OTHERS</v>
          </cell>
          <cell r="BE2114" t="str">
            <v>Jan</v>
          </cell>
        </row>
        <row r="2115">
          <cell r="C2115" t="str">
            <v>Adani</v>
          </cell>
          <cell r="R2115">
            <v>0</v>
          </cell>
          <cell r="AZ2115">
            <v>0</v>
          </cell>
          <cell r="BA2115">
            <v>0</v>
          </cell>
          <cell r="BC2115" t="str">
            <v>OTHERS</v>
          </cell>
          <cell r="BE2115" t="str">
            <v>Feb</v>
          </cell>
        </row>
        <row r="2116">
          <cell r="C2116" t="str">
            <v>Adani</v>
          </cell>
          <cell r="R2116">
            <v>0</v>
          </cell>
          <cell r="AZ2116">
            <v>0</v>
          </cell>
          <cell r="BA2116">
            <v>0</v>
          </cell>
          <cell r="BC2116" t="str">
            <v>OTHERS</v>
          </cell>
          <cell r="BE2116" t="str">
            <v>Mar</v>
          </cell>
        </row>
        <row r="2117">
          <cell r="C2117" t="str">
            <v>Adani</v>
          </cell>
          <cell r="R2117">
            <v>0</v>
          </cell>
          <cell r="AZ2117">
            <v>0</v>
          </cell>
          <cell r="BA2117">
            <v>0</v>
          </cell>
          <cell r="BC2117" t="str">
            <v>OTHERS</v>
          </cell>
          <cell r="BE2117" t="str">
            <v>Apr</v>
          </cell>
        </row>
        <row r="2118">
          <cell r="C2118" t="str">
            <v>Adani</v>
          </cell>
          <cell r="R2118">
            <v>0</v>
          </cell>
          <cell r="AZ2118">
            <v>0</v>
          </cell>
          <cell r="BA2118">
            <v>0</v>
          </cell>
          <cell r="BC2118" t="str">
            <v>OTHERS</v>
          </cell>
          <cell r="BE2118" t="str">
            <v>May</v>
          </cell>
        </row>
        <row r="2119">
          <cell r="C2119" t="str">
            <v>Adani</v>
          </cell>
          <cell r="R2119">
            <v>0</v>
          </cell>
          <cell r="AZ2119">
            <v>0</v>
          </cell>
          <cell r="BA2119">
            <v>0</v>
          </cell>
          <cell r="BC2119" t="str">
            <v>OTHERS</v>
          </cell>
          <cell r="BE2119" t="str">
            <v>Jun</v>
          </cell>
        </row>
        <row r="2120">
          <cell r="C2120" t="str">
            <v>Adani</v>
          </cell>
          <cell r="R2120">
            <v>0</v>
          </cell>
          <cell r="AZ2120">
            <v>0</v>
          </cell>
          <cell r="BA2120">
            <v>0</v>
          </cell>
          <cell r="BC2120" t="str">
            <v>OTHERS</v>
          </cell>
          <cell r="BE2120" t="str">
            <v>Jul</v>
          </cell>
        </row>
        <row r="2121">
          <cell r="C2121" t="str">
            <v>Adani</v>
          </cell>
          <cell r="R2121">
            <v>0</v>
          </cell>
          <cell r="AZ2121">
            <v>0</v>
          </cell>
          <cell r="BA2121">
            <v>0</v>
          </cell>
          <cell r="BC2121" t="str">
            <v>OTHERS</v>
          </cell>
          <cell r="BE2121" t="str">
            <v>Aug</v>
          </cell>
        </row>
        <row r="2122">
          <cell r="C2122" t="str">
            <v>Adani</v>
          </cell>
          <cell r="R2122">
            <v>0</v>
          </cell>
          <cell r="AZ2122">
            <v>0</v>
          </cell>
          <cell r="BA2122">
            <v>0</v>
          </cell>
          <cell r="BC2122" t="str">
            <v>OTHERS</v>
          </cell>
          <cell r="BE2122" t="str">
            <v>Sep</v>
          </cell>
        </row>
        <row r="2123">
          <cell r="C2123" t="str">
            <v>Adani</v>
          </cell>
          <cell r="R2123">
            <v>0</v>
          </cell>
          <cell r="AZ2123">
            <v>0</v>
          </cell>
          <cell r="BA2123">
            <v>0</v>
          </cell>
          <cell r="BC2123" t="str">
            <v>OTHERS</v>
          </cell>
          <cell r="BE2123" t="str">
            <v>Oct</v>
          </cell>
        </row>
        <row r="2124">
          <cell r="C2124" t="str">
            <v>Adani</v>
          </cell>
          <cell r="R2124">
            <v>0</v>
          </cell>
          <cell r="AZ2124">
            <v>0</v>
          </cell>
          <cell r="BA2124">
            <v>0</v>
          </cell>
          <cell r="BC2124" t="str">
            <v>OTHERS</v>
          </cell>
          <cell r="BE2124" t="str">
            <v>Nov</v>
          </cell>
        </row>
        <row r="2125">
          <cell r="C2125" t="str">
            <v>Adani</v>
          </cell>
          <cell r="R2125">
            <v>0</v>
          </cell>
          <cell r="AZ2125">
            <v>0</v>
          </cell>
          <cell r="BA2125">
            <v>0</v>
          </cell>
          <cell r="BC2125" t="str">
            <v>OTHERS</v>
          </cell>
          <cell r="BE2125" t="str">
            <v>Dec</v>
          </cell>
        </row>
        <row r="2126">
          <cell r="C2126" t="str">
            <v>Adani</v>
          </cell>
          <cell r="R2126">
            <v>0</v>
          </cell>
          <cell r="AZ2126">
            <v>0</v>
          </cell>
          <cell r="BA2126">
            <v>0</v>
          </cell>
          <cell r="BC2126" t="str">
            <v>OTHERS</v>
          </cell>
          <cell r="BE2126" t="str">
            <v>Jan</v>
          </cell>
        </row>
        <row r="2127">
          <cell r="C2127" t="str">
            <v>Adani</v>
          </cell>
          <cell r="R2127">
            <v>0</v>
          </cell>
          <cell r="AZ2127">
            <v>0</v>
          </cell>
          <cell r="BA2127">
            <v>0</v>
          </cell>
          <cell r="BC2127" t="str">
            <v>OTHERS</v>
          </cell>
          <cell r="BE2127" t="str">
            <v>Feb</v>
          </cell>
        </row>
        <row r="2128">
          <cell r="C2128" t="str">
            <v>Adani</v>
          </cell>
          <cell r="R2128">
            <v>0</v>
          </cell>
          <cell r="AZ2128">
            <v>0</v>
          </cell>
          <cell r="BA2128">
            <v>0</v>
          </cell>
          <cell r="BC2128" t="str">
            <v>OTHERS</v>
          </cell>
          <cell r="BE2128" t="str">
            <v>Mar</v>
          </cell>
        </row>
        <row r="2129">
          <cell r="C2129" t="str">
            <v>Adani</v>
          </cell>
          <cell r="R2129">
            <v>0</v>
          </cell>
          <cell r="AZ2129">
            <v>0</v>
          </cell>
          <cell r="BA2129">
            <v>0</v>
          </cell>
          <cell r="BC2129" t="str">
            <v>OTHERS</v>
          </cell>
          <cell r="BE2129" t="str">
            <v>Apr</v>
          </cell>
        </row>
        <row r="2130">
          <cell r="C2130" t="str">
            <v>Adani</v>
          </cell>
          <cell r="R2130">
            <v>0</v>
          </cell>
          <cell r="AZ2130">
            <v>0</v>
          </cell>
          <cell r="BA2130">
            <v>0</v>
          </cell>
          <cell r="BC2130" t="str">
            <v>OTHERS</v>
          </cell>
          <cell r="BE2130" t="str">
            <v>May</v>
          </cell>
        </row>
        <row r="2131">
          <cell r="C2131" t="str">
            <v>Adani</v>
          </cell>
          <cell r="R2131">
            <v>0</v>
          </cell>
          <cell r="AZ2131">
            <v>0</v>
          </cell>
          <cell r="BA2131">
            <v>0</v>
          </cell>
          <cell r="BC2131" t="str">
            <v>OTHERS</v>
          </cell>
          <cell r="BE2131" t="str">
            <v>Jun</v>
          </cell>
        </row>
        <row r="2132">
          <cell r="C2132" t="str">
            <v>Adani</v>
          </cell>
          <cell r="R2132">
            <v>0</v>
          </cell>
          <cell r="AZ2132">
            <v>0</v>
          </cell>
          <cell r="BA2132">
            <v>0</v>
          </cell>
          <cell r="BC2132" t="str">
            <v>OTHERS</v>
          </cell>
          <cell r="BE2132" t="str">
            <v>Jul</v>
          </cell>
        </row>
        <row r="2133">
          <cell r="C2133" t="str">
            <v>Adani</v>
          </cell>
          <cell r="R2133">
            <v>0</v>
          </cell>
          <cell r="AZ2133">
            <v>0</v>
          </cell>
          <cell r="BA2133">
            <v>0</v>
          </cell>
          <cell r="BC2133" t="str">
            <v>OTHERS</v>
          </cell>
          <cell r="BE2133" t="str">
            <v>Aug</v>
          </cell>
        </row>
        <row r="2134">
          <cell r="C2134" t="str">
            <v>Adani</v>
          </cell>
          <cell r="R2134">
            <v>0</v>
          </cell>
          <cell r="AZ2134">
            <v>0</v>
          </cell>
          <cell r="BA2134">
            <v>0</v>
          </cell>
          <cell r="BC2134" t="str">
            <v>OTHERS</v>
          </cell>
          <cell r="BE2134" t="str">
            <v>Sep</v>
          </cell>
        </row>
        <row r="2135">
          <cell r="C2135" t="str">
            <v>Adani</v>
          </cell>
          <cell r="R2135">
            <v>0</v>
          </cell>
          <cell r="AZ2135">
            <v>0</v>
          </cell>
          <cell r="BA2135">
            <v>0</v>
          </cell>
          <cell r="BC2135" t="str">
            <v>OTHERS</v>
          </cell>
          <cell r="BE2135" t="str">
            <v>Oct</v>
          </cell>
        </row>
        <row r="2136">
          <cell r="C2136" t="str">
            <v>Adani</v>
          </cell>
          <cell r="R2136">
            <v>0</v>
          </cell>
          <cell r="AZ2136">
            <v>0</v>
          </cell>
          <cell r="BA2136">
            <v>0</v>
          </cell>
          <cell r="BC2136" t="str">
            <v>OTHERS</v>
          </cell>
          <cell r="BE2136" t="str">
            <v>Nov</v>
          </cell>
        </row>
        <row r="2137">
          <cell r="C2137" t="str">
            <v>Adani</v>
          </cell>
          <cell r="R2137">
            <v>0</v>
          </cell>
          <cell r="AZ2137">
            <v>0</v>
          </cell>
          <cell r="BA2137">
            <v>0</v>
          </cell>
          <cell r="BC2137" t="str">
            <v>OTHERS</v>
          </cell>
          <cell r="BE2137" t="str">
            <v>Dec</v>
          </cell>
        </row>
        <row r="2138">
          <cell r="C2138" t="str">
            <v>Adani</v>
          </cell>
          <cell r="R2138">
            <v>70000</v>
          </cell>
          <cell r="AZ2138">
            <v>-70000</v>
          </cell>
          <cell r="BA2138">
            <v>-84593.220338983054</v>
          </cell>
          <cell r="BC2138" t="str">
            <v>OTHERS</v>
          </cell>
          <cell r="BE2138" t="str">
            <v>Jan</v>
          </cell>
        </row>
        <row r="2139">
          <cell r="C2139" t="str">
            <v>Adani</v>
          </cell>
          <cell r="R2139">
            <v>70000</v>
          </cell>
          <cell r="AZ2139">
            <v>-70000</v>
          </cell>
          <cell r="BA2139">
            <v>-84593.220338983054</v>
          </cell>
          <cell r="BC2139" t="str">
            <v>OTHERS</v>
          </cell>
          <cell r="BE2139" t="str">
            <v>Feb</v>
          </cell>
        </row>
        <row r="2140">
          <cell r="C2140" t="str">
            <v>Adani</v>
          </cell>
          <cell r="R2140">
            <v>70000</v>
          </cell>
          <cell r="AZ2140">
            <v>-70000</v>
          </cell>
          <cell r="BA2140">
            <v>-84593.220338983054</v>
          </cell>
          <cell r="BC2140" t="str">
            <v>OTHERS</v>
          </cell>
          <cell r="BE2140" t="str">
            <v>Mar</v>
          </cell>
        </row>
        <row r="2141">
          <cell r="C2141" t="str">
            <v>Adani</v>
          </cell>
          <cell r="R2141">
            <v>70000</v>
          </cell>
          <cell r="AZ2141">
            <v>-70000</v>
          </cell>
          <cell r="BA2141">
            <v>-84593.220338983054</v>
          </cell>
          <cell r="BC2141" t="str">
            <v>OTHERS</v>
          </cell>
          <cell r="BE2141" t="str">
            <v>Apr</v>
          </cell>
        </row>
        <row r="2142">
          <cell r="C2142" t="str">
            <v>Adani</v>
          </cell>
          <cell r="R2142">
            <v>70000</v>
          </cell>
          <cell r="AZ2142">
            <v>-70000</v>
          </cell>
          <cell r="BA2142">
            <v>-84593.220338983054</v>
          </cell>
          <cell r="BC2142" t="str">
            <v>OTHERS</v>
          </cell>
          <cell r="BE2142" t="str">
            <v>May</v>
          </cell>
        </row>
        <row r="2143">
          <cell r="C2143" t="str">
            <v>Adani</v>
          </cell>
          <cell r="R2143">
            <v>0</v>
          </cell>
          <cell r="AZ2143">
            <v>0</v>
          </cell>
          <cell r="BA2143">
            <v>0</v>
          </cell>
          <cell r="BC2143" t="str">
            <v>OTHERS</v>
          </cell>
          <cell r="BE2143" t="str">
            <v>Jun</v>
          </cell>
        </row>
        <row r="2144">
          <cell r="C2144" t="str">
            <v>Adani</v>
          </cell>
          <cell r="R2144">
            <v>0</v>
          </cell>
          <cell r="AZ2144">
            <v>0</v>
          </cell>
          <cell r="BA2144">
            <v>0</v>
          </cell>
          <cell r="BC2144" t="str">
            <v>OTHERS</v>
          </cell>
          <cell r="BE2144" t="str">
            <v>Jul</v>
          </cell>
        </row>
        <row r="2145">
          <cell r="C2145" t="str">
            <v>Adani</v>
          </cell>
          <cell r="R2145">
            <v>0</v>
          </cell>
          <cell r="AZ2145">
            <v>0</v>
          </cell>
          <cell r="BA2145">
            <v>0</v>
          </cell>
          <cell r="BC2145" t="str">
            <v>OTHERS</v>
          </cell>
          <cell r="BE2145" t="str">
            <v>Aug</v>
          </cell>
        </row>
        <row r="2146">
          <cell r="C2146" t="str">
            <v>Adani</v>
          </cell>
          <cell r="R2146">
            <v>0</v>
          </cell>
          <cell r="AZ2146">
            <v>0</v>
          </cell>
          <cell r="BA2146">
            <v>0</v>
          </cell>
          <cell r="BC2146" t="str">
            <v>OTHERS</v>
          </cell>
          <cell r="BE2146" t="str">
            <v>Sep</v>
          </cell>
        </row>
        <row r="2147">
          <cell r="C2147" t="str">
            <v>Adani</v>
          </cell>
          <cell r="R2147">
            <v>0</v>
          </cell>
          <cell r="AZ2147">
            <v>0</v>
          </cell>
          <cell r="BA2147">
            <v>0</v>
          </cell>
          <cell r="BC2147" t="str">
            <v>OTHERS</v>
          </cell>
          <cell r="BE2147" t="str">
            <v>Oct</v>
          </cell>
        </row>
        <row r="2148">
          <cell r="C2148" t="str">
            <v>Adani</v>
          </cell>
          <cell r="R2148">
            <v>0</v>
          </cell>
          <cell r="AZ2148">
            <v>0</v>
          </cell>
          <cell r="BA2148">
            <v>0</v>
          </cell>
          <cell r="BC2148" t="str">
            <v>OTHERS</v>
          </cell>
          <cell r="BE2148" t="str">
            <v>Nov</v>
          </cell>
        </row>
        <row r="2149">
          <cell r="C2149" t="str">
            <v>Adani</v>
          </cell>
          <cell r="R2149">
            <v>0</v>
          </cell>
          <cell r="AZ2149">
            <v>0</v>
          </cell>
          <cell r="BA2149">
            <v>0</v>
          </cell>
          <cell r="BC2149" t="str">
            <v>OTHERS</v>
          </cell>
          <cell r="BE2149" t="str">
            <v>Dec</v>
          </cell>
        </row>
        <row r="2150">
          <cell r="C2150" t="str">
            <v>Adani</v>
          </cell>
          <cell r="R2150">
            <v>0</v>
          </cell>
          <cell r="AZ2150">
            <v>0</v>
          </cell>
          <cell r="BA2150">
            <v>0</v>
          </cell>
          <cell r="BC2150" t="str">
            <v>OTHERS</v>
          </cell>
          <cell r="BE2150" t="str">
            <v>Jan</v>
          </cell>
        </row>
        <row r="2151">
          <cell r="C2151" t="str">
            <v>Adani</v>
          </cell>
          <cell r="R2151">
            <v>0</v>
          </cell>
          <cell r="AZ2151">
            <v>0</v>
          </cell>
          <cell r="BA2151">
            <v>0</v>
          </cell>
          <cell r="BC2151" t="str">
            <v>OTHERS</v>
          </cell>
          <cell r="BE2151" t="str">
            <v>Feb</v>
          </cell>
        </row>
        <row r="2152">
          <cell r="C2152" t="str">
            <v>Adani</v>
          </cell>
          <cell r="R2152">
            <v>0</v>
          </cell>
          <cell r="AZ2152">
            <v>0</v>
          </cell>
          <cell r="BA2152">
            <v>0</v>
          </cell>
          <cell r="BC2152" t="str">
            <v>OTHERS</v>
          </cell>
          <cell r="BE2152" t="str">
            <v>Mar</v>
          </cell>
        </row>
        <row r="2153">
          <cell r="C2153" t="str">
            <v>Adani</v>
          </cell>
          <cell r="R2153">
            <v>0</v>
          </cell>
          <cell r="AZ2153">
            <v>0</v>
          </cell>
          <cell r="BA2153">
            <v>0</v>
          </cell>
          <cell r="BC2153" t="str">
            <v>OTHERS</v>
          </cell>
          <cell r="BE2153" t="str">
            <v>Apr</v>
          </cell>
        </row>
        <row r="2154">
          <cell r="C2154" t="str">
            <v>Adani</v>
          </cell>
          <cell r="R2154">
            <v>0</v>
          </cell>
          <cell r="AZ2154">
            <v>0</v>
          </cell>
          <cell r="BA2154">
            <v>0</v>
          </cell>
          <cell r="BC2154" t="str">
            <v>OTHERS</v>
          </cell>
          <cell r="BE2154" t="str">
            <v>May</v>
          </cell>
        </row>
        <row r="2155">
          <cell r="C2155" t="str">
            <v>Adani</v>
          </cell>
          <cell r="R2155">
            <v>0</v>
          </cell>
          <cell r="AZ2155">
            <v>0</v>
          </cell>
          <cell r="BA2155">
            <v>0</v>
          </cell>
          <cell r="BC2155" t="str">
            <v>OTHERS</v>
          </cell>
          <cell r="BE2155" t="str">
            <v>Jun</v>
          </cell>
        </row>
        <row r="2156">
          <cell r="C2156" t="str">
            <v>Adani</v>
          </cell>
          <cell r="R2156">
            <v>0</v>
          </cell>
          <cell r="AZ2156">
            <v>0</v>
          </cell>
          <cell r="BA2156">
            <v>0</v>
          </cell>
          <cell r="BC2156" t="str">
            <v>OTHERS</v>
          </cell>
          <cell r="BE2156" t="str">
            <v>Jul</v>
          </cell>
        </row>
        <row r="2157">
          <cell r="C2157" t="str">
            <v>Adani</v>
          </cell>
          <cell r="R2157">
            <v>0</v>
          </cell>
          <cell r="AZ2157">
            <v>0</v>
          </cell>
          <cell r="BA2157">
            <v>0</v>
          </cell>
          <cell r="BC2157" t="str">
            <v>OTHERS</v>
          </cell>
          <cell r="BE2157" t="str">
            <v>Aug</v>
          </cell>
        </row>
        <row r="2158">
          <cell r="C2158" t="str">
            <v>Adani</v>
          </cell>
          <cell r="R2158">
            <v>0</v>
          </cell>
          <cell r="AZ2158">
            <v>0</v>
          </cell>
          <cell r="BA2158">
            <v>0</v>
          </cell>
          <cell r="BC2158" t="str">
            <v>OTHERS</v>
          </cell>
          <cell r="BE2158" t="str">
            <v>Sep</v>
          </cell>
        </row>
        <row r="2159">
          <cell r="C2159" t="str">
            <v>Adani</v>
          </cell>
          <cell r="R2159">
            <v>0</v>
          </cell>
          <cell r="AZ2159">
            <v>0</v>
          </cell>
          <cell r="BA2159">
            <v>0</v>
          </cell>
          <cell r="BC2159" t="str">
            <v>OTHERS</v>
          </cell>
          <cell r="BE2159" t="str">
            <v>Oct</v>
          </cell>
        </row>
        <row r="2160">
          <cell r="C2160" t="str">
            <v>Adani</v>
          </cell>
          <cell r="R2160">
            <v>0</v>
          </cell>
          <cell r="AZ2160">
            <v>0</v>
          </cell>
          <cell r="BA2160">
            <v>0</v>
          </cell>
          <cell r="BC2160" t="str">
            <v>OTHERS</v>
          </cell>
          <cell r="BE2160" t="str">
            <v>Nov</v>
          </cell>
        </row>
        <row r="2161">
          <cell r="C2161" t="str">
            <v>Adani</v>
          </cell>
          <cell r="R2161">
            <v>0</v>
          </cell>
          <cell r="AZ2161">
            <v>0</v>
          </cell>
          <cell r="BA2161">
            <v>0</v>
          </cell>
          <cell r="BC2161" t="str">
            <v>OTHERS</v>
          </cell>
          <cell r="BE2161" t="str">
            <v>Dec</v>
          </cell>
        </row>
        <row r="2162">
          <cell r="C2162" t="str">
            <v>Adani</v>
          </cell>
          <cell r="R2162">
            <v>0</v>
          </cell>
          <cell r="AZ2162">
            <v>0</v>
          </cell>
          <cell r="BA2162">
            <v>0</v>
          </cell>
          <cell r="BC2162" t="str">
            <v>OTHERS</v>
          </cell>
          <cell r="BE2162" t="str">
            <v>Jan</v>
          </cell>
        </row>
        <row r="2163">
          <cell r="C2163" t="str">
            <v>Adani</v>
          </cell>
          <cell r="R2163">
            <v>70000</v>
          </cell>
          <cell r="AZ2163">
            <v>-70000</v>
          </cell>
          <cell r="BA2163">
            <v>-78898.305084745763</v>
          </cell>
          <cell r="BC2163" t="str">
            <v>OTHERS</v>
          </cell>
          <cell r="BE2163" t="str">
            <v>Feb</v>
          </cell>
        </row>
        <row r="2164">
          <cell r="C2164" t="str">
            <v>Adani</v>
          </cell>
          <cell r="R2164">
            <v>70000</v>
          </cell>
          <cell r="AZ2164">
            <v>-70000</v>
          </cell>
          <cell r="BA2164">
            <v>-78898.305084745763</v>
          </cell>
          <cell r="BC2164" t="str">
            <v>OTHERS</v>
          </cell>
          <cell r="BE2164" t="str">
            <v>Mar</v>
          </cell>
        </row>
        <row r="2165">
          <cell r="C2165" t="str">
            <v>Adani</v>
          </cell>
          <cell r="R2165">
            <v>70000</v>
          </cell>
          <cell r="AZ2165">
            <v>-70000</v>
          </cell>
          <cell r="BA2165">
            <v>-78898.305084745763</v>
          </cell>
          <cell r="BC2165" t="str">
            <v>OTHERS</v>
          </cell>
          <cell r="BE2165" t="str">
            <v>Apr</v>
          </cell>
        </row>
        <row r="2166">
          <cell r="C2166" t="str">
            <v>Adani</v>
          </cell>
          <cell r="R2166">
            <v>70000</v>
          </cell>
          <cell r="AZ2166">
            <v>-70000</v>
          </cell>
          <cell r="BA2166">
            <v>-78898.305084745763</v>
          </cell>
          <cell r="BC2166" t="str">
            <v>OTHERS</v>
          </cell>
          <cell r="BE2166" t="str">
            <v>May</v>
          </cell>
        </row>
        <row r="2167">
          <cell r="C2167" t="str">
            <v>Adani</v>
          </cell>
          <cell r="R2167">
            <v>0</v>
          </cell>
          <cell r="AZ2167">
            <v>0</v>
          </cell>
          <cell r="BA2167">
            <v>0</v>
          </cell>
          <cell r="BC2167" t="str">
            <v>OTHERS</v>
          </cell>
          <cell r="BE2167" t="str">
            <v>Jun</v>
          </cell>
        </row>
        <row r="2168">
          <cell r="C2168" t="str">
            <v>Adani</v>
          </cell>
          <cell r="R2168">
            <v>0</v>
          </cell>
          <cell r="AZ2168">
            <v>0</v>
          </cell>
          <cell r="BA2168">
            <v>0</v>
          </cell>
          <cell r="BC2168" t="str">
            <v>OTHERS</v>
          </cell>
          <cell r="BE2168" t="str">
            <v>Jul</v>
          </cell>
        </row>
        <row r="2169">
          <cell r="C2169" t="str">
            <v>Adani</v>
          </cell>
          <cell r="R2169">
            <v>0</v>
          </cell>
          <cell r="AZ2169">
            <v>0</v>
          </cell>
          <cell r="BA2169">
            <v>0</v>
          </cell>
          <cell r="BC2169" t="str">
            <v>OTHERS</v>
          </cell>
          <cell r="BE2169" t="str">
            <v>Aug</v>
          </cell>
        </row>
        <row r="2170">
          <cell r="C2170" t="str">
            <v>Adani</v>
          </cell>
          <cell r="R2170">
            <v>0</v>
          </cell>
          <cell r="AZ2170">
            <v>0</v>
          </cell>
          <cell r="BA2170">
            <v>0</v>
          </cell>
          <cell r="BC2170" t="str">
            <v>OTHERS</v>
          </cell>
          <cell r="BE2170" t="str">
            <v>Sep</v>
          </cell>
        </row>
        <row r="2171">
          <cell r="C2171" t="str">
            <v>Adani</v>
          </cell>
          <cell r="R2171">
            <v>0</v>
          </cell>
          <cell r="AZ2171">
            <v>0</v>
          </cell>
          <cell r="BA2171">
            <v>0</v>
          </cell>
          <cell r="BC2171" t="str">
            <v>OTHERS</v>
          </cell>
          <cell r="BE2171" t="str">
            <v>Oct</v>
          </cell>
        </row>
        <row r="2172">
          <cell r="C2172" t="str">
            <v>Adani</v>
          </cell>
          <cell r="R2172">
            <v>0</v>
          </cell>
          <cell r="AZ2172">
            <v>0</v>
          </cell>
          <cell r="BA2172">
            <v>0</v>
          </cell>
          <cell r="BC2172" t="str">
            <v>OTHERS</v>
          </cell>
          <cell r="BE2172" t="str">
            <v>Nov</v>
          </cell>
        </row>
        <row r="2173">
          <cell r="C2173" t="str">
            <v>Adani</v>
          </cell>
          <cell r="R2173">
            <v>0</v>
          </cell>
          <cell r="AZ2173">
            <v>0</v>
          </cell>
          <cell r="BA2173">
            <v>0</v>
          </cell>
          <cell r="BC2173" t="str">
            <v>OTHERS</v>
          </cell>
          <cell r="BE2173" t="str">
            <v>Dec</v>
          </cell>
        </row>
        <row r="2174">
          <cell r="C2174" t="str">
            <v>Adani</v>
          </cell>
          <cell r="R2174">
            <v>0</v>
          </cell>
          <cell r="AZ2174">
            <v>0</v>
          </cell>
          <cell r="BA2174">
            <v>0</v>
          </cell>
          <cell r="BC2174" t="str">
            <v>OTHERS</v>
          </cell>
          <cell r="BE2174" t="str">
            <v>Jan</v>
          </cell>
        </row>
        <row r="2175">
          <cell r="C2175" t="str">
            <v>Adani</v>
          </cell>
          <cell r="R2175">
            <v>70000</v>
          </cell>
          <cell r="AZ2175">
            <v>-70000</v>
          </cell>
          <cell r="BA2175">
            <v>-78898.305084745763</v>
          </cell>
          <cell r="BC2175" t="str">
            <v>OTHERS</v>
          </cell>
          <cell r="BE2175" t="str">
            <v>Feb</v>
          </cell>
        </row>
        <row r="2176">
          <cell r="C2176" t="str">
            <v>Adani</v>
          </cell>
          <cell r="R2176">
            <v>0</v>
          </cell>
          <cell r="AZ2176">
            <v>0</v>
          </cell>
          <cell r="BA2176">
            <v>0</v>
          </cell>
          <cell r="BC2176" t="str">
            <v>OTHERS</v>
          </cell>
          <cell r="BE2176" t="str">
            <v>Mar</v>
          </cell>
        </row>
        <row r="2177">
          <cell r="C2177" t="str">
            <v>Adani</v>
          </cell>
          <cell r="R2177">
            <v>0</v>
          </cell>
          <cell r="AZ2177">
            <v>0</v>
          </cell>
          <cell r="BA2177">
            <v>0</v>
          </cell>
          <cell r="BC2177" t="str">
            <v>OTHERS</v>
          </cell>
          <cell r="BE2177" t="str">
            <v>Apr</v>
          </cell>
        </row>
        <row r="2178">
          <cell r="C2178" t="str">
            <v>Adani</v>
          </cell>
          <cell r="R2178">
            <v>0</v>
          </cell>
          <cell r="AZ2178">
            <v>0</v>
          </cell>
          <cell r="BA2178">
            <v>0</v>
          </cell>
          <cell r="BC2178" t="str">
            <v>OTHERS</v>
          </cell>
          <cell r="BE2178" t="str">
            <v>May</v>
          </cell>
        </row>
        <row r="2179">
          <cell r="C2179" t="str">
            <v>Adani</v>
          </cell>
          <cell r="R2179">
            <v>0</v>
          </cell>
          <cell r="AZ2179">
            <v>0</v>
          </cell>
          <cell r="BA2179">
            <v>0</v>
          </cell>
          <cell r="BC2179" t="str">
            <v>OTHERS</v>
          </cell>
          <cell r="BE2179" t="str">
            <v>Jun</v>
          </cell>
        </row>
        <row r="2180">
          <cell r="C2180" t="str">
            <v>Adani</v>
          </cell>
          <cell r="R2180">
            <v>0</v>
          </cell>
          <cell r="AZ2180">
            <v>0</v>
          </cell>
          <cell r="BA2180">
            <v>0</v>
          </cell>
          <cell r="BC2180" t="str">
            <v>OTHERS</v>
          </cell>
          <cell r="BE2180" t="str">
            <v>Jul</v>
          </cell>
        </row>
        <row r="2181">
          <cell r="C2181" t="str">
            <v>Adani</v>
          </cell>
          <cell r="R2181">
            <v>0</v>
          </cell>
          <cell r="AZ2181">
            <v>0</v>
          </cell>
          <cell r="BA2181">
            <v>0</v>
          </cell>
          <cell r="BC2181" t="str">
            <v>OTHERS</v>
          </cell>
          <cell r="BE2181" t="str">
            <v>Aug</v>
          </cell>
        </row>
        <row r="2182">
          <cell r="C2182" t="str">
            <v>Adani</v>
          </cell>
          <cell r="R2182">
            <v>0</v>
          </cell>
          <cell r="AZ2182">
            <v>0</v>
          </cell>
          <cell r="BA2182">
            <v>0</v>
          </cell>
          <cell r="BC2182" t="str">
            <v>OTHERS</v>
          </cell>
          <cell r="BE2182" t="str">
            <v>Sep</v>
          </cell>
        </row>
        <row r="2183">
          <cell r="C2183" t="str">
            <v>Adani</v>
          </cell>
          <cell r="R2183">
            <v>0</v>
          </cell>
          <cell r="AZ2183">
            <v>0</v>
          </cell>
          <cell r="BA2183">
            <v>0</v>
          </cell>
          <cell r="BC2183" t="str">
            <v>OTHERS</v>
          </cell>
          <cell r="BE2183" t="str">
            <v>Oct</v>
          </cell>
        </row>
        <row r="2184">
          <cell r="C2184" t="str">
            <v>Adani</v>
          </cell>
          <cell r="R2184">
            <v>0</v>
          </cell>
          <cell r="AZ2184">
            <v>0</v>
          </cell>
          <cell r="BA2184">
            <v>0</v>
          </cell>
          <cell r="BC2184" t="str">
            <v>OTHERS</v>
          </cell>
          <cell r="BE2184" t="str">
            <v>Nov</v>
          </cell>
        </row>
        <row r="2185">
          <cell r="C2185" t="str">
            <v>Adani</v>
          </cell>
          <cell r="R2185">
            <v>0</v>
          </cell>
          <cell r="AZ2185">
            <v>0</v>
          </cell>
          <cell r="BA2185">
            <v>0</v>
          </cell>
          <cell r="BC2185" t="str">
            <v>OTHERS</v>
          </cell>
          <cell r="BE2185" t="str">
            <v>Dec</v>
          </cell>
        </row>
        <row r="2186">
          <cell r="C2186" t="str">
            <v>Adani</v>
          </cell>
          <cell r="R2186">
            <v>0</v>
          </cell>
          <cell r="AZ2186">
            <v>0</v>
          </cell>
          <cell r="BA2186">
            <v>0</v>
          </cell>
          <cell r="BC2186" t="str">
            <v>OTHERS</v>
          </cell>
          <cell r="BE2186" t="str">
            <v>Jan</v>
          </cell>
        </row>
        <row r="2187">
          <cell r="C2187" t="str">
            <v>Adani</v>
          </cell>
          <cell r="R2187">
            <v>0</v>
          </cell>
          <cell r="AZ2187">
            <v>0</v>
          </cell>
          <cell r="BA2187">
            <v>0</v>
          </cell>
          <cell r="BC2187" t="str">
            <v>OTHERS</v>
          </cell>
          <cell r="BE2187" t="str">
            <v>Feb</v>
          </cell>
        </row>
        <row r="2188">
          <cell r="C2188" t="str">
            <v>Adani</v>
          </cell>
          <cell r="R2188">
            <v>70000</v>
          </cell>
          <cell r="AZ2188">
            <v>-70000</v>
          </cell>
          <cell r="BA2188">
            <v>-78898.305084745763</v>
          </cell>
          <cell r="BC2188" t="str">
            <v>OTHERS</v>
          </cell>
          <cell r="BE2188" t="str">
            <v>Mar</v>
          </cell>
        </row>
        <row r="2189">
          <cell r="C2189" t="str">
            <v>Adani</v>
          </cell>
          <cell r="R2189">
            <v>70000</v>
          </cell>
          <cell r="AZ2189">
            <v>-70000</v>
          </cell>
          <cell r="BA2189">
            <v>-78898.305084745763</v>
          </cell>
          <cell r="BC2189" t="str">
            <v>OTHERS</v>
          </cell>
          <cell r="BE2189" t="str">
            <v>Apr</v>
          </cell>
        </row>
        <row r="2190">
          <cell r="C2190" t="str">
            <v>Adani</v>
          </cell>
          <cell r="R2190">
            <v>70000</v>
          </cell>
          <cell r="AZ2190">
            <v>-70000</v>
          </cell>
          <cell r="BA2190">
            <v>-78898.305084745763</v>
          </cell>
          <cell r="BC2190" t="str">
            <v>OTHERS</v>
          </cell>
          <cell r="BE2190" t="str">
            <v>May</v>
          </cell>
        </row>
        <row r="2191">
          <cell r="C2191" t="str">
            <v>Adani</v>
          </cell>
          <cell r="R2191">
            <v>70000</v>
          </cell>
          <cell r="AZ2191">
            <v>-70000</v>
          </cell>
          <cell r="BA2191">
            <v>-78898.305084745763</v>
          </cell>
          <cell r="BC2191" t="str">
            <v>OTHERS</v>
          </cell>
          <cell r="BE2191" t="str">
            <v>Jun</v>
          </cell>
        </row>
        <row r="2192">
          <cell r="C2192" t="str">
            <v>Adani</v>
          </cell>
          <cell r="R2192">
            <v>0</v>
          </cell>
          <cell r="AZ2192">
            <v>0</v>
          </cell>
          <cell r="BA2192">
            <v>0</v>
          </cell>
          <cell r="BC2192" t="str">
            <v>OTHERS</v>
          </cell>
          <cell r="BE2192" t="str">
            <v>Jul</v>
          </cell>
        </row>
        <row r="2193">
          <cell r="C2193" t="str">
            <v>Adani</v>
          </cell>
          <cell r="R2193">
            <v>0</v>
          </cell>
          <cell r="AZ2193">
            <v>0</v>
          </cell>
          <cell r="BA2193">
            <v>0</v>
          </cell>
          <cell r="BC2193" t="str">
            <v>OTHERS</v>
          </cell>
          <cell r="BE2193" t="str">
            <v>Aug</v>
          </cell>
        </row>
        <row r="2194">
          <cell r="C2194" t="str">
            <v>Adani</v>
          </cell>
          <cell r="R2194">
            <v>0</v>
          </cell>
          <cell r="AZ2194">
            <v>0</v>
          </cell>
          <cell r="BA2194">
            <v>0</v>
          </cell>
          <cell r="BC2194" t="str">
            <v>OTHERS</v>
          </cell>
          <cell r="BE2194" t="str">
            <v>Sep</v>
          </cell>
        </row>
        <row r="2195">
          <cell r="C2195" t="str">
            <v>Adani</v>
          </cell>
          <cell r="R2195">
            <v>0</v>
          </cell>
          <cell r="AZ2195">
            <v>0</v>
          </cell>
          <cell r="BA2195">
            <v>0</v>
          </cell>
          <cell r="BC2195" t="str">
            <v>OTHERS</v>
          </cell>
          <cell r="BE2195" t="str">
            <v>Oct</v>
          </cell>
        </row>
        <row r="2196">
          <cell r="C2196" t="str">
            <v>Adani</v>
          </cell>
          <cell r="R2196">
            <v>0</v>
          </cell>
          <cell r="AZ2196">
            <v>0</v>
          </cell>
          <cell r="BA2196">
            <v>0</v>
          </cell>
          <cell r="BC2196" t="str">
            <v>OTHERS</v>
          </cell>
          <cell r="BE2196" t="str">
            <v>Nov</v>
          </cell>
        </row>
        <row r="2197">
          <cell r="C2197" t="str">
            <v>Adani</v>
          </cell>
          <cell r="R2197">
            <v>0</v>
          </cell>
          <cell r="AZ2197">
            <v>0</v>
          </cell>
          <cell r="BA2197">
            <v>0</v>
          </cell>
          <cell r="BC2197" t="str">
            <v>OTHERS</v>
          </cell>
          <cell r="BE2197" t="str">
            <v>Dec</v>
          </cell>
        </row>
        <row r="2198">
          <cell r="C2198" t="str">
            <v>Adani</v>
          </cell>
          <cell r="R2198">
            <v>0</v>
          </cell>
          <cell r="AZ2198">
            <v>0</v>
          </cell>
          <cell r="BA2198">
            <v>0</v>
          </cell>
          <cell r="BC2198" t="str">
            <v>OTHERS</v>
          </cell>
          <cell r="BE2198" t="str">
            <v>Jan</v>
          </cell>
        </row>
        <row r="2199">
          <cell r="C2199" t="str">
            <v>Adani</v>
          </cell>
          <cell r="R2199">
            <v>0</v>
          </cell>
          <cell r="AZ2199">
            <v>0</v>
          </cell>
          <cell r="BA2199">
            <v>0</v>
          </cell>
          <cell r="BC2199" t="str">
            <v>OTHERS</v>
          </cell>
          <cell r="BE2199" t="str">
            <v>Feb</v>
          </cell>
        </row>
        <row r="2200">
          <cell r="C2200" t="str">
            <v>Adani</v>
          </cell>
          <cell r="R2200">
            <v>0</v>
          </cell>
          <cell r="AZ2200">
            <v>0</v>
          </cell>
          <cell r="BA2200">
            <v>0</v>
          </cell>
          <cell r="BC2200" t="str">
            <v>OTHERS</v>
          </cell>
          <cell r="BE2200" t="str">
            <v>Mar</v>
          </cell>
        </row>
        <row r="2201">
          <cell r="C2201" t="str">
            <v>Adani</v>
          </cell>
          <cell r="R2201">
            <v>0</v>
          </cell>
          <cell r="AZ2201">
            <v>0</v>
          </cell>
          <cell r="BA2201">
            <v>0</v>
          </cell>
          <cell r="BC2201" t="str">
            <v>OTHERS</v>
          </cell>
          <cell r="BE2201" t="str">
            <v>Apr</v>
          </cell>
        </row>
        <row r="2202">
          <cell r="C2202" t="str">
            <v>Adani</v>
          </cell>
          <cell r="R2202">
            <v>0</v>
          </cell>
          <cell r="AZ2202">
            <v>0</v>
          </cell>
          <cell r="BA2202">
            <v>0</v>
          </cell>
          <cell r="BC2202" t="str">
            <v>OTHERS</v>
          </cell>
          <cell r="BE2202" t="str">
            <v>May</v>
          </cell>
        </row>
        <row r="2203">
          <cell r="C2203" t="str">
            <v>Adani</v>
          </cell>
          <cell r="R2203">
            <v>70000</v>
          </cell>
          <cell r="AZ2203">
            <v>-70000</v>
          </cell>
          <cell r="BA2203">
            <v>-78898.305084745763</v>
          </cell>
          <cell r="BC2203" t="str">
            <v>OTHERS</v>
          </cell>
          <cell r="BE2203" t="str">
            <v>Jun</v>
          </cell>
        </row>
        <row r="2204">
          <cell r="C2204" t="str">
            <v>Adani</v>
          </cell>
          <cell r="R2204">
            <v>0</v>
          </cell>
          <cell r="AZ2204">
            <v>0</v>
          </cell>
          <cell r="BA2204">
            <v>0</v>
          </cell>
          <cell r="BC2204" t="str">
            <v>OTHERS</v>
          </cell>
          <cell r="BE2204" t="str">
            <v>Jul</v>
          </cell>
        </row>
        <row r="2205">
          <cell r="C2205" t="str">
            <v>Adani</v>
          </cell>
          <cell r="R2205">
            <v>0</v>
          </cell>
          <cell r="AZ2205">
            <v>0</v>
          </cell>
          <cell r="BA2205">
            <v>0</v>
          </cell>
          <cell r="BC2205" t="str">
            <v>OTHERS</v>
          </cell>
          <cell r="BE2205" t="str">
            <v>Aug</v>
          </cell>
        </row>
        <row r="2206">
          <cell r="C2206" t="str">
            <v>Adani</v>
          </cell>
          <cell r="R2206">
            <v>0</v>
          </cell>
          <cell r="AZ2206">
            <v>0</v>
          </cell>
          <cell r="BA2206">
            <v>0</v>
          </cell>
          <cell r="BC2206" t="str">
            <v>OTHERS</v>
          </cell>
          <cell r="BE2206" t="str">
            <v>Sep</v>
          </cell>
        </row>
        <row r="2207">
          <cell r="C2207" t="str">
            <v>Adani</v>
          </cell>
          <cell r="R2207">
            <v>0</v>
          </cell>
          <cell r="AZ2207">
            <v>0</v>
          </cell>
          <cell r="BA2207">
            <v>0</v>
          </cell>
          <cell r="BC2207" t="str">
            <v>OTHERS</v>
          </cell>
          <cell r="BE2207" t="str">
            <v>Oct</v>
          </cell>
        </row>
        <row r="2208">
          <cell r="C2208" t="str">
            <v>Adani</v>
          </cell>
          <cell r="R2208">
            <v>0</v>
          </cell>
          <cell r="AZ2208">
            <v>0</v>
          </cell>
          <cell r="BA2208">
            <v>0</v>
          </cell>
          <cell r="BC2208" t="str">
            <v>OTHERS</v>
          </cell>
          <cell r="BE2208" t="str">
            <v>Nov</v>
          </cell>
        </row>
        <row r="2209">
          <cell r="C2209" t="str">
            <v>Adani</v>
          </cell>
          <cell r="R2209">
            <v>0</v>
          </cell>
          <cell r="AZ2209">
            <v>0</v>
          </cell>
          <cell r="BA2209">
            <v>0</v>
          </cell>
          <cell r="BC2209" t="str">
            <v>OTHERS</v>
          </cell>
          <cell r="BE2209" t="str">
            <v>Dec</v>
          </cell>
        </row>
        <row r="2210">
          <cell r="C2210" t="str">
            <v>Udupi</v>
          </cell>
          <cell r="R2210">
            <v>45500</v>
          </cell>
          <cell r="AZ2210">
            <v>-113750</v>
          </cell>
          <cell r="BA2210">
            <v>-63751.67220249684</v>
          </cell>
          <cell r="BC2210" t="str">
            <v>OTHERS</v>
          </cell>
          <cell r="BE2210" t="str">
            <v>Jan</v>
          </cell>
        </row>
        <row r="2211">
          <cell r="C2211" t="str">
            <v>Udupi</v>
          </cell>
          <cell r="R2211">
            <v>0</v>
          </cell>
          <cell r="AZ2211">
            <v>0</v>
          </cell>
          <cell r="BA2211">
            <v>0</v>
          </cell>
          <cell r="BC2211" t="str">
            <v>OTHERS</v>
          </cell>
          <cell r="BE2211" t="str">
            <v>Feb</v>
          </cell>
        </row>
        <row r="2212">
          <cell r="C2212" t="str">
            <v>Udupi</v>
          </cell>
          <cell r="R2212">
            <v>45500</v>
          </cell>
          <cell r="AZ2212">
            <v>-113750</v>
          </cell>
          <cell r="BA2212">
            <v>-63751.67220249684</v>
          </cell>
          <cell r="BC2212" t="str">
            <v>OTHERS</v>
          </cell>
          <cell r="BE2212" t="str">
            <v>Mar</v>
          </cell>
        </row>
        <row r="2213">
          <cell r="C2213" t="str">
            <v>Udupi</v>
          </cell>
          <cell r="R2213">
            <v>45500</v>
          </cell>
          <cell r="AZ2213">
            <v>-113750</v>
          </cell>
          <cell r="BA2213">
            <v>-63751.67220249684</v>
          </cell>
          <cell r="BC2213" t="str">
            <v>OTHERS</v>
          </cell>
          <cell r="BE2213" t="str">
            <v>Apr</v>
          </cell>
        </row>
        <row r="2214">
          <cell r="C2214" t="str">
            <v>Udupi</v>
          </cell>
          <cell r="R2214">
            <v>45500</v>
          </cell>
          <cell r="AZ2214">
            <v>-113750</v>
          </cell>
          <cell r="BA2214">
            <v>-63751.67220249684</v>
          </cell>
          <cell r="BC2214" t="str">
            <v>OTHERS</v>
          </cell>
          <cell r="BE2214" t="str">
            <v>May</v>
          </cell>
        </row>
        <row r="2215">
          <cell r="C2215" t="str">
            <v>Udupi</v>
          </cell>
          <cell r="R2215">
            <v>0</v>
          </cell>
          <cell r="AZ2215">
            <v>0</v>
          </cell>
          <cell r="BA2215">
            <v>0</v>
          </cell>
          <cell r="BC2215" t="str">
            <v>OTHERS</v>
          </cell>
          <cell r="BE2215" t="str">
            <v>Jun</v>
          </cell>
        </row>
        <row r="2216">
          <cell r="C2216" t="str">
            <v>Udupi</v>
          </cell>
          <cell r="R2216">
            <v>45500</v>
          </cell>
          <cell r="AZ2216">
            <v>-113750</v>
          </cell>
          <cell r="BA2216">
            <v>-63751.67220249684</v>
          </cell>
          <cell r="BC2216" t="str">
            <v>OTHERS</v>
          </cell>
          <cell r="BE2216" t="str">
            <v>Jul</v>
          </cell>
        </row>
        <row r="2217">
          <cell r="C2217" t="str">
            <v>Udupi</v>
          </cell>
          <cell r="R2217">
            <v>0</v>
          </cell>
          <cell r="AZ2217">
            <v>0</v>
          </cell>
          <cell r="BA2217">
            <v>0</v>
          </cell>
          <cell r="BC2217" t="str">
            <v>OTHERS</v>
          </cell>
          <cell r="BE2217" t="str">
            <v>Aug</v>
          </cell>
        </row>
        <row r="2218">
          <cell r="C2218" t="str">
            <v>Udupi</v>
          </cell>
          <cell r="R2218">
            <v>0</v>
          </cell>
          <cell r="AZ2218">
            <v>0</v>
          </cell>
          <cell r="BA2218">
            <v>0</v>
          </cell>
          <cell r="BC2218" t="str">
            <v>OTHERS</v>
          </cell>
          <cell r="BE2218" t="str">
            <v>Sep</v>
          </cell>
        </row>
        <row r="2219">
          <cell r="C2219" t="str">
            <v>Udupi</v>
          </cell>
          <cell r="R2219">
            <v>0</v>
          </cell>
          <cell r="AZ2219">
            <v>0</v>
          </cell>
          <cell r="BA2219">
            <v>0</v>
          </cell>
          <cell r="BC2219" t="str">
            <v>OTHERS</v>
          </cell>
          <cell r="BE2219" t="str">
            <v>Oct</v>
          </cell>
        </row>
        <row r="2220">
          <cell r="C2220" t="str">
            <v>Udupi</v>
          </cell>
          <cell r="R2220">
            <v>0</v>
          </cell>
          <cell r="AZ2220">
            <v>0</v>
          </cell>
          <cell r="BA2220">
            <v>0</v>
          </cell>
          <cell r="BC2220" t="str">
            <v>OTHERS</v>
          </cell>
          <cell r="BE2220" t="str">
            <v>Nov</v>
          </cell>
        </row>
        <row r="2221">
          <cell r="C2221" t="str">
            <v>Udupi</v>
          </cell>
          <cell r="R2221">
            <v>0</v>
          </cell>
          <cell r="AZ2221">
            <v>0</v>
          </cell>
          <cell r="BA2221">
            <v>0</v>
          </cell>
          <cell r="BC2221" t="str">
            <v>OTHERS</v>
          </cell>
          <cell r="BE2221" t="str">
            <v>Dec</v>
          </cell>
        </row>
        <row r="2222">
          <cell r="C2222" t="str">
            <v>Udupi</v>
          </cell>
          <cell r="R2222">
            <v>19500.000000000004</v>
          </cell>
          <cell r="AZ2222">
            <v>-48750.000000000007</v>
          </cell>
          <cell r="BA2222">
            <v>-30798.327797503152</v>
          </cell>
          <cell r="BC2222" t="str">
            <v>OTHERS</v>
          </cell>
          <cell r="BE2222" t="str">
            <v>Jan</v>
          </cell>
        </row>
        <row r="2223">
          <cell r="C2223" t="str">
            <v>Udupi</v>
          </cell>
          <cell r="R2223">
            <v>0</v>
          </cell>
          <cell r="AZ2223">
            <v>0</v>
          </cell>
          <cell r="BA2223">
            <v>0</v>
          </cell>
          <cell r="BC2223" t="str">
            <v>OTHERS</v>
          </cell>
          <cell r="BE2223" t="str">
            <v>Feb</v>
          </cell>
        </row>
        <row r="2224">
          <cell r="C2224" t="str">
            <v>Udupi</v>
          </cell>
          <cell r="R2224">
            <v>19500.000000000004</v>
          </cell>
          <cell r="AZ2224">
            <v>-48750.000000000007</v>
          </cell>
          <cell r="BA2224">
            <v>-30798.327797503152</v>
          </cell>
          <cell r="BC2224" t="str">
            <v>OTHERS</v>
          </cell>
          <cell r="BE2224" t="str">
            <v>Mar</v>
          </cell>
        </row>
        <row r="2225">
          <cell r="C2225" t="str">
            <v>Udupi</v>
          </cell>
          <cell r="R2225">
            <v>19500.000000000004</v>
          </cell>
          <cell r="AZ2225">
            <v>-48750.000000000007</v>
          </cell>
          <cell r="BA2225">
            <v>-30798.327797503152</v>
          </cell>
          <cell r="BC2225" t="str">
            <v>OTHERS</v>
          </cell>
          <cell r="BE2225" t="str">
            <v>Apr</v>
          </cell>
        </row>
        <row r="2226">
          <cell r="C2226" t="str">
            <v>Udupi</v>
          </cell>
          <cell r="R2226">
            <v>19500.000000000004</v>
          </cell>
          <cell r="AZ2226">
            <v>-48750.000000000007</v>
          </cell>
          <cell r="BA2226">
            <v>-30798.327797503152</v>
          </cell>
          <cell r="BC2226" t="str">
            <v>OTHERS</v>
          </cell>
          <cell r="BE2226" t="str">
            <v>May</v>
          </cell>
        </row>
        <row r="2227">
          <cell r="C2227" t="str">
            <v>Udupi</v>
          </cell>
          <cell r="R2227">
            <v>0</v>
          </cell>
          <cell r="AZ2227">
            <v>0</v>
          </cell>
          <cell r="BA2227">
            <v>0</v>
          </cell>
          <cell r="BC2227" t="str">
            <v>OTHERS</v>
          </cell>
          <cell r="BE2227" t="str">
            <v>Jun</v>
          </cell>
        </row>
        <row r="2228">
          <cell r="C2228" t="str">
            <v>Udupi</v>
          </cell>
          <cell r="R2228">
            <v>19500.000000000004</v>
          </cell>
          <cell r="AZ2228">
            <v>-48750.000000000007</v>
          </cell>
          <cell r="BA2228">
            <v>-30798.327797503152</v>
          </cell>
          <cell r="BC2228" t="str">
            <v>OTHERS</v>
          </cell>
          <cell r="BE2228" t="str">
            <v>Jul</v>
          </cell>
        </row>
        <row r="2229">
          <cell r="C2229" t="str">
            <v>Udupi</v>
          </cell>
          <cell r="R2229">
            <v>0</v>
          </cell>
          <cell r="AZ2229">
            <v>0</v>
          </cell>
          <cell r="BA2229">
            <v>0</v>
          </cell>
          <cell r="BC2229" t="str">
            <v>OTHERS</v>
          </cell>
          <cell r="BE2229" t="str">
            <v>Aug</v>
          </cell>
        </row>
        <row r="2230">
          <cell r="C2230" t="str">
            <v>Udupi</v>
          </cell>
          <cell r="R2230">
            <v>0</v>
          </cell>
          <cell r="AZ2230">
            <v>0</v>
          </cell>
          <cell r="BA2230">
            <v>0</v>
          </cell>
          <cell r="BC2230" t="str">
            <v>OTHERS</v>
          </cell>
          <cell r="BE2230" t="str">
            <v>Sep</v>
          </cell>
        </row>
        <row r="2231">
          <cell r="C2231" t="str">
            <v>Udupi</v>
          </cell>
          <cell r="R2231">
            <v>0</v>
          </cell>
          <cell r="AZ2231">
            <v>0</v>
          </cell>
          <cell r="BA2231">
            <v>0</v>
          </cell>
          <cell r="BC2231" t="str">
            <v>OTHERS</v>
          </cell>
          <cell r="BE2231" t="str">
            <v>Oct</v>
          </cell>
        </row>
        <row r="2232">
          <cell r="C2232" t="str">
            <v>Udupi</v>
          </cell>
          <cell r="R2232">
            <v>0</v>
          </cell>
          <cell r="AZ2232">
            <v>0</v>
          </cell>
          <cell r="BA2232">
            <v>0</v>
          </cell>
          <cell r="BC2232" t="str">
            <v>OTHERS</v>
          </cell>
          <cell r="BE2232" t="str">
            <v>Nov</v>
          </cell>
        </row>
        <row r="2233">
          <cell r="C2233" t="str">
            <v>Udupi</v>
          </cell>
          <cell r="R2233">
            <v>0</v>
          </cell>
          <cell r="AZ2233">
            <v>0</v>
          </cell>
          <cell r="BA2233">
            <v>0</v>
          </cell>
          <cell r="BC2233" t="str">
            <v>OTHERS</v>
          </cell>
          <cell r="BE2233" t="str">
            <v>Dec</v>
          </cell>
        </row>
        <row r="2234">
          <cell r="C2234" t="str">
            <v>Udupi</v>
          </cell>
          <cell r="R2234">
            <v>0</v>
          </cell>
          <cell r="AZ2234">
            <v>0</v>
          </cell>
          <cell r="BA2234">
            <v>0</v>
          </cell>
          <cell r="BC2234" t="str">
            <v>OTHERS</v>
          </cell>
          <cell r="BE2234" t="str">
            <v>Jan</v>
          </cell>
        </row>
        <row r="2235">
          <cell r="C2235" t="str">
            <v>Udupi</v>
          </cell>
          <cell r="R2235">
            <v>0</v>
          </cell>
          <cell r="AZ2235">
            <v>0</v>
          </cell>
          <cell r="BA2235">
            <v>0</v>
          </cell>
          <cell r="BC2235" t="str">
            <v>OTHERS</v>
          </cell>
          <cell r="BE2235" t="str">
            <v>Feb</v>
          </cell>
        </row>
        <row r="2236">
          <cell r="C2236" t="str">
            <v>Udupi</v>
          </cell>
          <cell r="R2236">
            <v>0</v>
          </cell>
          <cell r="AZ2236">
            <v>0</v>
          </cell>
          <cell r="BA2236">
            <v>0</v>
          </cell>
          <cell r="BC2236" t="str">
            <v>OTHERS</v>
          </cell>
          <cell r="BE2236" t="str">
            <v>Mar</v>
          </cell>
        </row>
        <row r="2237">
          <cell r="C2237" t="str">
            <v>Udupi</v>
          </cell>
          <cell r="R2237">
            <v>0</v>
          </cell>
          <cell r="AZ2237">
            <v>0</v>
          </cell>
          <cell r="BA2237">
            <v>0</v>
          </cell>
          <cell r="BC2237" t="str">
            <v>OTHERS</v>
          </cell>
          <cell r="BE2237" t="str">
            <v>Apr</v>
          </cell>
        </row>
        <row r="2238">
          <cell r="C2238" t="str">
            <v>Udupi</v>
          </cell>
          <cell r="R2238">
            <v>0</v>
          </cell>
          <cell r="AZ2238">
            <v>0</v>
          </cell>
          <cell r="BA2238">
            <v>0</v>
          </cell>
          <cell r="BC2238" t="str">
            <v>OTHERS</v>
          </cell>
          <cell r="BE2238" t="str">
            <v>May</v>
          </cell>
        </row>
        <row r="2239">
          <cell r="C2239" t="str">
            <v>Udupi</v>
          </cell>
          <cell r="R2239">
            <v>0</v>
          </cell>
          <cell r="AZ2239">
            <v>0</v>
          </cell>
          <cell r="BA2239">
            <v>0</v>
          </cell>
          <cell r="BC2239" t="str">
            <v>OTHERS</v>
          </cell>
          <cell r="BE2239" t="str">
            <v>Jun</v>
          </cell>
        </row>
        <row r="2240">
          <cell r="C2240" t="str">
            <v>Udupi</v>
          </cell>
          <cell r="R2240">
            <v>0</v>
          </cell>
          <cell r="AZ2240">
            <v>0</v>
          </cell>
          <cell r="BA2240">
            <v>0</v>
          </cell>
          <cell r="BC2240" t="str">
            <v>OTHERS</v>
          </cell>
          <cell r="BE2240" t="str">
            <v>Jul</v>
          </cell>
        </row>
        <row r="2241">
          <cell r="C2241" t="str">
            <v>Udupi</v>
          </cell>
          <cell r="R2241">
            <v>0</v>
          </cell>
          <cell r="AZ2241">
            <v>0</v>
          </cell>
          <cell r="BA2241">
            <v>0</v>
          </cell>
          <cell r="BC2241" t="str">
            <v>OTHERS</v>
          </cell>
          <cell r="BE2241" t="str">
            <v>Aug</v>
          </cell>
        </row>
        <row r="2242">
          <cell r="C2242" t="str">
            <v>Udupi</v>
          </cell>
          <cell r="R2242">
            <v>0</v>
          </cell>
          <cell r="AZ2242">
            <v>0</v>
          </cell>
          <cell r="BA2242">
            <v>0</v>
          </cell>
          <cell r="BC2242" t="str">
            <v>OTHERS</v>
          </cell>
          <cell r="BE2242" t="str">
            <v>Sep</v>
          </cell>
        </row>
        <row r="2243">
          <cell r="C2243" t="str">
            <v>Udupi</v>
          </cell>
          <cell r="R2243">
            <v>49000</v>
          </cell>
          <cell r="AZ2243">
            <v>-122500</v>
          </cell>
          <cell r="BA2243">
            <v>-63369.416314987262</v>
          </cell>
          <cell r="BC2243" t="str">
            <v>OTHERS</v>
          </cell>
          <cell r="BE2243" t="str">
            <v>Oct</v>
          </cell>
        </row>
        <row r="2244">
          <cell r="C2244" t="str">
            <v>Udupi</v>
          </cell>
          <cell r="R2244">
            <v>49000</v>
          </cell>
          <cell r="AZ2244">
            <v>-122500</v>
          </cell>
          <cell r="BA2244">
            <v>-63369.416314987262</v>
          </cell>
          <cell r="BC2244" t="str">
            <v>OTHERS</v>
          </cell>
          <cell r="BE2244" t="str">
            <v>Nov</v>
          </cell>
        </row>
        <row r="2245">
          <cell r="C2245" t="str">
            <v>Udupi</v>
          </cell>
          <cell r="R2245">
            <v>0</v>
          </cell>
          <cell r="AZ2245">
            <v>0</v>
          </cell>
          <cell r="BA2245">
            <v>0</v>
          </cell>
          <cell r="BC2245" t="str">
            <v>OTHERS</v>
          </cell>
          <cell r="BE2245" t="str">
            <v>Dec</v>
          </cell>
        </row>
        <row r="2246">
          <cell r="C2246" t="str">
            <v>Udupi</v>
          </cell>
          <cell r="R2246">
            <v>0</v>
          </cell>
          <cell r="AZ2246">
            <v>0</v>
          </cell>
          <cell r="BA2246">
            <v>0</v>
          </cell>
          <cell r="BC2246" t="str">
            <v>OTHERS</v>
          </cell>
          <cell r="BE2246" t="str">
            <v>Jan</v>
          </cell>
        </row>
        <row r="2247">
          <cell r="C2247" t="str">
            <v>Udupi</v>
          </cell>
          <cell r="R2247">
            <v>0</v>
          </cell>
          <cell r="AZ2247">
            <v>0</v>
          </cell>
          <cell r="BA2247">
            <v>0</v>
          </cell>
          <cell r="BC2247" t="str">
            <v>OTHERS</v>
          </cell>
          <cell r="BE2247" t="str">
            <v>Feb</v>
          </cell>
        </row>
        <row r="2248">
          <cell r="C2248" t="str">
            <v>Udupi</v>
          </cell>
          <cell r="R2248">
            <v>0</v>
          </cell>
          <cell r="AZ2248">
            <v>0</v>
          </cell>
          <cell r="BA2248">
            <v>0</v>
          </cell>
          <cell r="BC2248" t="str">
            <v>OTHERS</v>
          </cell>
          <cell r="BE2248" t="str">
            <v>Mar</v>
          </cell>
        </row>
        <row r="2249">
          <cell r="C2249" t="str">
            <v>Udupi</v>
          </cell>
          <cell r="R2249">
            <v>0</v>
          </cell>
          <cell r="AZ2249">
            <v>0</v>
          </cell>
          <cell r="BA2249">
            <v>0</v>
          </cell>
          <cell r="BC2249" t="str">
            <v>OTHERS</v>
          </cell>
          <cell r="BE2249" t="str">
            <v>Apr</v>
          </cell>
        </row>
        <row r="2250">
          <cell r="C2250" t="str">
            <v>Udupi</v>
          </cell>
          <cell r="R2250">
            <v>0</v>
          </cell>
          <cell r="AZ2250">
            <v>0</v>
          </cell>
          <cell r="BA2250">
            <v>0</v>
          </cell>
          <cell r="BC2250" t="str">
            <v>OTHERS</v>
          </cell>
          <cell r="BE2250" t="str">
            <v>May</v>
          </cell>
        </row>
        <row r="2251">
          <cell r="C2251" t="str">
            <v>Udupi</v>
          </cell>
          <cell r="R2251">
            <v>0</v>
          </cell>
          <cell r="AZ2251">
            <v>0</v>
          </cell>
          <cell r="BA2251">
            <v>0</v>
          </cell>
          <cell r="BC2251" t="str">
            <v>OTHERS</v>
          </cell>
          <cell r="BE2251" t="str">
            <v>Jun</v>
          </cell>
        </row>
        <row r="2252">
          <cell r="C2252" t="str">
            <v>Udupi</v>
          </cell>
          <cell r="R2252">
            <v>0</v>
          </cell>
          <cell r="AZ2252">
            <v>0</v>
          </cell>
          <cell r="BA2252">
            <v>0</v>
          </cell>
          <cell r="BC2252" t="str">
            <v>OTHERS</v>
          </cell>
          <cell r="BE2252" t="str">
            <v>Jul</v>
          </cell>
        </row>
        <row r="2253">
          <cell r="C2253" t="str">
            <v>Udupi</v>
          </cell>
          <cell r="R2253">
            <v>0</v>
          </cell>
          <cell r="AZ2253">
            <v>0</v>
          </cell>
          <cell r="BA2253">
            <v>0</v>
          </cell>
          <cell r="BC2253" t="str">
            <v>OTHERS</v>
          </cell>
          <cell r="BE2253" t="str">
            <v>Aug</v>
          </cell>
        </row>
        <row r="2254">
          <cell r="C2254" t="str">
            <v>Udupi</v>
          </cell>
          <cell r="R2254">
            <v>0</v>
          </cell>
          <cell r="AZ2254">
            <v>0</v>
          </cell>
          <cell r="BA2254">
            <v>0</v>
          </cell>
          <cell r="BC2254" t="str">
            <v>OTHERS</v>
          </cell>
          <cell r="BE2254" t="str">
            <v>Sep</v>
          </cell>
        </row>
        <row r="2255">
          <cell r="C2255" t="str">
            <v>Udupi</v>
          </cell>
          <cell r="R2255">
            <v>21000.000000000004</v>
          </cell>
          <cell r="AZ2255">
            <v>-52500.000000000007</v>
          </cell>
          <cell r="BA2255">
            <v>-30613.660608089656</v>
          </cell>
          <cell r="BC2255" t="str">
            <v>OTHERS</v>
          </cell>
          <cell r="BE2255" t="str">
            <v>Oct</v>
          </cell>
        </row>
        <row r="2256">
          <cell r="C2256" t="str">
            <v>Udupi</v>
          </cell>
          <cell r="R2256">
            <v>21000.000000000004</v>
          </cell>
          <cell r="AZ2256">
            <v>-52500.000000000007</v>
          </cell>
          <cell r="BA2256">
            <v>-30613.660608089656</v>
          </cell>
          <cell r="BC2256" t="str">
            <v>OTHERS</v>
          </cell>
          <cell r="BE2256" t="str">
            <v>Nov</v>
          </cell>
        </row>
        <row r="2257">
          <cell r="C2257" t="str">
            <v>Udupi</v>
          </cell>
          <cell r="R2257">
            <v>0</v>
          </cell>
          <cell r="AZ2257">
            <v>0</v>
          </cell>
          <cell r="BA2257">
            <v>0</v>
          </cell>
          <cell r="BC2257" t="str">
            <v>OTHERS</v>
          </cell>
          <cell r="BE2257" t="str">
            <v>Dec</v>
          </cell>
        </row>
        <row r="2258">
          <cell r="C2258" t="str">
            <v>Other</v>
          </cell>
          <cell r="R2258">
            <v>0</v>
          </cell>
          <cell r="AZ2258">
            <v>0</v>
          </cell>
          <cell r="BA2258">
            <v>0</v>
          </cell>
          <cell r="BC2258" t="str">
            <v>OTHERS</v>
          </cell>
          <cell r="BE2258" t="str">
            <v>Jan</v>
          </cell>
        </row>
        <row r="2259">
          <cell r="C2259" t="str">
            <v>Other</v>
          </cell>
          <cell r="R2259">
            <v>0</v>
          </cell>
          <cell r="AZ2259">
            <v>0</v>
          </cell>
          <cell r="BA2259">
            <v>0</v>
          </cell>
          <cell r="BC2259" t="str">
            <v>OTHERS</v>
          </cell>
          <cell r="BE2259" t="str">
            <v>Feb</v>
          </cell>
        </row>
        <row r="2260">
          <cell r="C2260" t="str">
            <v>Other</v>
          </cell>
          <cell r="R2260">
            <v>0</v>
          </cell>
          <cell r="AZ2260">
            <v>0</v>
          </cell>
          <cell r="BA2260">
            <v>0</v>
          </cell>
          <cell r="BC2260" t="str">
            <v>OTHERS</v>
          </cell>
          <cell r="BE2260" t="str">
            <v>Mar</v>
          </cell>
        </row>
        <row r="2261">
          <cell r="C2261" t="str">
            <v>Other</v>
          </cell>
          <cell r="R2261">
            <v>0</v>
          </cell>
          <cell r="AZ2261">
            <v>0</v>
          </cell>
          <cell r="BA2261">
            <v>0</v>
          </cell>
          <cell r="BC2261" t="str">
            <v>OTHERS</v>
          </cell>
          <cell r="BE2261" t="str">
            <v>Apr</v>
          </cell>
        </row>
        <row r="2262">
          <cell r="C2262" t="str">
            <v>Other</v>
          </cell>
          <cell r="R2262">
            <v>0</v>
          </cell>
          <cell r="AZ2262">
            <v>0</v>
          </cell>
          <cell r="BA2262">
            <v>0</v>
          </cell>
          <cell r="BC2262" t="str">
            <v>OTHERS</v>
          </cell>
          <cell r="BE2262" t="str">
            <v>May</v>
          </cell>
        </row>
        <row r="2263">
          <cell r="C2263" t="str">
            <v>Other</v>
          </cell>
          <cell r="R2263">
            <v>0</v>
          </cell>
          <cell r="AZ2263">
            <v>0</v>
          </cell>
          <cell r="BA2263">
            <v>0</v>
          </cell>
          <cell r="BC2263" t="str">
            <v>OTHERS</v>
          </cell>
          <cell r="BE2263" t="str">
            <v>Jun</v>
          </cell>
        </row>
        <row r="2264">
          <cell r="C2264" t="str">
            <v>Other</v>
          </cell>
          <cell r="R2264">
            <v>0</v>
          </cell>
          <cell r="AZ2264">
            <v>0</v>
          </cell>
          <cell r="BA2264">
            <v>0</v>
          </cell>
          <cell r="BC2264" t="str">
            <v>OTHERS</v>
          </cell>
          <cell r="BE2264" t="str">
            <v>Jul</v>
          </cell>
        </row>
        <row r="2265">
          <cell r="C2265" t="str">
            <v>Other</v>
          </cell>
          <cell r="R2265">
            <v>0</v>
          </cell>
          <cell r="AZ2265">
            <v>0</v>
          </cell>
          <cell r="BA2265">
            <v>0</v>
          </cell>
          <cell r="BC2265" t="str">
            <v>OTHERS</v>
          </cell>
          <cell r="BE2265" t="str">
            <v>Aug</v>
          </cell>
        </row>
        <row r="2266">
          <cell r="C2266" t="str">
            <v>Other</v>
          </cell>
          <cell r="R2266">
            <v>0</v>
          </cell>
          <cell r="AZ2266">
            <v>0</v>
          </cell>
          <cell r="BA2266">
            <v>0</v>
          </cell>
          <cell r="BC2266" t="str">
            <v>OTHERS</v>
          </cell>
          <cell r="BE2266" t="str">
            <v>Sep</v>
          </cell>
        </row>
        <row r="2267">
          <cell r="C2267" t="str">
            <v>Other</v>
          </cell>
          <cell r="R2267">
            <v>0</v>
          </cell>
          <cell r="AZ2267">
            <v>0</v>
          </cell>
          <cell r="BA2267">
            <v>0</v>
          </cell>
          <cell r="BC2267" t="str">
            <v>OTHERS</v>
          </cell>
          <cell r="BE2267" t="str">
            <v>Oct</v>
          </cell>
        </row>
        <row r="2268">
          <cell r="C2268" t="str">
            <v>Other</v>
          </cell>
          <cell r="R2268">
            <v>0</v>
          </cell>
          <cell r="AZ2268">
            <v>0</v>
          </cell>
          <cell r="BA2268">
            <v>0</v>
          </cell>
          <cell r="BC2268" t="str">
            <v>OTHERS</v>
          </cell>
          <cell r="BE2268" t="str">
            <v>Nov</v>
          </cell>
        </row>
        <row r="2269">
          <cell r="C2269" t="str">
            <v>Other</v>
          </cell>
          <cell r="R2269">
            <v>0</v>
          </cell>
          <cell r="AZ2269">
            <v>0</v>
          </cell>
          <cell r="BA2269">
            <v>0</v>
          </cell>
          <cell r="BC2269" t="str">
            <v>OTHERS</v>
          </cell>
          <cell r="BE2269" t="str">
            <v>Dec</v>
          </cell>
        </row>
        <row r="2270">
          <cell r="C2270" t="str">
            <v>TNB (Tj Bin)</v>
          </cell>
          <cell r="R2270">
            <v>0</v>
          </cell>
          <cell r="AZ2270">
            <v>0</v>
          </cell>
          <cell r="BA2270">
            <v>0</v>
          </cell>
          <cell r="BC2270" t="str">
            <v>OTHERS</v>
          </cell>
          <cell r="BE2270" t="str">
            <v>Jan</v>
          </cell>
        </row>
        <row r="2271">
          <cell r="C2271" t="str">
            <v>TNB (Tj Bin)</v>
          </cell>
          <cell r="R2271">
            <v>0</v>
          </cell>
          <cell r="AZ2271">
            <v>0</v>
          </cell>
          <cell r="BA2271">
            <v>0</v>
          </cell>
          <cell r="BC2271" t="str">
            <v>OTHERS</v>
          </cell>
          <cell r="BE2271" t="str">
            <v>Feb</v>
          </cell>
        </row>
        <row r="2272">
          <cell r="C2272" t="str">
            <v>TNB (Tj Bin)</v>
          </cell>
          <cell r="R2272">
            <v>0</v>
          </cell>
          <cell r="AZ2272">
            <v>0</v>
          </cell>
          <cell r="BA2272">
            <v>0</v>
          </cell>
          <cell r="BC2272" t="str">
            <v>OTHERS</v>
          </cell>
          <cell r="BE2272" t="str">
            <v>Mar</v>
          </cell>
        </row>
        <row r="2273">
          <cell r="C2273" t="str">
            <v>TNB (Tj Bin)</v>
          </cell>
          <cell r="R2273">
            <v>0</v>
          </cell>
          <cell r="AZ2273">
            <v>0</v>
          </cell>
          <cell r="BA2273">
            <v>0</v>
          </cell>
          <cell r="BC2273" t="str">
            <v>OTHERS</v>
          </cell>
          <cell r="BE2273" t="str">
            <v>Apr</v>
          </cell>
        </row>
        <row r="2274">
          <cell r="C2274" t="str">
            <v>TNB (Tj Bin)</v>
          </cell>
          <cell r="R2274">
            <v>0</v>
          </cell>
          <cell r="AZ2274">
            <v>0</v>
          </cell>
          <cell r="BA2274">
            <v>0</v>
          </cell>
          <cell r="BC2274" t="str">
            <v>OTHERS</v>
          </cell>
          <cell r="BE2274" t="str">
            <v>May</v>
          </cell>
        </row>
        <row r="2275">
          <cell r="C2275" t="str">
            <v>TNB (Tj Bin)</v>
          </cell>
          <cell r="R2275">
            <v>0</v>
          </cell>
          <cell r="AZ2275">
            <v>0</v>
          </cell>
          <cell r="BA2275">
            <v>0</v>
          </cell>
          <cell r="BC2275" t="str">
            <v>OTHERS</v>
          </cell>
          <cell r="BE2275" t="str">
            <v>Jun</v>
          </cell>
        </row>
        <row r="2276">
          <cell r="C2276" t="str">
            <v>TNB (Tj Bin)</v>
          </cell>
          <cell r="R2276">
            <v>0</v>
          </cell>
          <cell r="AZ2276">
            <v>0</v>
          </cell>
          <cell r="BA2276">
            <v>0</v>
          </cell>
          <cell r="BC2276" t="str">
            <v>OTHERS</v>
          </cell>
          <cell r="BE2276" t="str">
            <v>Jul</v>
          </cell>
        </row>
        <row r="2277">
          <cell r="C2277" t="str">
            <v>TNB (Tj Bin)</v>
          </cell>
          <cell r="R2277">
            <v>0</v>
          </cell>
          <cell r="AZ2277">
            <v>0</v>
          </cell>
          <cell r="BA2277">
            <v>0</v>
          </cell>
          <cell r="BC2277" t="str">
            <v>OTHERS</v>
          </cell>
          <cell r="BE2277" t="str">
            <v>Aug</v>
          </cell>
        </row>
        <row r="2278">
          <cell r="C2278" t="str">
            <v>TNB (Tj Bin)</v>
          </cell>
          <cell r="R2278">
            <v>0</v>
          </cell>
          <cell r="AZ2278">
            <v>0</v>
          </cell>
          <cell r="BA2278">
            <v>0</v>
          </cell>
          <cell r="BC2278" t="str">
            <v>OTHERS</v>
          </cell>
          <cell r="BE2278" t="str">
            <v>Sep</v>
          </cell>
        </row>
        <row r="2279">
          <cell r="C2279" t="str">
            <v>TNB (Tj Bin)</v>
          </cell>
          <cell r="R2279">
            <v>0</v>
          </cell>
          <cell r="AZ2279">
            <v>0</v>
          </cell>
          <cell r="BA2279">
            <v>0</v>
          </cell>
          <cell r="BC2279" t="str">
            <v>OTHERS</v>
          </cell>
          <cell r="BE2279" t="str">
            <v>Oct</v>
          </cell>
        </row>
        <row r="2280">
          <cell r="C2280" t="str">
            <v>TNB (Tj Bin)</v>
          </cell>
          <cell r="R2280">
            <v>0</v>
          </cell>
          <cell r="AZ2280">
            <v>0</v>
          </cell>
          <cell r="BA2280">
            <v>0</v>
          </cell>
          <cell r="BC2280" t="str">
            <v>OTHERS</v>
          </cell>
          <cell r="BE2280" t="str">
            <v>Nov</v>
          </cell>
        </row>
        <row r="2281">
          <cell r="C2281" t="str">
            <v>TNB (Tj Bin)</v>
          </cell>
          <cell r="R2281">
            <v>0</v>
          </cell>
          <cell r="AZ2281">
            <v>0</v>
          </cell>
          <cell r="BA2281">
            <v>0</v>
          </cell>
          <cell r="BC2281" t="str">
            <v>OTHERS</v>
          </cell>
          <cell r="BE2281" t="str">
            <v>Dec</v>
          </cell>
        </row>
        <row r="2282">
          <cell r="C2282" t="str">
            <v>TNB (Tj Bin)</v>
          </cell>
          <cell r="R2282">
            <v>0</v>
          </cell>
          <cell r="AZ2282">
            <v>0</v>
          </cell>
          <cell r="BA2282">
            <v>0</v>
          </cell>
          <cell r="BC2282" t="str">
            <v>OTHERS</v>
          </cell>
          <cell r="BE2282" t="str">
            <v>Jan</v>
          </cell>
        </row>
        <row r="2283">
          <cell r="C2283" t="str">
            <v>TNB (Tj Bin)</v>
          </cell>
          <cell r="R2283">
            <v>0</v>
          </cell>
          <cell r="AZ2283">
            <v>0</v>
          </cell>
          <cell r="BA2283">
            <v>0</v>
          </cell>
          <cell r="BC2283" t="str">
            <v>OTHERS</v>
          </cell>
          <cell r="BE2283" t="str">
            <v>Feb</v>
          </cell>
        </row>
        <row r="2284">
          <cell r="C2284" t="str">
            <v>TNB (Tj Bin)</v>
          </cell>
          <cell r="R2284">
            <v>0</v>
          </cell>
          <cell r="AZ2284">
            <v>0</v>
          </cell>
          <cell r="BA2284">
            <v>0</v>
          </cell>
          <cell r="BC2284" t="str">
            <v>OTHERS</v>
          </cell>
          <cell r="BE2284" t="str">
            <v>Mar</v>
          </cell>
        </row>
        <row r="2285">
          <cell r="C2285" t="str">
            <v>TNB (Tj Bin)</v>
          </cell>
          <cell r="R2285">
            <v>0</v>
          </cell>
          <cell r="AZ2285">
            <v>0</v>
          </cell>
          <cell r="BA2285">
            <v>0</v>
          </cell>
          <cell r="BC2285" t="str">
            <v>OTHERS</v>
          </cell>
          <cell r="BE2285" t="str">
            <v>Apr</v>
          </cell>
        </row>
        <row r="2286">
          <cell r="C2286" t="str">
            <v>TNB (Tj Bin)</v>
          </cell>
          <cell r="R2286">
            <v>0</v>
          </cell>
          <cell r="AZ2286">
            <v>0</v>
          </cell>
          <cell r="BA2286">
            <v>0</v>
          </cell>
          <cell r="BC2286" t="str">
            <v>OTHERS</v>
          </cell>
          <cell r="BE2286" t="str">
            <v>May</v>
          </cell>
        </row>
        <row r="2287">
          <cell r="C2287" t="str">
            <v>TNB (Tj Bin)</v>
          </cell>
          <cell r="R2287">
            <v>0</v>
          </cell>
          <cell r="AZ2287">
            <v>0</v>
          </cell>
          <cell r="BA2287">
            <v>0</v>
          </cell>
          <cell r="BC2287" t="str">
            <v>OTHERS</v>
          </cell>
          <cell r="BE2287" t="str">
            <v>Jun</v>
          </cell>
        </row>
        <row r="2288">
          <cell r="C2288" t="str">
            <v>TNB (Tj Bin)</v>
          </cell>
          <cell r="R2288">
            <v>0</v>
          </cell>
          <cell r="AZ2288">
            <v>0</v>
          </cell>
          <cell r="BA2288">
            <v>0</v>
          </cell>
          <cell r="BC2288" t="str">
            <v>OTHERS</v>
          </cell>
          <cell r="BE2288" t="str">
            <v>Jul</v>
          </cell>
        </row>
        <row r="2289">
          <cell r="C2289" t="str">
            <v>TNB (Tj Bin)</v>
          </cell>
          <cell r="R2289">
            <v>0</v>
          </cell>
          <cell r="AZ2289">
            <v>0</v>
          </cell>
          <cell r="BA2289">
            <v>0</v>
          </cell>
          <cell r="BC2289" t="str">
            <v>OTHERS</v>
          </cell>
          <cell r="BE2289" t="str">
            <v>Aug</v>
          </cell>
        </row>
        <row r="2290">
          <cell r="C2290" t="str">
            <v>TNB (Tj Bin)</v>
          </cell>
          <cell r="R2290">
            <v>0</v>
          </cell>
          <cell r="AZ2290">
            <v>0</v>
          </cell>
          <cell r="BA2290">
            <v>0</v>
          </cell>
          <cell r="BC2290" t="str">
            <v>OTHERS</v>
          </cell>
          <cell r="BE2290" t="str">
            <v>Sep</v>
          </cell>
        </row>
        <row r="2291">
          <cell r="C2291" t="str">
            <v>TNB (Tj Bin)</v>
          </cell>
          <cell r="R2291">
            <v>0</v>
          </cell>
          <cell r="AZ2291">
            <v>0</v>
          </cell>
          <cell r="BA2291">
            <v>0</v>
          </cell>
          <cell r="BC2291" t="str">
            <v>OTHERS</v>
          </cell>
          <cell r="BE2291" t="str">
            <v>Oct</v>
          </cell>
        </row>
        <row r="2292">
          <cell r="C2292" t="str">
            <v>TNB (Tj Bin)</v>
          </cell>
          <cell r="R2292">
            <v>0</v>
          </cell>
          <cell r="AZ2292">
            <v>0</v>
          </cell>
          <cell r="BA2292">
            <v>0</v>
          </cell>
          <cell r="BC2292" t="str">
            <v>OTHERS</v>
          </cell>
          <cell r="BE2292" t="str">
            <v>Nov</v>
          </cell>
        </row>
        <row r="2293">
          <cell r="C2293" t="str">
            <v>TNB (Tj Bin)</v>
          </cell>
          <cell r="R2293">
            <v>0</v>
          </cell>
          <cell r="AZ2293">
            <v>0</v>
          </cell>
          <cell r="BA2293">
            <v>0</v>
          </cell>
          <cell r="BC2293" t="str">
            <v>OTHERS</v>
          </cell>
          <cell r="BE2293" t="str">
            <v>Dec</v>
          </cell>
        </row>
        <row r="2294">
          <cell r="C2294" t="str">
            <v>TNB</v>
          </cell>
          <cell r="R2294">
            <v>39000</v>
          </cell>
          <cell r="AZ2294">
            <v>-68250</v>
          </cell>
          <cell r="BA2294">
            <v>-48118.241286915058</v>
          </cell>
          <cell r="BC2294" t="str">
            <v>OTHERS</v>
          </cell>
          <cell r="BE2294" t="str">
            <v>Jan</v>
          </cell>
        </row>
        <row r="2295">
          <cell r="C2295" t="str">
            <v>TNB</v>
          </cell>
          <cell r="R2295">
            <v>0</v>
          </cell>
          <cell r="AZ2295">
            <v>0</v>
          </cell>
          <cell r="BA2295">
            <v>0</v>
          </cell>
          <cell r="BC2295" t="str">
            <v>OTHERS</v>
          </cell>
          <cell r="BE2295" t="str">
            <v>Feb</v>
          </cell>
        </row>
        <row r="2296">
          <cell r="C2296" t="str">
            <v>TNB</v>
          </cell>
          <cell r="R2296">
            <v>0</v>
          </cell>
          <cell r="AZ2296">
            <v>0</v>
          </cell>
          <cell r="BA2296">
            <v>0</v>
          </cell>
          <cell r="BC2296" t="str">
            <v>OTHERS</v>
          </cell>
          <cell r="BE2296" t="str">
            <v>Mar</v>
          </cell>
        </row>
        <row r="2297">
          <cell r="C2297" t="str">
            <v>TNB</v>
          </cell>
          <cell r="R2297">
            <v>0</v>
          </cell>
          <cell r="AZ2297">
            <v>0</v>
          </cell>
          <cell r="BA2297">
            <v>0</v>
          </cell>
          <cell r="BC2297" t="str">
            <v>OTHERS</v>
          </cell>
          <cell r="BE2297" t="str">
            <v>Apr</v>
          </cell>
        </row>
        <row r="2298">
          <cell r="C2298" t="str">
            <v>TNB</v>
          </cell>
          <cell r="R2298">
            <v>0</v>
          </cell>
          <cell r="AZ2298">
            <v>0</v>
          </cell>
          <cell r="BA2298">
            <v>0</v>
          </cell>
          <cell r="BC2298" t="str">
            <v>OTHERS</v>
          </cell>
          <cell r="BE2298" t="str">
            <v>May</v>
          </cell>
        </row>
        <row r="2299">
          <cell r="C2299" t="str">
            <v>TNB</v>
          </cell>
          <cell r="R2299">
            <v>0</v>
          </cell>
          <cell r="AZ2299">
            <v>0</v>
          </cell>
          <cell r="BA2299">
            <v>0</v>
          </cell>
          <cell r="BC2299" t="str">
            <v>OTHERS</v>
          </cell>
          <cell r="BE2299" t="str">
            <v>Jun</v>
          </cell>
        </row>
        <row r="2300">
          <cell r="C2300" t="str">
            <v>TNB</v>
          </cell>
          <cell r="R2300">
            <v>0</v>
          </cell>
          <cell r="AZ2300">
            <v>0</v>
          </cell>
          <cell r="BA2300">
            <v>0</v>
          </cell>
          <cell r="BC2300" t="str">
            <v>OTHERS</v>
          </cell>
          <cell r="BE2300" t="str">
            <v>Jul</v>
          </cell>
        </row>
        <row r="2301">
          <cell r="C2301" t="str">
            <v>TNB</v>
          </cell>
          <cell r="R2301">
            <v>0</v>
          </cell>
          <cell r="AZ2301">
            <v>0</v>
          </cell>
          <cell r="BA2301">
            <v>0</v>
          </cell>
          <cell r="BC2301" t="str">
            <v>OTHERS</v>
          </cell>
          <cell r="BE2301" t="str">
            <v>Aug</v>
          </cell>
        </row>
        <row r="2302">
          <cell r="C2302" t="str">
            <v>TNB</v>
          </cell>
          <cell r="R2302">
            <v>0</v>
          </cell>
          <cell r="AZ2302">
            <v>0</v>
          </cell>
          <cell r="BA2302">
            <v>0</v>
          </cell>
          <cell r="BC2302" t="str">
            <v>OTHERS</v>
          </cell>
          <cell r="BE2302" t="str">
            <v>Sep</v>
          </cell>
        </row>
        <row r="2303">
          <cell r="C2303" t="str">
            <v>TNB</v>
          </cell>
          <cell r="R2303">
            <v>0</v>
          </cell>
          <cell r="AZ2303">
            <v>0</v>
          </cell>
          <cell r="BA2303">
            <v>0</v>
          </cell>
          <cell r="BC2303" t="str">
            <v>OTHERS</v>
          </cell>
          <cell r="BE2303" t="str">
            <v>Oct</v>
          </cell>
        </row>
        <row r="2304">
          <cell r="C2304" t="str">
            <v>TNB</v>
          </cell>
          <cell r="R2304">
            <v>0</v>
          </cell>
          <cell r="AZ2304">
            <v>0</v>
          </cell>
          <cell r="BA2304">
            <v>0</v>
          </cell>
          <cell r="BC2304" t="str">
            <v>OTHERS</v>
          </cell>
          <cell r="BE2304" t="str">
            <v>Nov</v>
          </cell>
        </row>
        <row r="2305">
          <cell r="C2305" t="str">
            <v>TNB</v>
          </cell>
          <cell r="R2305">
            <v>0</v>
          </cell>
          <cell r="AZ2305">
            <v>0</v>
          </cell>
          <cell r="BA2305">
            <v>0</v>
          </cell>
          <cell r="BC2305" t="str">
            <v>OTHERS</v>
          </cell>
          <cell r="BE2305" t="str">
            <v>Dec</v>
          </cell>
        </row>
        <row r="2306">
          <cell r="C2306" t="str">
            <v>TNB</v>
          </cell>
          <cell r="R2306">
            <v>6500</v>
          </cell>
          <cell r="AZ2306">
            <v>-11375</v>
          </cell>
          <cell r="BA2306">
            <v>-7337.8887574873443</v>
          </cell>
          <cell r="BC2306" t="str">
            <v>OTHERS</v>
          </cell>
          <cell r="BE2306" t="str">
            <v>Jan</v>
          </cell>
        </row>
        <row r="2307">
          <cell r="C2307" t="str">
            <v>TNB</v>
          </cell>
          <cell r="R2307">
            <v>0</v>
          </cell>
          <cell r="AZ2307">
            <v>0</v>
          </cell>
          <cell r="BA2307">
            <v>0</v>
          </cell>
          <cell r="BC2307" t="str">
            <v>OTHERS</v>
          </cell>
          <cell r="BE2307" t="str">
            <v>Feb</v>
          </cell>
        </row>
        <row r="2308">
          <cell r="C2308" t="str">
            <v>TNB</v>
          </cell>
          <cell r="R2308">
            <v>0</v>
          </cell>
          <cell r="AZ2308">
            <v>0</v>
          </cell>
          <cell r="BA2308">
            <v>0</v>
          </cell>
          <cell r="BC2308" t="str">
            <v>OTHERS</v>
          </cell>
          <cell r="BE2308" t="str">
            <v>Mar</v>
          </cell>
        </row>
        <row r="2309">
          <cell r="C2309" t="str">
            <v>TNB</v>
          </cell>
          <cell r="R2309">
            <v>0</v>
          </cell>
          <cell r="AZ2309">
            <v>0</v>
          </cell>
          <cell r="BA2309">
            <v>0</v>
          </cell>
          <cell r="BC2309" t="str">
            <v>OTHERS</v>
          </cell>
          <cell r="BE2309" t="str">
            <v>Apr</v>
          </cell>
        </row>
        <row r="2310">
          <cell r="C2310" t="str">
            <v>TNB</v>
          </cell>
          <cell r="R2310">
            <v>0</v>
          </cell>
          <cell r="AZ2310">
            <v>0</v>
          </cell>
          <cell r="BA2310">
            <v>0</v>
          </cell>
          <cell r="BC2310" t="str">
            <v>OTHERS</v>
          </cell>
          <cell r="BE2310" t="str">
            <v>May</v>
          </cell>
        </row>
        <row r="2311">
          <cell r="C2311" t="str">
            <v>TNB</v>
          </cell>
          <cell r="R2311">
            <v>0</v>
          </cell>
          <cell r="AZ2311">
            <v>0</v>
          </cell>
          <cell r="BA2311">
            <v>0</v>
          </cell>
          <cell r="BC2311" t="str">
            <v>OTHERS</v>
          </cell>
          <cell r="BE2311" t="str">
            <v>Jun</v>
          </cell>
        </row>
        <row r="2312">
          <cell r="C2312" t="str">
            <v>TNB</v>
          </cell>
          <cell r="R2312">
            <v>0</v>
          </cell>
          <cell r="AZ2312">
            <v>0</v>
          </cell>
          <cell r="BA2312">
            <v>0</v>
          </cell>
          <cell r="BC2312" t="str">
            <v>OTHERS</v>
          </cell>
          <cell r="BE2312" t="str">
            <v>Jul</v>
          </cell>
        </row>
        <row r="2313">
          <cell r="C2313" t="str">
            <v>TNB</v>
          </cell>
          <cell r="R2313">
            <v>0</v>
          </cell>
          <cell r="AZ2313">
            <v>0</v>
          </cell>
          <cell r="BA2313">
            <v>0</v>
          </cell>
          <cell r="BC2313" t="str">
            <v>OTHERS</v>
          </cell>
          <cell r="BE2313" t="str">
            <v>Aug</v>
          </cell>
        </row>
        <row r="2314">
          <cell r="C2314" t="str">
            <v>TNB</v>
          </cell>
          <cell r="R2314">
            <v>0</v>
          </cell>
          <cell r="AZ2314">
            <v>0</v>
          </cell>
          <cell r="BA2314">
            <v>0</v>
          </cell>
          <cell r="BC2314" t="str">
            <v>OTHERS</v>
          </cell>
          <cell r="BE2314" t="str">
            <v>Sep</v>
          </cell>
        </row>
        <row r="2315">
          <cell r="C2315" t="str">
            <v>TNB</v>
          </cell>
          <cell r="R2315">
            <v>0</v>
          </cell>
          <cell r="AZ2315">
            <v>0</v>
          </cell>
          <cell r="BA2315">
            <v>0</v>
          </cell>
          <cell r="BC2315" t="str">
            <v>OTHERS</v>
          </cell>
          <cell r="BE2315" t="str">
            <v>Oct</v>
          </cell>
        </row>
        <row r="2316">
          <cell r="C2316" t="str">
            <v>TNB</v>
          </cell>
          <cell r="R2316">
            <v>0</v>
          </cell>
          <cell r="AZ2316">
            <v>0</v>
          </cell>
          <cell r="BA2316">
            <v>0</v>
          </cell>
          <cell r="BC2316" t="str">
            <v>OTHERS</v>
          </cell>
          <cell r="BE2316" t="str">
            <v>Nov</v>
          </cell>
        </row>
        <row r="2317">
          <cell r="C2317" t="str">
            <v>TNB</v>
          </cell>
          <cell r="R2317">
            <v>0</v>
          </cell>
          <cell r="AZ2317">
            <v>0</v>
          </cell>
          <cell r="BA2317">
            <v>0</v>
          </cell>
          <cell r="BC2317" t="str">
            <v>OTHERS</v>
          </cell>
          <cell r="BE2317" t="str">
            <v>Dec</v>
          </cell>
        </row>
        <row r="2318">
          <cell r="C2318" t="str">
            <v>TNB</v>
          </cell>
          <cell r="R2318">
            <v>19500.000000000004</v>
          </cell>
          <cell r="AZ2318">
            <v>-34125.000000000007</v>
          </cell>
          <cell r="BA2318">
            <v>-27120.150261590661</v>
          </cell>
          <cell r="BC2318" t="str">
            <v>OTHERS</v>
          </cell>
          <cell r="BE2318" t="str">
            <v>Jan</v>
          </cell>
        </row>
        <row r="2319">
          <cell r="C2319" t="str">
            <v>TNB</v>
          </cell>
          <cell r="R2319">
            <v>0</v>
          </cell>
          <cell r="AZ2319">
            <v>0</v>
          </cell>
          <cell r="BA2319">
            <v>0</v>
          </cell>
          <cell r="BC2319" t="str">
            <v>OTHERS</v>
          </cell>
          <cell r="BE2319" t="str">
            <v>Feb</v>
          </cell>
        </row>
        <row r="2320">
          <cell r="C2320" t="str">
            <v>TNB</v>
          </cell>
          <cell r="R2320">
            <v>0</v>
          </cell>
          <cell r="AZ2320">
            <v>0</v>
          </cell>
          <cell r="BA2320">
            <v>0</v>
          </cell>
          <cell r="BC2320" t="str">
            <v>OTHERS</v>
          </cell>
          <cell r="BE2320" t="str">
            <v>Mar</v>
          </cell>
        </row>
        <row r="2321">
          <cell r="C2321" t="str">
            <v>TNB</v>
          </cell>
          <cell r="R2321">
            <v>0</v>
          </cell>
          <cell r="AZ2321">
            <v>0</v>
          </cell>
          <cell r="BA2321">
            <v>0</v>
          </cell>
          <cell r="BC2321" t="str">
            <v>OTHERS</v>
          </cell>
          <cell r="BE2321" t="str">
            <v>Apr</v>
          </cell>
        </row>
        <row r="2322">
          <cell r="C2322" t="str">
            <v>TNB</v>
          </cell>
          <cell r="R2322">
            <v>0</v>
          </cell>
          <cell r="AZ2322">
            <v>0</v>
          </cell>
          <cell r="BA2322">
            <v>0</v>
          </cell>
          <cell r="BC2322" t="str">
            <v>OTHERS</v>
          </cell>
          <cell r="BE2322" t="str">
            <v>May</v>
          </cell>
        </row>
        <row r="2323">
          <cell r="C2323" t="str">
            <v>TNB</v>
          </cell>
          <cell r="R2323">
            <v>0</v>
          </cell>
          <cell r="AZ2323">
            <v>0</v>
          </cell>
          <cell r="BA2323">
            <v>0</v>
          </cell>
          <cell r="BC2323" t="str">
            <v>OTHERS</v>
          </cell>
          <cell r="BE2323" t="str">
            <v>Jun</v>
          </cell>
        </row>
        <row r="2324">
          <cell r="C2324" t="str">
            <v>TNB</v>
          </cell>
          <cell r="R2324">
            <v>0</v>
          </cell>
          <cell r="AZ2324">
            <v>0</v>
          </cell>
          <cell r="BA2324">
            <v>0</v>
          </cell>
          <cell r="BC2324" t="str">
            <v>OTHERS</v>
          </cell>
          <cell r="BE2324" t="str">
            <v>Jul</v>
          </cell>
        </row>
        <row r="2325">
          <cell r="C2325" t="str">
            <v>TNB</v>
          </cell>
          <cell r="R2325">
            <v>0</v>
          </cell>
          <cell r="AZ2325">
            <v>0</v>
          </cell>
          <cell r="BA2325">
            <v>0</v>
          </cell>
          <cell r="BC2325" t="str">
            <v>OTHERS</v>
          </cell>
          <cell r="BE2325" t="str">
            <v>Aug</v>
          </cell>
        </row>
        <row r="2326">
          <cell r="C2326" t="str">
            <v>TNB</v>
          </cell>
          <cell r="R2326">
            <v>0</v>
          </cell>
          <cell r="AZ2326">
            <v>0</v>
          </cell>
          <cell r="BA2326">
            <v>0</v>
          </cell>
          <cell r="BC2326" t="str">
            <v>OTHERS</v>
          </cell>
          <cell r="BE2326" t="str">
            <v>Sep</v>
          </cell>
        </row>
        <row r="2327">
          <cell r="C2327" t="str">
            <v>TNB</v>
          </cell>
          <cell r="R2327">
            <v>0</v>
          </cell>
          <cell r="AZ2327">
            <v>0</v>
          </cell>
          <cell r="BA2327">
            <v>0</v>
          </cell>
          <cell r="BC2327" t="str">
            <v>OTHERS</v>
          </cell>
          <cell r="BE2327" t="str">
            <v>Oct</v>
          </cell>
        </row>
        <row r="2328">
          <cell r="C2328" t="str">
            <v>TNB</v>
          </cell>
          <cell r="R2328">
            <v>0</v>
          </cell>
          <cell r="AZ2328">
            <v>0</v>
          </cell>
          <cell r="BA2328">
            <v>0</v>
          </cell>
          <cell r="BC2328" t="str">
            <v>OTHERS</v>
          </cell>
          <cell r="BE2328" t="str">
            <v>Nov</v>
          </cell>
        </row>
        <row r="2329">
          <cell r="C2329" t="str">
            <v>TNB</v>
          </cell>
          <cell r="R2329">
            <v>0</v>
          </cell>
          <cell r="AZ2329">
            <v>0</v>
          </cell>
          <cell r="BA2329">
            <v>0</v>
          </cell>
          <cell r="BC2329" t="str">
            <v>OTHERS</v>
          </cell>
          <cell r="BE2329" t="str">
            <v>Dec</v>
          </cell>
        </row>
        <row r="2330">
          <cell r="C2330" t="str">
            <v>TNB</v>
          </cell>
          <cell r="R2330">
            <v>0</v>
          </cell>
          <cell r="AZ2330">
            <v>0</v>
          </cell>
          <cell r="BA2330">
            <v>0</v>
          </cell>
          <cell r="BC2330" t="str">
            <v>OTHERS</v>
          </cell>
          <cell r="BE2330" t="str">
            <v>Jan</v>
          </cell>
        </row>
        <row r="2331">
          <cell r="C2331" t="str">
            <v>TNB</v>
          </cell>
          <cell r="R2331">
            <v>39000</v>
          </cell>
          <cell r="AZ2331">
            <v>-68250</v>
          </cell>
          <cell r="BA2331">
            <v>-47146.403080339558</v>
          </cell>
          <cell r="BC2331" t="str">
            <v>OTHERS</v>
          </cell>
          <cell r="BE2331" t="str">
            <v>Feb</v>
          </cell>
        </row>
        <row r="2332">
          <cell r="C2332" t="str">
            <v>TNB</v>
          </cell>
          <cell r="R2332">
            <v>0</v>
          </cell>
          <cell r="AZ2332">
            <v>0</v>
          </cell>
          <cell r="BA2332">
            <v>0</v>
          </cell>
          <cell r="BC2332" t="str">
            <v>OTHERS</v>
          </cell>
          <cell r="BE2332" t="str">
            <v>Mar</v>
          </cell>
        </row>
        <row r="2333">
          <cell r="C2333" t="str">
            <v>TNB</v>
          </cell>
          <cell r="R2333">
            <v>0</v>
          </cell>
          <cell r="AZ2333">
            <v>0</v>
          </cell>
          <cell r="BA2333">
            <v>0</v>
          </cell>
          <cell r="BC2333" t="str">
            <v>OTHERS</v>
          </cell>
          <cell r="BE2333" t="str">
            <v>Apr</v>
          </cell>
        </row>
        <row r="2334">
          <cell r="C2334" t="str">
            <v>TNB</v>
          </cell>
          <cell r="R2334">
            <v>0</v>
          </cell>
          <cell r="AZ2334">
            <v>0</v>
          </cell>
          <cell r="BA2334">
            <v>0</v>
          </cell>
          <cell r="BC2334" t="str">
            <v>OTHERS</v>
          </cell>
          <cell r="BE2334" t="str">
            <v>May</v>
          </cell>
        </row>
        <row r="2335">
          <cell r="C2335" t="str">
            <v>TNB</v>
          </cell>
          <cell r="R2335">
            <v>0</v>
          </cell>
          <cell r="AZ2335">
            <v>0</v>
          </cell>
          <cell r="BA2335">
            <v>0</v>
          </cell>
          <cell r="BC2335" t="str">
            <v>OTHERS</v>
          </cell>
          <cell r="BE2335" t="str">
            <v>Jun</v>
          </cell>
        </row>
        <row r="2336">
          <cell r="C2336" t="str">
            <v>TNB</v>
          </cell>
          <cell r="R2336">
            <v>0</v>
          </cell>
          <cell r="AZ2336">
            <v>0</v>
          </cell>
          <cell r="BA2336">
            <v>0</v>
          </cell>
          <cell r="BC2336" t="str">
            <v>OTHERS</v>
          </cell>
          <cell r="BE2336" t="str">
            <v>Jul</v>
          </cell>
        </row>
        <row r="2337">
          <cell r="C2337" t="str">
            <v>TNB</v>
          </cell>
          <cell r="R2337">
            <v>0</v>
          </cell>
          <cell r="AZ2337">
            <v>0</v>
          </cell>
          <cell r="BA2337">
            <v>0</v>
          </cell>
          <cell r="BC2337" t="str">
            <v>OTHERS</v>
          </cell>
          <cell r="BE2337" t="str">
            <v>Aug</v>
          </cell>
        </row>
        <row r="2338">
          <cell r="C2338" t="str">
            <v>TNB</v>
          </cell>
          <cell r="R2338">
            <v>0</v>
          </cell>
          <cell r="AZ2338">
            <v>0</v>
          </cell>
          <cell r="BA2338">
            <v>0</v>
          </cell>
          <cell r="BC2338" t="str">
            <v>OTHERS</v>
          </cell>
          <cell r="BE2338" t="str">
            <v>Sep</v>
          </cell>
        </row>
        <row r="2339">
          <cell r="C2339" t="str">
            <v>TNB</v>
          </cell>
          <cell r="R2339">
            <v>0</v>
          </cell>
          <cell r="AZ2339">
            <v>0</v>
          </cell>
          <cell r="BA2339">
            <v>0</v>
          </cell>
          <cell r="BC2339" t="str">
            <v>OTHERS</v>
          </cell>
          <cell r="BE2339" t="str">
            <v>Oct</v>
          </cell>
        </row>
        <row r="2340">
          <cell r="C2340" t="str">
            <v>TNB</v>
          </cell>
          <cell r="R2340">
            <v>0</v>
          </cell>
          <cell r="AZ2340">
            <v>0</v>
          </cell>
          <cell r="BA2340">
            <v>0</v>
          </cell>
          <cell r="BC2340" t="str">
            <v>OTHERS</v>
          </cell>
          <cell r="BE2340" t="str">
            <v>Nov</v>
          </cell>
        </row>
        <row r="2341">
          <cell r="C2341" t="str">
            <v>TNB</v>
          </cell>
          <cell r="R2341">
            <v>0</v>
          </cell>
          <cell r="AZ2341">
            <v>0</v>
          </cell>
          <cell r="BA2341">
            <v>0</v>
          </cell>
          <cell r="BC2341" t="str">
            <v>OTHERS</v>
          </cell>
          <cell r="BE2341" t="str">
            <v>Dec</v>
          </cell>
        </row>
        <row r="2342">
          <cell r="C2342" t="str">
            <v>TNB</v>
          </cell>
          <cell r="R2342">
            <v>0</v>
          </cell>
          <cell r="AZ2342">
            <v>0</v>
          </cell>
          <cell r="BA2342">
            <v>0</v>
          </cell>
          <cell r="BC2342" t="str">
            <v>OTHERS</v>
          </cell>
          <cell r="BE2342" t="str">
            <v>Jan</v>
          </cell>
        </row>
        <row r="2343">
          <cell r="C2343" t="str">
            <v>TNB</v>
          </cell>
          <cell r="R2343">
            <v>26000</v>
          </cell>
          <cell r="AZ2343">
            <v>-45500</v>
          </cell>
          <cell r="BA2343">
            <v>-35429.877225653501</v>
          </cell>
          <cell r="BC2343" t="str">
            <v>OTHERS</v>
          </cell>
          <cell r="BE2343" t="str">
            <v>Feb</v>
          </cell>
        </row>
        <row r="2344">
          <cell r="C2344" t="str">
            <v>TNB</v>
          </cell>
          <cell r="R2344">
            <v>0</v>
          </cell>
          <cell r="AZ2344">
            <v>0</v>
          </cell>
          <cell r="BA2344">
            <v>0</v>
          </cell>
          <cell r="BC2344" t="str">
            <v>OTHERS</v>
          </cell>
          <cell r="BE2344" t="str">
            <v>Mar</v>
          </cell>
        </row>
        <row r="2345">
          <cell r="C2345" t="str">
            <v>TNB</v>
          </cell>
          <cell r="R2345">
            <v>0</v>
          </cell>
          <cell r="AZ2345">
            <v>0</v>
          </cell>
          <cell r="BA2345">
            <v>0</v>
          </cell>
          <cell r="BC2345" t="str">
            <v>OTHERS</v>
          </cell>
          <cell r="BE2345" t="str">
            <v>Apr</v>
          </cell>
        </row>
        <row r="2346">
          <cell r="C2346" t="str">
            <v>TNB</v>
          </cell>
          <cell r="R2346">
            <v>0</v>
          </cell>
          <cell r="AZ2346">
            <v>0</v>
          </cell>
          <cell r="BA2346">
            <v>0</v>
          </cell>
          <cell r="BC2346" t="str">
            <v>OTHERS</v>
          </cell>
          <cell r="BE2346" t="str">
            <v>May</v>
          </cell>
        </row>
        <row r="2347">
          <cell r="C2347" t="str">
            <v>TNB</v>
          </cell>
          <cell r="R2347">
            <v>0</v>
          </cell>
          <cell r="AZ2347">
            <v>0</v>
          </cell>
          <cell r="BA2347">
            <v>0</v>
          </cell>
          <cell r="BC2347" t="str">
            <v>OTHERS</v>
          </cell>
          <cell r="BE2347" t="str">
            <v>Jun</v>
          </cell>
        </row>
        <row r="2348">
          <cell r="C2348" t="str">
            <v>TNB</v>
          </cell>
          <cell r="R2348">
            <v>0</v>
          </cell>
          <cell r="AZ2348">
            <v>0</v>
          </cell>
          <cell r="BA2348">
            <v>0</v>
          </cell>
          <cell r="BC2348" t="str">
            <v>OTHERS</v>
          </cell>
          <cell r="BE2348" t="str">
            <v>Jul</v>
          </cell>
        </row>
        <row r="2349">
          <cell r="C2349" t="str">
            <v>TNB</v>
          </cell>
          <cell r="R2349">
            <v>0</v>
          </cell>
          <cell r="AZ2349">
            <v>0</v>
          </cell>
          <cell r="BA2349">
            <v>0</v>
          </cell>
          <cell r="BC2349" t="str">
            <v>OTHERS</v>
          </cell>
          <cell r="BE2349" t="str">
            <v>Aug</v>
          </cell>
        </row>
        <row r="2350">
          <cell r="C2350" t="str">
            <v>TNB</v>
          </cell>
          <cell r="R2350">
            <v>0</v>
          </cell>
          <cell r="AZ2350">
            <v>0</v>
          </cell>
          <cell r="BA2350">
            <v>0</v>
          </cell>
          <cell r="BC2350" t="str">
            <v>OTHERS</v>
          </cell>
          <cell r="BE2350" t="str">
            <v>Sep</v>
          </cell>
        </row>
        <row r="2351">
          <cell r="C2351" t="str">
            <v>TNB</v>
          </cell>
          <cell r="R2351">
            <v>0</v>
          </cell>
          <cell r="AZ2351">
            <v>0</v>
          </cell>
          <cell r="BA2351">
            <v>0</v>
          </cell>
          <cell r="BC2351" t="str">
            <v>OTHERS</v>
          </cell>
          <cell r="BE2351" t="str">
            <v>Oct</v>
          </cell>
        </row>
        <row r="2352">
          <cell r="C2352" t="str">
            <v>TNB</v>
          </cell>
          <cell r="R2352">
            <v>0</v>
          </cell>
          <cell r="AZ2352">
            <v>0</v>
          </cell>
          <cell r="BA2352">
            <v>0</v>
          </cell>
          <cell r="BC2352" t="str">
            <v>OTHERS</v>
          </cell>
          <cell r="BE2352" t="str">
            <v>Nov</v>
          </cell>
        </row>
        <row r="2353">
          <cell r="C2353" t="str">
            <v>TNB</v>
          </cell>
          <cell r="R2353">
            <v>0</v>
          </cell>
          <cell r="AZ2353">
            <v>0</v>
          </cell>
          <cell r="BA2353">
            <v>0</v>
          </cell>
          <cell r="BC2353" t="str">
            <v>OTHERS</v>
          </cell>
          <cell r="BE2353" t="str">
            <v>Dec</v>
          </cell>
        </row>
        <row r="2354">
          <cell r="C2354" t="str">
            <v>TNB</v>
          </cell>
          <cell r="R2354">
            <v>0</v>
          </cell>
          <cell r="AZ2354">
            <v>0</v>
          </cell>
          <cell r="BA2354">
            <v>0</v>
          </cell>
          <cell r="BC2354" t="str">
            <v>OTHERS</v>
          </cell>
          <cell r="BE2354" t="str">
            <v>Jan</v>
          </cell>
        </row>
        <row r="2355">
          <cell r="C2355" t="str">
            <v>TNB</v>
          </cell>
          <cell r="R2355">
            <v>0</v>
          </cell>
          <cell r="AZ2355">
            <v>0</v>
          </cell>
          <cell r="BA2355">
            <v>0</v>
          </cell>
          <cell r="BC2355" t="str">
            <v>OTHERS</v>
          </cell>
          <cell r="BE2355" t="str">
            <v>Feb</v>
          </cell>
        </row>
        <row r="2356">
          <cell r="C2356" t="str">
            <v>TNB</v>
          </cell>
          <cell r="R2356">
            <v>39000</v>
          </cell>
          <cell r="AZ2356">
            <v>-68250</v>
          </cell>
          <cell r="BA2356">
            <v>-51797.87150297327</v>
          </cell>
          <cell r="BC2356" t="str">
            <v>OTHERS</v>
          </cell>
          <cell r="BE2356" t="str">
            <v>Mar</v>
          </cell>
        </row>
        <row r="2357">
          <cell r="C2357" t="str">
            <v>TNB</v>
          </cell>
          <cell r="R2357">
            <v>39000</v>
          </cell>
          <cell r="AZ2357">
            <v>-68250</v>
          </cell>
          <cell r="BA2357">
            <v>-51797.87150297327</v>
          </cell>
          <cell r="BC2357" t="str">
            <v>OTHERS</v>
          </cell>
          <cell r="BE2357" t="str">
            <v>Apr</v>
          </cell>
        </row>
        <row r="2358">
          <cell r="C2358" t="str">
            <v>TNB</v>
          </cell>
          <cell r="R2358">
            <v>0</v>
          </cell>
          <cell r="AZ2358">
            <v>0</v>
          </cell>
          <cell r="BA2358">
            <v>0</v>
          </cell>
          <cell r="BC2358" t="str">
            <v>OTHERS</v>
          </cell>
          <cell r="BE2358" t="str">
            <v>May</v>
          </cell>
        </row>
        <row r="2359">
          <cell r="C2359" t="str">
            <v>TNB</v>
          </cell>
          <cell r="R2359">
            <v>39000</v>
          </cell>
          <cell r="AZ2359">
            <v>-68250</v>
          </cell>
          <cell r="BA2359">
            <v>-51797.87150297327</v>
          </cell>
          <cell r="BC2359" t="str">
            <v>OTHERS</v>
          </cell>
          <cell r="BE2359" t="str">
            <v>Jun</v>
          </cell>
        </row>
        <row r="2360">
          <cell r="C2360" t="str">
            <v>TNB</v>
          </cell>
          <cell r="R2360">
            <v>39000</v>
          </cell>
          <cell r="AZ2360">
            <v>-68250</v>
          </cell>
          <cell r="BA2360">
            <v>-51797.87150297327</v>
          </cell>
          <cell r="BC2360" t="str">
            <v>OTHERS</v>
          </cell>
          <cell r="BE2360" t="str">
            <v>Jul</v>
          </cell>
        </row>
        <row r="2361">
          <cell r="C2361" t="str">
            <v>TNB</v>
          </cell>
          <cell r="R2361">
            <v>39000</v>
          </cell>
          <cell r="AZ2361">
            <v>-68250</v>
          </cell>
          <cell r="BA2361">
            <v>-51797.87150297327</v>
          </cell>
          <cell r="BC2361" t="str">
            <v>OTHERS</v>
          </cell>
          <cell r="BE2361" t="str">
            <v>Aug</v>
          </cell>
        </row>
        <row r="2362">
          <cell r="C2362" t="str">
            <v>TNB</v>
          </cell>
          <cell r="R2362">
            <v>0</v>
          </cell>
          <cell r="AZ2362">
            <v>0</v>
          </cell>
          <cell r="BA2362">
            <v>0</v>
          </cell>
          <cell r="BC2362" t="str">
            <v>OTHERS</v>
          </cell>
          <cell r="BE2362" t="str">
            <v>Sep</v>
          </cell>
        </row>
        <row r="2363">
          <cell r="C2363" t="str">
            <v>TNB</v>
          </cell>
          <cell r="R2363">
            <v>39000</v>
          </cell>
          <cell r="AZ2363">
            <v>-68250</v>
          </cell>
          <cell r="BA2363">
            <v>-51797.87150297327</v>
          </cell>
          <cell r="BC2363" t="str">
            <v>OTHERS</v>
          </cell>
          <cell r="BE2363" t="str">
            <v>Oct</v>
          </cell>
        </row>
        <row r="2364">
          <cell r="C2364" t="str">
            <v>TNB</v>
          </cell>
          <cell r="R2364">
            <v>39000</v>
          </cell>
          <cell r="AZ2364">
            <v>-68250</v>
          </cell>
          <cell r="BA2364">
            <v>-51797.87150297327</v>
          </cell>
          <cell r="BC2364" t="str">
            <v>OTHERS</v>
          </cell>
          <cell r="BE2364" t="str">
            <v>Nov</v>
          </cell>
        </row>
        <row r="2365">
          <cell r="C2365" t="str">
            <v>TNB</v>
          </cell>
          <cell r="R2365">
            <v>39000</v>
          </cell>
          <cell r="AZ2365">
            <v>-68250</v>
          </cell>
          <cell r="BA2365">
            <v>-51797.87150297327</v>
          </cell>
          <cell r="BC2365" t="str">
            <v>OTHERS</v>
          </cell>
          <cell r="BE2365" t="str">
            <v>Dec</v>
          </cell>
        </row>
        <row r="2366">
          <cell r="C2366" t="str">
            <v>TNB</v>
          </cell>
          <cell r="R2366">
            <v>0</v>
          </cell>
          <cell r="AZ2366">
            <v>0</v>
          </cell>
          <cell r="BA2366">
            <v>0</v>
          </cell>
          <cell r="BC2366" t="str">
            <v>OTHERS</v>
          </cell>
          <cell r="BE2366" t="str">
            <v>Jan</v>
          </cell>
        </row>
        <row r="2367">
          <cell r="C2367" t="str">
            <v>TNB</v>
          </cell>
          <cell r="R2367">
            <v>0</v>
          </cell>
          <cell r="AZ2367">
            <v>0</v>
          </cell>
          <cell r="BA2367">
            <v>0</v>
          </cell>
          <cell r="BC2367" t="str">
            <v>OTHERS</v>
          </cell>
          <cell r="BE2367" t="str">
            <v>Feb</v>
          </cell>
        </row>
        <row r="2368">
          <cell r="C2368" t="str">
            <v>TNB</v>
          </cell>
          <cell r="R2368">
            <v>6500</v>
          </cell>
          <cell r="AZ2368">
            <v>-11375</v>
          </cell>
          <cell r="BA2368">
            <v>-7899.0214271775549</v>
          </cell>
          <cell r="BC2368" t="str">
            <v>OTHERS</v>
          </cell>
          <cell r="BE2368" t="str">
            <v>Mar</v>
          </cell>
        </row>
        <row r="2369">
          <cell r="C2369" t="str">
            <v>TNB</v>
          </cell>
          <cell r="R2369">
            <v>6500</v>
          </cell>
          <cell r="AZ2369">
            <v>-11375</v>
          </cell>
          <cell r="BA2369">
            <v>-7899.0214271775549</v>
          </cell>
          <cell r="BC2369" t="str">
            <v>OTHERS</v>
          </cell>
          <cell r="BE2369" t="str">
            <v>Apr</v>
          </cell>
        </row>
        <row r="2370">
          <cell r="C2370" t="str">
            <v>TNB</v>
          </cell>
          <cell r="R2370">
            <v>0</v>
          </cell>
          <cell r="AZ2370">
            <v>0</v>
          </cell>
          <cell r="BA2370">
            <v>0</v>
          </cell>
          <cell r="BC2370" t="str">
            <v>OTHERS</v>
          </cell>
          <cell r="BE2370" t="str">
            <v>May</v>
          </cell>
        </row>
        <row r="2371">
          <cell r="C2371" t="str">
            <v>TNB</v>
          </cell>
          <cell r="R2371">
            <v>6500</v>
          </cell>
          <cell r="AZ2371">
            <v>-11375</v>
          </cell>
          <cell r="BA2371">
            <v>-7899.0214271775549</v>
          </cell>
          <cell r="BC2371" t="str">
            <v>OTHERS</v>
          </cell>
          <cell r="BE2371" t="str">
            <v>Jun</v>
          </cell>
        </row>
        <row r="2372">
          <cell r="C2372" t="str">
            <v>TNB</v>
          </cell>
          <cell r="R2372">
            <v>6500</v>
          </cell>
          <cell r="AZ2372">
            <v>-11375</v>
          </cell>
          <cell r="BA2372">
            <v>-7899.0214271775549</v>
          </cell>
          <cell r="BC2372" t="str">
            <v>OTHERS</v>
          </cell>
          <cell r="BE2372" t="str">
            <v>Jul</v>
          </cell>
        </row>
        <row r="2373">
          <cell r="C2373" t="str">
            <v>TNB</v>
          </cell>
          <cell r="R2373">
            <v>6500</v>
          </cell>
          <cell r="AZ2373">
            <v>-11375</v>
          </cell>
          <cell r="BA2373">
            <v>-7899.0214271775549</v>
          </cell>
          <cell r="BC2373" t="str">
            <v>OTHERS</v>
          </cell>
          <cell r="BE2373" t="str">
            <v>Aug</v>
          </cell>
        </row>
        <row r="2374">
          <cell r="C2374" t="str">
            <v>TNB</v>
          </cell>
          <cell r="R2374">
            <v>0</v>
          </cell>
          <cell r="AZ2374">
            <v>0</v>
          </cell>
          <cell r="BA2374">
            <v>0</v>
          </cell>
          <cell r="BC2374" t="str">
            <v>OTHERS</v>
          </cell>
          <cell r="BE2374" t="str">
            <v>Sep</v>
          </cell>
        </row>
        <row r="2375">
          <cell r="C2375" t="str">
            <v>TNB</v>
          </cell>
          <cell r="R2375">
            <v>6500</v>
          </cell>
          <cell r="AZ2375">
            <v>-11375</v>
          </cell>
          <cell r="BA2375">
            <v>-7899.0214271775549</v>
          </cell>
          <cell r="BC2375" t="str">
            <v>OTHERS</v>
          </cell>
          <cell r="BE2375" t="str">
            <v>Oct</v>
          </cell>
        </row>
        <row r="2376">
          <cell r="C2376" t="str">
            <v>TNB</v>
          </cell>
          <cell r="R2376">
            <v>6500</v>
          </cell>
          <cell r="AZ2376">
            <v>-11375</v>
          </cell>
          <cell r="BA2376">
            <v>-7899.0214271775549</v>
          </cell>
          <cell r="BC2376" t="str">
            <v>OTHERS</v>
          </cell>
          <cell r="BE2376" t="str">
            <v>Nov</v>
          </cell>
        </row>
        <row r="2377">
          <cell r="C2377" t="str">
            <v>TNB</v>
          </cell>
          <cell r="R2377">
            <v>6500</v>
          </cell>
          <cell r="AZ2377">
            <v>-11375</v>
          </cell>
          <cell r="BA2377">
            <v>-7899.0214271775549</v>
          </cell>
          <cell r="BC2377" t="str">
            <v>OTHERS</v>
          </cell>
          <cell r="BE2377" t="str">
            <v>Dec</v>
          </cell>
        </row>
        <row r="2378">
          <cell r="C2378" t="str">
            <v>TNB</v>
          </cell>
          <cell r="R2378">
            <v>0</v>
          </cell>
          <cell r="AZ2378">
            <v>0</v>
          </cell>
          <cell r="BA2378">
            <v>0</v>
          </cell>
          <cell r="BC2378" t="str">
            <v>OTHERS</v>
          </cell>
          <cell r="BE2378" t="str">
            <v>Jan</v>
          </cell>
        </row>
        <row r="2379">
          <cell r="C2379" t="str">
            <v>TNB</v>
          </cell>
          <cell r="R2379">
            <v>0</v>
          </cell>
          <cell r="AZ2379">
            <v>0</v>
          </cell>
          <cell r="BA2379">
            <v>0</v>
          </cell>
          <cell r="BC2379" t="str">
            <v>OTHERS</v>
          </cell>
          <cell r="BE2379" t="str">
            <v>Feb</v>
          </cell>
        </row>
        <row r="2380">
          <cell r="C2380" t="str">
            <v>TNB</v>
          </cell>
          <cell r="R2380">
            <v>19500.000000000004</v>
          </cell>
          <cell r="AZ2380">
            <v>-34125.000000000007</v>
          </cell>
          <cell r="BA2380">
            <v>-29194.044105124067</v>
          </cell>
          <cell r="BC2380" t="str">
            <v>OTHERS</v>
          </cell>
          <cell r="BE2380" t="str">
            <v>Mar</v>
          </cell>
        </row>
        <row r="2381">
          <cell r="C2381" t="str">
            <v>TNB</v>
          </cell>
          <cell r="R2381">
            <v>19500.000000000004</v>
          </cell>
          <cell r="AZ2381">
            <v>-34125.000000000007</v>
          </cell>
          <cell r="BA2381">
            <v>-29194.044105124067</v>
          </cell>
          <cell r="BC2381" t="str">
            <v>OTHERS</v>
          </cell>
          <cell r="BE2381" t="str">
            <v>Apr</v>
          </cell>
        </row>
        <row r="2382">
          <cell r="C2382" t="str">
            <v>TNB</v>
          </cell>
          <cell r="R2382">
            <v>0</v>
          </cell>
          <cell r="AZ2382">
            <v>0</v>
          </cell>
          <cell r="BA2382">
            <v>0</v>
          </cell>
          <cell r="BC2382" t="str">
            <v>OTHERS</v>
          </cell>
          <cell r="BE2382" t="str">
            <v>May</v>
          </cell>
        </row>
        <row r="2383">
          <cell r="C2383" t="str">
            <v>TNB</v>
          </cell>
          <cell r="R2383">
            <v>19500.000000000004</v>
          </cell>
          <cell r="AZ2383">
            <v>-34125.000000000007</v>
          </cell>
          <cell r="BA2383">
            <v>-29194.044105124067</v>
          </cell>
          <cell r="BC2383" t="str">
            <v>OTHERS</v>
          </cell>
          <cell r="BE2383" t="str">
            <v>Jun</v>
          </cell>
        </row>
        <row r="2384">
          <cell r="C2384" t="str">
            <v>TNB</v>
          </cell>
          <cell r="R2384">
            <v>19500.000000000004</v>
          </cell>
          <cell r="AZ2384">
            <v>-34125.000000000007</v>
          </cell>
          <cell r="BA2384">
            <v>-29194.044105124067</v>
          </cell>
          <cell r="BC2384" t="str">
            <v>OTHERS</v>
          </cell>
          <cell r="BE2384" t="str">
            <v>Jul</v>
          </cell>
        </row>
        <row r="2385">
          <cell r="C2385" t="str">
            <v>TNB</v>
          </cell>
          <cell r="R2385">
            <v>19500.000000000004</v>
          </cell>
          <cell r="AZ2385">
            <v>-34125.000000000007</v>
          </cell>
          <cell r="BA2385">
            <v>-29194.044105124067</v>
          </cell>
          <cell r="BC2385" t="str">
            <v>OTHERS</v>
          </cell>
          <cell r="BE2385" t="str">
            <v>Aug</v>
          </cell>
        </row>
        <row r="2386">
          <cell r="C2386" t="str">
            <v>TNB</v>
          </cell>
          <cell r="R2386">
            <v>0</v>
          </cell>
          <cell r="AZ2386">
            <v>0</v>
          </cell>
          <cell r="BA2386">
            <v>0</v>
          </cell>
          <cell r="BC2386" t="str">
            <v>OTHERS</v>
          </cell>
          <cell r="BE2386" t="str">
            <v>Sep</v>
          </cell>
        </row>
        <row r="2387">
          <cell r="C2387" t="str">
            <v>TNB</v>
          </cell>
          <cell r="R2387">
            <v>19500.000000000004</v>
          </cell>
          <cell r="AZ2387">
            <v>-34125.000000000007</v>
          </cell>
          <cell r="BA2387">
            <v>-29194.044105124067</v>
          </cell>
          <cell r="BC2387" t="str">
            <v>OTHERS</v>
          </cell>
          <cell r="BE2387" t="str">
            <v>Oct</v>
          </cell>
        </row>
        <row r="2388">
          <cell r="C2388" t="str">
            <v>TNB</v>
          </cell>
          <cell r="R2388">
            <v>19500.000000000004</v>
          </cell>
          <cell r="AZ2388">
            <v>-34125.000000000007</v>
          </cell>
          <cell r="BA2388">
            <v>-29194.044105124067</v>
          </cell>
          <cell r="BC2388" t="str">
            <v>OTHERS</v>
          </cell>
          <cell r="BE2388" t="str">
            <v>Nov</v>
          </cell>
        </row>
        <row r="2389">
          <cell r="C2389" t="str">
            <v>TNB</v>
          </cell>
          <cell r="R2389">
            <v>19500.000000000004</v>
          </cell>
          <cell r="AZ2389">
            <v>-34125.000000000007</v>
          </cell>
          <cell r="BA2389">
            <v>-29194.044105124067</v>
          </cell>
          <cell r="BC2389" t="str">
            <v>OTHERS</v>
          </cell>
          <cell r="BE2389" t="str">
            <v>Dec</v>
          </cell>
        </row>
        <row r="2390">
          <cell r="C2390" t="str">
            <v>TNB</v>
          </cell>
          <cell r="R2390">
            <v>0</v>
          </cell>
          <cell r="AZ2390">
            <v>0</v>
          </cell>
          <cell r="BA2390">
            <v>0</v>
          </cell>
          <cell r="BC2390" t="str">
            <v>OTHERS</v>
          </cell>
          <cell r="BE2390" t="str">
            <v>Jan</v>
          </cell>
        </row>
        <row r="2391">
          <cell r="C2391" t="str">
            <v>TNB</v>
          </cell>
          <cell r="R2391">
            <v>0</v>
          </cell>
          <cell r="AZ2391">
            <v>0</v>
          </cell>
          <cell r="BA2391">
            <v>0</v>
          </cell>
          <cell r="BC2391" t="str">
            <v>OTHERS</v>
          </cell>
          <cell r="BE2391" t="str">
            <v>Feb</v>
          </cell>
        </row>
        <row r="2392">
          <cell r="C2392" t="str">
            <v>TNB</v>
          </cell>
          <cell r="R2392">
            <v>0</v>
          </cell>
          <cell r="AZ2392">
            <v>0</v>
          </cell>
          <cell r="BA2392">
            <v>0</v>
          </cell>
          <cell r="BC2392" t="str">
            <v>OTHERS</v>
          </cell>
          <cell r="BE2392" t="str">
            <v>Mar</v>
          </cell>
        </row>
        <row r="2393">
          <cell r="C2393" t="str">
            <v>TNB</v>
          </cell>
          <cell r="R2393">
            <v>0</v>
          </cell>
          <cell r="AZ2393">
            <v>0</v>
          </cell>
          <cell r="BA2393">
            <v>0</v>
          </cell>
          <cell r="BC2393" t="str">
            <v>OTHERS</v>
          </cell>
          <cell r="BE2393" t="str">
            <v>Apr</v>
          </cell>
        </row>
        <row r="2394">
          <cell r="C2394" t="str">
            <v>TNB</v>
          </cell>
          <cell r="R2394">
            <v>39000</v>
          </cell>
          <cell r="AZ2394">
            <v>-68250</v>
          </cell>
          <cell r="BA2394">
            <v>-51797.87150297327</v>
          </cell>
          <cell r="BC2394" t="str">
            <v>OTHERS</v>
          </cell>
          <cell r="BE2394" t="str">
            <v>May</v>
          </cell>
        </row>
        <row r="2395">
          <cell r="C2395" t="str">
            <v>TNB</v>
          </cell>
          <cell r="R2395">
            <v>0</v>
          </cell>
          <cell r="AZ2395">
            <v>0</v>
          </cell>
          <cell r="BA2395">
            <v>0</v>
          </cell>
          <cell r="BC2395" t="str">
            <v>OTHERS</v>
          </cell>
          <cell r="BE2395" t="str">
            <v>Jun</v>
          </cell>
        </row>
        <row r="2396">
          <cell r="C2396" t="str">
            <v>TNB</v>
          </cell>
          <cell r="R2396">
            <v>0</v>
          </cell>
          <cell r="AZ2396">
            <v>0</v>
          </cell>
          <cell r="BA2396">
            <v>0</v>
          </cell>
          <cell r="BC2396" t="str">
            <v>OTHERS</v>
          </cell>
          <cell r="BE2396" t="str">
            <v>Jul</v>
          </cell>
        </row>
        <row r="2397">
          <cell r="C2397" t="str">
            <v>TNB</v>
          </cell>
          <cell r="R2397">
            <v>0</v>
          </cell>
          <cell r="AZ2397">
            <v>0</v>
          </cell>
          <cell r="BA2397">
            <v>0</v>
          </cell>
          <cell r="BC2397" t="str">
            <v>OTHERS</v>
          </cell>
          <cell r="BE2397" t="str">
            <v>Aug</v>
          </cell>
        </row>
        <row r="2398">
          <cell r="C2398" t="str">
            <v>TNB</v>
          </cell>
          <cell r="R2398">
            <v>39000</v>
          </cell>
          <cell r="AZ2398">
            <v>-68250</v>
          </cell>
          <cell r="BA2398">
            <v>-51797.87150297327</v>
          </cell>
          <cell r="BC2398" t="str">
            <v>OTHERS</v>
          </cell>
          <cell r="BE2398" t="str">
            <v>Sep</v>
          </cell>
        </row>
        <row r="2399">
          <cell r="C2399" t="str">
            <v>TNB</v>
          </cell>
          <cell r="R2399">
            <v>0</v>
          </cell>
          <cell r="AZ2399">
            <v>0</v>
          </cell>
          <cell r="BA2399">
            <v>0</v>
          </cell>
          <cell r="BC2399" t="str">
            <v>OTHERS</v>
          </cell>
          <cell r="BE2399" t="str">
            <v>Oct</v>
          </cell>
        </row>
        <row r="2400">
          <cell r="C2400" t="str">
            <v>TNB</v>
          </cell>
          <cell r="R2400">
            <v>0</v>
          </cell>
          <cell r="AZ2400">
            <v>0</v>
          </cell>
          <cell r="BA2400">
            <v>0</v>
          </cell>
          <cell r="BC2400" t="str">
            <v>OTHERS</v>
          </cell>
          <cell r="BE2400" t="str">
            <v>Nov</v>
          </cell>
        </row>
        <row r="2401">
          <cell r="C2401" t="str">
            <v>TNB</v>
          </cell>
          <cell r="R2401">
            <v>39000</v>
          </cell>
          <cell r="AZ2401">
            <v>-68250</v>
          </cell>
          <cell r="BA2401">
            <v>-51797.87150297327</v>
          </cell>
          <cell r="BC2401" t="str">
            <v>OTHERS</v>
          </cell>
          <cell r="BE2401" t="str">
            <v>Dec</v>
          </cell>
        </row>
        <row r="2402">
          <cell r="C2402" t="str">
            <v>TNB</v>
          </cell>
          <cell r="R2402">
            <v>0</v>
          </cell>
          <cell r="AZ2402">
            <v>0</v>
          </cell>
          <cell r="BA2402">
            <v>0</v>
          </cell>
          <cell r="BC2402" t="str">
            <v>OTHERS</v>
          </cell>
          <cell r="BE2402" t="str">
            <v>Jan</v>
          </cell>
        </row>
        <row r="2403">
          <cell r="C2403" t="str">
            <v>TNB</v>
          </cell>
          <cell r="R2403">
            <v>0</v>
          </cell>
          <cell r="AZ2403">
            <v>0</v>
          </cell>
          <cell r="BA2403">
            <v>0</v>
          </cell>
          <cell r="BC2403" t="str">
            <v>OTHERS</v>
          </cell>
          <cell r="BE2403" t="str">
            <v>Feb</v>
          </cell>
        </row>
        <row r="2404">
          <cell r="C2404" t="str">
            <v>TNB</v>
          </cell>
          <cell r="R2404">
            <v>0</v>
          </cell>
          <cell r="AZ2404">
            <v>0</v>
          </cell>
          <cell r="BA2404">
            <v>0</v>
          </cell>
          <cell r="BC2404" t="str">
            <v>OTHERS</v>
          </cell>
          <cell r="BE2404" t="str">
            <v>Mar</v>
          </cell>
        </row>
        <row r="2405">
          <cell r="C2405" t="str">
            <v>TNB</v>
          </cell>
          <cell r="R2405">
            <v>0</v>
          </cell>
          <cell r="AZ2405">
            <v>0</v>
          </cell>
          <cell r="BA2405">
            <v>0</v>
          </cell>
          <cell r="BC2405" t="str">
            <v>OTHERS</v>
          </cell>
          <cell r="BE2405" t="str">
            <v>Apr</v>
          </cell>
        </row>
        <row r="2406">
          <cell r="C2406" t="str">
            <v>TNB</v>
          </cell>
          <cell r="R2406">
            <v>6500</v>
          </cell>
          <cell r="AZ2406">
            <v>-11375</v>
          </cell>
          <cell r="BA2406">
            <v>-7899.0214271775549</v>
          </cell>
          <cell r="BC2406" t="str">
            <v>OTHERS</v>
          </cell>
          <cell r="BE2406" t="str">
            <v>May</v>
          </cell>
        </row>
        <row r="2407">
          <cell r="C2407" t="str">
            <v>TNB</v>
          </cell>
          <cell r="R2407">
            <v>0</v>
          </cell>
          <cell r="AZ2407">
            <v>0</v>
          </cell>
          <cell r="BA2407">
            <v>0</v>
          </cell>
          <cell r="BC2407" t="str">
            <v>OTHERS</v>
          </cell>
          <cell r="BE2407" t="str">
            <v>Jun</v>
          </cell>
        </row>
        <row r="2408">
          <cell r="C2408" t="str">
            <v>TNB</v>
          </cell>
          <cell r="R2408">
            <v>0</v>
          </cell>
          <cell r="AZ2408">
            <v>0</v>
          </cell>
          <cell r="BA2408">
            <v>0</v>
          </cell>
          <cell r="BC2408" t="str">
            <v>OTHERS</v>
          </cell>
          <cell r="BE2408" t="str">
            <v>Jul</v>
          </cell>
        </row>
        <row r="2409">
          <cell r="C2409" t="str">
            <v>TNB</v>
          </cell>
          <cell r="R2409">
            <v>0</v>
          </cell>
          <cell r="AZ2409">
            <v>0</v>
          </cell>
          <cell r="BA2409">
            <v>0</v>
          </cell>
          <cell r="BC2409" t="str">
            <v>OTHERS</v>
          </cell>
          <cell r="BE2409" t="str">
            <v>Aug</v>
          </cell>
        </row>
        <row r="2410">
          <cell r="C2410" t="str">
            <v>TNB</v>
          </cell>
          <cell r="R2410">
            <v>6500</v>
          </cell>
          <cell r="AZ2410">
            <v>-11375</v>
          </cell>
          <cell r="BA2410">
            <v>-7899.0214271775549</v>
          </cell>
          <cell r="BC2410" t="str">
            <v>OTHERS</v>
          </cell>
          <cell r="BE2410" t="str">
            <v>Sep</v>
          </cell>
        </row>
        <row r="2411">
          <cell r="C2411" t="str">
            <v>TNB</v>
          </cell>
          <cell r="R2411">
            <v>0</v>
          </cell>
          <cell r="AZ2411">
            <v>0</v>
          </cell>
          <cell r="BA2411">
            <v>0</v>
          </cell>
          <cell r="BC2411" t="str">
            <v>OTHERS</v>
          </cell>
          <cell r="BE2411" t="str">
            <v>Oct</v>
          </cell>
        </row>
        <row r="2412">
          <cell r="C2412" t="str">
            <v>TNB</v>
          </cell>
          <cell r="R2412">
            <v>0</v>
          </cell>
          <cell r="AZ2412">
            <v>0</v>
          </cell>
          <cell r="BA2412">
            <v>0</v>
          </cell>
          <cell r="BC2412" t="str">
            <v>OTHERS</v>
          </cell>
          <cell r="BE2412" t="str">
            <v>Nov</v>
          </cell>
        </row>
        <row r="2413">
          <cell r="C2413" t="str">
            <v>TNB</v>
          </cell>
          <cell r="R2413">
            <v>6500</v>
          </cell>
          <cell r="AZ2413">
            <v>-11375</v>
          </cell>
          <cell r="BA2413">
            <v>-7899.0214271775549</v>
          </cell>
          <cell r="BC2413" t="str">
            <v>OTHERS</v>
          </cell>
          <cell r="BE2413" t="str">
            <v>Dec</v>
          </cell>
        </row>
        <row r="2414">
          <cell r="C2414" t="str">
            <v>TNB</v>
          </cell>
          <cell r="R2414">
            <v>0</v>
          </cell>
          <cell r="AZ2414">
            <v>0</v>
          </cell>
          <cell r="BA2414">
            <v>0</v>
          </cell>
          <cell r="BC2414" t="str">
            <v>OTHERS</v>
          </cell>
          <cell r="BE2414" t="str">
            <v>Jan</v>
          </cell>
        </row>
        <row r="2415">
          <cell r="C2415" t="str">
            <v>TNB</v>
          </cell>
          <cell r="R2415">
            <v>0</v>
          </cell>
          <cell r="AZ2415">
            <v>0</v>
          </cell>
          <cell r="BA2415">
            <v>0</v>
          </cell>
          <cell r="BC2415" t="str">
            <v>OTHERS</v>
          </cell>
          <cell r="BE2415" t="str">
            <v>Feb</v>
          </cell>
        </row>
        <row r="2416">
          <cell r="C2416" t="str">
            <v>TNB</v>
          </cell>
          <cell r="R2416">
            <v>0</v>
          </cell>
          <cell r="AZ2416">
            <v>0</v>
          </cell>
          <cell r="BA2416">
            <v>0</v>
          </cell>
          <cell r="BC2416" t="str">
            <v>OTHERS</v>
          </cell>
          <cell r="BE2416" t="str">
            <v>Mar</v>
          </cell>
        </row>
        <row r="2417">
          <cell r="C2417" t="str">
            <v>TNB</v>
          </cell>
          <cell r="R2417">
            <v>0</v>
          </cell>
          <cell r="AZ2417">
            <v>0</v>
          </cell>
          <cell r="BA2417">
            <v>0</v>
          </cell>
          <cell r="BC2417" t="str">
            <v>OTHERS</v>
          </cell>
          <cell r="BE2417" t="str">
            <v>Apr</v>
          </cell>
        </row>
        <row r="2418">
          <cell r="C2418" t="str">
            <v>TNB</v>
          </cell>
          <cell r="R2418">
            <v>19500.000000000004</v>
          </cell>
          <cell r="AZ2418">
            <v>-34125.000000000007</v>
          </cell>
          <cell r="BA2418">
            <v>-29194.044105124067</v>
          </cell>
          <cell r="BC2418" t="str">
            <v>OTHERS</v>
          </cell>
          <cell r="BE2418" t="str">
            <v>May</v>
          </cell>
        </row>
        <row r="2419">
          <cell r="C2419" t="str">
            <v>TNB</v>
          </cell>
          <cell r="R2419">
            <v>0</v>
          </cell>
          <cell r="AZ2419">
            <v>0</v>
          </cell>
          <cell r="BA2419">
            <v>0</v>
          </cell>
          <cell r="BC2419" t="str">
            <v>OTHERS</v>
          </cell>
          <cell r="BE2419" t="str">
            <v>Jun</v>
          </cell>
        </row>
        <row r="2420">
          <cell r="C2420" t="str">
            <v>TNB</v>
          </cell>
          <cell r="R2420">
            <v>0</v>
          </cell>
          <cell r="AZ2420">
            <v>0</v>
          </cell>
          <cell r="BA2420">
            <v>0</v>
          </cell>
          <cell r="BC2420" t="str">
            <v>OTHERS</v>
          </cell>
          <cell r="BE2420" t="str">
            <v>Jul</v>
          </cell>
        </row>
        <row r="2421">
          <cell r="C2421" t="str">
            <v>TNB</v>
          </cell>
          <cell r="R2421">
            <v>0</v>
          </cell>
          <cell r="AZ2421">
            <v>0</v>
          </cell>
          <cell r="BA2421">
            <v>0</v>
          </cell>
          <cell r="BC2421" t="str">
            <v>OTHERS</v>
          </cell>
          <cell r="BE2421" t="str">
            <v>Aug</v>
          </cell>
        </row>
        <row r="2422">
          <cell r="C2422" t="str">
            <v>TNB</v>
          </cell>
          <cell r="R2422">
            <v>19500.000000000004</v>
          </cell>
          <cell r="AZ2422">
            <v>-34125.000000000007</v>
          </cell>
          <cell r="BA2422">
            <v>-29194.044105124067</v>
          </cell>
          <cell r="BC2422" t="str">
            <v>OTHERS</v>
          </cell>
          <cell r="BE2422" t="str">
            <v>Sep</v>
          </cell>
        </row>
        <row r="2423">
          <cell r="C2423" t="str">
            <v>TNB</v>
          </cell>
          <cell r="R2423">
            <v>0</v>
          </cell>
          <cell r="AZ2423">
            <v>0</v>
          </cell>
          <cell r="BA2423">
            <v>0</v>
          </cell>
          <cell r="BC2423" t="str">
            <v>OTHERS</v>
          </cell>
          <cell r="BE2423" t="str">
            <v>Oct</v>
          </cell>
        </row>
        <row r="2424">
          <cell r="C2424" t="str">
            <v>TNB</v>
          </cell>
          <cell r="R2424">
            <v>0</v>
          </cell>
          <cell r="AZ2424">
            <v>0</v>
          </cell>
          <cell r="BA2424">
            <v>0</v>
          </cell>
          <cell r="BC2424" t="str">
            <v>OTHERS</v>
          </cell>
          <cell r="BE2424" t="str">
            <v>Nov</v>
          </cell>
        </row>
        <row r="2425">
          <cell r="C2425" t="str">
            <v>TNB</v>
          </cell>
          <cell r="R2425">
            <v>19500.000000000004</v>
          </cell>
          <cell r="AZ2425">
            <v>-34125.000000000007</v>
          </cell>
          <cell r="BA2425">
            <v>-29194.044105124067</v>
          </cell>
          <cell r="BC2425" t="str">
            <v>OTHERS</v>
          </cell>
          <cell r="BE2425" t="str">
            <v>Dec</v>
          </cell>
        </row>
        <row r="2426">
          <cell r="C2426" t="str">
            <v>Other</v>
          </cell>
          <cell r="R2426">
            <v>0</v>
          </cell>
          <cell r="AZ2426">
            <v>0</v>
          </cell>
          <cell r="BA2426">
            <v>0</v>
          </cell>
          <cell r="BC2426" t="str">
            <v>OTHERS</v>
          </cell>
          <cell r="BE2426" t="str">
            <v>Jan</v>
          </cell>
        </row>
        <row r="2427">
          <cell r="C2427" t="str">
            <v>Other</v>
          </cell>
          <cell r="R2427">
            <v>0</v>
          </cell>
          <cell r="AZ2427">
            <v>0</v>
          </cell>
          <cell r="BA2427">
            <v>0</v>
          </cell>
          <cell r="BC2427" t="str">
            <v>OTHERS</v>
          </cell>
          <cell r="BE2427" t="str">
            <v>Feb</v>
          </cell>
        </row>
        <row r="2428">
          <cell r="C2428" t="str">
            <v>Other</v>
          </cell>
          <cell r="R2428">
            <v>0</v>
          </cell>
          <cell r="AZ2428">
            <v>0</v>
          </cell>
          <cell r="BA2428">
            <v>0</v>
          </cell>
          <cell r="BC2428" t="str">
            <v>OTHERS</v>
          </cell>
          <cell r="BE2428" t="str">
            <v>Mar</v>
          </cell>
        </row>
        <row r="2429">
          <cell r="C2429" t="str">
            <v>Other</v>
          </cell>
          <cell r="R2429">
            <v>0</v>
          </cell>
          <cell r="AZ2429">
            <v>0</v>
          </cell>
          <cell r="BA2429">
            <v>0</v>
          </cell>
          <cell r="BC2429" t="str">
            <v>OTHERS</v>
          </cell>
          <cell r="BE2429" t="str">
            <v>Apr</v>
          </cell>
        </row>
        <row r="2430">
          <cell r="C2430" t="str">
            <v>Other</v>
          </cell>
          <cell r="R2430">
            <v>0</v>
          </cell>
          <cell r="AZ2430">
            <v>0</v>
          </cell>
          <cell r="BA2430">
            <v>0</v>
          </cell>
          <cell r="BC2430" t="str">
            <v>OTHERS</v>
          </cell>
          <cell r="BE2430" t="str">
            <v>May</v>
          </cell>
        </row>
        <row r="2431">
          <cell r="C2431" t="str">
            <v>Other</v>
          </cell>
          <cell r="R2431">
            <v>0</v>
          </cell>
          <cell r="AZ2431">
            <v>0</v>
          </cell>
          <cell r="BA2431">
            <v>0</v>
          </cell>
          <cell r="BC2431" t="str">
            <v>OTHERS</v>
          </cell>
          <cell r="BE2431" t="str">
            <v>Jun</v>
          </cell>
        </row>
        <row r="2432">
          <cell r="C2432" t="str">
            <v>Other</v>
          </cell>
          <cell r="R2432">
            <v>0</v>
          </cell>
          <cell r="AZ2432">
            <v>0</v>
          </cell>
          <cell r="BA2432">
            <v>0</v>
          </cell>
          <cell r="BC2432" t="str">
            <v>OTHERS</v>
          </cell>
          <cell r="BE2432" t="str">
            <v>Jul</v>
          </cell>
        </row>
        <row r="2433">
          <cell r="C2433" t="str">
            <v>Other</v>
          </cell>
          <cell r="R2433">
            <v>0</v>
          </cell>
          <cell r="AZ2433">
            <v>0</v>
          </cell>
          <cell r="BA2433">
            <v>0</v>
          </cell>
          <cell r="BC2433" t="str">
            <v>OTHERS</v>
          </cell>
          <cell r="BE2433" t="str">
            <v>Aug</v>
          </cell>
        </row>
        <row r="2434">
          <cell r="C2434" t="str">
            <v>Other</v>
          </cell>
          <cell r="R2434">
            <v>0</v>
          </cell>
          <cell r="AZ2434">
            <v>0</v>
          </cell>
          <cell r="BA2434">
            <v>0</v>
          </cell>
          <cell r="BC2434" t="str">
            <v>OTHERS</v>
          </cell>
          <cell r="BE2434" t="str">
            <v>Sep</v>
          </cell>
        </row>
        <row r="2435">
          <cell r="C2435" t="str">
            <v>Other</v>
          </cell>
          <cell r="R2435">
            <v>0</v>
          </cell>
          <cell r="AZ2435">
            <v>0</v>
          </cell>
          <cell r="BA2435">
            <v>0</v>
          </cell>
          <cell r="BC2435" t="str">
            <v>OTHERS</v>
          </cell>
          <cell r="BE2435" t="str">
            <v>Oct</v>
          </cell>
        </row>
        <row r="2436">
          <cell r="C2436" t="str">
            <v>Other</v>
          </cell>
          <cell r="R2436">
            <v>0</v>
          </cell>
          <cell r="AZ2436">
            <v>0</v>
          </cell>
          <cell r="BA2436">
            <v>0</v>
          </cell>
          <cell r="BC2436" t="str">
            <v>OTHERS</v>
          </cell>
          <cell r="BE2436" t="str">
            <v>Nov</v>
          </cell>
        </row>
        <row r="2437">
          <cell r="C2437" t="str">
            <v>Other</v>
          </cell>
          <cell r="R2437">
            <v>0</v>
          </cell>
          <cell r="AZ2437">
            <v>0</v>
          </cell>
          <cell r="BA2437">
            <v>0</v>
          </cell>
          <cell r="BC2437" t="str">
            <v>OTHERS</v>
          </cell>
          <cell r="BE2437" t="str">
            <v>Dec</v>
          </cell>
        </row>
        <row r="2438">
          <cell r="C2438" t="str">
            <v>Other</v>
          </cell>
          <cell r="R2438">
            <v>0</v>
          </cell>
          <cell r="AZ2438">
            <v>0</v>
          </cell>
          <cell r="BA2438">
            <v>0</v>
          </cell>
          <cell r="BC2438" t="str">
            <v>OTHERS</v>
          </cell>
          <cell r="BE2438" t="str">
            <v>Jan</v>
          </cell>
        </row>
        <row r="2439">
          <cell r="C2439" t="str">
            <v>Other</v>
          </cell>
          <cell r="R2439">
            <v>0</v>
          </cell>
          <cell r="AZ2439">
            <v>0</v>
          </cell>
          <cell r="BA2439">
            <v>0</v>
          </cell>
          <cell r="BC2439" t="str">
            <v>OTHERS</v>
          </cell>
          <cell r="BE2439" t="str">
            <v>Feb</v>
          </cell>
        </row>
        <row r="2440">
          <cell r="C2440" t="str">
            <v>Other</v>
          </cell>
          <cell r="R2440">
            <v>0</v>
          </cell>
          <cell r="AZ2440">
            <v>0</v>
          </cell>
          <cell r="BA2440">
            <v>0</v>
          </cell>
          <cell r="BC2440" t="str">
            <v>OTHERS</v>
          </cell>
          <cell r="BE2440" t="str">
            <v>Mar</v>
          </cell>
        </row>
        <row r="2441">
          <cell r="C2441" t="str">
            <v>Other</v>
          </cell>
          <cell r="R2441">
            <v>0</v>
          </cell>
          <cell r="AZ2441">
            <v>0</v>
          </cell>
          <cell r="BA2441">
            <v>0</v>
          </cell>
          <cell r="BC2441" t="str">
            <v>OTHERS</v>
          </cell>
          <cell r="BE2441" t="str">
            <v>Apr</v>
          </cell>
        </row>
        <row r="2442">
          <cell r="C2442" t="str">
            <v>Other</v>
          </cell>
          <cell r="R2442">
            <v>0</v>
          </cell>
          <cell r="AZ2442">
            <v>0</v>
          </cell>
          <cell r="BA2442">
            <v>0</v>
          </cell>
          <cell r="BC2442" t="str">
            <v>OTHERS</v>
          </cell>
          <cell r="BE2442" t="str">
            <v>May</v>
          </cell>
        </row>
        <row r="2443">
          <cell r="C2443" t="str">
            <v>Other</v>
          </cell>
          <cell r="R2443">
            <v>0</v>
          </cell>
          <cell r="AZ2443">
            <v>0</v>
          </cell>
          <cell r="BA2443">
            <v>0</v>
          </cell>
          <cell r="BC2443" t="str">
            <v>OTHERS</v>
          </cell>
          <cell r="BE2443" t="str">
            <v>Jun</v>
          </cell>
        </row>
        <row r="2444">
          <cell r="C2444" t="str">
            <v>Other</v>
          </cell>
          <cell r="R2444">
            <v>0</v>
          </cell>
          <cell r="AZ2444">
            <v>0</v>
          </cell>
          <cell r="BA2444">
            <v>0</v>
          </cell>
          <cell r="BC2444" t="str">
            <v>OTHERS</v>
          </cell>
          <cell r="BE2444" t="str">
            <v>Jul</v>
          </cell>
        </row>
        <row r="2445">
          <cell r="C2445" t="str">
            <v>Other</v>
          </cell>
          <cell r="R2445">
            <v>0</v>
          </cell>
          <cell r="AZ2445">
            <v>0</v>
          </cell>
          <cell r="BA2445">
            <v>0</v>
          </cell>
          <cell r="BC2445" t="str">
            <v>OTHERS</v>
          </cell>
          <cell r="BE2445" t="str">
            <v>Aug</v>
          </cell>
        </row>
        <row r="2446">
          <cell r="C2446" t="str">
            <v>Other</v>
          </cell>
          <cell r="R2446">
            <v>0</v>
          </cell>
          <cell r="AZ2446">
            <v>0</v>
          </cell>
          <cell r="BA2446">
            <v>0</v>
          </cell>
          <cell r="BC2446" t="str">
            <v>OTHERS</v>
          </cell>
          <cell r="BE2446" t="str">
            <v>Sep</v>
          </cell>
        </row>
        <row r="2447">
          <cell r="C2447" t="str">
            <v>Other</v>
          </cell>
          <cell r="R2447">
            <v>0</v>
          </cell>
          <cell r="AZ2447">
            <v>0</v>
          </cell>
          <cell r="BA2447">
            <v>0</v>
          </cell>
          <cell r="BC2447" t="str">
            <v>OTHERS</v>
          </cell>
          <cell r="BE2447" t="str">
            <v>Oct</v>
          </cell>
        </row>
        <row r="2448">
          <cell r="C2448" t="str">
            <v>Other</v>
          </cell>
          <cell r="R2448">
            <v>0</v>
          </cell>
          <cell r="AZ2448">
            <v>0</v>
          </cell>
          <cell r="BA2448">
            <v>0</v>
          </cell>
          <cell r="BC2448" t="str">
            <v>OTHERS</v>
          </cell>
          <cell r="BE2448" t="str">
            <v>Nov</v>
          </cell>
        </row>
        <row r="2449">
          <cell r="C2449" t="str">
            <v>Other</v>
          </cell>
          <cell r="R2449">
            <v>0</v>
          </cell>
          <cell r="AZ2449">
            <v>0</v>
          </cell>
          <cell r="BA2449">
            <v>0</v>
          </cell>
          <cell r="BC2449" t="str">
            <v>OTHERS</v>
          </cell>
          <cell r="BE2449" t="str">
            <v>Dec</v>
          </cell>
        </row>
        <row r="2450">
          <cell r="C2450" t="str">
            <v>Other</v>
          </cell>
          <cell r="R2450">
            <v>0</v>
          </cell>
          <cell r="AZ2450">
            <v>0</v>
          </cell>
          <cell r="BA2450">
            <v>0</v>
          </cell>
          <cell r="BC2450" t="str">
            <v>OTHERS</v>
          </cell>
          <cell r="BE2450" t="str">
            <v>Jan</v>
          </cell>
        </row>
        <row r="2451">
          <cell r="C2451" t="str">
            <v>Other</v>
          </cell>
          <cell r="R2451">
            <v>0</v>
          </cell>
          <cell r="AZ2451">
            <v>0</v>
          </cell>
          <cell r="BA2451">
            <v>0</v>
          </cell>
          <cell r="BC2451" t="str">
            <v>OTHERS</v>
          </cell>
          <cell r="BE2451" t="str">
            <v>Feb</v>
          </cell>
        </row>
        <row r="2452">
          <cell r="C2452" t="str">
            <v>Other</v>
          </cell>
          <cell r="R2452">
            <v>0</v>
          </cell>
          <cell r="AZ2452">
            <v>0</v>
          </cell>
          <cell r="BA2452">
            <v>0</v>
          </cell>
          <cell r="BC2452" t="str">
            <v>OTHERS</v>
          </cell>
          <cell r="BE2452" t="str">
            <v>Mar</v>
          </cell>
        </row>
        <row r="2453">
          <cell r="C2453" t="str">
            <v>Other</v>
          </cell>
          <cell r="R2453">
            <v>0</v>
          </cell>
          <cell r="AZ2453">
            <v>0</v>
          </cell>
          <cell r="BA2453">
            <v>0</v>
          </cell>
          <cell r="BC2453" t="str">
            <v>OTHERS</v>
          </cell>
          <cell r="BE2453" t="str">
            <v>Apr</v>
          </cell>
        </row>
        <row r="2454">
          <cell r="C2454" t="str">
            <v>Other</v>
          </cell>
          <cell r="R2454">
            <v>0</v>
          </cell>
          <cell r="AZ2454">
            <v>0</v>
          </cell>
          <cell r="BA2454">
            <v>0</v>
          </cell>
          <cell r="BC2454" t="str">
            <v>OTHERS</v>
          </cell>
          <cell r="BE2454" t="str">
            <v>May</v>
          </cell>
        </row>
        <row r="2455">
          <cell r="C2455" t="str">
            <v>Other</v>
          </cell>
          <cell r="R2455">
            <v>0</v>
          </cell>
          <cell r="AZ2455">
            <v>0</v>
          </cell>
          <cell r="BA2455">
            <v>0</v>
          </cell>
          <cell r="BC2455" t="str">
            <v>OTHERS</v>
          </cell>
          <cell r="BE2455" t="str">
            <v>Jun</v>
          </cell>
        </row>
        <row r="2456">
          <cell r="C2456" t="str">
            <v>Other</v>
          </cell>
          <cell r="R2456">
            <v>0</v>
          </cell>
          <cell r="AZ2456">
            <v>0</v>
          </cell>
          <cell r="BA2456">
            <v>0</v>
          </cell>
          <cell r="BC2456" t="str">
            <v>OTHERS</v>
          </cell>
          <cell r="BE2456" t="str">
            <v>Jul</v>
          </cell>
        </row>
        <row r="2457">
          <cell r="C2457" t="str">
            <v>Other</v>
          </cell>
          <cell r="R2457">
            <v>0</v>
          </cell>
          <cell r="AZ2457">
            <v>0</v>
          </cell>
          <cell r="BA2457">
            <v>0</v>
          </cell>
          <cell r="BC2457" t="str">
            <v>OTHERS</v>
          </cell>
          <cell r="BE2457" t="str">
            <v>Aug</v>
          </cell>
        </row>
        <row r="2458">
          <cell r="C2458" t="str">
            <v>Other</v>
          </cell>
          <cell r="R2458">
            <v>0</v>
          </cell>
          <cell r="AZ2458">
            <v>0</v>
          </cell>
          <cell r="BA2458">
            <v>0</v>
          </cell>
          <cell r="BC2458" t="str">
            <v>OTHERS</v>
          </cell>
          <cell r="BE2458" t="str">
            <v>Sep</v>
          </cell>
        </row>
        <row r="2459">
          <cell r="C2459" t="str">
            <v>Other</v>
          </cell>
          <cell r="R2459">
            <v>0</v>
          </cell>
          <cell r="AZ2459">
            <v>0</v>
          </cell>
          <cell r="BA2459">
            <v>0</v>
          </cell>
          <cell r="BC2459" t="str">
            <v>OTHERS</v>
          </cell>
          <cell r="BE2459" t="str">
            <v>Oct</v>
          </cell>
        </row>
        <row r="2460">
          <cell r="C2460" t="str">
            <v>Other</v>
          </cell>
          <cell r="R2460">
            <v>0</v>
          </cell>
          <cell r="AZ2460">
            <v>0</v>
          </cell>
          <cell r="BA2460">
            <v>0</v>
          </cell>
          <cell r="BC2460" t="str">
            <v>OTHERS</v>
          </cell>
          <cell r="BE2460" t="str">
            <v>Nov</v>
          </cell>
        </row>
        <row r="2461">
          <cell r="C2461" t="str">
            <v>Other</v>
          </cell>
          <cell r="R2461">
            <v>0</v>
          </cell>
          <cell r="AZ2461">
            <v>0</v>
          </cell>
          <cell r="BA2461">
            <v>0</v>
          </cell>
          <cell r="BC2461" t="str">
            <v>OTHERS</v>
          </cell>
          <cell r="BE2461" t="str">
            <v>Dec</v>
          </cell>
        </row>
        <row r="2462">
          <cell r="C2462" t="str">
            <v>Other</v>
          </cell>
          <cell r="R2462">
            <v>0</v>
          </cell>
          <cell r="AZ2462">
            <v>0</v>
          </cell>
          <cell r="BA2462">
            <v>0</v>
          </cell>
          <cell r="BC2462" t="str">
            <v>OTHERS</v>
          </cell>
          <cell r="BE2462" t="str">
            <v>Jan</v>
          </cell>
        </row>
        <row r="2463">
          <cell r="C2463" t="str">
            <v>Other</v>
          </cell>
          <cell r="R2463">
            <v>0</v>
          </cell>
          <cell r="AZ2463">
            <v>0</v>
          </cell>
          <cell r="BA2463">
            <v>0</v>
          </cell>
          <cell r="BC2463" t="str">
            <v>OTHERS</v>
          </cell>
          <cell r="BE2463" t="str">
            <v>Feb</v>
          </cell>
        </row>
        <row r="2464">
          <cell r="C2464" t="str">
            <v>Other</v>
          </cell>
          <cell r="R2464">
            <v>0</v>
          </cell>
          <cell r="AZ2464">
            <v>0</v>
          </cell>
          <cell r="BA2464">
            <v>0</v>
          </cell>
          <cell r="BC2464" t="str">
            <v>OTHERS</v>
          </cell>
          <cell r="BE2464" t="str">
            <v>Mar</v>
          </cell>
        </row>
        <row r="2465">
          <cell r="C2465" t="str">
            <v>Other</v>
          </cell>
          <cell r="R2465">
            <v>0</v>
          </cell>
          <cell r="AZ2465">
            <v>0</v>
          </cell>
          <cell r="BA2465">
            <v>0</v>
          </cell>
          <cell r="BC2465" t="str">
            <v>OTHERS</v>
          </cell>
          <cell r="BE2465" t="str">
            <v>Apr</v>
          </cell>
        </row>
        <row r="2466">
          <cell r="C2466" t="str">
            <v>Other</v>
          </cell>
          <cell r="R2466">
            <v>0</v>
          </cell>
          <cell r="AZ2466">
            <v>0</v>
          </cell>
          <cell r="BA2466">
            <v>0</v>
          </cell>
          <cell r="BC2466" t="str">
            <v>OTHERS</v>
          </cell>
          <cell r="BE2466" t="str">
            <v>May</v>
          </cell>
        </row>
        <row r="2467">
          <cell r="C2467" t="str">
            <v>Other</v>
          </cell>
          <cell r="R2467">
            <v>0</v>
          </cell>
          <cell r="AZ2467">
            <v>0</v>
          </cell>
          <cell r="BA2467">
            <v>0</v>
          </cell>
          <cell r="BC2467" t="str">
            <v>OTHERS</v>
          </cell>
          <cell r="BE2467" t="str">
            <v>Jun</v>
          </cell>
        </row>
        <row r="2468">
          <cell r="C2468" t="str">
            <v>Other</v>
          </cell>
          <cell r="R2468">
            <v>0</v>
          </cell>
          <cell r="AZ2468">
            <v>0</v>
          </cell>
          <cell r="BA2468">
            <v>0</v>
          </cell>
          <cell r="BC2468" t="str">
            <v>OTHERS</v>
          </cell>
          <cell r="BE2468" t="str">
            <v>Jul</v>
          </cell>
        </row>
        <row r="2469">
          <cell r="C2469" t="str">
            <v>Other</v>
          </cell>
          <cell r="R2469">
            <v>0</v>
          </cell>
          <cell r="AZ2469">
            <v>0</v>
          </cell>
          <cell r="BA2469">
            <v>0</v>
          </cell>
          <cell r="BC2469" t="str">
            <v>OTHERS</v>
          </cell>
          <cell r="BE2469" t="str">
            <v>Aug</v>
          </cell>
        </row>
        <row r="2470">
          <cell r="C2470" t="str">
            <v>Other</v>
          </cell>
          <cell r="R2470">
            <v>0</v>
          </cell>
          <cell r="AZ2470">
            <v>0</v>
          </cell>
          <cell r="BA2470">
            <v>0</v>
          </cell>
          <cell r="BC2470" t="str">
            <v>OTHERS</v>
          </cell>
          <cell r="BE2470" t="str">
            <v>Sep</v>
          </cell>
        </row>
        <row r="2471">
          <cell r="C2471" t="str">
            <v>Other</v>
          </cell>
          <cell r="R2471">
            <v>0</v>
          </cell>
          <cell r="AZ2471">
            <v>0</v>
          </cell>
          <cell r="BA2471">
            <v>0</v>
          </cell>
          <cell r="BC2471" t="str">
            <v>OTHERS</v>
          </cell>
          <cell r="BE2471" t="str">
            <v>Oct</v>
          </cell>
        </row>
        <row r="2472">
          <cell r="C2472" t="str">
            <v>Other</v>
          </cell>
          <cell r="R2472">
            <v>0</v>
          </cell>
          <cell r="AZ2472">
            <v>0</v>
          </cell>
          <cell r="BA2472">
            <v>0</v>
          </cell>
          <cell r="BC2472" t="str">
            <v>OTHERS</v>
          </cell>
          <cell r="BE2472" t="str">
            <v>Nov</v>
          </cell>
        </row>
        <row r="2473">
          <cell r="C2473" t="str">
            <v>Other</v>
          </cell>
          <cell r="R2473">
            <v>0</v>
          </cell>
          <cell r="AZ2473">
            <v>0</v>
          </cell>
          <cell r="BA2473">
            <v>0</v>
          </cell>
          <cell r="BC2473" t="str">
            <v>OTHERS</v>
          </cell>
          <cell r="BE2473" t="str">
            <v>Dec</v>
          </cell>
        </row>
        <row r="2474">
          <cell r="C2474" t="str">
            <v>Tamaka (Banpu)</v>
          </cell>
          <cell r="R2474">
            <v>0</v>
          </cell>
          <cell r="AZ2474">
            <v>0</v>
          </cell>
          <cell r="BA2474">
            <v>0</v>
          </cell>
          <cell r="BC2474" t="str">
            <v>OTHERS</v>
          </cell>
          <cell r="BE2474" t="str">
            <v>Jan</v>
          </cell>
        </row>
        <row r="2475">
          <cell r="C2475" t="str">
            <v>Tamaka (Banpu)</v>
          </cell>
          <cell r="R2475">
            <v>0</v>
          </cell>
          <cell r="AZ2475">
            <v>0</v>
          </cell>
          <cell r="BA2475">
            <v>0</v>
          </cell>
          <cell r="BC2475" t="str">
            <v>OTHERS</v>
          </cell>
          <cell r="BE2475" t="str">
            <v>Feb</v>
          </cell>
        </row>
        <row r="2476">
          <cell r="C2476" t="str">
            <v>Tamaka (Banpu)</v>
          </cell>
          <cell r="R2476">
            <v>0</v>
          </cell>
          <cell r="AZ2476">
            <v>0</v>
          </cell>
          <cell r="BA2476">
            <v>0</v>
          </cell>
          <cell r="BC2476" t="str">
            <v>OTHERS</v>
          </cell>
          <cell r="BE2476" t="str">
            <v>Mar</v>
          </cell>
        </row>
        <row r="2477">
          <cell r="C2477" t="str">
            <v>Tamaka (Banpu)</v>
          </cell>
          <cell r="R2477">
            <v>0</v>
          </cell>
          <cell r="AZ2477">
            <v>0</v>
          </cell>
          <cell r="BA2477">
            <v>0</v>
          </cell>
          <cell r="BC2477" t="str">
            <v>OTHERS</v>
          </cell>
          <cell r="BE2477" t="str">
            <v>Apr</v>
          </cell>
        </row>
        <row r="2478">
          <cell r="C2478" t="str">
            <v>Tamaka (Banpu)</v>
          </cell>
          <cell r="R2478">
            <v>0</v>
          </cell>
          <cell r="AZ2478">
            <v>0</v>
          </cell>
          <cell r="BA2478">
            <v>0</v>
          </cell>
          <cell r="BC2478" t="str">
            <v>OTHERS</v>
          </cell>
          <cell r="BE2478" t="str">
            <v>May</v>
          </cell>
        </row>
        <row r="2479">
          <cell r="C2479" t="str">
            <v>Tamaka (Banpu)</v>
          </cell>
          <cell r="R2479">
            <v>0</v>
          </cell>
          <cell r="AZ2479">
            <v>0</v>
          </cell>
          <cell r="BA2479">
            <v>0</v>
          </cell>
          <cell r="BC2479" t="str">
            <v>OTHERS</v>
          </cell>
          <cell r="BE2479" t="str">
            <v>Jun</v>
          </cell>
        </row>
        <row r="2480">
          <cell r="C2480" t="str">
            <v>Tamaka (Banpu)</v>
          </cell>
          <cell r="R2480">
            <v>0</v>
          </cell>
          <cell r="AZ2480">
            <v>0</v>
          </cell>
          <cell r="BA2480">
            <v>0</v>
          </cell>
          <cell r="BC2480" t="str">
            <v>OTHERS</v>
          </cell>
          <cell r="BE2480" t="str">
            <v>Jul</v>
          </cell>
        </row>
        <row r="2481">
          <cell r="C2481" t="str">
            <v>Tamaka (Banpu)</v>
          </cell>
          <cell r="R2481">
            <v>0</v>
          </cell>
          <cell r="AZ2481">
            <v>0</v>
          </cell>
          <cell r="BA2481">
            <v>0</v>
          </cell>
          <cell r="BC2481" t="str">
            <v>OTHERS</v>
          </cell>
          <cell r="BE2481" t="str">
            <v>Aug</v>
          </cell>
        </row>
        <row r="2482">
          <cell r="C2482" t="str">
            <v>Tamaka (Banpu)</v>
          </cell>
          <cell r="R2482">
            <v>0</v>
          </cell>
          <cell r="AZ2482">
            <v>0</v>
          </cell>
          <cell r="BA2482">
            <v>0</v>
          </cell>
          <cell r="BC2482" t="str">
            <v>OTHERS</v>
          </cell>
          <cell r="BE2482" t="str">
            <v>Sep</v>
          </cell>
        </row>
        <row r="2483">
          <cell r="C2483" t="str">
            <v>Tamaka (Banpu)</v>
          </cell>
          <cell r="R2483">
            <v>0</v>
          </cell>
          <cell r="AZ2483">
            <v>0</v>
          </cell>
          <cell r="BA2483">
            <v>0</v>
          </cell>
          <cell r="BC2483" t="str">
            <v>OTHERS</v>
          </cell>
          <cell r="BE2483" t="str">
            <v>Oct</v>
          </cell>
        </row>
        <row r="2484">
          <cell r="C2484" t="str">
            <v>Tamaka (Banpu)</v>
          </cell>
          <cell r="R2484">
            <v>0</v>
          </cell>
          <cell r="AZ2484">
            <v>0</v>
          </cell>
          <cell r="BA2484">
            <v>0</v>
          </cell>
          <cell r="BC2484" t="str">
            <v>OTHERS</v>
          </cell>
          <cell r="BE2484" t="str">
            <v>Nov</v>
          </cell>
        </row>
        <row r="2485">
          <cell r="C2485" t="str">
            <v>Tamaka (Banpu)</v>
          </cell>
          <cell r="R2485">
            <v>0</v>
          </cell>
          <cell r="AZ2485">
            <v>0</v>
          </cell>
          <cell r="BA2485">
            <v>0</v>
          </cell>
          <cell r="BC2485" t="str">
            <v>OTHERS</v>
          </cell>
          <cell r="BE2485" t="str">
            <v>Dec</v>
          </cell>
        </row>
        <row r="2486">
          <cell r="C2486" t="str">
            <v>Ayudthaya (Banpu)</v>
          </cell>
          <cell r="R2486">
            <v>50000</v>
          </cell>
          <cell r="AZ2486">
            <v>-25000</v>
          </cell>
          <cell r="BA2486">
            <v>-58898.305084745763</v>
          </cell>
          <cell r="BC2486" t="str">
            <v>OTHERS</v>
          </cell>
          <cell r="BE2486" t="str">
            <v>Jan</v>
          </cell>
        </row>
        <row r="2487">
          <cell r="C2487" t="str">
            <v>Ayudthaya (Banpu)</v>
          </cell>
          <cell r="R2487">
            <v>0</v>
          </cell>
          <cell r="AZ2487">
            <v>0</v>
          </cell>
          <cell r="BA2487">
            <v>0</v>
          </cell>
          <cell r="BC2487" t="str">
            <v>OTHERS</v>
          </cell>
          <cell r="BE2487" t="str">
            <v>Feb</v>
          </cell>
        </row>
        <row r="2488">
          <cell r="C2488" t="str">
            <v>Ayudthaya (Banpu)</v>
          </cell>
          <cell r="R2488">
            <v>50000</v>
          </cell>
          <cell r="AZ2488">
            <v>-25000</v>
          </cell>
          <cell r="BA2488">
            <v>-58898.305084745763</v>
          </cell>
          <cell r="BC2488" t="str">
            <v>OTHERS</v>
          </cell>
          <cell r="BE2488" t="str">
            <v>Mar</v>
          </cell>
        </row>
        <row r="2489">
          <cell r="C2489" t="str">
            <v>Ayudthaya (Banpu)</v>
          </cell>
          <cell r="R2489">
            <v>0</v>
          </cell>
          <cell r="AZ2489">
            <v>0</v>
          </cell>
          <cell r="BA2489">
            <v>0</v>
          </cell>
          <cell r="BC2489" t="str">
            <v>OTHERS</v>
          </cell>
          <cell r="BE2489" t="str">
            <v>Apr</v>
          </cell>
        </row>
        <row r="2490">
          <cell r="C2490" t="str">
            <v>Ayudthaya (Banpu)</v>
          </cell>
          <cell r="R2490">
            <v>50000</v>
          </cell>
          <cell r="AZ2490">
            <v>-25000</v>
          </cell>
          <cell r="BA2490">
            <v>-58898.305084745763</v>
          </cell>
          <cell r="BC2490" t="str">
            <v>OTHERS</v>
          </cell>
          <cell r="BE2490" t="str">
            <v>May</v>
          </cell>
        </row>
        <row r="2491">
          <cell r="C2491" t="str">
            <v>Ayudthaya (Banpu)</v>
          </cell>
          <cell r="R2491">
            <v>50000</v>
          </cell>
          <cell r="AZ2491">
            <v>-25000</v>
          </cell>
          <cell r="BA2491">
            <v>-58898.305084745763</v>
          </cell>
          <cell r="BC2491" t="str">
            <v>OTHERS</v>
          </cell>
          <cell r="BE2491" t="str">
            <v>Jun</v>
          </cell>
        </row>
        <row r="2492">
          <cell r="C2492" t="str">
            <v>Ayudthaya (Banpu)</v>
          </cell>
          <cell r="R2492">
            <v>0</v>
          </cell>
          <cell r="AZ2492">
            <v>0</v>
          </cell>
          <cell r="BA2492">
            <v>0</v>
          </cell>
          <cell r="BC2492" t="str">
            <v>OTHERS</v>
          </cell>
          <cell r="BE2492" t="str">
            <v>Jul</v>
          </cell>
        </row>
        <row r="2493">
          <cell r="C2493" t="str">
            <v>Ayudthaya (Banpu)</v>
          </cell>
          <cell r="R2493">
            <v>0</v>
          </cell>
          <cell r="AZ2493">
            <v>0</v>
          </cell>
          <cell r="BA2493">
            <v>0</v>
          </cell>
          <cell r="BC2493" t="str">
            <v>OTHERS</v>
          </cell>
          <cell r="BE2493" t="str">
            <v>Aug</v>
          </cell>
        </row>
        <row r="2494">
          <cell r="C2494" t="str">
            <v>Ayudthaya (Banpu)</v>
          </cell>
          <cell r="R2494">
            <v>0</v>
          </cell>
          <cell r="AZ2494">
            <v>0</v>
          </cell>
          <cell r="BA2494">
            <v>0</v>
          </cell>
          <cell r="BC2494" t="str">
            <v>OTHERS</v>
          </cell>
          <cell r="BE2494" t="str">
            <v>Sep</v>
          </cell>
        </row>
        <row r="2495">
          <cell r="C2495" t="str">
            <v>Ayudthaya (Banpu)</v>
          </cell>
          <cell r="R2495">
            <v>0</v>
          </cell>
          <cell r="AZ2495">
            <v>0</v>
          </cell>
          <cell r="BA2495">
            <v>0</v>
          </cell>
          <cell r="BC2495" t="str">
            <v>OTHERS</v>
          </cell>
          <cell r="BE2495" t="str">
            <v>Oct</v>
          </cell>
        </row>
        <row r="2496">
          <cell r="C2496" t="str">
            <v>Ayudthaya (Banpu)</v>
          </cell>
          <cell r="R2496">
            <v>0</v>
          </cell>
          <cell r="AZ2496">
            <v>0</v>
          </cell>
          <cell r="BA2496">
            <v>0</v>
          </cell>
          <cell r="BC2496" t="str">
            <v>OTHERS</v>
          </cell>
          <cell r="BE2496" t="str">
            <v>Nov</v>
          </cell>
        </row>
        <row r="2497">
          <cell r="C2497" t="str">
            <v>Ayudthaya (Banpu)</v>
          </cell>
          <cell r="R2497">
            <v>0</v>
          </cell>
          <cell r="AZ2497">
            <v>0</v>
          </cell>
          <cell r="BA2497">
            <v>0</v>
          </cell>
          <cell r="BC2497" t="str">
            <v>OTHERS</v>
          </cell>
          <cell r="BE2497" t="str">
            <v>Dec</v>
          </cell>
        </row>
        <row r="2498">
          <cell r="C2498" t="str">
            <v>Ayudthaya (Banpu)</v>
          </cell>
          <cell r="R2498">
            <v>0</v>
          </cell>
          <cell r="AZ2498">
            <v>0</v>
          </cell>
          <cell r="BA2498">
            <v>0</v>
          </cell>
          <cell r="BC2498" t="str">
            <v>OTHERS</v>
          </cell>
          <cell r="BE2498" t="str">
            <v>Jan</v>
          </cell>
        </row>
        <row r="2499">
          <cell r="C2499" t="str">
            <v>Ayudthaya (Banpu)</v>
          </cell>
          <cell r="R2499">
            <v>0</v>
          </cell>
          <cell r="AZ2499">
            <v>0</v>
          </cell>
          <cell r="BA2499">
            <v>0</v>
          </cell>
          <cell r="BC2499" t="str">
            <v>OTHERS</v>
          </cell>
          <cell r="BE2499" t="str">
            <v>Feb</v>
          </cell>
        </row>
        <row r="2500">
          <cell r="C2500" t="str">
            <v>Ayudthaya (Banpu)</v>
          </cell>
          <cell r="R2500">
            <v>0</v>
          </cell>
          <cell r="AZ2500">
            <v>0</v>
          </cell>
          <cell r="BA2500">
            <v>0</v>
          </cell>
          <cell r="BC2500" t="str">
            <v>OTHERS</v>
          </cell>
          <cell r="BE2500" t="str">
            <v>Mar</v>
          </cell>
        </row>
        <row r="2501">
          <cell r="C2501" t="str">
            <v>Ayudthaya (Banpu)</v>
          </cell>
          <cell r="R2501">
            <v>0</v>
          </cell>
          <cell r="AZ2501">
            <v>0</v>
          </cell>
          <cell r="BA2501">
            <v>0</v>
          </cell>
          <cell r="BC2501" t="str">
            <v>OTHERS</v>
          </cell>
          <cell r="BE2501" t="str">
            <v>Apr</v>
          </cell>
        </row>
        <row r="2502">
          <cell r="C2502" t="str">
            <v>Ayudthaya (Banpu)</v>
          </cell>
          <cell r="R2502">
            <v>0</v>
          </cell>
          <cell r="AZ2502">
            <v>0</v>
          </cell>
          <cell r="BA2502">
            <v>0</v>
          </cell>
          <cell r="BC2502" t="str">
            <v>OTHERS</v>
          </cell>
          <cell r="BE2502" t="str">
            <v>May</v>
          </cell>
        </row>
        <row r="2503">
          <cell r="C2503" t="str">
            <v>Ayudthaya (Banpu)</v>
          </cell>
          <cell r="R2503">
            <v>0</v>
          </cell>
          <cell r="AZ2503">
            <v>0</v>
          </cell>
          <cell r="BA2503">
            <v>0</v>
          </cell>
          <cell r="BC2503" t="str">
            <v>OTHERS</v>
          </cell>
          <cell r="BE2503" t="str">
            <v>Jun</v>
          </cell>
        </row>
        <row r="2504">
          <cell r="C2504" t="str">
            <v>Ayudthaya (Banpu)</v>
          </cell>
          <cell r="R2504">
            <v>50000</v>
          </cell>
          <cell r="AZ2504">
            <v>-25000</v>
          </cell>
          <cell r="BA2504">
            <v>-55084.745762711864</v>
          </cell>
          <cell r="BC2504" t="str">
            <v>OTHERS</v>
          </cell>
          <cell r="BE2504" t="str">
            <v>Jul</v>
          </cell>
        </row>
        <row r="2505">
          <cell r="C2505" t="str">
            <v>Ayudthaya (Banpu)</v>
          </cell>
          <cell r="R2505">
            <v>50000</v>
          </cell>
          <cell r="AZ2505">
            <v>-25000</v>
          </cell>
          <cell r="BA2505">
            <v>-55084.745762711864</v>
          </cell>
          <cell r="BC2505" t="str">
            <v>OTHERS</v>
          </cell>
          <cell r="BE2505" t="str">
            <v>Aug</v>
          </cell>
        </row>
        <row r="2506">
          <cell r="C2506" t="str">
            <v>Ayudthaya (Banpu)</v>
          </cell>
          <cell r="R2506">
            <v>0</v>
          </cell>
          <cell r="AZ2506">
            <v>0</v>
          </cell>
          <cell r="BA2506">
            <v>0</v>
          </cell>
          <cell r="BC2506" t="str">
            <v>OTHERS</v>
          </cell>
          <cell r="BE2506" t="str">
            <v>Sep</v>
          </cell>
        </row>
        <row r="2507">
          <cell r="C2507" t="str">
            <v>Ayudthaya (Banpu)</v>
          </cell>
          <cell r="R2507">
            <v>0</v>
          </cell>
          <cell r="AZ2507">
            <v>0</v>
          </cell>
          <cell r="BA2507">
            <v>0</v>
          </cell>
          <cell r="BC2507" t="str">
            <v>OTHERS</v>
          </cell>
          <cell r="BE2507" t="str">
            <v>Oct</v>
          </cell>
        </row>
        <row r="2508">
          <cell r="C2508" t="str">
            <v>Ayudthaya (Banpu)</v>
          </cell>
          <cell r="R2508">
            <v>0</v>
          </cell>
          <cell r="AZ2508">
            <v>0</v>
          </cell>
          <cell r="BA2508">
            <v>0</v>
          </cell>
          <cell r="BC2508" t="str">
            <v>OTHERS</v>
          </cell>
          <cell r="BE2508" t="str">
            <v>Nov</v>
          </cell>
        </row>
        <row r="2509">
          <cell r="C2509" t="str">
            <v>Ayudthaya (Banpu)</v>
          </cell>
          <cell r="R2509">
            <v>0</v>
          </cell>
          <cell r="AZ2509">
            <v>0</v>
          </cell>
          <cell r="BA2509">
            <v>0</v>
          </cell>
          <cell r="BC2509" t="str">
            <v>OTHERS</v>
          </cell>
          <cell r="BE2509" t="str">
            <v>Dec</v>
          </cell>
        </row>
        <row r="2510">
          <cell r="C2510" t="str">
            <v>Ayudthaya (Banpu)</v>
          </cell>
          <cell r="R2510">
            <v>0</v>
          </cell>
          <cell r="AZ2510">
            <v>0</v>
          </cell>
          <cell r="BA2510">
            <v>0</v>
          </cell>
          <cell r="BC2510" t="str">
            <v>OTHERS</v>
          </cell>
          <cell r="BE2510" t="str">
            <v>Jan</v>
          </cell>
        </row>
        <row r="2511">
          <cell r="C2511" t="str">
            <v>Ayudthaya (Banpu)</v>
          </cell>
          <cell r="R2511">
            <v>0</v>
          </cell>
          <cell r="AZ2511">
            <v>0</v>
          </cell>
          <cell r="BA2511">
            <v>0</v>
          </cell>
          <cell r="BC2511" t="str">
            <v>OTHERS</v>
          </cell>
          <cell r="BE2511" t="str">
            <v>Feb</v>
          </cell>
        </row>
        <row r="2512">
          <cell r="C2512" t="str">
            <v>Ayudthaya (Banpu)</v>
          </cell>
          <cell r="R2512">
            <v>0</v>
          </cell>
          <cell r="AZ2512">
            <v>0</v>
          </cell>
          <cell r="BA2512">
            <v>0</v>
          </cell>
          <cell r="BC2512" t="str">
            <v>OTHERS</v>
          </cell>
          <cell r="BE2512" t="str">
            <v>Mar</v>
          </cell>
        </row>
        <row r="2513">
          <cell r="C2513" t="str">
            <v>Ayudthaya (Banpu)</v>
          </cell>
          <cell r="R2513">
            <v>0</v>
          </cell>
          <cell r="AZ2513">
            <v>0</v>
          </cell>
          <cell r="BA2513">
            <v>0</v>
          </cell>
          <cell r="BC2513" t="str">
            <v>OTHERS</v>
          </cell>
          <cell r="BE2513" t="str">
            <v>Apr</v>
          </cell>
        </row>
        <row r="2514">
          <cell r="C2514" t="str">
            <v>Ayudthaya (Banpu)</v>
          </cell>
          <cell r="R2514">
            <v>0</v>
          </cell>
          <cell r="AZ2514">
            <v>0</v>
          </cell>
          <cell r="BA2514">
            <v>0</v>
          </cell>
          <cell r="BC2514" t="str">
            <v>OTHERS</v>
          </cell>
          <cell r="BE2514" t="str">
            <v>May</v>
          </cell>
        </row>
        <row r="2515">
          <cell r="C2515" t="str">
            <v>Ayudthaya (Banpu)</v>
          </cell>
          <cell r="R2515">
            <v>0</v>
          </cell>
          <cell r="AZ2515">
            <v>0</v>
          </cell>
          <cell r="BA2515">
            <v>0</v>
          </cell>
          <cell r="BC2515" t="str">
            <v>OTHERS</v>
          </cell>
          <cell r="BE2515" t="str">
            <v>Jun</v>
          </cell>
        </row>
        <row r="2516">
          <cell r="C2516" t="str">
            <v>Ayudthaya (Banpu)</v>
          </cell>
          <cell r="R2516">
            <v>0</v>
          </cell>
          <cell r="AZ2516">
            <v>0</v>
          </cell>
          <cell r="BA2516">
            <v>0</v>
          </cell>
          <cell r="BC2516" t="str">
            <v>OTHERS</v>
          </cell>
          <cell r="BE2516" t="str">
            <v>Jul</v>
          </cell>
        </row>
        <row r="2517">
          <cell r="C2517" t="str">
            <v>Ayudthaya (Banpu)</v>
          </cell>
          <cell r="R2517">
            <v>0</v>
          </cell>
          <cell r="AZ2517">
            <v>0</v>
          </cell>
          <cell r="BA2517">
            <v>0</v>
          </cell>
          <cell r="BC2517" t="str">
            <v>OTHERS</v>
          </cell>
          <cell r="BE2517" t="str">
            <v>Aug</v>
          </cell>
        </row>
        <row r="2518">
          <cell r="C2518" t="str">
            <v>Ayudthaya (Banpu)</v>
          </cell>
          <cell r="R2518">
            <v>50000</v>
          </cell>
          <cell r="AZ2518">
            <v>-25000</v>
          </cell>
          <cell r="BA2518">
            <v>-60041.254237288136</v>
          </cell>
          <cell r="BC2518" t="str">
            <v>OTHERS</v>
          </cell>
          <cell r="BE2518" t="str">
            <v>Sep</v>
          </cell>
        </row>
        <row r="2519">
          <cell r="C2519" t="str">
            <v>Ayudthaya (Banpu)</v>
          </cell>
          <cell r="R2519">
            <v>0</v>
          </cell>
          <cell r="AZ2519">
            <v>0</v>
          </cell>
          <cell r="BA2519">
            <v>0</v>
          </cell>
          <cell r="BC2519" t="str">
            <v>OTHERS</v>
          </cell>
          <cell r="BE2519" t="str">
            <v>Oct</v>
          </cell>
        </row>
        <row r="2520">
          <cell r="C2520" t="str">
            <v>Ayudthaya (Banpu)</v>
          </cell>
          <cell r="R2520">
            <v>50000</v>
          </cell>
          <cell r="AZ2520">
            <v>-25000</v>
          </cell>
          <cell r="BA2520">
            <v>-60041.254237288136</v>
          </cell>
          <cell r="BC2520" t="str">
            <v>OTHERS</v>
          </cell>
          <cell r="BE2520" t="str">
            <v>Nov</v>
          </cell>
        </row>
        <row r="2521">
          <cell r="C2521" t="str">
            <v>Ayudthaya (Banpu)</v>
          </cell>
          <cell r="R2521">
            <v>0</v>
          </cell>
          <cell r="AZ2521">
            <v>0</v>
          </cell>
          <cell r="BA2521">
            <v>0</v>
          </cell>
          <cell r="BC2521" t="str">
            <v>OTHERS</v>
          </cell>
          <cell r="BE2521" t="str">
            <v>Dec</v>
          </cell>
        </row>
        <row r="2522">
          <cell r="C2522" t="str">
            <v>Tamaka (Banpu)</v>
          </cell>
          <cell r="R2522">
            <v>0</v>
          </cell>
          <cell r="AZ2522">
            <v>0</v>
          </cell>
          <cell r="BA2522">
            <v>0</v>
          </cell>
          <cell r="BC2522" t="str">
            <v>OTHERS</v>
          </cell>
          <cell r="BE2522" t="str">
            <v>Jan</v>
          </cell>
        </row>
        <row r="2523">
          <cell r="C2523" t="str">
            <v>Tamaka (Banpu)</v>
          </cell>
          <cell r="R2523">
            <v>0</v>
          </cell>
          <cell r="AZ2523">
            <v>0</v>
          </cell>
          <cell r="BA2523">
            <v>0</v>
          </cell>
          <cell r="BC2523" t="str">
            <v>OTHERS</v>
          </cell>
          <cell r="BE2523" t="str">
            <v>Feb</v>
          </cell>
        </row>
        <row r="2524">
          <cell r="C2524" t="str">
            <v>Tamaka (Banpu)</v>
          </cell>
          <cell r="R2524">
            <v>55000</v>
          </cell>
          <cell r="AZ2524">
            <v>-27500</v>
          </cell>
          <cell r="BA2524">
            <v>-66045.379661016952</v>
          </cell>
          <cell r="BC2524" t="str">
            <v>OTHERS</v>
          </cell>
          <cell r="BE2524" t="str">
            <v>Mar</v>
          </cell>
        </row>
        <row r="2525">
          <cell r="C2525" t="str">
            <v>Tamaka (Banpu)</v>
          </cell>
          <cell r="R2525">
            <v>0</v>
          </cell>
          <cell r="AZ2525">
            <v>0</v>
          </cell>
          <cell r="BA2525">
            <v>0</v>
          </cell>
          <cell r="BC2525" t="str">
            <v>OTHERS</v>
          </cell>
          <cell r="BE2525" t="str">
            <v>Apr</v>
          </cell>
        </row>
        <row r="2526">
          <cell r="C2526" t="str">
            <v>Tamaka (Banpu)</v>
          </cell>
          <cell r="R2526">
            <v>0</v>
          </cell>
          <cell r="AZ2526">
            <v>0</v>
          </cell>
          <cell r="BA2526">
            <v>0</v>
          </cell>
          <cell r="BC2526" t="str">
            <v>OTHERS</v>
          </cell>
          <cell r="BE2526" t="str">
            <v>May</v>
          </cell>
        </row>
        <row r="2527">
          <cell r="C2527" t="str">
            <v>Tamaka (Banpu)</v>
          </cell>
          <cell r="R2527">
            <v>0</v>
          </cell>
          <cell r="AZ2527">
            <v>0</v>
          </cell>
          <cell r="BA2527">
            <v>0</v>
          </cell>
          <cell r="BC2527" t="str">
            <v>OTHERS</v>
          </cell>
          <cell r="BE2527" t="str">
            <v>Jun</v>
          </cell>
        </row>
        <row r="2528">
          <cell r="C2528" t="str">
            <v>Tamaka (Banpu)</v>
          </cell>
          <cell r="R2528">
            <v>0</v>
          </cell>
          <cell r="AZ2528">
            <v>0</v>
          </cell>
          <cell r="BA2528">
            <v>0</v>
          </cell>
          <cell r="BC2528" t="str">
            <v>OTHERS</v>
          </cell>
          <cell r="BE2528" t="str">
            <v>Jul</v>
          </cell>
        </row>
        <row r="2529">
          <cell r="C2529" t="str">
            <v>Tamaka (Banpu)</v>
          </cell>
          <cell r="R2529">
            <v>0</v>
          </cell>
          <cell r="AZ2529">
            <v>0</v>
          </cell>
          <cell r="BA2529">
            <v>0</v>
          </cell>
          <cell r="BC2529" t="str">
            <v>OTHERS</v>
          </cell>
          <cell r="BE2529" t="str">
            <v>Aug</v>
          </cell>
        </row>
        <row r="2530">
          <cell r="C2530" t="str">
            <v>Tamaka (Banpu)</v>
          </cell>
          <cell r="R2530">
            <v>0</v>
          </cell>
          <cell r="AZ2530">
            <v>0</v>
          </cell>
          <cell r="BA2530">
            <v>0</v>
          </cell>
          <cell r="BC2530" t="str">
            <v>OTHERS</v>
          </cell>
          <cell r="BE2530" t="str">
            <v>Sep</v>
          </cell>
        </row>
        <row r="2531">
          <cell r="C2531" t="str">
            <v>Tamaka (Banpu)</v>
          </cell>
          <cell r="R2531">
            <v>0</v>
          </cell>
          <cell r="AZ2531">
            <v>0</v>
          </cell>
          <cell r="BA2531">
            <v>0</v>
          </cell>
          <cell r="BC2531" t="str">
            <v>OTHERS</v>
          </cell>
          <cell r="BE2531" t="str">
            <v>Oct</v>
          </cell>
        </row>
        <row r="2532">
          <cell r="C2532" t="str">
            <v>Tamaka (Banpu)</v>
          </cell>
          <cell r="R2532">
            <v>0</v>
          </cell>
          <cell r="AZ2532">
            <v>0</v>
          </cell>
          <cell r="BA2532">
            <v>0</v>
          </cell>
          <cell r="BC2532" t="str">
            <v>OTHERS</v>
          </cell>
          <cell r="BE2532" t="str">
            <v>Nov</v>
          </cell>
        </row>
        <row r="2533">
          <cell r="C2533" t="str">
            <v>Tamaka (Banpu)</v>
          </cell>
          <cell r="R2533">
            <v>0</v>
          </cell>
          <cell r="AZ2533">
            <v>0</v>
          </cell>
          <cell r="BA2533">
            <v>0</v>
          </cell>
          <cell r="BC2533" t="str">
            <v>OTHERS</v>
          </cell>
          <cell r="BE2533" t="str">
            <v>Dec</v>
          </cell>
        </row>
        <row r="2534">
          <cell r="C2534" t="str">
            <v>Tamaka (Banpu)</v>
          </cell>
          <cell r="R2534">
            <v>0</v>
          </cell>
          <cell r="AZ2534">
            <v>0</v>
          </cell>
          <cell r="BA2534">
            <v>0</v>
          </cell>
          <cell r="BC2534" t="str">
            <v>OTHERS</v>
          </cell>
          <cell r="BE2534" t="str">
            <v>Jan</v>
          </cell>
        </row>
        <row r="2535">
          <cell r="C2535" t="str">
            <v>Tamaka (Banpu)</v>
          </cell>
          <cell r="R2535">
            <v>0</v>
          </cell>
          <cell r="AZ2535">
            <v>0</v>
          </cell>
          <cell r="BA2535">
            <v>0</v>
          </cell>
          <cell r="BC2535" t="str">
            <v>OTHERS</v>
          </cell>
          <cell r="BE2535" t="str">
            <v>Feb</v>
          </cell>
        </row>
        <row r="2536">
          <cell r="C2536" t="str">
            <v>Tamaka (Banpu)</v>
          </cell>
          <cell r="R2536">
            <v>0</v>
          </cell>
          <cell r="AZ2536">
            <v>0</v>
          </cell>
          <cell r="BA2536">
            <v>0</v>
          </cell>
          <cell r="BC2536" t="str">
            <v>OTHERS</v>
          </cell>
          <cell r="BE2536" t="str">
            <v>Mar</v>
          </cell>
        </row>
        <row r="2537">
          <cell r="C2537" t="str">
            <v>Tamaka (Banpu)</v>
          </cell>
          <cell r="R2537">
            <v>0</v>
          </cell>
          <cell r="AZ2537">
            <v>0</v>
          </cell>
          <cell r="BA2537">
            <v>0</v>
          </cell>
          <cell r="BC2537" t="str">
            <v>OTHERS</v>
          </cell>
          <cell r="BE2537" t="str">
            <v>Apr</v>
          </cell>
        </row>
        <row r="2538">
          <cell r="C2538" t="str">
            <v>Tamaka (Banpu)</v>
          </cell>
          <cell r="R2538">
            <v>0</v>
          </cell>
          <cell r="AZ2538">
            <v>0</v>
          </cell>
          <cell r="BA2538">
            <v>0</v>
          </cell>
          <cell r="BC2538" t="str">
            <v>OTHERS</v>
          </cell>
          <cell r="BE2538" t="str">
            <v>May</v>
          </cell>
        </row>
        <row r="2539">
          <cell r="C2539" t="str">
            <v>Tamaka (Banpu)</v>
          </cell>
          <cell r="R2539">
            <v>0</v>
          </cell>
          <cell r="AZ2539">
            <v>0</v>
          </cell>
          <cell r="BA2539">
            <v>0</v>
          </cell>
          <cell r="BC2539" t="str">
            <v>OTHERS</v>
          </cell>
          <cell r="BE2539" t="str">
            <v>Jun</v>
          </cell>
        </row>
        <row r="2540">
          <cell r="C2540" t="str">
            <v>Tamaka (Banpu)</v>
          </cell>
          <cell r="R2540">
            <v>55000</v>
          </cell>
          <cell r="AZ2540">
            <v>-27500</v>
          </cell>
          <cell r="BA2540">
            <v>-61991.52542372881</v>
          </cell>
          <cell r="BC2540" t="str">
            <v>OTHERS</v>
          </cell>
          <cell r="BE2540" t="str">
            <v>Jul</v>
          </cell>
        </row>
        <row r="2541">
          <cell r="C2541" t="str">
            <v>Tamaka (Banpu)</v>
          </cell>
          <cell r="R2541">
            <v>0</v>
          </cell>
          <cell r="AZ2541">
            <v>0</v>
          </cell>
          <cell r="BA2541">
            <v>0</v>
          </cell>
          <cell r="BC2541" t="str">
            <v>OTHERS</v>
          </cell>
          <cell r="BE2541" t="str">
            <v>Aug</v>
          </cell>
        </row>
        <row r="2542">
          <cell r="C2542" t="str">
            <v>Tamaka (Banpu)</v>
          </cell>
          <cell r="R2542">
            <v>0</v>
          </cell>
          <cell r="AZ2542">
            <v>0</v>
          </cell>
          <cell r="BA2542">
            <v>0</v>
          </cell>
          <cell r="BC2542" t="str">
            <v>OTHERS</v>
          </cell>
          <cell r="BE2542" t="str">
            <v>Sep</v>
          </cell>
        </row>
        <row r="2543">
          <cell r="C2543" t="str">
            <v>Tamaka (Banpu)</v>
          </cell>
          <cell r="R2543">
            <v>55000</v>
          </cell>
          <cell r="AZ2543">
            <v>-27500</v>
          </cell>
          <cell r="BA2543">
            <v>-61991.52542372881</v>
          </cell>
          <cell r="BC2543" t="str">
            <v>OTHERS</v>
          </cell>
          <cell r="BE2543" t="str">
            <v>Oct</v>
          </cell>
        </row>
        <row r="2544">
          <cell r="C2544" t="str">
            <v>Tamaka (Banpu)</v>
          </cell>
          <cell r="R2544">
            <v>0</v>
          </cell>
          <cell r="AZ2544">
            <v>0</v>
          </cell>
          <cell r="BA2544">
            <v>0</v>
          </cell>
          <cell r="BC2544" t="str">
            <v>OTHERS</v>
          </cell>
          <cell r="BE2544" t="str">
            <v>Nov</v>
          </cell>
        </row>
        <row r="2545">
          <cell r="C2545" t="str">
            <v>Tamaka (Banpu)</v>
          </cell>
          <cell r="R2545">
            <v>0</v>
          </cell>
          <cell r="AZ2545">
            <v>0</v>
          </cell>
          <cell r="BA2545">
            <v>0</v>
          </cell>
          <cell r="BC2545" t="str">
            <v>OTHERS</v>
          </cell>
          <cell r="BE2545" t="str">
            <v>Dec</v>
          </cell>
        </row>
        <row r="2546">
          <cell r="C2546" t="str">
            <v>SCC (CMMC)</v>
          </cell>
          <cell r="R2546">
            <v>47500</v>
          </cell>
          <cell r="AZ2546">
            <v>-23750</v>
          </cell>
          <cell r="BA2546">
            <v>-52230.678810511832</v>
          </cell>
          <cell r="BC2546" t="str">
            <v>OTHERS</v>
          </cell>
          <cell r="BE2546" t="str">
            <v>Jan</v>
          </cell>
        </row>
        <row r="2547">
          <cell r="C2547" t="str">
            <v>SCC (CMMC)</v>
          </cell>
          <cell r="R2547">
            <v>47500</v>
          </cell>
          <cell r="AZ2547">
            <v>-23750</v>
          </cell>
          <cell r="BA2547">
            <v>-52230.678810511832</v>
          </cell>
          <cell r="BC2547" t="str">
            <v>OTHERS</v>
          </cell>
          <cell r="BE2547" t="str">
            <v>Feb</v>
          </cell>
        </row>
        <row r="2548">
          <cell r="C2548" t="str">
            <v>SCC (CMMC)</v>
          </cell>
          <cell r="R2548">
            <v>0</v>
          </cell>
          <cell r="AZ2548">
            <v>0</v>
          </cell>
          <cell r="BA2548">
            <v>0</v>
          </cell>
          <cell r="BC2548" t="str">
            <v>OTHERS</v>
          </cell>
          <cell r="BE2548" t="str">
            <v>Mar</v>
          </cell>
        </row>
        <row r="2549">
          <cell r="C2549" t="str">
            <v>SCC (CMMC)</v>
          </cell>
          <cell r="R2549">
            <v>47500</v>
          </cell>
          <cell r="AZ2549">
            <v>-23750</v>
          </cell>
          <cell r="BA2549">
            <v>-52230.678810511832</v>
          </cell>
          <cell r="BC2549" t="str">
            <v>OTHERS</v>
          </cell>
          <cell r="BE2549" t="str">
            <v>Apr</v>
          </cell>
        </row>
        <row r="2550">
          <cell r="C2550" t="str">
            <v>SCC (CMMC)</v>
          </cell>
          <cell r="R2550">
            <v>47500</v>
          </cell>
          <cell r="AZ2550">
            <v>-23750</v>
          </cell>
          <cell r="BA2550">
            <v>-52230.678810511832</v>
          </cell>
          <cell r="BC2550" t="str">
            <v>OTHERS</v>
          </cell>
          <cell r="BE2550" t="str">
            <v>May</v>
          </cell>
        </row>
        <row r="2551">
          <cell r="C2551" t="str">
            <v>SCC (CMMC)</v>
          </cell>
          <cell r="R2551">
            <v>47500</v>
          </cell>
          <cell r="AZ2551">
            <v>-23750</v>
          </cell>
          <cell r="BA2551">
            <v>-52230.678810511832</v>
          </cell>
          <cell r="BC2551" t="str">
            <v>OTHERS</v>
          </cell>
          <cell r="BE2551" t="str">
            <v>Jun</v>
          </cell>
        </row>
        <row r="2552">
          <cell r="C2552" t="str">
            <v>SCC (CMMC)</v>
          </cell>
          <cell r="R2552">
            <v>0</v>
          </cell>
          <cell r="AZ2552">
            <v>0</v>
          </cell>
          <cell r="BA2552">
            <v>0</v>
          </cell>
          <cell r="BC2552" t="str">
            <v>OTHERS</v>
          </cell>
          <cell r="BE2552" t="str">
            <v>Jul</v>
          </cell>
        </row>
        <row r="2553">
          <cell r="C2553" t="str">
            <v>SCC (CMMC)</v>
          </cell>
          <cell r="R2553">
            <v>47500</v>
          </cell>
          <cell r="AZ2553">
            <v>-23750</v>
          </cell>
          <cell r="BA2553">
            <v>-52230.678810511832</v>
          </cell>
          <cell r="BC2553" t="str">
            <v>OTHERS</v>
          </cell>
          <cell r="BE2553" t="str">
            <v>Aug</v>
          </cell>
        </row>
        <row r="2554">
          <cell r="C2554" t="str">
            <v>SCC (CMMC)</v>
          </cell>
          <cell r="R2554">
            <v>0</v>
          </cell>
          <cell r="AZ2554">
            <v>0</v>
          </cell>
          <cell r="BA2554">
            <v>0</v>
          </cell>
          <cell r="BC2554" t="str">
            <v>OTHERS</v>
          </cell>
          <cell r="BE2554" t="str">
            <v>Sep</v>
          </cell>
        </row>
        <row r="2555">
          <cell r="C2555" t="str">
            <v>SCC (CMMC)</v>
          </cell>
          <cell r="R2555">
            <v>0</v>
          </cell>
          <cell r="AZ2555">
            <v>0</v>
          </cell>
          <cell r="BA2555">
            <v>0</v>
          </cell>
          <cell r="BC2555" t="str">
            <v>OTHERS</v>
          </cell>
          <cell r="BE2555" t="str">
            <v>Oct</v>
          </cell>
        </row>
        <row r="2556">
          <cell r="C2556" t="str">
            <v>SCC (CMMC)</v>
          </cell>
          <cell r="R2556">
            <v>0</v>
          </cell>
          <cell r="AZ2556">
            <v>0</v>
          </cell>
          <cell r="BA2556">
            <v>0</v>
          </cell>
          <cell r="BC2556" t="str">
            <v>OTHERS</v>
          </cell>
          <cell r="BE2556" t="str">
            <v>Nov</v>
          </cell>
        </row>
        <row r="2557">
          <cell r="C2557" t="str">
            <v>SCC (CMMC)</v>
          </cell>
          <cell r="R2557">
            <v>0</v>
          </cell>
          <cell r="AZ2557">
            <v>0</v>
          </cell>
          <cell r="BA2557">
            <v>0</v>
          </cell>
          <cell r="BC2557" t="str">
            <v>OTHERS</v>
          </cell>
          <cell r="BE2557" t="str">
            <v>Dec</v>
          </cell>
        </row>
        <row r="2558">
          <cell r="C2558" t="str">
            <v>SCC</v>
          </cell>
          <cell r="R2558">
            <v>47500</v>
          </cell>
          <cell r="AZ2558">
            <v>0</v>
          </cell>
          <cell r="BA2558">
            <v>0</v>
          </cell>
          <cell r="BC2558" t="str">
            <v>BANPU</v>
          </cell>
          <cell r="BE2558" t="str">
            <v>Jan</v>
          </cell>
        </row>
        <row r="2559">
          <cell r="C2559" t="str">
            <v>SCC</v>
          </cell>
          <cell r="R2559">
            <v>47500</v>
          </cell>
          <cell r="AZ2559">
            <v>0</v>
          </cell>
          <cell r="BA2559">
            <v>0</v>
          </cell>
          <cell r="BC2559" t="str">
            <v>BANPU</v>
          </cell>
          <cell r="BE2559" t="str">
            <v>Feb</v>
          </cell>
        </row>
        <row r="2560">
          <cell r="C2560" t="str">
            <v>SCC</v>
          </cell>
          <cell r="R2560">
            <v>0</v>
          </cell>
          <cell r="AZ2560">
            <v>0</v>
          </cell>
          <cell r="BA2560">
            <v>0</v>
          </cell>
          <cell r="BC2560" t="str">
            <v>BANPU</v>
          </cell>
          <cell r="BE2560" t="str">
            <v>Mar</v>
          </cell>
        </row>
        <row r="2561">
          <cell r="C2561" t="str">
            <v>SCC</v>
          </cell>
          <cell r="R2561">
            <v>47500</v>
          </cell>
          <cell r="AZ2561">
            <v>0</v>
          </cell>
          <cell r="BA2561">
            <v>0</v>
          </cell>
          <cell r="BC2561" t="str">
            <v>BANPU</v>
          </cell>
          <cell r="BE2561" t="str">
            <v>Apr</v>
          </cell>
        </row>
        <row r="2562">
          <cell r="C2562" t="str">
            <v>SCC</v>
          </cell>
          <cell r="R2562">
            <v>47500</v>
          </cell>
          <cell r="AZ2562">
            <v>0</v>
          </cell>
          <cell r="BA2562">
            <v>0</v>
          </cell>
          <cell r="BC2562" t="str">
            <v>BANPU</v>
          </cell>
          <cell r="BE2562" t="str">
            <v>May</v>
          </cell>
        </row>
        <row r="2563">
          <cell r="C2563" t="str">
            <v>SCC</v>
          </cell>
          <cell r="R2563">
            <v>47500</v>
          </cell>
          <cell r="AZ2563">
            <v>0</v>
          </cell>
          <cell r="BA2563">
            <v>0</v>
          </cell>
          <cell r="BC2563" t="str">
            <v>BANPU</v>
          </cell>
          <cell r="BE2563" t="str">
            <v>Jun</v>
          </cell>
        </row>
        <row r="2564">
          <cell r="C2564" t="str">
            <v>SCC</v>
          </cell>
          <cell r="R2564">
            <v>0</v>
          </cell>
          <cell r="AZ2564">
            <v>0</v>
          </cell>
          <cell r="BA2564">
            <v>0</v>
          </cell>
          <cell r="BC2564" t="str">
            <v>BANPU</v>
          </cell>
          <cell r="BE2564" t="str">
            <v>Jul</v>
          </cell>
        </row>
        <row r="2565">
          <cell r="C2565" t="str">
            <v>SCC</v>
          </cell>
          <cell r="R2565">
            <v>47500</v>
          </cell>
          <cell r="AZ2565">
            <v>0</v>
          </cell>
          <cell r="BA2565">
            <v>0</v>
          </cell>
          <cell r="BC2565" t="str">
            <v>BANPU</v>
          </cell>
          <cell r="BE2565" t="str">
            <v>Aug</v>
          </cell>
        </row>
        <row r="2566">
          <cell r="C2566" t="str">
            <v>SCC</v>
          </cell>
          <cell r="R2566">
            <v>0</v>
          </cell>
          <cell r="AZ2566">
            <v>0</v>
          </cell>
          <cell r="BA2566">
            <v>0</v>
          </cell>
          <cell r="BC2566" t="str">
            <v>BANPU</v>
          </cell>
          <cell r="BE2566" t="str">
            <v>Sep</v>
          </cell>
        </row>
        <row r="2567">
          <cell r="C2567" t="str">
            <v>SCC</v>
          </cell>
          <cell r="R2567">
            <v>0</v>
          </cell>
          <cell r="AZ2567">
            <v>0</v>
          </cell>
          <cell r="BA2567">
            <v>0</v>
          </cell>
          <cell r="BC2567" t="str">
            <v>BANPU</v>
          </cell>
          <cell r="BE2567" t="str">
            <v>Oct</v>
          </cell>
        </row>
        <row r="2568">
          <cell r="C2568" t="str">
            <v>SCC</v>
          </cell>
          <cell r="R2568">
            <v>0</v>
          </cell>
          <cell r="AZ2568">
            <v>0</v>
          </cell>
          <cell r="BA2568">
            <v>0</v>
          </cell>
          <cell r="BC2568" t="str">
            <v>BANPU</v>
          </cell>
          <cell r="BE2568" t="str">
            <v>Nov</v>
          </cell>
        </row>
        <row r="2569">
          <cell r="C2569" t="str">
            <v>SCC</v>
          </cell>
          <cell r="R2569">
            <v>0</v>
          </cell>
          <cell r="AZ2569">
            <v>0</v>
          </cell>
          <cell r="BA2569">
            <v>0</v>
          </cell>
          <cell r="BC2569" t="str">
            <v>BANPU</v>
          </cell>
          <cell r="BE2569" t="str">
            <v>Dec</v>
          </cell>
        </row>
        <row r="2570">
          <cell r="C2570" t="str">
            <v>SCC (CMMC)</v>
          </cell>
          <cell r="R2570">
            <v>2500.0000000000023</v>
          </cell>
          <cell r="AZ2570">
            <v>-1250.0000000000011</v>
          </cell>
          <cell r="BA2570">
            <v>-2947.405935250888</v>
          </cell>
          <cell r="BC2570" t="str">
            <v>OTHERS</v>
          </cell>
          <cell r="BE2570" t="str">
            <v>Jan</v>
          </cell>
        </row>
        <row r="2571">
          <cell r="C2571" t="str">
            <v>SCC (CMMC)</v>
          </cell>
          <cell r="R2571">
            <v>2500.0000000000023</v>
          </cell>
          <cell r="AZ2571">
            <v>-1250.0000000000011</v>
          </cell>
          <cell r="BA2571">
            <v>-2947.405935250888</v>
          </cell>
          <cell r="BC2571" t="str">
            <v>OTHERS</v>
          </cell>
          <cell r="BE2571" t="str">
            <v>Feb</v>
          </cell>
        </row>
        <row r="2572">
          <cell r="C2572" t="str">
            <v>SCC (CMMC)</v>
          </cell>
          <cell r="R2572">
            <v>0</v>
          </cell>
          <cell r="AZ2572">
            <v>0</v>
          </cell>
          <cell r="BA2572">
            <v>0</v>
          </cell>
          <cell r="BC2572" t="str">
            <v>OTHERS</v>
          </cell>
          <cell r="BE2572" t="str">
            <v>Mar</v>
          </cell>
        </row>
        <row r="2573">
          <cell r="C2573" t="str">
            <v>SCC (CMMC)</v>
          </cell>
          <cell r="R2573">
            <v>2500.0000000000023</v>
          </cell>
          <cell r="AZ2573">
            <v>-1250.0000000000011</v>
          </cell>
          <cell r="BA2573">
            <v>-2947.405935250888</v>
          </cell>
          <cell r="BC2573" t="str">
            <v>OTHERS</v>
          </cell>
          <cell r="BE2573" t="str">
            <v>Apr</v>
          </cell>
        </row>
        <row r="2574">
          <cell r="C2574" t="str">
            <v>SCC (CMMC)</v>
          </cell>
          <cell r="R2574">
            <v>2500.0000000000023</v>
          </cell>
          <cell r="AZ2574">
            <v>-1250.0000000000011</v>
          </cell>
          <cell r="BA2574">
            <v>-2947.405935250888</v>
          </cell>
          <cell r="BC2574" t="str">
            <v>OTHERS</v>
          </cell>
          <cell r="BE2574" t="str">
            <v>May</v>
          </cell>
        </row>
        <row r="2575">
          <cell r="C2575" t="str">
            <v>SCC (CMMC)</v>
          </cell>
          <cell r="R2575">
            <v>2500.0000000000023</v>
          </cell>
          <cell r="AZ2575">
            <v>-1250.0000000000011</v>
          </cell>
          <cell r="BA2575">
            <v>-2947.405935250888</v>
          </cell>
          <cell r="BC2575" t="str">
            <v>OTHERS</v>
          </cell>
          <cell r="BE2575" t="str">
            <v>Jun</v>
          </cell>
        </row>
        <row r="2576">
          <cell r="C2576" t="str">
            <v>SCC (CMMC)</v>
          </cell>
          <cell r="R2576">
            <v>0</v>
          </cell>
          <cell r="AZ2576">
            <v>0</v>
          </cell>
          <cell r="BA2576">
            <v>0</v>
          </cell>
          <cell r="BC2576" t="str">
            <v>OTHERS</v>
          </cell>
          <cell r="BE2576" t="str">
            <v>Jul</v>
          </cell>
        </row>
        <row r="2577">
          <cell r="C2577" t="str">
            <v>SCC (CMMC)</v>
          </cell>
          <cell r="R2577">
            <v>2500.0000000000023</v>
          </cell>
          <cell r="AZ2577">
            <v>-1250.0000000000011</v>
          </cell>
          <cell r="BA2577">
            <v>-2947.405935250888</v>
          </cell>
          <cell r="BC2577" t="str">
            <v>OTHERS</v>
          </cell>
          <cell r="BE2577" t="str">
            <v>Aug</v>
          </cell>
        </row>
        <row r="2578">
          <cell r="C2578" t="str">
            <v>SCC (CMMC)</v>
          </cell>
          <cell r="R2578">
            <v>0</v>
          </cell>
          <cell r="AZ2578">
            <v>0</v>
          </cell>
          <cell r="BA2578">
            <v>0</v>
          </cell>
          <cell r="BC2578" t="str">
            <v>OTHERS</v>
          </cell>
          <cell r="BE2578" t="str">
            <v>Sep</v>
          </cell>
        </row>
        <row r="2579">
          <cell r="C2579" t="str">
            <v>SCC (CMMC)</v>
          </cell>
          <cell r="R2579">
            <v>0</v>
          </cell>
          <cell r="AZ2579">
            <v>0</v>
          </cell>
          <cell r="BA2579">
            <v>0</v>
          </cell>
          <cell r="BC2579" t="str">
            <v>OTHERS</v>
          </cell>
          <cell r="BE2579" t="str">
            <v>Oct</v>
          </cell>
        </row>
        <row r="2580">
          <cell r="C2580" t="str">
            <v>SCC (CMMC)</v>
          </cell>
          <cell r="R2580">
            <v>0</v>
          </cell>
          <cell r="AZ2580">
            <v>0</v>
          </cell>
          <cell r="BA2580">
            <v>0</v>
          </cell>
          <cell r="BC2580" t="str">
            <v>OTHERS</v>
          </cell>
          <cell r="BE2580" t="str">
            <v>Nov</v>
          </cell>
        </row>
        <row r="2581">
          <cell r="C2581" t="str">
            <v>SCC (CMMC)</v>
          </cell>
          <cell r="R2581">
            <v>0</v>
          </cell>
          <cell r="AZ2581">
            <v>0</v>
          </cell>
          <cell r="BA2581">
            <v>0</v>
          </cell>
          <cell r="BC2581" t="str">
            <v>OTHERS</v>
          </cell>
          <cell r="BE2581" t="str">
            <v>Dec</v>
          </cell>
        </row>
        <row r="2582">
          <cell r="C2582" t="str">
            <v>SCC</v>
          </cell>
          <cell r="R2582">
            <v>2500.0000000000023</v>
          </cell>
          <cell r="AZ2582">
            <v>0</v>
          </cell>
          <cell r="BA2582">
            <v>0</v>
          </cell>
          <cell r="BC2582" t="str">
            <v>BANPU</v>
          </cell>
          <cell r="BE2582" t="str">
            <v>Jan</v>
          </cell>
        </row>
        <row r="2583">
          <cell r="C2583" t="str">
            <v>SCC</v>
          </cell>
          <cell r="R2583">
            <v>2500.0000000000023</v>
          </cell>
          <cell r="AZ2583">
            <v>0</v>
          </cell>
          <cell r="BA2583">
            <v>0</v>
          </cell>
          <cell r="BC2583" t="str">
            <v>BANPU</v>
          </cell>
          <cell r="BE2583" t="str">
            <v>Feb</v>
          </cell>
        </row>
        <row r="2584">
          <cell r="C2584" t="str">
            <v>SCC</v>
          </cell>
          <cell r="R2584">
            <v>0</v>
          </cell>
          <cell r="AZ2584">
            <v>0</v>
          </cell>
          <cell r="BA2584">
            <v>0</v>
          </cell>
          <cell r="BC2584" t="str">
            <v>BANPU</v>
          </cell>
          <cell r="BE2584" t="str">
            <v>Mar</v>
          </cell>
        </row>
        <row r="2585">
          <cell r="C2585" t="str">
            <v>SCC</v>
          </cell>
          <cell r="R2585">
            <v>2500.0000000000023</v>
          </cell>
          <cell r="AZ2585">
            <v>0</v>
          </cell>
          <cell r="BA2585">
            <v>0</v>
          </cell>
          <cell r="BC2585" t="str">
            <v>BANPU</v>
          </cell>
          <cell r="BE2585" t="str">
            <v>Apr</v>
          </cell>
        </row>
        <row r="2586">
          <cell r="C2586" t="str">
            <v>SCC</v>
          </cell>
          <cell r="R2586">
            <v>2500.0000000000023</v>
          </cell>
          <cell r="AZ2586">
            <v>0</v>
          </cell>
          <cell r="BA2586">
            <v>0</v>
          </cell>
          <cell r="BC2586" t="str">
            <v>BANPU</v>
          </cell>
          <cell r="BE2586" t="str">
            <v>May</v>
          </cell>
        </row>
        <row r="2587">
          <cell r="C2587" t="str">
            <v>SCC</v>
          </cell>
          <cell r="R2587">
            <v>2500.0000000000023</v>
          </cell>
          <cell r="AZ2587">
            <v>0</v>
          </cell>
          <cell r="BA2587">
            <v>0</v>
          </cell>
          <cell r="BC2587" t="str">
            <v>BANPU</v>
          </cell>
          <cell r="BE2587" t="str">
            <v>Jun</v>
          </cell>
        </row>
        <row r="2588">
          <cell r="C2588" t="str">
            <v>SCC</v>
          </cell>
          <cell r="R2588">
            <v>0</v>
          </cell>
          <cell r="AZ2588">
            <v>0</v>
          </cell>
          <cell r="BA2588">
            <v>0</v>
          </cell>
          <cell r="BC2588" t="str">
            <v>BANPU</v>
          </cell>
          <cell r="BE2588" t="str">
            <v>Jul</v>
          </cell>
        </row>
        <row r="2589">
          <cell r="C2589" t="str">
            <v>SCC</v>
          </cell>
          <cell r="R2589">
            <v>2500.0000000000023</v>
          </cell>
          <cell r="AZ2589">
            <v>0</v>
          </cell>
          <cell r="BA2589">
            <v>0</v>
          </cell>
          <cell r="BC2589" t="str">
            <v>BANPU</v>
          </cell>
          <cell r="BE2589" t="str">
            <v>Aug</v>
          </cell>
        </row>
        <row r="2590">
          <cell r="C2590" t="str">
            <v>SCC</v>
          </cell>
          <cell r="R2590">
            <v>0</v>
          </cell>
          <cell r="AZ2590">
            <v>0</v>
          </cell>
          <cell r="BA2590">
            <v>0</v>
          </cell>
          <cell r="BC2590" t="str">
            <v>BANPU</v>
          </cell>
          <cell r="BE2590" t="str">
            <v>Sep</v>
          </cell>
        </row>
        <row r="2591">
          <cell r="C2591" t="str">
            <v>SCC</v>
          </cell>
          <cell r="R2591">
            <v>0</v>
          </cell>
          <cell r="AZ2591">
            <v>0</v>
          </cell>
          <cell r="BA2591">
            <v>0</v>
          </cell>
          <cell r="BC2591" t="str">
            <v>BANPU</v>
          </cell>
          <cell r="BE2591" t="str">
            <v>Oct</v>
          </cell>
        </row>
        <row r="2592">
          <cell r="C2592" t="str">
            <v>SCC</v>
          </cell>
          <cell r="R2592">
            <v>0</v>
          </cell>
          <cell r="AZ2592">
            <v>0</v>
          </cell>
          <cell r="BA2592">
            <v>0</v>
          </cell>
          <cell r="BC2592" t="str">
            <v>BANPU</v>
          </cell>
          <cell r="BE2592" t="str">
            <v>Nov</v>
          </cell>
        </row>
        <row r="2593">
          <cell r="C2593" t="str">
            <v>SCC</v>
          </cell>
          <cell r="R2593">
            <v>0</v>
          </cell>
          <cell r="AZ2593">
            <v>0</v>
          </cell>
          <cell r="BA2593">
            <v>0</v>
          </cell>
          <cell r="BC2593" t="str">
            <v>BANPU</v>
          </cell>
          <cell r="BE2593" t="str">
            <v>Dec</v>
          </cell>
        </row>
        <row r="2594">
          <cell r="C2594" t="str">
            <v>SCC (CMMC)</v>
          </cell>
          <cell r="R2594">
            <v>0</v>
          </cell>
          <cell r="AZ2594">
            <v>0</v>
          </cell>
          <cell r="BA2594">
            <v>0</v>
          </cell>
          <cell r="BC2594" t="str">
            <v>OTHERS</v>
          </cell>
          <cell r="BE2594" t="str">
            <v>Jan</v>
          </cell>
        </row>
        <row r="2595">
          <cell r="C2595" t="str">
            <v>SCC (CMMC)</v>
          </cell>
          <cell r="R2595">
            <v>0</v>
          </cell>
          <cell r="AZ2595">
            <v>0</v>
          </cell>
          <cell r="BA2595">
            <v>0</v>
          </cell>
          <cell r="BC2595" t="str">
            <v>OTHERS</v>
          </cell>
          <cell r="BE2595" t="str">
            <v>Feb</v>
          </cell>
        </row>
        <row r="2596">
          <cell r="C2596" t="str">
            <v>SCC (CMMC)</v>
          </cell>
          <cell r="R2596">
            <v>0</v>
          </cell>
          <cell r="AZ2596">
            <v>0</v>
          </cell>
          <cell r="BA2596">
            <v>0</v>
          </cell>
          <cell r="BC2596" t="str">
            <v>OTHERS</v>
          </cell>
          <cell r="BE2596" t="str">
            <v>Mar</v>
          </cell>
        </row>
        <row r="2597">
          <cell r="C2597" t="str">
            <v>SCC (CMMC)</v>
          </cell>
          <cell r="R2597">
            <v>0</v>
          </cell>
          <cell r="AZ2597">
            <v>0</v>
          </cell>
          <cell r="BA2597">
            <v>0</v>
          </cell>
          <cell r="BC2597" t="str">
            <v>OTHERS</v>
          </cell>
          <cell r="BE2597" t="str">
            <v>Apr</v>
          </cell>
        </row>
        <row r="2598">
          <cell r="C2598" t="str">
            <v>SCC (CMMC)</v>
          </cell>
          <cell r="R2598">
            <v>0</v>
          </cell>
          <cell r="AZ2598">
            <v>0</v>
          </cell>
          <cell r="BA2598">
            <v>0</v>
          </cell>
          <cell r="BC2598" t="str">
            <v>OTHERS</v>
          </cell>
          <cell r="BE2598" t="str">
            <v>May</v>
          </cell>
        </row>
        <row r="2599">
          <cell r="C2599" t="str">
            <v>SCC (CMMC)</v>
          </cell>
          <cell r="R2599">
            <v>47500</v>
          </cell>
          <cell r="AZ2599">
            <v>-23750</v>
          </cell>
          <cell r="BA2599">
            <v>-52230.678810511832</v>
          </cell>
          <cell r="BC2599" t="str">
            <v>OTHERS</v>
          </cell>
          <cell r="BE2599" t="str">
            <v>Jun</v>
          </cell>
        </row>
        <row r="2600">
          <cell r="C2600" t="str">
            <v>SCC (CMMC)</v>
          </cell>
          <cell r="R2600">
            <v>0</v>
          </cell>
          <cell r="AZ2600">
            <v>0</v>
          </cell>
          <cell r="BA2600">
            <v>0</v>
          </cell>
          <cell r="BC2600" t="str">
            <v>OTHERS</v>
          </cell>
          <cell r="BE2600" t="str">
            <v>Jul</v>
          </cell>
        </row>
        <row r="2601">
          <cell r="C2601" t="str">
            <v>SCC (CMMC)</v>
          </cell>
          <cell r="R2601">
            <v>0</v>
          </cell>
          <cell r="AZ2601">
            <v>0</v>
          </cell>
          <cell r="BA2601">
            <v>0</v>
          </cell>
          <cell r="BC2601" t="str">
            <v>OTHERS</v>
          </cell>
          <cell r="BE2601" t="str">
            <v>Aug</v>
          </cell>
        </row>
        <row r="2602">
          <cell r="C2602" t="str">
            <v>SCC (CMMC)</v>
          </cell>
          <cell r="R2602">
            <v>0</v>
          </cell>
          <cell r="AZ2602">
            <v>0</v>
          </cell>
          <cell r="BA2602">
            <v>0</v>
          </cell>
          <cell r="BC2602" t="str">
            <v>OTHERS</v>
          </cell>
          <cell r="BE2602" t="str">
            <v>Sep</v>
          </cell>
        </row>
        <row r="2603">
          <cell r="C2603" t="str">
            <v>SCC (CMMC)</v>
          </cell>
          <cell r="R2603">
            <v>0</v>
          </cell>
          <cell r="AZ2603">
            <v>0</v>
          </cell>
          <cell r="BA2603">
            <v>0</v>
          </cell>
          <cell r="BC2603" t="str">
            <v>OTHERS</v>
          </cell>
          <cell r="BE2603" t="str">
            <v>Oct</v>
          </cell>
        </row>
        <row r="2604">
          <cell r="C2604" t="str">
            <v>SCC (CMMC)</v>
          </cell>
          <cell r="R2604">
            <v>0</v>
          </cell>
          <cell r="AZ2604">
            <v>0</v>
          </cell>
          <cell r="BA2604">
            <v>0</v>
          </cell>
          <cell r="BC2604" t="str">
            <v>OTHERS</v>
          </cell>
          <cell r="BE2604" t="str">
            <v>Nov</v>
          </cell>
        </row>
        <row r="2605">
          <cell r="C2605" t="str">
            <v>SCC (CMMC)</v>
          </cell>
          <cell r="R2605">
            <v>0</v>
          </cell>
          <cell r="AZ2605">
            <v>0</v>
          </cell>
          <cell r="BA2605">
            <v>0</v>
          </cell>
          <cell r="BC2605" t="str">
            <v>OTHERS</v>
          </cell>
          <cell r="BE2605" t="str">
            <v>Dec</v>
          </cell>
        </row>
        <row r="2606">
          <cell r="C2606" t="str">
            <v>SCC</v>
          </cell>
          <cell r="R2606">
            <v>0</v>
          </cell>
          <cell r="AZ2606">
            <v>0</v>
          </cell>
          <cell r="BA2606">
            <v>0</v>
          </cell>
          <cell r="BC2606" t="str">
            <v>BANPU</v>
          </cell>
          <cell r="BE2606" t="str">
            <v>Jan</v>
          </cell>
        </row>
        <row r="2607">
          <cell r="C2607" t="str">
            <v>SCC</v>
          </cell>
          <cell r="R2607">
            <v>0</v>
          </cell>
          <cell r="AZ2607">
            <v>0</v>
          </cell>
          <cell r="BA2607">
            <v>0</v>
          </cell>
          <cell r="BC2607" t="str">
            <v>BANPU</v>
          </cell>
          <cell r="BE2607" t="str">
            <v>Feb</v>
          </cell>
        </row>
        <row r="2608">
          <cell r="C2608" t="str">
            <v>SCC</v>
          </cell>
          <cell r="R2608">
            <v>0</v>
          </cell>
          <cell r="AZ2608">
            <v>0</v>
          </cell>
          <cell r="BA2608">
            <v>0</v>
          </cell>
          <cell r="BC2608" t="str">
            <v>BANPU</v>
          </cell>
          <cell r="BE2608" t="str">
            <v>Mar</v>
          </cell>
        </row>
        <row r="2609">
          <cell r="C2609" t="str">
            <v>SCC</v>
          </cell>
          <cell r="R2609">
            <v>0</v>
          </cell>
          <cell r="AZ2609">
            <v>0</v>
          </cell>
          <cell r="BA2609">
            <v>0</v>
          </cell>
          <cell r="BC2609" t="str">
            <v>BANPU</v>
          </cell>
          <cell r="BE2609" t="str">
            <v>Apr</v>
          </cell>
        </row>
        <row r="2610">
          <cell r="C2610" t="str">
            <v>SCC</v>
          </cell>
          <cell r="R2610">
            <v>0</v>
          </cell>
          <cell r="AZ2610">
            <v>0</v>
          </cell>
          <cell r="BA2610">
            <v>0</v>
          </cell>
          <cell r="BC2610" t="str">
            <v>BANPU</v>
          </cell>
          <cell r="BE2610" t="str">
            <v>May</v>
          </cell>
        </row>
        <row r="2611">
          <cell r="C2611" t="str">
            <v>SCC</v>
          </cell>
          <cell r="R2611">
            <v>47500</v>
          </cell>
          <cell r="AZ2611">
            <v>0</v>
          </cell>
          <cell r="BA2611">
            <v>0</v>
          </cell>
          <cell r="BC2611" t="str">
            <v>BANPU</v>
          </cell>
          <cell r="BE2611" t="str">
            <v>Jun</v>
          </cell>
        </row>
        <row r="2612">
          <cell r="C2612" t="str">
            <v>SCC</v>
          </cell>
          <cell r="R2612">
            <v>0</v>
          </cell>
          <cell r="AZ2612">
            <v>0</v>
          </cell>
          <cell r="BA2612">
            <v>0</v>
          </cell>
          <cell r="BC2612" t="str">
            <v>BANPU</v>
          </cell>
          <cell r="BE2612" t="str">
            <v>Jul</v>
          </cell>
        </row>
        <row r="2613">
          <cell r="C2613" t="str">
            <v>SCC</v>
          </cell>
          <cell r="R2613">
            <v>0</v>
          </cell>
          <cell r="AZ2613">
            <v>0</v>
          </cell>
          <cell r="BA2613">
            <v>0</v>
          </cell>
          <cell r="BC2613" t="str">
            <v>BANPU</v>
          </cell>
          <cell r="BE2613" t="str">
            <v>Aug</v>
          </cell>
        </row>
        <row r="2614">
          <cell r="C2614" t="str">
            <v>SCC</v>
          </cell>
          <cell r="R2614">
            <v>0</v>
          </cell>
          <cell r="AZ2614">
            <v>0</v>
          </cell>
          <cell r="BA2614">
            <v>0</v>
          </cell>
          <cell r="BC2614" t="str">
            <v>BANPU</v>
          </cell>
          <cell r="BE2614" t="str">
            <v>Sep</v>
          </cell>
        </row>
        <row r="2615">
          <cell r="C2615" t="str">
            <v>SCC</v>
          </cell>
          <cell r="R2615">
            <v>0</v>
          </cell>
          <cell r="AZ2615">
            <v>0</v>
          </cell>
          <cell r="BA2615">
            <v>0</v>
          </cell>
          <cell r="BC2615" t="str">
            <v>BANPU</v>
          </cell>
          <cell r="BE2615" t="str">
            <v>Oct</v>
          </cell>
        </row>
        <row r="2616">
          <cell r="C2616" t="str">
            <v>SCC</v>
          </cell>
          <cell r="R2616">
            <v>0</v>
          </cell>
          <cell r="AZ2616">
            <v>0</v>
          </cell>
          <cell r="BA2616">
            <v>0</v>
          </cell>
          <cell r="BC2616" t="str">
            <v>BANPU</v>
          </cell>
          <cell r="BE2616" t="str">
            <v>Nov</v>
          </cell>
        </row>
        <row r="2617">
          <cell r="C2617" t="str">
            <v>SCC</v>
          </cell>
          <cell r="R2617">
            <v>0</v>
          </cell>
          <cell r="AZ2617">
            <v>0</v>
          </cell>
          <cell r="BA2617">
            <v>0</v>
          </cell>
          <cell r="BC2617" t="str">
            <v>BANPU</v>
          </cell>
          <cell r="BE2617" t="str">
            <v>Dec</v>
          </cell>
        </row>
        <row r="2618">
          <cell r="C2618" t="str">
            <v>SCC (CMMC)</v>
          </cell>
          <cell r="R2618">
            <v>0</v>
          </cell>
          <cell r="AZ2618">
            <v>0</v>
          </cell>
          <cell r="BA2618">
            <v>0</v>
          </cell>
          <cell r="BC2618" t="str">
            <v>OTHERS</v>
          </cell>
          <cell r="BE2618" t="str">
            <v>Jan</v>
          </cell>
        </row>
        <row r="2619">
          <cell r="C2619" t="str">
            <v>SCC (CMMC)</v>
          </cell>
          <cell r="R2619">
            <v>0</v>
          </cell>
          <cell r="AZ2619">
            <v>0</v>
          </cell>
          <cell r="BA2619">
            <v>0</v>
          </cell>
          <cell r="BC2619" t="str">
            <v>OTHERS</v>
          </cell>
          <cell r="BE2619" t="str">
            <v>Feb</v>
          </cell>
        </row>
        <row r="2620">
          <cell r="C2620" t="str">
            <v>SCC (CMMC)</v>
          </cell>
          <cell r="R2620">
            <v>0</v>
          </cell>
          <cell r="AZ2620">
            <v>0</v>
          </cell>
          <cell r="BA2620">
            <v>0</v>
          </cell>
          <cell r="BC2620" t="str">
            <v>OTHERS</v>
          </cell>
          <cell r="BE2620" t="str">
            <v>Mar</v>
          </cell>
        </row>
        <row r="2621">
          <cell r="C2621" t="str">
            <v>SCC (CMMC)</v>
          </cell>
          <cell r="R2621">
            <v>0</v>
          </cell>
          <cell r="AZ2621">
            <v>0</v>
          </cell>
          <cell r="BA2621">
            <v>0</v>
          </cell>
          <cell r="BC2621" t="str">
            <v>OTHERS</v>
          </cell>
          <cell r="BE2621" t="str">
            <v>Apr</v>
          </cell>
        </row>
        <row r="2622">
          <cell r="C2622" t="str">
            <v>SCC (CMMC)</v>
          </cell>
          <cell r="R2622">
            <v>0</v>
          </cell>
          <cell r="AZ2622">
            <v>0</v>
          </cell>
          <cell r="BA2622">
            <v>0</v>
          </cell>
          <cell r="BC2622" t="str">
            <v>OTHERS</v>
          </cell>
          <cell r="BE2622" t="str">
            <v>May</v>
          </cell>
        </row>
        <row r="2623">
          <cell r="C2623" t="str">
            <v>SCC (CMMC)</v>
          </cell>
          <cell r="R2623">
            <v>2500.0000000000023</v>
          </cell>
          <cell r="AZ2623">
            <v>-1250.0000000000011</v>
          </cell>
          <cell r="BA2623">
            <v>-2947.405935250888</v>
          </cell>
          <cell r="BC2623" t="str">
            <v>OTHERS</v>
          </cell>
          <cell r="BE2623" t="str">
            <v>Jun</v>
          </cell>
        </row>
        <row r="2624">
          <cell r="C2624" t="str">
            <v>SCC (CMMC)</v>
          </cell>
          <cell r="R2624">
            <v>0</v>
          </cell>
          <cell r="AZ2624">
            <v>0</v>
          </cell>
          <cell r="BA2624">
            <v>0</v>
          </cell>
          <cell r="BC2624" t="str">
            <v>OTHERS</v>
          </cell>
          <cell r="BE2624" t="str">
            <v>Jul</v>
          </cell>
        </row>
        <row r="2625">
          <cell r="C2625" t="str">
            <v>SCC (CMMC)</v>
          </cell>
          <cell r="R2625">
            <v>0</v>
          </cell>
          <cell r="AZ2625">
            <v>0</v>
          </cell>
          <cell r="BA2625">
            <v>0</v>
          </cell>
          <cell r="BC2625" t="str">
            <v>OTHERS</v>
          </cell>
          <cell r="BE2625" t="str">
            <v>Aug</v>
          </cell>
        </row>
        <row r="2626">
          <cell r="C2626" t="str">
            <v>SCC (CMMC)</v>
          </cell>
          <cell r="R2626">
            <v>0</v>
          </cell>
          <cell r="AZ2626">
            <v>0</v>
          </cell>
          <cell r="BA2626">
            <v>0</v>
          </cell>
          <cell r="BC2626" t="str">
            <v>OTHERS</v>
          </cell>
          <cell r="BE2626" t="str">
            <v>Sep</v>
          </cell>
        </row>
        <row r="2627">
          <cell r="C2627" t="str">
            <v>SCC (CMMC)</v>
          </cell>
          <cell r="R2627">
            <v>0</v>
          </cell>
          <cell r="AZ2627">
            <v>0</v>
          </cell>
          <cell r="BA2627">
            <v>0</v>
          </cell>
          <cell r="BC2627" t="str">
            <v>OTHERS</v>
          </cell>
          <cell r="BE2627" t="str">
            <v>Oct</v>
          </cell>
        </row>
        <row r="2628">
          <cell r="C2628" t="str">
            <v>SCC (CMMC)</v>
          </cell>
          <cell r="R2628">
            <v>0</v>
          </cell>
          <cell r="AZ2628">
            <v>0</v>
          </cell>
          <cell r="BA2628">
            <v>0</v>
          </cell>
          <cell r="BC2628" t="str">
            <v>OTHERS</v>
          </cell>
          <cell r="BE2628" t="str">
            <v>Nov</v>
          </cell>
        </row>
        <row r="2629">
          <cell r="C2629" t="str">
            <v>SCC (CMMC)</v>
          </cell>
          <cell r="R2629">
            <v>0</v>
          </cell>
          <cell r="AZ2629">
            <v>0</v>
          </cell>
          <cell r="BA2629">
            <v>0</v>
          </cell>
          <cell r="BC2629" t="str">
            <v>OTHERS</v>
          </cell>
          <cell r="BE2629" t="str">
            <v>Dec</v>
          </cell>
        </row>
        <row r="2630">
          <cell r="C2630" t="str">
            <v>SCC</v>
          </cell>
          <cell r="R2630">
            <v>0</v>
          </cell>
          <cell r="AZ2630">
            <v>0</v>
          </cell>
          <cell r="BA2630">
            <v>0</v>
          </cell>
          <cell r="BC2630" t="str">
            <v>BANPU</v>
          </cell>
          <cell r="BE2630" t="str">
            <v>Jan</v>
          </cell>
        </row>
        <row r="2631">
          <cell r="C2631" t="str">
            <v>SCC</v>
          </cell>
          <cell r="R2631">
            <v>0</v>
          </cell>
          <cell r="AZ2631">
            <v>0</v>
          </cell>
          <cell r="BA2631">
            <v>0</v>
          </cell>
          <cell r="BC2631" t="str">
            <v>BANPU</v>
          </cell>
          <cell r="BE2631" t="str">
            <v>Feb</v>
          </cell>
        </row>
        <row r="2632">
          <cell r="C2632" t="str">
            <v>SCC</v>
          </cell>
          <cell r="R2632">
            <v>0</v>
          </cell>
          <cell r="AZ2632">
            <v>0</v>
          </cell>
          <cell r="BA2632">
            <v>0</v>
          </cell>
          <cell r="BC2632" t="str">
            <v>BANPU</v>
          </cell>
          <cell r="BE2632" t="str">
            <v>Mar</v>
          </cell>
        </row>
        <row r="2633">
          <cell r="C2633" t="str">
            <v>SCC</v>
          </cell>
          <cell r="R2633">
            <v>0</v>
          </cell>
          <cell r="AZ2633">
            <v>0</v>
          </cell>
          <cell r="BA2633">
            <v>0</v>
          </cell>
          <cell r="BC2633" t="str">
            <v>BANPU</v>
          </cell>
          <cell r="BE2633" t="str">
            <v>Apr</v>
          </cell>
        </row>
        <row r="2634">
          <cell r="C2634" t="str">
            <v>SCC</v>
          </cell>
          <cell r="R2634">
            <v>0</v>
          </cell>
          <cell r="AZ2634">
            <v>0</v>
          </cell>
          <cell r="BA2634">
            <v>0</v>
          </cell>
          <cell r="BC2634" t="str">
            <v>BANPU</v>
          </cell>
          <cell r="BE2634" t="str">
            <v>May</v>
          </cell>
        </row>
        <row r="2635">
          <cell r="C2635" t="str">
            <v>SCC</v>
          </cell>
          <cell r="R2635">
            <v>2500.0000000000023</v>
          </cell>
          <cell r="AZ2635">
            <v>0</v>
          </cell>
          <cell r="BA2635">
            <v>0</v>
          </cell>
          <cell r="BC2635" t="str">
            <v>BANPU</v>
          </cell>
          <cell r="BE2635" t="str">
            <v>Jun</v>
          </cell>
        </row>
        <row r="2636">
          <cell r="C2636" t="str">
            <v>SCC</v>
          </cell>
          <cell r="R2636">
            <v>0</v>
          </cell>
          <cell r="AZ2636">
            <v>0</v>
          </cell>
          <cell r="BA2636">
            <v>0</v>
          </cell>
          <cell r="BC2636" t="str">
            <v>BANPU</v>
          </cell>
          <cell r="BE2636" t="str">
            <v>Jul</v>
          </cell>
        </row>
        <row r="2637">
          <cell r="C2637" t="str">
            <v>SCC</v>
          </cell>
          <cell r="R2637">
            <v>0</v>
          </cell>
          <cell r="AZ2637">
            <v>0</v>
          </cell>
          <cell r="BA2637">
            <v>0</v>
          </cell>
          <cell r="BC2637" t="str">
            <v>BANPU</v>
          </cell>
          <cell r="BE2637" t="str">
            <v>Aug</v>
          </cell>
        </row>
        <row r="2638">
          <cell r="C2638" t="str">
            <v>SCC</v>
          </cell>
          <cell r="R2638">
            <v>0</v>
          </cell>
          <cell r="AZ2638">
            <v>0</v>
          </cell>
          <cell r="BA2638">
            <v>0</v>
          </cell>
          <cell r="BC2638" t="str">
            <v>BANPU</v>
          </cell>
          <cell r="BE2638" t="str">
            <v>Sep</v>
          </cell>
        </row>
        <row r="2639">
          <cell r="C2639" t="str">
            <v>SCC</v>
          </cell>
          <cell r="R2639">
            <v>0</v>
          </cell>
          <cell r="AZ2639">
            <v>0</v>
          </cell>
          <cell r="BA2639">
            <v>0</v>
          </cell>
          <cell r="BC2639" t="str">
            <v>BANPU</v>
          </cell>
          <cell r="BE2639" t="str">
            <v>Oct</v>
          </cell>
        </row>
        <row r="2640">
          <cell r="C2640" t="str">
            <v>SCC</v>
          </cell>
          <cell r="R2640">
            <v>0</v>
          </cell>
          <cell r="AZ2640">
            <v>0</v>
          </cell>
          <cell r="BA2640">
            <v>0</v>
          </cell>
          <cell r="BC2640" t="str">
            <v>BANPU</v>
          </cell>
          <cell r="BE2640" t="str">
            <v>Nov</v>
          </cell>
        </row>
        <row r="2641">
          <cell r="C2641" t="str">
            <v>SCC</v>
          </cell>
          <cell r="R2641">
            <v>0</v>
          </cell>
          <cell r="AZ2641">
            <v>0</v>
          </cell>
          <cell r="BA2641">
            <v>0</v>
          </cell>
          <cell r="BC2641" t="str">
            <v>BANPU</v>
          </cell>
          <cell r="BE2641" t="str">
            <v>Dec</v>
          </cell>
        </row>
        <row r="2642">
          <cell r="C2642" t="str">
            <v>SCC (CMMC)</v>
          </cell>
          <cell r="R2642">
            <v>0</v>
          </cell>
          <cell r="AZ2642">
            <v>0</v>
          </cell>
          <cell r="BA2642">
            <v>0</v>
          </cell>
          <cell r="BC2642" t="str">
            <v>OTHERS</v>
          </cell>
          <cell r="BE2642" t="str">
            <v>Jan</v>
          </cell>
        </row>
        <row r="2643">
          <cell r="C2643" t="str">
            <v>SCC (CMMC)</v>
          </cell>
          <cell r="R2643">
            <v>0</v>
          </cell>
          <cell r="AZ2643">
            <v>0</v>
          </cell>
          <cell r="BA2643">
            <v>0</v>
          </cell>
          <cell r="BC2643" t="str">
            <v>OTHERS</v>
          </cell>
          <cell r="BE2643" t="str">
            <v>Feb</v>
          </cell>
        </row>
        <row r="2644">
          <cell r="C2644" t="str">
            <v>SCC (CMMC)</v>
          </cell>
          <cell r="R2644">
            <v>0</v>
          </cell>
          <cell r="AZ2644">
            <v>0</v>
          </cell>
          <cell r="BA2644">
            <v>0</v>
          </cell>
          <cell r="BC2644" t="str">
            <v>OTHERS</v>
          </cell>
          <cell r="BE2644" t="str">
            <v>Mar</v>
          </cell>
        </row>
        <row r="2645">
          <cell r="C2645" t="str">
            <v>SCC (CMMC)</v>
          </cell>
          <cell r="R2645">
            <v>0</v>
          </cell>
          <cell r="AZ2645">
            <v>0</v>
          </cell>
          <cell r="BA2645">
            <v>0</v>
          </cell>
          <cell r="BC2645" t="str">
            <v>OTHERS</v>
          </cell>
          <cell r="BE2645" t="str">
            <v>Apr</v>
          </cell>
        </row>
        <row r="2646">
          <cell r="C2646" t="str">
            <v>SCC (CMMC)</v>
          </cell>
          <cell r="R2646">
            <v>0</v>
          </cell>
          <cell r="AZ2646">
            <v>0</v>
          </cell>
          <cell r="BA2646">
            <v>0</v>
          </cell>
          <cell r="BC2646" t="str">
            <v>OTHERS</v>
          </cell>
          <cell r="BE2646" t="str">
            <v>May</v>
          </cell>
        </row>
        <row r="2647">
          <cell r="C2647" t="str">
            <v>SCC (CMMC)</v>
          </cell>
          <cell r="R2647">
            <v>0</v>
          </cell>
          <cell r="AZ2647">
            <v>0</v>
          </cell>
          <cell r="BA2647">
            <v>0</v>
          </cell>
          <cell r="BC2647" t="str">
            <v>OTHERS</v>
          </cell>
          <cell r="BE2647" t="str">
            <v>Jun</v>
          </cell>
        </row>
        <row r="2648">
          <cell r="C2648" t="str">
            <v>SCC (CMMC)</v>
          </cell>
          <cell r="R2648">
            <v>0</v>
          </cell>
          <cell r="AZ2648">
            <v>0</v>
          </cell>
          <cell r="BA2648">
            <v>0</v>
          </cell>
          <cell r="BC2648" t="str">
            <v>OTHERS</v>
          </cell>
          <cell r="BE2648" t="str">
            <v>Jul</v>
          </cell>
        </row>
        <row r="2649">
          <cell r="C2649" t="str">
            <v>SCC (CMMC)</v>
          </cell>
          <cell r="R2649">
            <v>0</v>
          </cell>
          <cell r="AZ2649">
            <v>0</v>
          </cell>
          <cell r="BA2649">
            <v>0</v>
          </cell>
          <cell r="BC2649" t="str">
            <v>OTHERS</v>
          </cell>
          <cell r="BE2649" t="str">
            <v>Aug</v>
          </cell>
        </row>
        <row r="2650">
          <cell r="C2650" t="str">
            <v>SCC (CMMC)</v>
          </cell>
          <cell r="R2650">
            <v>47500</v>
          </cell>
          <cell r="AZ2650">
            <v>-23750</v>
          </cell>
          <cell r="BA2650">
            <v>-50939.041207214446</v>
          </cell>
          <cell r="BC2650" t="str">
            <v>OTHERS</v>
          </cell>
          <cell r="BE2650" t="str">
            <v>Sep</v>
          </cell>
        </row>
        <row r="2651">
          <cell r="C2651" t="str">
            <v>SCC (CMMC)</v>
          </cell>
          <cell r="R2651">
            <v>47500</v>
          </cell>
          <cell r="AZ2651">
            <v>-23750</v>
          </cell>
          <cell r="BA2651">
            <v>-50939.041207214446</v>
          </cell>
          <cell r="BC2651" t="str">
            <v>OTHERS</v>
          </cell>
          <cell r="BE2651" t="str">
            <v>Oct</v>
          </cell>
        </row>
        <row r="2652">
          <cell r="C2652" t="str">
            <v>SCC (CMMC)</v>
          </cell>
          <cell r="R2652">
            <v>47500</v>
          </cell>
          <cell r="AZ2652">
            <v>-23750</v>
          </cell>
          <cell r="BA2652">
            <v>-50939.041207214446</v>
          </cell>
          <cell r="BC2652" t="str">
            <v>OTHERS</v>
          </cell>
          <cell r="BE2652" t="str">
            <v>Nov</v>
          </cell>
        </row>
        <row r="2653">
          <cell r="C2653" t="str">
            <v>SCC (CMMC)</v>
          </cell>
          <cell r="R2653">
            <v>47500</v>
          </cell>
          <cell r="AZ2653">
            <v>-23750</v>
          </cell>
          <cell r="BA2653">
            <v>-50939.041207214446</v>
          </cell>
          <cell r="BC2653" t="str">
            <v>OTHERS</v>
          </cell>
          <cell r="BE2653" t="str">
            <v>Dec</v>
          </cell>
        </row>
        <row r="2654">
          <cell r="C2654" t="str">
            <v>SCC</v>
          </cell>
          <cell r="R2654">
            <v>0</v>
          </cell>
          <cell r="AZ2654">
            <v>0</v>
          </cell>
          <cell r="BA2654">
            <v>0</v>
          </cell>
          <cell r="BC2654" t="str">
            <v>BANPU</v>
          </cell>
          <cell r="BE2654" t="str">
            <v>Jan</v>
          </cell>
        </row>
        <row r="2655">
          <cell r="C2655" t="str">
            <v>SCC</v>
          </cell>
          <cell r="R2655">
            <v>0</v>
          </cell>
          <cell r="AZ2655">
            <v>0</v>
          </cell>
          <cell r="BA2655">
            <v>0</v>
          </cell>
          <cell r="BC2655" t="str">
            <v>BANPU</v>
          </cell>
          <cell r="BE2655" t="str">
            <v>Feb</v>
          </cell>
        </row>
        <row r="2656">
          <cell r="C2656" t="str">
            <v>SCC</v>
          </cell>
          <cell r="R2656">
            <v>0</v>
          </cell>
          <cell r="AZ2656">
            <v>0</v>
          </cell>
          <cell r="BA2656">
            <v>0</v>
          </cell>
          <cell r="BC2656" t="str">
            <v>BANPU</v>
          </cell>
          <cell r="BE2656" t="str">
            <v>Mar</v>
          </cell>
        </row>
        <row r="2657">
          <cell r="C2657" t="str">
            <v>SCC</v>
          </cell>
          <cell r="R2657">
            <v>0</v>
          </cell>
          <cell r="AZ2657">
            <v>0</v>
          </cell>
          <cell r="BA2657">
            <v>0</v>
          </cell>
          <cell r="BC2657" t="str">
            <v>BANPU</v>
          </cell>
          <cell r="BE2657" t="str">
            <v>Apr</v>
          </cell>
        </row>
        <row r="2658">
          <cell r="C2658" t="str">
            <v>SCC</v>
          </cell>
          <cell r="R2658">
            <v>0</v>
          </cell>
          <cell r="AZ2658">
            <v>0</v>
          </cell>
          <cell r="BA2658">
            <v>0</v>
          </cell>
          <cell r="BC2658" t="str">
            <v>BANPU</v>
          </cell>
          <cell r="BE2658" t="str">
            <v>May</v>
          </cell>
        </row>
        <row r="2659">
          <cell r="C2659" t="str">
            <v>SCC</v>
          </cell>
          <cell r="R2659">
            <v>0</v>
          </cell>
          <cell r="AZ2659">
            <v>0</v>
          </cell>
          <cell r="BA2659">
            <v>0</v>
          </cell>
          <cell r="BC2659" t="str">
            <v>BANPU</v>
          </cell>
          <cell r="BE2659" t="str">
            <v>Jun</v>
          </cell>
        </row>
        <row r="2660">
          <cell r="C2660" t="str">
            <v>SCC</v>
          </cell>
          <cell r="R2660">
            <v>0</v>
          </cell>
          <cell r="AZ2660">
            <v>0</v>
          </cell>
          <cell r="BA2660">
            <v>0</v>
          </cell>
          <cell r="BC2660" t="str">
            <v>BANPU</v>
          </cell>
          <cell r="BE2660" t="str">
            <v>Jul</v>
          </cell>
        </row>
        <row r="2661">
          <cell r="C2661" t="str">
            <v>SCC</v>
          </cell>
          <cell r="R2661">
            <v>0</v>
          </cell>
          <cell r="AZ2661">
            <v>0</v>
          </cell>
          <cell r="BA2661">
            <v>0</v>
          </cell>
          <cell r="BC2661" t="str">
            <v>BANPU</v>
          </cell>
          <cell r="BE2661" t="str">
            <v>Aug</v>
          </cell>
        </row>
        <row r="2662">
          <cell r="C2662" t="str">
            <v>SCC</v>
          </cell>
          <cell r="R2662">
            <v>47500</v>
          </cell>
          <cell r="AZ2662">
            <v>0</v>
          </cell>
          <cell r="BA2662">
            <v>0</v>
          </cell>
          <cell r="BC2662" t="str">
            <v>BANPU</v>
          </cell>
          <cell r="BE2662" t="str">
            <v>Sep</v>
          </cell>
        </row>
        <row r="2663">
          <cell r="C2663" t="str">
            <v>SCC</v>
          </cell>
          <cell r="R2663">
            <v>47500</v>
          </cell>
          <cell r="AZ2663">
            <v>0</v>
          </cell>
          <cell r="BA2663">
            <v>0</v>
          </cell>
          <cell r="BC2663" t="str">
            <v>BANPU</v>
          </cell>
          <cell r="BE2663" t="str">
            <v>Oct</v>
          </cell>
        </row>
        <row r="2664">
          <cell r="C2664" t="str">
            <v>SCC</v>
          </cell>
          <cell r="R2664">
            <v>47500</v>
          </cell>
          <cell r="AZ2664">
            <v>0</v>
          </cell>
          <cell r="BA2664">
            <v>0</v>
          </cell>
          <cell r="BC2664" t="str">
            <v>BANPU</v>
          </cell>
          <cell r="BE2664" t="str">
            <v>Nov</v>
          </cell>
        </row>
        <row r="2665">
          <cell r="C2665" t="str">
            <v>SCC</v>
          </cell>
          <cell r="R2665">
            <v>47500</v>
          </cell>
          <cell r="AZ2665">
            <v>0</v>
          </cell>
          <cell r="BA2665">
            <v>0</v>
          </cell>
          <cell r="BC2665" t="str">
            <v>BANPU</v>
          </cell>
          <cell r="BE2665" t="str">
            <v>Dec</v>
          </cell>
        </row>
        <row r="2666">
          <cell r="C2666" t="str">
            <v>SCC (CMMC)</v>
          </cell>
          <cell r="R2666">
            <v>0</v>
          </cell>
          <cell r="AZ2666">
            <v>0</v>
          </cell>
          <cell r="BA2666">
            <v>0</v>
          </cell>
          <cell r="BC2666" t="str">
            <v>OTHERS</v>
          </cell>
          <cell r="BE2666" t="str">
            <v>Jan</v>
          </cell>
        </row>
        <row r="2667">
          <cell r="C2667" t="str">
            <v>SCC (CMMC)</v>
          </cell>
          <cell r="R2667">
            <v>0</v>
          </cell>
          <cell r="AZ2667">
            <v>0</v>
          </cell>
          <cell r="BA2667">
            <v>0</v>
          </cell>
          <cell r="BC2667" t="str">
            <v>OTHERS</v>
          </cell>
          <cell r="BE2667" t="str">
            <v>Feb</v>
          </cell>
        </row>
        <row r="2668">
          <cell r="C2668" t="str">
            <v>SCC (CMMC)</v>
          </cell>
          <cell r="R2668">
            <v>0</v>
          </cell>
          <cell r="AZ2668">
            <v>0</v>
          </cell>
          <cell r="BA2668">
            <v>0</v>
          </cell>
          <cell r="BC2668" t="str">
            <v>OTHERS</v>
          </cell>
          <cell r="BE2668" t="str">
            <v>Mar</v>
          </cell>
        </row>
        <row r="2669">
          <cell r="C2669" t="str">
            <v>SCC (CMMC)</v>
          </cell>
          <cell r="R2669">
            <v>0</v>
          </cell>
          <cell r="AZ2669">
            <v>0</v>
          </cell>
          <cell r="BA2669">
            <v>0</v>
          </cell>
          <cell r="BC2669" t="str">
            <v>OTHERS</v>
          </cell>
          <cell r="BE2669" t="str">
            <v>Apr</v>
          </cell>
        </row>
        <row r="2670">
          <cell r="C2670" t="str">
            <v>SCC (CMMC)</v>
          </cell>
          <cell r="R2670">
            <v>0</v>
          </cell>
          <cell r="AZ2670">
            <v>0</v>
          </cell>
          <cell r="BA2670">
            <v>0</v>
          </cell>
          <cell r="BC2670" t="str">
            <v>OTHERS</v>
          </cell>
          <cell r="BE2670" t="str">
            <v>May</v>
          </cell>
        </row>
        <row r="2671">
          <cell r="C2671" t="str">
            <v>SCC (CMMC)</v>
          </cell>
          <cell r="R2671">
            <v>0</v>
          </cell>
          <cell r="AZ2671">
            <v>0</v>
          </cell>
          <cell r="BA2671">
            <v>0</v>
          </cell>
          <cell r="BC2671" t="str">
            <v>OTHERS</v>
          </cell>
          <cell r="BE2671" t="str">
            <v>Jun</v>
          </cell>
        </row>
        <row r="2672">
          <cell r="C2672" t="str">
            <v>SCC (CMMC)</v>
          </cell>
          <cell r="R2672">
            <v>0</v>
          </cell>
          <cell r="AZ2672">
            <v>0</v>
          </cell>
          <cell r="BA2672">
            <v>0</v>
          </cell>
          <cell r="BC2672" t="str">
            <v>OTHERS</v>
          </cell>
          <cell r="BE2672" t="str">
            <v>Jul</v>
          </cell>
        </row>
        <row r="2673">
          <cell r="C2673" t="str">
            <v>SCC (CMMC)</v>
          </cell>
          <cell r="R2673">
            <v>0</v>
          </cell>
          <cell r="AZ2673">
            <v>0</v>
          </cell>
          <cell r="BA2673">
            <v>0</v>
          </cell>
          <cell r="BC2673" t="str">
            <v>OTHERS</v>
          </cell>
          <cell r="BE2673" t="str">
            <v>Aug</v>
          </cell>
        </row>
        <row r="2674">
          <cell r="C2674" t="str">
            <v>SCC (CMMC)</v>
          </cell>
          <cell r="R2674">
            <v>2500.0000000000023</v>
          </cell>
          <cell r="AZ2674">
            <v>-1250.0000000000011</v>
          </cell>
          <cell r="BA2674">
            <v>-2874.5181148194642</v>
          </cell>
          <cell r="BC2674" t="str">
            <v>OTHERS</v>
          </cell>
          <cell r="BE2674" t="str">
            <v>Sep</v>
          </cell>
        </row>
        <row r="2675">
          <cell r="C2675" t="str">
            <v>SCC (CMMC)</v>
          </cell>
          <cell r="R2675">
            <v>2500.0000000000023</v>
          </cell>
          <cell r="AZ2675">
            <v>-1250.0000000000011</v>
          </cell>
          <cell r="BA2675">
            <v>-2874.5181148194642</v>
          </cell>
          <cell r="BC2675" t="str">
            <v>OTHERS</v>
          </cell>
          <cell r="BE2675" t="str">
            <v>Oct</v>
          </cell>
        </row>
        <row r="2676">
          <cell r="C2676" t="str">
            <v>SCC (CMMC)</v>
          </cell>
          <cell r="R2676">
            <v>2500.0000000000023</v>
          </cell>
          <cell r="AZ2676">
            <v>-1250.0000000000011</v>
          </cell>
          <cell r="BA2676">
            <v>-2874.5181148194642</v>
          </cell>
          <cell r="BC2676" t="str">
            <v>OTHERS</v>
          </cell>
          <cell r="BE2676" t="str">
            <v>Nov</v>
          </cell>
        </row>
        <row r="2677">
          <cell r="C2677" t="str">
            <v>SCC (CMMC)</v>
          </cell>
          <cell r="R2677">
            <v>2500.0000000000023</v>
          </cell>
          <cell r="AZ2677">
            <v>-1250.0000000000011</v>
          </cell>
          <cell r="BA2677">
            <v>-2874.5181148194642</v>
          </cell>
          <cell r="BC2677" t="str">
            <v>OTHERS</v>
          </cell>
          <cell r="BE2677" t="str">
            <v>Dec</v>
          </cell>
        </row>
        <row r="2678">
          <cell r="C2678" t="str">
            <v>SCC</v>
          </cell>
          <cell r="R2678">
            <v>0</v>
          </cell>
          <cell r="AZ2678">
            <v>0</v>
          </cell>
          <cell r="BA2678">
            <v>0</v>
          </cell>
          <cell r="BC2678" t="str">
            <v>BANPU</v>
          </cell>
          <cell r="BE2678" t="str">
            <v>Jan</v>
          </cell>
        </row>
        <row r="2679">
          <cell r="C2679" t="str">
            <v>SCC</v>
          </cell>
          <cell r="R2679">
            <v>0</v>
          </cell>
          <cell r="AZ2679">
            <v>0</v>
          </cell>
          <cell r="BA2679">
            <v>0</v>
          </cell>
          <cell r="BC2679" t="str">
            <v>BANPU</v>
          </cell>
          <cell r="BE2679" t="str">
            <v>Feb</v>
          </cell>
        </row>
        <row r="2680">
          <cell r="C2680" t="str">
            <v>SCC</v>
          </cell>
          <cell r="R2680">
            <v>0</v>
          </cell>
          <cell r="AZ2680">
            <v>0</v>
          </cell>
          <cell r="BA2680">
            <v>0</v>
          </cell>
          <cell r="BC2680" t="str">
            <v>BANPU</v>
          </cell>
          <cell r="BE2680" t="str">
            <v>Mar</v>
          </cell>
        </row>
        <row r="2681">
          <cell r="C2681" t="str">
            <v>SCC</v>
          </cell>
          <cell r="R2681">
            <v>0</v>
          </cell>
          <cell r="AZ2681">
            <v>0</v>
          </cell>
          <cell r="BA2681">
            <v>0</v>
          </cell>
          <cell r="BC2681" t="str">
            <v>BANPU</v>
          </cell>
          <cell r="BE2681" t="str">
            <v>Apr</v>
          </cell>
        </row>
        <row r="2682">
          <cell r="C2682" t="str">
            <v>SCC</v>
          </cell>
          <cell r="R2682">
            <v>0</v>
          </cell>
          <cell r="AZ2682">
            <v>0</v>
          </cell>
          <cell r="BA2682">
            <v>0</v>
          </cell>
          <cell r="BC2682" t="str">
            <v>BANPU</v>
          </cell>
          <cell r="BE2682" t="str">
            <v>May</v>
          </cell>
        </row>
        <row r="2683">
          <cell r="C2683" t="str">
            <v>SCC</v>
          </cell>
          <cell r="R2683">
            <v>0</v>
          </cell>
          <cell r="AZ2683">
            <v>0</v>
          </cell>
          <cell r="BA2683">
            <v>0</v>
          </cell>
          <cell r="BC2683" t="str">
            <v>BANPU</v>
          </cell>
          <cell r="BE2683" t="str">
            <v>Jun</v>
          </cell>
        </row>
        <row r="2684">
          <cell r="C2684" t="str">
            <v>SCC</v>
          </cell>
          <cell r="R2684">
            <v>0</v>
          </cell>
          <cell r="AZ2684">
            <v>0</v>
          </cell>
          <cell r="BA2684">
            <v>0</v>
          </cell>
          <cell r="BC2684" t="str">
            <v>BANPU</v>
          </cell>
          <cell r="BE2684" t="str">
            <v>Jul</v>
          </cell>
        </row>
        <row r="2685">
          <cell r="C2685" t="str">
            <v>SCC</v>
          </cell>
          <cell r="R2685">
            <v>0</v>
          </cell>
          <cell r="AZ2685">
            <v>0</v>
          </cell>
          <cell r="BA2685">
            <v>0</v>
          </cell>
          <cell r="BC2685" t="str">
            <v>BANPU</v>
          </cell>
          <cell r="BE2685" t="str">
            <v>Aug</v>
          </cell>
        </row>
        <row r="2686">
          <cell r="C2686" t="str">
            <v>SCC</v>
          </cell>
          <cell r="R2686">
            <v>2500.0000000000023</v>
          </cell>
          <cell r="AZ2686">
            <v>0</v>
          </cell>
          <cell r="BA2686">
            <v>0</v>
          </cell>
          <cell r="BC2686" t="str">
            <v>BANPU</v>
          </cell>
          <cell r="BE2686" t="str">
            <v>Sep</v>
          </cell>
        </row>
        <row r="2687">
          <cell r="C2687" t="str">
            <v>SCC</v>
          </cell>
          <cell r="R2687">
            <v>2500.0000000000023</v>
          </cell>
          <cell r="AZ2687">
            <v>0</v>
          </cell>
          <cell r="BA2687">
            <v>0</v>
          </cell>
          <cell r="BC2687" t="str">
            <v>BANPU</v>
          </cell>
          <cell r="BE2687" t="str">
            <v>Oct</v>
          </cell>
        </row>
        <row r="2688">
          <cell r="C2688" t="str">
            <v>SCC</v>
          </cell>
          <cell r="R2688">
            <v>2500.0000000000023</v>
          </cell>
          <cell r="AZ2688">
            <v>0</v>
          </cell>
          <cell r="BA2688">
            <v>0</v>
          </cell>
          <cell r="BC2688" t="str">
            <v>BANPU</v>
          </cell>
          <cell r="BE2688" t="str">
            <v>Nov</v>
          </cell>
        </row>
        <row r="2689">
          <cell r="C2689" t="str">
            <v>SCC</v>
          </cell>
          <cell r="R2689">
            <v>2500.0000000000023</v>
          </cell>
          <cell r="AZ2689">
            <v>0</v>
          </cell>
          <cell r="BA2689">
            <v>0</v>
          </cell>
          <cell r="BC2689" t="str">
            <v>BANPU</v>
          </cell>
          <cell r="BE2689" t="str">
            <v>Dec</v>
          </cell>
        </row>
        <row r="2690">
          <cell r="C2690" t="str">
            <v>TCC (BPI)_JBG</v>
          </cell>
          <cell r="R2690">
            <v>31200</v>
          </cell>
          <cell r="AZ2690">
            <v>-93600</v>
          </cell>
          <cell r="BA2690">
            <v>-13251.612903225805</v>
          </cell>
          <cell r="BC2690" t="str">
            <v>GOLD</v>
          </cell>
          <cell r="BE2690" t="str">
            <v>Jan</v>
          </cell>
        </row>
        <row r="2691">
          <cell r="C2691" t="str">
            <v>TCC (BPI)_JBG</v>
          </cell>
          <cell r="R2691">
            <v>0</v>
          </cell>
          <cell r="AZ2691">
            <v>0</v>
          </cell>
          <cell r="BA2691">
            <v>0</v>
          </cell>
          <cell r="BC2691" t="str">
            <v>GOLD</v>
          </cell>
          <cell r="BE2691" t="str">
            <v>Feb</v>
          </cell>
        </row>
        <row r="2692">
          <cell r="C2692" t="str">
            <v>TCC (BPI)_JBG</v>
          </cell>
          <cell r="R2692">
            <v>0</v>
          </cell>
          <cell r="AZ2692">
            <v>0</v>
          </cell>
          <cell r="BA2692">
            <v>0</v>
          </cell>
          <cell r="BC2692" t="str">
            <v>GOLD</v>
          </cell>
          <cell r="BE2692" t="str">
            <v>Mar</v>
          </cell>
        </row>
        <row r="2693">
          <cell r="C2693" t="str">
            <v>TCC (BPI)_JBG</v>
          </cell>
          <cell r="R2693">
            <v>0</v>
          </cell>
          <cell r="AZ2693">
            <v>0</v>
          </cell>
          <cell r="BA2693">
            <v>0</v>
          </cell>
          <cell r="BC2693" t="str">
            <v>GOLD</v>
          </cell>
          <cell r="BE2693" t="str">
            <v>Apr</v>
          </cell>
        </row>
        <row r="2694">
          <cell r="C2694" t="str">
            <v>TCC (BPI)_JBG</v>
          </cell>
          <cell r="R2694">
            <v>0</v>
          </cell>
          <cell r="AZ2694">
            <v>0</v>
          </cell>
          <cell r="BA2694">
            <v>0</v>
          </cell>
          <cell r="BC2694" t="str">
            <v>GOLD</v>
          </cell>
          <cell r="BE2694" t="str">
            <v>May</v>
          </cell>
        </row>
        <row r="2695">
          <cell r="C2695" t="str">
            <v>TCC (BPI)_JBG</v>
          </cell>
          <cell r="R2695">
            <v>0</v>
          </cell>
          <cell r="AZ2695">
            <v>0</v>
          </cell>
          <cell r="BA2695">
            <v>0</v>
          </cell>
          <cell r="BC2695" t="str">
            <v>GOLD</v>
          </cell>
          <cell r="BE2695" t="str">
            <v>Jun</v>
          </cell>
        </row>
        <row r="2696">
          <cell r="C2696" t="str">
            <v>TCC (BPI)_JBG</v>
          </cell>
          <cell r="R2696">
            <v>0</v>
          </cell>
          <cell r="AZ2696">
            <v>0</v>
          </cell>
          <cell r="BA2696">
            <v>0</v>
          </cell>
          <cell r="BC2696" t="str">
            <v>GOLD</v>
          </cell>
          <cell r="BE2696" t="str">
            <v>Jul</v>
          </cell>
        </row>
        <row r="2697">
          <cell r="C2697" t="str">
            <v>TCC (BPI)_JBG</v>
          </cell>
          <cell r="R2697">
            <v>0</v>
          </cell>
          <cell r="AZ2697">
            <v>0</v>
          </cell>
          <cell r="BA2697">
            <v>0</v>
          </cell>
          <cell r="BC2697" t="str">
            <v>GOLD</v>
          </cell>
          <cell r="BE2697" t="str">
            <v>Aug</v>
          </cell>
        </row>
        <row r="2698">
          <cell r="C2698" t="str">
            <v>TCC (BPI)_JBG</v>
          </cell>
          <cell r="R2698">
            <v>0</v>
          </cell>
          <cell r="AZ2698">
            <v>0</v>
          </cell>
          <cell r="BA2698">
            <v>0</v>
          </cell>
          <cell r="BC2698" t="str">
            <v>GOLD</v>
          </cell>
          <cell r="BE2698" t="str">
            <v>Sep</v>
          </cell>
        </row>
        <row r="2699">
          <cell r="C2699" t="str">
            <v>TCC (BPI)_JBG</v>
          </cell>
          <cell r="R2699">
            <v>0</v>
          </cell>
          <cell r="AZ2699">
            <v>0</v>
          </cell>
          <cell r="BA2699">
            <v>0</v>
          </cell>
          <cell r="BC2699" t="str">
            <v>GOLD</v>
          </cell>
          <cell r="BE2699" t="str">
            <v>Oct</v>
          </cell>
        </row>
        <row r="2700">
          <cell r="C2700" t="str">
            <v>TCC (BPI)_JBG</v>
          </cell>
          <cell r="R2700">
            <v>0</v>
          </cell>
          <cell r="AZ2700">
            <v>0</v>
          </cell>
          <cell r="BA2700">
            <v>0</v>
          </cell>
          <cell r="BC2700" t="str">
            <v>GOLD</v>
          </cell>
          <cell r="BE2700" t="str">
            <v>Nov</v>
          </cell>
        </row>
        <row r="2701">
          <cell r="C2701" t="str">
            <v>TCC (BPI)_JBG</v>
          </cell>
          <cell r="R2701">
            <v>0</v>
          </cell>
          <cell r="AZ2701">
            <v>0</v>
          </cell>
          <cell r="BA2701">
            <v>0</v>
          </cell>
          <cell r="BC2701" t="str">
            <v>GOLD</v>
          </cell>
          <cell r="BE2701" t="str">
            <v>Dec</v>
          </cell>
        </row>
        <row r="2702">
          <cell r="C2702" t="str">
            <v>TCC</v>
          </cell>
          <cell r="R2702">
            <v>31200</v>
          </cell>
          <cell r="AZ2702">
            <v>0</v>
          </cell>
          <cell r="BA2702">
            <v>0</v>
          </cell>
          <cell r="BC2702" t="str">
            <v>BANPU</v>
          </cell>
          <cell r="BE2702" t="str">
            <v>Jan</v>
          </cell>
        </row>
        <row r="2703">
          <cell r="C2703" t="str">
            <v>TCC</v>
          </cell>
          <cell r="R2703">
            <v>0</v>
          </cell>
          <cell r="AZ2703">
            <v>0</v>
          </cell>
          <cell r="BA2703">
            <v>0</v>
          </cell>
          <cell r="BC2703" t="str">
            <v>BANPU</v>
          </cell>
          <cell r="BE2703" t="str">
            <v>Feb</v>
          </cell>
        </row>
        <row r="2704">
          <cell r="C2704" t="str">
            <v>TCC</v>
          </cell>
          <cell r="R2704">
            <v>0</v>
          </cell>
          <cell r="AZ2704">
            <v>0</v>
          </cell>
          <cell r="BA2704">
            <v>0</v>
          </cell>
          <cell r="BC2704" t="str">
            <v>BANPU</v>
          </cell>
          <cell r="BE2704" t="str">
            <v>Mar</v>
          </cell>
        </row>
        <row r="2705">
          <cell r="C2705" t="str">
            <v>TCC</v>
          </cell>
          <cell r="R2705">
            <v>0</v>
          </cell>
          <cell r="AZ2705">
            <v>0</v>
          </cell>
          <cell r="BA2705">
            <v>0</v>
          </cell>
          <cell r="BC2705" t="str">
            <v>BANPU</v>
          </cell>
          <cell r="BE2705" t="str">
            <v>Apr</v>
          </cell>
        </row>
        <row r="2706">
          <cell r="C2706" t="str">
            <v>TCC</v>
          </cell>
          <cell r="R2706">
            <v>0</v>
          </cell>
          <cell r="AZ2706">
            <v>0</v>
          </cell>
          <cell r="BA2706">
            <v>0</v>
          </cell>
          <cell r="BC2706" t="str">
            <v>BANPU</v>
          </cell>
          <cell r="BE2706" t="str">
            <v>May</v>
          </cell>
        </row>
        <row r="2707">
          <cell r="C2707" t="str">
            <v>TCC</v>
          </cell>
          <cell r="R2707">
            <v>0</v>
          </cell>
          <cell r="AZ2707">
            <v>0</v>
          </cell>
          <cell r="BA2707">
            <v>0</v>
          </cell>
          <cell r="BC2707" t="str">
            <v>BANPU</v>
          </cell>
          <cell r="BE2707" t="str">
            <v>Jun</v>
          </cell>
        </row>
        <row r="2708">
          <cell r="C2708" t="str">
            <v>TCC</v>
          </cell>
          <cell r="R2708">
            <v>0</v>
          </cell>
          <cell r="AZ2708">
            <v>0</v>
          </cell>
          <cell r="BA2708">
            <v>0</v>
          </cell>
          <cell r="BC2708" t="str">
            <v>BANPU</v>
          </cell>
          <cell r="BE2708" t="str">
            <v>Jul</v>
          </cell>
        </row>
        <row r="2709">
          <cell r="C2709" t="str">
            <v>TCC</v>
          </cell>
          <cell r="R2709">
            <v>0</v>
          </cell>
          <cell r="AZ2709">
            <v>0</v>
          </cell>
          <cell r="BA2709">
            <v>0</v>
          </cell>
          <cell r="BC2709" t="str">
            <v>BANPU</v>
          </cell>
          <cell r="BE2709" t="str">
            <v>Aug</v>
          </cell>
        </row>
        <row r="2710">
          <cell r="C2710" t="str">
            <v>TCC</v>
          </cell>
          <cell r="R2710">
            <v>0</v>
          </cell>
          <cell r="AZ2710">
            <v>0</v>
          </cell>
          <cell r="BA2710">
            <v>0</v>
          </cell>
          <cell r="BC2710" t="str">
            <v>BANPU</v>
          </cell>
          <cell r="BE2710" t="str">
            <v>Sep</v>
          </cell>
        </row>
        <row r="2711">
          <cell r="C2711" t="str">
            <v>TCC</v>
          </cell>
          <cell r="R2711">
            <v>0</v>
          </cell>
          <cell r="AZ2711">
            <v>0</v>
          </cell>
          <cell r="BA2711">
            <v>0</v>
          </cell>
          <cell r="BC2711" t="str">
            <v>BANPU</v>
          </cell>
          <cell r="BE2711" t="str">
            <v>Oct</v>
          </cell>
        </row>
        <row r="2712">
          <cell r="C2712" t="str">
            <v>TCC</v>
          </cell>
          <cell r="R2712">
            <v>0</v>
          </cell>
          <cell r="AZ2712">
            <v>0</v>
          </cell>
          <cell r="BA2712">
            <v>0</v>
          </cell>
          <cell r="BC2712" t="str">
            <v>BANPU</v>
          </cell>
          <cell r="BE2712" t="str">
            <v>Nov</v>
          </cell>
        </row>
        <row r="2713">
          <cell r="C2713" t="str">
            <v>TCC</v>
          </cell>
          <cell r="R2713">
            <v>0</v>
          </cell>
          <cell r="AZ2713">
            <v>0</v>
          </cell>
          <cell r="BA2713">
            <v>0</v>
          </cell>
          <cell r="BC2713" t="str">
            <v>BANPU</v>
          </cell>
          <cell r="BE2713" t="str">
            <v>Dec</v>
          </cell>
        </row>
        <row r="2714">
          <cell r="C2714" t="str">
            <v>TCC (BPI)_JBG</v>
          </cell>
          <cell r="R2714">
            <v>20800</v>
          </cell>
          <cell r="AZ2714">
            <v>-62400</v>
          </cell>
          <cell r="BA2714">
            <v>-20981.720430107522</v>
          </cell>
          <cell r="BC2714" t="str">
            <v>GOLD</v>
          </cell>
          <cell r="BE2714" t="str">
            <v>Jan</v>
          </cell>
        </row>
        <row r="2715">
          <cell r="C2715" t="str">
            <v>TCC (BPI)_JBG</v>
          </cell>
          <cell r="R2715">
            <v>0</v>
          </cell>
          <cell r="AZ2715">
            <v>0</v>
          </cell>
          <cell r="BA2715">
            <v>0</v>
          </cell>
          <cell r="BC2715" t="str">
            <v>GOLD</v>
          </cell>
          <cell r="BE2715" t="str">
            <v>Feb</v>
          </cell>
        </row>
        <row r="2716">
          <cell r="C2716" t="str">
            <v>TCC (BPI)_JBG</v>
          </cell>
          <cell r="R2716">
            <v>0</v>
          </cell>
          <cell r="AZ2716">
            <v>0</v>
          </cell>
          <cell r="BA2716">
            <v>0</v>
          </cell>
          <cell r="BC2716" t="str">
            <v>GOLD</v>
          </cell>
          <cell r="BE2716" t="str">
            <v>Mar</v>
          </cell>
        </row>
        <row r="2717">
          <cell r="C2717" t="str">
            <v>TCC (BPI)_JBG</v>
          </cell>
          <cell r="R2717">
            <v>0</v>
          </cell>
          <cell r="AZ2717">
            <v>0</v>
          </cell>
          <cell r="BA2717">
            <v>0</v>
          </cell>
          <cell r="BC2717" t="str">
            <v>GOLD</v>
          </cell>
          <cell r="BE2717" t="str">
            <v>Apr</v>
          </cell>
        </row>
        <row r="2718">
          <cell r="C2718" t="str">
            <v>TCC (BPI)_JBG</v>
          </cell>
          <cell r="R2718">
            <v>0</v>
          </cell>
          <cell r="AZ2718">
            <v>0</v>
          </cell>
          <cell r="BA2718">
            <v>0</v>
          </cell>
          <cell r="BC2718" t="str">
            <v>GOLD</v>
          </cell>
          <cell r="BE2718" t="str">
            <v>May</v>
          </cell>
        </row>
        <row r="2719">
          <cell r="C2719" t="str">
            <v>TCC (BPI)_JBG</v>
          </cell>
          <cell r="R2719">
            <v>0</v>
          </cell>
          <cell r="AZ2719">
            <v>0</v>
          </cell>
          <cell r="BA2719">
            <v>0</v>
          </cell>
          <cell r="BC2719" t="str">
            <v>GOLD</v>
          </cell>
          <cell r="BE2719" t="str">
            <v>Jun</v>
          </cell>
        </row>
        <row r="2720">
          <cell r="C2720" t="str">
            <v>TCC (BPI)_JBG</v>
          </cell>
          <cell r="R2720">
            <v>0</v>
          </cell>
          <cell r="AZ2720">
            <v>0</v>
          </cell>
          <cell r="BA2720">
            <v>0</v>
          </cell>
          <cell r="BC2720" t="str">
            <v>GOLD</v>
          </cell>
          <cell r="BE2720" t="str">
            <v>Jul</v>
          </cell>
        </row>
        <row r="2721">
          <cell r="C2721" t="str">
            <v>TCC (BPI)_JBG</v>
          </cell>
          <cell r="R2721">
            <v>0</v>
          </cell>
          <cell r="AZ2721">
            <v>0</v>
          </cell>
          <cell r="BA2721">
            <v>0</v>
          </cell>
          <cell r="BC2721" t="str">
            <v>GOLD</v>
          </cell>
          <cell r="BE2721" t="str">
            <v>Aug</v>
          </cell>
        </row>
        <row r="2722">
          <cell r="C2722" t="str">
            <v>TCC (BPI)_JBG</v>
          </cell>
          <cell r="R2722">
            <v>0</v>
          </cell>
          <cell r="AZ2722">
            <v>0</v>
          </cell>
          <cell r="BA2722">
            <v>0</v>
          </cell>
          <cell r="BC2722" t="str">
            <v>GOLD</v>
          </cell>
          <cell r="BE2722" t="str">
            <v>Sep</v>
          </cell>
        </row>
        <row r="2723">
          <cell r="C2723" t="str">
            <v>TCC (BPI)_JBG</v>
          </cell>
          <cell r="R2723">
            <v>0</v>
          </cell>
          <cell r="AZ2723">
            <v>0</v>
          </cell>
          <cell r="BA2723">
            <v>0</v>
          </cell>
          <cell r="BC2723" t="str">
            <v>GOLD</v>
          </cell>
          <cell r="BE2723" t="str">
            <v>Oct</v>
          </cell>
        </row>
        <row r="2724">
          <cell r="C2724" t="str">
            <v>TCC (BPI)_JBG</v>
          </cell>
          <cell r="R2724">
            <v>0</v>
          </cell>
          <cell r="AZ2724">
            <v>0</v>
          </cell>
          <cell r="BA2724">
            <v>0</v>
          </cell>
          <cell r="BC2724" t="str">
            <v>GOLD</v>
          </cell>
          <cell r="BE2724" t="str">
            <v>Nov</v>
          </cell>
        </row>
        <row r="2725">
          <cell r="C2725" t="str">
            <v>TCC (BPI)_JBG</v>
          </cell>
          <cell r="R2725">
            <v>0</v>
          </cell>
          <cell r="AZ2725">
            <v>0</v>
          </cell>
          <cell r="BA2725">
            <v>0</v>
          </cell>
          <cell r="BC2725" t="str">
            <v>GOLD</v>
          </cell>
          <cell r="BE2725" t="str">
            <v>Dec</v>
          </cell>
        </row>
        <row r="2726">
          <cell r="C2726" t="str">
            <v>TCC</v>
          </cell>
          <cell r="R2726">
            <v>20800</v>
          </cell>
          <cell r="AZ2726">
            <v>0</v>
          </cell>
          <cell r="BA2726">
            <v>0</v>
          </cell>
          <cell r="BC2726" t="str">
            <v>BANPU</v>
          </cell>
          <cell r="BE2726" t="str">
            <v>Jan</v>
          </cell>
        </row>
        <row r="2727">
          <cell r="C2727" t="str">
            <v>TCC</v>
          </cell>
          <cell r="R2727">
            <v>0</v>
          </cell>
          <cell r="AZ2727">
            <v>0</v>
          </cell>
          <cell r="BA2727">
            <v>0</v>
          </cell>
          <cell r="BC2727" t="str">
            <v>BANPU</v>
          </cell>
          <cell r="BE2727" t="str">
            <v>Feb</v>
          </cell>
        </row>
        <row r="2728">
          <cell r="C2728" t="str">
            <v>TCC</v>
          </cell>
          <cell r="R2728">
            <v>0</v>
          </cell>
          <cell r="AZ2728">
            <v>0</v>
          </cell>
          <cell r="BA2728">
            <v>0</v>
          </cell>
          <cell r="BC2728" t="str">
            <v>BANPU</v>
          </cell>
          <cell r="BE2728" t="str">
            <v>Mar</v>
          </cell>
        </row>
        <row r="2729">
          <cell r="C2729" t="str">
            <v>TCC</v>
          </cell>
          <cell r="R2729">
            <v>0</v>
          </cell>
          <cell r="AZ2729">
            <v>0</v>
          </cell>
          <cell r="BA2729">
            <v>0</v>
          </cell>
          <cell r="BC2729" t="str">
            <v>BANPU</v>
          </cell>
          <cell r="BE2729" t="str">
            <v>Apr</v>
          </cell>
        </row>
        <row r="2730">
          <cell r="C2730" t="str">
            <v>TCC</v>
          </cell>
          <cell r="R2730">
            <v>0</v>
          </cell>
          <cell r="AZ2730">
            <v>0</v>
          </cell>
          <cell r="BA2730">
            <v>0</v>
          </cell>
          <cell r="BC2730" t="str">
            <v>BANPU</v>
          </cell>
          <cell r="BE2730" t="str">
            <v>May</v>
          </cell>
        </row>
        <row r="2731">
          <cell r="C2731" t="str">
            <v>TCC</v>
          </cell>
          <cell r="R2731">
            <v>0</v>
          </cell>
          <cell r="AZ2731">
            <v>0</v>
          </cell>
          <cell r="BA2731">
            <v>0</v>
          </cell>
          <cell r="BC2731" t="str">
            <v>BANPU</v>
          </cell>
          <cell r="BE2731" t="str">
            <v>Jun</v>
          </cell>
        </row>
        <row r="2732">
          <cell r="C2732" t="str">
            <v>TCC</v>
          </cell>
          <cell r="R2732">
            <v>0</v>
          </cell>
          <cell r="AZ2732">
            <v>0</v>
          </cell>
          <cell r="BA2732">
            <v>0</v>
          </cell>
          <cell r="BC2732" t="str">
            <v>BANPU</v>
          </cell>
          <cell r="BE2732" t="str">
            <v>Jul</v>
          </cell>
        </row>
        <row r="2733">
          <cell r="C2733" t="str">
            <v>TCC</v>
          </cell>
          <cell r="R2733">
            <v>0</v>
          </cell>
          <cell r="AZ2733">
            <v>0</v>
          </cell>
          <cell r="BA2733">
            <v>0</v>
          </cell>
          <cell r="BC2733" t="str">
            <v>BANPU</v>
          </cell>
          <cell r="BE2733" t="str">
            <v>Aug</v>
          </cell>
        </row>
        <row r="2734">
          <cell r="C2734" t="str">
            <v>TCC</v>
          </cell>
          <cell r="R2734">
            <v>0</v>
          </cell>
          <cell r="AZ2734">
            <v>0</v>
          </cell>
          <cell r="BA2734">
            <v>0</v>
          </cell>
          <cell r="BC2734" t="str">
            <v>BANPU</v>
          </cell>
          <cell r="BE2734" t="str">
            <v>Sep</v>
          </cell>
        </row>
        <row r="2735">
          <cell r="C2735" t="str">
            <v>TCC</v>
          </cell>
          <cell r="R2735">
            <v>0</v>
          </cell>
          <cell r="AZ2735">
            <v>0</v>
          </cell>
          <cell r="BA2735">
            <v>0</v>
          </cell>
          <cell r="BC2735" t="str">
            <v>BANPU</v>
          </cell>
          <cell r="BE2735" t="str">
            <v>Oct</v>
          </cell>
        </row>
        <row r="2736">
          <cell r="C2736" t="str">
            <v>TCC</v>
          </cell>
          <cell r="R2736">
            <v>0</v>
          </cell>
          <cell r="AZ2736">
            <v>0</v>
          </cell>
          <cell r="BA2736">
            <v>0</v>
          </cell>
          <cell r="BC2736" t="str">
            <v>BANPU</v>
          </cell>
          <cell r="BE2736" t="str">
            <v>Nov</v>
          </cell>
        </row>
        <row r="2737">
          <cell r="C2737" t="str">
            <v>TCC</v>
          </cell>
          <cell r="R2737">
            <v>0</v>
          </cell>
          <cell r="AZ2737">
            <v>0</v>
          </cell>
          <cell r="BA2737">
            <v>0</v>
          </cell>
          <cell r="BC2737" t="str">
            <v>BANPU</v>
          </cell>
          <cell r="BE2737" t="str">
            <v>Dec</v>
          </cell>
        </row>
        <row r="2738">
          <cell r="C2738" t="str">
            <v>TCC (BPI)_JBG</v>
          </cell>
          <cell r="R2738">
            <v>0</v>
          </cell>
          <cell r="AZ2738">
            <v>0</v>
          </cell>
          <cell r="BA2738">
            <v>0</v>
          </cell>
          <cell r="BC2738" t="str">
            <v>GOLD</v>
          </cell>
          <cell r="BE2738" t="str">
            <v>Jan</v>
          </cell>
        </row>
        <row r="2739">
          <cell r="C2739" t="str">
            <v>TCC (BPI)_JBG</v>
          </cell>
          <cell r="R2739">
            <v>31200</v>
          </cell>
          <cell r="AZ2739">
            <v>-93600</v>
          </cell>
          <cell r="BA2739">
            <v>-13251.612903225805</v>
          </cell>
          <cell r="BC2739" t="str">
            <v>GOLD</v>
          </cell>
          <cell r="BE2739" t="str">
            <v>Feb</v>
          </cell>
        </row>
        <row r="2740">
          <cell r="C2740" t="str">
            <v>TCC (BPI)_JBG</v>
          </cell>
          <cell r="R2740">
            <v>0</v>
          </cell>
          <cell r="AZ2740">
            <v>0</v>
          </cell>
          <cell r="BA2740">
            <v>0</v>
          </cell>
          <cell r="BC2740" t="str">
            <v>GOLD</v>
          </cell>
          <cell r="BE2740" t="str">
            <v>Mar</v>
          </cell>
        </row>
        <row r="2741">
          <cell r="C2741" t="str">
            <v>TCC (BPI)_JBG</v>
          </cell>
          <cell r="R2741">
            <v>0</v>
          </cell>
          <cell r="AZ2741">
            <v>0</v>
          </cell>
          <cell r="BA2741">
            <v>0</v>
          </cell>
          <cell r="BC2741" t="str">
            <v>GOLD</v>
          </cell>
          <cell r="BE2741" t="str">
            <v>Apr</v>
          </cell>
        </row>
        <row r="2742">
          <cell r="C2742" t="str">
            <v>TCC (BPI)_JBG</v>
          </cell>
          <cell r="R2742">
            <v>0</v>
          </cell>
          <cell r="AZ2742">
            <v>0</v>
          </cell>
          <cell r="BA2742">
            <v>0</v>
          </cell>
          <cell r="BC2742" t="str">
            <v>GOLD</v>
          </cell>
          <cell r="BE2742" t="str">
            <v>May</v>
          </cell>
        </row>
        <row r="2743">
          <cell r="C2743" t="str">
            <v>TCC (BPI)_JBG</v>
          </cell>
          <cell r="R2743">
            <v>0</v>
          </cell>
          <cell r="AZ2743">
            <v>0</v>
          </cell>
          <cell r="BA2743">
            <v>0</v>
          </cell>
          <cell r="BC2743" t="str">
            <v>GOLD</v>
          </cell>
          <cell r="BE2743" t="str">
            <v>Jun</v>
          </cell>
        </row>
        <row r="2744">
          <cell r="C2744" t="str">
            <v>TCC (BPI)_JBG</v>
          </cell>
          <cell r="R2744">
            <v>0</v>
          </cell>
          <cell r="AZ2744">
            <v>0</v>
          </cell>
          <cell r="BA2744">
            <v>0</v>
          </cell>
          <cell r="BC2744" t="str">
            <v>GOLD</v>
          </cell>
          <cell r="BE2744" t="str">
            <v>Jul</v>
          </cell>
        </row>
        <row r="2745">
          <cell r="C2745" t="str">
            <v>TCC (BPI)_JBG</v>
          </cell>
          <cell r="R2745">
            <v>0</v>
          </cell>
          <cell r="AZ2745">
            <v>0</v>
          </cell>
          <cell r="BA2745">
            <v>0</v>
          </cell>
          <cell r="BC2745" t="str">
            <v>GOLD</v>
          </cell>
          <cell r="BE2745" t="str">
            <v>Aug</v>
          </cell>
        </row>
        <row r="2746">
          <cell r="C2746" t="str">
            <v>TCC (BPI)_JBG</v>
          </cell>
          <cell r="R2746">
            <v>0</v>
          </cell>
          <cell r="AZ2746">
            <v>0</v>
          </cell>
          <cell r="BA2746">
            <v>0</v>
          </cell>
          <cell r="BC2746" t="str">
            <v>GOLD</v>
          </cell>
          <cell r="BE2746" t="str">
            <v>Sep</v>
          </cell>
        </row>
        <row r="2747">
          <cell r="C2747" t="str">
            <v>TCC (BPI)_JBG</v>
          </cell>
          <cell r="R2747">
            <v>0</v>
          </cell>
          <cell r="AZ2747">
            <v>0</v>
          </cell>
          <cell r="BA2747">
            <v>0</v>
          </cell>
          <cell r="BC2747" t="str">
            <v>GOLD</v>
          </cell>
          <cell r="BE2747" t="str">
            <v>Oct</v>
          </cell>
        </row>
        <row r="2748">
          <cell r="C2748" t="str">
            <v>TCC (BPI)_JBG</v>
          </cell>
          <cell r="R2748">
            <v>0</v>
          </cell>
          <cell r="AZ2748">
            <v>0</v>
          </cell>
          <cell r="BA2748">
            <v>0</v>
          </cell>
          <cell r="BC2748" t="str">
            <v>GOLD</v>
          </cell>
          <cell r="BE2748" t="str">
            <v>Nov</v>
          </cell>
        </row>
        <row r="2749">
          <cell r="C2749" t="str">
            <v>TCC (BPI)_JBG</v>
          </cell>
          <cell r="R2749">
            <v>0</v>
          </cell>
          <cell r="AZ2749">
            <v>0</v>
          </cell>
          <cell r="BA2749">
            <v>0</v>
          </cell>
          <cell r="BC2749" t="str">
            <v>GOLD</v>
          </cell>
          <cell r="BE2749" t="str">
            <v>Dec</v>
          </cell>
        </row>
        <row r="2750">
          <cell r="C2750" t="str">
            <v>TCC</v>
          </cell>
          <cell r="R2750">
            <v>0</v>
          </cell>
          <cell r="AZ2750">
            <v>0</v>
          </cell>
          <cell r="BA2750">
            <v>0</v>
          </cell>
          <cell r="BC2750" t="str">
            <v>BANPU</v>
          </cell>
          <cell r="BE2750" t="str">
            <v>Jan</v>
          </cell>
        </row>
        <row r="2751">
          <cell r="C2751" t="str">
            <v>TCC</v>
          </cell>
          <cell r="R2751">
            <v>31200</v>
          </cell>
          <cell r="AZ2751">
            <v>0</v>
          </cell>
          <cell r="BA2751">
            <v>0</v>
          </cell>
          <cell r="BC2751" t="str">
            <v>BANPU</v>
          </cell>
          <cell r="BE2751" t="str">
            <v>Feb</v>
          </cell>
        </row>
        <row r="2752">
          <cell r="C2752" t="str">
            <v>TCC</v>
          </cell>
          <cell r="R2752">
            <v>0</v>
          </cell>
          <cell r="AZ2752">
            <v>0</v>
          </cell>
          <cell r="BA2752">
            <v>0</v>
          </cell>
          <cell r="BC2752" t="str">
            <v>BANPU</v>
          </cell>
          <cell r="BE2752" t="str">
            <v>Mar</v>
          </cell>
        </row>
        <row r="2753">
          <cell r="C2753" t="str">
            <v>TCC</v>
          </cell>
          <cell r="R2753">
            <v>0</v>
          </cell>
          <cell r="AZ2753">
            <v>0</v>
          </cell>
          <cell r="BA2753">
            <v>0</v>
          </cell>
          <cell r="BC2753" t="str">
            <v>BANPU</v>
          </cell>
          <cell r="BE2753" t="str">
            <v>Apr</v>
          </cell>
        </row>
        <row r="2754">
          <cell r="C2754" t="str">
            <v>TCC</v>
          </cell>
          <cell r="R2754">
            <v>0</v>
          </cell>
          <cell r="AZ2754">
            <v>0</v>
          </cell>
          <cell r="BA2754">
            <v>0</v>
          </cell>
          <cell r="BC2754" t="str">
            <v>BANPU</v>
          </cell>
          <cell r="BE2754" t="str">
            <v>May</v>
          </cell>
        </row>
        <row r="2755">
          <cell r="C2755" t="str">
            <v>TCC</v>
          </cell>
          <cell r="R2755">
            <v>0</v>
          </cell>
          <cell r="AZ2755">
            <v>0</v>
          </cell>
          <cell r="BA2755">
            <v>0</v>
          </cell>
          <cell r="BC2755" t="str">
            <v>BANPU</v>
          </cell>
          <cell r="BE2755" t="str">
            <v>Jun</v>
          </cell>
        </row>
        <row r="2756">
          <cell r="C2756" t="str">
            <v>TCC</v>
          </cell>
          <cell r="R2756">
            <v>0</v>
          </cell>
          <cell r="AZ2756">
            <v>0</v>
          </cell>
          <cell r="BA2756">
            <v>0</v>
          </cell>
          <cell r="BC2756" t="str">
            <v>BANPU</v>
          </cell>
          <cell r="BE2756" t="str">
            <v>Jul</v>
          </cell>
        </row>
        <row r="2757">
          <cell r="C2757" t="str">
            <v>TCC</v>
          </cell>
          <cell r="R2757">
            <v>0</v>
          </cell>
          <cell r="AZ2757">
            <v>0</v>
          </cell>
          <cell r="BA2757">
            <v>0</v>
          </cell>
          <cell r="BC2757" t="str">
            <v>BANPU</v>
          </cell>
          <cell r="BE2757" t="str">
            <v>Aug</v>
          </cell>
        </row>
        <row r="2758">
          <cell r="C2758" t="str">
            <v>TCC</v>
          </cell>
          <cell r="R2758">
            <v>0</v>
          </cell>
          <cell r="AZ2758">
            <v>0</v>
          </cell>
          <cell r="BA2758">
            <v>0</v>
          </cell>
          <cell r="BC2758" t="str">
            <v>BANPU</v>
          </cell>
          <cell r="BE2758" t="str">
            <v>Sep</v>
          </cell>
        </row>
        <row r="2759">
          <cell r="C2759" t="str">
            <v>TCC</v>
          </cell>
          <cell r="R2759">
            <v>0</v>
          </cell>
          <cell r="AZ2759">
            <v>0</v>
          </cell>
          <cell r="BA2759">
            <v>0</v>
          </cell>
          <cell r="BC2759" t="str">
            <v>BANPU</v>
          </cell>
          <cell r="BE2759" t="str">
            <v>Oct</v>
          </cell>
        </row>
        <row r="2760">
          <cell r="C2760" t="str">
            <v>TCC</v>
          </cell>
          <cell r="R2760">
            <v>0</v>
          </cell>
          <cell r="AZ2760">
            <v>0</v>
          </cell>
          <cell r="BA2760">
            <v>0</v>
          </cell>
          <cell r="BC2760" t="str">
            <v>BANPU</v>
          </cell>
          <cell r="BE2760" t="str">
            <v>Nov</v>
          </cell>
        </row>
        <row r="2761">
          <cell r="C2761" t="str">
            <v>TCC</v>
          </cell>
          <cell r="R2761">
            <v>0</v>
          </cell>
          <cell r="AZ2761">
            <v>0</v>
          </cell>
          <cell r="BA2761">
            <v>0</v>
          </cell>
          <cell r="BC2761" t="str">
            <v>BANPU</v>
          </cell>
          <cell r="BE2761" t="str">
            <v>Dec</v>
          </cell>
        </row>
        <row r="2762">
          <cell r="C2762" t="str">
            <v>TCC (BPI)_JBG</v>
          </cell>
          <cell r="R2762">
            <v>0</v>
          </cell>
          <cell r="AZ2762">
            <v>0</v>
          </cell>
          <cell r="BA2762">
            <v>0</v>
          </cell>
          <cell r="BC2762" t="str">
            <v>GOLD</v>
          </cell>
          <cell r="BE2762" t="str">
            <v>Jan</v>
          </cell>
        </row>
        <row r="2763">
          <cell r="C2763" t="str">
            <v>TCC (BPI)_JBG</v>
          </cell>
          <cell r="R2763">
            <v>20800</v>
          </cell>
          <cell r="AZ2763">
            <v>-62400</v>
          </cell>
          <cell r="BA2763">
            <v>-20981.720430107522</v>
          </cell>
          <cell r="BC2763" t="str">
            <v>GOLD</v>
          </cell>
          <cell r="BE2763" t="str">
            <v>Feb</v>
          </cell>
        </row>
        <row r="2764">
          <cell r="C2764" t="str">
            <v>TCC (BPI)_JBG</v>
          </cell>
          <cell r="R2764">
            <v>0</v>
          </cell>
          <cell r="AZ2764">
            <v>0</v>
          </cell>
          <cell r="BA2764">
            <v>0</v>
          </cell>
          <cell r="BC2764" t="str">
            <v>GOLD</v>
          </cell>
          <cell r="BE2764" t="str">
            <v>Mar</v>
          </cell>
        </row>
        <row r="2765">
          <cell r="C2765" t="str">
            <v>TCC (BPI)_JBG</v>
          </cell>
          <cell r="R2765">
            <v>0</v>
          </cell>
          <cell r="AZ2765">
            <v>0</v>
          </cell>
          <cell r="BA2765">
            <v>0</v>
          </cell>
          <cell r="BC2765" t="str">
            <v>GOLD</v>
          </cell>
          <cell r="BE2765" t="str">
            <v>Apr</v>
          </cell>
        </row>
        <row r="2766">
          <cell r="C2766" t="str">
            <v>TCC (BPI)_JBG</v>
          </cell>
          <cell r="R2766">
            <v>0</v>
          </cell>
          <cell r="AZ2766">
            <v>0</v>
          </cell>
          <cell r="BA2766">
            <v>0</v>
          </cell>
          <cell r="BC2766" t="str">
            <v>GOLD</v>
          </cell>
          <cell r="BE2766" t="str">
            <v>May</v>
          </cell>
        </row>
        <row r="2767">
          <cell r="C2767" t="str">
            <v>TCC (BPI)_JBG</v>
          </cell>
          <cell r="R2767">
            <v>0</v>
          </cell>
          <cell r="AZ2767">
            <v>0</v>
          </cell>
          <cell r="BA2767">
            <v>0</v>
          </cell>
          <cell r="BC2767" t="str">
            <v>GOLD</v>
          </cell>
          <cell r="BE2767" t="str">
            <v>Jun</v>
          </cell>
        </row>
        <row r="2768">
          <cell r="C2768" t="str">
            <v>TCC (BPI)_JBG</v>
          </cell>
          <cell r="R2768">
            <v>0</v>
          </cell>
          <cell r="AZ2768">
            <v>0</v>
          </cell>
          <cell r="BA2768">
            <v>0</v>
          </cell>
          <cell r="BC2768" t="str">
            <v>GOLD</v>
          </cell>
          <cell r="BE2768" t="str">
            <v>Jul</v>
          </cell>
        </row>
        <row r="2769">
          <cell r="C2769" t="str">
            <v>TCC (BPI)_JBG</v>
          </cell>
          <cell r="R2769">
            <v>0</v>
          </cell>
          <cell r="AZ2769">
            <v>0</v>
          </cell>
          <cell r="BA2769">
            <v>0</v>
          </cell>
          <cell r="BC2769" t="str">
            <v>GOLD</v>
          </cell>
          <cell r="BE2769" t="str">
            <v>Aug</v>
          </cell>
        </row>
        <row r="2770">
          <cell r="C2770" t="str">
            <v>TCC (BPI)_JBG</v>
          </cell>
          <cell r="R2770">
            <v>0</v>
          </cell>
          <cell r="AZ2770">
            <v>0</v>
          </cell>
          <cell r="BA2770">
            <v>0</v>
          </cell>
          <cell r="BC2770" t="str">
            <v>GOLD</v>
          </cell>
          <cell r="BE2770" t="str">
            <v>Sep</v>
          </cell>
        </row>
        <row r="2771">
          <cell r="C2771" t="str">
            <v>TCC (BPI)_JBG</v>
          </cell>
          <cell r="R2771">
            <v>0</v>
          </cell>
          <cell r="AZ2771">
            <v>0</v>
          </cell>
          <cell r="BA2771">
            <v>0</v>
          </cell>
          <cell r="BC2771" t="str">
            <v>GOLD</v>
          </cell>
          <cell r="BE2771" t="str">
            <v>Oct</v>
          </cell>
        </row>
        <row r="2772">
          <cell r="C2772" t="str">
            <v>TCC (BPI)_JBG</v>
          </cell>
          <cell r="R2772">
            <v>0</v>
          </cell>
          <cell r="AZ2772">
            <v>0</v>
          </cell>
          <cell r="BA2772">
            <v>0</v>
          </cell>
          <cell r="BC2772" t="str">
            <v>GOLD</v>
          </cell>
          <cell r="BE2772" t="str">
            <v>Nov</v>
          </cell>
        </row>
        <row r="2773">
          <cell r="C2773" t="str">
            <v>TCC (BPI)_JBG</v>
          </cell>
          <cell r="R2773">
            <v>0</v>
          </cell>
          <cell r="AZ2773">
            <v>0</v>
          </cell>
          <cell r="BA2773">
            <v>0</v>
          </cell>
          <cell r="BC2773" t="str">
            <v>GOLD</v>
          </cell>
          <cell r="BE2773" t="str">
            <v>Dec</v>
          </cell>
        </row>
        <row r="2774">
          <cell r="C2774" t="str">
            <v>TCC</v>
          </cell>
          <cell r="R2774">
            <v>0</v>
          </cell>
          <cell r="AZ2774">
            <v>0</v>
          </cell>
          <cell r="BA2774">
            <v>0</v>
          </cell>
          <cell r="BC2774" t="str">
            <v>BANPU</v>
          </cell>
          <cell r="BE2774" t="str">
            <v>Jan</v>
          </cell>
        </row>
        <row r="2775">
          <cell r="C2775" t="str">
            <v>TCC</v>
          </cell>
          <cell r="R2775">
            <v>20800</v>
          </cell>
          <cell r="AZ2775">
            <v>0</v>
          </cell>
          <cell r="BA2775">
            <v>0</v>
          </cell>
          <cell r="BC2775" t="str">
            <v>BANPU</v>
          </cell>
          <cell r="BE2775" t="str">
            <v>Feb</v>
          </cell>
        </row>
        <row r="2776">
          <cell r="C2776" t="str">
            <v>TCC</v>
          </cell>
          <cell r="R2776">
            <v>0</v>
          </cell>
          <cell r="AZ2776">
            <v>0</v>
          </cell>
          <cell r="BA2776">
            <v>0</v>
          </cell>
          <cell r="BC2776" t="str">
            <v>BANPU</v>
          </cell>
          <cell r="BE2776" t="str">
            <v>Mar</v>
          </cell>
        </row>
        <row r="2777">
          <cell r="C2777" t="str">
            <v>TCC</v>
          </cell>
          <cell r="R2777">
            <v>0</v>
          </cell>
          <cell r="AZ2777">
            <v>0</v>
          </cell>
          <cell r="BA2777">
            <v>0</v>
          </cell>
          <cell r="BC2777" t="str">
            <v>BANPU</v>
          </cell>
          <cell r="BE2777" t="str">
            <v>Apr</v>
          </cell>
        </row>
        <row r="2778">
          <cell r="C2778" t="str">
            <v>TCC</v>
          </cell>
          <cell r="R2778">
            <v>0</v>
          </cell>
          <cell r="AZ2778">
            <v>0</v>
          </cell>
          <cell r="BA2778">
            <v>0</v>
          </cell>
          <cell r="BC2778" t="str">
            <v>BANPU</v>
          </cell>
          <cell r="BE2778" t="str">
            <v>May</v>
          </cell>
        </row>
        <row r="2779">
          <cell r="C2779" t="str">
            <v>TCC</v>
          </cell>
          <cell r="R2779">
            <v>0</v>
          </cell>
          <cell r="AZ2779">
            <v>0</v>
          </cell>
          <cell r="BA2779">
            <v>0</v>
          </cell>
          <cell r="BC2779" t="str">
            <v>BANPU</v>
          </cell>
          <cell r="BE2779" t="str">
            <v>Jun</v>
          </cell>
        </row>
        <row r="2780">
          <cell r="C2780" t="str">
            <v>TCC</v>
          </cell>
          <cell r="R2780">
            <v>0</v>
          </cell>
          <cell r="AZ2780">
            <v>0</v>
          </cell>
          <cell r="BA2780">
            <v>0</v>
          </cell>
          <cell r="BC2780" t="str">
            <v>BANPU</v>
          </cell>
          <cell r="BE2780" t="str">
            <v>Jul</v>
          </cell>
        </row>
        <row r="2781">
          <cell r="C2781" t="str">
            <v>TCC</v>
          </cell>
          <cell r="R2781">
            <v>0</v>
          </cell>
          <cell r="AZ2781">
            <v>0</v>
          </cell>
          <cell r="BA2781">
            <v>0</v>
          </cell>
          <cell r="BC2781" t="str">
            <v>BANPU</v>
          </cell>
          <cell r="BE2781" t="str">
            <v>Aug</v>
          </cell>
        </row>
        <row r="2782">
          <cell r="C2782" t="str">
            <v>TCC</v>
          </cell>
          <cell r="R2782">
            <v>0</v>
          </cell>
          <cell r="AZ2782">
            <v>0</v>
          </cell>
          <cell r="BA2782">
            <v>0</v>
          </cell>
          <cell r="BC2782" t="str">
            <v>BANPU</v>
          </cell>
          <cell r="BE2782" t="str">
            <v>Sep</v>
          </cell>
        </row>
        <row r="2783">
          <cell r="C2783" t="str">
            <v>TCC</v>
          </cell>
          <cell r="R2783">
            <v>0</v>
          </cell>
          <cell r="AZ2783">
            <v>0</v>
          </cell>
          <cell r="BA2783">
            <v>0</v>
          </cell>
          <cell r="BC2783" t="str">
            <v>BANPU</v>
          </cell>
          <cell r="BE2783" t="str">
            <v>Oct</v>
          </cell>
        </row>
        <row r="2784">
          <cell r="C2784" t="str">
            <v>TCC</v>
          </cell>
          <cell r="R2784">
            <v>0</v>
          </cell>
          <cell r="AZ2784">
            <v>0</v>
          </cell>
          <cell r="BA2784">
            <v>0</v>
          </cell>
          <cell r="BC2784" t="str">
            <v>BANPU</v>
          </cell>
          <cell r="BE2784" t="str">
            <v>Nov</v>
          </cell>
        </row>
        <row r="2785">
          <cell r="C2785" t="str">
            <v>TCC</v>
          </cell>
          <cell r="R2785">
            <v>0</v>
          </cell>
          <cell r="AZ2785">
            <v>0</v>
          </cell>
          <cell r="BA2785">
            <v>0</v>
          </cell>
          <cell r="BC2785" t="str">
            <v>BANPU</v>
          </cell>
          <cell r="BE2785" t="str">
            <v>Dec</v>
          </cell>
        </row>
        <row r="2786">
          <cell r="C2786" t="str">
            <v>TCC (BPI)_KTD</v>
          </cell>
          <cell r="R2786">
            <v>0</v>
          </cell>
          <cell r="AZ2786">
            <v>0</v>
          </cell>
          <cell r="BA2786">
            <v>0</v>
          </cell>
          <cell r="BC2786" t="str">
            <v>GOLD</v>
          </cell>
          <cell r="BE2786" t="str">
            <v>Jan</v>
          </cell>
        </row>
        <row r="2787">
          <cell r="C2787" t="str">
            <v>TCC (BPI)_KTD</v>
          </cell>
          <cell r="R2787">
            <v>0</v>
          </cell>
          <cell r="AZ2787">
            <v>0</v>
          </cell>
          <cell r="BA2787">
            <v>0</v>
          </cell>
          <cell r="BC2787" t="str">
            <v>GOLD</v>
          </cell>
          <cell r="BE2787" t="str">
            <v>Feb</v>
          </cell>
        </row>
        <row r="2788">
          <cell r="C2788" t="str">
            <v>TCC (BPI)_KTD</v>
          </cell>
          <cell r="R2788">
            <v>31200</v>
          </cell>
          <cell r="AZ2788">
            <v>-93600</v>
          </cell>
          <cell r="BA2788">
            <v>-14722.306761378584</v>
          </cell>
          <cell r="BC2788" t="str">
            <v>GOLD</v>
          </cell>
          <cell r="BE2788" t="str">
            <v>Mar</v>
          </cell>
        </row>
        <row r="2789">
          <cell r="C2789" t="str">
            <v>TCC (BPI)_KTD</v>
          </cell>
          <cell r="R2789">
            <v>0</v>
          </cell>
          <cell r="AZ2789">
            <v>0</v>
          </cell>
          <cell r="BA2789">
            <v>0</v>
          </cell>
          <cell r="BC2789" t="str">
            <v>GOLD</v>
          </cell>
          <cell r="BE2789" t="str">
            <v>Apr</v>
          </cell>
        </row>
        <row r="2790">
          <cell r="C2790" t="str">
            <v>TCC (BPI)_KTD</v>
          </cell>
          <cell r="R2790">
            <v>0</v>
          </cell>
          <cell r="AZ2790">
            <v>0</v>
          </cell>
          <cell r="BA2790">
            <v>0</v>
          </cell>
          <cell r="BC2790" t="str">
            <v>GOLD</v>
          </cell>
          <cell r="BE2790" t="str">
            <v>May</v>
          </cell>
        </row>
        <row r="2791">
          <cell r="C2791" t="str">
            <v>TCC (BPI)_KTD</v>
          </cell>
          <cell r="R2791">
            <v>0</v>
          </cell>
          <cell r="AZ2791">
            <v>0</v>
          </cell>
          <cell r="BA2791">
            <v>0</v>
          </cell>
          <cell r="BC2791" t="str">
            <v>GOLD</v>
          </cell>
          <cell r="BE2791" t="str">
            <v>Jun</v>
          </cell>
        </row>
        <row r="2792">
          <cell r="C2792" t="str">
            <v>TCC (BPI)_KTD</v>
          </cell>
          <cell r="R2792">
            <v>0</v>
          </cell>
          <cell r="AZ2792">
            <v>0</v>
          </cell>
          <cell r="BA2792">
            <v>0</v>
          </cell>
          <cell r="BC2792" t="str">
            <v>GOLD</v>
          </cell>
          <cell r="BE2792" t="str">
            <v>Jul</v>
          </cell>
        </row>
        <row r="2793">
          <cell r="C2793" t="str">
            <v>TCC (BPI)_KTD</v>
          </cell>
          <cell r="R2793">
            <v>0</v>
          </cell>
          <cell r="AZ2793">
            <v>0</v>
          </cell>
          <cell r="BA2793">
            <v>0</v>
          </cell>
          <cell r="BC2793" t="str">
            <v>GOLD</v>
          </cell>
          <cell r="BE2793" t="str">
            <v>Aug</v>
          </cell>
        </row>
        <row r="2794">
          <cell r="C2794" t="str">
            <v>TCC (BPI)_KTD</v>
          </cell>
          <cell r="R2794">
            <v>0</v>
          </cell>
          <cell r="AZ2794">
            <v>0</v>
          </cell>
          <cell r="BA2794">
            <v>0</v>
          </cell>
          <cell r="BC2794" t="str">
            <v>GOLD</v>
          </cell>
          <cell r="BE2794" t="str">
            <v>Sep</v>
          </cell>
        </row>
        <row r="2795">
          <cell r="C2795" t="str">
            <v>TCC (BPI)_KTD</v>
          </cell>
          <cell r="R2795">
            <v>0</v>
          </cell>
          <cell r="AZ2795">
            <v>0</v>
          </cell>
          <cell r="BA2795">
            <v>0</v>
          </cell>
          <cell r="BC2795" t="str">
            <v>GOLD</v>
          </cell>
          <cell r="BE2795" t="str">
            <v>Oct</v>
          </cell>
        </row>
        <row r="2796">
          <cell r="C2796" t="str">
            <v>TCC (BPI)_KTD</v>
          </cell>
          <cell r="R2796">
            <v>0</v>
          </cell>
          <cell r="AZ2796">
            <v>0</v>
          </cell>
          <cell r="BA2796">
            <v>0</v>
          </cell>
          <cell r="BC2796" t="str">
            <v>GOLD</v>
          </cell>
          <cell r="BE2796" t="str">
            <v>Nov</v>
          </cell>
        </row>
        <row r="2797">
          <cell r="C2797" t="str">
            <v>TCC (BPI)_KTD</v>
          </cell>
          <cell r="R2797">
            <v>0</v>
          </cell>
          <cell r="AZ2797">
            <v>0</v>
          </cell>
          <cell r="BA2797">
            <v>0</v>
          </cell>
          <cell r="BC2797" t="str">
            <v>GOLD</v>
          </cell>
          <cell r="BE2797" t="str">
            <v>Dec</v>
          </cell>
        </row>
        <row r="2798">
          <cell r="C2798" t="str">
            <v>TCC (BPI)</v>
          </cell>
          <cell r="R2798">
            <v>0</v>
          </cell>
          <cell r="AZ2798">
            <v>0</v>
          </cell>
          <cell r="BA2798">
            <v>0</v>
          </cell>
          <cell r="BC2798" t="str">
            <v>BANPU</v>
          </cell>
          <cell r="BE2798" t="str">
            <v>Jan</v>
          </cell>
        </row>
        <row r="2799">
          <cell r="C2799" t="str">
            <v>TCC (BPI)</v>
          </cell>
          <cell r="R2799">
            <v>0</v>
          </cell>
          <cell r="AZ2799">
            <v>0</v>
          </cell>
          <cell r="BA2799">
            <v>0</v>
          </cell>
          <cell r="BC2799" t="str">
            <v>BANPU</v>
          </cell>
          <cell r="BE2799" t="str">
            <v>Feb</v>
          </cell>
        </row>
        <row r="2800">
          <cell r="C2800" t="str">
            <v>TCC (BPI)</v>
          </cell>
          <cell r="R2800">
            <v>31200</v>
          </cell>
          <cell r="AZ2800">
            <v>0</v>
          </cell>
          <cell r="BA2800">
            <v>0</v>
          </cell>
          <cell r="BC2800" t="str">
            <v>BANPU</v>
          </cell>
          <cell r="BE2800" t="str">
            <v>Mar</v>
          </cell>
        </row>
        <row r="2801">
          <cell r="C2801" t="str">
            <v>TCC (BPI)</v>
          </cell>
          <cell r="R2801">
            <v>0</v>
          </cell>
          <cell r="AZ2801">
            <v>0</v>
          </cell>
          <cell r="BA2801">
            <v>0</v>
          </cell>
          <cell r="BC2801" t="str">
            <v>BANPU</v>
          </cell>
          <cell r="BE2801" t="str">
            <v>Apr</v>
          </cell>
        </row>
        <row r="2802">
          <cell r="C2802" t="str">
            <v>TCC (BPI)</v>
          </cell>
          <cell r="R2802">
            <v>0</v>
          </cell>
          <cell r="AZ2802">
            <v>0</v>
          </cell>
          <cell r="BA2802">
            <v>0</v>
          </cell>
          <cell r="BC2802" t="str">
            <v>BANPU</v>
          </cell>
          <cell r="BE2802" t="str">
            <v>May</v>
          </cell>
        </row>
        <row r="2803">
          <cell r="C2803" t="str">
            <v>TCC (BPI)</v>
          </cell>
          <cell r="R2803">
            <v>0</v>
          </cell>
          <cell r="AZ2803">
            <v>0</v>
          </cell>
          <cell r="BA2803">
            <v>0</v>
          </cell>
          <cell r="BC2803" t="str">
            <v>BANPU</v>
          </cell>
          <cell r="BE2803" t="str">
            <v>Jun</v>
          </cell>
        </row>
        <row r="2804">
          <cell r="C2804" t="str">
            <v>TCC (BPI)</v>
          </cell>
          <cell r="R2804">
            <v>0</v>
          </cell>
          <cell r="AZ2804">
            <v>0</v>
          </cell>
          <cell r="BA2804">
            <v>0</v>
          </cell>
          <cell r="BC2804" t="str">
            <v>BANPU</v>
          </cell>
          <cell r="BE2804" t="str">
            <v>Jul</v>
          </cell>
        </row>
        <row r="2805">
          <cell r="C2805" t="str">
            <v>TCC (BPI)</v>
          </cell>
          <cell r="R2805">
            <v>0</v>
          </cell>
          <cell r="AZ2805">
            <v>0</v>
          </cell>
          <cell r="BA2805">
            <v>0</v>
          </cell>
          <cell r="BC2805" t="str">
            <v>BANPU</v>
          </cell>
          <cell r="BE2805" t="str">
            <v>Aug</v>
          </cell>
        </row>
        <row r="2806">
          <cell r="C2806" t="str">
            <v>TCC (BPI)</v>
          </cell>
          <cell r="R2806">
            <v>0</v>
          </cell>
          <cell r="AZ2806">
            <v>0</v>
          </cell>
          <cell r="BA2806">
            <v>0</v>
          </cell>
          <cell r="BC2806" t="str">
            <v>BANPU</v>
          </cell>
          <cell r="BE2806" t="str">
            <v>Sep</v>
          </cell>
        </row>
        <row r="2807">
          <cell r="C2807" t="str">
            <v>TCC (BPI)</v>
          </cell>
          <cell r="R2807">
            <v>0</v>
          </cell>
          <cell r="AZ2807">
            <v>0</v>
          </cell>
          <cell r="BA2807">
            <v>0</v>
          </cell>
          <cell r="BC2807" t="str">
            <v>BANPU</v>
          </cell>
          <cell r="BE2807" t="str">
            <v>Oct</v>
          </cell>
        </row>
        <row r="2808">
          <cell r="C2808" t="str">
            <v>TCC (BPI)</v>
          </cell>
          <cell r="R2808">
            <v>0</v>
          </cell>
          <cell r="AZ2808">
            <v>0</v>
          </cell>
          <cell r="BA2808">
            <v>0</v>
          </cell>
          <cell r="BC2808" t="str">
            <v>BANPU</v>
          </cell>
          <cell r="BE2808" t="str">
            <v>Nov</v>
          </cell>
        </row>
        <row r="2809">
          <cell r="C2809" t="str">
            <v>TCC (BPI)</v>
          </cell>
          <cell r="R2809">
            <v>0</v>
          </cell>
          <cell r="AZ2809">
            <v>0</v>
          </cell>
          <cell r="BA2809">
            <v>0</v>
          </cell>
          <cell r="BC2809" t="str">
            <v>BANPU</v>
          </cell>
          <cell r="BE2809" t="str">
            <v>Dec</v>
          </cell>
        </row>
        <row r="2810">
          <cell r="C2810" t="str">
            <v>TCC (BPI)_KTD</v>
          </cell>
          <cell r="R2810">
            <v>0</v>
          </cell>
          <cell r="AZ2810">
            <v>0</v>
          </cell>
          <cell r="BA2810">
            <v>0</v>
          </cell>
          <cell r="BC2810" t="str">
            <v>GOLD</v>
          </cell>
          <cell r="BE2810" t="str">
            <v>Jan</v>
          </cell>
        </row>
        <row r="2811">
          <cell r="C2811" t="str">
            <v>TCC (BPI)_KTD</v>
          </cell>
          <cell r="R2811">
            <v>0</v>
          </cell>
          <cell r="AZ2811">
            <v>0</v>
          </cell>
          <cell r="BA2811">
            <v>0</v>
          </cell>
          <cell r="BC2811" t="str">
            <v>GOLD</v>
          </cell>
          <cell r="BE2811" t="str">
            <v>Feb</v>
          </cell>
        </row>
        <row r="2812">
          <cell r="C2812" t="str">
            <v>TCC (BPI)_KTD</v>
          </cell>
          <cell r="R2812">
            <v>20800</v>
          </cell>
          <cell r="AZ2812">
            <v>-62400</v>
          </cell>
          <cell r="BA2812">
            <v>-13843.02657195475</v>
          </cell>
          <cell r="BC2812" t="str">
            <v>GOLD</v>
          </cell>
          <cell r="BE2812" t="str">
            <v>Mar</v>
          </cell>
        </row>
        <row r="2813">
          <cell r="C2813" t="str">
            <v>TCC (BPI)_KTD</v>
          </cell>
          <cell r="R2813">
            <v>0</v>
          </cell>
          <cell r="AZ2813">
            <v>0</v>
          </cell>
          <cell r="BA2813">
            <v>0</v>
          </cell>
          <cell r="BC2813" t="str">
            <v>GOLD</v>
          </cell>
          <cell r="BE2813" t="str">
            <v>Apr</v>
          </cell>
        </row>
        <row r="2814">
          <cell r="C2814" t="str">
            <v>TCC (BPI)_KTD</v>
          </cell>
          <cell r="R2814">
            <v>0</v>
          </cell>
          <cell r="AZ2814">
            <v>0</v>
          </cell>
          <cell r="BA2814">
            <v>0</v>
          </cell>
          <cell r="BC2814" t="str">
            <v>GOLD</v>
          </cell>
          <cell r="BE2814" t="str">
            <v>May</v>
          </cell>
        </row>
        <row r="2815">
          <cell r="C2815" t="str">
            <v>TCC (BPI)_KTD</v>
          </cell>
          <cell r="R2815">
            <v>0</v>
          </cell>
          <cell r="AZ2815">
            <v>0</v>
          </cell>
          <cell r="BA2815">
            <v>0</v>
          </cell>
          <cell r="BC2815" t="str">
            <v>GOLD</v>
          </cell>
          <cell r="BE2815" t="str">
            <v>Jun</v>
          </cell>
        </row>
        <row r="2816">
          <cell r="C2816" t="str">
            <v>TCC (BPI)_KTD</v>
          </cell>
          <cell r="R2816">
            <v>0</v>
          </cell>
          <cell r="AZ2816">
            <v>0</v>
          </cell>
          <cell r="BA2816">
            <v>0</v>
          </cell>
          <cell r="BC2816" t="str">
            <v>GOLD</v>
          </cell>
          <cell r="BE2816" t="str">
            <v>Jul</v>
          </cell>
        </row>
        <row r="2817">
          <cell r="C2817" t="str">
            <v>TCC (BPI)_KTD</v>
          </cell>
          <cell r="R2817">
            <v>0</v>
          </cell>
          <cell r="AZ2817">
            <v>0</v>
          </cell>
          <cell r="BA2817">
            <v>0</v>
          </cell>
          <cell r="BC2817" t="str">
            <v>GOLD</v>
          </cell>
          <cell r="BE2817" t="str">
            <v>Aug</v>
          </cell>
        </row>
        <row r="2818">
          <cell r="C2818" t="str">
            <v>TCC (BPI)_KTD</v>
          </cell>
          <cell r="R2818">
            <v>0</v>
          </cell>
          <cell r="AZ2818">
            <v>0</v>
          </cell>
          <cell r="BA2818">
            <v>0</v>
          </cell>
          <cell r="BC2818" t="str">
            <v>GOLD</v>
          </cell>
          <cell r="BE2818" t="str">
            <v>Sep</v>
          </cell>
        </row>
        <row r="2819">
          <cell r="C2819" t="str">
            <v>TCC (BPI)_KTD</v>
          </cell>
          <cell r="R2819">
            <v>0</v>
          </cell>
          <cell r="AZ2819">
            <v>0</v>
          </cell>
          <cell r="BA2819">
            <v>0</v>
          </cell>
          <cell r="BC2819" t="str">
            <v>GOLD</v>
          </cell>
          <cell r="BE2819" t="str">
            <v>Oct</v>
          </cell>
        </row>
        <row r="2820">
          <cell r="C2820" t="str">
            <v>TCC (BPI)_KTD</v>
          </cell>
          <cell r="R2820">
            <v>0</v>
          </cell>
          <cell r="AZ2820">
            <v>0</v>
          </cell>
          <cell r="BA2820">
            <v>0</v>
          </cell>
          <cell r="BC2820" t="str">
            <v>GOLD</v>
          </cell>
          <cell r="BE2820" t="str">
            <v>Nov</v>
          </cell>
        </row>
        <row r="2821">
          <cell r="C2821" t="str">
            <v>TCC (BPI)_KTD</v>
          </cell>
          <cell r="R2821">
            <v>0</v>
          </cell>
          <cell r="AZ2821">
            <v>0</v>
          </cell>
          <cell r="BA2821">
            <v>0</v>
          </cell>
          <cell r="BC2821" t="str">
            <v>GOLD</v>
          </cell>
          <cell r="BE2821" t="str">
            <v>Dec</v>
          </cell>
        </row>
        <row r="2822">
          <cell r="C2822" t="str">
            <v>TCC</v>
          </cell>
          <cell r="R2822">
            <v>0</v>
          </cell>
          <cell r="AZ2822">
            <v>0</v>
          </cell>
          <cell r="BA2822">
            <v>0</v>
          </cell>
          <cell r="BC2822" t="str">
            <v>BANPU</v>
          </cell>
          <cell r="BE2822" t="str">
            <v>Jan</v>
          </cell>
        </row>
        <row r="2823">
          <cell r="C2823" t="str">
            <v>TCC</v>
          </cell>
          <cell r="R2823">
            <v>0</v>
          </cell>
          <cell r="AZ2823">
            <v>0</v>
          </cell>
          <cell r="BA2823">
            <v>0</v>
          </cell>
          <cell r="BC2823" t="str">
            <v>BANPU</v>
          </cell>
          <cell r="BE2823" t="str">
            <v>Feb</v>
          </cell>
        </row>
        <row r="2824">
          <cell r="C2824" t="str">
            <v>TCC</v>
          </cell>
          <cell r="R2824">
            <v>20800</v>
          </cell>
          <cell r="AZ2824">
            <v>0</v>
          </cell>
          <cell r="BA2824">
            <v>0</v>
          </cell>
          <cell r="BC2824" t="str">
            <v>BANPU</v>
          </cell>
          <cell r="BE2824" t="str">
            <v>Mar</v>
          </cell>
        </row>
        <row r="2825">
          <cell r="C2825" t="str">
            <v>TCC</v>
          </cell>
          <cell r="R2825">
            <v>0</v>
          </cell>
          <cell r="AZ2825">
            <v>0</v>
          </cell>
          <cell r="BA2825">
            <v>0</v>
          </cell>
          <cell r="BC2825" t="str">
            <v>BANPU</v>
          </cell>
          <cell r="BE2825" t="str">
            <v>Apr</v>
          </cell>
        </row>
        <row r="2826">
          <cell r="C2826" t="str">
            <v>TCC</v>
          </cell>
          <cell r="R2826">
            <v>0</v>
          </cell>
          <cell r="AZ2826">
            <v>0</v>
          </cell>
          <cell r="BA2826">
            <v>0</v>
          </cell>
          <cell r="BC2826" t="str">
            <v>BANPU</v>
          </cell>
          <cell r="BE2826" t="str">
            <v>May</v>
          </cell>
        </row>
        <row r="2827">
          <cell r="C2827" t="str">
            <v>TCC</v>
          </cell>
          <cell r="R2827">
            <v>0</v>
          </cell>
          <cell r="AZ2827">
            <v>0</v>
          </cell>
          <cell r="BA2827">
            <v>0</v>
          </cell>
          <cell r="BC2827" t="str">
            <v>BANPU</v>
          </cell>
          <cell r="BE2827" t="str">
            <v>Jun</v>
          </cell>
        </row>
        <row r="2828">
          <cell r="C2828" t="str">
            <v>TCC</v>
          </cell>
          <cell r="R2828">
            <v>0</v>
          </cell>
          <cell r="AZ2828">
            <v>0</v>
          </cell>
          <cell r="BA2828">
            <v>0</v>
          </cell>
          <cell r="BC2828" t="str">
            <v>BANPU</v>
          </cell>
          <cell r="BE2828" t="str">
            <v>Jul</v>
          </cell>
        </row>
        <row r="2829">
          <cell r="C2829" t="str">
            <v>TCC</v>
          </cell>
          <cell r="R2829">
            <v>0</v>
          </cell>
          <cell r="AZ2829">
            <v>0</v>
          </cell>
          <cell r="BA2829">
            <v>0</v>
          </cell>
          <cell r="BC2829" t="str">
            <v>BANPU</v>
          </cell>
          <cell r="BE2829" t="str">
            <v>Aug</v>
          </cell>
        </row>
        <row r="2830">
          <cell r="C2830" t="str">
            <v>TCC</v>
          </cell>
          <cell r="R2830">
            <v>0</v>
          </cell>
          <cell r="AZ2830">
            <v>0</v>
          </cell>
          <cell r="BA2830">
            <v>0</v>
          </cell>
          <cell r="BC2830" t="str">
            <v>BANPU</v>
          </cell>
          <cell r="BE2830" t="str">
            <v>Sep</v>
          </cell>
        </row>
        <row r="2831">
          <cell r="C2831" t="str">
            <v>TCC</v>
          </cell>
          <cell r="R2831">
            <v>0</v>
          </cell>
          <cell r="AZ2831">
            <v>0</v>
          </cell>
          <cell r="BA2831">
            <v>0</v>
          </cell>
          <cell r="BC2831" t="str">
            <v>BANPU</v>
          </cell>
          <cell r="BE2831" t="str">
            <v>Oct</v>
          </cell>
        </row>
        <row r="2832">
          <cell r="C2832" t="str">
            <v>TCC</v>
          </cell>
          <cell r="R2832">
            <v>0</v>
          </cell>
          <cell r="AZ2832">
            <v>0</v>
          </cell>
          <cell r="BA2832">
            <v>0</v>
          </cell>
          <cell r="BC2832" t="str">
            <v>BANPU</v>
          </cell>
          <cell r="BE2832" t="str">
            <v>Nov</v>
          </cell>
        </row>
        <row r="2833">
          <cell r="C2833" t="str">
            <v>TCC</v>
          </cell>
          <cell r="R2833">
            <v>0</v>
          </cell>
          <cell r="AZ2833">
            <v>0</v>
          </cell>
          <cell r="BA2833">
            <v>0</v>
          </cell>
          <cell r="BC2833" t="str">
            <v>BANPU</v>
          </cell>
          <cell r="BE2833" t="str">
            <v>Dec</v>
          </cell>
        </row>
        <row r="2834">
          <cell r="C2834" t="str">
            <v>TCC (BPI)_JBG</v>
          </cell>
          <cell r="R2834">
            <v>0</v>
          </cell>
          <cell r="AZ2834">
            <v>0</v>
          </cell>
          <cell r="BA2834">
            <v>0</v>
          </cell>
          <cell r="BC2834" t="str">
            <v>GOLD</v>
          </cell>
          <cell r="BE2834" t="str">
            <v>Jan</v>
          </cell>
        </row>
        <row r="2835">
          <cell r="C2835" t="str">
            <v>TCC (BPI)_JBG</v>
          </cell>
          <cell r="R2835">
            <v>0</v>
          </cell>
          <cell r="AZ2835">
            <v>0</v>
          </cell>
          <cell r="BA2835">
            <v>0</v>
          </cell>
          <cell r="BC2835" t="str">
            <v>GOLD</v>
          </cell>
          <cell r="BE2835" t="str">
            <v>Feb</v>
          </cell>
        </row>
        <row r="2836">
          <cell r="C2836" t="str">
            <v>TCC (BPI)_JBG</v>
          </cell>
          <cell r="R2836">
            <v>0</v>
          </cell>
          <cell r="AZ2836">
            <v>0</v>
          </cell>
          <cell r="BA2836">
            <v>0</v>
          </cell>
          <cell r="BC2836" t="str">
            <v>GOLD</v>
          </cell>
          <cell r="BE2836" t="str">
            <v>Mar</v>
          </cell>
        </row>
        <row r="2837">
          <cell r="C2837" t="str">
            <v>TCC (BPI)_JBG</v>
          </cell>
          <cell r="R2837">
            <v>0</v>
          </cell>
          <cell r="AZ2837">
            <v>0</v>
          </cell>
          <cell r="BA2837">
            <v>0</v>
          </cell>
          <cell r="BC2837" t="str">
            <v>GOLD</v>
          </cell>
          <cell r="BE2837" t="str">
            <v>Apr</v>
          </cell>
        </row>
        <row r="2838">
          <cell r="C2838" t="str">
            <v>TCC (BPI)_JBG</v>
          </cell>
          <cell r="R2838">
            <v>31200</v>
          </cell>
          <cell r="AZ2838">
            <v>-93600</v>
          </cell>
          <cell r="BA2838">
            <v>-11057.548387096773</v>
          </cell>
          <cell r="BC2838" t="str">
            <v>GOLD</v>
          </cell>
          <cell r="BE2838" t="str">
            <v>May</v>
          </cell>
        </row>
        <row r="2839">
          <cell r="C2839" t="str">
            <v>TCC (BPI)_JBG</v>
          </cell>
          <cell r="R2839">
            <v>0</v>
          </cell>
          <cell r="AZ2839">
            <v>0</v>
          </cell>
          <cell r="BA2839">
            <v>0</v>
          </cell>
          <cell r="BC2839" t="str">
            <v>GOLD</v>
          </cell>
          <cell r="BE2839" t="str">
            <v>Jun</v>
          </cell>
        </row>
        <row r="2840">
          <cell r="C2840" t="str">
            <v>TCC (BPI)_JBG</v>
          </cell>
          <cell r="R2840">
            <v>0</v>
          </cell>
          <cell r="AZ2840">
            <v>0</v>
          </cell>
          <cell r="BA2840">
            <v>0</v>
          </cell>
          <cell r="BC2840" t="str">
            <v>GOLD</v>
          </cell>
          <cell r="BE2840" t="str">
            <v>Jul</v>
          </cell>
        </row>
        <row r="2841">
          <cell r="C2841" t="str">
            <v>TCC (BPI)_JBG</v>
          </cell>
          <cell r="R2841">
            <v>0</v>
          </cell>
          <cell r="AZ2841">
            <v>0</v>
          </cell>
          <cell r="BA2841">
            <v>0</v>
          </cell>
          <cell r="BC2841" t="str">
            <v>GOLD</v>
          </cell>
          <cell r="BE2841" t="str">
            <v>Aug</v>
          </cell>
        </row>
        <row r="2842">
          <cell r="C2842" t="str">
            <v>TCC (BPI)_JBG</v>
          </cell>
          <cell r="R2842">
            <v>31200</v>
          </cell>
          <cell r="AZ2842">
            <v>-93600</v>
          </cell>
          <cell r="BA2842">
            <v>-11057.548387096773</v>
          </cell>
          <cell r="BC2842" t="str">
            <v>GOLD</v>
          </cell>
          <cell r="BE2842" t="str">
            <v>Sep</v>
          </cell>
        </row>
        <row r="2843">
          <cell r="C2843" t="str">
            <v>TCC (BPI)_JBG</v>
          </cell>
          <cell r="R2843">
            <v>0</v>
          </cell>
          <cell r="AZ2843">
            <v>0</v>
          </cell>
          <cell r="BA2843">
            <v>0</v>
          </cell>
          <cell r="BC2843" t="str">
            <v>GOLD</v>
          </cell>
          <cell r="BE2843" t="str">
            <v>Oct</v>
          </cell>
        </row>
        <row r="2844">
          <cell r="C2844" t="str">
            <v>TCC (BPI)_JBG</v>
          </cell>
          <cell r="R2844">
            <v>31200</v>
          </cell>
          <cell r="AZ2844">
            <v>-93600</v>
          </cell>
          <cell r="BA2844">
            <v>-11057.548387096773</v>
          </cell>
          <cell r="BC2844" t="str">
            <v>GOLD</v>
          </cell>
          <cell r="BE2844" t="str">
            <v>Nov</v>
          </cell>
        </row>
        <row r="2845">
          <cell r="C2845" t="str">
            <v>TCC (BPI)_JBG</v>
          </cell>
          <cell r="R2845">
            <v>0</v>
          </cell>
          <cell r="AZ2845">
            <v>0</v>
          </cell>
          <cell r="BA2845">
            <v>0</v>
          </cell>
          <cell r="BC2845" t="str">
            <v>GOLD</v>
          </cell>
          <cell r="BE2845" t="str">
            <v>Dec</v>
          </cell>
        </row>
        <row r="2846">
          <cell r="C2846" t="str">
            <v>TCC</v>
          </cell>
          <cell r="R2846">
            <v>0</v>
          </cell>
          <cell r="AZ2846">
            <v>0</v>
          </cell>
          <cell r="BA2846">
            <v>0</v>
          </cell>
          <cell r="BC2846" t="str">
            <v>BANPU</v>
          </cell>
          <cell r="BE2846" t="str">
            <v>Jan</v>
          </cell>
        </row>
        <row r="2847">
          <cell r="C2847" t="str">
            <v>TCC</v>
          </cell>
          <cell r="R2847">
            <v>0</v>
          </cell>
          <cell r="AZ2847">
            <v>0</v>
          </cell>
          <cell r="BA2847">
            <v>0</v>
          </cell>
          <cell r="BC2847" t="str">
            <v>BANPU</v>
          </cell>
          <cell r="BE2847" t="str">
            <v>Feb</v>
          </cell>
        </row>
        <row r="2848">
          <cell r="C2848" t="str">
            <v>TCC</v>
          </cell>
          <cell r="R2848">
            <v>0</v>
          </cell>
          <cell r="AZ2848">
            <v>0</v>
          </cell>
          <cell r="BA2848">
            <v>0</v>
          </cell>
          <cell r="BC2848" t="str">
            <v>BANPU</v>
          </cell>
          <cell r="BE2848" t="str">
            <v>Mar</v>
          </cell>
        </row>
        <row r="2849">
          <cell r="C2849" t="str">
            <v>TCC</v>
          </cell>
          <cell r="R2849">
            <v>0</v>
          </cell>
          <cell r="AZ2849">
            <v>0</v>
          </cell>
          <cell r="BA2849">
            <v>0</v>
          </cell>
          <cell r="BC2849" t="str">
            <v>BANPU</v>
          </cell>
          <cell r="BE2849" t="str">
            <v>Apr</v>
          </cell>
        </row>
        <row r="2850">
          <cell r="C2850" t="str">
            <v>TCC</v>
          </cell>
          <cell r="R2850">
            <v>31200</v>
          </cell>
          <cell r="AZ2850">
            <v>0</v>
          </cell>
          <cell r="BA2850">
            <v>0</v>
          </cell>
          <cell r="BC2850" t="str">
            <v>BANPU</v>
          </cell>
          <cell r="BE2850" t="str">
            <v>May</v>
          </cell>
        </row>
        <row r="2851">
          <cell r="C2851" t="str">
            <v>TCC</v>
          </cell>
          <cell r="R2851">
            <v>0</v>
          </cell>
          <cell r="AZ2851">
            <v>0</v>
          </cell>
          <cell r="BA2851">
            <v>0</v>
          </cell>
          <cell r="BC2851" t="str">
            <v>BANPU</v>
          </cell>
          <cell r="BE2851" t="str">
            <v>Jun</v>
          </cell>
        </row>
        <row r="2852">
          <cell r="C2852" t="str">
            <v>TCC</v>
          </cell>
          <cell r="R2852">
            <v>0</v>
          </cell>
          <cell r="AZ2852">
            <v>0</v>
          </cell>
          <cell r="BA2852">
            <v>0</v>
          </cell>
          <cell r="BC2852" t="str">
            <v>BANPU</v>
          </cell>
          <cell r="BE2852" t="str">
            <v>Jul</v>
          </cell>
        </row>
        <row r="2853">
          <cell r="C2853" t="str">
            <v>TCC</v>
          </cell>
          <cell r="R2853">
            <v>0</v>
          </cell>
          <cell r="AZ2853">
            <v>0</v>
          </cell>
          <cell r="BA2853">
            <v>0</v>
          </cell>
          <cell r="BC2853" t="str">
            <v>BANPU</v>
          </cell>
          <cell r="BE2853" t="str">
            <v>Aug</v>
          </cell>
        </row>
        <row r="2854">
          <cell r="C2854" t="str">
            <v>TCC</v>
          </cell>
          <cell r="R2854">
            <v>31200</v>
          </cell>
          <cell r="AZ2854">
            <v>0</v>
          </cell>
          <cell r="BA2854">
            <v>0</v>
          </cell>
          <cell r="BC2854" t="str">
            <v>BANPU</v>
          </cell>
          <cell r="BE2854" t="str">
            <v>Sep</v>
          </cell>
        </row>
        <row r="2855">
          <cell r="C2855" t="str">
            <v>TCC</v>
          </cell>
          <cell r="R2855">
            <v>0</v>
          </cell>
          <cell r="AZ2855">
            <v>0</v>
          </cell>
          <cell r="BA2855">
            <v>0</v>
          </cell>
          <cell r="BC2855" t="str">
            <v>BANPU</v>
          </cell>
          <cell r="BE2855" t="str">
            <v>Oct</v>
          </cell>
        </row>
        <row r="2856">
          <cell r="C2856" t="str">
            <v>TCC</v>
          </cell>
          <cell r="R2856">
            <v>31200</v>
          </cell>
          <cell r="AZ2856">
            <v>0</v>
          </cell>
          <cell r="BA2856">
            <v>0</v>
          </cell>
          <cell r="BC2856" t="str">
            <v>BANPU</v>
          </cell>
          <cell r="BE2856" t="str">
            <v>Nov</v>
          </cell>
        </row>
        <row r="2857">
          <cell r="C2857" t="str">
            <v>TCC</v>
          </cell>
          <cell r="R2857">
            <v>0</v>
          </cell>
          <cell r="AZ2857">
            <v>0</v>
          </cell>
          <cell r="BA2857">
            <v>0</v>
          </cell>
          <cell r="BC2857" t="str">
            <v>BANPU</v>
          </cell>
          <cell r="BE2857" t="str">
            <v>Dec</v>
          </cell>
        </row>
        <row r="2858">
          <cell r="C2858" t="str">
            <v>TCC (BPI)_JBG</v>
          </cell>
          <cell r="R2858">
            <v>0</v>
          </cell>
          <cell r="AZ2858">
            <v>0</v>
          </cell>
          <cell r="BA2858">
            <v>0</v>
          </cell>
          <cell r="BC2858" t="str">
            <v>GOLD</v>
          </cell>
          <cell r="BE2858" t="str">
            <v>Jan</v>
          </cell>
        </row>
        <row r="2859">
          <cell r="C2859" t="str">
            <v>TCC (BPI)_JBG</v>
          </cell>
          <cell r="R2859">
            <v>0</v>
          </cell>
          <cell r="AZ2859">
            <v>0</v>
          </cell>
          <cell r="BA2859">
            <v>0</v>
          </cell>
          <cell r="BC2859" t="str">
            <v>GOLD</v>
          </cell>
          <cell r="BE2859" t="str">
            <v>Feb</v>
          </cell>
        </row>
        <row r="2860">
          <cell r="C2860" t="str">
            <v>TCC (BPI)_JBG</v>
          </cell>
          <cell r="R2860">
            <v>0</v>
          </cell>
          <cell r="AZ2860">
            <v>0</v>
          </cell>
          <cell r="BA2860">
            <v>0</v>
          </cell>
          <cell r="BC2860" t="str">
            <v>GOLD</v>
          </cell>
          <cell r="BE2860" t="str">
            <v>Mar</v>
          </cell>
        </row>
        <row r="2861">
          <cell r="C2861" t="str">
            <v>TCC (BPI)_JBG</v>
          </cell>
          <cell r="R2861">
            <v>0</v>
          </cell>
          <cell r="AZ2861">
            <v>0</v>
          </cell>
          <cell r="BA2861">
            <v>0</v>
          </cell>
          <cell r="BC2861" t="str">
            <v>GOLD</v>
          </cell>
          <cell r="BE2861" t="str">
            <v>Apr</v>
          </cell>
        </row>
        <row r="2862">
          <cell r="C2862" t="str">
            <v>TCC (BPI)_JBG</v>
          </cell>
          <cell r="R2862">
            <v>20800</v>
          </cell>
          <cell r="AZ2862">
            <v>-62400</v>
          </cell>
          <cell r="BA2862">
            <v>-17507.784946236556</v>
          </cell>
          <cell r="BC2862" t="str">
            <v>GOLD</v>
          </cell>
          <cell r="BE2862" t="str">
            <v>May</v>
          </cell>
        </row>
        <row r="2863">
          <cell r="C2863" t="str">
            <v>TCC (BPI)_JBG</v>
          </cell>
          <cell r="R2863">
            <v>0</v>
          </cell>
          <cell r="AZ2863">
            <v>0</v>
          </cell>
          <cell r="BA2863">
            <v>0</v>
          </cell>
          <cell r="BC2863" t="str">
            <v>GOLD</v>
          </cell>
          <cell r="BE2863" t="str">
            <v>Jun</v>
          </cell>
        </row>
        <row r="2864">
          <cell r="C2864" t="str">
            <v>TCC (BPI)_JBG</v>
          </cell>
          <cell r="R2864">
            <v>0</v>
          </cell>
          <cell r="AZ2864">
            <v>0</v>
          </cell>
          <cell r="BA2864">
            <v>0</v>
          </cell>
          <cell r="BC2864" t="str">
            <v>GOLD</v>
          </cell>
          <cell r="BE2864" t="str">
            <v>Jul</v>
          </cell>
        </row>
        <row r="2865">
          <cell r="C2865" t="str">
            <v>TCC (BPI)_JBG</v>
          </cell>
          <cell r="R2865">
            <v>0</v>
          </cell>
          <cell r="AZ2865">
            <v>0</v>
          </cell>
          <cell r="BA2865">
            <v>0</v>
          </cell>
          <cell r="BC2865" t="str">
            <v>GOLD</v>
          </cell>
          <cell r="BE2865" t="str">
            <v>Aug</v>
          </cell>
        </row>
        <row r="2866">
          <cell r="C2866" t="str">
            <v>TCC (BPI)_JBG</v>
          </cell>
          <cell r="R2866">
            <v>20800</v>
          </cell>
          <cell r="AZ2866">
            <v>-62400</v>
          </cell>
          <cell r="BA2866">
            <v>-17507.784946236556</v>
          </cell>
          <cell r="BC2866" t="str">
            <v>GOLD</v>
          </cell>
          <cell r="BE2866" t="str">
            <v>Sep</v>
          </cell>
        </row>
        <row r="2867">
          <cell r="C2867" t="str">
            <v>TCC (BPI)_JBG</v>
          </cell>
          <cell r="R2867">
            <v>0</v>
          </cell>
          <cell r="AZ2867">
            <v>0</v>
          </cell>
          <cell r="BA2867">
            <v>0</v>
          </cell>
          <cell r="BC2867" t="str">
            <v>GOLD</v>
          </cell>
          <cell r="BE2867" t="str">
            <v>Oct</v>
          </cell>
        </row>
        <row r="2868">
          <cell r="C2868" t="str">
            <v>TCC (BPI)_JBG</v>
          </cell>
          <cell r="R2868">
            <v>20800</v>
          </cell>
          <cell r="AZ2868">
            <v>-62400</v>
          </cell>
          <cell r="BA2868">
            <v>-17507.784946236556</v>
          </cell>
          <cell r="BC2868" t="str">
            <v>GOLD</v>
          </cell>
          <cell r="BE2868" t="str">
            <v>Nov</v>
          </cell>
        </row>
        <row r="2869">
          <cell r="C2869" t="str">
            <v>TCC (BPI)_JBG</v>
          </cell>
          <cell r="R2869">
            <v>0</v>
          </cell>
          <cell r="AZ2869">
            <v>0</v>
          </cell>
          <cell r="BA2869">
            <v>0</v>
          </cell>
          <cell r="BC2869" t="str">
            <v>GOLD</v>
          </cell>
          <cell r="BE2869" t="str">
            <v>Dec</v>
          </cell>
        </row>
        <row r="2870">
          <cell r="C2870" t="str">
            <v>TCC</v>
          </cell>
          <cell r="R2870">
            <v>0</v>
          </cell>
          <cell r="AZ2870">
            <v>0</v>
          </cell>
          <cell r="BA2870">
            <v>0</v>
          </cell>
          <cell r="BC2870" t="str">
            <v>BANPU</v>
          </cell>
          <cell r="BE2870" t="str">
            <v>Jan</v>
          </cell>
        </row>
        <row r="2871">
          <cell r="C2871" t="str">
            <v>TCC</v>
          </cell>
          <cell r="R2871">
            <v>0</v>
          </cell>
          <cell r="AZ2871">
            <v>0</v>
          </cell>
          <cell r="BA2871">
            <v>0</v>
          </cell>
          <cell r="BC2871" t="str">
            <v>BANPU</v>
          </cell>
          <cell r="BE2871" t="str">
            <v>Feb</v>
          </cell>
        </row>
        <row r="2872">
          <cell r="C2872" t="str">
            <v>TCC</v>
          </cell>
          <cell r="R2872">
            <v>0</v>
          </cell>
          <cell r="AZ2872">
            <v>0</v>
          </cell>
          <cell r="BA2872">
            <v>0</v>
          </cell>
          <cell r="BC2872" t="str">
            <v>BANPU</v>
          </cell>
          <cell r="BE2872" t="str">
            <v>Mar</v>
          </cell>
        </row>
        <row r="2873">
          <cell r="C2873" t="str">
            <v>TCC</v>
          </cell>
          <cell r="R2873">
            <v>0</v>
          </cell>
          <cell r="AZ2873">
            <v>0</v>
          </cell>
          <cell r="BA2873">
            <v>0</v>
          </cell>
          <cell r="BC2873" t="str">
            <v>BANPU</v>
          </cell>
          <cell r="BE2873" t="str">
            <v>Apr</v>
          </cell>
        </row>
        <row r="2874">
          <cell r="C2874" t="str">
            <v>TCC</v>
          </cell>
          <cell r="R2874">
            <v>20800</v>
          </cell>
          <cell r="AZ2874">
            <v>0</v>
          </cell>
          <cell r="BA2874">
            <v>0</v>
          </cell>
          <cell r="BC2874" t="str">
            <v>BANPU</v>
          </cell>
          <cell r="BE2874" t="str">
            <v>May</v>
          </cell>
        </row>
        <row r="2875">
          <cell r="C2875" t="str">
            <v>TCC</v>
          </cell>
          <cell r="R2875">
            <v>0</v>
          </cell>
          <cell r="AZ2875">
            <v>0</v>
          </cell>
          <cell r="BA2875">
            <v>0</v>
          </cell>
          <cell r="BC2875" t="str">
            <v>BANPU</v>
          </cell>
          <cell r="BE2875" t="str">
            <v>Jun</v>
          </cell>
        </row>
        <row r="2876">
          <cell r="C2876" t="str">
            <v>TCC</v>
          </cell>
          <cell r="R2876">
            <v>0</v>
          </cell>
          <cell r="AZ2876">
            <v>0</v>
          </cell>
          <cell r="BA2876">
            <v>0</v>
          </cell>
          <cell r="BC2876" t="str">
            <v>BANPU</v>
          </cell>
          <cell r="BE2876" t="str">
            <v>Jul</v>
          </cell>
        </row>
        <row r="2877">
          <cell r="C2877" t="str">
            <v>TCC</v>
          </cell>
          <cell r="R2877">
            <v>0</v>
          </cell>
          <cell r="AZ2877">
            <v>0</v>
          </cell>
          <cell r="BA2877">
            <v>0</v>
          </cell>
          <cell r="BC2877" t="str">
            <v>BANPU</v>
          </cell>
          <cell r="BE2877" t="str">
            <v>Aug</v>
          </cell>
        </row>
        <row r="2878">
          <cell r="C2878" t="str">
            <v>TCC</v>
          </cell>
          <cell r="R2878">
            <v>20800</v>
          </cell>
          <cell r="AZ2878">
            <v>0</v>
          </cell>
          <cell r="BA2878">
            <v>0</v>
          </cell>
          <cell r="BC2878" t="str">
            <v>BANPU</v>
          </cell>
          <cell r="BE2878" t="str">
            <v>Sep</v>
          </cell>
        </row>
        <row r="2879">
          <cell r="C2879" t="str">
            <v>TCC</v>
          </cell>
          <cell r="R2879">
            <v>0</v>
          </cell>
          <cell r="AZ2879">
            <v>0</v>
          </cell>
          <cell r="BA2879">
            <v>0</v>
          </cell>
          <cell r="BC2879" t="str">
            <v>BANPU</v>
          </cell>
          <cell r="BE2879" t="str">
            <v>Oct</v>
          </cell>
        </row>
        <row r="2880">
          <cell r="C2880" t="str">
            <v>TCC</v>
          </cell>
          <cell r="R2880">
            <v>20800</v>
          </cell>
          <cell r="AZ2880">
            <v>0</v>
          </cell>
          <cell r="BA2880">
            <v>0</v>
          </cell>
          <cell r="BC2880" t="str">
            <v>BANPU</v>
          </cell>
          <cell r="BE2880" t="str">
            <v>Nov</v>
          </cell>
        </row>
        <row r="2881">
          <cell r="C2881" t="str">
            <v>TCC</v>
          </cell>
          <cell r="R2881">
            <v>0</v>
          </cell>
          <cell r="AZ2881">
            <v>0</v>
          </cell>
          <cell r="BA2881">
            <v>0</v>
          </cell>
          <cell r="BC2881" t="str">
            <v>BANPU</v>
          </cell>
          <cell r="BE2881" t="str">
            <v>Dec</v>
          </cell>
        </row>
        <row r="2882">
          <cell r="C2882" t="str">
            <v>TCC (BPI)_JBG</v>
          </cell>
          <cell r="R2882">
            <v>0</v>
          </cell>
          <cell r="AZ2882">
            <v>0</v>
          </cell>
          <cell r="BA2882">
            <v>0</v>
          </cell>
          <cell r="BC2882" t="str">
            <v>GOLD</v>
          </cell>
          <cell r="BE2882" t="str">
            <v>Jan</v>
          </cell>
        </row>
        <row r="2883">
          <cell r="C2883" t="str">
            <v>TCC (BPI)_JBG</v>
          </cell>
          <cell r="R2883">
            <v>0</v>
          </cell>
          <cell r="AZ2883">
            <v>0</v>
          </cell>
          <cell r="BA2883">
            <v>0</v>
          </cell>
          <cell r="BC2883" t="str">
            <v>GOLD</v>
          </cell>
          <cell r="BE2883" t="str">
            <v>Feb</v>
          </cell>
        </row>
        <row r="2884">
          <cell r="C2884" t="str">
            <v>TCC (BPI)_JBG</v>
          </cell>
          <cell r="R2884">
            <v>0</v>
          </cell>
          <cell r="AZ2884">
            <v>0</v>
          </cell>
          <cell r="BA2884">
            <v>0</v>
          </cell>
          <cell r="BC2884" t="str">
            <v>GOLD</v>
          </cell>
          <cell r="BE2884" t="str">
            <v>Mar</v>
          </cell>
        </row>
        <row r="2885">
          <cell r="C2885" t="str">
            <v>TCC (BPI)_JBG</v>
          </cell>
          <cell r="R2885">
            <v>0</v>
          </cell>
          <cell r="AZ2885">
            <v>0</v>
          </cell>
          <cell r="BA2885">
            <v>0</v>
          </cell>
          <cell r="BC2885" t="str">
            <v>GOLD</v>
          </cell>
          <cell r="BE2885" t="str">
            <v>Apr</v>
          </cell>
        </row>
        <row r="2886">
          <cell r="C2886" t="str">
            <v>TCC (BPI)_JBG</v>
          </cell>
          <cell r="R2886">
            <v>0</v>
          </cell>
          <cell r="AZ2886">
            <v>0</v>
          </cell>
          <cell r="BA2886">
            <v>0</v>
          </cell>
          <cell r="BC2886" t="str">
            <v>GOLD</v>
          </cell>
          <cell r="BE2886" t="str">
            <v>May</v>
          </cell>
        </row>
        <row r="2887">
          <cell r="C2887" t="str">
            <v>TCC (BPI)_JBG</v>
          </cell>
          <cell r="R2887">
            <v>0</v>
          </cell>
          <cell r="AZ2887">
            <v>0</v>
          </cell>
          <cell r="BA2887">
            <v>0</v>
          </cell>
          <cell r="BC2887" t="str">
            <v>GOLD</v>
          </cell>
          <cell r="BE2887" t="str">
            <v>Jun</v>
          </cell>
        </row>
        <row r="2888">
          <cell r="C2888" t="str">
            <v>TCC (BPI)_JBG</v>
          </cell>
          <cell r="R2888">
            <v>31200</v>
          </cell>
          <cell r="AZ2888">
            <v>-93600</v>
          </cell>
          <cell r="BA2888">
            <v>-10504.325203252034</v>
          </cell>
          <cell r="BC2888" t="str">
            <v>GOLD</v>
          </cell>
          <cell r="BE2888" t="str">
            <v>Jul</v>
          </cell>
        </row>
        <row r="2889">
          <cell r="C2889" t="str">
            <v>TCC (BPI)_JBG</v>
          </cell>
          <cell r="R2889">
            <v>31200</v>
          </cell>
          <cell r="AZ2889">
            <v>-93600</v>
          </cell>
          <cell r="BA2889">
            <v>-10504.325203252034</v>
          </cell>
          <cell r="BC2889" t="str">
            <v>GOLD</v>
          </cell>
          <cell r="BE2889" t="str">
            <v>Aug</v>
          </cell>
        </row>
        <row r="2890">
          <cell r="C2890" t="str">
            <v>TCC (BPI)_JBG</v>
          </cell>
          <cell r="R2890">
            <v>0</v>
          </cell>
          <cell r="AZ2890">
            <v>0</v>
          </cell>
          <cell r="BA2890">
            <v>0</v>
          </cell>
          <cell r="BC2890" t="str">
            <v>GOLD</v>
          </cell>
          <cell r="BE2890" t="str">
            <v>Sep</v>
          </cell>
        </row>
        <row r="2891">
          <cell r="C2891" t="str">
            <v>TCC (BPI)_JBG</v>
          </cell>
          <cell r="R2891">
            <v>0</v>
          </cell>
          <cell r="AZ2891">
            <v>0</v>
          </cell>
          <cell r="BA2891">
            <v>0</v>
          </cell>
          <cell r="BC2891" t="str">
            <v>GOLD</v>
          </cell>
          <cell r="BE2891" t="str">
            <v>Oct</v>
          </cell>
        </row>
        <row r="2892">
          <cell r="C2892" t="str">
            <v>TCC (BPI)_JBG</v>
          </cell>
          <cell r="R2892">
            <v>0</v>
          </cell>
          <cell r="AZ2892">
            <v>0</v>
          </cell>
          <cell r="BA2892">
            <v>0</v>
          </cell>
          <cell r="BC2892" t="str">
            <v>GOLD</v>
          </cell>
          <cell r="BE2892" t="str">
            <v>Nov</v>
          </cell>
        </row>
        <row r="2893">
          <cell r="C2893" t="str">
            <v>TCC (BPI)_JBG</v>
          </cell>
          <cell r="R2893">
            <v>0</v>
          </cell>
          <cell r="AZ2893">
            <v>0</v>
          </cell>
          <cell r="BA2893">
            <v>0</v>
          </cell>
          <cell r="BC2893" t="str">
            <v>GOLD</v>
          </cell>
          <cell r="BE2893" t="str">
            <v>Dec</v>
          </cell>
        </row>
        <row r="2894">
          <cell r="C2894" t="str">
            <v>TCC</v>
          </cell>
          <cell r="R2894">
            <v>0</v>
          </cell>
          <cell r="AZ2894">
            <v>0</v>
          </cell>
          <cell r="BA2894">
            <v>0</v>
          </cell>
          <cell r="BC2894" t="str">
            <v>BANPU</v>
          </cell>
          <cell r="BE2894" t="str">
            <v>Jan</v>
          </cell>
        </row>
        <row r="2895">
          <cell r="C2895" t="str">
            <v>TCC</v>
          </cell>
          <cell r="R2895">
            <v>0</v>
          </cell>
          <cell r="AZ2895">
            <v>0</v>
          </cell>
          <cell r="BA2895">
            <v>0</v>
          </cell>
          <cell r="BC2895" t="str">
            <v>BANPU</v>
          </cell>
          <cell r="BE2895" t="str">
            <v>Feb</v>
          </cell>
        </row>
        <row r="2896">
          <cell r="C2896" t="str">
            <v>TCC</v>
          </cell>
          <cell r="R2896">
            <v>0</v>
          </cell>
          <cell r="AZ2896">
            <v>0</v>
          </cell>
          <cell r="BA2896">
            <v>0</v>
          </cell>
          <cell r="BC2896" t="str">
            <v>BANPU</v>
          </cell>
          <cell r="BE2896" t="str">
            <v>Mar</v>
          </cell>
        </row>
        <row r="2897">
          <cell r="C2897" t="str">
            <v>TCC</v>
          </cell>
          <cell r="R2897">
            <v>0</v>
          </cell>
          <cell r="AZ2897">
            <v>0</v>
          </cell>
          <cell r="BA2897">
            <v>0</v>
          </cell>
          <cell r="BC2897" t="str">
            <v>BANPU</v>
          </cell>
          <cell r="BE2897" t="str">
            <v>Apr</v>
          </cell>
        </row>
        <row r="2898">
          <cell r="C2898" t="str">
            <v>TCC</v>
          </cell>
          <cell r="R2898">
            <v>0</v>
          </cell>
          <cell r="AZ2898">
            <v>0</v>
          </cell>
          <cell r="BA2898">
            <v>0</v>
          </cell>
          <cell r="BC2898" t="str">
            <v>BANPU</v>
          </cell>
          <cell r="BE2898" t="str">
            <v>May</v>
          </cell>
        </row>
        <row r="2899">
          <cell r="C2899" t="str">
            <v>TCC</v>
          </cell>
          <cell r="R2899">
            <v>0</v>
          </cell>
          <cell r="AZ2899">
            <v>0</v>
          </cell>
          <cell r="BA2899">
            <v>0</v>
          </cell>
          <cell r="BC2899" t="str">
            <v>BANPU</v>
          </cell>
          <cell r="BE2899" t="str">
            <v>Jun</v>
          </cell>
        </row>
        <row r="2900">
          <cell r="C2900" t="str">
            <v>TCC</v>
          </cell>
          <cell r="R2900">
            <v>31200</v>
          </cell>
          <cell r="AZ2900">
            <v>0</v>
          </cell>
          <cell r="BA2900">
            <v>0</v>
          </cell>
          <cell r="BC2900" t="str">
            <v>BANPU</v>
          </cell>
          <cell r="BE2900" t="str">
            <v>Jul</v>
          </cell>
        </row>
        <row r="2901">
          <cell r="C2901" t="str">
            <v>TCC</v>
          </cell>
          <cell r="R2901">
            <v>31200</v>
          </cell>
          <cell r="AZ2901">
            <v>0</v>
          </cell>
          <cell r="BA2901">
            <v>0</v>
          </cell>
          <cell r="BC2901" t="str">
            <v>BANPU</v>
          </cell>
          <cell r="BE2901" t="str">
            <v>Aug</v>
          </cell>
        </row>
        <row r="2902">
          <cell r="C2902" t="str">
            <v>TCC</v>
          </cell>
          <cell r="R2902">
            <v>0</v>
          </cell>
          <cell r="AZ2902">
            <v>0</v>
          </cell>
          <cell r="BA2902">
            <v>0</v>
          </cell>
          <cell r="BC2902" t="str">
            <v>BANPU</v>
          </cell>
          <cell r="BE2902" t="str">
            <v>Sep</v>
          </cell>
        </row>
        <row r="2903">
          <cell r="C2903" t="str">
            <v>TCC</v>
          </cell>
          <cell r="R2903">
            <v>0</v>
          </cell>
          <cell r="AZ2903">
            <v>0</v>
          </cell>
          <cell r="BA2903">
            <v>0</v>
          </cell>
          <cell r="BC2903" t="str">
            <v>BANPU</v>
          </cell>
          <cell r="BE2903" t="str">
            <v>Oct</v>
          </cell>
        </row>
        <row r="2904">
          <cell r="C2904" t="str">
            <v>TCC</v>
          </cell>
          <cell r="R2904">
            <v>0</v>
          </cell>
          <cell r="AZ2904">
            <v>0</v>
          </cell>
          <cell r="BA2904">
            <v>0</v>
          </cell>
          <cell r="BC2904" t="str">
            <v>BANPU</v>
          </cell>
          <cell r="BE2904" t="str">
            <v>Nov</v>
          </cell>
        </row>
        <row r="2905">
          <cell r="C2905" t="str">
            <v>TCC</v>
          </cell>
          <cell r="R2905">
            <v>0</v>
          </cell>
          <cell r="AZ2905">
            <v>0</v>
          </cell>
          <cell r="BA2905">
            <v>0</v>
          </cell>
          <cell r="BC2905" t="str">
            <v>BANPU</v>
          </cell>
          <cell r="BE2905" t="str">
            <v>Dec</v>
          </cell>
        </row>
        <row r="2906">
          <cell r="C2906" t="str">
            <v>TCC (BPI)_JBG</v>
          </cell>
          <cell r="R2906">
            <v>0</v>
          </cell>
          <cell r="AZ2906">
            <v>0</v>
          </cell>
          <cell r="BA2906">
            <v>0</v>
          </cell>
          <cell r="BC2906" t="str">
            <v>GOLD</v>
          </cell>
          <cell r="BE2906" t="str">
            <v>Jan</v>
          </cell>
        </row>
        <row r="2907">
          <cell r="C2907" t="str">
            <v>TCC (BPI)_JBG</v>
          </cell>
          <cell r="R2907">
            <v>0</v>
          </cell>
          <cell r="AZ2907">
            <v>0</v>
          </cell>
          <cell r="BA2907">
            <v>0</v>
          </cell>
          <cell r="BC2907" t="str">
            <v>GOLD</v>
          </cell>
          <cell r="BE2907" t="str">
            <v>Feb</v>
          </cell>
        </row>
        <row r="2908">
          <cell r="C2908" t="str">
            <v>TCC (BPI)_JBG</v>
          </cell>
          <cell r="R2908">
            <v>0</v>
          </cell>
          <cell r="AZ2908">
            <v>0</v>
          </cell>
          <cell r="BA2908">
            <v>0</v>
          </cell>
          <cell r="BC2908" t="str">
            <v>GOLD</v>
          </cell>
          <cell r="BE2908" t="str">
            <v>Mar</v>
          </cell>
        </row>
        <row r="2909">
          <cell r="C2909" t="str">
            <v>TCC (BPI)_JBG</v>
          </cell>
          <cell r="R2909">
            <v>0</v>
          </cell>
          <cell r="AZ2909">
            <v>0</v>
          </cell>
          <cell r="BA2909">
            <v>0</v>
          </cell>
          <cell r="BC2909" t="str">
            <v>GOLD</v>
          </cell>
          <cell r="BE2909" t="str">
            <v>Apr</v>
          </cell>
        </row>
        <row r="2910">
          <cell r="C2910" t="str">
            <v>TCC (BPI)_JBG</v>
          </cell>
          <cell r="R2910">
            <v>0</v>
          </cell>
          <cell r="AZ2910">
            <v>0</v>
          </cell>
          <cell r="BA2910">
            <v>0</v>
          </cell>
          <cell r="BC2910" t="str">
            <v>GOLD</v>
          </cell>
          <cell r="BE2910" t="str">
            <v>May</v>
          </cell>
        </row>
        <row r="2911">
          <cell r="C2911" t="str">
            <v>TCC (BPI)_JBG</v>
          </cell>
          <cell r="R2911">
            <v>0</v>
          </cell>
          <cell r="AZ2911">
            <v>0</v>
          </cell>
          <cell r="BA2911">
            <v>0</v>
          </cell>
          <cell r="BC2911" t="str">
            <v>GOLD</v>
          </cell>
          <cell r="BE2911" t="str">
            <v>Jun</v>
          </cell>
        </row>
        <row r="2912">
          <cell r="C2912" t="str">
            <v>TCC (BPI)_JBG</v>
          </cell>
          <cell r="R2912">
            <v>20800</v>
          </cell>
          <cell r="AZ2912">
            <v>-62400</v>
          </cell>
          <cell r="BA2912">
            <v>-18061.0081300813</v>
          </cell>
          <cell r="BC2912" t="str">
            <v>GOLD</v>
          </cell>
          <cell r="BE2912" t="str">
            <v>Jul</v>
          </cell>
        </row>
        <row r="2913">
          <cell r="C2913" t="str">
            <v>TCC (BPI)_JBG</v>
          </cell>
          <cell r="R2913">
            <v>20800</v>
          </cell>
          <cell r="AZ2913">
            <v>-62400</v>
          </cell>
          <cell r="BA2913">
            <v>-18061.0081300813</v>
          </cell>
          <cell r="BC2913" t="str">
            <v>GOLD</v>
          </cell>
          <cell r="BE2913" t="str">
            <v>Aug</v>
          </cell>
        </row>
        <row r="2914">
          <cell r="C2914" t="str">
            <v>TCC (BPI)_JBG</v>
          </cell>
          <cell r="R2914">
            <v>0</v>
          </cell>
          <cell r="AZ2914">
            <v>0</v>
          </cell>
          <cell r="BA2914">
            <v>0</v>
          </cell>
          <cell r="BC2914" t="str">
            <v>GOLD</v>
          </cell>
          <cell r="BE2914" t="str">
            <v>Sep</v>
          </cell>
        </row>
        <row r="2915">
          <cell r="C2915" t="str">
            <v>TCC (BPI)_JBG</v>
          </cell>
          <cell r="R2915">
            <v>0</v>
          </cell>
          <cell r="AZ2915">
            <v>0</v>
          </cell>
          <cell r="BA2915">
            <v>0</v>
          </cell>
          <cell r="BC2915" t="str">
            <v>GOLD</v>
          </cell>
          <cell r="BE2915" t="str">
            <v>Oct</v>
          </cell>
        </row>
        <row r="2916">
          <cell r="C2916" t="str">
            <v>TCC (BPI)_JBG</v>
          </cell>
          <cell r="R2916">
            <v>0</v>
          </cell>
          <cell r="AZ2916">
            <v>0</v>
          </cell>
          <cell r="BA2916">
            <v>0</v>
          </cell>
          <cell r="BC2916" t="str">
            <v>GOLD</v>
          </cell>
          <cell r="BE2916" t="str">
            <v>Nov</v>
          </cell>
        </row>
        <row r="2917">
          <cell r="C2917" t="str">
            <v>TCC (BPI)_JBG</v>
          </cell>
          <cell r="R2917">
            <v>0</v>
          </cell>
          <cell r="AZ2917">
            <v>0</v>
          </cell>
          <cell r="BA2917">
            <v>0</v>
          </cell>
          <cell r="BC2917" t="str">
            <v>GOLD</v>
          </cell>
          <cell r="BE2917" t="str">
            <v>Dec</v>
          </cell>
        </row>
        <row r="2918">
          <cell r="C2918" t="str">
            <v>TCC</v>
          </cell>
          <cell r="R2918">
            <v>0</v>
          </cell>
          <cell r="AZ2918">
            <v>0</v>
          </cell>
          <cell r="BA2918">
            <v>0</v>
          </cell>
          <cell r="BC2918" t="str">
            <v>BANPU</v>
          </cell>
          <cell r="BE2918" t="str">
            <v>Jan</v>
          </cell>
        </row>
        <row r="2919">
          <cell r="C2919" t="str">
            <v>TCC</v>
          </cell>
          <cell r="R2919">
            <v>0</v>
          </cell>
          <cell r="AZ2919">
            <v>0</v>
          </cell>
          <cell r="BA2919">
            <v>0</v>
          </cell>
          <cell r="BC2919" t="str">
            <v>BANPU</v>
          </cell>
          <cell r="BE2919" t="str">
            <v>Feb</v>
          </cell>
        </row>
        <row r="2920">
          <cell r="C2920" t="str">
            <v>TCC</v>
          </cell>
          <cell r="R2920">
            <v>0</v>
          </cell>
          <cell r="AZ2920">
            <v>0</v>
          </cell>
          <cell r="BA2920">
            <v>0</v>
          </cell>
          <cell r="BC2920" t="str">
            <v>BANPU</v>
          </cell>
          <cell r="BE2920" t="str">
            <v>Mar</v>
          </cell>
        </row>
        <row r="2921">
          <cell r="C2921" t="str">
            <v>TCC</v>
          </cell>
          <cell r="R2921">
            <v>0</v>
          </cell>
          <cell r="AZ2921">
            <v>0</v>
          </cell>
          <cell r="BA2921">
            <v>0</v>
          </cell>
          <cell r="BC2921" t="str">
            <v>BANPU</v>
          </cell>
          <cell r="BE2921" t="str">
            <v>Apr</v>
          </cell>
        </row>
        <row r="2922">
          <cell r="C2922" t="str">
            <v>TCC</v>
          </cell>
          <cell r="R2922">
            <v>0</v>
          </cell>
          <cell r="AZ2922">
            <v>0</v>
          </cell>
          <cell r="BA2922">
            <v>0</v>
          </cell>
          <cell r="BC2922" t="str">
            <v>BANPU</v>
          </cell>
          <cell r="BE2922" t="str">
            <v>May</v>
          </cell>
        </row>
        <row r="2923">
          <cell r="C2923" t="str">
            <v>TCC</v>
          </cell>
          <cell r="R2923">
            <v>0</v>
          </cell>
          <cell r="AZ2923">
            <v>0</v>
          </cell>
          <cell r="BA2923">
            <v>0</v>
          </cell>
          <cell r="BC2923" t="str">
            <v>BANPU</v>
          </cell>
          <cell r="BE2923" t="str">
            <v>Jun</v>
          </cell>
        </row>
        <row r="2924">
          <cell r="C2924" t="str">
            <v>TCC</v>
          </cell>
          <cell r="R2924">
            <v>20800</v>
          </cell>
          <cell r="AZ2924">
            <v>0</v>
          </cell>
          <cell r="BA2924">
            <v>0</v>
          </cell>
          <cell r="BC2924" t="str">
            <v>BANPU</v>
          </cell>
          <cell r="BE2924" t="str">
            <v>Jul</v>
          </cell>
        </row>
        <row r="2925">
          <cell r="C2925" t="str">
            <v>TCC</v>
          </cell>
          <cell r="R2925">
            <v>20800</v>
          </cell>
          <cell r="AZ2925">
            <v>0</v>
          </cell>
          <cell r="BA2925">
            <v>0</v>
          </cell>
          <cell r="BC2925" t="str">
            <v>BANPU</v>
          </cell>
          <cell r="BE2925" t="str">
            <v>Aug</v>
          </cell>
        </row>
        <row r="2926">
          <cell r="C2926" t="str">
            <v>TCC</v>
          </cell>
          <cell r="R2926">
            <v>0</v>
          </cell>
          <cell r="AZ2926">
            <v>0</v>
          </cell>
          <cell r="BA2926">
            <v>0</v>
          </cell>
          <cell r="BC2926" t="str">
            <v>BANPU</v>
          </cell>
          <cell r="BE2926" t="str">
            <v>Sep</v>
          </cell>
        </row>
        <row r="2927">
          <cell r="C2927" t="str">
            <v>TCC</v>
          </cell>
          <cell r="R2927">
            <v>0</v>
          </cell>
          <cell r="AZ2927">
            <v>0</v>
          </cell>
          <cell r="BA2927">
            <v>0</v>
          </cell>
          <cell r="BC2927" t="str">
            <v>BANPU</v>
          </cell>
          <cell r="BE2927" t="str">
            <v>Oct</v>
          </cell>
        </row>
        <row r="2928">
          <cell r="C2928" t="str">
            <v>TCC</v>
          </cell>
          <cell r="R2928">
            <v>0</v>
          </cell>
          <cell r="AZ2928">
            <v>0</v>
          </cell>
          <cell r="BA2928">
            <v>0</v>
          </cell>
          <cell r="BC2928" t="str">
            <v>BANPU</v>
          </cell>
          <cell r="BE2928" t="str">
            <v>Nov</v>
          </cell>
        </row>
        <row r="2929">
          <cell r="C2929" t="str">
            <v>TCC</v>
          </cell>
          <cell r="R2929">
            <v>0</v>
          </cell>
          <cell r="AZ2929">
            <v>0</v>
          </cell>
          <cell r="BA2929">
            <v>0</v>
          </cell>
          <cell r="BC2929" t="str">
            <v>BANPU</v>
          </cell>
          <cell r="BE2929" t="str">
            <v>Dec</v>
          </cell>
        </row>
        <row r="2930">
          <cell r="C2930" t="str">
            <v>TCC (CMMC)_KTD</v>
          </cell>
          <cell r="R2930">
            <v>0</v>
          </cell>
          <cell r="AZ2930">
            <v>0</v>
          </cell>
          <cell r="BA2930">
            <v>0</v>
          </cell>
          <cell r="BC2930" t="str">
            <v>GOLD</v>
          </cell>
          <cell r="BE2930" t="str">
            <v>Jan</v>
          </cell>
        </row>
        <row r="2931">
          <cell r="C2931" t="str">
            <v>TCC (CMMC)_KTD</v>
          </cell>
          <cell r="R2931">
            <v>28600.000000000004</v>
          </cell>
          <cell r="AZ2931">
            <v>-85800.000000000015</v>
          </cell>
          <cell r="BA2931">
            <v>-21868.105943600873</v>
          </cell>
          <cell r="BC2931" t="str">
            <v>GOLD</v>
          </cell>
          <cell r="BE2931" t="str">
            <v>Feb</v>
          </cell>
        </row>
        <row r="2932">
          <cell r="C2932" t="str">
            <v>TCC (CMMC)_KTD</v>
          </cell>
          <cell r="R2932">
            <v>0</v>
          </cell>
          <cell r="AZ2932">
            <v>0</v>
          </cell>
          <cell r="BA2932">
            <v>0</v>
          </cell>
          <cell r="BC2932" t="str">
            <v>GOLD</v>
          </cell>
          <cell r="BE2932" t="str">
            <v>Mar</v>
          </cell>
        </row>
        <row r="2933">
          <cell r="C2933" t="str">
            <v>TCC (CMMC)_KTD</v>
          </cell>
          <cell r="R2933">
            <v>0</v>
          </cell>
          <cell r="AZ2933">
            <v>0</v>
          </cell>
          <cell r="BA2933">
            <v>0</v>
          </cell>
          <cell r="BC2933" t="str">
            <v>GOLD</v>
          </cell>
          <cell r="BE2933" t="str">
            <v>Apr</v>
          </cell>
        </row>
        <row r="2934">
          <cell r="C2934" t="str">
            <v>TCC (CMMC)_KTD</v>
          </cell>
          <cell r="R2934">
            <v>0</v>
          </cell>
          <cell r="AZ2934">
            <v>0</v>
          </cell>
          <cell r="BA2934">
            <v>0</v>
          </cell>
          <cell r="BC2934" t="str">
            <v>GOLD</v>
          </cell>
          <cell r="BE2934" t="str">
            <v>May</v>
          </cell>
        </row>
        <row r="2935">
          <cell r="C2935" t="str">
            <v>TCC (CMMC)_KTD</v>
          </cell>
          <cell r="R2935">
            <v>0</v>
          </cell>
          <cell r="AZ2935">
            <v>0</v>
          </cell>
          <cell r="BA2935">
            <v>0</v>
          </cell>
          <cell r="BC2935" t="str">
            <v>GOLD</v>
          </cell>
          <cell r="BE2935" t="str">
            <v>Jun</v>
          </cell>
        </row>
        <row r="2936">
          <cell r="C2936" t="str">
            <v>TCC (CMMC)_KTD</v>
          </cell>
          <cell r="R2936">
            <v>0</v>
          </cell>
          <cell r="AZ2936">
            <v>0</v>
          </cell>
          <cell r="BA2936">
            <v>0</v>
          </cell>
          <cell r="BC2936" t="str">
            <v>GOLD</v>
          </cell>
          <cell r="BE2936" t="str">
            <v>Jul</v>
          </cell>
        </row>
        <row r="2937">
          <cell r="C2937" t="str">
            <v>TCC (CMMC)_KTD</v>
          </cell>
          <cell r="R2937">
            <v>0</v>
          </cell>
          <cell r="AZ2937">
            <v>0</v>
          </cell>
          <cell r="BA2937">
            <v>0</v>
          </cell>
          <cell r="BC2937" t="str">
            <v>GOLD</v>
          </cell>
          <cell r="BE2937" t="str">
            <v>Aug</v>
          </cell>
        </row>
        <row r="2938">
          <cell r="C2938" t="str">
            <v>TCC (CMMC)_KTD</v>
          </cell>
          <cell r="R2938">
            <v>0</v>
          </cell>
          <cell r="AZ2938">
            <v>0</v>
          </cell>
          <cell r="BA2938">
            <v>0</v>
          </cell>
          <cell r="BC2938" t="str">
            <v>GOLD</v>
          </cell>
          <cell r="BE2938" t="str">
            <v>Sep</v>
          </cell>
        </row>
        <row r="2939">
          <cell r="C2939" t="str">
            <v>TCC (CMMC)_KTD</v>
          </cell>
          <cell r="R2939">
            <v>0</v>
          </cell>
          <cell r="AZ2939">
            <v>0</v>
          </cell>
          <cell r="BA2939">
            <v>0</v>
          </cell>
          <cell r="BC2939" t="str">
            <v>GOLD</v>
          </cell>
          <cell r="BE2939" t="str">
            <v>Oct</v>
          </cell>
        </row>
        <row r="2940">
          <cell r="C2940" t="str">
            <v>TCC (CMMC)_KTD</v>
          </cell>
          <cell r="R2940">
            <v>0</v>
          </cell>
          <cell r="AZ2940">
            <v>0</v>
          </cell>
          <cell r="BA2940">
            <v>0</v>
          </cell>
          <cell r="BC2940" t="str">
            <v>GOLD</v>
          </cell>
          <cell r="BE2940" t="str">
            <v>Nov</v>
          </cell>
        </row>
        <row r="2941">
          <cell r="C2941" t="str">
            <v>TCC (CMMC)_KTD</v>
          </cell>
          <cell r="R2941">
            <v>0</v>
          </cell>
          <cell r="AZ2941">
            <v>0</v>
          </cell>
          <cell r="BA2941">
            <v>0</v>
          </cell>
          <cell r="BC2941" t="str">
            <v>GOLD</v>
          </cell>
          <cell r="BE2941" t="str">
            <v>Dec</v>
          </cell>
        </row>
        <row r="2942">
          <cell r="C2942" t="str">
            <v>TCC</v>
          </cell>
          <cell r="R2942">
            <v>0</v>
          </cell>
          <cell r="AZ2942">
            <v>0</v>
          </cell>
          <cell r="BA2942">
            <v>0</v>
          </cell>
          <cell r="BC2942" t="str">
            <v>BANPU</v>
          </cell>
          <cell r="BE2942" t="str">
            <v>Jan</v>
          </cell>
        </row>
        <row r="2943">
          <cell r="C2943" t="str">
            <v>TCC</v>
          </cell>
          <cell r="R2943">
            <v>28600.000000000004</v>
          </cell>
          <cell r="AZ2943">
            <v>0</v>
          </cell>
          <cell r="BA2943">
            <v>0</v>
          </cell>
          <cell r="BC2943" t="str">
            <v>BANPU</v>
          </cell>
          <cell r="BE2943" t="str">
            <v>Feb</v>
          </cell>
        </row>
        <row r="2944">
          <cell r="C2944" t="str">
            <v>TCC</v>
          </cell>
          <cell r="R2944">
            <v>0</v>
          </cell>
          <cell r="AZ2944">
            <v>0</v>
          </cell>
          <cell r="BA2944">
            <v>0</v>
          </cell>
          <cell r="BC2944" t="str">
            <v>BANPU</v>
          </cell>
          <cell r="BE2944" t="str">
            <v>Mar</v>
          </cell>
        </row>
        <row r="2945">
          <cell r="C2945" t="str">
            <v>TCC</v>
          </cell>
          <cell r="R2945">
            <v>0</v>
          </cell>
          <cell r="AZ2945">
            <v>0</v>
          </cell>
          <cell r="BA2945">
            <v>0</v>
          </cell>
          <cell r="BC2945" t="str">
            <v>BANPU</v>
          </cell>
          <cell r="BE2945" t="str">
            <v>Apr</v>
          </cell>
        </row>
        <row r="2946">
          <cell r="C2946" t="str">
            <v>TCC</v>
          </cell>
          <cell r="R2946">
            <v>0</v>
          </cell>
          <cell r="AZ2946">
            <v>0</v>
          </cell>
          <cell r="BA2946">
            <v>0</v>
          </cell>
          <cell r="BC2946" t="str">
            <v>BANPU</v>
          </cell>
          <cell r="BE2946" t="str">
            <v>May</v>
          </cell>
        </row>
        <row r="2947">
          <cell r="C2947" t="str">
            <v>TCC</v>
          </cell>
          <cell r="R2947">
            <v>0</v>
          </cell>
          <cell r="AZ2947">
            <v>0</v>
          </cell>
          <cell r="BA2947">
            <v>0</v>
          </cell>
          <cell r="BC2947" t="str">
            <v>BANPU</v>
          </cell>
          <cell r="BE2947" t="str">
            <v>Jun</v>
          </cell>
        </row>
        <row r="2948">
          <cell r="C2948" t="str">
            <v>TCC</v>
          </cell>
          <cell r="R2948">
            <v>0</v>
          </cell>
          <cell r="AZ2948">
            <v>0</v>
          </cell>
          <cell r="BA2948">
            <v>0</v>
          </cell>
          <cell r="BC2948" t="str">
            <v>BANPU</v>
          </cell>
          <cell r="BE2948" t="str">
            <v>Jul</v>
          </cell>
        </row>
        <row r="2949">
          <cell r="C2949" t="str">
            <v>TCC</v>
          </cell>
          <cell r="R2949">
            <v>0</v>
          </cell>
          <cell r="AZ2949">
            <v>0</v>
          </cell>
          <cell r="BA2949">
            <v>0</v>
          </cell>
          <cell r="BC2949" t="str">
            <v>BANPU</v>
          </cell>
          <cell r="BE2949" t="str">
            <v>Aug</v>
          </cell>
        </row>
        <row r="2950">
          <cell r="C2950" t="str">
            <v>TCC</v>
          </cell>
          <cell r="R2950">
            <v>0</v>
          </cell>
          <cell r="AZ2950">
            <v>0</v>
          </cell>
          <cell r="BA2950">
            <v>0</v>
          </cell>
          <cell r="BC2950" t="str">
            <v>BANPU</v>
          </cell>
          <cell r="BE2950" t="str">
            <v>Sep</v>
          </cell>
        </row>
        <row r="2951">
          <cell r="C2951" t="str">
            <v>TCC</v>
          </cell>
          <cell r="R2951">
            <v>0</v>
          </cell>
          <cell r="AZ2951">
            <v>0</v>
          </cell>
          <cell r="BA2951">
            <v>0</v>
          </cell>
          <cell r="BC2951" t="str">
            <v>BANPU</v>
          </cell>
          <cell r="BE2951" t="str">
            <v>Oct</v>
          </cell>
        </row>
        <row r="2952">
          <cell r="C2952" t="str">
            <v>TCC</v>
          </cell>
          <cell r="R2952">
            <v>0</v>
          </cell>
          <cell r="AZ2952">
            <v>0</v>
          </cell>
          <cell r="BA2952">
            <v>0</v>
          </cell>
          <cell r="BC2952" t="str">
            <v>BANPU</v>
          </cell>
          <cell r="BE2952" t="str">
            <v>Nov</v>
          </cell>
        </row>
        <row r="2953">
          <cell r="C2953" t="str">
            <v>TCC</v>
          </cell>
          <cell r="R2953">
            <v>0</v>
          </cell>
          <cell r="AZ2953">
            <v>0</v>
          </cell>
          <cell r="BA2953">
            <v>0</v>
          </cell>
          <cell r="BC2953" t="str">
            <v>BANPU</v>
          </cell>
          <cell r="BE2953" t="str">
            <v>Dec</v>
          </cell>
        </row>
        <row r="2954">
          <cell r="C2954" t="str">
            <v>TCC (CMMC)_KTD</v>
          </cell>
          <cell r="R2954">
            <v>0</v>
          </cell>
          <cell r="AZ2954">
            <v>0</v>
          </cell>
          <cell r="BA2954">
            <v>0</v>
          </cell>
          <cell r="BC2954" t="str">
            <v>GOLD</v>
          </cell>
          <cell r="BE2954" t="str">
            <v>Jan</v>
          </cell>
        </row>
        <row r="2955">
          <cell r="C2955" t="str">
            <v>TCC (CMMC)_KTD</v>
          </cell>
          <cell r="R2955">
            <v>23399.999999999996</v>
          </cell>
          <cell r="AZ2955">
            <v>-70199.999999999985</v>
          </cell>
          <cell r="BA2955">
            <v>-23043.254056399128</v>
          </cell>
          <cell r="BC2955" t="str">
            <v>GOLD</v>
          </cell>
          <cell r="BE2955" t="str">
            <v>Feb</v>
          </cell>
        </row>
        <row r="2956">
          <cell r="C2956" t="str">
            <v>TCC (CMMC)_KTD</v>
          </cell>
          <cell r="R2956">
            <v>0</v>
          </cell>
          <cell r="AZ2956">
            <v>0</v>
          </cell>
          <cell r="BA2956">
            <v>0</v>
          </cell>
          <cell r="BC2956" t="str">
            <v>GOLD</v>
          </cell>
          <cell r="BE2956" t="str">
            <v>Mar</v>
          </cell>
        </row>
        <row r="2957">
          <cell r="C2957" t="str">
            <v>TCC (CMMC)_KTD</v>
          </cell>
          <cell r="R2957">
            <v>0</v>
          </cell>
          <cell r="AZ2957">
            <v>0</v>
          </cell>
          <cell r="BA2957">
            <v>0</v>
          </cell>
          <cell r="BC2957" t="str">
            <v>GOLD</v>
          </cell>
          <cell r="BE2957" t="str">
            <v>Apr</v>
          </cell>
        </row>
        <row r="2958">
          <cell r="C2958" t="str">
            <v>TCC (CMMC)_KTD</v>
          </cell>
          <cell r="R2958">
            <v>0</v>
          </cell>
          <cell r="AZ2958">
            <v>0</v>
          </cell>
          <cell r="BA2958">
            <v>0</v>
          </cell>
          <cell r="BC2958" t="str">
            <v>GOLD</v>
          </cell>
          <cell r="BE2958" t="str">
            <v>May</v>
          </cell>
        </row>
        <row r="2959">
          <cell r="C2959" t="str">
            <v>TCC (CMMC)_KTD</v>
          </cell>
          <cell r="R2959">
            <v>0</v>
          </cell>
          <cell r="AZ2959">
            <v>0</v>
          </cell>
          <cell r="BA2959">
            <v>0</v>
          </cell>
          <cell r="BC2959" t="str">
            <v>GOLD</v>
          </cell>
          <cell r="BE2959" t="str">
            <v>Jun</v>
          </cell>
        </row>
        <row r="2960">
          <cell r="C2960" t="str">
            <v>TCC (CMMC)_KTD</v>
          </cell>
          <cell r="R2960">
            <v>0</v>
          </cell>
          <cell r="AZ2960">
            <v>0</v>
          </cell>
          <cell r="BA2960">
            <v>0</v>
          </cell>
          <cell r="BC2960" t="str">
            <v>GOLD</v>
          </cell>
          <cell r="BE2960" t="str">
            <v>Jul</v>
          </cell>
        </row>
        <row r="2961">
          <cell r="C2961" t="str">
            <v>TCC (CMMC)_KTD</v>
          </cell>
          <cell r="R2961">
            <v>0</v>
          </cell>
          <cell r="AZ2961">
            <v>0</v>
          </cell>
          <cell r="BA2961">
            <v>0</v>
          </cell>
          <cell r="BC2961" t="str">
            <v>GOLD</v>
          </cell>
          <cell r="BE2961" t="str">
            <v>Aug</v>
          </cell>
        </row>
        <row r="2962">
          <cell r="C2962" t="str">
            <v>TCC (CMMC)_KTD</v>
          </cell>
          <cell r="R2962">
            <v>0</v>
          </cell>
          <cell r="AZ2962">
            <v>0</v>
          </cell>
          <cell r="BA2962">
            <v>0</v>
          </cell>
          <cell r="BC2962" t="str">
            <v>GOLD</v>
          </cell>
          <cell r="BE2962" t="str">
            <v>Sep</v>
          </cell>
        </row>
        <row r="2963">
          <cell r="C2963" t="str">
            <v>TCC (CMMC)_KTD</v>
          </cell>
          <cell r="R2963">
            <v>0</v>
          </cell>
          <cell r="AZ2963">
            <v>0</v>
          </cell>
          <cell r="BA2963">
            <v>0</v>
          </cell>
          <cell r="BC2963" t="str">
            <v>GOLD</v>
          </cell>
          <cell r="BE2963" t="str">
            <v>Oct</v>
          </cell>
        </row>
        <row r="2964">
          <cell r="C2964" t="str">
            <v>TCC (CMMC)_KTD</v>
          </cell>
          <cell r="R2964">
            <v>0</v>
          </cell>
          <cell r="AZ2964">
            <v>0</v>
          </cell>
          <cell r="BA2964">
            <v>0</v>
          </cell>
          <cell r="BC2964" t="str">
            <v>GOLD</v>
          </cell>
          <cell r="BE2964" t="str">
            <v>Nov</v>
          </cell>
        </row>
        <row r="2965">
          <cell r="C2965" t="str">
            <v>TCC (CMMC)_KTD</v>
          </cell>
          <cell r="R2965">
            <v>0</v>
          </cell>
          <cell r="AZ2965">
            <v>0</v>
          </cell>
          <cell r="BA2965">
            <v>0</v>
          </cell>
          <cell r="BC2965" t="str">
            <v>GOLD</v>
          </cell>
          <cell r="BE2965" t="str">
            <v>Dec</v>
          </cell>
        </row>
        <row r="2966">
          <cell r="C2966" t="str">
            <v>TCC</v>
          </cell>
          <cell r="R2966">
            <v>0</v>
          </cell>
          <cell r="AZ2966">
            <v>0</v>
          </cell>
          <cell r="BA2966">
            <v>0</v>
          </cell>
          <cell r="BC2966" t="str">
            <v>BANPU</v>
          </cell>
          <cell r="BE2966" t="str">
            <v>Jan</v>
          </cell>
        </row>
        <row r="2967">
          <cell r="C2967" t="str">
            <v>TCC</v>
          </cell>
          <cell r="R2967">
            <v>23399.999999999996</v>
          </cell>
          <cell r="AZ2967">
            <v>0</v>
          </cell>
          <cell r="BA2967">
            <v>0</v>
          </cell>
          <cell r="BC2967" t="str">
            <v>BANPU</v>
          </cell>
          <cell r="BE2967" t="str">
            <v>Feb</v>
          </cell>
        </row>
        <row r="2968">
          <cell r="C2968" t="str">
            <v>TCC</v>
          </cell>
          <cell r="R2968">
            <v>0</v>
          </cell>
          <cell r="AZ2968">
            <v>0</v>
          </cell>
          <cell r="BA2968">
            <v>0</v>
          </cell>
          <cell r="BC2968" t="str">
            <v>BANPU</v>
          </cell>
          <cell r="BE2968" t="str">
            <v>Mar</v>
          </cell>
        </row>
        <row r="2969">
          <cell r="C2969" t="str">
            <v>TCC</v>
          </cell>
          <cell r="R2969">
            <v>0</v>
          </cell>
          <cell r="AZ2969">
            <v>0</v>
          </cell>
          <cell r="BA2969">
            <v>0</v>
          </cell>
          <cell r="BC2969" t="str">
            <v>BANPU</v>
          </cell>
          <cell r="BE2969" t="str">
            <v>Apr</v>
          </cell>
        </row>
        <row r="2970">
          <cell r="C2970" t="str">
            <v>TCC</v>
          </cell>
          <cell r="R2970">
            <v>0</v>
          </cell>
          <cell r="AZ2970">
            <v>0</v>
          </cell>
          <cell r="BA2970">
            <v>0</v>
          </cell>
          <cell r="BC2970" t="str">
            <v>BANPU</v>
          </cell>
          <cell r="BE2970" t="str">
            <v>May</v>
          </cell>
        </row>
        <row r="2971">
          <cell r="C2971" t="str">
            <v>TCC</v>
          </cell>
          <cell r="R2971">
            <v>0</v>
          </cell>
          <cell r="AZ2971">
            <v>0</v>
          </cell>
          <cell r="BA2971">
            <v>0</v>
          </cell>
          <cell r="BC2971" t="str">
            <v>BANPU</v>
          </cell>
          <cell r="BE2971" t="str">
            <v>Jun</v>
          </cell>
        </row>
        <row r="2972">
          <cell r="C2972" t="str">
            <v>TCC</v>
          </cell>
          <cell r="R2972">
            <v>0</v>
          </cell>
          <cell r="AZ2972">
            <v>0</v>
          </cell>
          <cell r="BA2972">
            <v>0</v>
          </cell>
          <cell r="BC2972" t="str">
            <v>BANPU</v>
          </cell>
          <cell r="BE2972" t="str">
            <v>Jul</v>
          </cell>
        </row>
        <row r="2973">
          <cell r="C2973" t="str">
            <v>TCC</v>
          </cell>
          <cell r="R2973">
            <v>0</v>
          </cell>
          <cell r="AZ2973">
            <v>0</v>
          </cell>
          <cell r="BA2973">
            <v>0</v>
          </cell>
          <cell r="BC2973" t="str">
            <v>BANPU</v>
          </cell>
          <cell r="BE2973" t="str">
            <v>Aug</v>
          </cell>
        </row>
        <row r="2974">
          <cell r="C2974" t="str">
            <v>TCC</v>
          </cell>
          <cell r="R2974">
            <v>0</v>
          </cell>
          <cell r="AZ2974">
            <v>0</v>
          </cell>
          <cell r="BA2974">
            <v>0</v>
          </cell>
          <cell r="BC2974" t="str">
            <v>BANPU</v>
          </cell>
          <cell r="BE2974" t="str">
            <v>Sep</v>
          </cell>
        </row>
        <row r="2975">
          <cell r="C2975" t="str">
            <v>TCC</v>
          </cell>
          <cell r="R2975">
            <v>0</v>
          </cell>
          <cell r="AZ2975">
            <v>0</v>
          </cell>
          <cell r="BA2975">
            <v>0</v>
          </cell>
          <cell r="BC2975" t="str">
            <v>BANPU</v>
          </cell>
          <cell r="BE2975" t="str">
            <v>Oct</v>
          </cell>
        </row>
        <row r="2976">
          <cell r="C2976" t="str">
            <v>TCC</v>
          </cell>
          <cell r="R2976">
            <v>0</v>
          </cell>
          <cell r="AZ2976">
            <v>0</v>
          </cell>
          <cell r="BA2976">
            <v>0</v>
          </cell>
          <cell r="BC2976" t="str">
            <v>BANPU</v>
          </cell>
          <cell r="BE2976" t="str">
            <v>Nov</v>
          </cell>
        </row>
        <row r="2977">
          <cell r="C2977" t="str">
            <v>TCC</v>
          </cell>
          <cell r="R2977">
            <v>0</v>
          </cell>
          <cell r="AZ2977">
            <v>0</v>
          </cell>
          <cell r="BA2977">
            <v>0</v>
          </cell>
          <cell r="BC2977" t="str">
            <v>BANPU</v>
          </cell>
          <cell r="BE2977" t="str">
            <v>Dec</v>
          </cell>
        </row>
        <row r="2978">
          <cell r="C2978" t="str">
            <v>TCC (CMMC)_KTD</v>
          </cell>
          <cell r="R2978">
            <v>0</v>
          </cell>
          <cell r="AZ2978">
            <v>0</v>
          </cell>
          <cell r="BA2978">
            <v>0</v>
          </cell>
          <cell r="BC2978" t="str">
            <v>GOLD</v>
          </cell>
          <cell r="BE2978" t="str">
            <v>Jan</v>
          </cell>
        </row>
        <row r="2979">
          <cell r="C2979" t="str">
            <v>TCC (CMMC)_KTD</v>
          </cell>
          <cell r="R2979">
            <v>0</v>
          </cell>
          <cell r="AZ2979">
            <v>0</v>
          </cell>
          <cell r="BA2979">
            <v>0</v>
          </cell>
          <cell r="BC2979" t="str">
            <v>GOLD</v>
          </cell>
          <cell r="BE2979" t="str">
            <v>Feb</v>
          </cell>
        </row>
        <row r="2980">
          <cell r="C2980" t="str">
            <v>TCC (CMMC)_KTD</v>
          </cell>
          <cell r="R2980">
            <v>0</v>
          </cell>
          <cell r="AZ2980">
            <v>0</v>
          </cell>
          <cell r="BA2980">
            <v>0</v>
          </cell>
          <cell r="BC2980" t="str">
            <v>GOLD</v>
          </cell>
          <cell r="BE2980" t="str">
            <v>Mar</v>
          </cell>
        </row>
        <row r="2981">
          <cell r="C2981" t="str">
            <v>TCC (CMMC)_KTD</v>
          </cell>
          <cell r="R2981">
            <v>28600.000000000004</v>
          </cell>
          <cell r="AZ2981">
            <v>-85800.000000000015</v>
          </cell>
          <cell r="BA2981">
            <v>-17751.302268495998</v>
          </cell>
          <cell r="BC2981" t="str">
            <v>GOLD</v>
          </cell>
          <cell r="BE2981" t="str">
            <v>Apr</v>
          </cell>
        </row>
        <row r="2982">
          <cell r="C2982" t="str">
            <v>TCC (CMMC)_KTD</v>
          </cell>
          <cell r="R2982">
            <v>28600.000000000004</v>
          </cell>
          <cell r="AZ2982">
            <v>-85800.000000000015</v>
          </cell>
          <cell r="BA2982">
            <v>-17751.302268495998</v>
          </cell>
          <cell r="BC2982" t="str">
            <v>GOLD</v>
          </cell>
          <cell r="BE2982" t="str">
            <v>May</v>
          </cell>
        </row>
        <row r="2983">
          <cell r="C2983" t="str">
            <v>TCC (CMMC)_KTD</v>
          </cell>
          <cell r="R2983">
            <v>0</v>
          </cell>
          <cell r="AZ2983">
            <v>0</v>
          </cell>
          <cell r="BA2983">
            <v>0</v>
          </cell>
          <cell r="BC2983" t="str">
            <v>GOLD</v>
          </cell>
          <cell r="BE2983" t="str">
            <v>Jun</v>
          </cell>
        </row>
        <row r="2984">
          <cell r="C2984" t="str">
            <v>TCC (CMMC)_KTD</v>
          </cell>
          <cell r="R2984">
            <v>0</v>
          </cell>
          <cell r="AZ2984">
            <v>0</v>
          </cell>
          <cell r="BA2984">
            <v>0</v>
          </cell>
          <cell r="BC2984" t="str">
            <v>GOLD</v>
          </cell>
          <cell r="BE2984" t="str">
            <v>Jul</v>
          </cell>
        </row>
        <row r="2985">
          <cell r="C2985" t="str">
            <v>TCC (CMMC)_KTD</v>
          </cell>
          <cell r="R2985">
            <v>0</v>
          </cell>
          <cell r="AZ2985">
            <v>0</v>
          </cell>
          <cell r="BA2985">
            <v>0</v>
          </cell>
          <cell r="BC2985" t="str">
            <v>GOLD</v>
          </cell>
          <cell r="BE2985" t="str">
            <v>Aug</v>
          </cell>
        </row>
        <row r="2986">
          <cell r="C2986" t="str">
            <v>TCC (CMMC)_KTD</v>
          </cell>
          <cell r="R2986">
            <v>0</v>
          </cell>
          <cell r="AZ2986">
            <v>0</v>
          </cell>
          <cell r="BA2986">
            <v>0</v>
          </cell>
          <cell r="BC2986" t="str">
            <v>GOLD</v>
          </cell>
          <cell r="BE2986" t="str">
            <v>Sep</v>
          </cell>
        </row>
        <row r="2987">
          <cell r="C2987" t="str">
            <v>TCC (CMMC)_KTD</v>
          </cell>
          <cell r="R2987">
            <v>28600.000000000004</v>
          </cell>
          <cell r="AZ2987">
            <v>-85800.000000000015</v>
          </cell>
          <cell r="BA2987">
            <v>-17751.302268495998</v>
          </cell>
          <cell r="BC2987" t="str">
            <v>GOLD</v>
          </cell>
          <cell r="BE2987" t="str">
            <v>Oct</v>
          </cell>
        </row>
        <row r="2988">
          <cell r="C2988" t="str">
            <v>TCC (CMMC)_KTD</v>
          </cell>
          <cell r="R2988">
            <v>0</v>
          </cell>
          <cell r="AZ2988">
            <v>0</v>
          </cell>
          <cell r="BA2988">
            <v>0</v>
          </cell>
          <cell r="BC2988" t="str">
            <v>GOLD</v>
          </cell>
          <cell r="BE2988" t="str">
            <v>Nov</v>
          </cell>
        </row>
        <row r="2989">
          <cell r="C2989" t="str">
            <v>TCC (CMMC)_KTD</v>
          </cell>
          <cell r="R2989">
            <v>0</v>
          </cell>
          <cell r="AZ2989">
            <v>0</v>
          </cell>
          <cell r="BA2989">
            <v>0</v>
          </cell>
          <cell r="BC2989" t="str">
            <v>GOLD</v>
          </cell>
          <cell r="BE2989" t="str">
            <v>Dec</v>
          </cell>
        </row>
        <row r="2990">
          <cell r="C2990" t="str">
            <v>TCC</v>
          </cell>
          <cell r="R2990">
            <v>0</v>
          </cell>
          <cell r="AZ2990">
            <v>0</v>
          </cell>
          <cell r="BA2990">
            <v>0</v>
          </cell>
          <cell r="BC2990" t="str">
            <v>BANPU</v>
          </cell>
          <cell r="BE2990" t="str">
            <v>Jan</v>
          </cell>
        </row>
        <row r="2991">
          <cell r="C2991" t="str">
            <v>TCC</v>
          </cell>
          <cell r="R2991">
            <v>0</v>
          </cell>
          <cell r="AZ2991">
            <v>0</v>
          </cell>
          <cell r="BA2991">
            <v>0</v>
          </cell>
          <cell r="BC2991" t="str">
            <v>BANPU</v>
          </cell>
          <cell r="BE2991" t="str">
            <v>Feb</v>
          </cell>
        </row>
        <row r="2992">
          <cell r="C2992" t="str">
            <v>TCC</v>
          </cell>
          <cell r="R2992">
            <v>0</v>
          </cell>
          <cell r="AZ2992">
            <v>0</v>
          </cell>
          <cell r="BA2992">
            <v>0</v>
          </cell>
          <cell r="BC2992" t="str">
            <v>BANPU</v>
          </cell>
          <cell r="BE2992" t="str">
            <v>Mar</v>
          </cell>
        </row>
        <row r="2993">
          <cell r="C2993" t="str">
            <v>TCC</v>
          </cell>
          <cell r="R2993">
            <v>28600.000000000004</v>
          </cell>
          <cell r="AZ2993">
            <v>0</v>
          </cell>
          <cell r="BA2993">
            <v>0</v>
          </cell>
          <cell r="BC2993" t="str">
            <v>BANPU</v>
          </cell>
          <cell r="BE2993" t="str">
            <v>Apr</v>
          </cell>
        </row>
        <row r="2994">
          <cell r="C2994" t="str">
            <v>TCC</v>
          </cell>
          <cell r="R2994">
            <v>28600.000000000004</v>
          </cell>
          <cell r="AZ2994">
            <v>0</v>
          </cell>
          <cell r="BA2994">
            <v>0</v>
          </cell>
          <cell r="BC2994" t="str">
            <v>BANPU</v>
          </cell>
          <cell r="BE2994" t="str">
            <v>May</v>
          </cell>
        </row>
        <row r="2995">
          <cell r="C2995" t="str">
            <v>TCC</v>
          </cell>
          <cell r="R2995">
            <v>0</v>
          </cell>
          <cell r="AZ2995">
            <v>0</v>
          </cell>
          <cell r="BA2995">
            <v>0</v>
          </cell>
          <cell r="BC2995" t="str">
            <v>BANPU</v>
          </cell>
          <cell r="BE2995" t="str">
            <v>Jun</v>
          </cell>
        </row>
        <row r="2996">
          <cell r="C2996" t="str">
            <v>TCC</v>
          </cell>
          <cell r="R2996">
            <v>0</v>
          </cell>
          <cell r="AZ2996">
            <v>0</v>
          </cell>
          <cell r="BA2996">
            <v>0</v>
          </cell>
          <cell r="BC2996" t="str">
            <v>BANPU</v>
          </cell>
          <cell r="BE2996" t="str">
            <v>Jul</v>
          </cell>
        </row>
        <row r="2997">
          <cell r="C2997" t="str">
            <v>TCC</v>
          </cell>
          <cell r="R2997">
            <v>0</v>
          </cell>
          <cell r="AZ2997">
            <v>0</v>
          </cell>
          <cell r="BA2997">
            <v>0</v>
          </cell>
          <cell r="BC2997" t="str">
            <v>BANPU</v>
          </cell>
          <cell r="BE2997" t="str">
            <v>Aug</v>
          </cell>
        </row>
        <row r="2998">
          <cell r="C2998" t="str">
            <v>TCC</v>
          </cell>
          <cell r="R2998">
            <v>0</v>
          </cell>
          <cell r="AZ2998">
            <v>0</v>
          </cell>
          <cell r="BA2998">
            <v>0</v>
          </cell>
          <cell r="BC2998" t="str">
            <v>BANPU</v>
          </cell>
          <cell r="BE2998" t="str">
            <v>Sep</v>
          </cell>
        </row>
        <row r="2999">
          <cell r="C2999" t="str">
            <v>TCC</v>
          </cell>
          <cell r="R2999">
            <v>28600.000000000004</v>
          </cell>
          <cell r="AZ2999">
            <v>0</v>
          </cell>
          <cell r="BA2999">
            <v>0</v>
          </cell>
          <cell r="BC2999" t="str">
            <v>BANPU</v>
          </cell>
          <cell r="BE2999" t="str">
            <v>Oct</v>
          </cell>
        </row>
        <row r="3000">
          <cell r="C3000" t="str">
            <v>TCC</v>
          </cell>
          <cell r="R3000">
            <v>0</v>
          </cell>
          <cell r="AZ3000">
            <v>0</v>
          </cell>
          <cell r="BA3000">
            <v>0</v>
          </cell>
          <cell r="BC3000" t="str">
            <v>BANPU</v>
          </cell>
          <cell r="BE3000" t="str">
            <v>Nov</v>
          </cell>
        </row>
        <row r="3001">
          <cell r="C3001" t="str">
            <v>TCC</v>
          </cell>
          <cell r="R3001">
            <v>0</v>
          </cell>
          <cell r="AZ3001">
            <v>0</v>
          </cell>
          <cell r="BA3001">
            <v>0</v>
          </cell>
          <cell r="BC3001" t="str">
            <v>BANPU</v>
          </cell>
          <cell r="BE3001" t="str">
            <v>Dec</v>
          </cell>
        </row>
        <row r="3002">
          <cell r="C3002" t="str">
            <v>TCC (CMMC)_KTD</v>
          </cell>
          <cell r="R3002">
            <v>0</v>
          </cell>
          <cell r="AZ3002">
            <v>0</v>
          </cell>
          <cell r="BA3002">
            <v>0</v>
          </cell>
          <cell r="BC3002" t="str">
            <v>GOLD</v>
          </cell>
          <cell r="BE3002" t="str">
            <v>Jan</v>
          </cell>
        </row>
        <row r="3003">
          <cell r="C3003" t="str">
            <v>TCC (CMMC)_KTD</v>
          </cell>
          <cell r="R3003">
            <v>0</v>
          </cell>
          <cell r="AZ3003">
            <v>0</v>
          </cell>
          <cell r="BA3003">
            <v>0</v>
          </cell>
          <cell r="BC3003" t="str">
            <v>GOLD</v>
          </cell>
          <cell r="BE3003" t="str">
            <v>Feb</v>
          </cell>
        </row>
        <row r="3004">
          <cell r="C3004" t="str">
            <v>TCC (CMMC)_KTD</v>
          </cell>
          <cell r="R3004">
            <v>0</v>
          </cell>
          <cell r="AZ3004">
            <v>0</v>
          </cell>
          <cell r="BA3004">
            <v>0</v>
          </cell>
          <cell r="BC3004" t="str">
            <v>GOLD</v>
          </cell>
          <cell r="BE3004" t="str">
            <v>Mar</v>
          </cell>
        </row>
        <row r="3005">
          <cell r="C3005" t="str">
            <v>TCC (CMMC)_KTD</v>
          </cell>
          <cell r="R3005">
            <v>23399.999999999996</v>
          </cell>
          <cell r="AZ3005">
            <v>-70199.999999999985</v>
          </cell>
          <cell r="BA3005">
            <v>-18705.221616350573</v>
          </cell>
          <cell r="BC3005" t="str">
            <v>GOLD</v>
          </cell>
          <cell r="BE3005" t="str">
            <v>Apr</v>
          </cell>
        </row>
        <row r="3006">
          <cell r="C3006" t="str">
            <v>TCC (CMMC)_KTD</v>
          </cell>
          <cell r="R3006">
            <v>23399.999999999996</v>
          </cell>
          <cell r="AZ3006">
            <v>-70199.999999999985</v>
          </cell>
          <cell r="BA3006">
            <v>-18705.221616350573</v>
          </cell>
          <cell r="BC3006" t="str">
            <v>GOLD</v>
          </cell>
          <cell r="BE3006" t="str">
            <v>May</v>
          </cell>
        </row>
        <row r="3007">
          <cell r="C3007" t="str">
            <v>TCC (CMMC)_KTD</v>
          </cell>
          <cell r="R3007">
            <v>0</v>
          </cell>
          <cell r="AZ3007">
            <v>0</v>
          </cell>
          <cell r="BA3007">
            <v>0</v>
          </cell>
          <cell r="BC3007" t="str">
            <v>GOLD</v>
          </cell>
          <cell r="BE3007" t="str">
            <v>Jun</v>
          </cell>
        </row>
        <row r="3008">
          <cell r="C3008" t="str">
            <v>TCC (CMMC)_KTD</v>
          </cell>
          <cell r="R3008">
            <v>0</v>
          </cell>
          <cell r="AZ3008">
            <v>0</v>
          </cell>
          <cell r="BA3008">
            <v>0</v>
          </cell>
          <cell r="BC3008" t="str">
            <v>GOLD</v>
          </cell>
          <cell r="BE3008" t="str">
            <v>Jul</v>
          </cell>
        </row>
        <row r="3009">
          <cell r="C3009" t="str">
            <v>TCC (CMMC)_KTD</v>
          </cell>
          <cell r="R3009">
            <v>0</v>
          </cell>
          <cell r="AZ3009">
            <v>0</v>
          </cell>
          <cell r="BA3009">
            <v>0</v>
          </cell>
          <cell r="BC3009" t="str">
            <v>GOLD</v>
          </cell>
          <cell r="BE3009" t="str">
            <v>Aug</v>
          </cell>
        </row>
        <row r="3010">
          <cell r="C3010" t="str">
            <v>TCC (CMMC)_KTD</v>
          </cell>
          <cell r="R3010">
            <v>0</v>
          </cell>
          <cell r="AZ3010">
            <v>0</v>
          </cell>
          <cell r="BA3010">
            <v>0</v>
          </cell>
          <cell r="BC3010" t="str">
            <v>GOLD</v>
          </cell>
          <cell r="BE3010" t="str">
            <v>Sep</v>
          </cell>
        </row>
        <row r="3011">
          <cell r="C3011" t="str">
            <v>TCC (CMMC)_KTD</v>
          </cell>
          <cell r="R3011">
            <v>23399.999999999996</v>
          </cell>
          <cell r="AZ3011">
            <v>-70199.999999999985</v>
          </cell>
          <cell r="BA3011">
            <v>-18705.221616350573</v>
          </cell>
          <cell r="BC3011" t="str">
            <v>GOLD</v>
          </cell>
          <cell r="BE3011" t="str">
            <v>Oct</v>
          </cell>
        </row>
        <row r="3012">
          <cell r="C3012" t="str">
            <v>TCC (CMMC)_KTD</v>
          </cell>
          <cell r="R3012">
            <v>0</v>
          </cell>
          <cell r="AZ3012">
            <v>0</v>
          </cell>
          <cell r="BA3012">
            <v>0</v>
          </cell>
          <cell r="BC3012" t="str">
            <v>GOLD</v>
          </cell>
          <cell r="BE3012" t="str">
            <v>Nov</v>
          </cell>
        </row>
        <row r="3013">
          <cell r="C3013" t="str">
            <v>TCC (CMMC)_KTD</v>
          </cell>
          <cell r="R3013">
            <v>0</v>
          </cell>
          <cell r="AZ3013">
            <v>0</v>
          </cell>
          <cell r="BA3013">
            <v>0</v>
          </cell>
          <cell r="BC3013" t="str">
            <v>GOLD</v>
          </cell>
          <cell r="BE3013" t="str">
            <v>Dec</v>
          </cell>
        </row>
        <row r="3014">
          <cell r="C3014" t="str">
            <v>TCC</v>
          </cell>
          <cell r="R3014">
            <v>0</v>
          </cell>
          <cell r="AZ3014">
            <v>0</v>
          </cell>
          <cell r="BA3014">
            <v>0</v>
          </cell>
          <cell r="BC3014" t="str">
            <v>BANPU</v>
          </cell>
          <cell r="BE3014" t="str">
            <v>Jan</v>
          </cell>
        </row>
        <row r="3015">
          <cell r="C3015" t="str">
            <v>TCC</v>
          </cell>
          <cell r="R3015">
            <v>0</v>
          </cell>
          <cell r="AZ3015">
            <v>0</v>
          </cell>
          <cell r="BA3015">
            <v>0</v>
          </cell>
          <cell r="BC3015" t="str">
            <v>BANPU</v>
          </cell>
          <cell r="BE3015" t="str">
            <v>Feb</v>
          </cell>
        </row>
        <row r="3016">
          <cell r="C3016" t="str">
            <v>TCC</v>
          </cell>
          <cell r="R3016">
            <v>0</v>
          </cell>
          <cell r="AZ3016">
            <v>0</v>
          </cell>
          <cell r="BA3016">
            <v>0</v>
          </cell>
          <cell r="BC3016" t="str">
            <v>BANPU</v>
          </cell>
          <cell r="BE3016" t="str">
            <v>Mar</v>
          </cell>
        </row>
        <row r="3017">
          <cell r="C3017" t="str">
            <v>TCC</v>
          </cell>
          <cell r="R3017">
            <v>23399.999999999996</v>
          </cell>
          <cell r="AZ3017">
            <v>0</v>
          </cell>
          <cell r="BA3017">
            <v>0</v>
          </cell>
          <cell r="BC3017" t="str">
            <v>BANPU</v>
          </cell>
          <cell r="BE3017" t="str">
            <v>Apr</v>
          </cell>
        </row>
        <row r="3018">
          <cell r="C3018" t="str">
            <v>TCC</v>
          </cell>
          <cell r="R3018">
            <v>23399.999999999996</v>
          </cell>
          <cell r="AZ3018">
            <v>0</v>
          </cell>
          <cell r="BA3018">
            <v>0</v>
          </cell>
          <cell r="BC3018" t="str">
            <v>BANPU</v>
          </cell>
          <cell r="BE3018" t="str">
            <v>May</v>
          </cell>
        </row>
        <row r="3019">
          <cell r="C3019" t="str">
            <v>TCC</v>
          </cell>
          <cell r="R3019">
            <v>0</v>
          </cell>
          <cell r="AZ3019">
            <v>0</v>
          </cell>
          <cell r="BA3019">
            <v>0</v>
          </cell>
          <cell r="BC3019" t="str">
            <v>BANPU</v>
          </cell>
          <cell r="BE3019" t="str">
            <v>Jun</v>
          </cell>
        </row>
        <row r="3020">
          <cell r="C3020" t="str">
            <v>TCC</v>
          </cell>
          <cell r="R3020">
            <v>0</v>
          </cell>
          <cell r="AZ3020">
            <v>0</v>
          </cell>
          <cell r="BA3020">
            <v>0</v>
          </cell>
          <cell r="BC3020" t="str">
            <v>BANPU</v>
          </cell>
          <cell r="BE3020" t="str">
            <v>Jul</v>
          </cell>
        </row>
        <row r="3021">
          <cell r="C3021" t="str">
            <v>TCC</v>
          </cell>
          <cell r="R3021">
            <v>0</v>
          </cell>
          <cell r="AZ3021">
            <v>0</v>
          </cell>
          <cell r="BA3021">
            <v>0</v>
          </cell>
          <cell r="BC3021" t="str">
            <v>BANPU</v>
          </cell>
          <cell r="BE3021" t="str">
            <v>Aug</v>
          </cell>
        </row>
        <row r="3022">
          <cell r="C3022" t="str">
            <v>TCC</v>
          </cell>
          <cell r="R3022">
            <v>0</v>
          </cell>
          <cell r="AZ3022">
            <v>0</v>
          </cell>
          <cell r="BA3022">
            <v>0</v>
          </cell>
          <cell r="BC3022" t="str">
            <v>BANPU</v>
          </cell>
          <cell r="BE3022" t="str">
            <v>Sep</v>
          </cell>
        </row>
        <row r="3023">
          <cell r="C3023" t="str">
            <v>TCC</v>
          </cell>
          <cell r="R3023">
            <v>23399.999999999996</v>
          </cell>
          <cell r="AZ3023">
            <v>0</v>
          </cell>
          <cell r="BA3023">
            <v>0</v>
          </cell>
          <cell r="BC3023" t="str">
            <v>BANPU</v>
          </cell>
          <cell r="BE3023" t="str">
            <v>Oct</v>
          </cell>
        </row>
        <row r="3024">
          <cell r="C3024" t="str">
            <v>TCC</v>
          </cell>
          <cell r="R3024">
            <v>0</v>
          </cell>
          <cell r="AZ3024">
            <v>0</v>
          </cell>
          <cell r="BA3024">
            <v>0</v>
          </cell>
          <cell r="BC3024" t="str">
            <v>BANPU</v>
          </cell>
          <cell r="BE3024" t="str">
            <v>Nov</v>
          </cell>
        </row>
        <row r="3025">
          <cell r="C3025" t="str">
            <v>TCC</v>
          </cell>
          <cell r="R3025">
            <v>0</v>
          </cell>
          <cell r="AZ3025">
            <v>0</v>
          </cell>
          <cell r="BA3025">
            <v>0</v>
          </cell>
          <cell r="BC3025" t="str">
            <v>BANPU</v>
          </cell>
          <cell r="BE3025" t="str">
            <v>Dec</v>
          </cell>
        </row>
        <row r="3026">
          <cell r="C3026" t="str">
            <v>Other</v>
          </cell>
          <cell r="R3026">
            <v>0</v>
          </cell>
          <cell r="AZ3026">
            <v>0</v>
          </cell>
          <cell r="BA3026">
            <v>0</v>
          </cell>
          <cell r="BC3026" t="str">
            <v>OTHERS</v>
          </cell>
          <cell r="BE3026" t="str">
            <v>Jan</v>
          </cell>
        </row>
        <row r="3027">
          <cell r="C3027" t="str">
            <v>Other</v>
          </cell>
          <cell r="R3027">
            <v>0</v>
          </cell>
          <cell r="AZ3027">
            <v>0</v>
          </cell>
          <cell r="BA3027">
            <v>0</v>
          </cell>
          <cell r="BC3027" t="str">
            <v>OTHERS</v>
          </cell>
          <cell r="BE3027" t="str">
            <v>Feb</v>
          </cell>
        </row>
        <row r="3028">
          <cell r="C3028" t="str">
            <v>Other</v>
          </cell>
          <cell r="R3028">
            <v>0</v>
          </cell>
          <cell r="AZ3028">
            <v>0</v>
          </cell>
          <cell r="BA3028">
            <v>0</v>
          </cell>
          <cell r="BC3028" t="str">
            <v>OTHERS</v>
          </cell>
          <cell r="BE3028" t="str">
            <v>Mar</v>
          </cell>
        </row>
        <row r="3029">
          <cell r="C3029" t="str">
            <v>Other</v>
          </cell>
          <cell r="R3029">
            <v>0</v>
          </cell>
          <cell r="AZ3029">
            <v>0</v>
          </cell>
          <cell r="BA3029">
            <v>0</v>
          </cell>
          <cell r="BC3029" t="str">
            <v>OTHERS</v>
          </cell>
          <cell r="BE3029" t="str">
            <v>Apr</v>
          </cell>
        </row>
        <row r="3030">
          <cell r="C3030" t="str">
            <v>Other</v>
          </cell>
          <cell r="R3030">
            <v>0</v>
          </cell>
          <cell r="AZ3030">
            <v>0</v>
          </cell>
          <cell r="BA3030">
            <v>0</v>
          </cell>
          <cell r="BC3030" t="str">
            <v>OTHERS</v>
          </cell>
          <cell r="BE3030" t="str">
            <v>May</v>
          </cell>
        </row>
        <row r="3031">
          <cell r="C3031" t="str">
            <v>Other</v>
          </cell>
          <cell r="R3031">
            <v>0</v>
          </cell>
          <cell r="AZ3031">
            <v>0</v>
          </cell>
          <cell r="BA3031">
            <v>0</v>
          </cell>
          <cell r="BC3031" t="str">
            <v>OTHERS</v>
          </cell>
          <cell r="BE3031" t="str">
            <v>Jun</v>
          </cell>
        </row>
        <row r="3032">
          <cell r="C3032" t="str">
            <v>Other</v>
          </cell>
          <cell r="R3032">
            <v>0</v>
          </cell>
          <cell r="AZ3032">
            <v>0</v>
          </cell>
          <cell r="BA3032">
            <v>0</v>
          </cell>
          <cell r="BC3032" t="str">
            <v>OTHERS</v>
          </cell>
          <cell r="BE3032" t="str">
            <v>Jul</v>
          </cell>
        </row>
        <row r="3033">
          <cell r="C3033" t="str">
            <v>Other</v>
          </cell>
          <cell r="R3033">
            <v>0</v>
          </cell>
          <cell r="AZ3033">
            <v>0</v>
          </cell>
          <cell r="BA3033">
            <v>0</v>
          </cell>
          <cell r="BC3033" t="str">
            <v>OTHERS</v>
          </cell>
          <cell r="BE3033" t="str">
            <v>Aug</v>
          </cell>
        </row>
        <row r="3034">
          <cell r="C3034" t="str">
            <v>Other</v>
          </cell>
          <cell r="R3034">
            <v>0</v>
          </cell>
          <cell r="AZ3034">
            <v>0</v>
          </cell>
          <cell r="BA3034">
            <v>0</v>
          </cell>
          <cell r="BC3034" t="str">
            <v>OTHERS</v>
          </cell>
          <cell r="BE3034" t="str">
            <v>Sep</v>
          </cell>
        </row>
        <row r="3035">
          <cell r="C3035" t="str">
            <v>Other</v>
          </cell>
          <cell r="R3035">
            <v>0</v>
          </cell>
          <cell r="AZ3035">
            <v>0</v>
          </cell>
          <cell r="BA3035">
            <v>0</v>
          </cell>
          <cell r="BC3035" t="str">
            <v>OTHERS</v>
          </cell>
          <cell r="BE3035" t="str">
            <v>Oct</v>
          </cell>
        </row>
        <row r="3036">
          <cell r="C3036" t="str">
            <v>Other</v>
          </cell>
          <cell r="R3036">
            <v>0</v>
          </cell>
          <cell r="AZ3036">
            <v>0</v>
          </cell>
          <cell r="BA3036">
            <v>0</v>
          </cell>
          <cell r="BC3036" t="str">
            <v>OTHERS</v>
          </cell>
          <cell r="BE3036" t="str">
            <v>Nov</v>
          </cell>
        </row>
        <row r="3037">
          <cell r="C3037" t="str">
            <v>Other</v>
          </cell>
          <cell r="R3037">
            <v>0</v>
          </cell>
          <cell r="AZ3037">
            <v>0</v>
          </cell>
          <cell r="BA3037">
            <v>0</v>
          </cell>
          <cell r="BC3037" t="str">
            <v>OTHERS</v>
          </cell>
          <cell r="BE3037" t="str">
            <v>Dec</v>
          </cell>
        </row>
        <row r="3038">
          <cell r="C3038" t="str">
            <v>SCC-SB</v>
          </cell>
          <cell r="R3038">
            <v>0</v>
          </cell>
          <cell r="AZ3038">
            <v>0</v>
          </cell>
          <cell r="BA3038">
            <v>0</v>
          </cell>
          <cell r="BC3038" t="str">
            <v>BANPU</v>
          </cell>
          <cell r="BE3038" t="str">
            <v>Jan</v>
          </cell>
        </row>
        <row r="3039">
          <cell r="C3039" t="str">
            <v>SCC-SB</v>
          </cell>
          <cell r="R3039">
            <v>0</v>
          </cell>
          <cell r="AZ3039">
            <v>0</v>
          </cell>
          <cell r="BA3039">
            <v>0</v>
          </cell>
          <cell r="BC3039" t="str">
            <v>BANPU</v>
          </cell>
          <cell r="BE3039" t="str">
            <v>Feb</v>
          </cell>
        </row>
        <row r="3040">
          <cell r="C3040" t="str">
            <v>SCC-SB</v>
          </cell>
          <cell r="R3040">
            <v>0</v>
          </cell>
          <cell r="AZ3040">
            <v>0</v>
          </cell>
          <cell r="BA3040">
            <v>0</v>
          </cell>
          <cell r="BC3040" t="str">
            <v>BANPU</v>
          </cell>
          <cell r="BE3040" t="str">
            <v>Mar</v>
          </cell>
        </row>
        <row r="3041">
          <cell r="C3041" t="str">
            <v>SCC-SB</v>
          </cell>
          <cell r="R3041">
            <v>0</v>
          </cell>
          <cell r="AZ3041">
            <v>0</v>
          </cell>
          <cell r="BA3041">
            <v>0</v>
          </cell>
          <cell r="BC3041" t="str">
            <v>BANPU</v>
          </cell>
          <cell r="BE3041" t="str">
            <v>Apr</v>
          </cell>
        </row>
        <row r="3042">
          <cell r="C3042" t="str">
            <v>SCC-SB</v>
          </cell>
          <cell r="R3042">
            <v>0</v>
          </cell>
          <cell r="AZ3042">
            <v>0</v>
          </cell>
          <cell r="BA3042">
            <v>0</v>
          </cell>
          <cell r="BC3042" t="str">
            <v>BANPU</v>
          </cell>
          <cell r="BE3042" t="str">
            <v>May</v>
          </cell>
        </row>
        <row r="3043">
          <cell r="C3043" t="str">
            <v>SCC-SB</v>
          </cell>
          <cell r="R3043">
            <v>0</v>
          </cell>
          <cell r="AZ3043">
            <v>0</v>
          </cell>
          <cell r="BA3043">
            <v>0</v>
          </cell>
          <cell r="BC3043" t="str">
            <v>BANPU</v>
          </cell>
          <cell r="BE3043" t="str">
            <v>Jun</v>
          </cell>
        </row>
        <row r="3044">
          <cell r="C3044" t="str">
            <v>SCC-SB</v>
          </cell>
          <cell r="R3044">
            <v>0</v>
          </cell>
          <cell r="AZ3044">
            <v>0</v>
          </cell>
          <cell r="BA3044">
            <v>0</v>
          </cell>
          <cell r="BC3044" t="str">
            <v>BANPU</v>
          </cell>
          <cell r="BE3044" t="str">
            <v>Jul</v>
          </cell>
        </row>
        <row r="3045">
          <cell r="C3045" t="str">
            <v>SCC-SB</v>
          </cell>
          <cell r="R3045">
            <v>0</v>
          </cell>
          <cell r="AZ3045">
            <v>0</v>
          </cell>
          <cell r="BA3045">
            <v>0</v>
          </cell>
          <cell r="BC3045" t="str">
            <v>BANPU</v>
          </cell>
          <cell r="BE3045" t="str">
            <v>Aug</v>
          </cell>
        </row>
        <row r="3046">
          <cell r="C3046" t="str">
            <v>SCC-SB</v>
          </cell>
          <cell r="R3046">
            <v>0</v>
          </cell>
          <cell r="AZ3046">
            <v>0</v>
          </cell>
          <cell r="BA3046">
            <v>0</v>
          </cell>
          <cell r="BC3046" t="str">
            <v>BANPU</v>
          </cell>
          <cell r="BE3046" t="str">
            <v>Sep</v>
          </cell>
        </row>
        <row r="3047">
          <cell r="C3047" t="str">
            <v>SCC-SB</v>
          </cell>
          <cell r="R3047">
            <v>0</v>
          </cell>
          <cell r="AZ3047">
            <v>0</v>
          </cell>
          <cell r="BA3047">
            <v>0</v>
          </cell>
          <cell r="BC3047" t="str">
            <v>BANPU</v>
          </cell>
          <cell r="BE3047" t="str">
            <v>Oct</v>
          </cell>
        </row>
        <row r="3048">
          <cell r="C3048" t="str">
            <v>SCC-SB</v>
          </cell>
          <cell r="R3048">
            <v>0</v>
          </cell>
          <cell r="AZ3048">
            <v>0</v>
          </cell>
          <cell r="BA3048">
            <v>0</v>
          </cell>
          <cell r="BC3048" t="str">
            <v>BANPU</v>
          </cell>
          <cell r="BE3048" t="str">
            <v>Nov</v>
          </cell>
        </row>
        <row r="3049">
          <cell r="C3049" t="str">
            <v>SCC-SB</v>
          </cell>
          <cell r="R3049">
            <v>0</v>
          </cell>
          <cell r="AZ3049">
            <v>0</v>
          </cell>
          <cell r="BA3049">
            <v>0</v>
          </cell>
          <cell r="BC3049" t="str">
            <v>BANPU</v>
          </cell>
          <cell r="BE3049" t="str">
            <v>Dec</v>
          </cell>
        </row>
        <row r="3050">
          <cell r="C3050" t="str">
            <v>Other1</v>
          </cell>
          <cell r="R3050">
            <v>0</v>
          </cell>
          <cell r="AZ3050">
            <v>0</v>
          </cell>
          <cell r="BA3050">
            <v>0</v>
          </cell>
          <cell r="BC3050" t="str">
            <v>BANPU</v>
          </cell>
          <cell r="BE3050" t="str">
            <v>Jan</v>
          </cell>
        </row>
        <row r="3051">
          <cell r="C3051" t="str">
            <v>Other1</v>
          </cell>
          <cell r="R3051">
            <v>0</v>
          </cell>
          <cell r="AZ3051">
            <v>0</v>
          </cell>
          <cell r="BA3051">
            <v>0</v>
          </cell>
          <cell r="BC3051" t="str">
            <v>BANPU</v>
          </cell>
          <cell r="BE3051" t="str">
            <v>Feb</v>
          </cell>
        </row>
        <row r="3052">
          <cell r="C3052" t="str">
            <v>Other1</v>
          </cell>
          <cell r="R3052">
            <v>0</v>
          </cell>
          <cell r="AZ3052">
            <v>0</v>
          </cell>
          <cell r="BA3052">
            <v>0</v>
          </cell>
          <cell r="BC3052" t="str">
            <v>BANPU</v>
          </cell>
          <cell r="BE3052" t="str">
            <v>Mar</v>
          </cell>
        </row>
        <row r="3053">
          <cell r="C3053" t="str">
            <v>Other1</v>
          </cell>
          <cell r="R3053">
            <v>0</v>
          </cell>
          <cell r="AZ3053">
            <v>0</v>
          </cell>
          <cell r="BA3053">
            <v>0</v>
          </cell>
          <cell r="BC3053" t="str">
            <v>BANPU</v>
          </cell>
          <cell r="BE3053" t="str">
            <v>Apr</v>
          </cell>
        </row>
        <row r="3054">
          <cell r="C3054" t="str">
            <v>Other1</v>
          </cell>
          <cell r="R3054">
            <v>0</v>
          </cell>
          <cell r="AZ3054">
            <v>0</v>
          </cell>
          <cell r="BA3054">
            <v>0</v>
          </cell>
          <cell r="BC3054" t="str">
            <v>BANPU</v>
          </cell>
          <cell r="BE3054" t="str">
            <v>May</v>
          </cell>
        </row>
        <row r="3055">
          <cell r="C3055" t="str">
            <v>Other1</v>
          </cell>
          <cell r="R3055">
            <v>0</v>
          </cell>
          <cell r="AZ3055">
            <v>0</v>
          </cell>
          <cell r="BA3055">
            <v>0</v>
          </cell>
          <cell r="BC3055" t="str">
            <v>BANPU</v>
          </cell>
          <cell r="BE3055" t="str">
            <v>Jun</v>
          </cell>
        </row>
        <row r="3056">
          <cell r="C3056" t="str">
            <v>Other1</v>
          </cell>
          <cell r="R3056">
            <v>11000</v>
          </cell>
          <cell r="AZ3056">
            <v>0</v>
          </cell>
          <cell r="BA3056">
            <v>0</v>
          </cell>
          <cell r="BC3056" t="str">
            <v>BANPU</v>
          </cell>
          <cell r="BE3056" t="str">
            <v>Jul</v>
          </cell>
        </row>
        <row r="3057">
          <cell r="C3057" t="str">
            <v>Other1</v>
          </cell>
          <cell r="R3057">
            <v>11000</v>
          </cell>
          <cell r="AZ3057">
            <v>0</v>
          </cell>
          <cell r="BA3057">
            <v>0</v>
          </cell>
          <cell r="BC3057" t="str">
            <v>BANPU</v>
          </cell>
          <cell r="BE3057" t="str">
            <v>Aug</v>
          </cell>
        </row>
        <row r="3058">
          <cell r="C3058" t="str">
            <v>Other1</v>
          </cell>
          <cell r="R3058">
            <v>11000</v>
          </cell>
          <cell r="AZ3058">
            <v>0</v>
          </cell>
          <cell r="BA3058">
            <v>0</v>
          </cell>
          <cell r="BC3058" t="str">
            <v>BANPU</v>
          </cell>
          <cell r="BE3058" t="str">
            <v>Sep</v>
          </cell>
        </row>
        <row r="3059">
          <cell r="C3059" t="str">
            <v>Other1</v>
          </cell>
          <cell r="R3059">
            <v>11000</v>
          </cell>
          <cell r="AZ3059">
            <v>0</v>
          </cell>
          <cell r="BA3059">
            <v>0</v>
          </cell>
          <cell r="BC3059" t="str">
            <v>BANPU</v>
          </cell>
          <cell r="BE3059" t="str">
            <v>Oct</v>
          </cell>
        </row>
        <row r="3060">
          <cell r="C3060" t="str">
            <v>Other1</v>
          </cell>
          <cell r="R3060">
            <v>11000</v>
          </cell>
          <cell r="AZ3060">
            <v>0</v>
          </cell>
          <cell r="BA3060">
            <v>0</v>
          </cell>
          <cell r="BC3060" t="str">
            <v>BANPU</v>
          </cell>
          <cell r="BE3060" t="str">
            <v>Nov</v>
          </cell>
        </row>
        <row r="3061">
          <cell r="C3061" t="str">
            <v>Other1</v>
          </cell>
          <cell r="R3061">
            <v>11000</v>
          </cell>
          <cell r="AZ3061">
            <v>0</v>
          </cell>
          <cell r="BA3061">
            <v>0</v>
          </cell>
          <cell r="BC3061" t="str">
            <v>BANPU</v>
          </cell>
          <cell r="BE3061" t="str">
            <v>Dec</v>
          </cell>
        </row>
        <row r="3062">
          <cell r="C3062" t="str">
            <v>SCCC</v>
          </cell>
          <cell r="R3062">
            <v>33333.333333333336</v>
          </cell>
          <cell r="AZ3062">
            <v>0</v>
          </cell>
          <cell r="BA3062">
            <v>0</v>
          </cell>
          <cell r="BC3062" t="str">
            <v>BANPU</v>
          </cell>
          <cell r="BE3062" t="str">
            <v>Jan</v>
          </cell>
        </row>
        <row r="3063">
          <cell r="C3063" t="str">
            <v>SCCC</v>
          </cell>
          <cell r="R3063">
            <v>33333.333333333336</v>
          </cell>
          <cell r="AZ3063">
            <v>0</v>
          </cell>
          <cell r="BA3063">
            <v>0</v>
          </cell>
          <cell r="BC3063" t="str">
            <v>BANPU</v>
          </cell>
          <cell r="BE3063" t="str">
            <v>Feb</v>
          </cell>
        </row>
        <row r="3064">
          <cell r="C3064" t="str">
            <v>SCCC</v>
          </cell>
          <cell r="R3064">
            <v>33333.333333333336</v>
          </cell>
          <cell r="AZ3064">
            <v>0</v>
          </cell>
          <cell r="BA3064">
            <v>0</v>
          </cell>
          <cell r="BC3064" t="str">
            <v>BANPU</v>
          </cell>
          <cell r="BE3064" t="str">
            <v>Mar</v>
          </cell>
        </row>
        <row r="3065">
          <cell r="C3065" t="str">
            <v>SCCC</v>
          </cell>
          <cell r="R3065">
            <v>33333.333333333336</v>
          </cell>
          <cell r="AZ3065">
            <v>0</v>
          </cell>
          <cell r="BA3065">
            <v>0</v>
          </cell>
          <cell r="BC3065" t="str">
            <v>BANPU</v>
          </cell>
          <cell r="BE3065" t="str">
            <v>Apr</v>
          </cell>
        </row>
        <row r="3066">
          <cell r="C3066" t="str">
            <v>SCCC</v>
          </cell>
          <cell r="R3066">
            <v>33333.333333333336</v>
          </cell>
          <cell r="AZ3066">
            <v>0</v>
          </cell>
          <cell r="BA3066">
            <v>0</v>
          </cell>
          <cell r="BC3066" t="str">
            <v>BANPU</v>
          </cell>
          <cell r="BE3066" t="str">
            <v>May</v>
          </cell>
        </row>
        <row r="3067">
          <cell r="C3067" t="str">
            <v>SCCC</v>
          </cell>
          <cell r="R3067">
            <v>33333.333333333336</v>
          </cell>
          <cell r="AZ3067">
            <v>0</v>
          </cell>
          <cell r="BA3067">
            <v>0</v>
          </cell>
          <cell r="BC3067" t="str">
            <v>BANPU</v>
          </cell>
          <cell r="BE3067" t="str">
            <v>Jun</v>
          </cell>
        </row>
        <row r="3068">
          <cell r="C3068" t="str">
            <v>SCCC</v>
          </cell>
          <cell r="R3068">
            <v>0</v>
          </cell>
          <cell r="AZ3068">
            <v>0</v>
          </cell>
          <cell r="BA3068">
            <v>0</v>
          </cell>
          <cell r="BC3068" t="str">
            <v>BANPU</v>
          </cell>
          <cell r="BE3068" t="str">
            <v>Jul</v>
          </cell>
        </row>
        <row r="3069">
          <cell r="C3069" t="str">
            <v>SCCC</v>
          </cell>
          <cell r="R3069">
            <v>0</v>
          </cell>
          <cell r="AZ3069">
            <v>0</v>
          </cell>
          <cell r="BA3069">
            <v>0</v>
          </cell>
          <cell r="BC3069" t="str">
            <v>BANPU</v>
          </cell>
          <cell r="BE3069" t="str">
            <v>Aug</v>
          </cell>
        </row>
        <row r="3070">
          <cell r="C3070" t="str">
            <v>SCCC</v>
          </cell>
          <cell r="R3070">
            <v>0</v>
          </cell>
          <cell r="AZ3070">
            <v>0</v>
          </cell>
          <cell r="BA3070">
            <v>0</v>
          </cell>
          <cell r="BC3070" t="str">
            <v>BANPU</v>
          </cell>
          <cell r="BE3070" t="str">
            <v>Sep</v>
          </cell>
        </row>
        <row r="3071">
          <cell r="C3071" t="str">
            <v>SCCC</v>
          </cell>
          <cell r="R3071">
            <v>0</v>
          </cell>
          <cell r="AZ3071">
            <v>0</v>
          </cell>
          <cell r="BA3071">
            <v>0</v>
          </cell>
          <cell r="BC3071" t="str">
            <v>BANPU</v>
          </cell>
          <cell r="BE3071" t="str">
            <v>Oct</v>
          </cell>
        </row>
        <row r="3072">
          <cell r="C3072" t="str">
            <v>SCCC</v>
          </cell>
          <cell r="R3072">
            <v>0</v>
          </cell>
          <cell r="AZ3072">
            <v>0</v>
          </cell>
          <cell r="BA3072">
            <v>0</v>
          </cell>
          <cell r="BC3072" t="str">
            <v>BANPU</v>
          </cell>
          <cell r="BE3072" t="str">
            <v>Nov</v>
          </cell>
        </row>
        <row r="3073">
          <cell r="C3073" t="str">
            <v>SCCC</v>
          </cell>
          <cell r="R3073">
            <v>0</v>
          </cell>
          <cell r="AZ3073">
            <v>0</v>
          </cell>
          <cell r="BA3073">
            <v>0</v>
          </cell>
          <cell r="BC3073" t="str">
            <v>BANPU</v>
          </cell>
          <cell r="BE3073" t="str">
            <v>Dec</v>
          </cell>
        </row>
        <row r="3074">
          <cell r="C3074" t="str">
            <v>SCCC</v>
          </cell>
          <cell r="R3074">
            <v>0</v>
          </cell>
          <cell r="AZ3074">
            <v>0</v>
          </cell>
          <cell r="BA3074">
            <v>0</v>
          </cell>
          <cell r="BC3074" t="str">
            <v>BANPU</v>
          </cell>
          <cell r="BE3074" t="str">
            <v>Jan</v>
          </cell>
        </row>
        <row r="3075">
          <cell r="C3075" t="str">
            <v>SCCC</v>
          </cell>
          <cell r="R3075">
            <v>0</v>
          </cell>
          <cell r="AZ3075">
            <v>0</v>
          </cell>
          <cell r="BA3075">
            <v>0</v>
          </cell>
          <cell r="BC3075" t="str">
            <v>BANPU</v>
          </cell>
          <cell r="BE3075" t="str">
            <v>Feb</v>
          </cell>
        </row>
        <row r="3076">
          <cell r="C3076" t="str">
            <v>SCCC</v>
          </cell>
          <cell r="R3076">
            <v>0</v>
          </cell>
          <cell r="AZ3076">
            <v>0</v>
          </cell>
          <cell r="BA3076">
            <v>0</v>
          </cell>
          <cell r="BC3076" t="str">
            <v>BANPU</v>
          </cell>
          <cell r="BE3076" t="str">
            <v>Mar</v>
          </cell>
        </row>
        <row r="3077">
          <cell r="C3077" t="str">
            <v>SCCC</v>
          </cell>
          <cell r="R3077">
            <v>0</v>
          </cell>
          <cell r="AZ3077">
            <v>0</v>
          </cell>
          <cell r="BA3077">
            <v>0</v>
          </cell>
          <cell r="BC3077" t="str">
            <v>BANPU</v>
          </cell>
          <cell r="BE3077" t="str">
            <v>Apr</v>
          </cell>
        </row>
        <row r="3078">
          <cell r="C3078" t="str">
            <v>SCCC</v>
          </cell>
          <cell r="R3078">
            <v>0</v>
          </cell>
          <cell r="AZ3078">
            <v>0</v>
          </cell>
          <cell r="BA3078">
            <v>0</v>
          </cell>
          <cell r="BC3078" t="str">
            <v>BANPU</v>
          </cell>
          <cell r="BE3078" t="str">
            <v>May</v>
          </cell>
        </row>
        <row r="3079">
          <cell r="C3079" t="str">
            <v>SCCC</v>
          </cell>
          <cell r="R3079">
            <v>0</v>
          </cell>
          <cell r="AZ3079">
            <v>0</v>
          </cell>
          <cell r="BA3079">
            <v>0</v>
          </cell>
          <cell r="BC3079" t="str">
            <v>BANPU</v>
          </cell>
          <cell r="BE3079" t="str">
            <v>Jun</v>
          </cell>
        </row>
        <row r="3080">
          <cell r="C3080" t="str">
            <v>SCCC</v>
          </cell>
          <cell r="R3080">
            <v>33333.333333333336</v>
          </cell>
          <cell r="AZ3080">
            <v>0</v>
          </cell>
          <cell r="BA3080">
            <v>0</v>
          </cell>
          <cell r="BC3080" t="str">
            <v>BANPU</v>
          </cell>
          <cell r="BE3080" t="str">
            <v>Jul</v>
          </cell>
        </row>
        <row r="3081">
          <cell r="C3081" t="str">
            <v>SCCC</v>
          </cell>
          <cell r="R3081">
            <v>33333.333333333336</v>
          </cell>
          <cell r="AZ3081">
            <v>0</v>
          </cell>
          <cell r="BA3081">
            <v>0</v>
          </cell>
          <cell r="BC3081" t="str">
            <v>BANPU</v>
          </cell>
          <cell r="BE3081" t="str">
            <v>Aug</v>
          </cell>
        </row>
        <row r="3082">
          <cell r="C3082" t="str">
            <v>SCCC</v>
          </cell>
          <cell r="R3082">
            <v>33333.333333333336</v>
          </cell>
          <cell r="AZ3082">
            <v>0</v>
          </cell>
          <cell r="BA3082">
            <v>0</v>
          </cell>
          <cell r="BC3082" t="str">
            <v>BANPU</v>
          </cell>
          <cell r="BE3082" t="str">
            <v>Sep</v>
          </cell>
        </row>
        <row r="3083">
          <cell r="C3083" t="str">
            <v>SCCC</v>
          </cell>
          <cell r="R3083">
            <v>0</v>
          </cell>
          <cell r="AZ3083">
            <v>0</v>
          </cell>
          <cell r="BA3083">
            <v>0</v>
          </cell>
          <cell r="BC3083" t="str">
            <v>BANPU</v>
          </cell>
          <cell r="BE3083" t="str">
            <v>Oct</v>
          </cell>
        </row>
        <row r="3084">
          <cell r="C3084" t="str">
            <v>SCCC</v>
          </cell>
          <cell r="R3084">
            <v>0</v>
          </cell>
          <cell r="AZ3084">
            <v>0</v>
          </cell>
          <cell r="BA3084">
            <v>0</v>
          </cell>
          <cell r="BC3084" t="str">
            <v>BANPU</v>
          </cell>
          <cell r="BE3084" t="str">
            <v>Nov</v>
          </cell>
        </row>
        <row r="3085">
          <cell r="C3085" t="str">
            <v>SCCC</v>
          </cell>
          <cell r="R3085">
            <v>0</v>
          </cell>
          <cell r="AZ3085">
            <v>0</v>
          </cell>
          <cell r="BA3085">
            <v>0</v>
          </cell>
          <cell r="BC3085" t="str">
            <v>BANPU</v>
          </cell>
          <cell r="BE3085" t="str">
            <v>Dec</v>
          </cell>
        </row>
        <row r="3086">
          <cell r="C3086" t="str">
            <v>SCCC</v>
          </cell>
          <cell r="R3086">
            <v>0</v>
          </cell>
          <cell r="AZ3086">
            <v>0</v>
          </cell>
          <cell r="BA3086">
            <v>0</v>
          </cell>
          <cell r="BC3086" t="str">
            <v>BANPU</v>
          </cell>
          <cell r="BE3086" t="str">
            <v>Jan</v>
          </cell>
        </row>
        <row r="3087">
          <cell r="C3087" t="str">
            <v>SCCC</v>
          </cell>
          <cell r="R3087">
            <v>0</v>
          </cell>
          <cell r="AZ3087">
            <v>0</v>
          </cell>
          <cell r="BA3087">
            <v>0</v>
          </cell>
          <cell r="BC3087" t="str">
            <v>BANPU</v>
          </cell>
          <cell r="BE3087" t="str">
            <v>Feb</v>
          </cell>
        </row>
        <row r="3088">
          <cell r="C3088" t="str">
            <v>SCCC</v>
          </cell>
          <cell r="R3088">
            <v>0</v>
          </cell>
          <cell r="AZ3088">
            <v>0</v>
          </cell>
          <cell r="BA3088">
            <v>0</v>
          </cell>
          <cell r="BC3088" t="str">
            <v>BANPU</v>
          </cell>
          <cell r="BE3088" t="str">
            <v>Mar</v>
          </cell>
        </row>
        <row r="3089">
          <cell r="C3089" t="str">
            <v>SCCC</v>
          </cell>
          <cell r="R3089">
            <v>0</v>
          </cell>
          <cell r="AZ3089">
            <v>0</v>
          </cell>
          <cell r="BA3089">
            <v>0</v>
          </cell>
          <cell r="BC3089" t="str">
            <v>BANPU</v>
          </cell>
          <cell r="BE3089" t="str">
            <v>Apr</v>
          </cell>
        </row>
        <row r="3090">
          <cell r="C3090" t="str">
            <v>SCCC</v>
          </cell>
          <cell r="R3090">
            <v>0</v>
          </cell>
          <cell r="AZ3090">
            <v>0</v>
          </cell>
          <cell r="BA3090">
            <v>0</v>
          </cell>
          <cell r="BC3090" t="str">
            <v>BANPU</v>
          </cell>
          <cell r="BE3090" t="str">
            <v>May</v>
          </cell>
        </row>
        <row r="3091">
          <cell r="C3091" t="str">
            <v>SCCC</v>
          </cell>
          <cell r="R3091">
            <v>0</v>
          </cell>
          <cell r="AZ3091">
            <v>0</v>
          </cell>
          <cell r="BA3091">
            <v>0</v>
          </cell>
          <cell r="BC3091" t="str">
            <v>BANPU</v>
          </cell>
          <cell r="BE3091" t="str">
            <v>Jun</v>
          </cell>
        </row>
        <row r="3092">
          <cell r="C3092" t="str">
            <v>SCCC</v>
          </cell>
          <cell r="R3092">
            <v>0</v>
          </cell>
          <cell r="AZ3092">
            <v>0</v>
          </cell>
          <cell r="BA3092">
            <v>0</v>
          </cell>
          <cell r="BC3092" t="str">
            <v>BANPU</v>
          </cell>
          <cell r="BE3092" t="str">
            <v>Jul</v>
          </cell>
        </row>
        <row r="3093">
          <cell r="C3093" t="str">
            <v>SCCC</v>
          </cell>
          <cell r="R3093">
            <v>0</v>
          </cell>
          <cell r="AZ3093">
            <v>0</v>
          </cell>
          <cell r="BA3093">
            <v>0</v>
          </cell>
          <cell r="BC3093" t="str">
            <v>BANPU</v>
          </cell>
          <cell r="BE3093" t="str">
            <v>Aug</v>
          </cell>
        </row>
        <row r="3094">
          <cell r="C3094" t="str">
            <v>SCCC</v>
          </cell>
          <cell r="R3094">
            <v>0</v>
          </cell>
          <cell r="AZ3094">
            <v>0</v>
          </cell>
          <cell r="BA3094">
            <v>0</v>
          </cell>
          <cell r="BC3094" t="str">
            <v>BANPU</v>
          </cell>
          <cell r="BE3094" t="str">
            <v>Sep</v>
          </cell>
        </row>
        <row r="3095">
          <cell r="C3095" t="str">
            <v>SCCC</v>
          </cell>
          <cell r="R3095">
            <v>33333.333333333336</v>
          </cell>
          <cell r="AZ3095">
            <v>0</v>
          </cell>
          <cell r="BA3095">
            <v>0</v>
          </cell>
          <cell r="BC3095" t="str">
            <v>BANPU</v>
          </cell>
          <cell r="BE3095" t="str">
            <v>Oct</v>
          </cell>
        </row>
        <row r="3096">
          <cell r="C3096" t="str">
            <v>SCCC</v>
          </cell>
          <cell r="R3096">
            <v>33333.333333333336</v>
          </cell>
          <cell r="AZ3096">
            <v>0</v>
          </cell>
          <cell r="BA3096">
            <v>0</v>
          </cell>
          <cell r="BC3096" t="str">
            <v>BANPU</v>
          </cell>
          <cell r="BE3096" t="str">
            <v>Nov</v>
          </cell>
        </row>
        <row r="3097">
          <cell r="C3097" t="str">
            <v>SCCC</v>
          </cell>
          <cell r="R3097">
            <v>23333.333333333336</v>
          </cell>
          <cell r="AZ3097">
            <v>0</v>
          </cell>
          <cell r="BA3097">
            <v>0</v>
          </cell>
          <cell r="BC3097" t="str">
            <v>BANPU</v>
          </cell>
          <cell r="BE3097" t="str">
            <v>Dec</v>
          </cell>
        </row>
        <row r="3098">
          <cell r="C3098" t="str">
            <v>TKIC</v>
          </cell>
          <cell r="R3098">
            <v>13750</v>
          </cell>
          <cell r="AZ3098">
            <v>0</v>
          </cell>
          <cell r="BA3098">
            <v>0</v>
          </cell>
          <cell r="BC3098" t="str">
            <v>BANPU</v>
          </cell>
          <cell r="BE3098" t="str">
            <v>Jan</v>
          </cell>
        </row>
        <row r="3099">
          <cell r="C3099" t="str">
            <v>TKIC</v>
          </cell>
          <cell r="R3099">
            <v>13750</v>
          </cell>
          <cell r="AZ3099">
            <v>0</v>
          </cell>
          <cell r="BA3099">
            <v>0</v>
          </cell>
          <cell r="BC3099" t="str">
            <v>BANPU</v>
          </cell>
          <cell r="BE3099" t="str">
            <v>Feb</v>
          </cell>
        </row>
        <row r="3100">
          <cell r="C3100" t="str">
            <v>TKIC</v>
          </cell>
          <cell r="R3100">
            <v>13750</v>
          </cell>
          <cell r="AZ3100">
            <v>0</v>
          </cell>
          <cell r="BA3100">
            <v>0</v>
          </cell>
          <cell r="BC3100" t="str">
            <v>BANPU</v>
          </cell>
          <cell r="BE3100" t="str">
            <v>Mar</v>
          </cell>
        </row>
        <row r="3101">
          <cell r="C3101" t="str">
            <v>TKIC</v>
          </cell>
          <cell r="R3101">
            <v>13750</v>
          </cell>
          <cell r="AZ3101">
            <v>0</v>
          </cell>
          <cell r="BA3101">
            <v>0</v>
          </cell>
          <cell r="BC3101" t="str">
            <v>BANPU</v>
          </cell>
          <cell r="BE3101" t="str">
            <v>Apr</v>
          </cell>
        </row>
        <row r="3102">
          <cell r="C3102" t="str">
            <v>TKIC</v>
          </cell>
          <cell r="R3102">
            <v>13750</v>
          </cell>
          <cell r="AZ3102">
            <v>0</v>
          </cell>
          <cell r="BA3102">
            <v>0</v>
          </cell>
          <cell r="BC3102" t="str">
            <v>BANPU</v>
          </cell>
          <cell r="BE3102" t="str">
            <v>May</v>
          </cell>
        </row>
        <row r="3103">
          <cell r="C3103" t="str">
            <v>TKIC</v>
          </cell>
          <cell r="R3103">
            <v>13750</v>
          </cell>
          <cell r="AZ3103">
            <v>0</v>
          </cell>
          <cell r="BA3103">
            <v>0</v>
          </cell>
          <cell r="BC3103" t="str">
            <v>BANPU</v>
          </cell>
          <cell r="BE3103" t="str">
            <v>Jun</v>
          </cell>
        </row>
        <row r="3104">
          <cell r="C3104" t="str">
            <v>TKIC</v>
          </cell>
          <cell r="R3104">
            <v>13750</v>
          </cell>
          <cell r="AZ3104">
            <v>0</v>
          </cell>
          <cell r="BA3104">
            <v>0</v>
          </cell>
          <cell r="BC3104" t="str">
            <v>BANPU</v>
          </cell>
          <cell r="BE3104" t="str">
            <v>Jul</v>
          </cell>
        </row>
        <row r="3105">
          <cell r="C3105" t="str">
            <v>TKIC</v>
          </cell>
          <cell r="R3105">
            <v>13750</v>
          </cell>
          <cell r="AZ3105">
            <v>0</v>
          </cell>
          <cell r="BA3105">
            <v>0</v>
          </cell>
          <cell r="BC3105" t="str">
            <v>BANPU</v>
          </cell>
          <cell r="BE3105" t="str">
            <v>Aug</v>
          </cell>
        </row>
        <row r="3106">
          <cell r="C3106" t="str">
            <v>TKIC</v>
          </cell>
          <cell r="R3106">
            <v>13750</v>
          </cell>
          <cell r="AZ3106">
            <v>0</v>
          </cell>
          <cell r="BA3106">
            <v>0</v>
          </cell>
          <cell r="BC3106" t="str">
            <v>BANPU</v>
          </cell>
          <cell r="BE3106" t="str">
            <v>Sep</v>
          </cell>
        </row>
        <row r="3107">
          <cell r="C3107" t="str">
            <v>TKIC</v>
          </cell>
          <cell r="R3107">
            <v>13750</v>
          </cell>
          <cell r="AZ3107">
            <v>0</v>
          </cell>
          <cell r="BA3107">
            <v>0</v>
          </cell>
          <cell r="BC3107" t="str">
            <v>BANPU</v>
          </cell>
          <cell r="BE3107" t="str">
            <v>Oct</v>
          </cell>
        </row>
        <row r="3108">
          <cell r="C3108" t="str">
            <v>TKIC</v>
          </cell>
          <cell r="R3108">
            <v>13750</v>
          </cell>
          <cell r="AZ3108">
            <v>0</v>
          </cell>
          <cell r="BA3108">
            <v>0</v>
          </cell>
          <cell r="BC3108" t="str">
            <v>BANPU</v>
          </cell>
          <cell r="BE3108" t="str">
            <v>Nov</v>
          </cell>
        </row>
        <row r="3109">
          <cell r="C3109" t="str">
            <v>TKIC</v>
          </cell>
          <cell r="R3109">
            <v>13750</v>
          </cell>
          <cell r="AZ3109">
            <v>0</v>
          </cell>
          <cell r="BA3109">
            <v>0</v>
          </cell>
          <cell r="BC3109" t="str">
            <v>BANPU</v>
          </cell>
          <cell r="BE3109" t="str">
            <v>Dec</v>
          </cell>
        </row>
        <row r="3110">
          <cell r="C3110" t="str">
            <v>CPN</v>
          </cell>
          <cell r="R3110">
            <v>10000</v>
          </cell>
          <cell r="AZ3110">
            <v>0</v>
          </cell>
          <cell r="BA3110">
            <v>0</v>
          </cell>
          <cell r="BC3110" t="str">
            <v>BANPU</v>
          </cell>
          <cell r="BE3110" t="str">
            <v>Jan</v>
          </cell>
        </row>
        <row r="3111">
          <cell r="C3111" t="str">
            <v>CPN</v>
          </cell>
          <cell r="R3111">
            <v>0</v>
          </cell>
          <cell r="AZ3111">
            <v>0</v>
          </cell>
          <cell r="BA3111">
            <v>0</v>
          </cell>
          <cell r="BC3111" t="str">
            <v>BANPU</v>
          </cell>
          <cell r="BE3111" t="str">
            <v>Feb</v>
          </cell>
        </row>
        <row r="3112">
          <cell r="C3112" t="str">
            <v>CPN</v>
          </cell>
          <cell r="R3112">
            <v>0</v>
          </cell>
          <cell r="AZ3112">
            <v>0</v>
          </cell>
          <cell r="BA3112">
            <v>0</v>
          </cell>
          <cell r="BC3112" t="str">
            <v>BANPU</v>
          </cell>
          <cell r="BE3112" t="str">
            <v>Mar</v>
          </cell>
        </row>
        <row r="3113">
          <cell r="C3113" t="str">
            <v>CPN</v>
          </cell>
          <cell r="R3113">
            <v>0</v>
          </cell>
          <cell r="AZ3113">
            <v>0</v>
          </cell>
          <cell r="BA3113">
            <v>0</v>
          </cell>
          <cell r="BC3113" t="str">
            <v>BANPU</v>
          </cell>
          <cell r="BE3113" t="str">
            <v>Apr</v>
          </cell>
        </row>
        <row r="3114">
          <cell r="C3114" t="str">
            <v>CPN</v>
          </cell>
          <cell r="R3114">
            <v>0</v>
          </cell>
          <cell r="AZ3114">
            <v>0</v>
          </cell>
          <cell r="BA3114">
            <v>0</v>
          </cell>
          <cell r="BC3114" t="str">
            <v>BANPU</v>
          </cell>
          <cell r="BE3114" t="str">
            <v>May</v>
          </cell>
        </row>
        <row r="3115">
          <cell r="C3115" t="str">
            <v>CPN</v>
          </cell>
          <cell r="R3115">
            <v>0</v>
          </cell>
          <cell r="AZ3115">
            <v>0</v>
          </cell>
          <cell r="BA3115">
            <v>0</v>
          </cell>
          <cell r="BC3115" t="str">
            <v>BANPU</v>
          </cell>
          <cell r="BE3115" t="str">
            <v>Jun</v>
          </cell>
        </row>
        <row r="3116">
          <cell r="C3116" t="str">
            <v>CPN</v>
          </cell>
          <cell r="R3116">
            <v>0</v>
          </cell>
          <cell r="AZ3116">
            <v>0</v>
          </cell>
          <cell r="BA3116">
            <v>0</v>
          </cell>
          <cell r="BC3116" t="str">
            <v>BANPU</v>
          </cell>
          <cell r="BE3116" t="str">
            <v>Jul</v>
          </cell>
        </row>
        <row r="3117">
          <cell r="C3117" t="str">
            <v>CPN</v>
          </cell>
          <cell r="R3117">
            <v>0</v>
          </cell>
          <cell r="AZ3117">
            <v>0</v>
          </cell>
          <cell r="BA3117">
            <v>0</v>
          </cell>
          <cell r="BC3117" t="str">
            <v>BANPU</v>
          </cell>
          <cell r="BE3117" t="str">
            <v>Aug</v>
          </cell>
        </row>
        <row r="3118">
          <cell r="C3118" t="str">
            <v>CPN</v>
          </cell>
          <cell r="R3118">
            <v>0</v>
          </cell>
          <cell r="AZ3118">
            <v>0</v>
          </cell>
          <cell r="BA3118">
            <v>0</v>
          </cell>
          <cell r="BC3118" t="str">
            <v>BANPU</v>
          </cell>
          <cell r="BE3118" t="str">
            <v>Sep</v>
          </cell>
        </row>
        <row r="3119">
          <cell r="C3119" t="str">
            <v>CPN</v>
          </cell>
          <cell r="R3119">
            <v>0</v>
          </cell>
          <cell r="AZ3119">
            <v>0</v>
          </cell>
          <cell r="BA3119">
            <v>0</v>
          </cell>
          <cell r="BC3119" t="str">
            <v>BANPU</v>
          </cell>
          <cell r="BE3119" t="str">
            <v>Oct</v>
          </cell>
        </row>
        <row r="3120">
          <cell r="C3120" t="str">
            <v>CPN</v>
          </cell>
          <cell r="R3120">
            <v>0</v>
          </cell>
          <cell r="AZ3120">
            <v>0</v>
          </cell>
          <cell r="BA3120">
            <v>0</v>
          </cell>
          <cell r="BC3120" t="str">
            <v>BANPU</v>
          </cell>
          <cell r="BE3120" t="str">
            <v>Nov</v>
          </cell>
        </row>
        <row r="3121">
          <cell r="C3121" t="str">
            <v>CPN</v>
          </cell>
          <cell r="R3121">
            <v>0</v>
          </cell>
          <cell r="AZ3121">
            <v>0</v>
          </cell>
          <cell r="BA3121">
            <v>0</v>
          </cell>
          <cell r="BC3121" t="str">
            <v>BANPU</v>
          </cell>
          <cell r="BE3121" t="str">
            <v>Dec</v>
          </cell>
        </row>
        <row r="3122">
          <cell r="C3122" t="str">
            <v>SKIC</v>
          </cell>
          <cell r="R3122">
            <v>0</v>
          </cell>
          <cell r="AZ3122">
            <v>0</v>
          </cell>
          <cell r="BA3122">
            <v>0</v>
          </cell>
          <cell r="BC3122" t="str">
            <v>BANPU</v>
          </cell>
          <cell r="BE3122" t="str">
            <v>Jan</v>
          </cell>
        </row>
        <row r="3123">
          <cell r="C3123" t="str">
            <v>SKIC</v>
          </cell>
          <cell r="R3123">
            <v>0</v>
          </cell>
          <cell r="AZ3123">
            <v>0</v>
          </cell>
          <cell r="BA3123">
            <v>0</v>
          </cell>
          <cell r="BC3123" t="str">
            <v>BANPU</v>
          </cell>
          <cell r="BE3123" t="str">
            <v>Feb</v>
          </cell>
        </row>
        <row r="3124">
          <cell r="C3124" t="str">
            <v>SKIC</v>
          </cell>
          <cell r="R3124">
            <v>0</v>
          </cell>
          <cell r="AZ3124">
            <v>0</v>
          </cell>
          <cell r="BA3124">
            <v>0</v>
          </cell>
          <cell r="BC3124" t="str">
            <v>BANPU</v>
          </cell>
          <cell r="BE3124" t="str">
            <v>Mar</v>
          </cell>
        </row>
        <row r="3125">
          <cell r="C3125" t="str">
            <v>SKIC</v>
          </cell>
          <cell r="R3125">
            <v>0</v>
          </cell>
          <cell r="AZ3125">
            <v>0</v>
          </cell>
          <cell r="BA3125">
            <v>0</v>
          </cell>
          <cell r="BC3125" t="str">
            <v>BANPU</v>
          </cell>
          <cell r="BE3125" t="str">
            <v>Apr</v>
          </cell>
        </row>
        <row r="3126">
          <cell r="C3126" t="str">
            <v>SKIC</v>
          </cell>
          <cell r="R3126">
            <v>0</v>
          </cell>
          <cell r="AZ3126">
            <v>0</v>
          </cell>
          <cell r="BA3126">
            <v>0</v>
          </cell>
          <cell r="BC3126" t="str">
            <v>BANPU</v>
          </cell>
          <cell r="BE3126" t="str">
            <v>May</v>
          </cell>
        </row>
        <row r="3127">
          <cell r="C3127" t="str">
            <v>SKIC</v>
          </cell>
          <cell r="R3127">
            <v>0</v>
          </cell>
          <cell r="AZ3127">
            <v>0</v>
          </cell>
          <cell r="BA3127">
            <v>0</v>
          </cell>
          <cell r="BC3127" t="str">
            <v>BANPU</v>
          </cell>
          <cell r="BE3127" t="str">
            <v>Jun</v>
          </cell>
        </row>
        <row r="3128">
          <cell r="C3128" t="str">
            <v>SKIC</v>
          </cell>
          <cell r="R3128">
            <v>0</v>
          </cell>
          <cell r="AZ3128">
            <v>0</v>
          </cell>
          <cell r="BA3128">
            <v>0</v>
          </cell>
          <cell r="BC3128" t="str">
            <v>BANPU</v>
          </cell>
          <cell r="BE3128" t="str">
            <v>Jul</v>
          </cell>
        </row>
        <row r="3129">
          <cell r="C3129" t="str">
            <v>SKIC</v>
          </cell>
          <cell r="R3129">
            <v>0</v>
          </cell>
          <cell r="AZ3129">
            <v>0</v>
          </cell>
          <cell r="BA3129">
            <v>0</v>
          </cell>
          <cell r="BC3129" t="str">
            <v>BANPU</v>
          </cell>
          <cell r="BE3129" t="str">
            <v>Aug</v>
          </cell>
        </row>
        <row r="3130">
          <cell r="C3130" t="str">
            <v>SKIC</v>
          </cell>
          <cell r="R3130">
            <v>0</v>
          </cell>
          <cell r="AZ3130">
            <v>0</v>
          </cell>
          <cell r="BA3130">
            <v>0</v>
          </cell>
          <cell r="BC3130" t="str">
            <v>BANPU</v>
          </cell>
          <cell r="BE3130" t="str">
            <v>Sep</v>
          </cell>
        </row>
        <row r="3131">
          <cell r="C3131" t="str">
            <v>SKIC</v>
          </cell>
          <cell r="R3131">
            <v>0</v>
          </cell>
          <cell r="AZ3131">
            <v>0</v>
          </cell>
          <cell r="BA3131">
            <v>0</v>
          </cell>
          <cell r="BC3131" t="str">
            <v>BANPU</v>
          </cell>
          <cell r="BE3131" t="str">
            <v>Oct</v>
          </cell>
        </row>
        <row r="3132">
          <cell r="C3132" t="str">
            <v>SKIC</v>
          </cell>
          <cell r="R3132">
            <v>0</v>
          </cell>
          <cell r="AZ3132">
            <v>0</v>
          </cell>
          <cell r="BA3132">
            <v>0</v>
          </cell>
          <cell r="BC3132" t="str">
            <v>BANPU</v>
          </cell>
          <cell r="BE3132" t="str">
            <v>Nov</v>
          </cell>
        </row>
        <row r="3133">
          <cell r="C3133" t="str">
            <v>SKIC</v>
          </cell>
          <cell r="R3133">
            <v>0</v>
          </cell>
          <cell r="AZ3133">
            <v>0</v>
          </cell>
          <cell r="BA3133">
            <v>0</v>
          </cell>
          <cell r="BC3133" t="str">
            <v>BANPU</v>
          </cell>
          <cell r="BE3133" t="str">
            <v>Dec</v>
          </cell>
        </row>
        <row r="3134">
          <cell r="C3134" t="str">
            <v>CLP</v>
          </cell>
          <cell r="R3134">
            <v>56000</v>
          </cell>
          <cell r="AZ3134">
            <v>-44800</v>
          </cell>
          <cell r="BA3134">
            <v>-71781.936754865659</v>
          </cell>
          <cell r="BC3134" t="str">
            <v>GOLD</v>
          </cell>
          <cell r="BE3134" t="str">
            <v>Jan</v>
          </cell>
        </row>
        <row r="3135">
          <cell r="C3135" t="str">
            <v>CLP</v>
          </cell>
          <cell r="R3135">
            <v>56000</v>
          </cell>
          <cell r="AZ3135">
            <v>-44800</v>
          </cell>
          <cell r="BA3135">
            <v>-71781.936754865659</v>
          </cell>
          <cell r="BC3135" t="str">
            <v>GOLD</v>
          </cell>
          <cell r="BE3135" t="str">
            <v>Feb</v>
          </cell>
        </row>
        <row r="3136">
          <cell r="C3136" t="str">
            <v>CLP</v>
          </cell>
          <cell r="R3136">
            <v>56000</v>
          </cell>
          <cell r="AZ3136">
            <v>-44800</v>
          </cell>
          <cell r="BA3136">
            <v>-71781.936754865659</v>
          </cell>
          <cell r="BC3136" t="str">
            <v>GOLD</v>
          </cell>
          <cell r="BE3136" t="str">
            <v>Mar</v>
          </cell>
        </row>
        <row r="3137">
          <cell r="C3137" t="str">
            <v>CLP</v>
          </cell>
          <cell r="R3137">
            <v>56000</v>
          </cell>
          <cell r="AZ3137">
            <v>-44800</v>
          </cell>
          <cell r="BA3137">
            <v>-71781.936754865659</v>
          </cell>
          <cell r="BC3137" t="str">
            <v>GOLD</v>
          </cell>
          <cell r="BE3137" t="str">
            <v>Apr</v>
          </cell>
        </row>
        <row r="3138">
          <cell r="C3138" t="str">
            <v>CLP</v>
          </cell>
          <cell r="R3138">
            <v>56000</v>
          </cell>
          <cell r="AZ3138">
            <v>-44800</v>
          </cell>
          <cell r="BA3138">
            <v>-71781.936754865659</v>
          </cell>
          <cell r="BC3138" t="str">
            <v>GOLD</v>
          </cell>
          <cell r="BE3138" t="str">
            <v>May</v>
          </cell>
        </row>
        <row r="3139">
          <cell r="C3139" t="str">
            <v>CLP</v>
          </cell>
          <cell r="R3139">
            <v>56000</v>
          </cell>
          <cell r="AZ3139">
            <v>-44800</v>
          </cell>
          <cell r="BA3139">
            <v>-71781.936754865659</v>
          </cell>
          <cell r="BC3139" t="str">
            <v>GOLD</v>
          </cell>
          <cell r="BE3139" t="str">
            <v>Jun</v>
          </cell>
        </row>
        <row r="3140">
          <cell r="C3140" t="str">
            <v>CLP</v>
          </cell>
          <cell r="R3140">
            <v>56000</v>
          </cell>
          <cell r="AZ3140">
            <v>-44800</v>
          </cell>
          <cell r="BA3140">
            <v>-71781.936754865659</v>
          </cell>
          <cell r="BC3140" t="str">
            <v>GOLD</v>
          </cell>
          <cell r="BE3140" t="str">
            <v>Jul</v>
          </cell>
        </row>
        <row r="3141">
          <cell r="C3141" t="str">
            <v>CLP</v>
          </cell>
          <cell r="R3141">
            <v>56000</v>
          </cell>
          <cell r="AZ3141">
            <v>-44800</v>
          </cell>
          <cell r="BA3141">
            <v>-71781.936754865659</v>
          </cell>
          <cell r="BC3141" t="str">
            <v>GOLD</v>
          </cell>
          <cell r="BE3141" t="str">
            <v>Aug</v>
          </cell>
        </row>
        <row r="3142">
          <cell r="C3142" t="str">
            <v>CLP</v>
          </cell>
          <cell r="R3142">
            <v>56000</v>
          </cell>
          <cell r="AZ3142">
            <v>-44800</v>
          </cell>
          <cell r="BA3142">
            <v>-71781.936754865659</v>
          </cell>
          <cell r="BC3142" t="str">
            <v>GOLD</v>
          </cell>
          <cell r="BE3142" t="str">
            <v>Sep</v>
          </cell>
        </row>
        <row r="3143">
          <cell r="C3143" t="str">
            <v>CLP</v>
          </cell>
          <cell r="R3143">
            <v>56000</v>
          </cell>
          <cell r="AZ3143">
            <v>-44800</v>
          </cell>
          <cell r="BA3143">
            <v>-71781.936754865659</v>
          </cell>
          <cell r="BC3143" t="str">
            <v>GOLD</v>
          </cell>
          <cell r="BE3143" t="str">
            <v>Oct</v>
          </cell>
        </row>
        <row r="3144">
          <cell r="C3144" t="str">
            <v>CLP</v>
          </cell>
          <cell r="R3144">
            <v>56000</v>
          </cell>
          <cell r="AZ3144">
            <v>-44800</v>
          </cell>
          <cell r="BA3144">
            <v>-71781.936754865659</v>
          </cell>
          <cell r="BC3144" t="str">
            <v>GOLD</v>
          </cell>
          <cell r="BE3144" t="str">
            <v>Nov</v>
          </cell>
        </row>
        <row r="3145">
          <cell r="C3145" t="str">
            <v>CLP</v>
          </cell>
          <cell r="R3145">
            <v>56000</v>
          </cell>
          <cell r="AZ3145">
            <v>-44800</v>
          </cell>
          <cell r="BA3145">
            <v>-71781.936754865659</v>
          </cell>
          <cell r="BC3145" t="str">
            <v>GOLD</v>
          </cell>
          <cell r="BE3145" t="str">
            <v>Dec</v>
          </cell>
        </row>
        <row r="3146">
          <cell r="C3146" t="str">
            <v>CLP</v>
          </cell>
          <cell r="R3146">
            <v>24000.000000000004</v>
          </cell>
          <cell r="AZ3146">
            <v>-19200.000000000004</v>
          </cell>
          <cell r="BA3146">
            <v>-28692.639516320782</v>
          </cell>
          <cell r="BC3146" t="str">
            <v>GOLD</v>
          </cell>
          <cell r="BE3146" t="str">
            <v>Jan</v>
          </cell>
        </row>
        <row r="3147">
          <cell r="C3147" t="str">
            <v>CLP</v>
          </cell>
          <cell r="R3147">
            <v>24000.000000000004</v>
          </cell>
          <cell r="AZ3147">
            <v>-19200.000000000004</v>
          </cell>
          <cell r="BA3147">
            <v>-28692.639516320782</v>
          </cell>
          <cell r="BC3147" t="str">
            <v>GOLD</v>
          </cell>
          <cell r="BE3147" t="str">
            <v>Feb</v>
          </cell>
        </row>
        <row r="3148">
          <cell r="C3148" t="str">
            <v>CLP</v>
          </cell>
          <cell r="R3148">
            <v>24000.000000000004</v>
          </cell>
          <cell r="AZ3148">
            <v>-19200.000000000004</v>
          </cell>
          <cell r="BA3148">
            <v>-28692.639516320782</v>
          </cell>
          <cell r="BC3148" t="str">
            <v>GOLD</v>
          </cell>
          <cell r="BE3148" t="str">
            <v>Mar</v>
          </cell>
        </row>
        <row r="3149">
          <cell r="C3149" t="str">
            <v>CLP</v>
          </cell>
          <cell r="R3149">
            <v>24000.000000000004</v>
          </cell>
          <cell r="AZ3149">
            <v>-19200.000000000004</v>
          </cell>
          <cell r="BA3149">
            <v>-28692.639516320782</v>
          </cell>
          <cell r="BC3149" t="str">
            <v>GOLD</v>
          </cell>
          <cell r="BE3149" t="str">
            <v>Apr</v>
          </cell>
        </row>
        <row r="3150">
          <cell r="C3150" t="str">
            <v>CLP</v>
          </cell>
          <cell r="R3150">
            <v>24000.000000000004</v>
          </cell>
          <cell r="AZ3150">
            <v>-19200.000000000004</v>
          </cell>
          <cell r="BA3150">
            <v>-28692.639516320782</v>
          </cell>
          <cell r="BC3150" t="str">
            <v>GOLD</v>
          </cell>
          <cell r="BE3150" t="str">
            <v>May</v>
          </cell>
        </row>
        <row r="3151">
          <cell r="C3151" t="str">
            <v>CLP</v>
          </cell>
          <cell r="R3151">
            <v>24000.000000000004</v>
          </cell>
          <cell r="AZ3151">
            <v>-19200.000000000004</v>
          </cell>
          <cell r="BA3151">
            <v>-28692.639516320782</v>
          </cell>
          <cell r="BC3151" t="str">
            <v>GOLD</v>
          </cell>
          <cell r="BE3151" t="str">
            <v>Jun</v>
          </cell>
        </row>
        <row r="3152">
          <cell r="C3152" t="str">
            <v>CLP</v>
          </cell>
          <cell r="R3152">
            <v>24000.000000000004</v>
          </cell>
          <cell r="AZ3152">
            <v>-19200.000000000004</v>
          </cell>
          <cell r="BA3152">
            <v>-28692.639516320782</v>
          </cell>
          <cell r="BC3152" t="str">
            <v>GOLD</v>
          </cell>
          <cell r="BE3152" t="str">
            <v>Jul</v>
          </cell>
        </row>
        <row r="3153">
          <cell r="C3153" t="str">
            <v>CLP</v>
          </cell>
          <cell r="R3153">
            <v>24000.000000000004</v>
          </cell>
          <cell r="AZ3153">
            <v>-19200.000000000004</v>
          </cell>
          <cell r="BA3153">
            <v>-28692.639516320782</v>
          </cell>
          <cell r="BC3153" t="str">
            <v>GOLD</v>
          </cell>
          <cell r="BE3153" t="str">
            <v>Aug</v>
          </cell>
        </row>
        <row r="3154">
          <cell r="C3154" t="str">
            <v>CLP</v>
          </cell>
          <cell r="R3154">
            <v>24000.000000000004</v>
          </cell>
          <cell r="AZ3154">
            <v>-19200.000000000004</v>
          </cell>
          <cell r="BA3154">
            <v>-28692.639516320782</v>
          </cell>
          <cell r="BC3154" t="str">
            <v>GOLD</v>
          </cell>
          <cell r="BE3154" t="str">
            <v>Sep</v>
          </cell>
        </row>
        <row r="3155">
          <cell r="C3155" t="str">
            <v>CLP</v>
          </cell>
          <cell r="R3155">
            <v>24000.000000000004</v>
          </cell>
          <cell r="AZ3155">
            <v>-19200.000000000004</v>
          </cell>
          <cell r="BA3155">
            <v>-28692.639516320782</v>
          </cell>
          <cell r="BC3155" t="str">
            <v>GOLD</v>
          </cell>
          <cell r="BE3155" t="str">
            <v>Oct</v>
          </cell>
        </row>
        <row r="3156">
          <cell r="C3156" t="str">
            <v>CLP</v>
          </cell>
          <cell r="R3156">
            <v>24000.000000000004</v>
          </cell>
          <cell r="AZ3156">
            <v>-19200.000000000004</v>
          </cell>
          <cell r="BA3156">
            <v>-28692.639516320782</v>
          </cell>
          <cell r="BC3156" t="str">
            <v>GOLD</v>
          </cell>
          <cell r="BE3156" t="str">
            <v>Nov</v>
          </cell>
        </row>
        <row r="3157">
          <cell r="C3157" t="str">
            <v>CLP</v>
          </cell>
          <cell r="R3157">
            <v>24000.000000000004</v>
          </cell>
          <cell r="AZ3157">
            <v>-19200.000000000004</v>
          </cell>
          <cell r="BA3157">
            <v>-28692.639516320782</v>
          </cell>
          <cell r="BC3157" t="str">
            <v>GOLD</v>
          </cell>
          <cell r="BE3157" t="str">
            <v>Dec</v>
          </cell>
        </row>
        <row r="3158">
          <cell r="C3158" t="str">
            <v>CLP</v>
          </cell>
          <cell r="R3158">
            <v>0</v>
          </cell>
          <cell r="AZ3158">
            <v>0</v>
          </cell>
          <cell r="BA3158">
            <v>0</v>
          </cell>
          <cell r="BC3158" t="str">
            <v>GOLD</v>
          </cell>
          <cell r="BE3158" t="str">
            <v>Jan</v>
          </cell>
        </row>
        <row r="3159">
          <cell r="C3159" t="str">
            <v>CLP</v>
          </cell>
          <cell r="R3159">
            <v>60000</v>
          </cell>
          <cell r="AZ3159">
            <v>-48000</v>
          </cell>
          <cell r="BA3159">
            <v>-76645.905365216764</v>
          </cell>
          <cell r="BC3159" t="str">
            <v>GOLD</v>
          </cell>
          <cell r="BE3159" t="str">
            <v>Feb</v>
          </cell>
        </row>
        <row r="3160">
          <cell r="C3160" t="str">
            <v>CLP</v>
          </cell>
          <cell r="R3160">
            <v>0</v>
          </cell>
          <cell r="AZ3160">
            <v>0</v>
          </cell>
          <cell r="BA3160">
            <v>0</v>
          </cell>
          <cell r="BC3160" t="str">
            <v>GOLD</v>
          </cell>
          <cell r="BE3160" t="str">
            <v>Mar</v>
          </cell>
        </row>
        <row r="3161">
          <cell r="C3161" t="str">
            <v>CLP</v>
          </cell>
          <cell r="R3161">
            <v>0</v>
          </cell>
          <cell r="AZ3161">
            <v>0</v>
          </cell>
          <cell r="BA3161">
            <v>0</v>
          </cell>
          <cell r="BC3161" t="str">
            <v>GOLD</v>
          </cell>
          <cell r="BE3161" t="str">
            <v>Apr</v>
          </cell>
        </row>
        <row r="3162">
          <cell r="C3162" t="str">
            <v>CLP</v>
          </cell>
          <cell r="R3162">
            <v>0</v>
          </cell>
          <cell r="AZ3162">
            <v>0</v>
          </cell>
          <cell r="BA3162">
            <v>0</v>
          </cell>
          <cell r="BC3162" t="str">
            <v>GOLD</v>
          </cell>
          <cell r="BE3162" t="str">
            <v>May</v>
          </cell>
        </row>
        <row r="3163">
          <cell r="C3163" t="str">
            <v>CLP</v>
          </cell>
          <cell r="R3163">
            <v>0</v>
          </cell>
          <cell r="AZ3163">
            <v>0</v>
          </cell>
          <cell r="BA3163">
            <v>0</v>
          </cell>
          <cell r="BC3163" t="str">
            <v>GOLD</v>
          </cell>
          <cell r="BE3163" t="str">
            <v>Jun</v>
          </cell>
        </row>
        <row r="3164">
          <cell r="C3164" t="str">
            <v>CLP</v>
          </cell>
          <cell r="R3164">
            <v>0</v>
          </cell>
          <cell r="AZ3164">
            <v>0</v>
          </cell>
          <cell r="BA3164">
            <v>0</v>
          </cell>
          <cell r="BC3164" t="str">
            <v>GOLD</v>
          </cell>
          <cell r="BE3164" t="str">
            <v>Jul</v>
          </cell>
        </row>
        <row r="3165">
          <cell r="C3165" t="str">
            <v>CLP</v>
          </cell>
          <cell r="R3165">
            <v>0</v>
          </cell>
          <cell r="AZ3165">
            <v>0</v>
          </cell>
          <cell r="BA3165">
            <v>0</v>
          </cell>
          <cell r="BC3165" t="str">
            <v>GOLD</v>
          </cell>
          <cell r="BE3165" t="str">
            <v>Aug</v>
          </cell>
        </row>
        <row r="3166">
          <cell r="C3166" t="str">
            <v>CLP</v>
          </cell>
          <cell r="R3166">
            <v>0</v>
          </cell>
          <cell r="AZ3166">
            <v>0</v>
          </cell>
          <cell r="BA3166">
            <v>0</v>
          </cell>
          <cell r="BC3166" t="str">
            <v>GOLD</v>
          </cell>
          <cell r="BE3166" t="str">
            <v>Sep</v>
          </cell>
        </row>
        <row r="3167">
          <cell r="C3167" t="str">
            <v>CLP</v>
          </cell>
          <cell r="R3167">
            <v>0</v>
          </cell>
          <cell r="AZ3167">
            <v>0</v>
          </cell>
          <cell r="BA3167">
            <v>0</v>
          </cell>
          <cell r="BC3167" t="str">
            <v>GOLD</v>
          </cell>
          <cell r="BE3167" t="str">
            <v>Oct</v>
          </cell>
        </row>
        <row r="3168">
          <cell r="C3168" t="str">
            <v>CLP</v>
          </cell>
          <cell r="R3168">
            <v>0</v>
          </cell>
          <cell r="AZ3168">
            <v>0</v>
          </cell>
          <cell r="BA3168">
            <v>0</v>
          </cell>
          <cell r="BC3168" t="str">
            <v>GOLD</v>
          </cell>
          <cell r="BE3168" t="str">
            <v>Nov</v>
          </cell>
        </row>
        <row r="3169">
          <cell r="C3169" t="str">
            <v>CLP</v>
          </cell>
          <cell r="R3169">
            <v>0</v>
          </cell>
          <cell r="AZ3169">
            <v>0</v>
          </cell>
          <cell r="BA3169">
            <v>0</v>
          </cell>
          <cell r="BC3169" t="str">
            <v>GOLD</v>
          </cell>
          <cell r="BE3169" t="str">
            <v>Dec</v>
          </cell>
        </row>
        <row r="3170">
          <cell r="C3170" t="str">
            <v>CLP</v>
          </cell>
          <cell r="R3170">
            <v>0</v>
          </cell>
          <cell r="AZ3170">
            <v>0</v>
          </cell>
          <cell r="BA3170">
            <v>0</v>
          </cell>
          <cell r="BC3170" t="str">
            <v>GOLD</v>
          </cell>
          <cell r="BE3170" t="str">
            <v>Jan</v>
          </cell>
        </row>
        <row r="3171">
          <cell r="C3171" t="str">
            <v>CLP</v>
          </cell>
          <cell r="R3171">
            <v>20000</v>
          </cell>
          <cell r="AZ3171">
            <v>-16000</v>
          </cell>
          <cell r="BA3171">
            <v>-23828.670905969684</v>
          </cell>
          <cell r="BC3171" t="str">
            <v>GOLD</v>
          </cell>
          <cell r="BE3171" t="str">
            <v>Feb</v>
          </cell>
        </row>
        <row r="3172">
          <cell r="C3172" t="str">
            <v>CLP</v>
          </cell>
          <cell r="R3172">
            <v>0</v>
          </cell>
          <cell r="AZ3172">
            <v>0</v>
          </cell>
          <cell r="BA3172">
            <v>0</v>
          </cell>
          <cell r="BC3172" t="str">
            <v>GOLD</v>
          </cell>
          <cell r="BE3172" t="str">
            <v>Mar</v>
          </cell>
        </row>
        <row r="3173">
          <cell r="C3173" t="str">
            <v>CLP</v>
          </cell>
          <cell r="R3173">
            <v>0</v>
          </cell>
          <cell r="AZ3173">
            <v>0</v>
          </cell>
          <cell r="BA3173">
            <v>0</v>
          </cell>
          <cell r="BC3173" t="str">
            <v>GOLD</v>
          </cell>
          <cell r="BE3173" t="str">
            <v>Apr</v>
          </cell>
        </row>
        <row r="3174">
          <cell r="C3174" t="str">
            <v>CLP</v>
          </cell>
          <cell r="R3174">
            <v>0</v>
          </cell>
          <cell r="AZ3174">
            <v>0</v>
          </cell>
          <cell r="BA3174">
            <v>0</v>
          </cell>
          <cell r="BC3174" t="str">
            <v>GOLD</v>
          </cell>
          <cell r="BE3174" t="str">
            <v>May</v>
          </cell>
        </row>
        <row r="3175">
          <cell r="C3175" t="str">
            <v>CLP</v>
          </cell>
          <cell r="R3175">
            <v>0</v>
          </cell>
          <cell r="AZ3175">
            <v>0</v>
          </cell>
          <cell r="BA3175">
            <v>0</v>
          </cell>
          <cell r="BC3175" t="str">
            <v>GOLD</v>
          </cell>
          <cell r="BE3175" t="str">
            <v>Jun</v>
          </cell>
        </row>
        <row r="3176">
          <cell r="C3176" t="str">
            <v>CLP</v>
          </cell>
          <cell r="R3176">
            <v>0</v>
          </cell>
          <cell r="AZ3176">
            <v>0</v>
          </cell>
          <cell r="BA3176">
            <v>0</v>
          </cell>
          <cell r="BC3176" t="str">
            <v>GOLD</v>
          </cell>
          <cell r="BE3176" t="str">
            <v>Jul</v>
          </cell>
        </row>
        <row r="3177">
          <cell r="C3177" t="str">
            <v>CLP</v>
          </cell>
          <cell r="R3177">
            <v>0</v>
          </cell>
          <cell r="AZ3177">
            <v>0</v>
          </cell>
          <cell r="BA3177">
            <v>0</v>
          </cell>
          <cell r="BC3177" t="str">
            <v>GOLD</v>
          </cell>
          <cell r="BE3177" t="str">
            <v>Aug</v>
          </cell>
        </row>
        <row r="3178">
          <cell r="C3178" t="str">
            <v>CLP</v>
          </cell>
          <cell r="R3178">
            <v>0</v>
          </cell>
          <cell r="AZ3178">
            <v>0</v>
          </cell>
          <cell r="BA3178">
            <v>0</v>
          </cell>
          <cell r="BC3178" t="str">
            <v>GOLD</v>
          </cell>
          <cell r="BE3178" t="str">
            <v>Sep</v>
          </cell>
        </row>
        <row r="3179">
          <cell r="C3179" t="str">
            <v>CLP</v>
          </cell>
          <cell r="R3179">
            <v>0</v>
          </cell>
          <cell r="AZ3179">
            <v>0</v>
          </cell>
          <cell r="BA3179">
            <v>0</v>
          </cell>
          <cell r="BC3179" t="str">
            <v>GOLD</v>
          </cell>
          <cell r="BE3179" t="str">
            <v>Oct</v>
          </cell>
        </row>
        <row r="3180">
          <cell r="C3180" t="str">
            <v>CLP</v>
          </cell>
          <cell r="R3180">
            <v>0</v>
          </cell>
          <cell r="AZ3180">
            <v>0</v>
          </cell>
          <cell r="BA3180">
            <v>0</v>
          </cell>
          <cell r="BC3180" t="str">
            <v>GOLD</v>
          </cell>
          <cell r="BE3180" t="str">
            <v>Nov</v>
          </cell>
        </row>
        <row r="3181">
          <cell r="C3181" t="str">
            <v>CLP</v>
          </cell>
          <cell r="R3181">
            <v>0</v>
          </cell>
          <cell r="AZ3181">
            <v>0</v>
          </cell>
          <cell r="BA3181">
            <v>0</v>
          </cell>
          <cell r="BC3181" t="str">
            <v>GOLD</v>
          </cell>
          <cell r="BE3181" t="str">
            <v>Dec</v>
          </cell>
        </row>
        <row r="3182">
          <cell r="C3182" t="str">
            <v>Huaneng</v>
          </cell>
          <cell r="R3182">
            <v>0</v>
          </cell>
          <cell r="AZ3182">
            <v>0</v>
          </cell>
          <cell r="BA3182">
            <v>0</v>
          </cell>
          <cell r="BC3182" t="str">
            <v>PLATINUM</v>
          </cell>
          <cell r="BE3182" t="str">
            <v>Jan</v>
          </cell>
        </row>
        <row r="3183">
          <cell r="C3183" t="str">
            <v>Huaneng</v>
          </cell>
          <cell r="R3183">
            <v>48000</v>
          </cell>
          <cell r="AZ3183">
            <v>-14400</v>
          </cell>
          <cell r="BA3183">
            <v>0</v>
          </cell>
          <cell r="BC3183" t="str">
            <v>PLATINUM</v>
          </cell>
          <cell r="BE3183" t="str">
            <v>Feb</v>
          </cell>
        </row>
        <row r="3184">
          <cell r="C3184" t="str">
            <v>Huaneng</v>
          </cell>
          <cell r="R3184">
            <v>51000</v>
          </cell>
          <cell r="AZ3184">
            <v>-15300</v>
          </cell>
          <cell r="BA3184">
            <v>0</v>
          </cell>
          <cell r="BC3184" t="str">
            <v>PLATINUM</v>
          </cell>
          <cell r="BE3184" t="str">
            <v>Mar</v>
          </cell>
        </row>
        <row r="3185">
          <cell r="C3185" t="str">
            <v>Huaneng</v>
          </cell>
          <cell r="R3185">
            <v>51000</v>
          </cell>
          <cell r="AZ3185">
            <v>-15300</v>
          </cell>
          <cell r="BA3185">
            <v>0</v>
          </cell>
          <cell r="BC3185" t="str">
            <v>PLATINUM</v>
          </cell>
          <cell r="BE3185" t="str">
            <v>Apr</v>
          </cell>
        </row>
        <row r="3186">
          <cell r="C3186" t="str">
            <v>Huaneng</v>
          </cell>
          <cell r="R3186">
            <v>51000</v>
          </cell>
          <cell r="AZ3186">
            <v>-15300</v>
          </cell>
          <cell r="BA3186">
            <v>0</v>
          </cell>
          <cell r="BC3186" t="str">
            <v>PLATINUM</v>
          </cell>
          <cell r="BE3186" t="str">
            <v>May</v>
          </cell>
        </row>
        <row r="3187">
          <cell r="C3187" t="str">
            <v>Huaneng</v>
          </cell>
          <cell r="R3187">
            <v>51000</v>
          </cell>
          <cell r="AZ3187">
            <v>-15300</v>
          </cell>
          <cell r="BA3187">
            <v>0</v>
          </cell>
          <cell r="BC3187" t="str">
            <v>PLATINUM</v>
          </cell>
          <cell r="BE3187" t="str">
            <v>Jun</v>
          </cell>
        </row>
        <row r="3188">
          <cell r="C3188" t="str">
            <v>Huaneng</v>
          </cell>
          <cell r="R3188">
            <v>0</v>
          </cell>
          <cell r="AZ3188">
            <v>0</v>
          </cell>
          <cell r="BA3188">
            <v>0</v>
          </cell>
          <cell r="BC3188" t="str">
            <v>PLATINUM</v>
          </cell>
          <cell r="BE3188" t="str">
            <v>Jul</v>
          </cell>
        </row>
        <row r="3189">
          <cell r="C3189" t="str">
            <v>Huaneng</v>
          </cell>
          <cell r="R3189">
            <v>0</v>
          </cell>
          <cell r="AZ3189">
            <v>0</v>
          </cell>
          <cell r="BA3189">
            <v>0</v>
          </cell>
          <cell r="BC3189" t="str">
            <v>PLATINUM</v>
          </cell>
          <cell r="BE3189" t="str">
            <v>Aug</v>
          </cell>
        </row>
        <row r="3190">
          <cell r="C3190" t="str">
            <v>Huaneng</v>
          </cell>
          <cell r="R3190">
            <v>0</v>
          </cell>
          <cell r="AZ3190">
            <v>0</v>
          </cell>
          <cell r="BA3190">
            <v>0</v>
          </cell>
          <cell r="BC3190" t="str">
            <v>PLATINUM</v>
          </cell>
          <cell r="BE3190" t="str">
            <v>Sep</v>
          </cell>
        </row>
        <row r="3191">
          <cell r="C3191" t="str">
            <v>Huaneng</v>
          </cell>
          <cell r="R3191">
            <v>0</v>
          </cell>
          <cell r="AZ3191">
            <v>0</v>
          </cell>
          <cell r="BA3191">
            <v>0</v>
          </cell>
          <cell r="BC3191" t="str">
            <v>PLATINUM</v>
          </cell>
          <cell r="BE3191" t="str">
            <v>Oct</v>
          </cell>
        </row>
        <row r="3192">
          <cell r="C3192" t="str">
            <v>Huaneng</v>
          </cell>
          <cell r="R3192">
            <v>0</v>
          </cell>
          <cell r="AZ3192">
            <v>0</v>
          </cell>
          <cell r="BA3192">
            <v>0</v>
          </cell>
          <cell r="BC3192" t="str">
            <v>PLATINUM</v>
          </cell>
          <cell r="BE3192" t="str">
            <v>Nov</v>
          </cell>
        </row>
        <row r="3193">
          <cell r="C3193" t="str">
            <v>Huaneng</v>
          </cell>
          <cell r="R3193">
            <v>0</v>
          </cell>
          <cell r="AZ3193">
            <v>0</v>
          </cell>
          <cell r="BA3193">
            <v>0</v>
          </cell>
          <cell r="BC3193" t="str">
            <v>PLATINUM</v>
          </cell>
          <cell r="BE3193" t="str">
            <v>Dec</v>
          </cell>
        </row>
        <row r="3194">
          <cell r="C3194" t="str">
            <v>Huaneng</v>
          </cell>
          <cell r="R3194">
            <v>0</v>
          </cell>
          <cell r="AZ3194">
            <v>0</v>
          </cell>
          <cell r="BA3194">
            <v>0</v>
          </cell>
          <cell r="BC3194" t="str">
            <v>PLATINUM</v>
          </cell>
          <cell r="BE3194" t="str">
            <v>Jan</v>
          </cell>
        </row>
        <row r="3195">
          <cell r="C3195" t="str">
            <v>Huaneng</v>
          </cell>
          <cell r="R3195">
            <v>32000</v>
          </cell>
          <cell r="AZ3195">
            <v>-9600</v>
          </cell>
          <cell r="BA3195">
            <v>0</v>
          </cell>
          <cell r="BC3195" t="str">
            <v>PLATINUM</v>
          </cell>
          <cell r="BE3195" t="str">
            <v>Feb</v>
          </cell>
        </row>
        <row r="3196">
          <cell r="C3196" t="str">
            <v>Huaneng</v>
          </cell>
          <cell r="R3196">
            <v>34000</v>
          </cell>
          <cell r="AZ3196">
            <v>-10200</v>
          </cell>
          <cell r="BA3196">
            <v>0</v>
          </cell>
          <cell r="BC3196" t="str">
            <v>PLATINUM</v>
          </cell>
          <cell r="BE3196" t="str">
            <v>Mar</v>
          </cell>
        </row>
        <row r="3197">
          <cell r="C3197" t="str">
            <v>Huaneng</v>
          </cell>
          <cell r="R3197">
            <v>34000</v>
          </cell>
          <cell r="AZ3197">
            <v>-10200</v>
          </cell>
          <cell r="BA3197">
            <v>0</v>
          </cell>
          <cell r="BC3197" t="str">
            <v>PLATINUM</v>
          </cell>
          <cell r="BE3197" t="str">
            <v>Apr</v>
          </cell>
        </row>
        <row r="3198">
          <cell r="C3198" t="str">
            <v>Huaneng</v>
          </cell>
          <cell r="R3198">
            <v>34000</v>
          </cell>
          <cell r="AZ3198">
            <v>-10200</v>
          </cell>
          <cell r="BA3198">
            <v>0</v>
          </cell>
          <cell r="BC3198" t="str">
            <v>PLATINUM</v>
          </cell>
          <cell r="BE3198" t="str">
            <v>May</v>
          </cell>
        </row>
        <row r="3199">
          <cell r="C3199" t="str">
            <v>Huaneng</v>
          </cell>
          <cell r="R3199">
            <v>34000</v>
          </cell>
          <cell r="AZ3199">
            <v>-10200</v>
          </cell>
          <cell r="BA3199">
            <v>0</v>
          </cell>
          <cell r="BC3199" t="str">
            <v>PLATINUM</v>
          </cell>
          <cell r="BE3199" t="str">
            <v>Jun</v>
          </cell>
        </row>
        <row r="3200">
          <cell r="C3200" t="str">
            <v>Huaneng</v>
          </cell>
          <cell r="R3200">
            <v>0</v>
          </cell>
          <cell r="AZ3200">
            <v>0</v>
          </cell>
          <cell r="BA3200">
            <v>0</v>
          </cell>
          <cell r="BC3200" t="str">
            <v>PLATINUM</v>
          </cell>
          <cell r="BE3200" t="str">
            <v>Jul</v>
          </cell>
        </row>
        <row r="3201">
          <cell r="C3201" t="str">
            <v>Huaneng</v>
          </cell>
          <cell r="R3201">
            <v>0</v>
          </cell>
          <cell r="AZ3201">
            <v>0</v>
          </cell>
          <cell r="BA3201">
            <v>0</v>
          </cell>
          <cell r="BC3201" t="str">
            <v>PLATINUM</v>
          </cell>
          <cell r="BE3201" t="str">
            <v>Aug</v>
          </cell>
        </row>
        <row r="3202">
          <cell r="C3202" t="str">
            <v>Huaneng</v>
          </cell>
          <cell r="R3202">
            <v>0</v>
          </cell>
          <cell r="AZ3202">
            <v>0</v>
          </cell>
          <cell r="BA3202">
            <v>0</v>
          </cell>
          <cell r="BC3202" t="str">
            <v>PLATINUM</v>
          </cell>
          <cell r="BE3202" t="str">
            <v>Sep</v>
          </cell>
        </row>
        <row r="3203">
          <cell r="C3203" t="str">
            <v>Huaneng</v>
          </cell>
          <cell r="R3203">
            <v>0</v>
          </cell>
          <cell r="AZ3203">
            <v>0</v>
          </cell>
          <cell r="BA3203">
            <v>0</v>
          </cell>
          <cell r="BC3203" t="str">
            <v>PLATINUM</v>
          </cell>
          <cell r="BE3203" t="str">
            <v>Oct</v>
          </cell>
        </row>
        <row r="3204">
          <cell r="C3204" t="str">
            <v>Huaneng</v>
          </cell>
          <cell r="R3204">
            <v>0</v>
          </cell>
          <cell r="AZ3204">
            <v>0</v>
          </cell>
          <cell r="BA3204">
            <v>0</v>
          </cell>
          <cell r="BC3204" t="str">
            <v>PLATINUM</v>
          </cell>
          <cell r="BE3204" t="str">
            <v>Nov</v>
          </cell>
        </row>
        <row r="3205">
          <cell r="C3205" t="str">
            <v>Huaneng</v>
          </cell>
          <cell r="R3205">
            <v>0</v>
          </cell>
          <cell r="AZ3205">
            <v>0</v>
          </cell>
          <cell r="BA3205">
            <v>0</v>
          </cell>
          <cell r="BC3205" t="str">
            <v>PLATINUM</v>
          </cell>
          <cell r="BE3205" t="str">
            <v>Dec</v>
          </cell>
        </row>
        <row r="3206">
          <cell r="C3206" t="str">
            <v>Huaneng</v>
          </cell>
          <cell r="R3206">
            <v>48000</v>
          </cell>
          <cell r="AZ3206">
            <v>-14400</v>
          </cell>
          <cell r="BA3206">
            <v>0</v>
          </cell>
          <cell r="BC3206" t="str">
            <v>PLATINUM</v>
          </cell>
          <cell r="BE3206" t="str">
            <v>Jan</v>
          </cell>
        </row>
        <row r="3207">
          <cell r="C3207" t="str">
            <v>Huaneng</v>
          </cell>
          <cell r="R3207">
            <v>48000</v>
          </cell>
          <cell r="AZ3207">
            <v>-14400</v>
          </cell>
          <cell r="BA3207">
            <v>0</v>
          </cell>
          <cell r="BC3207" t="str">
            <v>PLATINUM</v>
          </cell>
          <cell r="BE3207" t="str">
            <v>Feb</v>
          </cell>
        </row>
        <row r="3208">
          <cell r="C3208" t="str">
            <v>Huaneng</v>
          </cell>
          <cell r="R3208">
            <v>51000</v>
          </cell>
          <cell r="AZ3208">
            <v>-15300</v>
          </cell>
          <cell r="BA3208">
            <v>0</v>
          </cell>
          <cell r="BC3208" t="str">
            <v>PLATINUM</v>
          </cell>
          <cell r="BE3208" t="str">
            <v>Mar</v>
          </cell>
        </row>
        <row r="3209">
          <cell r="C3209" t="str">
            <v>Huaneng</v>
          </cell>
          <cell r="R3209">
            <v>51000</v>
          </cell>
          <cell r="AZ3209">
            <v>-15300</v>
          </cell>
          <cell r="BA3209">
            <v>0</v>
          </cell>
          <cell r="BC3209" t="str">
            <v>PLATINUM</v>
          </cell>
          <cell r="BE3209" t="str">
            <v>Apr</v>
          </cell>
        </row>
        <row r="3210">
          <cell r="C3210" t="str">
            <v>Huaneng</v>
          </cell>
          <cell r="R3210">
            <v>51000</v>
          </cell>
          <cell r="AZ3210">
            <v>-15300</v>
          </cell>
          <cell r="BA3210">
            <v>0</v>
          </cell>
          <cell r="BC3210" t="str">
            <v>PLATINUM</v>
          </cell>
          <cell r="BE3210" t="str">
            <v>May</v>
          </cell>
        </row>
        <row r="3211">
          <cell r="C3211" t="str">
            <v>Huaneng</v>
          </cell>
          <cell r="R3211">
            <v>51000</v>
          </cell>
          <cell r="AZ3211">
            <v>-15300</v>
          </cell>
          <cell r="BA3211">
            <v>0</v>
          </cell>
          <cell r="BC3211" t="str">
            <v>PLATINUM</v>
          </cell>
          <cell r="BE3211" t="str">
            <v>Jun</v>
          </cell>
        </row>
        <row r="3212">
          <cell r="C3212" t="str">
            <v>Huaneng</v>
          </cell>
          <cell r="R3212">
            <v>0</v>
          </cell>
          <cell r="AZ3212">
            <v>0</v>
          </cell>
          <cell r="BA3212">
            <v>0</v>
          </cell>
          <cell r="BC3212" t="str">
            <v>PLATINUM</v>
          </cell>
          <cell r="BE3212" t="str">
            <v>Jul</v>
          </cell>
        </row>
        <row r="3213">
          <cell r="C3213" t="str">
            <v>Huaneng</v>
          </cell>
          <cell r="R3213">
            <v>0</v>
          </cell>
          <cell r="AZ3213">
            <v>0</v>
          </cell>
          <cell r="BA3213">
            <v>0</v>
          </cell>
          <cell r="BC3213" t="str">
            <v>PLATINUM</v>
          </cell>
          <cell r="BE3213" t="str">
            <v>Aug</v>
          </cell>
        </row>
        <row r="3214">
          <cell r="C3214" t="str">
            <v>Huaneng</v>
          </cell>
          <cell r="R3214">
            <v>0</v>
          </cell>
          <cell r="AZ3214">
            <v>0</v>
          </cell>
          <cell r="BA3214">
            <v>0</v>
          </cell>
          <cell r="BC3214" t="str">
            <v>PLATINUM</v>
          </cell>
          <cell r="BE3214" t="str">
            <v>Sep</v>
          </cell>
        </row>
        <row r="3215">
          <cell r="C3215" t="str">
            <v>Huaneng</v>
          </cell>
          <cell r="R3215">
            <v>0</v>
          </cell>
          <cell r="AZ3215">
            <v>0</v>
          </cell>
          <cell r="BA3215">
            <v>0</v>
          </cell>
          <cell r="BC3215" t="str">
            <v>PLATINUM</v>
          </cell>
          <cell r="BE3215" t="str">
            <v>Oct</v>
          </cell>
        </row>
        <row r="3216">
          <cell r="C3216" t="str">
            <v>Huaneng</v>
          </cell>
          <cell r="R3216">
            <v>0</v>
          </cell>
          <cell r="AZ3216">
            <v>0</v>
          </cell>
          <cell r="BA3216">
            <v>0</v>
          </cell>
          <cell r="BC3216" t="str">
            <v>PLATINUM</v>
          </cell>
          <cell r="BE3216" t="str">
            <v>Nov</v>
          </cell>
        </row>
        <row r="3217">
          <cell r="C3217" t="str">
            <v>Huaneng</v>
          </cell>
          <cell r="R3217">
            <v>0</v>
          </cell>
          <cell r="AZ3217">
            <v>0</v>
          </cell>
          <cell r="BA3217">
            <v>0</v>
          </cell>
          <cell r="BC3217" t="str">
            <v>PLATINUM</v>
          </cell>
          <cell r="BE3217" t="str">
            <v>Dec</v>
          </cell>
        </row>
        <row r="3218">
          <cell r="C3218" t="str">
            <v>Huaneng</v>
          </cell>
          <cell r="R3218">
            <v>32000</v>
          </cell>
          <cell r="AZ3218">
            <v>-9600</v>
          </cell>
          <cell r="BA3218">
            <v>0</v>
          </cell>
          <cell r="BC3218" t="str">
            <v>PLATINUM</v>
          </cell>
          <cell r="BE3218" t="str">
            <v>Jan</v>
          </cell>
        </row>
        <row r="3219">
          <cell r="C3219" t="str">
            <v>Huaneng</v>
          </cell>
          <cell r="R3219">
            <v>32000</v>
          </cell>
          <cell r="AZ3219">
            <v>-9600</v>
          </cell>
          <cell r="BA3219">
            <v>0</v>
          </cell>
          <cell r="BC3219" t="str">
            <v>PLATINUM</v>
          </cell>
          <cell r="BE3219" t="str">
            <v>Feb</v>
          </cell>
        </row>
        <row r="3220">
          <cell r="C3220" t="str">
            <v>Huaneng</v>
          </cell>
          <cell r="R3220">
            <v>34000</v>
          </cell>
          <cell r="AZ3220">
            <v>-10200</v>
          </cell>
          <cell r="BA3220">
            <v>0</v>
          </cell>
          <cell r="BC3220" t="str">
            <v>PLATINUM</v>
          </cell>
          <cell r="BE3220" t="str">
            <v>Mar</v>
          </cell>
        </row>
        <row r="3221">
          <cell r="C3221" t="str">
            <v>Huaneng</v>
          </cell>
          <cell r="R3221">
            <v>34000</v>
          </cell>
          <cell r="AZ3221">
            <v>-10200</v>
          </cell>
          <cell r="BA3221">
            <v>0</v>
          </cell>
          <cell r="BC3221" t="str">
            <v>PLATINUM</v>
          </cell>
          <cell r="BE3221" t="str">
            <v>Apr</v>
          </cell>
        </row>
        <row r="3222">
          <cell r="C3222" t="str">
            <v>Huaneng</v>
          </cell>
          <cell r="R3222">
            <v>34000</v>
          </cell>
          <cell r="AZ3222">
            <v>-10200</v>
          </cell>
          <cell r="BA3222">
            <v>0</v>
          </cell>
          <cell r="BC3222" t="str">
            <v>PLATINUM</v>
          </cell>
          <cell r="BE3222" t="str">
            <v>May</v>
          </cell>
        </row>
        <row r="3223">
          <cell r="C3223" t="str">
            <v>Huaneng</v>
          </cell>
          <cell r="R3223">
            <v>34000</v>
          </cell>
          <cell r="AZ3223">
            <v>-10200</v>
          </cell>
          <cell r="BA3223">
            <v>0</v>
          </cell>
          <cell r="BC3223" t="str">
            <v>PLATINUM</v>
          </cell>
          <cell r="BE3223" t="str">
            <v>Jun</v>
          </cell>
        </row>
        <row r="3224">
          <cell r="C3224" t="str">
            <v>Huaneng</v>
          </cell>
          <cell r="R3224">
            <v>0</v>
          </cell>
          <cell r="AZ3224">
            <v>0</v>
          </cell>
          <cell r="BA3224">
            <v>0</v>
          </cell>
          <cell r="BC3224" t="str">
            <v>PLATINUM</v>
          </cell>
          <cell r="BE3224" t="str">
            <v>Jul</v>
          </cell>
        </row>
        <row r="3225">
          <cell r="C3225" t="str">
            <v>Huaneng</v>
          </cell>
          <cell r="R3225">
            <v>0</v>
          </cell>
          <cell r="AZ3225">
            <v>0</v>
          </cell>
          <cell r="BA3225">
            <v>0</v>
          </cell>
          <cell r="BC3225" t="str">
            <v>PLATINUM</v>
          </cell>
          <cell r="BE3225" t="str">
            <v>Aug</v>
          </cell>
        </row>
        <row r="3226">
          <cell r="C3226" t="str">
            <v>Huaneng</v>
          </cell>
          <cell r="R3226">
            <v>0</v>
          </cell>
          <cell r="AZ3226">
            <v>0</v>
          </cell>
          <cell r="BA3226">
            <v>0</v>
          </cell>
          <cell r="BC3226" t="str">
            <v>PLATINUM</v>
          </cell>
          <cell r="BE3226" t="str">
            <v>Sep</v>
          </cell>
        </row>
        <row r="3227">
          <cell r="C3227" t="str">
            <v>Huaneng</v>
          </cell>
          <cell r="R3227">
            <v>0</v>
          </cell>
          <cell r="AZ3227">
            <v>0</v>
          </cell>
          <cell r="BA3227">
            <v>0</v>
          </cell>
          <cell r="BC3227" t="str">
            <v>PLATINUM</v>
          </cell>
          <cell r="BE3227" t="str">
            <v>Oct</v>
          </cell>
        </row>
        <row r="3228">
          <cell r="C3228" t="str">
            <v>Huaneng</v>
          </cell>
          <cell r="R3228">
            <v>0</v>
          </cell>
          <cell r="AZ3228">
            <v>0</v>
          </cell>
          <cell r="BA3228">
            <v>0</v>
          </cell>
          <cell r="BC3228" t="str">
            <v>PLATINUM</v>
          </cell>
          <cell r="BE3228" t="str">
            <v>Nov</v>
          </cell>
        </row>
        <row r="3229">
          <cell r="C3229" t="str">
            <v>Huaneng</v>
          </cell>
          <cell r="R3229">
            <v>0</v>
          </cell>
          <cell r="AZ3229">
            <v>0</v>
          </cell>
          <cell r="BA3229">
            <v>0</v>
          </cell>
          <cell r="BC3229" t="str">
            <v>PLATINUM</v>
          </cell>
          <cell r="BE3229" t="str">
            <v>Dec</v>
          </cell>
        </row>
        <row r="3230">
          <cell r="C3230" t="str">
            <v>Huaneng</v>
          </cell>
          <cell r="R3230">
            <v>48000</v>
          </cell>
          <cell r="AZ3230">
            <v>-14400</v>
          </cell>
          <cell r="BA3230">
            <v>0</v>
          </cell>
          <cell r="BC3230" t="str">
            <v>PLATINUM</v>
          </cell>
          <cell r="BE3230" t="str">
            <v>Jan</v>
          </cell>
        </row>
        <row r="3231">
          <cell r="C3231" t="str">
            <v>Huaneng</v>
          </cell>
          <cell r="R3231">
            <v>48000</v>
          </cell>
          <cell r="AZ3231">
            <v>-14400</v>
          </cell>
          <cell r="BA3231">
            <v>0</v>
          </cell>
          <cell r="BC3231" t="str">
            <v>PLATINUM</v>
          </cell>
          <cell r="BE3231" t="str">
            <v>Feb</v>
          </cell>
        </row>
        <row r="3232">
          <cell r="C3232" t="str">
            <v>Huaneng</v>
          </cell>
          <cell r="R3232">
            <v>51000</v>
          </cell>
          <cell r="AZ3232">
            <v>-15300</v>
          </cell>
          <cell r="BA3232">
            <v>0</v>
          </cell>
          <cell r="BC3232" t="str">
            <v>PLATINUM</v>
          </cell>
          <cell r="BE3232" t="str">
            <v>Mar</v>
          </cell>
        </row>
        <row r="3233">
          <cell r="C3233" t="str">
            <v>Huaneng</v>
          </cell>
          <cell r="R3233">
            <v>51000</v>
          </cell>
          <cell r="AZ3233">
            <v>-15300</v>
          </cell>
          <cell r="BA3233">
            <v>0</v>
          </cell>
          <cell r="BC3233" t="str">
            <v>PLATINUM</v>
          </cell>
          <cell r="BE3233" t="str">
            <v>Apr</v>
          </cell>
        </row>
        <row r="3234">
          <cell r="C3234" t="str">
            <v>Huaneng</v>
          </cell>
          <cell r="R3234">
            <v>51000</v>
          </cell>
          <cell r="AZ3234">
            <v>-15300</v>
          </cell>
          <cell r="BA3234">
            <v>0</v>
          </cell>
          <cell r="BC3234" t="str">
            <v>PLATINUM</v>
          </cell>
          <cell r="BE3234" t="str">
            <v>May</v>
          </cell>
        </row>
        <row r="3235">
          <cell r="C3235" t="str">
            <v>Huaneng</v>
          </cell>
          <cell r="R3235">
            <v>0</v>
          </cell>
          <cell r="AZ3235">
            <v>0</v>
          </cell>
          <cell r="BA3235">
            <v>0</v>
          </cell>
          <cell r="BC3235" t="str">
            <v>PLATINUM</v>
          </cell>
          <cell r="BE3235" t="str">
            <v>Jun</v>
          </cell>
        </row>
        <row r="3236">
          <cell r="C3236" t="str">
            <v>Huaneng</v>
          </cell>
          <cell r="R3236">
            <v>0</v>
          </cell>
          <cell r="AZ3236">
            <v>0</v>
          </cell>
          <cell r="BA3236">
            <v>0</v>
          </cell>
          <cell r="BC3236" t="str">
            <v>PLATINUM</v>
          </cell>
          <cell r="BE3236" t="str">
            <v>Jul</v>
          </cell>
        </row>
        <row r="3237">
          <cell r="C3237" t="str">
            <v>Huaneng</v>
          </cell>
          <cell r="R3237">
            <v>0</v>
          </cell>
          <cell r="AZ3237">
            <v>0</v>
          </cell>
          <cell r="BA3237">
            <v>0</v>
          </cell>
          <cell r="BC3237" t="str">
            <v>PLATINUM</v>
          </cell>
          <cell r="BE3237" t="str">
            <v>Aug</v>
          </cell>
        </row>
        <row r="3238">
          <cell r="C3238" t="str">
            <v>Huaneng</v>
          </cell>
          <cell r="R3238">
            <v>0</v>
          </cell>
          <cell r="AZ3238">
            <v>0</v>
          </cell>
          <cell r="BA3238">
            <v>0</v>
          </cell>
          <cell r="BC3238" t="str">
            <v>PLATINUM</v>
          </cell>
          <cell r="BE3238" t="str">
            <v>Sep</v>
          </cell>
        </row>
        <row r="3239">
          <cell r="C3239" t="str">
            <v>Huaneng</v>
          </cell>
          <cell r="R3239">
            <v>0</v>
          </cell>
          <cell r="AZ3239">
            <v>0</v>
          </cell>
          <cell r="BA3239">
            <v>0</v>
          </cell>
          <cell r="BC3239" t="str">
            <v>PLATINUM</v>
          </cell>
          <cell r="BE3239" t="str">
            <v>Oct</v>
          </cell>
        </row>
        <row r="3240">
          <cell r="C3240" t="str">
            <v>Huaneng</v>
          </cell>
          <cell r="R3240">
            <v>0</v>
          </cell>
          <cell r="AZ3240">
            <v>0</v>
          </cell>
          <cell r="BA3240">
            <v>0</v>
          </cell>
          <cell r="BC3240" t="str">
            <v>PLATINUM</v>
          </cell>
          <cell r="BE3240" t="str">
            <v>Nov</v>
          </cell>
        </row>
        <row r="3241">
          <cell r="C3241" t="str">
            <v>Huaneng</v>
          </cell>
          <cell r="R3241">
            <v>0</v>
          </cell>
          <cell r="AZ3241">
            <v>0</v>
          </cell>
          <cell r="BA3241">
            <v>0</v>
          </cell>
          <cell r="BC3241" t="str">
            <v>PLATINUM</v>
          </cell>
          <cell r="BE3241" t="str">
            <v>Dec</v>
          </cell>
        </row>
        <row r="3242">
          <cell r="C3242" t="str">
            <v>Huaneng</v>
          </cell>
          <cell r="R3242">
            <v>32000</v>
          </cell>
          <cell r="AZ3242">
            <v>-9600</v>
          </cell>
          <cell r="BA3242">
            <v>0</v>
          </cell>
          <cell r="BC3242" t="str">
            <v>PLATINUM</v>
          </cell>
          <cell r="BE3242" t="str">
            <v>Jan</v>
          </cell>
        </row>
        <row r="3243">
          <cell r="C3243" t="str">
            <v>Huaneng</v>
          </cell>
          <cell r="R3243">
            <v>32000</v>
          </cell>
          <cell r="AZ3243">
            <v>-9600</v>
          </cell>
          <cell r="BA3243">
            <v>0</v>
          </cell>
          <cell r="BC3243" t="str">
            <v>PLATINUM</v>
          </cell>
          <cell r="BE3243" t="str">
            <v>Feb</v>
          </cell>
        </row>
        <row r="3244">
          <cell r="C3244" t="str">
            <v>Huaneng</v>
          </cell>
          <cell r="R3244">
            <v>34000</v>
          </cell>
          <cell r="AZ3244">
            <v>-10200</v>
          </cell>
          <cell r="BA3244">
            <v>0</v>
          </cell>
          <cell r="BC3244" t="str">
            <v>PLATINUM</v>
          </cell>
          <cell r="BE3244" t="str">
            <v>Mar</v>
          </cell>
        </row>
        <row r="3245">
          <cell r="C3245" t="str">
            <v>Huaneng</v>
          </cell>
          <cell r="R3245">
            <v>34000</v>
          </cell>
          <cell r="AZ3245">
            <v>-10200</v>
          </cell>
          <cell r="BA3245">
            <v>0</v>
          </cell>
          <cell r="BC3245" t="str">
            <v>PLATINUM</v>
          </cell>
          <cell r="BE3245" t="str">
            <v>Apr</v>
          </cell>
        </row>
        <row r="3246">
          <cell r="C3246" t="str">
            <v>Huaneng</v>
          </cell>
          <cell r="R3246">
            <v>34000</v>
          </cell>
          <cell r="AZ3246">
            <v>-10200</v>
          </cell>
          <cell r="BA3246">
            <v>0</v>
          </cell>
          <cell r="BC3246" t="str">
            <v>PLATINUM</v>
          </cell>
          <cell r="BE3246" t="str">
            <v>May</v>
          </cell>
        </row>
        <row r="3247">
          <cell r="C3247" t="str">
            <v>Huaneng</v>
          </cell>
          <cell r="R3247">
            <v>0</v>
          </cell>
          <cell r="AZ3247">
            <v>0</v>
          </cell>
          <cell r="BA3247">
            <v>0</v>
          </cell>
          <cell r="BC3247" t="str">
            <v>PLATINUM</v>
          </cell>
          <cell r="BE3247" t="str">
            <v>Jun</v>
          </cell>
        </row>
        <row r="3248">
          <cell r="C3248" t="str">
            <v>Huaneng</v>
          </cell>
          <cell r="R3248">
            <v>0</v>
          </cell>
          <cell r="AZ3248">
            <v>0</v>
          </cell>
          <cell r="BA3248">
            <v>0</v>
          </cell>
          <cell r="BC3248" t="str">
            <v>PLATINUM</v>
          </cell>
          <cell r="BE3248" t="str">
            <v>Jul</v>
          </cell>
        </row>
        <row r="3249">
          <cell r="C3249" t="str">
            <v>Huaneng</v>
          </cell>
          <cell r="R3249">
            <v>0</v>
          </cell>
          <cell r="AZ3249">
            <v>0</v>
          </cell>
          <cell r="BA3249">
            <v>0</v>
          </cell>
          <cell r="BC3249" t="str">
            <v>PLATINUM</v>
          </cell>
          <cell r="BE3249" t="str">
            <v>Aug</v>
          </cell>
        </row>
        <row r="3250">
          <cell r="C3250" t="str">
            <v>Huaneng</v>
          </cell>
          <cell r="R3250">
            <v>0</v>
          </cell>
          <cell r="AZ3250">
            <v>0</v>
          </cell>
          <cell r="BA3250">
            <v>0</v>
          </cell>
          <cell r="BC3250" t="str">
            <v>PLATINUM</v>
          </cell>
          <cell r="BE3250" t="str">
            <v>Sep</v>
          </cell>
        </row>
        <row r="3251">
          <cell r="C3251" t="str">
            <v>Huaneng</v>
          </cell>
          <cell r="R3251">
            <v>0</v>
          </cell>
          <cell r="AZ3251">
            <v>0</v>
          </cell>
          <cell r="BA3251">
            <v>0</v>
          </cell>
          <cell r="BC3251" t="str">
            <v>PLATINUM</v>
          </cell>
          <cell r="BE3251" t="str">
            <v>Oct</v>
          </cell>
        </row>
        <row r="3252">
          <cell r="C3252" t="str">
            <v>Huaneng</v>
          </cell>
          <cell r="R3252">
            <v>0</v>
          </cell>
          <cell r="AZ3252">
            <v>0</v>
          </cell>
          <cell r="BA3252">
            <v>0</v>
          </cell>
          <cell r="BC3252" t="str">
            <v>PLATINUM</v>
          </cell>
          <cell r="BE3252" t="str">
            <v>Nov</v>
          </cell>
        </row>
        <row r="3253">
          <cell r="C3253" t="str">
            <v>Huaneng</v>
          </cell>
          <cell r="R3253">
            <v>0</v>
          </cell>
          <cell r="AZ3253">
            <v>0</v>
          </cell>
          <cell r="BA3253">
            <v>0</v>
          </cell>
          <cell r="BC3253" t="str">
            <v>PLATINUM</v>
          </cell>
          <cell r="BE3253" t="str">
            <v>Dec</v>
          </cell>
        </row>
        <row r="3254">
          <cell r="C3254" t="str">
            <v>Minmetals</v>
          </cell>
          <cell r="R3254">
            <v>60000</v>
          </cell>
          <cell r="AZ3254">
            <v>-30000</v>
          </cell>
          <cell r="BA3254">
            <v>-68135.593220338982</v>
          </cell>
          <cell r="BC3254" t="str">
            <v>OTHERS</v>
          </cell>
          <cell r="BE3254" t="str">
            <v>Jan</v>
          </cell>
        </row>
        <row r="3255">
          <cell r="C3255" t="str">
            <v>Minmetals</v>
          </cell>
          <cell r="R3255">
            <v>0</v>
          </cell>
          <cell r="AZ3255">
            <v>0</v>
          </cell>
          <cell r="BA3255">
            <v>0</v>
          </cell>
          <cell r="BC3255" t="str">
            <v>OTHERS</v>
          </cell>
          <cell r="BE3255" t="str">
            <v>Feb</v>
          </cell>
        </row>
        <row r="3256">
          <cell r="C3256" t="str">
            <v>Minmetals</v>
          </cell>
          <cell r="R3256">
            <v>0</v>
          </cell>
          <cell r="AZ3256">
            <v>0</v>
          </cell>
          <cell r="BA3256">
            <v>0</v>
          </cell>
          <cell r="BC3256" t="str">
            <v>OTHERS</v>
          </cell>
          <cell r="BE3256" t="str">
            <v>Mar</v>
          </cell>
        </row>
        <row r="3257">
          <cell r="C3257" t="str">
            <v>Minmetals</v>
          </cell>
          <cell r="R3257">
            <v>0</v>
          </cell>
          <cell r="AZ3257">
            <v>0</v>
          </cell>
          <cell r="BA3257">
            <v>0</v>
          </cell>
          <cell r="BC3257" t="str">
            <v>OTHERS</v>
          </cell>
          <cell r="BE3257" t="str">
            <v>Apr</v>
          </cell>
        </row>
        <row r="3258">
          <cell r="C3258" t="str">
            <v>Minmetals</v>
          </cell>
          <cell r="R3258">
            <v>0</v>
          </cell>
          <cell r="AZ3258">
            <v>0</v>
          </cell>
          <cell r="BA3258">
            <v>0</v>
          </cell>
          <cell r="BC3258" t="str">
            <v>OTHERS</v>
          </cell>
          <cell r="BE3258" t="str">
            <v>May</v>
          </cell>
        </row>
        <row r="3259">
          <cell r="C3259" t="str">
            <v>Minmetals</v>
          </cell>
          <cell r="R3259">
            <v>0</v>
          </cell>
          <cell r="AZ3259">
            <v>0</v>
          </cell>
          <cell r="BA3259">
            <v>0</v>
          </cell>
          <cell r="BC3259" t="str">
            <v>OTHERS</v>
          </cell>
          <cell r="BE3259" t="str">
            <v>Jun</v>
          </cell>
        </row>
        <row r="3260">
          <cell r="C3260" t="str">
            <v>Minmetals</v>
          </cell>
          <cell r="R3260">
            <v>0</v>
          </cell>
          <cell r="AZ3260">
            <v>0</v>
          </cell>
          <cell r="BA3260">
            <v>0</v>
          </cell>
          <cell r="BC3260" t="str">
            <v>OTHERS</v>
          </cell>
          <cell r="BE3260" t="str">
            <v>Jul</v>
          </cell>
        </row>
        <row r="3261">
          <cell r="C3261" t="str">
            <v>Minmetals</v>
          </cell>
          <cell r="R3261">
            <v>0</v>
          </cell>
          <cell r="AZ3261">
            <v>0</v>
          </cell>
          <cell r="BA3261">
            <v>0</v>
          </cell>
          <cell r="BC3261" t="str">
            <v>OTHERS</v>
          </cell>
          <cell r="BE3261" t="str">
            <v>Aug</v>
          </cell>
        </row>
        <row r="3262">
          <cell r="C3262" t="str">
            <v>Minmetals</v>
          </cell>
          <cell r="R3262">
            <v>0</v>
          </cell>
          <cell r="AZ3262">
            <v>0</v>
          </cell>
          <cell r="BA3262">
            <v>0</v>
          </cell>
          <cell r="BC3262" t="str">
            <v>OTHERS</v>
          </cell>
          <cell r="BE3262" t="str">
            <v>Sep</v>
          </cell>
        </row>
        <row r="3263">
          <cell r="C3263" t="str">
            <v>Minmetals</v>
          </cell>
          <cell r="R3263">
            <v>0</v>
          </cell>
          <cell r="AZ3263">
            <v>0</v>
          </cell>
          <cell r="BA3263">
            <v>0</v>
          </cell>
          <cell r="BC3263" t="str">
            <v>OTHERS</v>
          </cell>
          <cell r="BE3263" t="str">
            <v>Oct</v>
          </cell>
        </row>
        <row r="3264">
          <cell r="C3264" t="str">
            <v>Minmetals</v>
          </cell>
          <cell r="R3264">
            <v>0</v>
          </cell>
          <cell r="AZ3264">
            <v>0</v>
          </cell>
          <cell r="BA3264">
            <v>0</v>
          </cell>
          <cell r="BC3264" t="str">
            <v>OTHERS</v>
          </cell>
          <cell r="BE3264" t="str">
            <v>Nov</v>
          </cell>
        </row>
        <row r="3265">
          <cell r="C3265" t="str">
            <v>Minmetals</v>
          </cell>
          <cell r="R3265">
            <v>0</v>
          </cell>
          <cell r="AZ3265">
            <v>0</v>
          </cell>
          <cell r="BA3265">
            <v>0</v>
          </cell>
          <cell r="BC3265" t="str">
            <v>OTHERS</v>
          </cell>
          <cell r="BE3265" t="str">
            <v>Dec</v>
          </cell>
        </row>
        <row r="3266">
          <cell r="C3266" t="str">
            <v>Shenhua</v>
          </cell>
          <cell r="R3266">
            <v>0</v>
          </cell>
          <cell r="AZ3266">
            <v>0</v>
          </cell>
          <cell r="BA3266">
            <v>0</v>
          </cell>
          <cell r="BC3266" t="str">
            <v>OTHERS</v>
          </cell>
          <cell r="BE3266" t="str">
            <v>Jan</v>
          </cell>
        </row>
        <row r="3267">
          <cell r="C3267" t="str">
            <v>Shenhua</v>
          </cell>
          <cell r="R3267">
            <v>52000</v>
          </cell>
          <cell r="AZ3267">
            <v>-26000</v>
          </cell>
          <cell r="BA3267">
            <v>-60940.200798354897</v>
          </cell>
          <cell r="BC3267" t="str">
            <v>OTHERS</v>
          </cell>
          <cell r="BE3267" t="str">
            <v>Feb</v>
          </cell>
        </row>
        <row r="3268">
          <cell r="C3268" t="str">
            <v>Shenhua</v>
          </cell>
          <cell r="R3268">
            <v>52000</v>
          </cell>
          <cell r="AZ3268">
            <v>-26000</v>
          </cell>
          <cell r="BA3268">
            <v>-60940.200798354897</v>
          </cell>
          <cell r="BC3268" t="str">
            <v>OTHERS</v>
          </cell>
          <cell r="BE3268" t="str">
            <v>Mar</v>
          </cell>
        </row>
        <row r="3269">
          <cell r="C3269" t="str">
            <v>Shenhua</v>
          </cell>
          <cell r="R3269">
            <v>0</v>
          </cell>
          <cell r="AZ3269">
            <v>0</v>
          </cell>
          <cell r="BA3269">
            <v>0</v>
          </cell>
          <cell r="BC3269" t="str">
            <v>OTHERS</v>
          </cell>
          <cell r="BE3269" t="str">
            <v>Apr</v>
          </cell>
        </row>
        <row r="3270">
          <cell r="C3270" t="str">
            <v>Shenhua</v>
          </cell>
          <cell r="R3270">
            <v>0</v>
          </cell>
          <cell r="AZ3270">
            <v>0</v>
          </cell>
          <cell r="BA3270">
            <v>0</v>
          </cell>
          <cell r="BC3270" t="str">
            <v>OTHERS</v>
          </cell>
          <cell r="BE3270" t="str">
            <v>May</v>
          </cell>
        </row>
        <row r="3271">
          <cell r="C3271" t="str">
            <v>Shenhua</v>
          </cell>
          <cell r="R3271">
            <v>0</v>
          </cell>
          <cell r="AZ3271">
            <v>0</v>
          </cell>
          <cell r="BA3271">
            <v>0</v>
          </cell>
          <cell r="BC3271" t="str">
            <v>OTHERS</v>
          </cell>
          <cell r="BE3271" t="str">
            <v>Jun</v>
          </cell>
        </row>
        <row r="3272">
          <cell r="C3272" t="str">
            <v>Shenhua</v>
          </cell>
          <cell r="R3272">
            <v>0</v>
          </cell>
          <cell r="AZ3272">
            <v>0</v>
          </cell>
          <cell r="BA3272">
            <v>0</v>
          </cell>
          <cell r="BC3272" t="str">
            <v>OTHERS</v>
          </cell>
          <cell r="BE3272" t="str">
            <v>Jul</v>
          </cell>
        </row>
        <row r="3273">
          <cell r="C3273" t="str">
            <v>Shenhua</v>
          </cell>
          <cell r="R3273">
            <v>0</v>
          </cell>
          <cell r="AZ3273">
            <v>0</v>
          </cell>
          <cell r="BA3273">
            <v>0</v>
          </cell>
          <cell r="BC3273" t="str">
            <v>OTHERS</v>
          </cell>
          <cell r="BE3273" t="str">
            <v>Aug</v>
          </cell>
        </row>
        <row r="3274">
          <cell r="C3274" t="str">
            <v>Shenhua</v>
          </cell>
          <cell r="R3274">
            <v>0</v>
          </cell>
          <cell r="AZ3274">
            <v>0</v>
          </cell>
          <cell r="BA3274">
            <v>0</v>
          </cell>
          <cell r="BC3274" t="str">
            <v>OTHERS</v>
          </cell>
          <cell r="BE3274" t="str">
            <v>Sep</v>
          </cell>
        </row>
        <row r="3275">
          <cell r="C3275" t="str">
            <v>Shenhua</v>
          </cell>
          <cell r="R3275">
            <v>0</v>
          </cell>
          <cell r="AZ3275">
            <v>0</v>
          </cell>
          <cell r="BA3275">
            <v>0</v>
          </cell>
          <cell r="BC3275" t="str">
            <v>OTHERS</v>
          </cell>
          <cell r="BE3275" t="str">
            <v>Oct</v>
          </cell>
        </row>
        <row r="3276">
          <cell r="C3276" t="str">
            <v>Shenhua</v>
          </cell>
          <cell r="R3276">
            <v>0</v>
          </cell>
          <cell r="AZ3276">
            <v>0</v>
          </cell>
          <cell r="BA3276">
            <v>0</v>
          </cell>
          <cell r="BC3276" t="str">
            <v>OTHERS</v>
          </cell>
          <cell r="BE3276" t="str">
            <v>Nov</v>
          </cell>
        </row>
        <row r="3277">
          <cell r="C3277" t="str">
            <v>Shenhua</v>
          </cell>
          <cell r="R3277">
            <v>0</v>
          </cell>
          <cell r="AZ3277">
            <v>0</v>
          </cell>
          <cell r="BA3277">
            <v>0</v>
          </cell>
          <cell r="BC3277" t="str">
            <v>OTHERS</v>
          </cell>
          <cell r="BE3277" t="str">
            <v>Dec</v>
          </cell>
        </row>
        <row r="3278">
          <cell r="C3278" t="str">
            <v>Shenhua</v>
          </cell>
          <cell r="R3278">
            <v>0</v>
          </cell>
          <cell r="AZ3278">
            <v>0</v>
          </cell>
          <cell r="BA3278">
            <v>0</v>
          </cell>
          <cell r="BC3278" t="str">
            <v>OTHERS</v>
          </cell>
          <cell r="BE3278" t="str">
            <v>Jan</v>
          </cell>
        </row>
        <row r="3279">
          <cell r="C3279" t="str">
            <v>Shenhua</v>
          </cell>
          <cell r="R3279">
            <v>12999.999999999996</v>
          </cell>
          <cell r="AZ3279">
            <v>-6499.9999999999982</v>
          </cell>
          <cell r="BA3279">
            <v>-13939.799201645092</v>
          </cell>
          <cell r="BC3279" t="str">
            <v>OTHERS</v>
          </cell>
          <cell r="BE3279" t="str">
            <v>Feb</v>
          </cell>
        </row>
        <row r="3280">
          <cell r="C3280" t="str">
            <v>Shenhua</v>
          </cell>
          <cell r="R3280">
            <v>12999.999999999996</v>
          </cell>
          <cell r="AZ3280">
            <v>-6499.9999999999982</v>
          </cell>
          <cell r="BA3280">
            <v>-13939.799201645092</v>
          </cell>
          <cell r="BC3280" t="str">
            <v>OTHERS</v>
          </cell>
          <cell r="BE3280" t="str">
            <v>Mar</v>
          </cell>
        </row>
        <row r="3281">
          <cell r="C3281" t="str">
            <v>Shenhua</v>
          </cell>
          <cell r="R3281">
            <v>0</v>
          </cell>
          <cell r="AZ3281">
            <v>0</v>
          </cell>
          <cell r="BA3281">
            <v>0</v>
          </cell>
          <cell r="BC3281" t="str">
            <v>OTHERS</v>
          </cell>
          <cell r="BE3281" t="str">
            <v>Apr</v>
          </cell>
        </row>
        <row r="3282">
          <cell r="C3282" t="str">
            <v>Shenhua</v>
          </cell>
          <cell r="R3282">
            <v>0</v>
          </cell>
          <cell r="AZ3282">
            <v>0</v>
          </cell>
          <cell r="BA3282">
            <v>0</v>
          </cell>
          <cell r="BC3282" t="str">
            <v>OTHERS</v>
          </cell>
          <cell r="BE3282" t="str">
            <v>May</v>
          </cell>
        </row>
        <row r="3283">
          <cell r="C3283" t="str">
            <v>Shenhua</v>
          </cell>
          <cell r="R3283">
            <v>0</v>
          </cell>
          <cell r="AZ3283">
            <v>0</v>
          </cell>
          <cell r="BA3283">
            <v>0</v>
          </cell>
          <cell r="BC3283" t="str">
            <v>OTHERS</v>
          </cell>
          <cell r="BE3283" t="str">
            <v>Jun</v>
          </cell>
        </row>
        <row r="3284">
          <cell r="C3284" t="str">
            <v>Shenhua</v>
          </cell>
          <cell r="R3284">
            <v>0</v>
          </cell>
          <cell r="AZ3284">
            <v>0</v>
          </cell>
          <cell r="BA3284">
            <v>0</v>
          </cell>
          <cell r="BC3284" t="str">
            <v>OTHERS</v>
          </cell>
          <cell r="BE3284" t="str">
            <v>Jul</v>
          </cell>
        </row>
        <row r="3285">
          <cell r="C3285" t="str">
            <v>Shenhua</v>
          </cell>
          <cell r="R3285">
            <v>0</v>
          </cell>
          <cell r="AZ3285">
            <v>0</v>
          </cell>
          <cell r="BA3285">
            <v>0</v>
          </cell>
          <cell r="BC3285" t="str">
            <v>OTHERS</v>
          </cell>
          <cell r="BE3285" t="str">
            <v>Aug</v>
          </cell>
        </row>
        <row r="3286">
          <cell r="C3286" t="str">
            <v>Shenhua</v>
          </cell>
          <cell r="R3286">
            <v>0</v>
          </cell>
          <cell r="AZ3286">
            <v>0</v>
          </cell>
          <cell r="BA3286">
            <v>0</v>
          </cell>
          <cell r="BC3286" t="str">
            <v>OTHERS</v>
          </cell>
          <cell r="BE3286" t="str">
            <v>Sep</v>
          </cell>
        </row>
        <row r="3287">
          <cell r="C3287" t="str">
            <v>Shenhua</v>
          </cell>
          <cell r="R3287">
            <v>0</v>
          </cell>
          <cell r="AZ3287">
            <v>0</v>
          </cell>
          <cell r="BA3287">
            <v>0</v>
          </cell>
          <cell r="BC3287" t="str">
            <v>OTHERS</v>
          </cell>
          <cell r="BE3287" t="str">
            <v>Oct</v>
          </cell>
        </row>
        <row r="3288">
          <cell r="C3288" t="str">
            <v>Shenhua</v>
          </cell>
          <cell r="R3288">
            <v>0</v>
          </cell>
          <cell r="AZ3288">
            <v>0</v>
          </cell>
          <cell r="BA3288">
            <v>0</v>
          </cell>
          <cell r="BC3288" t="str">
            <v>OTHERS</v>
          </cell>
          <cell r="BE3288" t="str">
            <v>Nov</v>
          </cell>
        </row>
        <row r="3289">
          <cell r="C3289" t="str">
            <v>Shenhua</v>
          </cell>
          <cell r="R3289">
            <v>0</v>
          </cell>
          <cell r="AZ3289">
            <v>0</v>
          </cell>
          <cell r="BA3289">
            <v>0</v>
          </cell>
          <cell r="BC3289" t="str">
            <v>OTHERS</v>
          </cell>
          <cell r="BE3289" t="str">
            <v>Dec</v>
          </cell>
        </row>
        <row r="3290">
          <cell r="C3290" t="str">
            <v>Shenhua</v>
          </cell>
          <cell r="R3290">
            <v>52000</v>
          </cell>
          <cell r="AZ3290">
            <v>-26000</v>
          </cell>
          <cell r="BA3290">
            <v>-61574.994556671089</v>
          </cell>
          <cell r="BC3290" t="str">
            <v>OTHERS</v>
          </cell>
          <cell r="BE3290" t="str">
            <v>Jan</v>
          </cell>
        </row>
        <row r="3291">
          <cell r="C3291" t="str">
            <v>Shenhua</v>
          </cell>
          <cell r="R3291">
            <v>52000</v>
          </cell>
          <cell r="AZ3291">
            <v>-26000</v>
          </cell>
          <cell r="BA3291">
            <v>-61574.994556671089</v>
          </cell>
          <cell r="BC3291" t="str">
            <v>OTHERS</v>
          </cell>
          <cell r="BE3291" t="str">
            <v>Feb</v>
          </cell>
        </row>
        <row r="3292">
          <cell r="C3292" t="str">
            <v>Shenhua</v>
          </cell>
          <cell r="R3292">
            <v>0</v>
          </cell>
          <cell r="AZ3292">
            <v>0</v>
          </cell>
          <cell r="BA3292">
            <v>0</v>
          </cell>
          <cell r="BC3292" t="str">
            <v>OTHERS</v>
          </cell>
          <cell r="BE3292" t="str">
            <v>Mar</v>
          </cell>
        </row>
        <row r="3293">
          <cell r="C3293" t="str">
            <v>Shenhua</v>
          </cell>
          <cell r="R3293">
            <v>0</v>
          </cell>
          <cell r="AZ3293">
            <v>0</v>
          </cell>
          <cell r="BA3293">
            <v>0</v>
          </cell>
          <cell r="BC3293" t="str">
            <v>OTHERS</v>
          </cell>
          <cell r="BE3293" t="str">
            <v>Apr</v>
          </cell>
        </row>
        <row r="3294">
          <cell r="C3294" t="str">
            <v>Shenhua</v>
          </cell>
          <cell r="R3294">
            <v>0</v>
          </cell>
          <cell r="AZ3294">
            <v>0</v>
          </cell>
          <cell r="BA3294">
            <v>0</v>
          </cell>
          <cell r="BC3294" t="str">
            <v>OTHERS</v>
          </cell>
          <cell r="BE3294" t="str">
            <v>May</v>
          </cell>
        </row>
        <row r="3295">
          <cell r="C3295" t="str">
            <v>Shenhua</v>
          </cell>
          <cell r="R3295">
            <v>0</v>
          </cell>
          <cell r="AZ3295">
            <v>0</v>
          </cell>
          <cell r="BA3295">
            <v>0</v>
          </cell>
          <cell r="BC3295" t="str">
            <v>OTHERS</v>
          </cell>
          <cell r="BE3295" t="str">
            <v>Jun</v>
          </cell>
        </row>
        <row r="3296">
          <cell r="C3296" t="str">
            <v>Shenhua</v>
          </cell>
          <cell r="R3296">
            <v>0</v>
          </cell>
          <cell r="AZ3296">
            <v>0</v>
          </cell>
          <cell r="BA3296">
            <v>0</v>
          </cell>
          <cell r="BC3296" t="str">
            <v>OTHERS</v>
          </cell>
          <cell r="BE3296" t="str">
            <v>Jul</v>
          </cell>
        </row>
        <row r="3297">
          <cell r="C3297" t="str">
            <v>Shenhua</v>
          </cell>
          <cell r="R3297">
            <v>0</v>
          </cell>
          <cell r="AZ3297">
            <v>0</v>
          </cell>
          <cell r="BA3297">
            <v>0</v>
          </cell>
          <cell r="BC3297" t="str">
            <v>OTHERS</v>
          </cell>
          <cell r="BE3297" t="str">
            <v>Aug</v>
          </cell>
        </row>
        <row r="3298">
          <cell r="C3298" t="str">
            <v>Shenhua</v>
          </cell>
          <cell r="R3298">
            <v>0</v>
          </cell>
          <cell r="AZ3298">
            <v>0</v>
          </cell>
          <cell r="BA3298">
            <v>0</v>
          </cell>
          <cell r="BC3298" t="str">
            <v>OTHERS</v>
          </cell>
          <cell r="BE3298" t="str">
            <v>Sep</v>
          </cell>
        </row>
        <row r="3299">
          <cell r="C3299" t="str">
            <v>Shenhua</v>
          </cell>
          <cell r="R3299">
            <v>0</v>
          </cell>
          <cell r="AZ3299">
            <v>0</v>
          </cell>
          <cell r="BA3299">
            <v>0</v>
          </cell>
          <cell r="BC3299" t="str">
            <v>OTHERS</v>
          </cell>
          <cell r="BE3299" t="str">
            <v>Oct</v>
          </cell>
        </row>
        <row r="3300">
          <cell r="C3300" t="str">
            <v>Shenhua</v>
          </cell>
          <cell r="R3300">
            <v>0</v>
          </cell>
          <cell r="AZ3300">
            <v>0</v>
          </cell>
          <cell r="BA3300">
            <v>0</v>
          </cell>
          <cell r="BC3300" t="str">
            <v>OTHERS</v>
          </cell>
          <cell r="BE3300" t="str">
            <v>Nov</v>
          </cell>
        </row>
        <row r="3301">
          <cell r="C3301" t="str">
            <v>Shenhua</v>
          </cell>
          <cell r="R3301">
            <v>0</v>
          </cell>
          <cell r="AZ3301">
            <v>0</v>
          </cell>
          <cell r="BA3301">
            <v>0</v>
          </cell>
          <cell r="BC3301" t="str">
            <v>OTHERS</v>
          </cell>
          <cell r="BE3301" t="str">
            <v>Dec</v>
          </cell>
        </row>
        <row r="3302">
          <cell r="C3302" t="str">
            <v>Shenhua</v>
          </cell>
          <cell r="R3302">
            <v>12999.999999999996</v>
          </cell>
          <cell r="AZ3302">
            <v>-6499.9999999999982</v>
          </cell>
          <cell r="BA3302">
            <v>-14085.005443328895</v>
          </cell>
          <cell r="BC3302" t="str">
            <v>OTHERS</v>
          </cell>
          <cell r="BE3302" t="str">
            <v>Jan</v>
          </cell>
        </row>
        <row r="3303">
          <cell r="C3303" t="str">
            <v>Shenhua</v>
          </cell>
          <cell r="R3303">
            <v>12999.999999999996</v>
          </cell>
          <cell r="AZ3303">
            <v>-6499.9999999999982</v>
          </cell>
          <cell r="BA3303">
            <v>-14085.005443328895</v>
          </cell>
          <cell r="BC3303" t="str">
            <v>OTHERS</v>
          </cell>
          <cell r="BE3303" t="str">
            <v>Feb</v>
          </cell>
        </row>
        <row r="3304">
          <cell r="C3304" t="str">
            <v>Shenhua</v>
          </cell>
          <cell r="R3304">
            <v>0</v>
          </cell>
          <cell r="AZ3304">
            <v>0</v>
          </cell>
          <cell r="BA3304">
            <v>0</v>
          </cell>
          <cell r="BC3304" t="str">
            <v>OTHERS</v>
          </cell>
          <cell r="BE3304" t="str">
            <v>Mar</v>
          </cell>
        </row>
        <row r="3305">
          <cell r="C3305" t="str">
            <v>Shenhua</v>
          </cell>
          <cell r="R3305">
            <v>0</v>
          </cell>
          <cell r="AZ3305">
            <v>0</v>
          </cell>
          <cell r="BA3305">
            <v>0</v>
          </cell>
          <cell r="BC3305" t="str">
            <v>OTHERS</v>
          </cell>
          <cell r="BE3305" t="str">
            <v>Apr</v>
          </cell>
        </row>
        <row r="3306">
          <cell r="C3306" t="str">
            <v>Shenhua</v>
          </cell>
          <cell r="R3306">
            <v>0</v>
          </cell>
          <cell r="AZ3306">
            <v>0</v>
          </cell>
          <cell r="BA3306">
            <v>0</v>
          </cell>
          <cell r="BC3306" t="str">
            <v>OTHERS</v>
          </cell>
          <cell r="BE3306" t="str">
            <v>May</v>
          </cell>
        </row>
        <row r="3307">
          <cell r="C3307" t="str">
            <v>Shenhua</v>
          </cell>
          <cell r="R3307">
            <v>0</v>
          </cell>
          <cell r="AZ3307">
            <v>0</v>
          </cell>
          <cell r="BA3307">
            <v>0</v>
          </cell>
          <cell r="BC3307" t="str">
            <v>OTHERS</v>
          </cell>
          <cell r="BE3307" t="str">
            <v>Jun</v>
          </cell>
        </row>
        <row r="3308">
          <cell r="C3308" t="str">
            <v>Shenhua</v>
          </cell>
          <cell r="R3308">
            <v>0</v>
          </cell>
          <cell r="AZ3308">
            <v>0</v>
          </cell>
          <cell r="BA3308">
            <v>0</v>
          </cell>
          <cell r="BC3308" t="str">
            <v>OTHERS</v>
          </cell>
          <cell r="BE3308" t="str">
            <v>Jul</v>
          </cell>
        </row>
        <row r="3309">
          <cell r="C3309" t="str">
            <v>Shenhua</v>
          </cell>
          <cell r="R3309">
            <v>0</v>
          </cell>
          <cell r="AZ3309">
            <v>0</v>
          </cell>
          <cell r="BA3309">
            <v>0</v>
          </cell>
          <cell r="BC3309" t="str">
            <v>OTHERS</v>
          </cell>
          <cell r="BE3309" t="str">
            <v>Aug</v>
          </cell>
        </row>
        <row r="3310">
          <cell r="C3310" t="str">
            <v>Shenhua</v>
          </cell>
          <cell r="R3310">
            <v>0</v>
          </cell>
          <cell r="AZ3310">
            <v>0</v>
          </cell>
          <cell r="BA3310">
            <v>0</v>
          </cell>
          <cell r="BC3310" t="str">
            <v>OTHERS</v>
          </cell>
          <cell r="BE3310" t="str">
            <v>Sep</v>
          </cell>
        </row>
        <row r="3311">
          <cell r="C3311" t="str">
            <v>Shenhua</v>
          </cell>
          <cell r="R3311">
            <v>0</v>
          </cell>
          <cell r="AZ3311">
            <v>0</v>
          </cell>
          <cell r="BA3311">
            <v>0</v>
          </cell>
          <cell r="BC3311" t="str">
            <v>OTHERS</v>
          </cell>
          <cell r="BE3311" t="str">
            <v>Oct</v>
          </cell>
        </row>
        <row r="3312">
          <cell r="C3312" t="str">
            <v>Shenhua</v>
          </cell>
          <cell r="R3312">
            <v>0</v>
          </cell>
          <cell r="AZ3312">
            <v>0</v>
          </cell>
          <cell r="BA3312">
            <v>0</v>
          </cell>
          <cell r="BC3312" t="str">
            <v>OTHERS</v>
          </cell>
          <cell r="BE3312" t="str">
            <v>Nov</v>
          </cell>
        </row>
        <row r="3313">
          <cell r="C3313" t="str">
            <v>Shenhua</v>
          </cell>
          <cell r="R3313">
            <v>0</v>
          </cell>
          <cell r="AZ3313">
            <v>0</v>
          </cell>
          <cell r="BA3313">
            <v>0</v>
          </cell>
          <cell r="BC3313" t="str">
            <v>OTHERS</v>
          </cell>
          <cell r="BE3313" t="str">
            <v>Dec</v>
          </cell>
        </row>
        <row r="3314">
          <cell r="C3314" t="str">
            <v>Qinfa</v>
          </cell>
          <cell r="R3314">
            <v>36000</v>
          </cell>
          <cell r="AZ3314">
            <v>-18000</v>
          </cell>
          <cell r="BA3314">
            <v>-43266.80379731374</v>
          </cell>
          <cell r="BC3314" t="str">
            <v>OTHERS</v>
          </cell>
          <cell r="BE3314" t="str">
            <v>Jan</v>
          </cell>
        </row>
        <row r="3315">
          <cell r="C3315" t="str">
            <v>Qinfa</v>
          </cell>
          <cell r="R3315">
            <v>0</v>
          </cell>
          <cell r="AZ3315">
            <v>0</v>
          </cell>
          <cell r="BA3315">
            <v>0</v>
          </cell>
          <cell r="BC3315" t="str">
            <v>OTHERS</v>
          </cell>
          <cell r="BE3315" t="str">
            <v>Feb</v>
          </cell>
        </row>
        <row r="3316">
          <cell r="C3316" t="str">
            <v>Qinfa</v>
          </cell>
          <cell r="R3316">
            <v>0</v>
          </cell>
          <cell r="AZ3316">
            <v>0</v>
          </cell>
          <cell r="BA3316">
            <v>0</v>
          </cell>
          <cell r="BC3316" t="str">
            <v>OTHERS</v>
          </cell>
          <cell r="BE3316" t="str">
            <v>Mar</v>
          </cell>
        </row>
        <row r="3317">
          <cell r="C3317" t="str">
            <v>Qinfa</v>
          </cell>
          <cell r="R3317">
            <v>0</v>
          </cell>
          <cell r="AZ3317">
            <v>0</v>
          </cell>
          <cell r="BA3317">
            <v>0</v>
          </cell>
          <cell r="BC3317" t="str">
            <v>OTHERS</v>
          </cell>
          <cell r="BE3317" t="str">
            <v>Apr</v>
          </cell>
        </row>
        <row r="3318">
          <cell r="C3318" t="str">
            <v>Qinfa</v>
          </cell>
          <cell r="R3318">
            <v>0</v>
          </cell>
          <cell r="AZ3318">
            <v>0</v>
          </cell>
          <cell r="BA3318">
            <v>0</v>
          </cell>
          <cell r="BC3318" t="str">
            <v>OTHERS</v>
          </cell>
          <cell r="BE3318" t="str">
            <v>May</v>
          </cell>
        </row>
        <row r="3319">
          <cell r="C3319" t="str">
            <v>Qinfa</v>
          </cell>
          <cell r="R3319">
            <v>0</v>
          </cell>
          <cell r="AZ3319">
            <v>0</v>
          </cell>
          <cell r="BA3319">
            <v>0</v>
          </cell>
          <cell r="BC3319" t="str">
            <v>OTHERS</v>
          </cell>
          <cell r="BE3319" t="str">
            <v>Jun</v>
          </cell>
        </row>
        <row r="3320">
          <cell r="C3320" t="str">
            <v>Qinfa</v>
          </cell>
          <cell r="R3320">
            <v>0</v>
          </cell>
          <cell r="AZ3320">
            <v>0</v>
          </cell>
          <cell r="BA3320">
            <v>0</v>
          </cell>
          <cell r="BC3320" t="str">
            <v>OTHERS</v>
          </cell>
          <cell r="BE3320" t="str">
            <v>Jul</v>
          </cell>
        </row>
        <row r="3321">
          <cell r="C3321" t="str">
            <v>Qinfa</v>
          </cell>
          <cell r="R3321">
            <v>0</v>
          </cell>
          <cell r="AZ3321">
            <v>0</v>
          </cell>
          <cell r="BA3321">
            <v>0</v>
          </cell>
          <cell r="BC3321" t="str">
            <v>OTHERS</v>
          </cell>
          <cell r="BE3321" t="str">
            <v>Aug</v>
          </cell>
        </row>
        <row r="3322">
          <cell r="C3322" t="str">
            <v>Qinfa</v>
          </cell>
          <cell r="R3322">
            <v>0</v>
          </cell>
          <cell r="AZ3322">
            <v>0</v>
          </cell>
          <cell r="BA3322">
            <v>0</v>
          </cell>
          <cell r="BC3322" t="str">
            <v>OTHERS</v>
          </cell>
          <cell r="BE3322" t="str">
            <v>Sep</v>
          </cell>
        </row>
        <row r="3323">
          <cell r="C3323" t="str">
            <v>Qinfa</v>
          </cell>
          <cell r="R3323">
            <v>0</v>
          </cell>
          <cell r="AZ3323">
            <v>0</v>
          </cell>
          <cell r="BA3323">
            <v>0</v>
          </cell>
          <cell r="BC3323" t="str">
            <v>OTHERS</v>
          </cell>
          <cell r="BE3323" t="str">
            <v>Oct</v>
          </cell>
        </row>
        <row r="3324">
          <cell r="C3324" t="str">
            <v>Qinfa</v>
          </cell>
          <cell r="R3324">
            <v>0</v>
          </cell>
          <cell r="AZ3324">
            <v>0</v>
          </cell>
          <cell r="BA3324">
            <v>0</v>
          </cell>
          <cell r="BC3324" t="str">
            <v>OTHERS</v>
          </cell>
          <cell r="BE3324" t="str">
            <v>Nov</v>
          </cell>
        </row>
        <row r="3325">
          <cell r="C3325" t="str">
            <v>Qinfa</v>
          </cell>
          <cell r="R3325">
            <v>0</v>
          </cell>
          <cell r="AZ3325">
            <v>0</v>
          </cell>
          <cell r="BA3325">
            <v>0</v>
          </cell>
          <cell r="BC3325" t="str">
            <v>OTHERS</v>
          </cell>
          <cell r="BE3325" t="str">
            <v>Dec</v>
          </cell>
        </row>
        <row r="3326">
          <cell r="C3326" t="str">
            <v>Qinfa</v>
          </cell>
          <cell r="R3326">
            <v>24000</v>
          </cell>
          <cell r="AZ3326">
            <v>-12000</v>
          </cell>
          <cell r="BA3326">
            <v>-26902.687728109991</v>
          </cell>
          <cell r="BC3326" t="str">
            <v>OTHERS</v>
          </cell>
          <cell r="BE3326" t="str">
            <v>Jan</v>
          </cell>
        </row>
        <row r="3327">
          <cell r="C3327" t="str">
            <v>Qinfa</v>
          </cell>
          <cell r="R3327">
            <v>0</v>
          </cell>
          <cell r="AZ3327">
            <v>0</v>
          </cell>
          <cell r="BA3327">
            <v>0</v>
          </cell>
          <cell r="BC3327" t="str">
            <v>OTHERS</v>
          </cell>
          <cell r="BE3327" t="str">
            <v>Feb</v>
          </cell>
        </row>
        <row r="3328">
          <cell r="C3328" t="str">
            <v>Qinfa</v>
          </cell>
          <cell r="R3328">
            <v>0</v>
          </cell>
          <cell r="AZ3328">
            <v>0</v>
          </cell>
          <cell r="BA3328">
            <v>0</v>
          </cell>
          <cell r="BC3328" t="str">
            <v>OTHERS</v>
          </cell>
          <cell r="BE3328" t="str">
            <v>Mar</v>
          </cell>
        </row>
        <row r="3329">
          <cell r="C3329" t="str">
            <v>Qinfa</v>
          </cell>
          <cell r="R3329">
            <v>0</v>
          </cell>
          <cell r="AZ3329">
            <v>0</v>
          </cell>
          <cell r="BA3329">
            <v>0</v>
          </cell>
          <cell r="BC3329" t="str">
            <v>OTHERS</v>
          </cell>
          <cell r="BE3329" t="str">
            <v>Apr</v>
          </cell>
        </row>
        <row r="3330">
          <cell r="C3330" t="str">
            <v>Qinfa</v>
          </cell>
          <cell r="R3330">
            <v>0</v>
          </cell>
          <cell r="AZ3330">
            <v>0</v>
          </cell>
          <cell r="BA3330">
            <v>0</v>
          </cell>
          <cell r="BC3330" t="str">
            <v>OTHERS</v>
          </cell>
          <cell r="BE3330" t="str">
            <v>May</v>
          </cell>
        </row>
        <row r="3331">
          <cell r="C3331" t="str">
            <v>Qinfa</v>
          </cell>
          <cell r="R3331">
            <v>0</v>
          </cell>
          <cell r="AZ3331">
            <v>0</v>
          </cell>
          <cell r="BA3331">
            <v>0</v>
          </cell>
          <cell r="BC3331" t="str">
            <v>OTHERS</v>
          </cell>
          <cell r="BE3331" t="str">
            <v>Jun</v>
          </cell>
        </row>
        <row r="3332">
          <cell r="C3332" t="str">
            <v>Qinfa</v>
          </cell>
          <cell r="R3332">
            <v>0</v>
          </cell>
          <cell r="AZ3332">
            <v>0</v>
          </cell>
          <cell r="BA3332">
            <v>0</v>
          </cell>
          <cell r="BC3332" t="str">
            <v>OTHERS</v>
          </cell>
          <cell r="BE3332" t="str">
            <v>Jul</v>
          </cell>
        </row>
        <row r="3333">
          <cell r="C3333" t="str">
            <v>Qinfa</v>
          </cell>
          <cell r="R3333">
            <v>0</v>
          </cell>
          <cell r="AZ3333">
            <v>0</v>
          </cell>
          <cell r="BA3333">
            <v>0</v>
          </cell>
          <cell r="BC3333" t="str">
            <v>OTHERS</v>
          </cell>
          <cell r="BE3333" t="str">
            <v>Aug</v>
          </cell>
        </row>
        <row r="3334">
          <cell r="C3334" t="str">
            <v>Qinfa</v>
          </cell>
          <cell r="R3334">
            <v>0</v>
          </cell>
          <cell r="AZ3334">
            <v>0</v>
          </cell>
          <cell r="BA3334">
            <v>0</v>
          </cell>
          <cell r="BC3334" t="str">
            <v>OTHERS</v>
          </cell>
          <cell r="BE3334" t="str">
            <v>Sep</v>
          </cell>
        </row>
        <row r="3335">
          <cell r="C3335" t="str">
            <v>Qinfa</v>
          </cell>
          <cell r="R3335">
            <v>0</v>
          </cell>
          <cell r="AZ3335">
            <v>0</v>
          </cell>
          <cell r="BA3335">
            <v>0</v>
          </cell>
          <cell r="BC3335" t="str">
            <v>OTHERS</v>
          </cell>
          <cell r="BE3335" t="str">
            <v>Oct</v>
          </cell>
        </row>
        <row r="3336">
          <cell r="C3336" t="str">
            <v>Qinfa</v>
          </cell>
          <cell r="R3336">
            <v>0</v>
          </cell>
          <cell r="AZ3336">
            <v>0</v>
          </cell>
          <cell r="BA3336">
            <v>0</v>
          </cell>
          <cell r="BC3336" t="str">
            <v>OTHERS</v>
          </cell>
          <cell r="BE3336" t="str">
            <v>Nov</v>
          </cell>
        </row>
        <row r="3337">
          <cell r="C3337" t="str">
            <v>Qinfa</v>
          </cell>
          <cell r="R3337">
            <v>0</v>
          </cell>
          <cell r="AZ3337">
            <v>0</v>
          </cell>
          <cell r="BA3337">
            <v>0</v>
          </cell>
          <cell r="BC3337" t="str">
            <v>OTHERS</v>
          </cell>
          <cell r="BE3337" t="str">
            <v>Dec</v>
          </cell>
        </row>
        <row r="3338">
          <cell r="C3338" t="str">
            <v>Yudean</v>
          </cell>
          <cell r="R3338">
            <v>42000</v>
          </cell>
          <cell r="AZ3338">
            <v>-21000</v>
          </cell>
          <cell r="BA3338">
            <v>0</v>
          </cell>
          <cell r="BC3338" t="str">
            <v>OTHERS</v>
          </cell>
          <cell r="BE3338" t="str">
            <v>Jan</v>
          </cell>
        </row>
        <row r="3339">
          <cell r="C3339" t="str">
            <v>Yudean</v>
          </cell>
          <cell r="R3339">
            <v>0</v>
          </cell>
          <cell r="AZ3339">
            <v>0</v>
          </cell>
          <cell r="BA3339">
            <v>0</v>
          </cell>
          <cell r="BC3339" t="str">
            <v>OTHERS</v>
          </cell>
          <cell r="BE3339" t="str">
            <v>Feb</v>
          </cell>
        </row>
        <row r="3340">
          <cell r="C3340" t="str">
            <v>Yudean</v>
          </cell>
          <cell r="R3340">
            <v>0</v>
          </cell>
          <cell r="AZ3340">
            <v>0</v>
          </cell>
          <cell r="BA3340">
            <v>0</v>
          </cell>
          <cell r="BC3340" t="str">
            <v>OTHERS</v>
          </cell>
          <cell r="BE3340" t="str">
            <v>Mar</v>
          </cell>
        </row>
        <row r="3341">
          <cell r="C3341" t="str">
            <v>Yudean</v>
          </cell>
          <cell r="R3341">
            <v>0</v>
          </cell>
          <cell r="AZ3341">
            <v>0</v>
          </cell>
          <cell r="BA3341">
            <v>0</v>
          </cell>
          <cell r="BC3341" t="str">
            <v>OTHERS</v>
          </cell>
          <cell r="BE3341" t="str">
            <v>Apr</v>
          </cell>
        </row>
        <row r="3342">
          <cell r="C3342" t="str">
            <v>Yudean</v>
          </cell>
          <cell r="R3342">
            <v>0</v>
          </cell>
          <cell r="AZ3342">
            <v>0</v>
          </cell>
          <cell r="BA3342">
            <v>0</v>
          </cell>
          <cell r="BC3342" t="str">
            <v>OTHERS</v>
          </cell>
          <cell r="BE3342" t="str">
            <v>May</v>
          </cell>
        </row>
        <row r="3343">
          <cell r="C3343" t="str">
            <v>Yudean</v>
          </cell>
          <cell r="R3343">
            <v>0</v>
          </cell>
          <cell r="AZ3343">
            <v>0</v>
          </cell>
          <cell r="BA3343">
            <v>0</v>
          </cell>
          <cell r="BC3343" t="str">
            <v>OTHERS</v>
          </cell>
          <cell r="BE3343" t="str">
            <v>Jun</v>
          </cell>
        </row>
        <row r="3344">
          <cell r="C3344" t="str">
            <v>Yudean</v>
          </cell>
          <cell r="R3344">
            <v>0</v>
          </cell>
          <cell r="AZ3344">
            <v>0</v>
          </cell>
          <cell r="BA3344">
            <v>0</v>
          </cell>
          <cell r="BC3344" t="str">
            <v>OTHERS</v>
          </cell>
          <cell r="BE3344" t="str">
            <v>Jul</v>
          </cell>
        </row>
        <row r="3345">
          <cell r="C3345" t="str">
            <v>Yudean</v>
          </cell>
          <cell r="R3345">
            <v>0</v>
          </cell>
          <cell r="AZ3345">
            <v>0</v>
          </cell>
          <cell r="BA3345">
            <v>0</v>
          </cell>
          <cell r="BC3345" t="str">
            <v>OTHERS</v>
          </cell>
          <cell r="BE3345" t="str">
            <v>Aug</v>
          </cell>
        </row>
        <row r="3346">
          <cell r="C3346" t="str">
            <v>Yudean</v>
          </cell>
          <cell r="R3346">
            <v>0</v>
          </cell>
          <cell r="AZ3346">
            <v>0</v>
          </cell>
          <cell r="BA3346">
            <v>0</v>
          </cell>
          <cell r="BC3346" t="str">
            <v>OTHERS</v>
          </cell>
          <cell r="BE3346" t="str">
            <v>Sep</v>
          </cell>
        </row>
        <row r="3347">
          <cell r="C3347" t="str">
            <v>Yudean</v>
          </cell>
          <cell r="R3347">
            <v>0</v>
          </cell>
          <cell r="AZ3347">
            <v>0</v>
          </cell>
          <cell r="BA3347">
            <v>0</v>
          </cell>
          <cell r="BC3347" t="str">
            <v>OTHERS</v>
          </cell>
          <cell r="BE3347" t="str">
            <v>Oct</v>
          </cell>
        </row>
        <row r="3348">
          <cell r="C3348" t="str">
            <v>Yudean</v>
          </cell>
          <cell r="R3348">
            <v>0</v>
          </cell>
          <cell r="AZ3348">
            <v>0</v>
          </cell>
          <cell r="BA3348">
            <v>0</v>
          </cell>
          <cell r="BC3348" t="str">
            <v>OTHERS</v>
          </cell>
          <cell r="BE3348" t="str">
            <v>Nov</v>
          </cell>
        </row>
        <row r="3349">
          <cell r="C3349" t="str">
            <v>Yudean</v>
          </cell>
          <cell r="R3349">
            <v>0</v>
          </cell>
          <cell r="AZ3349">
            <v>0</v>
          </cell>
          <cell r="BA3349">
            <v>0</v>
          </cell>
          <cell r="BC3349" t="str">
            <v>OTHERS</v>
          </cell>
          <cell r="BE3349" t="str">
            <v>Dec</v>
          </cell>
        </row>
        <row r="3350">
          <cell r="C3350" t="str">
            <v>Yudean</v>
          </cell>
          <cell r="R3350">
            <v>28000</v>
          </cell>
          <cell r="AZ3350">
            <v>-14000</v>
          </cell>
          <cell r="BA3350">
            <v>0</v>
          </cell>
          <cell r="BC3350" t="str">
            <v>OTHERS</v>
          </cell>
          <cell r="BE3350" t="str">
            <v>Jan</v>
          </cell>
        </row>
        <row r="3351">
          <cell r="C3351" t="str">
            <v>Yudean</v>
          </cell>
          <cell r="R3351">
            <v>0</v>
          </cell>
          <cell r="AZ3351">
            <v>0</v>
          </cell>
          <cell r="BA3351">
            <v>0</v>
          </cell>
          <cell r="BC3351" t="str">
            <v>OTHERS</v>
          </cell>
          <cell r="BE3351" t="str">
            <v>Feb</v>
          </cell>
        </row>
        <row r="3352">
          <cell r="C3352" t="str">
            <v>Yudean</v>
          </cell>
          <cell r="R3352">
            <v>0</v>
          </cell>
          <cell r="AZ3352">
            <v>0</v>
          </cell>
          <cell r="BA3352">
            <v>0</v>
          </cell>
          <cell r="BC3352" t="str">
            <v>OTHERS</v>
          </cell>
          <cell r="BE3352" t="str">
            <v>Mar</v>
          </cell>
        </row>
        <row r="3353">
          <cell r="C3353" t="str">
            <v>Yudean</v>
          </cell>
          <cell r="R3353">
            <v>0</v>
          </cell>
          <cell r="AZ3353">
            <v>0</v>
          </cell>
          <cell r="BA3353">
            <v>0</v>
          </cell>
          <cell r="BC3353" t="str">
            <v>OTHERS</v>
          </cell>
          <cell r="BE3353" t="str">
            <v>Apr</v>
          </cell>
        </row>
        <row r="3354">
          <cell r="C3354" t="str">
            <v>Yudean</v>
          </cell>
          <cell r="R3354">
            <v>0</v>
          </cell>
          <cell r="AZ3354">
            <v>0</v>
          </cell>
          <cell r="BA3354">
            <v>0</v>
          </cell>
          <cell r="BC3354" t="str">
            <v>OTHERS</v>
          </cell>
          <cell r="BE3354" t="str">
            <v>May</v>
          </cell>
        </row>
        <row r="3355">
          <cell r="C3355" t="str">
            <v>Yudean</v>
          </cell>
          <cell r="R3355">
            <v>0</v>
          </cell>
          <cell r="AZ3355">
            <v>0</v>
          </cell>
          <cell r="BA3355">
            <v>0</v>
          </cell>
          <cell r="BC3355" t="str">
            <v>OTHERS</v>
          </cell>
          <cell r="BE3355" t="str">
            <v>Jun</v>
          </cell>
        </row>
        <row r="3356">
          <cell r="C3356" t="str">
            <v>Yudean</v>
          </cell>
          <cell r="R3356">
            <v>0</v>
          </cell>
          <cell r="AZ3356">
            <v>0</v>
          </cell>
          <cell r="BA3356">
            <v>0</v>
          </cell>
          <cell r="BC3356" t="str">
            <v>OTHERS</v>
          </cell>
          <cell r="BE3356" t="str">
            <v>Jul</v>
          </cell>
        </row>
        <row r="3357">
          <cell r="C3357" t="str">
            <v>Yudean</v>
          </cell>
          <cell r="R3357">
            <v>0</v>
          </cell>
          <cell r="AZ3357">
            <v>0</v>
          </cell>
          <cell r="BA3357">
            <v>0</v>
          </cell>
          <cell r="BC3357" t="str">
            <v>OTHERS</v>
          </cell>
          <cell r="BE3357" t="str">
            <v>Aug</v>
          </cell>
        </row>
        <row r="3358">
          <cell r="C3358" t="str">
            <v>Yudean</v>
          </cell>
          <cell r="R3358">
            <v>0</v>
          </cell>
          <cell r="AZ3358">
            <v>0</v>
          </cell>
          <cell r="BA3358">
            <v>0</v>
          </cell>
          <cell r="BC3358" t="str">
            <v>OTHERS</v>
          </cell>
          <cell r="BE3358" t="str">
            <v>Sep</v>
          </cell>
        </row>
        <row r="3359">
          <cell r="C3359" t="str">
            <v>Yudean</v>
          </cell>
          <cell r="R3359">
            <v>0</v>
          </cell>
          <cell r="AZ3359">
            <v>0</v>
          </cell>
          <cell r="BA3359">
            <v>0</v>
          </cell>
          <cell r="BC3359" t="str">
            <v>OTHERS</v>
          </cell>
          <cell r="BE3359" t="str">
            <v>Oct</v>
          </cell>
        </row>
        <row r="3360">
          <cell r="C3360" t="str">
            <v>Yudean</v>
          </cell>
          <cell r="R3360">
            <v>0</v>
          </cell>
          <cell r="AZ3360">
            <v>0</v>
          </cell>
          <cell r="BA3360">
            <v>0</v>
          </cell>
          <cell r="BC3360" t="str">
            <v>OTHERS</v>
          </cell>
          <cell r="BE3360" t="str">
            <v>Nov</v>
          </cell>
        </row>
        <row r="3361">
          <cell r="C3361" t="str">
            <v>Yudean</v>
          </cell>
          <cell r="R3361">
            <v>0</v>
          </cell>
          <cell r="AZ3361">
            <v>0</v>
          </cell>
          <cell r="BA3361">
            <v>0</v>
          </cell>
          <cell r="BC3361" t="str">
            <v>OTHERS</v>
          </cell>
          <cell r="BE3361" t="str">
            <v>Dec</v>
          </cell>
        </row>
        <row r="3362">
          <cell r="C3362" t="str">
            <v>Other</v>
          </cell>
          <cell r="R3362">
            <v>0</v>
          </cell>
          <cell r="AZ3362">
            <v>0</v>
          </cell>
          <cell r="BA3362">
            <v>0</v>
          </cell>
          <cell r="BC3362" t="str">
            <v>OTHERS</v>
          </cell>
          <cell r="BE3362" t="str">
            <v>Jan</v>
          </cell>
        </row>
        <row r="3363">
          <cell r="C3363" t="str">
            <v>Other</v>
          </cell>
          <cell r="R3363">
            <v>0</v>
          </cell>
          <cell r="AZ3363">
            <v>0</v>
          </cell>
          <cell r="BA3363">
            <v>0</v>
          </cell>
          <cell r="BC3363" t="str">
            <v>OTHERS</v>
          </cell>
          <cell r="BE3363" t="str">
            <v>Feb</v>
          </cell>
        </row>
        <row r="3364">
          <cell r="C3364" t="str">
            <v>Other</v>
          </cell>
          <cell r="R3364">
            <v>0</v>
          </cell>
          <cell r="AZ3364">
            <v>0</v>
          </cell>
          <cell r="BA3364">
            <v>0</v>
          </cell>
          <cell r="BC3364" t="str">
            <v>OTHERS</v>
          </cell>
          <cell r="BE3364" t="str">
            <v>Mar</v>
          </cell>
        </row>
        <row r="3365">
          <cell r="C3365" t="str">
            <v>Other</v>
          </cell>
          <cell r="R3365">
            <v>0</v>
          </cell>
          <cell r="AZ3365">
            <v>0</v>
          </cell>
          <cell r="BA3365">
            <v>0</v>
          </cell>
          <cell r="BC3365" t="str">
            <v>OTHERS</v>
          </cell>
          <cell r="BE3365" t="str">
            <v>Apr</v>
          </cell>
        </row>
        <row r="3366">
          <cell r="C3366" t="str">
            <v>Other</v>
          </cell>
          <cell r="R3366">
            <v>0</v>
          </cell>
          <cell r="AZ3366">
            <v>0</v>
          </cell>
          <cell r="BA3366">
            <v>0</v>
          </cell>
          <cell r="BC3366" t="str">
            <v>OTHERS</v>
          </cell>
          <cell r="BE3366" t="str">
            <v>May</v>
          </cell>
        </row>
        <row r="3367">
          <cell r="C3367" t="str">
            <v>Other</v>
          </cell>
          <cell r="R3367">
            <v>0</v>
          </cell>
          <cell r="AZ3367">
            <v>0</v>
          </cell>
          <cell r="BA3367">
            <v>0</v>
          </cell>
          <cell r="BC3367" t="str">
            <v>OTHERS</v>
          </cell>
          <cell r="BE3367" t="str">
            <v>Jun</v>
          </cell>
        </row>
        <row r="3368">
          <cell r="C3368" t="str">
            <v>Other</v>
          </cell>
          <cell r="R3368">
            <v>0</v>
          </cell>
          <cell r="AZ3368">
            <v>0</v>
          </cell>
          <cell r="BA3368">
            <v>0</v>
          </cell>
          <cell r="BC3368" t="str">
            <v>OTHERS</v>
          </cell>
          <cell r="BE3368" t="str">
            <v>Jul</v>
          </cell>
        </row>
        <row r="3369">
          <cell r="C3369" t="str">
            <v>Other</v>
          </cell>
          <cell r="R3369">
            <v>0</v>
          </cell>
          <cell r="AZ3369">
            <v>0</v>
          </cell>
          <cell r="BA3369">
            <v>0</v>
          </cell>
          <cell r="BC3369" t="str">
            <v>OTHERS</v>
          </cell>
          <cell r="BE3369" t="str">
            <v>Aug</v>
          </cell>
        </row>
        <row r="3370">
          <cell r="C3370" t="str">
            <v>Other</v>
          </cell>
          <cell r="R3370">
            <v>0</v>
          </cell>
          <cell r="AZ3370">
            <v>0</v>
          </cell>
          <cell r="BA3370">
            <v>0</v>
          </cell>
          <cell r="BC3370" t="str">
            <v>OTHERS</v>
          </cell>
          <cell r="BE3370" t="str">
            <v>Sep</v>
          </cell>
        </row>
        <row r="3371">
          <cell r="C3371" t="str">
            <v>Other</v>
          </cell>
          <cell r="R3371">
            <v>0</v>
          </cell>
          <cell r="AZ3371">
            <v>0</v>
          </cell>
          <cell r="BA3371">
            <v>0</v>
          </cell>
          <cell r="BC3371" t="str">
            <v>OTHERS</v>
          </cell>
          <cell r="BE3371" t="str">
            <v>Oct</v>
          </cell>
        </row>
        <row r="3372">
          <cell r="C3372" t="str">
            <v>Other</v>
          </cell>
          <cell r="R3372">
            <v>0</v>
          </cell>
          <cell r="AZ3372">
            <v>0</v>
          </cell>
          <cell r="BA3372">
            <v>0</v>
          </cell>
          <cell r="BC3372" t="str">
            <v>OTHERS</v>
          </cell>
          <cell r="BE3372" t="str">
            <v>Nov</v>
          </cell>
        </row>
        <row r="3373">
          <cell r="C3373" t="str">
            <v>Other</v>
          </cell>
          <cell r="R3373">
            <v>0</v>
          </cell>
          <cell r="AZ3373">
            <v>0</v>
          </cell>
          <cell r="BA3373">
            <v>0</v>
          </cell>
          <cell r="BC3373" t="str">
            <v>OTHERS</v>
          </cell>
          <cell r="BE3373" t="str">
            <v>Dec</v>
          </cell>
        </row>
        <row r="3374">
          <cell r="C3374" t="str">
            <v>Other</v>
          </cell>
          <cell r="R3374">
            <v>0</v>
          </cell>
          <cell r="AZ3374">
            <v>0</v>
          </cell>
          <cell r="BA3374">
            <v>0</v>
          </cell>
          <cell r="BC3374" t="str">
            <v>OTHERS</v>
          </cell>
          <cell r="BE3374" t="str">
            <v>Jan</v>
          </cell>
        </row>
        <row r="3375">
          <cell r="C3375" t="str">
            <v>Other</v>
          </cell>
          <cell r="R3375">
            <v>0</v>
          </cell>
          <cell r="AZ3375">
            <v>0</v>
          </cell>
          <cell r="BA3375">
            <v>0</v>
          </cell>
          <cell r="BC3375" t="str">
            <v>OTHERS</v>
          </cell>
          <cell r="BE3375" t="str">
            <v>Feb</v>
          </cell>
        </row>
        <row r="3376">
          <cell r="C3376" t="str">
            <v>Other</v>
          </cell>
          <cell r="R3376">
            <v>0</v>
          </cell>
          <cell r="AZ3376">
            <v>0</v>
          </cell>
          <cell r="BA3376">
            <v>0</v>
          </cell>
          <cell r="BC3376" t="str">
            <v>OTHERS</v>
          </cell>
          <cell r="BE3376" t="str">
            <v>Mar</v>
          </cell>
        </row>
        <row r="3377">
          <cell r="C3377" t="str">
            <v>Other</v>
          </cell>
          <cell r="R3377">
            <v>0</v>
          </cell>
          <cell r="AZ3377">
            <v>0</v>
          </cell>
          <cell r="BA3377">
            <v>0</v>
          </cell>
          <cell r="BC3377" t="str">
            <v>OTHERS</v>
          </cell>
          <cell r="BE3377" t="str">
            <v>Apr</v>
          </cell>
        </row>
        <row r="3378">
          <cell r="C3378" t="str">
            <v>Other</v>
          </cell>
          <cell r="R3378">
            <v>0</v>
          </cell>
          <cell r="AZ3378">
            <v>0</v>
          </cell>
          <cell r="BA3378">
            <v>0</v>
          </cell>
          <cell r="BC3378" t="str">
            <v>OTHERS</v>
          </cell>
          <cell r="BE3378" t="str">
            <v>May</v>
          </cell>
        </row>
        <row r="3379">
          <cell r="C3379" t="str">
            <v>Other</v>
          </cell>
          <cell r="R3379">
            <v>0</v>
          </cell>
          <cell r="AZ3379">
            <v>0</v>
          </cell>
          <cell r="BA3379">
            <v>0</v>
          </cell>
          <cell r="BC3379" t="str">
            <v>OTHERS</v>
          </cell>
          <cell r="BE3379" t="str">
            <v>Jun</v>
          </cell>
        </row>
        <row r="3380">
          <cell r="C3380" t="str">
            <v>Other</v>
          </cell>
          <cell r="R3380">
            <v>0</v>
          </cell>
          <cell r="AZ3380">
            <v>0</v>
          </cell>
          <cell r="BA3380">
            <v>0</v>
          </cell>
          <cell r="BC3380" t="str">
            <v>OTHERS</v>
          </cell>
          <cell r="BE3380" t="str">
            <v>Jul</v>
          </cell>
        </row>
        <row r="3381">
          <cell r="C3381" t="str">
            <v>Other</v>
          </cell>
          <cell r="R3381">
            <v>0</v>
          </cell>
          <cell r="AZ3381">
            <v>0</v>
          </cell>
          <cell r="BA3381">
            <v>0</v>
          </cell>
          <cell r="BC3381" t="str">
            <v>OTHERS</v>
          </cell>
          <cell r="BE3381" t="str">
            <v>Aug</v>
          </cell>
        </row>
        <row r="3382">
          <cell r="C3382" t="str">
            <v>Other</v>
          </cell>
          <cell r="R3382">
            <v>0</v>
          </cell>
          <cell r="AZ3382">
            <v>0</v>
          </cell>
          <cell r="BA3382">
            <v>0</v>
          </cell>
          <cell r="BC3382" t="str">
            <v>OTHERS</v>
          </cell>
          <cell r="BE3382" t="str">
            <v>Sep</v>
          </cell>
        </row>
        <row r="3383">
          <cell r="C3383" t="str">
            <v>Other</v>
          </cell>
          <cell r="R3383">
            <v>0</v>
          </cell>
          <cell r="AZ3383">
            <v>0</v>
          </cell>
          <cell r="BA3383">
            <v>0</v>
          </cell>
          <cell r="BC3383" t="str">
            <v>OTHERS</v>
          </cell>
          <cell r="BE3383" t="str">
            <v>Oct</v>
          </cell>
        </row>
        <row r="3384">
          <cell r="C3384" t="str">
            <v>Other</v>
          </cell>
          <cell r="R3384">
            <v>0</v>
          </cell>
          <cell r="AZ3384">
            <v>0</v>
          </cell>
          <cell r="BA3384">
            <v>0</v>
          </cell>
          <cell r="BC3384" t="str">
            <v>OTHERS</v>
          </cell>
          <cell r="BE3384" t="str">
            <v>Nov</v>
          </cell>
        </row>
        <row r="3385">
          <cell r="C3385" t="str">
            <v>Other</v>
          </cell>
          <cell r="R3385">
            <v>0</v>
          </cell>
          <cell r="AZ3385">
            <v>0</v>
          </cell>
          <cell r="BA3385">
            <v>0</v>
          </cell>
          <cell r="BC3385" t="str">
            <v>OTHERS</v>
          </cell>
          <cell r="BE3385" t="str">
            <v>Dec</v>
          </cell>
        </row>
        <row r="3386">
          <cell r="C3386" t="str">
            <v>Hongkong Electric</v>
          </cell>
          <cell r="R3386">
            <v>0</v>
          </cell>
          <cell r="AZ3386">
            <v>0</v>
          </cell>
          <cell r="BA3386">
            <v>0</v>
          </cell>
          <cell r="BC3386" t="str">
            <v>GOLD</v>
          </cell>
          <cell r="BE3386" t="str">
            <v>Jan</v>
          </cell>
        </row>
        <row r="3387">
          <cell r="C3387" t="str">
            <v>Hongkong Electric</v>
          </cell>
          <cell r="R3387">
            <v>0</v>
          </cell>
          <cell r="AZ3387">
            <v>0</v>
          </cell>
          <cell r="BA3387">
            <v>0</v>
          </cell>
          <cell r="BC3387" t="str">
            <v>GOLD</v>
          </cell>
          <cell r="BE3387" t="str">
            <v>Feb</v>
          </cell>
        </row>
        <row r="3388">
          <cell r="C3388" t="str">
            <v>Hongkong Electric</v>
          </cell>
          <cell r="R3388">
            <v>0</v>
          </cell>
          <cell r="AZ3388">
            <v>0</v>
          </cell>
          <cell r="BA3388">
            <v>0</v>
          </cell>
          <cell r="BC3388" t="str">
            <v>GOLD</v>
          </cell>
          <cell r="BE3388" t="str">
            <v>Mar</v>
          </cell>
        </row>
        <row r="3389">
          <cell r="C3389" t="str">
            <v>Hongkong Electric</v>
          </cell>
          <cell r="R3389">
            <v>0</v>
          </cell>
          <cell r="AZ3389">
            <v>0</v>
          </cell>
          <cell r="BA3389">
            <v>0</v>
          </cell>
          <cell r="BC3389" t="str">
            <v>GOLD</v>
          </cell>
          <cell r="BE3389" t="str">
            <v>Apr</v>
          </cell>
        </row>
        <row r="3390">
          <cell r="C3390" t="str">
            <v>Hongkong Electric</v>
          </cell>
          <cell r="R3390">
            <v>0</v>
          </cell>
          <cell r="AZ3390">
            <v>0</v>
          </cell>
          <cell r="BA3390">
            <v>0</v>
          </cell>
          <cell r="BC3390" t="str">
            <v>GOLD</v>
          </cell>
          <cell r="BE3390" t="str">
            <v>May</v>
          </cell>
        </row>
        <row r="3391">
          <cell r="C3391" t="str">
            <v>Hongkong Electric</v>
          </cell>
          <cell r="R3391">
            <v>0</v>
          </cell>
          <cell r="AZ3391">
            <v>0</v>
          </cell>
          <cell r="BA3391">
            <v>0</v>
          </cell>
          <cell r="BC3391" t="str">
            <v>GOLD</v>
          </cell>
          <cell r="BE3391" t="str">
            <v>Jun</v>
          </cell>
        </row>
        <row r="3392">
          <cell r="C3392" t="str">
            <v>Hongkong Electric</v>
          </cell>
          <cell r="R3392">
            <v>0</v>
          </cell>
          <cell r="AZ3392">
            <v>0</v>
          </cell>
          <cell r="BA3392">
            <v>0</v>
          </cell>
          <cell r="BC3392" t="str">
            <v>GOLD</v>
          </cell>
          <cell r="BE3392" t="str">
            <v>Jul</v>
          </cell>
        </row>
        <row r="3393">
          <cell r="C3393" t="str">
            <v>Hongkong Electric</v>
          </cell>
          <cell r="R3393">
            <v>0</v>
          </cell>
          <cell r="AZ3393">
            <v>0</v>
          </cell>
          <cell r="BA3393">
            <v>0</v>
          </cell>
          <cell r="BC3393" t="str">
            <v>GOLD</v>
          </cell>
          <cell r="BE3393" t="str">
            <v>Aug</v>
          </cell>
        </row>
        <row r="3394">
          <cell r="C3394" t="str">
            <v>Hongkong Electric</v>
          </cell>
          <cell r="R3394">
            <v>0</v>
          </cell>
          <cell r="AZ3394">
            <v>0</v>
          </cell>
          <cell r="BA3394">
            <v>0</v>
          </cell>
          <cell r="BC3394" t="str">
            <v>GOLD</v>
          </cell>
          <cell r="BE3394" t="str">
            <v>Sep</v>
          </cell>
        </row>
        <row r="3395">
          <cell r="C3395" t="str">
            <v>Hongkong Electric</v>
          </cell>
          <cell r="R3395">
            <v>0</v>
          </cell>
          <cell r="AZ3395">
            <v>0</v>
          </cell>
          <cell r="BA3395">
            <v>0</v>
          </cell>
          <cell r="BC3395" t="str">
            <v>GOLD</v>
          </cell>
          <cell r="BE3395" t="str">
            <v>Oct</v>
          </cell>
        </row>
        <row r="3396">
          <cell r="C3396" t="str">
            <v>Hongkong Electric</v>
          </cell>
          <cell r="R3396">
            <v>0</v>
          </cell>
          <cell r="AZ3396">
            <v>0</v>
          </cell>
          <cell r="BA3396">
            <v>0</v>
          </cell>
          <cell r="BC3396" t="str">
            <v>GOLD</v>
          </cell>
          <cell r="BE3396" t="str">
            <v>Nov</v>
          </cell>
        </row>
        <row r="3397">
          <cell r="C3397" t="str">
            <v>Hongkong Electric</v>
          </cell>
          <cell r="R3397">
            <v>0</v>
          </cell>
          <cell r="AZ3397">
            <v>0</v>
          </cell>
          <cell r="BA3397">
            <v>0</v>
          </cell>
          <cell r="BC3397" t="str">
            <v>GOLD</v>
          </cell>
          <cell r="BE3397" t="str">
            <v>Dec</v>
          </cell>
        </row>
        <row r="3398">
          <cell r="C3398" t="str">
            <v>Hongkong Electric</v>
          </cell>
          <cell r="R3398">
            <v>0</v>
          </cell>
          <cell r="AZ3398">
            <v>0</v>
          </cell>
          <cell r="BA3398">
            <v>0</v>
          </cell>
          <cell r="BC3398" t="str">
            <v>GOLD</v>
          </cell>
          <cell r="BE3398" t="str">
            <v>Jan</v>
          </cell>
        </row>
        <row r="3399">
          <cell r="C3399" t="str">
            <v>Hongkong Electric</v>
          </cell>
          <cell r="R3399">
            <v>0</v>
          </cell>
          <cell r="AZ3399">
            <v>0</v>
          </cell>
          <cell r="BA3399">
            <v>0</v>
          </cell>
          <cell r="BC3399" t="str">
            <v>GOLD</v>
          </cell>
          <cell r="BE3399" t="str">
            <v>Feb</v>
          </cell>
        </row>
        <row r="3400">
          <cell r="C3400" t="str">
            <v>Hongkong Electric</v>
          </cell>
          <cell r="R3400">
            <v>0</v>
          </cell>
          <cell r="AZ3400">
            <v>0</v>
          </cell>
          <cell r="BA3400">
            <v>0</v>
          </cell>
          <cell r="BC3400" t="str">
            <v>GOLD</v>
          </cell>
          <cell r="BE3400" t="str">
            <v>Mar</v>
          </cell>
        </row>
        <row r="3401">
          <cell r="C3401" t="str">
            <v>Hongkong Electric</v>
          </cell>
          <cell r="R3401">
            <v>0</v>
          </cell>
          <cell r="AZ3401">
            <v>0</v>
          </cell>
          <cell r="BA3401">
            <v>0</v>
          </cell>
          <cell r="BC3401" t="str">
            <v>GOLD</v>
          </cell>
          <cell r="BE3401" t="str">
            <v>Apr</v>
          </cell>
        </row>
        <row r="3402">
          <cell r="C3402" t="str">
            <v>Hongkong Electric</v>
          </cell>
          <cell r="R3402">
            <v>0</v>
          </cell>
          <cell r="AZ3402">
            <v>0</v>
          </cell>
          <cell r="BA3402">
            <v>0</v>
          </cell>
          <cell r="BC3402" t="str">
            <v>GOLD</v>
          </cell>
          <cell r="BE3402" t="str">
            <v>May</v>
          </cell>
        </row>
        <row r="3403">
          <cell r="C3403" t="str">
            <v>Hongkong Electric</v>
          </cell>
          <cell r="R3403">
            <v>0</v>
          </cell>
          <cell r="AZ3403">
            <v>0</v>
          </cell>
          <cell r="BA3403">
            <v>0</v>
          </cell>
          <cell r="BC3403" t="str">
            <v>GOLD</v>
          </cell>
          <cell r="BE3403" t="str">
            <v>Jun</v>
          </cell>
        </row>
        <row r="3404">
          <cell r="C3404" t="str">
            <v>Hongkong Electric</v>
          </cell>
          <cell r="R3404">
            <v>0</v>
          </cell>
          <cell r="AZ3404">
            <v>0</v>
          </cell>
          <cell r="BA3404">
            <v>0</v>
          </cell>
          <cell r="BC3404" t="str">
            <v>GOLD</v>
          </cell>
          <cell r="BE3404" t="str">
            <v>Jul</v>
          </cell>
        </row>
        <row r="3405">
          <cell r="C3405" t="str">
            <v>Hongkong Electric</v>
          </cell>
          <cell r="R3405">
            <v>0</v>
          </cell>
          <cell r="AZ3405">
            <v>0</v>
          </cell>
          <cell r="BA3405">
            <v>0</v>
          </cell>
          <cell r="BC3405" t="str">
            <v>GOLD</v>
          </cell>
          <cell r="BE3405" t="str">
            <v>Aug</v>
          </cell>
        </row>
        <row r="3406">
          <cell r="C3406" t="str">
            <v>Hongkong Electric</v>
          </cell>
          <cell r="R3406">
            <v>0</v>
          </cell>
          <cell r="AZ3406">
            <v>0</v>
          </cell>
          <cell r="BA3406">
            <v>0</v>
          </cell>
          <cell r="BC3406" t="str">
            <v>GOLD</v>
          </cell>
          <cell r="BE3406" t="str">
            <v>Sep</v>
          </cell>
        </row>
        <row r="3407">
          <cell r="C3407" t="str">
            <v>Hongkong Electric</v>
          </cell>
          <cell r="R3407">
            <v>0</v>
          </cell>
          <cell r="AZ3407">
            <v>0</v>
          </cell>
          <cell r="BA3407">
            <v>0</v>
          </cell>
          <cell r="BC3407" t="str">
            <v>GOLD</v>
          </cell>
          <cell r="BE3407" t="str">
            <v>Oct</v>
          </cell>
        </row>
        <row r="3408">
          <cell r="C3408" t="str">
            <v>Hongkong Electric</v>
          </cell>
          <cell r="R3408">
            <v>0</v>
          </cell>
          <cell r="AZ3408">
            <v>0</v>
          </cell>
          <cell r="BA3408">
            <v>0</v>
          </cell>
          <cell r="BC3408" t="str">
            <v>GOLD</v>
          </cell>
          <cell r="BE3408" t="str">
            <v>Nov</v>
          </cell>
        </row>
        <row r="3409">
          <cell r="C3409" t="str">
            <v>Hongkong Electric</v>
          </cell>
          <cell r="R3409">
            <v>0</v>
          </cell>
          <cell r="AZ3409">
            <v>0</v>
          </cell>
          <cell r="BA3409">
            <v>0</v>
          </cell>
          <cell r="BC3409" t="str">
            <v>GOLD</v>
          </cell>
          <cell r="BE3409" t="str">
            <v>Dec</v>
          </cell>
        </row>
        <row r="3410">
          <cell r="C3410" t="str">
            <v>Hongkong Electric</v>
          </cell>
          <cell r="R3410">
            <v>0</v>
          </cell>
          <cell r="AZ3410">
            <v>0</v>
          </cell>
          <cell r="BA3410">
            <v>0</v>
          </cell>
          <cell r="BC3410" t="str">
            <v>GOLD</v>
          </cell>
          <cell r="BE3410" t="str">
            <v>Jan</v>
          </cell>
        </row>
        <row r="3411">
          <cell r="C3411" t="str">
            <v>Hongkong Electric</v>
          </cell>
          <cell r="R3411">
            <v>0</v>
          </cell>
          <cell r="AZ3411">
            <v>0</v>
          </cell>
          <cell r="BA3411">
            <v>0</v>
          </cell>
          <cell r="BC3411" t="str">
            <v>GOLD</v>
          </cell>
          <cell r="BE3411" t="str">
            <v>Feb</v>
          </cell>
        </row>
        <row r="3412">
          <cell r="C3412" t="str">
            <v>Hongkong Electric</v>
          </cell>
          <cell r="R3412">
            <v>0</v>
          </cell>
          <cell r="AZ3412">
            <v>0</v>
          </cell>
          <cell r="BA3412">
            <v>0</v>
          </cell>
          <cell r="BC3412" t="str">
            <v>GOLD</v>
          </cell>
          <cell r="BE3412" t="str">
            <v>Mar</v>
          </cell>
        </row>
        <row r="3413">
          <cell r="C3413" t="str">
            <v>Hongkong Electric</v>
          </cell>
          <cell r="R3413">
            <v>0</v>
          </cell>
          <cell r="AZ3413">
            <v>0</v>
          </cell>
          <cell r="BA3413">
            <v>0</v>
          </cell>
          <cell r="BC3413" t="str">
            <v>GOLD</v>
          </cell>
          <cell r="BE3413" t="str">
            <v>Apr</v>
          </cell>
        </row>
        <row r="3414">
          <cell r="C3414" t="str">
            <v>Hongkong Electric</v>
          </cell>
          <cell r="R3414">
            <v>0</v>
          </cell>
          <cell r="AZ3414">
            <v>0</v>
          </cell>
          <cell r="BA3414">
            <v>0</v>
          </cell>
          <cell r="BC3414" t="str">
            <v>GOLD</v>
          </cell>
          <cell r="BE3414" t="str">
            <v>May</v>
          </cell>
        </row>
        <row r="3415">
          <cell r="C3415" t="str">
            <v>Hongkong Electric</v>
          </cell>
          <cell r="R3415">
            <v>0</v>
          </cell>
          <cell r="AZ3415">
            <v>0</v>
          </cell>
          <cell r="BA3415">
            <v>0</v>
          </cell>
          <cell r="BC3415" t="str">
            <v>GOLD</v>
          </cell>
          <cell r="BE3415" t="str">
            <v>Jun</v>
          </cell>
        </row>
        <row r="3416">
          <cell r="C3416" t="str">
            <v>Hongkong Electric</v>
          </cell>
          <cell r="R3416">
            <v>0</v>
          </cell>
          <cell r="AZ3416">
            <v>0</v>
          </cell>
          <cell r="BA3416">
            <v>0</v>
          </cell>
          <cell r="BC3416" t="str">
            <v>GOLD</v>
          </cell>
          <cell r="BE3416" t="str">
            <v>Jul</v>
          </cell>
        </row>
        <row r="3417">
          <cell r="C3417" t="str">
            <v>Hongkong Electric</v>
          </cell>
          <cell r="R3417">
            <v>0</v>
          </cell>
          <cell r="AZ3417">
            <v>0</v>
          </cell>
          <cell r="BA3417">
            <v>0</v>
          </cell>
          <cell r="BC3417" t="str">
            <v>GOLD</v>
          </cell>
          <cell r="BE3417" t="str">
            <v>Aug</v>
          </cell>
        </row>
        <row r="3418">
          <cell r="C3418" t="str">
            <v>Hongkong Electric</v>
          </cell>
          <cell r="R3418">
            <v>0</v>
          </cell>
          <cell r="AZ3418">
            <v>0</v>
          </cell>
          <cell r="BA3418">
            <v>0</v>
          </cell>
          <cell r="BC3418" t="str">
            <v>GOLD</v>
          </cell>
          <cell r="BE3418" t="str">
            <v>Sep</v>
          </cell>
        </row>
        <row r="3419">
          <cell r="C3419" t="str">
            <v>Hongkong Electric</v>
          </cell>
          <cell r="R3419">
            <v>0</v>
          </cell>
          <cell r="AZ3419">
            <v>0</v>
          </cell>
          <cell r="BA3419">
            <v>0</v>
          </cell>
          <cell r="BC3419" t="str">
            <v>GOLD</v>
          </cell>
          <cell r="BE3419" t="str">
            <v>Oct</v>
          </cell>
        </row>
        <row r="3420">
          <cell r="C3420" t="str">
            <v>Hongkong Electric</v>
          </cell>
          <cell r="R3420">
            <v>0</v>
          </cell>
          <cell r="AZ3420">
            <v>0</v>
          </cell>
          <cell r="BA3420">
            <v>0</v>
          </cell>
          <cell r="BC3420" t="str">
            <v>GOLD</v>
          </cell>
          <cell r="BE3420" t="str">
            <v>Nov</v>
          </cell>
        </row>
        <row r="3421">
          <cell r="C3421" t="str">
            <v>Hongkong Electric</v>
          </cell>
          <cell r="R3421">
            <v>0</v>
          </cell>
          <cell r="AZ3421">
            <v>0</v>
          </cell>
          <cell r="BA3421">
            <v>0</v>
          </cell>
          <cell r="BC3421" t="str">
            <v>GOLD</v>
          </cell>
          <cell r="BE3421" t="str">
            <v>Dec</v>
          </cell>
        </row>
        <row r="3422">
          <cell r="C3422" t="str">
            <v>Hongkong Electric</v>
          </cell>
          <cell r="R3422">
            <v>60000</v>
          </cell>
          <cell r="AZ3422">
            <v>-279000</v>
          </cell>
          <cell r="BA3422">
            <v>-54497.083201518515</v>
          </cell>
          <cell r="BC3422" t="str">
            <v>GOLD</v>
          </cell>
          <cell r="BE3422" t="str">
            <v>Jan</v>
          </cell>
        </row>
        <row r="3423">
          <cell r="C3423" t="str">
            <v>Hongkong Electric</v>
          </cell>
          <cell r="R3423">
            <v>0</v>
          </cell>
          <cell r="AZ3423">
            <v>0</v>
          </cell>
          <cell r="BA3423">
            <v>0</v>
          </cell>
          <cell r="BC3423" t="str">
            <v>GOLD</v>
          </cell>
          <cell r="BE3423" t="str">
            <v>Feb</v>
          </cell>
        </row>
        <row r="3424">
          <cell r="C3424" t="str">
            <v>Hongkong Electric</v>
          </cell>
          <cell r="R3424">
            <v>0</v>
          </cell>
          <cell r="AZ3424">
            <v>0</v>
          </cell>
          <cell r="BA3424">
            <v>0</v>
          </cell>
          <cell r="BC3424" t="str">
            <v>GOLD</v>
          </cell>
          <cell r="BE3424" t="str">
            <v>Mar</v>
          </cell>
        </row>
        <row r="3425">
          <cell r="C3425" t="str">
            <v>Hongkong Electric</v>
          </cell>
          <cell r="R3425">
            <v>0</v>
          </cell>
          <cell r="AZ3425">
            <v>0</v>
          </cell>
          <cell r="BA3425">
            <v>0</v>
          </cell>
          <cell r="BC3425" t="str">
            <v>GOLD</v>
          </cell>
          <cell r="BE3425" t="str">
            <v>Apr</v>
          </cell>
        </row>
        <row r="3426">
          <cell r="C3426" t="str">
            <v>Hongkong Electric</v>
          </cell>
          <cell r="R3426">
            <v>0</v>
          </cell>
          <cell r="AZ3426">
            <v>0</v>
          </cell>
          <cell r="BA3426">
            <v>0</v>
          </cell>
          <cell r="BC3426" t="str">
            <v>GOLD</v>
          </cell>
          <cell r="BE3426" t="str">
            <v>May</v>
          </cell>
        </row>
        <row r="3427">
          <cell r="C3427" t="str">
            <v>Hongkong Electric</v>
          </cell>
          <cell r="R3427">
            <v>0</v>
          </cell>
          <cell r="AZ3427">
            <v>0</v>
          </cell>
          <cell r="BA3427">
            <v>0</v>
          </cell>
          <cell r="BC3427" t="str">
            <v>GOLD</v>
          </cell>
          <cell r="BE3427" t="str">
            <v>Jun</v>
          </cell>
        </row>
        <row r="3428">
          <cell r="C3428" t="str">
            <v>Hongkong Electric</v>
          </cell>
          <cell r="R3428">
            <v>0</v>
          </cell>
          <cell r="AZ3428">
            <v>0</v>
          </cell>
          <cell r="BA3428">
            <v>0</v>
          </cell>
          <cell r="BC3428" t="str">
            <v>GOLD</v>
          </cell>
          <cell r="BE3428" t="str">
            <v>Jul</v>
          </cell>
        </row>
        <row r="3429">
          <cell r="C3429" t="str">
            <v>Hongkong Electric</v>
          </cell>
          <cell r="R3429">
            <v>0</v>
          </cell>
          <cell r="AZ3429">
            <v>0</v>
          </cell>
          <cell r="BA3429">
            <v>0</v>
          </cell>
          <cell r="BC3429" t="str">
            <v>GOLD</v>
          </cell>
          <cell r="BE3429" t="str">
            <v>Aug</v>
          </cell>
        </row>
        <row r="3430">
          <cell r="C3430" t="str">
            <v>Hongkong Electric</v>
          </cell>
          <cell r="R3430">
            <v>0</v>
          </cell>
          <cell r="AZ3430">
            <v>0</v>
          </cell>
          <cell r="BA3430">
            <v>0</v>
          </cell>
          <cell r="BC3430" t="str">
            <v>GOLD</v>
          </cell>
          <cell r="BE3430" t="str">
            <v>Sep</v>
          </cell>
        </row>
        <row r="3431">
          <cell r="C3431" t="str">
            <v>Hongkong Electric</v>
          </cell>
          <cell r="R3431">
            <v>0</v>
          </cell>
          <cell r="AZ3431">
            <v>0</v>
          </cell>
          <cell r="BA3431">
            <v>0</v>
          </cell>
          <cell r="BC3431" t="str">
            <v>GOLD</v>
          </cell>
          <cell r="BE3431" t="str">
            <v>Oct</v>
          </cell>
        </row>
        <row r="3432">
          <cell r="C3432" t="str">
            <v>Hongkong Electric</v>
          </cell>
          <cell r="R3432">
            <v>0</v>
          </cell>
          <cell r="AZ3432">
            <v>0</v>
          </cell>
          <cell r="BA3432">
            <v>0</v>
          </cell>
          <cell r="BC3432" t="str">
            <v>GOLD</v>
          </cell>
          <cell r="BE3432" t="str">
            <v>Nov</v>
          </cell>
        </row>
        <row r="3433">
          <cell r="C3433" t="str">
            <v>Hongkong Electric</v>
          </cell>
          <cell r="R3433">
            <v>0</v>
          </cell>
          <cell r="AZ3433">
            <v>0</v>
          </cell>
          <cell r="BA3433">
            <v>0</v>
          </cell>
          <cell r="BC3433" t="str">
            <v>GOLD</v>
          </cell>
          <cell r="BE3433" t="str">
            <v>Dec</v>
          </cell>
        </row>
        <row r="3434">
          <cell r="C3434" t="str">
            <v>Hongkong Electric</v>
          </cell>
          <cell r="R3434">
            <v>0</v>
          </cell>
          <cell r="AZ3434">
            <v>0</v>
          </cell>
          <cell r="BA3434">
            <v>0</v>
          </cell>
          <cell r="BC3434" t="str">
            <v>GOLD</v>
          </cell>
          <cell r="BE3434" t="str">
            <v>Jan</v>
          </cell>
        </row>
        <row r="3435">
          <cell r="C3435" t="str">
            <v>Hongkong Electric</v>
          </cell>
          <cell r="R3435">
            <v>0</v>
          </cell>
          <cell r="AZ3435">
            <v>0</v>
          </cell>
          <cell r="BA3435">
            <v>0</v>
          </cell>
          <cell r="BC3435" t="str">
            <v>GOLD</v>
          </cell>
          <cell r="BE3435" t="str">
            <v>Feb</v>
          </cell>
        </row>
        <row r="3436">
          <cell r="C3436" t="str">
            <v>Hongkong Electric</v>
          </cell>
          <cell r="R3436">
            <v>0</v>
          </cell>
          <cell r="AZ3436">
            <v>0</v>
          </cell>
          <cell r="BA3436">
            <v>0</v>
          </cell>
          <cell r="BC3436" t="str">
            <v>GOLD</v>
          </cell>
          <cell r="BE3436" t="str">
            <v>Mar</v>
          </cell>
        </row>
        <row r="3437">
          <cell r="C3437" t="str">
            <v>Hongkong Electric</v>
          </cell>
          <cell r="R3437">
            <v>56000</v>
          </cell>
          <cell r="AZ3437">
            <v>-260400.00000000003</v>
          </cell>
          <cell r="BA3437">
            <v>-59645.118551173589</v>
          </cell>
          <cell r="BC3437" t="str">
            <v>GOLD</v>
          </cell>
          <cell r="BE3437" t="str">
            <v>Apr</v>
          </cell>
        </row>
        <row r="3438">
          <cell r="C3438" t="str">
            <v>Hongkong Electric</v>
          </cell>
          <cell r="R3438">
            <v>0</v>
          </cell>
          <cell r="AZ3438">
            <v>0</v>
          </cell>
          <cell r="BA3438">
            <v>0</v>
          </cell>
          <cell r="BC3438" t="str">
            <v>GOLD</v>
          </cell>
          <cell r="BE3438" t="str">
            <v>May</v>
          </cell>
        </row>
        <row r="3439">
          <cell r="C3439" t="str">
            <v>Hongkong Electric</v>
          </cell>
          <cell r="R3439">
            <v>0</v>
          </cell>
          <cell r="AZ3439">
            <v>0</v>
          </cell>
          <cell r="BA3439">
            <v>0</v>
          </cell>
          <cell r="BC3439" t="str">
            <v>GOLD</v>
          </cell>
          <cell r="BE3439" t="str">
            <v>Jun</v>
          </cell>
        </row>
        <row r="3440">
          <cell r="C3440" t="str">
            <v>Hongkong Electric</v>
          </cell>
          <cell r="R3440">
            <v>0</v>
          </cell>
          <cell r="AZ3440">
            <v>0</v>
          </cell>
          <cell r="BA3440">
            <v>0</v>
          </cell>
          <cell r="BC3440" t="str">
            <v>GOLD</v>
          </cell>
          <cell r="BE3440" t="str">
            <v>Jul</v>
          </cell>
        </row>
        <row r="3441">
          <cell r="C3441" t="str">
            <v>Hongkong Electric</v>
          </cell>
          <cell r="R3441">
            <v>0</v>
          </cell>
          <cell r="AZ3441">
            <v>0</v>
          </cell>
          <cell r="BA3441">
            <v>0</v>
          </cell>
          <cell r="BC3441" t="str">
            <v>GOLD</v>
          </cell>
          <cell r="BE3441" t="str">
            <v>Aug</v>
          </cell>
        </row>
        <row r="3442">
          <cell r="C3442" t="str">
            <v>Hongkong Electric</v>
          </cell>
          <cell r="R3442">
            <v>0</v>
          </cell>
          <cell r="AZ3442">
            <v>0</v>
          </cell>
          <cell r="BA3442">
            <v>0</v>
          </cell>
          <cell r="BC3442" t="str">
            <v>GOLD</v>
          </cell>
          <cell r="BE3442" t="str">
            <v>Sep</v>
          </cell>
        </row>
        <row r="3443">
          <cell r="C3443" t="str">
            <v>Hongkong Electric</v>
          </cell>
          <cell r="R3443">
            <v>0</v>
          </cell>
          <cell r="AZ3443">
            <v>0</v>
          </cell>
          <cell r="BA3443">
            <v>0</v>
          </cell>
          <cell r="BC3443" t="str">
            <v>GOLD</v>
          </cell>
          <cell r="BE3443" t="str">
            <v>Oct</v>
          </cell>
        </row>
        <row r="3444">
          <cell r="C3444" t="str">
            <v>Hongkong Electric</v>
          </cell>
          <cell r="R3444">
            <v>0</v>
          </cell>
          <cell r="AZ3444">
            <v>0</v>
          </cell>
          <cell r="BA3444">
            <v>0</v>
          </cell>
          <cell r="BC3444" t="str">
            <v>GOLD</v>
          </cell>
          <cell r="BE3444" t="str">
            <v>Nov</v>
          </cell>
        </row>
        <row r="3445">
          <cell r="C3445" t="str">
            <v>Hongkong Electric</v>
          </cell>
          <cell r="R3445">
            <v>0</v>
          </cell>
          <cell r="AZ3445">
            <v>0</v>
          </cell>
          <cell r="BA3445">
            <v>0</v>
          </cell>
          <cell r="BC3445" t="str">
            <v>GOLD</v>
          </cell>
          <cell r="BE3445" t="str">
            <v>Dec</v>
          </cell>
        </row>
        <row r="3446">
          <cell r="C3446" t="str">
            <v>Hongkong Electric</v>
          </cell>
          <cell r="R3446">
            <v>0</v>
          </cell>
          <cell r="AZ3446">
            <v>0</v>
          </cell>
          <cell r="BA3446">
            <v>0</v>
          </cell>
          <cell r="BC3446" t="str">
            <v>GOLD</v>
          </cell>
          <cell r="BE3446" t="str">
            <v>Jan</v>
          </cell>
        </row>
        <row r="3447">
          <cell r="C3447" t="str">
            <v>Hongkong Electric</v>
          </cell>
          <cell r="R3447">
            <v>0</v>
          </cell>
          <cell r="AZ3447">
            <v>0</v>
          </cell>
          <cell r="BA3447">
            <v>0</v>
          </cell>
          <cell r="BC3447" t="str">
            <v>GOLD</v>
          </cell>
          <cell r="BE3447" t="str">
            <v>Feb</v>
          </cell>
        </row>
        <row r="3448">
          <cell r="C3448" t="str">
            <v>Hongkong Electric</v>
          </cell>
          <cell r="R3448">
            <v>0</v>
          </cell>
          <cell r="AZ3448">
            <v>0</v>
          </cell>
          <cell r="BA3448">
            <v>0</v>
          </cell>
          <cell r="BC3448" t="str">
            <v>GOLD</v>
          </cell>
          <cell r="BE3448" t="str">
            <v>Mar</v>
          </cell>
        </row>
        <row r="3449">
          <cell r="C3449" t="str">
            <v>Hongkong Electric</v>
          </cell>
          <cell r="R3449">
            <v>13999.999999999996</v>
          </cell>
          <cell r="AZ3449">
            <v>-65099.999999999985</v>
          </cell>
          <cell r="BA3449">
            <v>-16808.434122031082</v>
          </cell>
          <cell r="BC3449" t="str">
            <v>GOLD</v>
          </cell>
          <cell r="BE3449" t="str">
            <v>Apr</v>
          </cell>
        </row>
        <row r="3450">
          <cell r="C3450" t="str">
            <v>Hongkong Electric</v>
          </cell>
          <cell r="R3450">
            <v>0</v>
          </cell>
          <cell r="AZ3450">
            <v>0</v>
          </cell>
          <cell r="BA3450">
            <v>0</v>
          </cell>
          <cell r="BC3450" t="str">
            <v>GOLD</v>
          </cell>
          <cell r="BE3450" t="str">
            <v>May</v>
          </cell>
        </row>
        <row r="3451">
          <cell r="C3451" t="str">
            <v>Hongkong Electric</v>
          </cell>
          <cell r="R3451">
            <v>0</v>
          </cell>
          <cell r="AZ3451">
            <v>0</v>
          </cell>
          <cell r="BA3451">
            <v>0</v>
          </cell>
          <cell r="BC3451" t="str">
            <v>GOLD</v>
          </cell>
          <cell r="BE3451" t="str">
            <v>Jun</v>
          </cell>
        </row>
        <row r="3452">
          <cell r="C3452" t="str">
            <v>Hongkong Electric</v>
          </cell>
          <cell r="R3452">
            <v>0</v>
          </cell>
          <cell r="AZ3452">
            <v>0</v>
          </cell>
          <cell r="BA3452">
            <v>0</v>
          </cell>
          <cell r="BC3452" t="str">
            <v>GOLD</v>
          </cell>
          <cell r="BE3452" t="str">
            <v>Jul</v>
          </cell>
        </row>
        <row r="3453">
          <cell r="C3453" t="str">
            <v>Hongkong Electric</v>
          </cell>
          <cell r="R3453">
            <v>0</v>
          </cell>
          <cell r="AZ3453">
            <v>0</v>
          </cell>
          <cell r="BA3453">
            <v>0</v>
          </cell>
          <cell r="BC3453" t="str">
            <v>GOLD</v>
          </cell>
          <cell r="BE3453" t="str">
            <v>Aug</v>
          </cell>
        </row>
        <row r="3454">
          <cell r="C3454" t="str">
            <v>Hongkong Electric</v>
          </cell>
          <cell r="R3454">
            <v>0</v>
          </cell>
          <cell r="AZ3454">
            <v>0</v>
          </cell>
          <cell r="BA3454">
            <v>0</v>
          </cell>
          <cell r="BC3454" t="str">
            <v>GOLD</v>
          </cell>
          <cell r="BE3454" t="str">
            <v>Sep</v>
          </cell>
        </row>
        <row r="3455">
          <cell r="C3455" t="str">
            <v>Hongkong Electric</v>
          </cell>
          <cell r="R3455">
            <v>0</v>
          </cell>
          <cell r="AZ3455">
            <v>0</v>
          </cell>
          <cell r="BA3455">
            <v>0</v>
          </cell>
          <cell r="BC3455" t="str">
            <v>GOLD</v>
          </cell>
          <cell r="BE3455" t="str">
            <v>Oct</v>
          </cell>
        </row>
        <row r="3456">
          <cell r="C3456" t="str">
            <v>Hongkong Electric</v>
          </cell>
          <cell r="R3456">
            <v>0</v>
          </cell>
          <cell r="AZ3456">
            <v>0</v>
          </cell>
          <cell r="BA3456">
            <v>0</v>
          </cell>
          <cell r="BC3456" t="str">
            <v>GOLD</v>
          </cell>
          <cell r="BE3456" t="str">
            <v>Nov</v>
          </cell>
        </row>
        <row r="3457">
          <cell r="C3457" t="str">
            <v>Hongkong Electric</v>
          </cell>
          <cell r="R3457">
            <v>0</v>
          </cell>
          <cell r="AZ3457">
            <v>0</v>
          </cell>
          <cell r="BA3457">
            <v>0</v>
          </cell>
          <cell r="BC3457" t="str">
            <v>GOLD</v>
          </cell>
          <cell r="BE3457" t="str">
            <v>Dec</v>
          </cell>
        </row>
        <row r="3458">
          <cell r="C3458" t="str">
            <v>Hongkong Electric</v>
          </cell>
          <cell r="R3458">
            <v>0</v>
          </cell>
          <cell r="AZ3458">
            <v>0</v>
          </cell>
          <cell r="BA3458">
            <v>0</v>
          </cell>
          <cell r="BC3458" t="str">
            <v>GOLD</v>
          </cell>
          <cell r="BE3458" t="str">
            <v>Jan</v>
          </cell>
        </row>
        <row r="3459">
          <cell r="C3459" t="str">
            <v>Hongkong Electric</v>
          </cell>
          <cell r="R3459">
            <v>70000</v>
          </cell>
          <cell r="AZ3459">
            <v>-325500</v>
          </cell>
          <cell r="BA3459">
            <v>-50969.035115469786</v>
          </cell>
          <cell r="BC3459" t="str">
            <v>GOLD</v>
          </cell>
          <cell r="BE3459" t="str">
            <v>Feb</v>
          </cell>
        </row>
        <row r="3460">
          <cell r="C3460" t="str">
            <v>Hongkong Electric</v>
          </cell>
          <cell r="R3460">
            <v>0</v>
          </cell>
          <cell r="AZ3460">
            <v>0</v>
          </cell>
          <cell r="BA3460">
            <v>0</v>
          </cell>
          <cell r="BC3460" t="str">
            <v>GOLD</v>
          </cell>
          <cell r="BE3460" t="str">
            <v>Mar</v>
          </cell>
        </row>
        <row r="3461">
          <cell r="C3461" t="str">
            <v>Hongkong Electric</v>
          </cell>
          <cell r="R3461">
            <v>0</v>
          </cell>
          <cell r="AZ3461">
            <v>0</v>
          </cell>
          <cell r="BA3461">
            <v>0</v>
          </cell>
          <cell r="BC3461" t="str">
            <v>GOLD</v>
          </cell>
          <cell r="BE3461" t="str">
            <v>Apr</v>
          </cell>
        </row>
        <row r="3462">
          <cell r="C3462" t="str">
            <v>Hongkong Electric</v>
          </cell>
          <cell r="R3462">
            <v>0</v>
          </cell>
          <cell r="AZ3462">
            <v>0</v>
          </cell>
          <cell r="BA3462">
            <v>0</v>
          </cell>
          <cell r="BC3462" t="str">
            <v>GOLD</v>
          </cell>
          <cell r="BE3462" t="str">
            <v>May</v>
          </cell>
        </row>
        <row r="3463">
          <cell r="C3463" t="str">
            <v>Hongkong Electric</v>
          </cell>
          <cell r="R3463">
            <v>0</v>
          </cell>
          <cell r="AZ3463">
            <v>0</v>
          </cell>
          <cell r="BA3463">
            <v>0</v>
          </cell>
          <cell r="BC3463" t="str">
            <v>GOLD</v>
          </cell>
          <cell r="BE3463" t="str">
            <v>Jun</v>
          </cell>
        </row>
        <row r="3464">
          <cell r="C3464" t="str">
            <v>Hongkong Electric</v>
          </cell>
          <cell r="R3464">
            <v>0</v>
          </cell>
          <cell r="AZ3464">
            <v>0</v>
          </cell>
          <cell r="BA3464">
            <v>0</v>
          </cell>
          <cell r="BC3464" t="str">
            <v>GOLD</v>
          </cell>
          <cell r="BE3464" t="str">
            <v>Jul</v>
          </cell>
        </row>
        <row r="3465">
          <cell r="C3465" t="str">
            <v>Hongkong Electric</v>
          </cell>
          <cell r="R3465">
            <v>0</v>
          </cell>
          <cell r="AZ3465">
            <v>0</v>
          </cell>
          <cell r="BA3465">
            <v>0</v>
          </cell>
          <cell r="BC3465" t="str">
            <v>GOLD</v>
          </cell>
          <cell r="BE3465" t="str">
            <v>Aug</v>
          </cell>
        </row>
        <row r="3466">
          <cell r="C3466" t="str">
            <v>Hongkong Electric</v>
          </cell>
          <cell r="R3466">
            <v>0</v>
          </cell>
          <cell r="AZ3466">
            <v>0</v>
          </cell>
          <cell r="BA3466">
            <v>0</v>
          </cell>
          <cell r="BC3466" t="str">
            <v>GOLD</v>
          </cell>
          <cell r="BE3466" t="str">
            <v>Sep</v>
          </cell>
        </row>
        <row r="3467">
          <cell r="C3467" t="str">
            <v>Hongkong Electric</v>
          </cell>
          <cell r="R3467">
            <v>0</v>
          </cell>
          <cell r="AZ3467">
            <v>0</v>
          </cell>
          <cell r="BA3467">
            <v>0</v>
          </cell>
          <cell r="BC3467" t="str">
            <v>GOLD</v>
          </cell>
          <cell r="BE3467" t="str">
            <v>Oct</v>
          </cell>
        </row>
        <row r="3468">
          <cell r="C3468" t="str">
            <v>Hongkong Electric</v>
          </cell>
          <cell r="R3468">
            <v>0</v>
          </cell>
          <cell r="AZ3468">
            <v>0</v>
          </cell>
          <cell r="BA3468">
            <v>0</v>
          </cell>
          <cell r="BC3468" t="str">
            <v>GOLD</v>
          </cell>
          <cell r="BE3468" t="str">
            <v>Nov</v>
          </cell>
        </row>
        <row r="3469">
          <cell r="C3469" t="str">
            <v>Hongkong Electric</v>
          </cell>
          <cell r="R3469">
            <v>0</v>
          </cell>
          <cell r="AZ3469">
            <v>0</v>
          </cell>
          <cell r="BA3469">
            <v>0</v>
          </cell>
          <cell r="BC3469" t="str">
            <v>GOLD</v>
          </cell>
          <cell r="BE3469" t="str">
            <v>Dec</v>
          </cell>
        </row>
        <row r="3470">
          <cell r="C3470" t="str">
            <v>Hongkong Electric</v>
          </cell>
          <cell r="R3470">
            <v>0</v>
          </cell>
          <cell r="AZ3470">
            <v>0</v>
          </cell>
          <cell r="BA3470">
            <v>0</v>
          </cell>
          <cell r="BC3470" t="str">
            <v>GOLD</v>
          </cell>
          <cell r="BE3470" t="str">
            <v>Jan</v>
          </cell>
        </row>
        <row r="3471">
          <cell r="C3471" t="str">
            <v>Hongkong Electric</v>
          </cell>
          <cell r="R3471">
            <v>0</v>
          </cell>
          <cell r="AZ3471">
            <v>0</v>
          </cell>
          <cell r="BA3471">
            <v>0</v>
          </cell>
          <cell r="BC3471" t="str">
            <v>GOLD</v>
          </cell>
          <cell r="BE3471" t="str">
            <v>Feb</v>
          </cell>
        </row>
        <row r="3472">
          <cell r="C3472" t="str">
            <v>Hongkong Electric</v>
          </cell>
          <cell r="R3472">
            <v>0</v>
          </cell>
          <cell r="AZ3472">
            <v>0</v>
          </cell>
          <cell r="BA3472">
            <v>0</v>
          </cell>
          <cell r="BC3472" t="str">
            <v>GOLD</v>
          </cell>
          <cell r="BE3472" t="str">
            <v>Mar</v>
          </cell>
        </row>
        <row r="3473">
          <cell r="C3473" t="str">
            <v>Hongkong Electric</v>
          </cell>
          <cell r="R3473">
            <v>0</v>
          </cell>
          <cell r="AZ3473">
            <v>0</v>
          </cell>
          <cell r="BA3473">
            <v>0</v>
          </cell>
          <cell r="BC3473" t="str">
            <v>GOLD</v>
          </cell>
          <cell r="BE3473" t="str">
            <v>Apr</v>
          </cell>
        </row>
        <row r="3474">
          <cell r="C3474" t="str">
            <v>Hongkong Electric</v>
          </cell>
          <cell r="R3474">
            <v>0</v>
          </cell>
          <cell r="AZ3474">
            <v>0</v>
          </cell>
          <cell r="BA3474">
            <v>0</v>
          </cell>
          <cell r="BC3474" t="str">
            <v>GOLD</v>
          </cell>
          <cell r="BE3474" t="str">
            <v>May</v>
          </cell>
        </row>
        <row r="3475">
          <cell r="C3475" t="str">
            <v>Hongkong Electric</v>
          </cell>
          <cell r="R3475">
            <v>0</v>
          </cell>
          <cell r="AZ3475">
            <v>0</v>
          </cell>
          <cell r="BA3475">
            <v>0</v>
          </cell>
          <cell r="BC3475" t="str">
            <v>GOLD</v>
          </cell>
          <cell r="BE3475" t="str">
            <v>Jun</v>
          </cell>
        </row>
        <row r="3476">
          <cell r="C3476" t="str">
            <v>Hongkong Electric</v>
          </cell>
          <cell r="R3476">
            <v>0</v>
          </cell>
          <cell r="AZ3476">
            <v>0</v>
          </cell>
          <cell r="BA3476">
            <v>0</v>
          </cell>
          <cell r="BC3476" t="str">
            <v>GOLD</v>
          </cell>
          <cell r="BE3476" t="str">
            <v>Jul</v>
          </cell>
        </row>
        <row r="3477">
          <cell r="C3477" t="str">
            <v>Hongkong Electric</v>
          </cell>
          <cell r="R3477">
            <v>0</v>
          </cell>
          <cell r="AZ3477">
            <v>0</v>
          </cell>
          <cell r="BA3477">
            <v>0</v>
          </cell>
          <cell r="BC3477" t="str">
            <v>GOLD</v>
          </cell>
          <cell r="BE3477" t="str">
            <v>Aug</v>
          </cell>
        </row>
        <row r="3478">
          <cell r="C3478" t="str">
            <v>Hongkong Electric</v>
          </cell>
          <cell r="R3478">
            <v>0</v>
          </cell>
          <cell r="AZ3478">
            <v>0</v>
          </cell>
          <cell r="BA3478">
            <v>0</v>
          </cell>
          <cell r="BC3478" t="str">
            <v>GOLD</v>
          </cell>
          <cell r="BE3478" t="str">
            <v>Sep</v>
          </cell>
        </row>
        <row r="3479">
          <cell r="C3479" t="str">
            <v>Hongkong Electric</v>
          </cell>
          <cell r="R3479">
            <v>0</v>
          </cell>
          <cell r="AZ3479">
            <v>0</v>
          </cell>
          <cell r="BA3479">
            <v>0</v>
          </cell>
          <cell r="BC3479" t="str">
            <v>GOLD</v>
          </cell>
          <cell r="BE3479" t="str">
            <v>Oct</v>
          </cell>
        </row>
        <row r="3480">
          <cell r="C3480" t="str">
            <v>Hongkong Electric</v>
          </cell>
          <cell r="R3480">
            <v>0</v>
          </cell>
          <cell r="AZ3480">
            <v>0</v>
          </cell>
          <cell r="BA3480">
            <v>0</v>
          </cell>
          <cell r="BC3480" t="str">
            <v>GOLD</v>
          </cell>
          <cell r="BE3480" t="str">
            <v>Nov</v>
          </cell>
        </row>
        <row r="3481">
          <cell r="C3481" t="str">
            <v>Hongkong Electric</v>
          </cell>
          <cell r="R3481">
            <v>0</v>
          </cell>
          <cell r="AZ3481">
            <v>0</v>
          </cell>
          <cell r="BA3481">
            <v>0</v>
          </cell>
          <cell r="BC3481" t="str">
            <v>GOLD</v>
          </cell>
          <cell r="BE3481" t="str">
            <v>Dec</v>
          </cell>
        </row>
        <row r="3482">
          <cell r="C3482" t="str">
            <v>Other</v>
          </cell>
          <cell r="R3482">
            <v>0</v>
          </cell>
          <cell r="AZ3482">
            <v>0</v>
          </cell>
          <cell r="BA3482">
            <v>0</v>
          </cell>
          <cell r="BC3482" t="str">
            <v>OTHERS</v>
          </cell>
          <cell r="BE3482" t="str">
            <v>Jan</v>
          </cell>
        </row>
        <row r="3483">
          <cell r="C3483" t="str">
            <v>Other</v>
          </cell>
          <cell r="R3483">
            <v>0</v>
          </cell>
          <cell r="AZ3483">
            <v>0</v>
          </cell>
          <cell r="BA3483">
            <v>0</v>
          </cell>
          <cell r="BC3483" t="str">
            <v>OTHERS</v>
          </cell>
          <cell r="BE3483" t="str">
            <v>Feb</v>
          </cell>
        </row>
        <row r="3484">
          <cell r="C3484" t="str">
            <v>Other</v>
          </cell>
          <cell r="R3484">
            <v>0</v>
          </cell>
          <cell r="AZ3484">
            <v>0</v>
          </cell>
          <cell r="BA3484">
            <v>0</v>
          </cell>
          <cell r="BC3484" t="str">
            <v>OTHERS</v>
          </cell>
          <cell r="BE3484" t="str">
            <v>Mar</v>
          </cell>
        </row>
        <row r="3485">
          <cell r="C3485" t="str">
            <v>Other</v>
          </cell>
          <cell r="R3485">
            <v>0</v>
          </cell>
          <cell r="AZ3485">
            <v>0</v>
          </cell>
          <cell r="BA3485">
            <v>0</v>
          </cell>
          <cell r="BC3485" t="str">
            <v>OTHERS</v>
          </cell>
          <cell r="BE3485" t="str">
            <v>Apr</v>
          </cell>
        </row>
        <row r="3486">
          <cell r="C3486" t="str">
            <v>Other</v>
          </cell>
          <cell r="R3486">
            <v>0</v>
          </cell>
          <cell r="AZ3486">
            <v>0</v>
          </cell>
          <cell r="BA3486">
            <v>0</v>
          </cell>
          <cell r="BC3486" t="str">
            <v>OTHERS</v>
          </cell>
          <cell r="BE3486" t="str">
            <v>May</v>
          </cell>
        </row>
        <row r="3487">
          <cell r="C3487" t="str">
            <v>Other</v>
          </cell>
          <cell r="R3487">
            <v>0</v>
          </cell>
          <cell r="AZ3487">
            <v>0</v>
          </cell>
          <cell r="BA3487">
            <v>0</v>
          </cell>
          <cell r="BC3487" t="str">
            <v>OTHERS</v>
          </cell>
          <cell r="BE3487" t="str">
            <v>Jun</v>
          </cell>
        </row>
        <row r="3488">
          <cell r="C3488" t="str">
            <v>Other</v>
          </cell>
          <cell r="R3488">
            <v>0</v>
          </cell>
          <cell r="AZ3488">
            <v>0</v>
          </cell>
          <cell r="BA3488">
            <v>0</v>
          </cell>
          <cell r="BC3488" t="str">
            <v>OTHERS</v>
          </cell>
          <cell r="BE3488" t="str">
            <v>Jul</v>
          </cell>
        </row>
        <row r="3489">
          <cell r="C3489" t="str">
            <v>Other</v>
          </cell>
          <cell r="R3489">
            <v>0</v>
          </cell>
          <cell r="AZ3489">
            <v>0</v>
          </cell>
          <cell r="BA3489">
            <v>0</v>
          </cell>
          <cell r="BC3489" t="str">
            <v>OTHERS</v>
          </cell>
          <cell r="BE3489" t="str">
            <v>Aug</v>
          </cell>
        </row>
        <row r="3490">
          <cell r="C3490" t="str">
            <v>Other</v>
          </cell>
          <cell r="R3490">
            <v>0</v>
          </cell>
          <cell r="AZ3490">
            <v>0</v>
          </cell>
          <cell r="BA3490">
            <v>0</v>
          </cell>
          <cell r="BC3490" t="str">
            <v>OTHERS</v>
          </cell>
          <cell r="BE3490" t="str">
            <v>Sep</v>
          </cell>
        </row>
        <row r="3491">
          <cell r="C3491" t="str">
            <v>Other</v>
          </cell>
          <cell r="R3491">
            <v>0</v>
          </cell>
          <cell r="AZ3491">
            <v>0</v>
          </cell>
          <cell r="BA3491">
            <v>0</v>
          </cell>
          <cell r="BC3491" t="str">
            <v>OTHERS</v>
          </cell>
          <cell r="BE3491" t="str">
            <v>Oct</v>
          </cell>
        </row>
        <row r="3492">
          <cell r="C3492" t="str">
            <v>Other</v>
          </cell>
          <cell r="R3492">
            <v>0</v>
          </cell>
          <cell r="AZ3492">
            <v>0</v>
          </cell>
          <cell r="BA3492">
            <v>0</v>
          </cell>
          <cell r="BC3492" t="str">
            <v>OTHERS</v>
          </cell>
          <cell r="BE3492" t="str">
            <v>Nov</v>
          </cell>
        </row>
        <row r="3493">
          <cell r="C3493" t="str">
            <v>Other</v>
          </cell>
          <cell r="R3493">
            <v>0</v>
          </cell>
          <cell r="AZ3493">
            <v>0</v>
          </cell>
          <cell r="BA3493">
            <v>0</v>
          </cell>
          <cell r="BC3493" t="str">
            <v>OTHERS</v>
          </cell>
          <cell r="BE3493" t="str">
            <v>Dec</v>
          </cell>
        </row>
        <row r="3494">
          <cell r="C3494" t="str">
            <v>Other</v>
          </cell>
          <cell r="R3494">
            <v>0</v>
          </cell>
          <cell r="AZ3494">
            <v>0</v>
          </cell>
          <cell r="BA3494">
            <v>0</v>
          </cell>
          <cell r="BC3494" t="str">
            <v>OTHERS</v>
          </cell>
          <cell r="BE3494" t="str">
            <v>Jan</v>
          </cell>
        </row>
        <row r="3495">
          <cell r="C3495" t="str">
            <v>Other</v>
          </cell>
          <cell r="R3495">
            <v>0</v>
          </cell>
          <cell r="AZ3495">
            <v>0</v>
          </cell>
          <cell r="BA3495">
            <v>0</v>
          </cell>
          <cell r="BC3495" t="str">
            <v>OTHERS</v>
          </cell>
          <cell r="BE3495" t="str">
            <v>Feb</v>
          </cell>
        </row>
        <row r="3496">
          <cell r="C3496" t="str">
            <v>Other</v>
          </cell>
          <cell r="R3496">
            <v>0</v>
          </cell>
          <cell r="AZ3496">
            <v>0</v>
          </cell>
          <cell r="BA3496">
            <v>0</v>
          </cell>
          <cell r="BC3496" t="str">
            <v>OTHERS</v>
          </cell>
          <cell r="BE3496" t="str">
            <v>Mar</v>
          </cell>
        </row>
        <row r="3497">
          <cell r="C3497" t="str">
            <v>Other</v>
          </cell>
          <cell r="R3497">
            <v>0</v>
          </cell>
          <cell r="AZ3497">
            <v>0</v>
          </cell>
          <cell r="BA3497">
            <v>0</v>
          </cell>
          <cell r="BC3497" t="str">
            <v>OTHERS</v>
          </cell>
          <cell r="BE3497" t="str">
            <v>Apr</v>
          </cell>
        </row>
        <row r="3498">
          <cell r="C3498" t="str">
            <v>Other</v>
          </cell>
          <cell r="R3498">
            <v>0</v>
          </cell>
          <cell r="AZ3498">
            <v>0</v>
          </cell>
          <cell r="BA3498">
            <v>0</v>
          </cell>
          <cell r="BC3498" t="str">
            <v>OTHERS</v>
          </cell>
          <cell r="BE3498" t="str">
            <v>May</v>
          </cell>
        </row>
        <row r="3499">
          <cell r="C3499" t="str">
            <v>Other</v>
          </cell>
          <cell r="R3499">
            <v>0</v>
          </cell>
          <cell r="AZ3499">
            <v>0</v>
          </cell>
          <cell r="BA3499">
            <v>0</v>
          </cell>
          <cell r="BC3499" t="str">
            <v>OTHERS</v>
          </cell>
          <cell r="BE3499" t="str">
            <v>Jun</v>
          </cell>
        </row>
        <row r="3500">
          <cell r="C3500" t="str">
            <v>Other</v>
          </cell>
          <cell r="R3500">
            <v>0</v>
          </cell>
          <cell r="AZ3500">
            <v>0</v>
          </cell>
          <cell r="BA3500">
            <v>0</v>
          </cell>
          <cell r="BC3500" t="str">
            <v>OTHERS</v>
          </cell>
          <cell r="BE3500" t="str">
            <v>Jul</v>
          </cell>
        </row>
        <row r="3501">
          <cell r="C3501" t="str">
            <v>Other</v>
          </cell>
          <cell r="R3501">
            <v>0</v>
          </cell>
          <cell r="AZ3501">
            <v>0</v>
          </cell>
          <cell r="BA3501">
            <v>0</v>
          </cell>
          <cell r="BC3501" t="str">
            <v>OTHERS</v>
          </cell>
          <cell r="BE3501" t="str">
            <v>Aug</v>
          </cell>
        </row>
        <row r="3502">
          <cell r="C3502" t="str">
            <v>Other</v>
          </cell>
          <cell r="R3502">
            <v>0</v>
          </cell>
          <cell r="AZ3502">
            <v>0</v>
          </cell>
          <cell r="BA3502">
            <v>0</v>
          </cell>
          <cell r="BC3502" t="str">
            <v>OTHERS</v>
          </cell>
          <cell r="BE3502" t="str">
            <v>Sep</v>
          </cell>
        </row>
        <row r="3503">
          <cell r="C3503" t="str">
            <v>Other</v>
          </cell>
          <cell r="R3503">
            <v>0</v>
          </cell>
          <cell r="AZ3503">
            <v>0</v>
          </cell>
          <cell r="BA3503">
            <v>0</v>
          </cell>
          <cell r="BC3503" t="str">
            <v>OTHERS</v>
          </cell>
          <cell r="BE3503" t="str">
            <v>Oct</v>
          </cell>
        </row>
        <row r="3504">
          <cell r="C3504" t="str">
            <v>Other</v>
          </cell>
          <cell r="R3504">
            <v>0</v>
          </cell>
          <cell r="AZ3504">
            <v>0</v>
          </cell>
          <cell r="BA3504">
            <v>0</v>
          </cell>
          <cell r="BC3504" t="str">
            <v>OTHERS</v>
          </cell>
          <cell r="BE3504" t="str">
            <v>Nov</v>
          </cell>
        </row>
        <row r="3505">
          <cell r="C3505" t="str">
            <v>Other</v>
          </cell>
          <cell r="R3505">
            <v>0</v>
          </cell>
          <cell r="AZ3505">
            <v>0</v>
          </cell>
          <cell r="BA3505">
            <v>0</v>
          </cell>
          <cell r="BC3505" t="str">
            <v>OTHERS</v>
          </cell>
          <cell r="BE3505" t="str">
            <v>Dec</v>
          </cell>
        </row>
        <row r="3506">
          <cell r="C3506" t="str">
            <v>Other</v>
          </cell>
          <cell r="R3506">
            <v>0</v>
          </cell>
          <cell r="AZ3506">
            <v>0</v>
          </cell>
          <cell r="BA3506">
            <v>0</v>
          </cell>
          <cell r="BC3506" t="str">
            <v>OTHERS</v>
          </cell>
          <cell r="BE3506" t="str">
            <v>Jan</v>
          </cell>
        </row>
        <row r="3507">
          <cell r="C3507" t="str">
            <v>Other</v>
          </cell>
          <cell r="R3507">
            <v>0</v>
          </cell>
          <cell r="AZ3507">
            <v>0</v>
          </cell>
          <cell r="BA3507">
            <v>0</v>
          </cell>
          <cell r="BC3507" t="str">
            <v>OTHERS</v>
          </cell>
          <cell r="BE3507" t="str">
            <v>Feb</v>
          </cell>
        </row>
        <row r="3508">
          <cell r="C3508" t="str">
            <v>Other</v>
          </cell>
          <cell r="R3508">
            <v>80000</v>
          </cell>
          <cell r="AZ3508">
            <v>-24000</v>
          </cell>
          <cell r="BA3508">
            <v>-90169.491525423728</v>
          </cell>
          <cell r="BC3508" t="str">
            <v>OTHERS</v>
          </cell>
          <cell r="BE3508" t="str">
            <v>Mar</v>
          </cell>
        </row>
        <row r="3509">
          <cell r="C3509" t="str">
            <v>Other</v>
          </cell>
          <cell r="R3509">
            <v>50000</v>
          </cell>
          <cell r="AZ3509">
            <v>-15000</v>
          </cell>
          <cell r="BA3509">
            <v>-56355.932203389828</v>
          </cell>
          <cell r="BC3509" t="str">
            <v>OTHERS</v>
          </cell>
          <cell r="BE3509" t="str">
            <v>Apr</v>
          </cell>
        </row>
        <row r="3510">
          <cell r="C3510" t="str">
            <v>Other</v>
          </cell>
          <cell r="R3510">
            <v>60000</v>
          </cell>
          <cell r="AZ3510">
            <v>-18000</v>
          </cell>
          <cell r="BA3510">
            <v>-67627.118644067799</v>
          </cell>
          <cell r="BC3510" t="str">
            <v>OTHERS</v>
          </cell>
          <cell r="BE3510" t="str">
            <v>May</v>
          </cell>
        </row>
        <row r="3511">
          <cell r="C3511" t="str">
            <v>Other</v>
          </cell>
          <cell r="R3511">
            <v>60000</v>
          </cell>
          <cell r="AZ3511">
            <v>-18000</v>
          </cell>
          <cell r="BA3511">
            <v>-67627.118644067799</v>
          </cell>
          <cell r="BC3511" t="str">
            <v>OTHERS</v>
          </cell>
          <cell r="BE3511" t="str">
            <v>Jun</v>
          </cell>
        </row>
        <row r="3512">
          <cell r="C3512" t="str">
            <v>Other</v>
          </cell>
          <cell r="R3512">
            <v>70000</v>
          </cell>
          <cell r="AZ3512">
            <v>-21000</v>
          </cell>
          <cell r="BA3512">
            <v>-78898.305084745763</v>
          </cell>
          <cell r="BC3512" t="str">
            <v>OTHERS</v>
          </cell>
          <cell r="BE3512" t="str">
            <v>Jul</v>
          </cell>
        </row>
        <row r="3513">
          <cell r="C3513" t="str">
            <v>Other</v>
          </cell>
          <cell r="R3513">
            <v>20000</v>
          </cell>
          <cell r="AZ3513">
            <v>-6000</v>
          </cell>
          <cell r="BA3513">
            <v>-22542.372881355932</v>
          </cell>
          <cell r="BC3513" t="str">
            <v>OTHERS</v>
          </cell>
          <cell r="BE3513" t="str">
            <v>Aug</v>
          </cell>
        </row>
        <row r="3514">
          <cell r="C3514" t="str">
            <v>Other</v>
          </cell>
          <cell r="R3514">
            <v>60000</v>
          </cell>
          <cell r="AZ3514">
            <v>-18000</v>
          </cell>
          <cell r="BA3514">
            <v>-67627.118644067799</v>
          </cell>
          <cell r="BC3514" t="str">
            <v>OTHERS</v>
          </cell>
          <cell r="BE3514" t="str">
            <v>Sep</v>
          </cell>
        </row>
        <row r="3515">
          <cell r="C3515" t="str">
            <v>Other</v>
          </cell>
          <cell r="R3515">
            <v>80000</v>
          </cell>
          <cell r="AZ3515">
            <v>-24000</v>
          </cell>
          <cell r="BA3515">
            <v>-90169.491525423728</v>
          </cell>
          <cell r="BC3515" t="str">
            <v>OTHERS</v>
          </cell>
          <cell r="BE3515" t="str">
            <v>Oct</v>
          </cell>
        </row>
        <row r="3516">
          <cell r="C3516" t="str">
            <v>Other</v>
          </cell>
          <cell r="R3516">
            <v>25000</v>
          </cell>
          <cell r="AZ3516">
            <v>-7500</v>
          </cell>
          <cell r="BA3516">
            <v>-28177.966101694914</v>
          </cell>
          <cell r="BC3516" t="str">
            <v>OTHERS</v>
          </cell>
          <cell r="BE3516" t="str">
            <v>Nov</v>
          </cell>
        </row>
        <row r="3517">
          <cell r="C3517" t="str">
            <v>Other</v>
          </cell>
          <cell r="R3517">
            <v>80000</v>
          </cell>
          <cell r="AZ3517">
            <v>-24000</v>
          </cell>
          <cell r="BA3517">
            <v>-90169.491525423728</v>
          </cell>
          <cell r="BC3517" t="str">
            <v>OTHERS</v>
          </cell>
          <cell r="BE3517" t="str">
            <v>Dec</v>
          </cell>
        </row>
        <row r="3518">
          <cell r="C3518" t="str">
            <v>Other</v>
          </cell>
          <cell r="R3518">
            <v>0</v>
          </cell>
          <cell r="AZ3518">
            <v>0</v>
          </cell>
          <cell r="BA3518">
            <v>0</v>
          </cell>
          <cell r="BC3518" t="str">
            <v>OTHERS</v>
          </cell>
          <cell r="BE3518" t="str">
            <v>Jan</v>
          </cell>
        </row>
        <row r="3519">
          <cell r="C3519" t="str">
            <v>Other</v>
          </cell>
          <cell r="R3519">
            <v>0</v>
          </cell>
          <cell r="AZ3519">
            <v>0</v>
          </cell>
          <cell r="BA3519">
            <v>0</v>
          </cell>
          <cell r="BC3519" t="str">
            <v>OTHERS</v>
          </cell>
          <cell r="BE3519" t="str">
            <v>Feb</v>
          </cell>
        </row>
        <row r="3520">
          <cell r="C3520" t="str">
            <v>Other</v>
          </cell>
          <cell r="R3520">
            <v>0</v>
          </cell>
          <cell r="AZ3520">
            <v>0</v>
          </cell>
          <cell r="BA3520">
            <v>0</v>
          </cell>
          <cell r="BC3520" t="str">
            <v>OTHERS</v>
          </cell>
          <cell r="BE3520" t="str">
            <v>Mar</v>
          </cell>
        </row>
        <row r="3521">
          <cell r="C3521" t="str">
            <v>Other</v>
          </cell>
          <cell r="R3521">
            <v>50000</v>
          </cell>
          <cell r="AZ3521">
            <v>-15000</v>
          </cell>
          <cell r="BA3521">
            <v>-56355.932203389828</v>
          </cell>
          <cell r="BC3521" t="str">
            <v>OTHERS</v>
          </cell>
          <cell r="BE3521" t="str">
            <v>Apr</v>
          </cell>
        </row>
        <row r="3522">
          <cell r="C3522" t="str">
            <v>Other</v>
          </cell>
          <cell r="R3522">
            <v>60000</v>
          </cell>
          <cell r="AZ3522">
            <v>-18000</v>
          </cell>
          <cell r="BA3522">
            <v>-67627.118644067799</v>
          </cell>
          <cell r="BC3522" t="str">
            <v>OTHERS</v>
          </cell>
          <cell r="BE3522" t="str">
            <v>May</v>
          </cell>
        </row>
        <row r="3523">
          <cell r="C3523" t="str">
            <v>Other</v>
          </cell>
          <cell r="R3523">
            <v>90000</v>
          </cell>
          <cell r="AZ3523">
            <v>-27000</v>
          </cell>
          <cell r="BA3523">
            <v>-101440.67796610169</v>
          </cell>
          <cell r="BC3523" t="str">
            <v>OTHERS</v>
          </cell>
          <cell r="BE3523" t="str">
            <v>Jun</v>
          </cell>
        </row>
        <row r="3524">
          <cell r="C3524" t="str">
            <v>Other</v>
          </cell>
          <cell r="R3524">
            <v>80000</v>
          </cell>
          <cell r="AZ3524">
            <v>-24000</v>
          </cell>
          <cell r="BA3524">
            <v>-90169.491525423728</v>
          </cell>
          <cell r="BC3524" t="str">
            <v>OTHERS</v>
          </cell>
          <cell r="BE3524" t="str">
            <v>Jul</v>
          </cell>
        </row>
        <row r="3525">
          <cell r="C3525" t="str">
            <v>Other</v>
          </cell>
          <cell r="R3525">
            <v>80000</v>
          </cell>
          <cell r="AZ3525">
            <v>-24000</v>
          </cell>
          <cell r="BA3525">
            <v>-90169.491525423728</v>
          </cell>
          <cell r="BC3525" t="str">
            <v>OTHERS</v>
          </cell>
          <cell r="BE3525" t="str">
            <v>Aug</v>
          </cell>
        </row>
        <row r="3526">
          <cell r="C3526" t="str">
            <v>Other</v>
          </cell>
          <cell r="R3526">
            <v>60000</v>
          </cell>
          <cell r="AZ3526">
            <v>-18000</v>
          </cell>
          <cell r="BA3526">
            <v>-67627.118644067799</v>
          </cell>
          <cell r="BC3526" t="str">
            <v>OTHERS</v>
          </cell>
          <cell r="BE3526" t="str">
            <v>Sep</v>
          </cell>
        </row>
        <row r="3527">
          <cell r="C3527" t="str">
            <v>Other</v>
          </cell>
          <cell r="R3527">
            <v>80000</v>
          </cell>
          <cell r="AZ3527">
            <v>-24000</v>
          </cell>
          <cell r="BA3527">
            <v>-90169.491525423728</v>
          </cell>
          <cell r="BC3527" t="str">
            <v>OTHERS</v>
          </cell>
          <cell r="BE3527" t="str">
            <v>Oct</v>
          </cell>
        </row>
        <row r="3528">
          <cell r="C3528" t="str">
            <v>Other</v>
          </cell>
          <cell r="R3528">
            <v>80000</v>
          </cell>
          <cell r="AZ3528">
            <v>-24000</v>
          </cell>
          <cell r="BA3528">
            <v>-90169.491525423728</v>
          </cell>
          <cell r="BC3528" t="str">
            <v>OTHERS</v>
          </cell>
          <cell r="BE3528" t="str">
            <v>Nov</v>
          </cell>
        </row>
        <row r="3529">
          <cell r="C3529" t="str">
            <v>Other</v>
          </cell>
          <cell r="R3529">
            <v>80000</v>
          </cell>
          <cell r="AZ3529">
            <v>-24000</v>
          </cell>
          <cell r="BA3529">
            <v>-90169.491525423728</v>
          </cell>
          <cell r="BC3529" t="str">
            <v>OTHERS</v>
          </cell>
          <cell r="BE3529" t="str">
            <v>Dec</v>
          </cell>
        </row>
        <row r="3530">
          <cell r="C3530" t="str">
            <v>Other</v>
          </cell>
          <cell r="R3530">
            <v>0</v>
          </cell>
          <cell r="AZ3530">
            <v>0</v>
          </cell>
          <cell r="BA3530">
            <v>0</v>
          </cell>
          <cell r="BC3530" t="str">
            <v>OTHERS</v>
          </cell>
          <cell r="BE3530" t="str">
            <v>Jan</v>
          </cell>
        </row>
        <row r="3531">
          <cell r="C3531" t="str">
            <v>Other</v>
          </cell>
          <cell r="R3531">
            <v>0</v>
          </cell>
          <cell r="AZ3531">
            <v>0</v>
          </cell>
          <cell r="BA3531">
            <v>0</v>
          </cell>
          <cell r="BC3531" t="str">
            <v>OTHERS</v>
          </cell>
          <cell r="BE3531" t="str">
            <v>Feb</v>
          </cell>
        </row>
        <row r="3532">
          <cell r="C3532" t="str">
            <v>Other</v>
          </cell>
          <cell r="R3532">
            <v>0</v>
          </cell>
          <cell r="AZ3532">
            <v>0</v>
          </cell>
          <cell r="BA3532">
            <v>0</v>
          </cell>
          <cell r="BC3532" t="str">
            <v>OTHERS</v>
          </cell>
          <cell r="BE3532" t="str">
            <v>Mar</v>
          </cell>
        </row>
        <row r="3533">
          <cell r="C3533" t="str">
            <v>Other</v>
          </cell>
          <cell r="R3533">
            <v>0</v>
          </cell>
          <cell r="AZ3533">
            <v>0</v>
          </cell>
          <cell r="BA3533">
            <v>0</v>
          </cell>
          <cell r="BC3533" t="str">
            <v>OTHERS</v>
          </cell>
          <cell r="BE3533" t="str">
            <v>Apr</v>
          </cell>
        </row>
        <row r="3534">
          <cell r="C3534" t="str">
            <v>Other</v>
          </cell>
          <cell r="R3534">
            <v>0</v>
          </cell>
          <cell r="AZ3534">
            <v>0</v>
          </cell>
          <cell r="BA3534">
            <v>0</v>
          </cell>
          <cell r="BC3534" t="str">
            <v>OTHERS</v>
          </cell>
          <cell r="BE3534" t="str">
            <v>May</v>
          </cell>
        </row>
        <row r="3535">
          <cell r="C3535" t="str">
            <v>Other</v>
          </cell>
          <cell r="R3535">
            <v>0</v>
          </cell>
          <cell r="AZ3535">
            <v>0</v>
          </cell>
          <cell r="BA3535">
            <v>0</v>
          </cell>
          <cell r="BC3535" t="str">
            <v>OTHERS</v>
          </cell>
          <cell r="BE3535" t="str">
            <v>Jun</v>
          </cell>
        </row>
        <row r="3536">
          <cell r="C3536" t="str">
            <v>Other</v>
          </cell>
          <cell r="R3536">
            <v>80000</v>
          </cell>
          <cell r="AZ3536">
            <v>-24000</v>
          </cell>
          <cell r="BA3536">
            <v>-90169.491525423728</v>
          </cell>
          <cell r="BC3536" t="str">
            <v>OTHERS</v>
          </cell>
          <cell r="BE3536" t="str">
            <v>Jul</v>
          </cell>
        </row>
        <row r="3537">
          <cell r="C3537" t="str">
            <v>Other</v>
          </cell>
          <cell r="R3537">
            <v>80000</v>
          </cell>
          <cell r="AZ3537">
            <v>-24000</v>
          </cell>
          <cell r="BA3537">
            <v>-90169.491525423728</v>
          </cell>
          <cell r="BC3537" t="str">
            <v>OTHERS</v>
          </cell>
          <cell r="BE3537" t="str">
            <v>Aug</v>
          </cell>
        </row>
        <row r="3538">
          <cell r="C3538" t="str">
            <v>Other</v>
          </cell>
          <cell r="R3538">
            <v>80000</v>
          </cell>
          <cell r="AZ3538">
            <v>-24000</v>
          </cell>
          <cell r="BA3538">
            <v>-90169.491525423728</v>
          </cell>
          <cell r="BC3538" t="str">
            <v>OTHERS</v>
          </cell>
          <cell r="BE3538" t="str">
            <v>Sep</v>
          </cell>
        </row>
        <row r="3539">
          <cell r="C3539" t="str">
            <v>Other</v>
          </cell>
          <cell r="R3539">
            <v>30000</v>
          </cell>
          <cell r="AZ3539">
            <v>-9000</v>
          </cell>
          <cell r="BA3539">
            <v>-33813.5593220339</v>
          </cell>
          <cell r="BC3539" t="str">
            <v>OTHERS</v>
          </cell>
          <cell r="BE3539" t="str">
            <v>Oct</v>
          </cell>
        </row>
        <row r="3540">
          <cell r="C3540" t="str">
            <v>Other</v>
          </cell>
          <cell r="R3540">
            <v>70000</v>
          </cell>
          <cell r="AZ3540">
            <v>-21000</v>
          </cell>
          <cell r="BA3540">
            <v>-78898.305084745763</v>
          </cell>
          <cell r="BC3540" t="str">
            <v>OTHERS</v>
          </cell>
          <cell r="BE3540" t="str">
            <v>Nov</v>
          </cell>
        </row>
        <row r="3541">
          <cell r="C3541" t="str">
            <v>Other</v>
          </cell>
          <cell r="R3541">
            <v>69000</v>
          </cell>
          <cell r="AZ3541">
            <v>-20700</v>
          </cell>
          <cell r="BA3541">
            <v>-77771.186440677964</v>
          </cell>
          <cell r="BC3541" t="str">
            <v>OTHERS</v>
          </cell>
          <cell r="BE3541" t="str">
            <v>Dec</v>
          </cell>
        </row>
        <row r="3542">
          <cell r="C3542" t="str">
            <v>Other</v>
          </cell>
          <cell r="R3542">
            <v>0</v>
          </cell>
          <cell r="AZ3542">
            <v>0</v>
          </cell>
          <cell r="BA3542">
            <v>0</v>
          </cell>
          <cell r="BC3542" t="str">
            <v>OTHERS</v>
          </cell>
          <cell r="BE3542" t="str">
            <v>Jan</v>
          </cell>
        </row>
        <row r="3543">
          <cell r="C3543" t="str">
            <v>Other</v>
          </cell>
          <cell r="R3543">
            <v>0</v>
          </cell>
          <cell r="AZ3543">
            <v>0</v>
          </cell>
          <cell r="BA3543">
            <v>0</v>
          </cell>
          <cell r="BC3543" t="str">
            <v>OTHERS</v>
          </cell>
          <cell r="BE3543" t="str">
            <v>Feb</v>
          </cell>
        </row>
        <row r="3544">
          <cell r="C3544" t="str">
            <v>Other</v>
          </cell>
          <cell r="R3544">
            <v>0</v>
          </cell>
          <cell r="AZ3544">
            <v>0</v>
          </cell>
          <cell r="BA3544">
            <v>0</v>
          </cell>
          <cell r="BC3544" t="str">
            <v>OTHERS</v>
          </cell>
          <cell r="BE3544" t="str">
            <v>Mar</v>
          </cell>
        </row>
        <row r="3545">
          <cell r="C3545" t="str">
            <v>Other</v>
          </cell>
          <cell r="R3545">
            <v>0</v>
          </cell>
          <cell r="AZ3545">
            <v>0</v>
          </cell>
          <cell r="BA3545">
            <v>0</v>
          </cell>
          <cell r="BC3545" t="str">
            <v>OTHERS</v>
          </cell>
          <cell r="BE3545" t="str">
            <v>Apr</v>
          </cell>
        </row>
        <row r="3546">
          <cell r="C3546" t="str">
            <v>Other</v>
          </cell>
          <cell r="R3546">
            <v>0</v>
          </cell>
          <cell r="AZ3546">
            <v>0</v>
          </cell>
          <cell r="BA3546">
            <v>0</v>
          </cell>
          <cell r="BC3546" t="str">
            <v>OTHERS</v>
          </cell>
          <cell r="BE3546" t="str">
            <v>May</v>
          </cell>
        </row>
        <row r="3547">
          <cell r="C3547" t="str">
            <v>Other</v>
          </cell>
          <cell r="R3547">
            <v>0</v>
          </cell>
          <cell r="AZ3547">
            <v>0</v>
          </cell>
          <cell r="BA3547">
            <v>0</v>
          </cell>
          <cell r="BC3547" t="str">
            <v>OTHERS</v>
          </cell>
          <cell r="BE3547" t="str">
            <v>Jun</v>
          </cell>
        </row>
        <row r="3548">
          <cell r="C3548" t="str">
            <v>Other</v>
          </cell>
          <cell r="R3548">
            <v>0</v>
          </cell>
          <cell r="AZ3548">
            <v>0</v>
          </cell>
          <cell r="BA3548">
            <v>0</v>
          </cell>
          <cell r="BC3548" t="str">
            <v>OTHERS</v>
          </cell>
          <cell r="BE3548" t="str">
            <v>Jul</v>
          </cell>
        </row>
        <row r="3549">
          <cell r="C3549" t="str">
            <v>Other</v>
          </cell>
          <cell r="R3549">
            <v>0</v>
          </cell>
          <cell r="AZ3549">
            <v>0</v>
          </cell>
          <cell r="BA3549">
            <v>0</v>
          </cell>
          <cell r="BC3549" t="str">
            <v>OTHERS</v>
          </cell>
          <cell r="BE3549" t="str">
            <v>Aug</v>
          </cell>
        </row>
        <row r="3550">
          <cell r="C3550" t="str">
            <v>Other</v>
          </cell>
          <cell r="R3550">
            <v>0</v>
          </cell>
          <cell r="AZ3550">
            <v>0</v>
          </cell>
          <cell r="BA3550">
            <v>0</v>
          </cell>
          <cell r="BC3550" t="str">
            <v>OTHERS</v>
          </cell>
          <cell r="BE3550" t="str">
            <v>Sep</v>
          </cell>
        </row>
        <row r="3551">
          <cell r="C3551" t="str">
            <v>Other</v>
          </cell>
          <cell r="R3551">
            <v>60000</v>
          </cell>
          <cell r="AZ3551">
            <v>-18000</v>
          </cell>
          <cell r="BA3551">
            <v>-67627.118644067799</v>
          </cell>
          <cell r="BC3551" t="str">
            <v>OTHERS</v>
          </cell>
          <cell r="BE3551" t="str">
            <v>Oct</v>
          </cell>
        </row>
        <row r="3552">
          <cell r="C3552" t="str">
            <v>Other</v>
          </cell>
          <cell r="R3552">
            <v>60000</v>
          </cell>
          <cell r="AZ3552">
            <v>-18000</v>
          </cell>
          <cell r="BA3552">
            <v>-67627.118644067799</v>
          </cell>
          <cell r="BC3552" t="str">
            <v>OTHERS</v>
          </cell>
          <cell r="BE3552" t="str">
            <v>Nov</v>
          </cell>
        </row>
        <row r="3553">
          <cell r="C3553" t="str">
            <v>Other</v>
          </cell>
          <cell r="R3553">
            <v>0</v>
          </cell>
          <cell r="AZ3553">
            <v>0</v>
          </cell>
          <cell r="BA3553">
            <v>0</v>
          </cell>
          <cell r="BC3553" t="str">
            <v>OTHERS</v>
          </cell>
          <cell r="BE3553" t="str">
            <v>Dec</v>
          </cell>
        </row>
        <row r="3554">
          <cell r="C3554" t="str">
            <v>Other</v>
          </cell>
          <cell r="R3554">
            <v>0</v>
          </cell>
          <cell r="AZ3554">
            <v>0</v>
          </cell>
          <cell r="BA3554">
            <v>0</v>
          </cell>
          <cell r="BC3554" t="str">
            <v>OTHERS</v>
          </cell>
          <cell r="BE3554" t="str">
            <v>Jan</v>
          </cell>
        </row>
        <row r="3555">
          <cell r="C3555" t="str">
            <v>Other</v>
          </cell>
          <cell r="R3555">
            <v>0</v>
          </cell>
          <cell r="AZ3555">
            <v>0</v>
          </cell>
          <cell r="BA3555">
            <v>0</v>
          </cell>
          <cell r="BC3555" t="str">
            <v>OTHERS</v>
          </cell>
          <cell r="BE3555" t="str">
            <v>Feb</v>
          </cell>
        </row>
        <row r="3556">
          <cell r="C3556" t="str">
            <v>Other</v>
          </cell>
          <cell r="R3556">
            <v>0</v>
          </cell>
          <cell r="AZ3556">
            <v>0</v>
          </cell>
          <cell r="BA3556">
            <v>0</v>
          </cell>
          <cell r="BC3556" t="str">
            <v>OTHERS</v>
          </cell>
          <cell r="BE3556" t="str">
            <v>Mar</v>
          </cell>
        </row>
        <row r="3557">
          <cell r="C3557" t="str">
            <v>Other</v>
          </cell>
          <cell r="R3557">
            <v>0</v>
          </cell>
          <cell r="AZ3557">
            <v>0</v>
          </cell>
          <cell r="BA3557">
            <v>0</v>
          </cell>
          <cell r="BC3557" t="str">
            <v>OTHERS</v>
          </cell>
          <cell r="BE3557" t="str">
            <v>Apr</v>
          </cell>
        </row>
        <row r="3558">
          <cell r="C3558" t="str">
            <v>Other</v>
          </cell>
          <cell r="R3558">
            <v>0</v>
          </cell>
          <cell r="AZ3558">
            <v>0</v>
          </cell>
          <cell r="BA3558">
            <v>0</v>
          </cell>
          <cell r="BC3558" t="str">
            <v>OTHERS</v>
          </cell>
          <cell r="BE3558" t="str">
            <v>May</v>
          </cell>
        </row>
        <row r="3559">
          <cell r="C3559" t="str">
            <v>Other</v>
          </cell>
          <cell r="R3559">
            <v>0</v>
          </cell>
          <cell r="AZ3559">
            <v>0</v>
          </cell>
          <cell r="BA3559">
            <v>0</v>
          </cell>
          <cell r="BC3559" t="str">
            <v>OTHERS</v>
          </cell>
          <cell r="BE3559" t="str">
            <v>Jun</v>
          </cell>
        </row>
        <row r="3560">
          <cell r="C3560" t="str">
            <v>Other</v>
          </cell>
          <cell r="R3560">
            <v>0</v>
          </cell>
          <cell r="AZ3560">
            <v>0</v>
          </cell>
          <cell r="BA3560">
            <v>0</v>
          </cell>
          <cell r="BC3560" t="str">
            <v>OTHERS</v>
          </cell>
          <cell r="BE3560" t="str">
            <v>Jul</v>
          </cell>
        </row>
        <row r="3561">
          <cell r="C3561" t="str">
            <v>Other</v>
          </cell>
          <cell r="R3561">
            <v>0</v>
          </cell>
          <cell r="AZ3561">
            <v>0</v>
          </cell>
          <cell r="BA3561">
            <v>0</v>
          </cell>
          <cell r="BC3561" t="str">
            <v>OTHERS</v>
          </cell>
          <cell r="BE3561" t="str">
            <v>Aug</v>
          </cell>
        </row>
        <row r="3562">
          <cell r="C3562" t="str">
            <v>Other</v>
          </cell>
          <cell r="R3562">
            <v>0</v>
          </cell>
          <cell r="AZ3562">
            <v>0</v>
          </cell>
          <cell r="BA3562">
            <v>0</v>
          </cell>
          <cell r="BC3562" t="str">
            <v>OTHERS</v>
          </cell>
          <cell r="BE3562" t="str">
            <v>Sep</v>
          </cell>
        </row>
        <row r="3563">
          <cell r="C3563" t="str">
            <v>Other</v>
          </cell>
          <cell r="R3563">
            <v>60000</v>
          </cell>
          <cell r="AZ3563">
            <v>-18000</v>
          </cell>
          <cell r="BA3563">
            <v>-67627.118644067799</v>
          </cell>
          <cell r="BC3563" t="str">
            <v>OTHERS</v>
          </cell>
          <cell r="BE3563" t="str">
            <v>Oct</v>
          </cell>
        </row>
        <row r="3564">
          <cell r="C3564" t="str">
            <v>Other</v>
          </cell>
          <cell r="R3564">
            <v>0</v>
          </cell>
          <cell r="AZ3564">
            <v>0</v>
          </cell>
          <cell r="BA3564">
            <v>0</v>
          </cell>
          <cell r="BC3564" t="str">
            <v>OTHERS</v>
          </cell>
          <cell r="BE3564" t="str">
            <v>Nov</v>
          </cell>
        </row>
        <row r="3565">
          <cell r="C3565" t="str">
            <v>Other</v>
          </cell>
          <cell r="R3565">
            <v>0</v>
          </cell>
          <cell r="AZ3565">
            <v>0</v>
          </cell>
          <cell r="BA3565">
            <v>0</v>
          </cell>
          <cell r="BC3565" t="str">
            <v>OTHERS</v>
          </cell>
          <cell r="BE3565" t="str">
            <v>Dec</v>
          </cell>
        </row>
        <row r="3566">
          <cell r="C3566" t="str">
            <v>Other</v>
          </cell>
          <cell r="R3566">
            <v>0</v>
          </cell>
          <cell r="AZ3566">
            <v>0</v>
          </cell>
          <cell r="BA3566">
            <v>0</v>
          </cell>
          <cell r="BC3566" t="str">
            <v>OTHERS</v>
          </cell>
          <cell r="BE3566" t="str">
            <v>Jan</v>
          </cell>
        </row>
        <row r="3567">
          <cell r="C3567" t="str">
            <v>Other</v>
          </cell>
          <cell r="R3567">
            <v>0</v>
          </cell>
          <cell r="AZ3567">
            <v>0</v>
          </cell>
          <cell r="BA3567">
            <v>0</v>
          </cell>
          <cell r="BC3567" t="str">
            <v>OTHERS</v>
          </cell>
          <cell r="BE3567" t="str">
            <v>Feb</v>
          </cell>
        </row>
        <row r="3568">
          <cell r="C3568" t="str">
            <v>Other</v>
          </cell>
          <cell r="R3568">
            <v>0</v>
          </cell>
          <cell r="AZ3568">
            <v>0</v>
          </cell>
          <cell r="BA3568">
            <v>0</v>
          </cell>
          <cell r="BC3568" t="str">
            <v>OTHERS</v>
          </cell>
          <cell r="BE3568" t="str">
            <v>Mar</v>
          </cell>
        </row>
        <row r="3569">
          <cell r="C3569" t="str">
            <v>Other</v>
          </cell>
          <cell r="R3569">
            <v>0</v>
          </cell>
          <cell r="AZ3569">
            <v>0</v>
          </cell>
          <cell r="BA3569">
            <v>0</v>
          </cell>
          <cell r="BC3569" t="str">
            <v>OTHERS</v>
          </cell>
          <cell r="BE3569" t="str">
            <v>Apr</v>
          </cell>
        </row>
        <row r="3570">
          <cell r="C3570" t="str">
            <v>Other</v>
          </cell>
          <cell r="R3570">
            <v>0</v>
          </cell>
          <cell r="AZ3570">
            <v>0</v>
          </cell>
          <cell r="BA3570">
            <v>0</v>
          </cell>
          <cell r="BC3570" t="str">
            <v>OTHERS</v>
          </cell>
          <cell r="BE3570" t="str">
            <v>May</v>
          </cell>
        </row>
        <row r="3571">
          <cell r="C3571" t="str">
            <v>Other</v>
          </cell>
          <cell r="R3571">
            <v>100000</v>
          </cell>
          <cell r="AZ3571">
            <v>-30000</v>
          </cell>
          <cell r="BA3571">
            <v>-120847.45762711864</v>
          </cell>
          <cell r="BC3571" t="str">
            <v>OTHERS</v>
          </cell>
          <cell r="BE3571" t="str">
            <v>Jun</v>
          </cell>
        </row>
        <row r="3572">
          <cell r="C3572" t="str">
            <v>Other</v>
          </cell>
          <cell r="R3572">
            <v>80000</v>
          </cell>
          <cell r="AZ3572">
            <v>-24000</v>
          </cell>
          <cell r="BA3572">
            <v>-96677.96610169491</v>
          </cell>
          <cell r="BC3572" t="str">
            <v>OTHERS</v>
          </cell>
          <cell r="BE3572" t="str">
            <v>Jul</v>
          </cell>
        </row>
        <row r="3573">
          <cell r="C3573" t="str">
            <v>Other</v>
          </cell>
          <cell r="R3573">
            <v>80000</v>
          </cell>
          <cell r="AZ3573">
            <v>-24000</v>
          </cell>
          <cell r="BA3573">
            <v>-96677.96610169491</v>
          </cell>
          <cell r="BC3573" t="str">
            <v>OTHERS</v>
          </cell>
          <cell r="BE3573" t="str">
            <v>Aug</v>
          </cell>
        </row>
        <row r="3574">
          <cell r="C3574" t="str">
            <v>Other</v>
          </cell>
          <cell r="R3574">
            <v>80000</v>
          </cell>
          <cell r="AZ3574">
            <v>-24000</v>
          </cell>
          <cell r="BA3574">
            <v>-96677.96610169491</v>
          </cell>
          <cell r="BC3574" t="str">
            <v>OTHERS</v>
          </cell>
          <cell r="BE3574" t="str">
            <v>Sep</v>
          </cell>
        </row>
        <row r="3575">
          <cell r="C3575" t="str">
            <v>Other</v>
          </cell>
          <cell r="R3575">
            <v>80000</v>
          </cell>
          <cell r="AZ3575">
            <v>-24000</v>
          </cell>
          <cell r="BA3575">
            <v>-96677.96610169491</v>
          </cell>
          <cell r="BC3575" t="str">
            <v>OTHERS</v>
          </cell>
          <cell r="BE3575" t="str">
            <v>Oct</v>
          </cell>
        </row>
        <row r="3576">
          <cell r="C3576" t="str">
            <v>Other</v>
          </cell>
          <cell r="R3576">
            <v>100000</v>
          </cell>
          <cell r="AZ3576">
            <v>-30000</v>
          </cell>
          <cell r="BA3576">
            <v>-120847.45762711864</v>
          </cell>
          <cell r="BC3576" t="str">
            <v>OTHERS</v>
          </cell>
          <cell r="BE3576" t="str">
            <v>Nov</v>
          </cell>
        </row>
        <row r="3577">
          <cell r="C3577" t="str">
            <v>Other</v>
          </cell>
          <cell r="R3577">
            <v>80000</v>
          </cell>
          <cell r="AZ3577">
            <v>-24000</v>
          </cell>
          <cell r="BA3577">
            <v>-96677.96610169491</v>
          </cell>
          <cell r="BC3577" t="str">
            <v>OTHERS</v>
          </cell>
          <cell r="BE3577" t="str">
            <v>Dec</v>
          </cell>
        </row>
        <row r="3578">
          <cell r="C3578" t="str">
            <v>Other</v>
          </cell>
          <cell r="R3578">
            <v>0</v>
          </cell>
          <cell r="AZ3578">
            <v>0</v>
          </cell>
          <cell r="BA3578">
            <v>0</v>
          </cell>
          <cell r="BC3578" t="str">
            <v>OTHERS</v>
          </cell>
          <cell r="BE3578" t="str">
            <v>Jan</v>
          </cell>
        </row>
        <row r="3579">
          <cell r="C3579" t="str">
            <v>Other</v>
          </cell>
          <cell r="R3579">
            <v>0</v>
          </cell>
          <cell r="AZ3579">
            <v>0</v>
          </cell>
          <cell r="BA3579">
            <v>0</v>
          </cell>
          <cell r="BC3579" t="str">
            <v>OTHERS</v>
          </cell>
          <cell r="BE3579" t="str">
            <v>Feb</v>
          </cell>
        </row>
        <row r="3580">
          <cell r="C3580" t="str">
            <v>Other</v>
          </cell>
          <cell r="R3580">
            <v>0</v>
          </cell>
          <cell r="AZ3580">
            <v>0</v>
          </cell>
          <cell r="BA3580">
            <v>0</v>
          </cell>
          <cell r="BC3580" t="str">
            <v>OTHERS</v>
          </cell>
          <cell r="BE3580" t="str">
            <v>Mar</v>
          </cell>
        </row>
        <row r="3581">
          <cell r="C3581" t="str">
            <v>Other</v>
          </cell>
          <cell r="R3581">
            <v>0</v>
          </cell>
          <cell r="AZ3581">
            <v>0</v>
          </cell>
          <cell r="BA3581">
            <v>0</v>
          </cell>
          <cell r="BC3581" t="str">
            <v>OTHERS</v>
          </cell>
          <cell r="BE3581" t="str">
            <v>Apr</v>
          </cell>
        </row>
        <row r="3582">
          <cell r="C3582" t="str">
            <v>Other</v>
          </cell>
          <cell r="R3582">
            <v>0</v>
          </cell>
          <cell r="AZ3582">
            <v>0</v>
          </cell>
          <cell r="BA3582">
            <v>0</v>
          </cell>
          <cell r="BC3582" t="str">
            <v>OTHERS</v>
          </cell>
          <cell r="BE3582" t="str">
            <v>May</v>
          </cell>
        </row>
        <row r="3583">
          <cell r="C3583" t="str">
            <v>Other</v>
          </cell>
          <cell r="R3583">
            <v>0</v>
          </cell>
          <cell r="AZ3583">
            <v>0</v>
          </cell>
          <cell r="BA3583">
            <v>0</v>
          </cell>
          <cell r="BC3583" t="str">
            <v>OTHERS</v>
          </cell>
          <cell r="BE3583" t="str">
            <v>Jun</v>
          </cell>
        </row>
        <row r="3584">
          <cell r="C3584" t="str">
            <v>Other</v>
          </cell>
          <cell r="R3584">
            <v>80000</v>
          </cell>
          <cell r="AZ3584">
            <v>-24000</v>
          </cell>
          <cell r="BA3584">
            <v>-96677.96610169491</v>
          </cell>
          <cell r="BC3584" t="str">
            <v>OTHERS</v>
          </cell>
          <cell r="BE3584" t="str">
            <v>Jul</v>
          </cell>
        </row>
        <row r="3585">
          <cell r="C3585" t="str">
            <v>Other</v>
          </cell>
          <cell r="R3585">
            <v>80000</v>
          </cell>
          <cell r="AZ3585">
            <v>-24000</v>
          </cell>
          <cell r="BA3585">
            <v>-96677.96610169491</v>
          </cell>
          <cell r="BC3585" t="str">
            <v>OTHERS</v>
          </cell>
          <cell r="BE3585" t="str">
            <v>Aug</v>
          </cell>
        </row>
        <row r="3586">
          <cell r="C3586" t="str">
            <v>Other</v>
          </cell>
          <cell r="R3586">
            <v>80000</v>
          </cell>
          <cell r="AZ3586">
            <v>-24000</v>
          </cell>
          <cell r="BA3586">
            <v>-96677.96610169491</v>
          </cell>
          <cell r="BC3586" t="str">
            <v>OTHERS</v>
          </cell>
          <cell r="BE3586" t="str">
            <v>Sep</v>
          </cell>
        </row>
        <row r="3587">
          <cell r="C3587" t="str">
            <v>Other</v>
          </cell>
          <cell r="R3587">
            <v>0</v>
          </cell>
          <cell r="AZ3587">
            <v>0</v>
          </cell>
          <cell r="BA3587">
            <v>0</v>
          </cell>
          <cell r="BC3587" t="str">
            <v>OTHERS</v>
          </cell>
          <cell r="BE3587" t="str">
            <v>Oct</v>
          </cell>
        </row>
        <row r="3588">
          <cell r="C3588" t="str">
            <v>Other</v>
          </cell>
          <cell r="R3588">
            <v>0</v>
          </cell>
          <cell r="AZ3588">
            <v>0</v>
          </cell>
          <cell r="BA3588">
            <v>0</v>
          </cell>
          <cell r="BC3588" t="str">
            <v>OTHERS</v>
          </cell>
          <cell r="BE3588" t="str">
            <v>Nov</v>
          </cell>
        </row>
        <row r="3589">
          <cell r="C3589" t="str">
            <v>Other</v>
          </cell>
          <cell r="R3589">
            <v>90000</v>
          </cell>
          <cell r="AZ3589">
            <v>-27000</v>
          </cell>
          <cell r="BA3589">
            <v>-108762.71186440678</v>
          </cell>
          <cell r="BC3589" t="str">
            <v>OTHERS</v>
          </cell>
          <cell r="BE3589" t="str">
            <v>Dec</v>
          </cell>
        </row>
        <row r="3590">
          <cell r="C3590" t="str">
            <v>Other</v>
          </cell>
          <cell r="R3590">
            <v>0</v>
          </cell>
          <cell r="AZ3590">
            <v>0</v>
          </cell>
          <cell r="BA3590">
            <v>0</v>
          </cell>
          <cell r="BC3590" t="str">
            <v>OTHERS</v>
          </cell>
          <cell r="BE3590" t="str">
            <v>Jan</v>
          </cell>
        </row>
        <row r="3591">
          <cell r="C3591" t="str">
            <v>Other</v>
          </cell>
          <cell r="R3591">
            <v>0</v>
          </cell>
          <cell r="AZ3591">
            <v>0</v>
          </cell>
          <cell r="BA3591">
            <v>0</v>
          </cell>
          <cell r="BC3591" t="str">
            <v>OTHERS</v>
          </cell>
          <cell r="BE3591" t="str">
            <v>Feb</v>
          </cell>
        </row>
        <row r="3592">
          <cell r="C3592" t="str">
            <v>Other</v>
          </cell>
          <cell r="R3592">
            <v>0</v>
          </cell>
          <cell r="AZ3592">
            <v>0</v>
          </cell>
          <cell r="BA3592">
            <v>0</v>
          </cell>
          <cell r="BC3592" t="str">
            <v>OTHERS</v>
          </cell>
          <cell r="BE3592" t="str">
            <v>Mar</v>
          </cell>
        </row>
        <row r="3593">
          <cell r="C3593" t="str">
            <v>Other</v>
          </cell>
          <cell r="R3593">
            <v>0</v>
          </cell>
          <cell r="AZ3593">
            <v>0</v>
          </cell>
          <cell r="BA3593">
            <v>0</v>
          </cell>
          <cell r="BC3593" t="str">
            <v>OTHERS</v>
          </cell>
          <cell r="BE3593" t="str">
            <v>Apr</v>
          </cell>
        </row>
        <row r="3594">
          <cell r="C3594" t="str">
            <v>Other</v>
          </cell>
          <cell r="R3594">
            <v>0</v>
          </cell>
          <cell r="AZ3594">
            <v>0</v>
          </cell>
          <cell r="BA3594">
            <v>0</v>
          </cell>
          <cell r="BC3594" t="str">
            <v>OTHERS</v>
          </cell>
          <cell r="BE3594" t="str">
            <v>May</v>
          </cell>
        </row>
        <row r="3595">
          <cell r="C3595" t="str">
            <v>Other</v>
          </cell>
          <cell r="R3595">
            <v>0</v>
          </cell>
          <cell r="AZ3595">
            <v>0</v>
          </cell>
          <cell r="BA3595">
            <v>0</v>
          </cell>
          <cell r="BC3595" t="str">
            <v>OTHERS</v>
          </cell>
          <cell r="BE3595" t="str">
            <v>Jun</v>
          </cell>
        </row>
        <row r="3596">
          <cell r="C3596" t="str">
            <v>Other</v>
          </cell>
          <cell r="R3596">
            <v>60000</v>
          </cell>
          <cell r="AZ3596">
            <v>-18000</v>
          </cell>
          <cell r="BA3596">
            <v>-72508.474576271183</v>
          </cell>
          <cell r="BC3596" t="str">
            <v>OTHERS</v>
          </cell>
          <cell r="BE3596" t="str">
            <v>Jul</v>
          </cell>
        </row>
        <row r="3597">
          <cell r="C3597" t="str">
            <v>Other</v>
          </cell>
          <cell r="R3597">
            <v>70000</v>
          </cell>
          <cell r="AZ3597">
            <v>-21000</v>
          </cell>
          <cell r="BA3597">
            <v>-84593.220338983054</v>
          </cell>
          <cell r="BC3597" t="str">
            <v>OTHERS</v>
          </cell>
          <cell r="BE3597" t="str">
            <v>Aug</v>
          </cell>
        </row>
        <row r="3598">
          <cell r="C3598" t="str">
            <v>Other</v>
          </cell>
          <cell r="R3598">
            <v>80000</v>
          </cell>
          <cell r="AZ3598">
            <v>-24000</v>
          </cell>
          <cell r="BA3598">
            <v>-96677.96610169491</v>
          </cell>
          <cell r="BC3598" t="str">
            <v>OTHERS</v>
          </cell>
          <cell r="BE3598" t="str">
            <v>Sep</v>
          </cell>
        </row>
        <row r="3599">
          <cell r="C3599" t="str">
            <v>Other</v>
          </cell>
          <cell r="R3599">
            <v>0</v>
          </cell>
          <cell r="AZ3599">
            <v>0</v>
          </cell>
          <cell r="BA3599">
            <v>0</v>
          </cell>
          <cell r="BC3599" t="str">
            <v>OTHERS</v>
          </cell>
          <cell r="BE3599" t="str">
            <v>Oct</v>
          </cell>
        </row>
        <row r="3600">
          <cell r="C3600" t="str">
            <v>Other</v>
          </cell>
          <cell r="R3600">
            <v>0</v>
          </cell>
          <cell r="AZ3600">
            <v>0</v>
          </cell>
          <cell r="BA3600">
            <v>0</v>
          </cell>
          <cell r="BC3600" t="str">
            <v>OTHERS</v>
          </cell>
          <cell r="BE3600" t="str">
            <v>Nov</v>
          </cell>
        </row>
        <row r="3601">
          <cell r="C3601" t="str">
            <v>Other</v>
          </cell>
          <cell r="R3601">
            <v>0</v>
          </cell>
          <cell r="AZ3601">
            <v>0</v>
          </cell>
          <cell r="BA3601">
            <v>0</v>
          </cell>
          <cell r="BC3601" t="str">
            <v>OTHERS</v>
          </cell>
          <cell r="BE3601" t="str">
            <v>Dec</v>
          </cell>
        </row>
        <row r="3602">
          <cell r="C3602" t="str">
            <v>Other</v>
          </cell>
          <cell r="R3602">
            <v>0</v>
          </cell>
          <cell r="AZ3602">
            <v>0</v>
          </cell>
          <cell r="BA3602">
            <v>0</v>
          </cell>
          <cell r="BC3602" t="str">
            <v>OTHERS</v>
          </cell>
          <cell r="BE3602" t="str">
            <v>Jan</v>
          </cell>
        </row>
        <row r="3603">
          <cell r="C3603" t="str">
            <v>Other</v>
          </cell>
          <cell r="R3603">
            <v>0</v>
          </cell>
          <cell r="AZ3603">
            <v>0</v>
          </cell>
          <cell r="BA3603">
            <v>0</v>
          </cell>
          <cell r="BC3603" t="str">
            <v>OTHERS</v>
          </cell>
          <cell r="BE3603" t="str">
            <v>Feb</v>
          </cell>
        </row>
        <row r="3604">
          <cell r="C3604" t="str">
            <v>Other</v>
          </cell>
          <cell r="R3604">
            <v>0</v>
          </cell>
          <cell r="AZ3604">
            <v>0</v>
          </cell>
          <cell r="BA3604">
            <v>0</v>
          </cell>
          <cell r="BC3604" t="str">
            <v>OTHERS</v>
          </cell>
          <cell r="BE3604" t="str">
            <v>Mar</v>
          </cell>
        </row>
        <row r="3605">
          <cell r="C3605" t="str">
            <v>Other</v>
          </cell>
          <cell r="R3605">
            <v>0</v>
          </cell>
          <cell r="AZ3605">
            <v>0</v>
          </cell>
          <cell r="BA3605">
            <v>0</v>
          </cell>
          <cell r="BC3605" t="str">
            <v>OTHERS</v>
          </cell>
          <cell r="BE3605" t="str">
            <v>Apr</v>
          </cell>
        </row>
        <row r="3606">
          <cell r="C3606" t="str">
            <v>Other</v>
          </cell>
          <cell r="R3606">
            <v>0</v>
          </cell>
          <cell r="AZ3606">
            <v>0</v>
          </cell>
          <cell r="BA3606">
            <v>0</v>
          </cell>
          <cell r="BC3606" t="str">
            <v>OTHERS</v>
          </cell>
          <cell r="BE3606" t="str">
            <v>May</v>
          </cell>
        </row>
        <row r="3607">
          <cell r="C3607" t="str">
            <v>Other</v>
          </cell>
          <cell r="R3607">
            <v>0</v>
          </cell>
          <cell r="AZ3607">
            <v>0</v>
          </cell>
          <cell r="BA3607">
            <v>0</v>
          </cell>
          <cell r="BC3607" t="str">
            <v>OTHERS</v>
          </cell>
          <cell r="BE3607" t="str">
            <v>Jun</v>
          </cell>
        </row>
        <row r="3608">
          <cell r="C3608" t="str">
            <v>Other</v>
          </cell>
          <cell r="R3608">
            <v>60000</v>
          </cell>
          <cell r="AZ3608">
            <v>-18000</v>
          </cell>
          <cell r="BA3608">
            <v>-72508.474576271183</v>
          </cell>
          <cell r="BC3608" t="str">
            <v>OTHERS</v>
          </cell>
          <cell r="BE3608" t="str">
            <v>Jul</v>
          </cell>
        </row>
        <row r="3609">
          <cell r="C3609" t="str">
            <v>Other</v>
          </cell>
          <cell r="R3609">
            <v>0</v>
          </cell>
          <cell r="AZ3609">
            <v>0</v>
          </cell>
          <cell r="BA3609">
            <v>0</v>
          </cell>
          <cell r="BC3609" t="str">
            <v>OTHERS</v>
          </cell>
          <cell r="BE3609" t="str">
            <v>Aug</v>
          </cell>
        </row>
        <row r="3610">
          <cell r="C3610" t="str">
            <v>Other</v>
          </cell>
          <cell r="R3610">
            <v>0</v>
          </cell>
          <cell r="AZ3610">
            <v>0</v>
          </cell>
          <cell r="BA3610">
            <v>0</v>
          </cell>
          <cell r="BC3610" t="str">
            <v>OTHERS</v>
          </cell>
          <cell r="BE3610" t="str">
            <v>Sep</v>
          </cell>
        </row>
        <row r="3611">
          <cell r="C3611" t="str">
            <v>Other</v>
          </cell>
          <cell r="R3611">
            <v>0</v>
          </cell>
          <cell r="AZ3611">
            <v>0</v>
          </cell>
          <cell r="BA3611">
            <v>0</v>
          </cell>
          <cell r="BC3611" t="str">
            <v>OTHERS</v>
          </cell>
          <cell r="BE3611" t="str">
            <v>Oct</v>
          </cell>
        </row>
        <row r="3612">
          <cell r="C3612" t="str">
            <v>Other</v>
          </cell>
          <cell r="R3612">
            <v>0</v>
          </cell>
          <cell r="AZ3612">
            <v>0</v>
          </cell>
          <cell r="BA3612">
            <v>0</v>
          </cell>
          <cell r="BC3612" t="str">
            <v>OTHERS</v>
          </cell>
          <cell r="BE3612" t="str">
            <v>Nov</v>
          </cell>
        </row>
        <row r="3613">
          <cell r="C3613" t="str">
            <v>Other</v>
          </cell>
          <cell r="R3613">
            <v>0</v>
          </cell>
          <cell r="AZ3613">
            <v>0</v>
          </cell>
          <cell r="BA3613">
            <v>0</v>
          </cell>
          <cell r="BC3613" t="str">
            <v>OTHERS</v>
          </cell>
          <cell r="BE3613" t="str">
            <v>Dec</v>
          </cell>
        </row>
        <row r="3614">
          <cell r="C3614" t="str">
            <v>Other</v>
          </cell>
          <cell r="R3614">
            <v>0</v>
          </cell>
          <cell r="AZ3614">
            <v>0</v>
          </cell>
          <cell r="BA3614">
            <v>0</v>
          </cell>
          <cell r="BC3614" t="str">
            <v>OTHERS</v>
          </cell>
          <cell r="BE3614" t="str">
            <v>Jan</v>
          </cell>
        </row>
        <row r="3615">
          <cell r="C3615" t="str">
            <v>Other</v>
          </cell>
          <cell r="R3615">
            <v>0</v>
          </cell>
          <cell r="AZ3615">
            <v>0</v>
          </cell>
          <cell r="BA3615">
            <v>0</v>
          </cell>
          <cell r="BC3615" t="str">
            <v>OTHERS</v>
          </cell>
          <cell r="BE3615" t="str">
            <v>Feb</v>
          </cell>
        </row>
        <row r="3616">
          <cell r="C3616" t="str">
            <v>Other</v>
          </cell>
          <cell r="R3616">
            <v>0</v>
          </cell>
          <cell r="AZ3616">
            <v>0</v>
          </cell>
          <cell r="BA3616">
            <v>0</v>
          </cell>
          <cell r="BC3616" t="str">
            <v>OTHERS</v>
          </cell>
          <cell r="BE3616" t="str">
            <v>Mar</v>
          </cell>
        </row>
        <row r="3617">
          <cell r="C3617" t="str">
            <v>Other</v>
          </cell>
          <cell r="R3617">
            <v>0</v>
          </cell>
          <cell r="AZ3617">
            <v>0</v>
          </cell>
          <cell r="BA3617">
            <v>0</v>
          </cell>
          <cell r="BC3617" t="str">
            <v>OTHERS</v>
          </cell>
          <cell r="BE3617" t="str">
            <v>Apr</v>
          </cell>
        </row>
        <row r="3618">
          <cell r="C3618" t="str">
            <v>Other</v>
          </cell>
          <cell r="R3618">
            <v>0</v>
          </cell>
          <cell r="AZ3618">
            <v>0</v>
          </cell>
          <cell r="BA3618">
            <v>0</v>
          </cell>
          <cell r="BC3618" t="str">
            <v>OTHERS</v>
          </cell>
          <cell r="BE3618" t="str">
            <v>May</v>
          </cell>
        </row>
        <row r="3619">
          <cell r="C3619" t="str">
            <v>Other</v>
          </cell>
          <cell r="R3619">
            <v>0</v>
          </cell>
          <cell r="AZ3619">
            <v>0</v>
          </cell>
          <cell r="BA3619">
            <v>0</v>
          </cell>
          <cell r="BC3619" t="str">
            <v>OTHERS</v>
          </cell>
          <cell r="BE3619" t="str">
            <v>Jun</v>
          </cell>
        </row>
        <row r="3620">
          <cell r="C3620" t="str">
            <v>Other</v>
          </cell>
          <cell r="R3620">
            <v>0</v>
          </cell>
          <cell r="AZ3620">
            <v>0</v>
          </cell>
          <cell r="BA3620">
            <v>0</v>
          </cell>
          <cell r="BC3620" t="str">
            <v>OTHERS</v>
          </cell>
          <cell r="BE3620" t="str">
            <v>Jul</v>
          </cell>
        </row>
        <row r="3621">
          <cell r="C3621" t="str">
            <v>Other</v>
          </cell>
          <cell r="R3621">
            <v>0</v>
          </cell>
          <cell r="AZ3621">
            <v>0</v>
          </cell>
          <cell r="BA3621">
            <v>0</v>
          </cell>
          <cell r="BC3621" t="str">
            <v>OTHERS</v>
          </cell>
          <cell r="BE3621" t="str">
            <v>Aug</v>
          </cell>
        </row>
        <row r="3622">
          <cell r="C3622" t="str">
            <v>Other</v>
          </cell>
          <cell r="R3622">
            <v>0</v>
          </cell>
          <cell r="AZ3622">
            <v>0</v>
          </cell>
          <cell r="BA3622">
            <v>0</v>
          </cell>
          <cell r="BC3622" t="str">
            <v>OTHERS</v>
          </cell>
          <cell r="BE3622" t="str">
            <v>Sep</v>
          </cell>
        </row>
        <row r="3623">
          <cell r="C3623" t="str">
            <v>Other</v>
          </cell>
          <cell r="R3623">
            <v>0</v>
          </cell>
          <cell r="AZ3623">
            <v>0</v>
          </cell>
          <cell r="BA3623">
            <v>0</v>
          </cell>
          <cell r="BC3623" t="str">
            <v>OTHERS</v>
          </cell>
          <cell r="BE3623" t="str">
            <v>Oct</v>
          </cell>
        </row>
        <row r="3624">
          <cell r="C3624" t="str">
            <v>Other</v>
          </cell>
          <cell r="R3624">
            <v>0</v>
          </cell>
          <cell r="AZ3624">
            <v>0</v>
          </cell>
          <cell r="BA3624">
            <v>0</v>
          </cell>
          <cell r="BC3624" t="str">
            <v>OTHERS</v>
          </cell>
          <cell r="BE3624" t="str">
            <v>Nov</v>
          </cell>
        </row>
        <row r="3625">
          <cell r="C3625" t="str">
            <v>Other</v>
          </cell>
          <cell r="R3625">
            <v>0</v>
          </cell>
          <cell r="AZ3625">
            <v>0</v>
          </cell>
          <cell r="BA3625">
            <v>0</v>
          </cell>
          <cell r="BC3625" t="str">
            <v>OTHERS</v>
          </cell>
          <cell r="BE3625" t="str">
            <v>Dec</v>
          </cell>
        </row>
        <row r="3626">
          <cell r="C3626" t="str">
            <v>Other</v>
          </cell>
          <cell r="R3626">
            <v>0</v>
          </cell>
          <cell r="AZ3626">
            <v>0</v>
          </cell>
          <cell r="BA3626">
            <v>0</v>
          </cell>
          <cell r="BC3626" t="str">
            <v>OTHERS</v>
          </cell>
          <cell r="BE3626" t="str">
            <v>Jan</v>
          </cell>
        </row>
        <row r="3627">
          <cell r="C3627" t="str">
            <v>Other</v>
          </cell>
          <cell r="R3627">
            <v>0</v>
          </cell>
          <cell r="AZ3627">
            <v>0</v>
          </cell>
          <cell r="BA3627">
            <v>0</v>
          </cell>
          <cell r="BC3627" t="str">
            <v>OTHERS</v>
          </cell>
          <cell r="BE3627" t="str">
            <v>Feb</v>
          </cell>
        </row>
        <row r="3628">
          <cell r="C3628" t="str">
            <v>Other</v>
          </cell>
          <cell r="R3628">
            <v>0</v>
          </cell>
          <cell r="AZ3628">
            <v>0</v>
          </cell>
          <cell r="BA3628">
            <v>0</v>
          </cell>
          <cell r="BC3628" t="str">
            <v>OTHERS</v>
          </cell>
          <cell r="BE3628" t="str">
            <v>Mar</v>
          </cell>
        </row>
        <row r="3629">
          <cell r="C3629" t="str">
            <v>Other</v>
          </cell>
          <cell r="R3629">
            <v>0</v>
          </cell>
          <cell r="AZ3629">
            <v>0</v>
          </cell>
          <cell r="BA3629">
            <v>0</v>
          </cell>
          <cell r="BC3629" t="str">
            <v>OTHERS</v>
          </cell>
          <cell r="BE3629" t="str">
            <v>Apr</v>
          </cell>
        </row>
        <row r="3630">
          <cell r="C3630" t="str">
            <v>Other</v>
          </cell>
          <cell r="R3630">
            <v>0</v>
          </cell>
          <cell r="AZ3630">
            <v>0</v>
          </cell>
          <cell r="BA3630">
            <v>0</v>
          </cell>
          <cell r="BC3630" t="str">
            <v>OTHERS</v>
          </cell>
          <cell r="BE3630" t="str">
            <v>May</v>
          </cell>
        </row>
        <row r="3631">
          <cell r="C3631" t="str">
            <v>Other</v>
          </cell>
          <cell r="R3631">
            <v>0</v>
          </cell>
          <cell r="AZ3631">
            <v>0</v>
          </cell>
          <cell r="BA3631">
            <v>0</v>
          </cell>
          <cell r="BC3631" t="str">
            <v>OTHERS</v>
          </cell>
          <cell r="BE3631" t="str">
            <v>Jun</v>
          </cell>
        </row>
        <row r="3632">
          <cell r="C3632" t="str">
            <v>Other</v>
          </cell>
          <cell r="R3632">
            <v>0</v>
          </cell>
          <cell r="AZ3632">
            <v>0</v>
          </cell>
          <cell r="BA3632">
            <v>0</v>
          </cell>
          <cell r="BC3632" t="str">
            <v>OTHERS</v>
          </cell>
          <cell r="BE3632" t="str">
            <v>Jul</v>
          </cell>
        </row>
        <row r="3633">
          <cell r="C3633" t="str">
            <v>Other</v>
          </cell>
          <cell r="R3633">
            <v>0</v>
          </cell>
          <cell r="AZ3633">
            <v>0</v>
          </cell>
          <cell r="BA3633">
            <v>0</v>
          </cell>
          <cell r="BC3633" t="str">
            <v>OTHERS</v>
          </cell>
          <cell r="BE3633" t="str">
            <v>Aug</v>
          </cell>
        </row>
        <row r="3634">
          <cell r="C3634" t="str">
            <v>Other</v>
          </cell>
          <cell r="R3634">
            <v>0</v>
          </cell>
          <cell r="AZ3634">
            <v>0</v>
          </cell>
          <cell r="BA3634">
            <v>0</v>
          </cell>
          <cell r="BC3634" t="str">
            <v>OTHERS</v>
          </cell>
          <cell r="BE3634" t="str">
            <v>Sep</v>
          </cell>
        </row>
        <row r="3635">
          <cell r="C3635" t="str">
            <v>Other</v>
          </cell>
          <cell r="R3635">
            <v>0</v>
          </cell>
          <cell r="AZ3635">
            <v>0</v>
          </cell>
          <cell r="BA3635">
            <v>0</v>
          </cell>
          <cell r="BC3635" t="str">
            <v>OTHERS</v>
          </cell>
          <cell r="BE3635" t="str">
            <v>Oct</v>
          </cell>
        </row>
        <row r="3636">
          <cell r="C3636" t="str">
            <v>Other</v>
          </cell>
          <cell r="R3636">
            <v>0</v>
          </cell>
          <cell r="AZ3636">
            <v>0</v>
          </cell>
          <cell r="BA3636">
            <v>0</v>
          </cell>
          <cell r="BC3636" t="str">
            <v>OTHERS</v>
          </cell>
          <cell r="BE3636" t="str">
            <v>Nov</v>
          </cell>
        </row>
        <row r="3637">
          <cell r="C3637" t="str">
            <v>Other</v>
          </cell>
          <cell r="R3637">
            <v>0</v>
          </cell>
          <cell r="AZ3637">
            <v>0</v>
          </cell>
          <cell r="BA3637">
            <v>0</v>
          </cell>
          <cell r="BC3637" t="str">
            <v>OTHERS</v>
          </cell>
          <cell r="BE3637" t="str">
            <v>Dec</v>
          </cell>
        </row>
        <row r="3638">
          <cell r="C3638" t="str">
            <v>Other</v>
          </cell>
          <cell r="R3638">
            <v>0</v>
          </cell>
          <cell r="AZ3638">
            <v>0</v>
          </cell>
          <cell r="BA3638">
            <v>0</v>
          </cell>
          <cell r="BC3638" t="str">
            <v>OTHERS</v>
          </cell>
          <cell r="BE3638" t="str">
            <v>Jan</v>
          </cell>
        </row>
        <row r="3639">
          <cell r="C3639" t="str">
            <v>Other</v>
          </cell>
          <cell r="R3639">
            <v>0</v>
          </cell>
          <cell r="AZ3639">
            <v>0</v>
          </cell>
          <cell r="BA3639">
            <v>0</v>
          </cell>
          <cell r="BC3639" t="str">
            <v>OTHERS</v>
          </cell>
          <cell r="BE3639" t="str">
            <v>Feb</v>
          </cell>
        </row>
        <row r="3640">
          <cell r="C3640" t="str">
            <v>Other</v>
          </cell>
          <cell r="R3640">
            <v>0</v>
          </cell>
          <cell r="AZ3640">
            <v>0</v>
          </cell>
          <cell r="BA3640">
            <v>0</v>
          </cell>
          <cell r="BC3640" t="str">
            <v>OTHERS</v>
          </cell>
          <cell r="BE3640" t="str">
            <v>Mar</v>
          </cell>
        </row>
        <row r="3641">
          <cell r="C3641" t="str">
            <v>Other</v>
          </cell>
          <cell r="R3641">
            <v>0</v>
          </cell>
          <cell r="AZ3641">
            <v>0</v>
          </cell>
          <cell r="BA3641">
            <v>0</v>
          </cell>
          <cell r="BC3641" t="str">
            <v>OTHERS</v>
          </cell>
          <cell r="BE3641" t="str">
            <v>Apr</v>
          </cell>
        </row>
        <row r="3642">
          <cell r="C3642" t="str">
            <v>Other</v>
          </cell>
          <cell r="R3642">
            <v>0</v>
          </cell>
          <cell r="AZ3642">
            <v>0</v>
          </cell>
          <cell r="BA3642">
            <v>0</v>
          </cell>
          <cell r="BC3642" t="str">
            <v>OTHERS</v>
          </cell>
          <cell r="BE3642" t="str">
            <v>May</v>
          </cell>
        </row>
        <row r="3643">
          <cell r="C3643" t="str">
            <v>Other</v>
          </cell>
          <cell r="R3643">
            <v>0</v>
          </cell>
          <cell r="AZ3643">
            <v>0</v>
          </cell>
          <cell r="BA3643">
            <v>0</v>
          </cell>
          <cell r="BC3643" t="str">
            <v>OTHERS</v>
          </cell>
          <cell r="BE3643" t="str">
            <v>Jun</v>
          </cell>
        </row>
        <row r="3644">
          <cell r="C3644" t="str">
            <v>Other</v>
          </cell>
          <cell r="R3644">
            <v>0</v>
          </cell>
          <cell r="AZ3644">
            <v>0</v>
          </cell>
          <cell r="BA3644">
            <v>0</v>
          </cell>
          <cell r="BC3644" t="str">
            <v>OTHERS</v>
          </cell>
          <cell r="BE3644" t="str">
            <v>Jul</v>
          </cell>
        </row>
        <row r="3645">
          <cell r="C3645" t="str">
            <v>Other</v>
          </cell>
          <cell r="R3645">
            <v>0</v>
          </cell>
          <cell r="AZ3645">
            <v>0</v>
          </cell>
          <cell r="BA3645">
            <v>0</v>
          </cell>
          <cell r="BC3645" t="str">
            <v>OTHERS</v>
          </cell>
          <cell r="BE3645" t="str">
            <v>Aug</v>
          </cell>
        </row>
        <row r="3646">
          <cell r="C3646" t="str">
            <v>Other</v>
          </cell>
          <cell r="R3646">
            <v>0</v>
          </cell>
          <cell r="AZ3646">
            <v>0</v>
          </cell>
          <cell r="BA3646">
            <v>0</v>
          </cell>
          <cell r="BC3646" t="str">
            <v>OTHERS</v>
          </cell>
          <cell r="BE3646" t="str">
            <v>Sep</v>
          </cell>
        </row>
        <row r="3647">
          <cell r="C3647" t="str">
            <v>Other</v>
          </cell>
          <cell r="R3647">
            <v>0</v>
          </cell>
          <cell r="AZ3647">
            <v>0</v>
          </cell>
          <cell r="BA3647">
            <v>0</v>
          </cell>
          <cell r="BC3647" t="str">
            <v>OTHERS</v>
          </cell>
          <cell r="BE3647" t="str">
            <v>Oct</v>
          </cell>
        </row>
        <row r="3648">
          <cell r="C3648" t="str">
            <v>Other</v>
          </cell>
          <cell r="R3648">
            <v>0</v>
          </cell>
          <cell r="AZ3648">
            <v>0</v>
          </cell>
          <cell r="BA3648">
            <v>0</v>
          </cell>
          <cell r="BC3648" t="str">
            <v>OTHERS</v>
          </cell>
          <cell r="BE3648" t="str">
            <v>Nov</v>
          </cell>
        </row>
        <row r="3649">
          <cell r="C3649" t="str">
            <v>Other</v>
          </cell>
          <cell r="R3649">
            <v>0</v>
          </cell>
          <cell r="AZ3649">
            <v>0</v>
          </cell>
          <cell r="BA3649">
            <v>0</v>
          </cell>
          <cell r="BC3649" t="str">
            <v>OTHERS</v>
          </cell>
          <cell r="BE3649" t="str">
            <v>Dec</v>
          </cell>
        </row>
        <row r="3650">
          <cell r="C3650" t="str">
            <v>Other</v>
          </cell>
          <cell r="R3650">
            <v>0</v>
          </cell>
          <cell r="AZ3650">
            <v>0</v>
          </cell>
          <cell r="BA3650">
            <v>0</v>
          </cell>
          <cell r="BC3650" t="str">
            <v>OTHERS</v>
          </cell>
          <cell r="BE3650" t="str">
            <v>Jan</v>
          </cell>
        </row>
        <row r="3651">
          <cell r="C3651" t="str">
            <v>Other</v>
          </cell>
          <cell r="R3651">
            <v>0</v>
          </cell>
          <cell r="AZ3651">
            <v>0</v>
          </cell>
          <cell r="BA3651">
            <v>0</v>
          </cell>
          <cell r="BC3651" t="str">
            <v>OTHERS</v>
          </cell>
          <cell r="BE3651" t="str">
            <v>Feb</v>
          </cell>
        </row>
        <row r="3652">
          <cell r="C3652" t="str">
            <v>Other</v>
          </cell>
          <cell r="R3652">
            <v>0</v>
          </cell>
          <cell r="AZ3652">
            <v>0</v>
          </cell>
          <cell r="BA3652">
            <v>0</v>
          </cell>
          <cell r="BC3652" t="str">
            <v>OTHERS</v>
          </cell>
          <cell r="BE3652" t="str">
            <v>Mar</v>
          </cell>
        </row>
        <row r="3653">
          <cell r="C3653" t="str">
            <v>Other</v>
          </cell>
          <cell r="R3653">
            <v>0</v>
          </cell>
          <cell r="AZ3653">
            <v>0</v>
          </cell>
          <cell r="BA3653">
            <v>0</v>
          </cell>
          <cell r="BC3653" t="str">
            <v>OTHERS</v>
          </cell>
          <cell r="BE3653" t="str">
            <v>Apr</v>
          </cell>
        </row>
        <row r="3654">
          <cell r="C3654" t="str">
            <v>Other</v>
          </cell>
          <cell r="R3654">
            <v>0</v>
          </cell>
          <cell r="AZ3654">
            <v>0</v>
          </cell>
          <cell r="BA3654">
            <v>0</v>
          </cell>
          <cell r="BC3654" t="str">
            <v>OTHERS</v>
          </cell>
          <cell r="BE3654" t="str">
            <v>May</v>
          </cell>
        </row>
        <row r="3655">
          <cell r="C3655" t="str">
            <v>Other</v>
          </cell>
          <cell r="R3655">
            <v>0</v>
          </cell>
          <cell r="AZ3655">
            <v>0</v>
          </cell>
          <cell r="BA3655">
            <v>0</v>
          </cell>
          <cell r="BC3655" t="str">
            <v>OTHERS</v>
          </cell>
          <cell r="BE3655" t="str">
            <v>Jun</v>
          </cell>
        </row>
        <row r="3656">
          <cell r="C3656" t="str">
            <v>Other</v>
          </cell>
          <cell r="R3656">
            <v>0</v>
          </cell>
          <cell r="AZ3656">
            <v>0</v>
          </cell>
          <cell r="BA3656">
            <v>0</v>
          </cell>
          <cell r="BC3656" t="str">
            <v>OTHERS</v>
          </cell>
          <cell r="BE3656" t="str">
            <v>Jul</v>
          </cell>
        </row>
        <row r="3657">
          <cell r="C3657" t="str">
            <v>Other</v>
          </cell>
          <cell r="R3657">
            <v>0</v>
          </cell>
          <cell r="AZ3657">
            <v>0</v>
          </cell>
          <cell r="BA3657">
            <v>0</v>
          </cell>
          <cell r="BC3657" t="str">
            <v>OTHERS</v>
          </cell>
          <cell r="BE3657" t="str">
            <v>Aug</v>
          </cell>
        </row>
        <row r="3658">
          <cell r="C3658" t="str">
            <v>Other</v>
          </cell>
          <cell r="R3658">
            <v>0</v>
          </cell>
          <cell r="AZ3658">
            <v>0</v>
          </cell>
          <cell r="BA3658">
            <v>0</v>
          </cell>
          <cell r="BC3658" t="str">
            <v>OTHERS</v>
          </cell>
          <cell r="BE3658" t="str">
            <v>Sep</v>
          </cell>
        </row>
        <row r="3659">
          <cell r="C3659" t="str">
            <v>Other</v>
          </cell>
          <cell r="R3659">
            <v>0</v>
          </cell>
          <cell r="AZ3659">
            <v>0</v>
          </cell>
          <cell r="BA3659">
            <v>0</v>
          </cell>
          <cell r="BC3659" t="str">
            <v>OTHERS</v>
          </cell>
          <cell r="BE3659" t="str">
            <v>Oct</v>
          </cell>
        </row>
        <row r="3660">
          <cell r="C3660" t="str">
            <v>Other</v>
          </cell>
          <cell r="R3660">
            <v>0</v>
          </cell>
          <cell r="AZ3660">
            <v>0</v>
          </cell>
          <cell r="BA3660">
            <v>0</v>
          </cell>
          <cell r="BC3660" t="str">
            <v>OTHERS</v>
          </cell>
          <cell r="BE3660" t="str">
            <v>Nov</v>
          </cell>
        </row>
        <row r="3661">
          <cell r="C3661" t="str">
            <v>Other</v>
          </cell>
          <cell r="R3661">
            <v>0</v>
          </cell>
          <cell r="AZ3661">
            <v>0</v>
          </cell>
          <cell r="BA3661">
            <v>0</v>
          </cell>
          <cell r="BC3661" t="str">
            <v>OTHERS</v>
          </cell>
          <cell r="BE3661" t="str">
            <v>Dec</v>
          </cell>
        </row>
        <row r="3662">
          <cell r="C3662" t="str">
            <v>Other</v>
          </cell>
          <cell r="R3662">
            <v>0</v>
          </cell>
          <cell r="AZ3662">
            <v>0</v>
          </cell>
          <cell r="BA3662">
            <v>0</v>
          </cell>
          <cell r="BC3662" t="str">
            <v>OTHERS</v>
          </cell>
          <cell r="BE3662" t="str">
            <v>Jan</v>
          </cell>
        </row>
        <row r="3663">
          <cell r="C3663" t="str">
            <v>Other</v>
          </cell>
          <cell r="R3663">
            <v>0</v>
          </cell>
          <cell r="AZ3663">
            <v>0</v>
          </cell>
          <cell r="BA3663">
            <v>0</v>
          </cell>
          <cell r="BC3663" t="str">
            <v>OTHERS</v>
          </cell>
          <cell r="BE3663" t="str">
            <v>Feb</v>
          </cell>
        </row>
        <row r="3664">
          <cell r="C3664" t="str">
            <v>Other</v>
          </cell>
          <cell r="R3664">
            <v>0</v>
          </cell>
          <cell r="AZ3664">
            <v>0</v>
          </cell>
          <cell r="BA3664">
            <v>0</v>
          </cell>
          <cell r="BC3664" t="str">
            <v>OTHERS</v>
          </cell>
          <cell r="BE3664" t="str">
            <v>Mar</v>
          </cell>
        </row>
        <row r="3665">
          <cell r="C3665" t="str">
            <v>Other</v>
          </cell>
          <cell r="R3665">
            <v>0</v>
          </cell>
          <cell r="AZ3665">
            <v>0</v>
          </cell>
          <cell r="BA3665">
            <v>0</v>
          </cell>
          <cell r="BC3665" t="str">
            <v>OTHERS</v>
          </cell>
          <cell r="BE3665" t="str">
            <v>Apr</v>
          </cell>
        </row>
        <row r="3666">
          <cell r="C3666" t="str">
            <v>Other</v>
          </cell>
          <cell r="R3666">
            <v>0</v>
          </cell>
          <cell r="AZ3666">
            <v>0</v>
          </cell>
          <cell r="BA3666">
            <v>0</v>
          </cell>
          <cell r="BC3666" t="str">
            <v>OTHERS</v>
          </cell>
          <cell r="BE3666" t="str">
            <v>May</v>
          </cell>
        </row>
        <row r="3667">
          <cell r="C3667" t="str">
            <v>Other</v>
          </cell>
          <cell r="R3667">
            <v>0</v>
          </cell>
          <cell r="AZ3667">
            <v>0</v>
          </cell>
          <cell r="BA3667">
            <v>0</v>
          </cell>
          <cell r="BC3667" t="str">
            <v>OTHERS</v>
          </cell>
          <cell r="BE3667" t="str">
            <v>Jun</v>
          </cell>
        </row>
        <row r="3668">
          <cell r="C3668" t="str">
            <v>Other</v>
          </cell>
          <cell r="R3668">
            <v>0</v>
          </cell>
          <cell r="AZ3668">
            <v>0</v>
          </cell>
          <cell r="BA3668">
            <v>0</v>
          </cell>
          <cell r="BC3668" t="str">
            <v>OTHERS</v>
          </cell>
          <cell r="BE3668" t="str">
            <v>Jul</v>
          </cell>
        </row>
        <row r="3669">
          <cell r="C3669" t="str">
            <v>Other</v>
          </cell>
          <cell r="R3669">
            <v>0</v>
          </cell>
          <cell r="AZ3669">
            <v>0</v>
          </cell>
          <cell r="BA3669">
            <v>0</v>
          </cell>
          <cell r="BC3669" t="str">
            <v>OTHERS</v>
          </cell>
          <cell r="BE3669" t="str">
            <v>Aug</v>
          </cell>
        </row>
        <row r="3670">
          <cell r="C3670" t="str">
            <v>Other</v>
          </cell>
          <cell r="R3670">
            <v>0</v>
          </cell>
          <cell r="AZ3670">
            <v>0</v>
          </cell>
          <cell r="BA3670">
            <v>0</v>
          </cell>
          <cell r="BC3670" t="str">
            <v>OTHERS</v>
          </cell>
          <cell r="BE3670" t="str">
            <v>Sep</v>
          </cell>
        </row>
        <row r="3671">
          <cell r="C3671" t="str">
            <v>Other</v>
          </cell>
          <cell r="R3671">
            <v>0</v>
          </cell>
          <cell r="AZ3671">
            <v>0</v>
          </cell>
          <cell r="BA3671">
            <v>0</v>
          </cell>
          <cell r="BC3671" t="str">
            <v>OTHERS</v>
          </cell>
          <cell r="BE3671" t="str">
            <v>Oct</v>
          </cell>
        </row>
        <row r="3672">
          <cell r="C3672" t="str">
            <v>Other</v>
          </cell>
          <cell r="R3672">
            <v>0</v>
          </cell>
          <cell r="AZ3672">
            <v>0</v>
          </cell>
          <cell r="BA3672">
            <v>0</v>
          </cell>
          <cell r="BC3672" t="str">
            <v>OTHERS</v>
          </cell>
          <cell r="BE3672" t="str">
            <v>Nov</v>
          </cell>
        </row>
        <row r="3673">
          <cell r="C3673" t="str">
            <v>Other</v>
          </cell>
          <cell r="R3673">
            <v>0</v>
          </cell>
          <cell r="AZ3673">
            <v>0</v>
          </cell>
          <cell r="BA3673">
            <v>0</v>
          </cell>
          <cell r="BC3673" t="str">
            <v>OTHERS</v>
          </cell>
          <cell r="BE3673" t="str">
            <v>Dec</v>
          </cell>
        </row>
        <row r="3674">
          <cell r="C3674" t="str">
            <v>Other</v>
          </cell>
          <cell r="R3674">
            <v>0</v>
          </cell>
          <cell r="AZ3674">
            <v>0</v>
          </cell>
          <cell r="BA3674">
            <v>0</v>
          </cell>
          <cell r="BC3674" t="str">
            <v>OTHERS</v>
          </cell>
          <cell r="BE3674" t="str">
            <v>Jan</v>
          </cell>
        </row>
        <row r="3675">
          <cell r="C3675" t="str">
            <v>Other</v>
          </cell>
          <cell r="R3675">
            <v>0</v>
          </cell>
          <cell r="AZ3675">
            <v>0</v>
          </cell>
          <cell r="BA3675">
            <v>0</v>
          </cell>
          <cell r="BC3675" t="str">
            <v>OTHERS</v>
          </cell>
          <cell r="BE3675" t="str">
            <v>Feb</v>
          </cell>
        </row>
        <row r="3676">
          <cell r="C3676" t="str">
            <v>Other</v>
          </cell>
          <cell r="R3676">
            <v>0</v>
          </cell>
          <cell r="AZ3676">
            <v>0</v>
          </cell>
          <cell r="BA3676">
            <v>0</v>
          </cell>
          <cell r="BC3676" t="str">
            <v>OTHERS</v>
          </cell>
          <cell r="BE3676" t="str">
            <v>Mar</v>
          </cell>
        </row>
        <row r="3677">
          <cell r="C3677" t="str">
            <v>Other</v>
          </cell>
          <cell r="R3677">
            <v>0</v>
          </cell>
          <cell r="AZ3677">
            <v>0</v>
          </cell>
          <cell r="BA3677">
            <v>0</v>
          </cell>
          <cell r="BC3677" t="str">
            <v>OTHERS</v>
          </cell>
          <cell r="BE3677" t="str">
            <v>Apr</v>
          </cell>
        </row>
        <row r="3678">
          <cell r="C3678" t="str">
            <v>Other</v>
          </cell>
          <cell r="R3678">
            <v>0</v>
          </cell>
          <cell r="AZ3678">
            <v>0</v>
          </cell>
          <cell r="BA3678">
            <v>0</v>
          </cell>
          <cell r="BC3678" t="str">
            <v>OTHERS</v>
          </cell>
          <cell r="BE3678" t="str">
            <v>May</v>
          </cell>
        </row>
        <row r="3679">
          <cell r="C3679" t="str">
            <v>Other</v>
          </cell>
          <cell r="R3679">
            <v>0</v>
          </cell>
          <cell r="AZ3679">
            <v>0</v>
          </cell>
          <cell r="BA3679">
            <v>0</v>
          </cell>
          <cell r="BC3679" t="str">
            <v>OTHERS</v>
          </cell>
          <cell r="BE3679" t="str">
            <v>Jun</v>
          </cell>
        </row>
        <row r="3680">
          <cell r="C3680" t="str">
            <v>Other</v>
          </cell>
          <cell r="R3680">
            <v>0</v>
          </cell>
          <cell r="AZ3680">
            <v>0</v>
          </cell>
          <cell r="BA3680">
            <v>0</v>
          </cell>
          <cell r="BC3680" t="str">
            <v>OTHERS</v>
          </cell>
          <cell r="BE3680" t="str">
            <v>Jul</v>
          </cell>
        </row>
        <row r="3681">
          <cell r="C3681" t="str">
            <v>Other</v>
          </cell>
          <cell r="R3681">
            <v>0</v>
          </cell>
          <cell r="AZ3681">
            <v>0</v>
          </cell>
          <cell r="BA3681">
            <v>0</v>
          </cell>
          <cell r="BC3681" t="str">
            <v>OTHERS</v>
          </cell>
          <cell r="BE3681" t="str">
            <v>Aug</v>
          </cell>
        </row>
        <row r="3682">
          <cell r="C3682" t="str">
            <v>Other</v>
          </cell>
          <cell r="R3682">
            <v>0</v>
          </cell>
          <cell r="AZ3682">
            <v>0</v>
          </cell>
          <cell r="BA3682">
            <v>0</v>
          </cell>
          <cell r="BC3682" t="str">
            <v>OTHERS</v>
          </cell>
          <cell r="BE3682" t="str">
            <v>Sep</v>
          </cell>
        </row>
        <row r="3683">
          <cell r="C3683" t="str">
            <v>Other</v>
          </cell>
          <cell r="R3683">
            <v>0</v>
          </cell>
          <cell r="AZ3683">
            <v>0</v>
          </cell>
          <cell r="BA3683">
            <v>0</v>
          </cell>
          <cell r="BC3683" t="str">
            <v>OTHERS</v>
          </cell>
          <cell r="BE3683" t="str">
            <v>Oct</v>
          </cell>
        </row>
        <row r="3684">
          <cell r="C3684" t="str">
            <v>Other</v>
          </cell>
          <cell r="R3684">
            <v>0</v>
          </cell>
          <cell r="AZ3684">
            <v>0</v>
          </cell>
          <cell r="BA3684">
            <v>0</v>
          </cell>
          <cell r="BC3684" t="str">
            <v>OTHERS</v>
          </cell>
          <cell r="BE3684" t="str">
            <v>Nov</v>
          </cell>
        </row>
        <row r="3685">
          <cell r="C3685" t="str">
            <v>Other</v>
          </cell>
          <cell r="R3685">
            <v>0</v>
          </cell>
          <cell r="AZ3685">
            <v>0</v>
          </cell>
          <cell r="BA3685">
            <v>0</v>
          </cell>
          <cell r="BC3685" t="str">
            <v>OTHERS</v>
          </cell>
          <cell r="BE3685" t="str">
            <v>Dec</v>
          </cell>
        </row>
        <row r="3686">
          <cell r="C3686" t="str">
            <v>Other</v>
          </cell>
          <cell r="R3686">
            <v>0</v>
          </cell>
          <cell r="AZ3686">
            <v>0</v>
          </cell>
          <cell r="BA3686">
            <v>0</v>
          </cell>
          <cell r="BC3686" t="str">
            <v>OTHERS</v>
          </cell>
          <cell r="BE3686" t="str">
            <v>Jan</v>
          </cell>
        </row>
        <row r="3687">
          <cell r="C3687" t="str">
            <v>Other</v>
          </cell>
          <cell r="R3687">
            <v>0</v>
          </cell>
          <cell r="AZ3687">
            <v>0</v>
          </cell>
          <cell r="BA3687">
            <v>0</v>
          </cell>
          <cell r="BC3687" t="str">
            <v>OTHERS</v>
          </cell>
          <cell r="BE3687" t="str">
            <v>Feb</v>
          </cell>
        </row>
        <row r="3688">
          <cell r="C3688" t="str">
            <v>Other</v>
          </cell>
          <cell r="R3688">
            <v>0</v>
          </cell>
          <cell r="AZ3688">
            <v>0</v>
          </cell>
          <cell r="BA3688">
            <v>0</v>
          </cell>
          <cell r="BC3688" t="str">
            <v>OTHERS</v>
          </cell>
          <cell r="BE3688" t="str">
            <v>Mar</v>
          </cell>
        </row>
        <row r="3689">
          <cell r="C3689" t="str">
            <v>Other</v>
          </cell>
          <cell r="R3689">
            <v>0</v>
          </cell>
          <cell r="AZ3689">
            <v>0</v>
          </cell>
          <cell r="BA3689">
            <v>0</v>
          </cell>
          <cell r="BC3689" t="str">
            <v>OTHERS</v>
          </cell>
          <cell r="BE3689" t="str">
            <v>Apr</v>
          </cell>
        </row>
        <row r="3690">
          <cell r="C3690" t="str">
            <v>Other</v>
          </cell>
          <cell r="R3690">
            <v>0</v>
          </cell>
          <cell r="AZ3690">
            <v>0</v>
          </cell>
          <cell r="BA3690">
            <v>0</v>
          </cell>
          <cell r="BC3690" t="str">
            <v>OTHERS</v>
          </cell>
          <cell r="BE3690" t="str">
            <v>May</v>
          </cell>
        </row>
        <row r="3691">
          <cell r="C3691" t="str">
            <v>Other</v>
          </cell>
          <cell r="R3691">
            <v>0</v>
          </cell>
          <cell r="AZ3691">
            <v>0</v>
          </cell>
          <cell r="BA3691">
            <v>0</v>
          </cell>
          <cell r="BC3691" t="str">
            <v>OTHERS</v>
          </cell>
          <cell r="BE3691" t="str">
            <v>Jun</v>
          </cell>
        </row>
        <row r="3692">
          <cell r="C3692" t="str">
            <v>Other</v>
          </cell>
          <cell r="R3692">
            <v>0</v>
          </cell>
          <cell r="AZ3692">
            <v>0</v>
          </cell>
          <cell r="BA3692">
            <v>0</v>
          </cell>
          <cell r="BC3692" t="str">
            <v>OTHERS</v>
          </cell>
          <cell r="BE3692" t="str">
            <v>Jul</v>
          </cell>
        </row>
        <row r="3693">
          <cell r="C3693" t="str">
            <v>Other</v>
          </cell>
          <cell r="R3693">
            <v>0</v>
          </cell>
          <cell r="AZ3693">
            <v>0</v>
          </cell>
          <cell r="BA3693">
            <v>0</v>
          </cell>
          <cell r="BC3693" t="str">
            <v>OTHERS</v>
          </cell>
          <cell r="BE3693" t="str">
            <v>Aug</v>
          </cell>
        </row>
        <row r="3694">
          <cell r="C3694" t="str">
            <v>Other</v>
          </cell>
          <cell r="R3694">
            <v>0</v>
          </cell>
          <cell r="AZ3694">
            <v>0</v>
          </cell>
          <cell r="BA3694">
            <v>0</v>
          </cell>
          <cell r="BC3694" t="str">
            <v>OTHERS</v>
          </cell>
          <cell r="BE3694" t="str">
            <v>Sep</v>
          </cell>
        </row>
        <row r="3695">
          <cell r="C3695" t="str">
            <v>Other</v>
          </cell>
          <cell r="R3695">
            <v>0</v>
          </cell>
          <cell r="AZ3695">
            <v>0</v>
          </cell>
          <cell r="BA3695">
            <v>0</v>
          </cell>
          <cell r="BC3695" t="str">
            <v>OTHERS</v>
          </cell>
          <cell r="BE3695" t="str">
            <v>Oct</v>
          </cell>
        </row>
        <row r="3696">
          <cell r="C3696" t="str">
            <v>Other</v>
          </cell>
          <cell r="R3696">
            <v>0</v>
          </cell>
          <cell r="AZ3696">
            <v>0</v>
          </cell>
          <cell r="BA3696">
            <v>0</v>
          </cell>
          <cell r="BC3696" t="str">
            <v>OTHERS</v>
          </cell>
          <cell r="BE3696" t="str">
            <v>Nov</v>
          </cell>
        </row>
        <row r="3697">
          <cell r="C3697" t="str">
            <v>Other</v>
          </cell>
          <cell r="R3697">
            <v>0</v>
          </cell>
          <cell r="AZ3697">
            <v>0</v>
          </cell>
          <cell r="BA3697">
            <v>0</v>
          </cell>
          <cell r="BC3697" t="str">
            <v>OTHERS</v>
          </cell>
          <cell r="BE3697" t="str">
            <v>Dec</v>
          </cell>
        </row>
        <row r="3698">
          <cell r="C3698" t="str">
            <v>Other</v>
          </cell>
          <cell r="R3698">
            <v>0</v>
          </cell>
          <cell r="AZ3698">
            <v>0</v>
          </cell>
          <cell r="BA3698">
            <v>0</v>
          </cell>
          <cell r="BC3698" t="str">
            <v>OTHERS</v>
          </cell>
          <cell r="BE3698" t="str">
            <v>Jan</v>
          </cell>
        </row>
        <row r="3699">
          <cell r="C3699" t="str">
            <v>Other</v>
          </cell>
          <cell r="R3699">
            <v>0</v>
          </cell>
          <cell r="AZ3699">
            <v>0</v>
          </cell>
          <cell r="BA3699">
            <v>0</v>
          </cell>
          <cell r="BC3699" t="str">
            <v>OTHERS</v>
          </cell>
          <cell r="BE3699" t="str">
            <v>Feb</v>
          </cell>
        </row>
        <row r="3700">
          <cell r="C3700" t="str">
            <v>Other</v>
          </cell>
          <cell r="R3700">
            <v>0</v>
          </cell>
          <cell r="AZ3700">
            <v>0</v>
          </cell>
          <cell r="BA3700">
            <v>0</v>
          </cell>
          <cell r="BC3700" t="str">
            <v>OTHERS</v>
          </cell>
          <cell r="BE3700" t="str">
            <v>Mar</v>
          </cell>
        </row>
        <row r="3701">
          <cell r="C3701" t="str">
            <v>Other</v>
          </cell>
          <cell r="R3701">
            <v>0</v>
          </cell>
          <cell r="AZ3701">
            <v>0</v>
          </cell>
          <cell r="BA3701">
            <v>0</v>
          </cell>
          <cell r="BC3701" t="str">
            <v>OTHERS</v>
          </cell>
          <cell r="BE3701" t="str">
            <v>Apr</v>
          </cell>
        </row>
        <row r="3702">
          <cell r="C3702" t="str">
            <v>Other</v>
          </cell>
          <cell r="R3702">
            <v>0</v>
          </cell>
          <cell r="AZ3702">
            <v>0</v>
          </cell>
          <cell r="BA3702">
            <v>0</v>
          </cell>
          <cell r="BC3702" t="str">
            <v>OTHERS</v>
          </cell>
          <cell r="BE3702" t="str">
            <v>May</v>
          </cell>
        </row>
        <row r="3703">
          <cell r="C3703" t="str">
            <v>Other</v>
          </cell>
          <cell r="R3703">
            <v>0</v>
          </cell>
          <cell r="AZ3703">
            <v>0</v>
          </cell>
          <cell r="BA3703">
            <v>0</v>
          </cell>
          <cell r="BC3703" t="str">
            <v>OTHERS</v>
          </cell>
          <cell r="BE3703" t="str">
            <v>Jun</v>
          </cell>
        </row>
        <row r="3704">
          <cell r="C3704" t="str">
            <v>Other</v>
          </cell>
          <cell r="R3704">
            <v>0</v>
          </cell>
          <cell r="AZ3704">
            <v>0</v>
          </cell>
          <cell r="BA3704">
            <v>0</v>
          </cell>
          <cell r="BC3704" t="str">
            <v>OTHERS</v>
          </cell>
          <cell r="BE3704" t="str">
            <v>Jul</v>
          </cell>
        </row>
        <row r="3705">
          <cell r="C3705" t="str">
            <v>Other</v>
          </cell>
          <cell r="R3705">
            <v>0</v>
          </cell>
          <cell r="AZ3705">
            <v>0</v>
          </cell>
          <cell r="BA3705">
            <v>0</v>
          </cell>
          <cell r="BC3705" t="str">
            <v>OTHERS</v>
          </cell>
          <cell r="BE3705" t="str">
            <v>Aug</v>
          </cell>
        </row>
        <row r="3706">
          <cell r="C3706" t="str">
            <v>Other</v>
          </cell>
          <cell r="R3706">
            <v>0</v>
          </cell>
          <cell r="AZ3706">
            <v>0</v>
          </cell>
          <cell r="BA3706">
            <v>0</v>
          </cell>
          <cell r="BC3706" t="str">
            <v>OTHERS</v>
          </cell>
          <cell r="BE3706" t="str">
            <v>Sep</v>
          </cell>
        </row>
        <row r="3707">
          <cell r="C3707" t="str">
            <v>Other</v>
          </cell>
          <cell r="R3707">
            <v>0</v>
          </cell>
          <cell r="AZ3707">
            <v>0</v>
          </cell>
          <cell r="BA3707">
            <v>0</v>
          </cell>
          <cell r="BC3707" t="str">
            <v>OTHERS</v>
          </cell>
          <cell r="BE3707" t="str">
            <v>Oct</v>
          </cell>
        </row>
        <row r="3708">
          <cell r="C3708" t="str">
            <v>Other</v>
          </cell>
          <cell r="R3708">
            <v>0</v>
          </cell>
          <cell r="AZ3708">
            <v>0</v>
          </cell>
          <cell r="BA3708">
            <v>0</v>
          </cell>
          <cell r="BC3708" t="str">
            <v>OTHERS</v>
          </cell>
          <cell r="BE3708" t="str">
            <v>Nov</v>
          </cell>
        </row>
        <row r="3709">
          <cell r="C3709" t="str">
            <v>Other</v>
          </cell>
          <cell r="R3709">
            <v>0</v>
          </cell>
          <cell r="AZ3709">
            <v>0</v>
          </cell>
          <cell r="BA3709">
            <v>0</v>
          </cell>
          <cell r="BC3709" t="str">
            <v>OTHERS</v>
          </cell>
          <cell r="BE3709" t="str">
            <v>Dec</v>
          </cell>
        </row>
        <row r="3710">
          <cell r="C3710" t="str">
            <v>Other</v>
          </cell>
          <cell r="R3710">
            <v>0</v>
          </cell>
          <cell r="AZ3710">
            <v>0</v>
          </cell>
          <cell r="BA3710">
            <v>0</v>
          </cell>
          <cell r="BC3710" t="str">
            <v>OTHERS</v>
          </cell>
          <cell r="BE3710" t="str">
            <v>Jan</v>
          </cell>
        </row>
        <row r="3711">
          <cell r="C3711" t="str">
            <v>Other</v>
          </cell>
          <cell r="R3711">
            <v>0</v>
          </cell>
          <cell r="AZ3711">
            <v>0</v>
          </cell>
          <cell r="BA3711">
            <v>0</v>
          </cell>
          <cell r="BC3711" t="str">
            <v>OTHERS</v>
          </cell>
          <cell r="BE3711" t="str">
            <v>Feb</v>
          </cell>
        </row>
        <row r="3712">
          <cell r="C3712" t="str">
            <v>Other</v>
          </cell>
          <cell r="R3712">
            <v>0</v>
          </cell>
          <cell r="AZ3712">
            <v>0</v>
          </cell>
          <cell r="BA3712">
            <v>0</v>
          </cell>
          <cell r="BC3712" t="str">
            <v>OTHERS</v>
          </cell>
          <cell r="BE3712" t="str">
            <v>Mar</v>
          </cell>
        </row>
        <row r="3713">
          <cell r="C3713" t="str">
            <v>Other</v>
          </cell>
          <cell r="R3713">
            <v>0</v>
          </cell>
          <cell r="AZ3713">
            <v>0</v>
          </cell>
          <cell r="BA3713">
            <v>0</v>
          </cell>
          <cell r="BC3713" t="str">
            <v>OTHERS</v>
          </cell>
          <cell r="BE3713" t="str">
            <v>Apr</v>
          </cell>
        </row>
        <row r="3714">
          <cell r="C3714" t="str">
            <v>Other</v>
          </cell>
          <cell r="R3714">
            <v>0</v>
          </cell>
          <cell r="AZ3714">
            <v>0</v>
          </cell>
          <cell r="BA3714">
            <v>0</v>
          </cell>
          <cell r="BC3714" t="str">
            <v>OTHERS</v>
          </cell>
          <cell r="BE3714" t="str">
            <v>May</v>
          </cell>
        </row>
        <row r="3715">
          <cell r="C3715" t="str">
            <v>Other</v>
          </cell>
          <cell r="R3715">
            <v>0</v>
          </cell>
          <cell r="AZ3715">
            <v>0</v>
          </cell>
          <cell r="BA3715">
            <v>0</v>
          </cell>
          <cell r="BC3715" t="str">
            <v>OTHERS</v>
          </cell>
          <cell r="BE3715" t="str">
            <v>Jun</v>
          </cell>
        </row>
        <row r="3716">
          <cell r="C3716" t="str">
            <v>Other</v>
          </cell>
          <cell r="R3716">
            <v>0</v>
          </cell>
          <cell r="AZ3716">
            <v>0</v>
          </cell>
          <cell r="BA3716">
            <v>0</v>
          </cell>
          <cell r="BC3716" t="str">
            <v>OTHERS</v>
          </cell>
          <cell r="BE3716" t="str">
            <v>Jul</v>
          </cell>
        </row>
        <row r="3717">
          <cell r="C3717" t="str">
            <v>Other</v>
          </cell>
          <cell r="R3717">
            <v>0</v>
          </cell>
          <cell r="AZ3717">
            <v>0</v>
          </cell>
          <cell r="BA3717">
            <v>0</v>
          </cell>
          <cell r="BC3717" t="str">
            <v>OTHERS</v>
          </cell>
          <cell r="BE3717" t="str">
            <v>Aug</v>
          </cell>
        </row>
        <row r="3718">
          <cell r="C3718" t="str">
            <v>Other</v>
          </cell>
          <cell r="R3718">
            <v>0</v>
          </cell>
          <cell r="AZ3718">
            <v>0</v>
          </cell>
          <cell r="BA3718">
            <v>0</v>
          </cell>
          <cell r="BC3718" t="str">
            <v>OTHERS</v>
          </cell>
          <cell r="BE3718" t="str">
            <v>Sep</v>
          </cell>
        </row>
        <row r="3719">
          <cell r="C3719" t="str">
            <v>Other</v>
          </cell>
          <cell r="R3719">
            <v>60000</v>
          </cell>
          <cell r="AZ3719">
            <v>-18000</v>
          </cell>
          <cell r="BA3719">
            <v>-60552</v>
          </cell>
          <cell r="BC3719" t="str">
            <v>OTHERS</v>
          </cell>
          <cell r="BE3719" t="str">
            <v>Oct</v>
          </cell>
        </row>
        <row r="3720">
          <cell r="C3720" t="str">
            <v>Other</v>
          </cell>
          <cell r="R3720">
            <v>60000</v>
          </cell>
          <cell r="AZ3720">
            <v>-18000</v>
          </cell>
          <cell r="BA3720">
            <v>-60552</v>
          </cell>
          <cell r="BC3720" t="str">
            <v>OTHERS</v>
          </cell>
          <cell r="BE3720" t="str">
            <v>Nov</v>
          </cell>
        </row>
        <row r="3721">
          <cell r="C3721" t="str">
            <v>Other</v>
          </cell>
          <cell r="R3721">
            <v>60000</v>
          </cell>
          <cell r="AZ3721">
            <v>-18000</v>
          </cell>
          <cell r="BA3721">
            <v>-60552</v>
          </cell>
          <cell r="BC3721" t="str">
            <v>OTHERS</v>
          </cell>
          <cell r="BE3721" t="str">
            <v>Dec</v>
          </cell>
        </row>
        <row r="3722">
          <cell r="C3722" t="str">
            <v>Other</v>
          </cell>
          <cell r="R3722">
            <v>0</v>
          </cell>
          <cell r="AZ3722">
            <v>0</v>
          </cell>
          <cell r="BA3722">
            <v>0</v>
          </cell>
          <cell r="BC3722" t="str">
            <v>OTHERS</v>
          </cell>
          <cell r="BE3722" t="str">
            <v>Jan</v>
          </cell>
        </row>
        <row r="3723">
          <cell r="C3723" t="str">
            <v>Other</v>
          </cell>
          <cell r="R3723">
            <v>0</v>
          </cell>
          <cell r="AZ3723">
            <v>0</v>
          </cell>
          <cell r="BA3723">
            <v>0</v>
          </cell>
          <cell r="BC3723" t="str">
            <v>OTHERS</v>
          </cell>
          <cell r="BE3723" t="str">
            <v>Feb</v>
          </cell>
        </row>
        <row r="3724">
          <cell r="C3724" t="str">
            <v>Other</v>
          </cell>
          <cell r="R3724">
            <v>0</v>
          </cell>
          <cell r="AZ3724">
            <v>0</v>
          </cell>
          <cell r="BA3724">
            <v>0</v>
          </cell>
          <cell r="BC3724" t="str">
            <v>OTHERS</v>
          </cell>
          <cell r="BE3724" t="str">
            <v>Mar</v>
          </cell>
        </row>
        <row r="3725">
          <cell r="C3725" t="str">
            <v>Other</v>
          </cell>
          <cell r="R3725">
            <v>0</v>
          </cell>
          <cell r="AZ3725">
            <v>0</v>
          </cell>
          <cell r="BA3725">
            <v>0</v>
          </cell>
          <cell r="BC3725" t="str">
            <v>OTHERS</v>
          </cell>
          <cell r="BE3725" t="str">
            <v>Apr</v>
          </cell>
        </row>
        <row r="3726">
          <cell r="C3726" t="str">
            <v>Other</v>
          </cell>
          <cell r="R3726">
            <v>0</v>
          </cell>
          <cell r="AZ3726">
            <v>0</v>
          </cell>
          <cell r="BA3726">
            <v>0</v>
          </cell>
          <cell r="BC3726" t="str">
            <v>OTHERS</v>
          </cell>
          <cell r="BE3726" t="str">
            <v>May</v>
          </cell>
        </row>
        <row r="3727">
          <cell r="C3727" t="str">
            <v>Other</v>
          </cell>
          <cell r="R3727">
            <v>0</v>
          </cell>
          <cell r="AZ3727">
            <v>0</v>
          </cell>
          <cell r="BA3727">
            <v>0</v>
          </cell>
          <cell r="BC3727" t="str">
            <v>OTHERS</v>
          </cell>
          <cell r="BE3727" t="str">
            <v>Jun</v>
          </cell>
        </row>
        <row r="3728">
          <cell r="C3728" t="str">
            <v>Other</v>
          </cell>
          <cell r="R3728">
            <v>0</v>
          </cell>
          <cell r="AZ3728">
            <v>0</v>
          </cell>
          <cell r="BA3728">
            <v>0</v>
          </cell>
          <cell r="BC3728" t="str">
            <v>OTHERS</v>
          </cell>
          <cell r="BE3728" t="str">
            <v>Jul</v>
          </cell>
        </row>
        <row r="3729">
          <cell r="C3729" t="str">
            <v>Other</v>
          </cell>
          <cell r="R3729">
            <v>0</v>
          </cell>
          <cell r="AZ3729">
            <v>0</v>
          </cell>
          <cell r="BA3729">
            <v>0</v>
          </cell>
          <cell r="BC3729" t="str">
            <v>OTHERS</v>
          </cell>
          <cell r="BE3729" t="str">
            <v>Aug</v>
          </cell>
        </row>
        <row r="3730">
          <cell r="C3730" t="str">
            <v>Other</v>
          </cell>
          <cell r="R3730">
            <v>0</v>
          </cell>
          <cell r="AZ3730">
            <v>0</v>
          </cell>
          <cell r="BA3730">
            <v>0</v>
          </cell>
          <cell r="BC3730" t="str">
            <v>OTHERS</v>
          </cell>
          <cell r="BE3730" t="str">
            <v>Sep</v>
          </cell>
        </row>
        <row r="3731">
          <cell r="C3731" t="str">
            <v>Other</v>
          </cell>
          <cell r="R3731">
            <v>0</v>
          </cell>
          <cell r="AZ3731">
            <v>0</v>
          </cell>
          <cell r="BA3731">
            <v>0</v>
          </cell>
          <cell r="BC3731" t="str">
            <v>OTHERS</v>
          </cell>
          <cell r="BE3731" t="str">
            <v>Oct</v>
          </cell>
        </row>
        <row r="3732">
          <cell r="C3732" t="str">
            <v>Other</v>
          </cell>
          <cell r="R3732">
            <v>0</v>
          </cell>
          <cell r="AZ3732">
            <v>0</v>
          </cell>
          <cell r="BA3732">
            <v>0</v>
          </cell>
          <cell r="BC3732" t="str">
            <v>OTHERS</v>
          </cell>
          <cell r="BE3732" t="str">
            <v>Nov</v>
          </cell>
        </row>
        <row r="3733">
          <cell r="C3733" t="str">
            <v>Other</v>
          </cell>
          <cell r="R3733">
            <v>80000</v>
          </cell>
          <cell r="AZ3733">
            <v>-24000</v>
          </cell>
          <cell r="BA3733">
            <v>-80736</v>
          </cell>
          <cell r="BC3733" t="str">
            <v>OTHERS</v>
          </cell>
          <cell r="BE3733" t="str">
            <v>Dec</v>
          </cell>
        </row>
        <row r="3734">
          <cell r="C3734" t="str">
            <v>Other</v>
          </cell>
          <cell r="R3734">
            <v>0</v>
          </cell>
          <cell r="AZ3734">
            <v>0</v>
          </cell>
          <cell r="BA3734">
            <v>0</v>
          </cell>
          <cell r="BC3734" t="str">
            <v>OTHERS</v>
          </cell>
          <cell r="BE3734" t="str">
            <v>Jan</v>
          </cell>
        </row>
        <row r="3735">
          <cell r="C3735" t="str">
            <v>Other</v>
          </cell>
          <cell r="R3735">
            <v>0</v>
          </cell>
          <cell r="AZ3735">
            <v>0</v>
          </cell>
          <cell r="BA3735">
            <v>0</v>
          </cell>
          <cell r="BC3735" t="str">
            <v>OTHERS</v>
          </cell>
          <cell r="BE3735" t="str">
            <v>Feb</v>
          </cell>
        </row>
        <row r="3736">
          <cell r="C3736" t="str">
            <v>Other</v>
          </cell>
          <cell r="R3736">
            <v>0</v>
          </cell>
          <cell r="AZ3736">
            <v>0</v>
          </cell>
          <cell r="BA3736">
            <v>0</v>
          </cell>
          <cell r="BC3736" t="str">
            <v>OTHERS</v>
          </cell>
          <cell r="BE3736" t="str">
            <v>Mar</v>
          </cell>
        </row>
        <row r="3737">
          <cell r="C3737" t="str">
            <v>Other</v>
          </cell>
          <cell r="R3737">
            <v>0</v>
          </cell>
          <cell r="AZ3737">
            <v>0</v>
          </cell>
          <cell r="BA3737">
            <v>0</v>
          </cell>
          <cell r="BC3737" t="str">
            <v>OTHERS</v>
          </cell>
          <cell r="BE3737" t="str">
            <v>Apr</v>
          </cell>
        </row>
        <row r="3738">
          <cell r="C3738" t="str">
            <v>Other</v>
          </cell>
          <cell r="R3738">
            <v>0</v>
          </cell>
          <cell r="AZ3738">
            <v>0</v>
          </cell>
          <cell r="BA3738">
            <v>0</v>
          </cell>
          <cell r="BC3738" t="str">
            <v>OTHERS</v>
          </cell>
          <cell r="BE3738" t="str">
            <v>May</v>
          </cell>
        </row>
        <row r="3739">
          <cell r="C3739" t="str">
            <v>Other</v>
          </cell>
          <cell r="R3739">
            <v>0</v>
          </cell>
          <cell r="AZ3739">
            <v>0</v>
          </cell>
          <cell r="BA3739">
            <v>0</v>
          </cell>
          <cell r="BC3739" t="str">
            <v>OTHERS</v>
          </cell>
          <cell r="BE3739" t="str">
            <v>Jun</v>
          </cell>
        </row>
        <row r="3740">
          <cell r="C3740" t="str">
            <v>Other</v>
          </cell>
          <cell r="R3740">
            <v>0</v>
          </cell>
          <cell r="AZ3740">
            <v>0</v>
          </cell>
          <cell r="BA3740">
            <v>0</v>
          </cell>
          <cell r="BC3740" t="str">
            <v>OTHERS</v>
          </cell>
          <cell r="BE3740" t="str">
            <v>Jul</v>
          </cell>
        </row>
        <row r="3741">
          <cell r="C3741" t="str">
            <v>Other</v>
          </cell>
          <cell r="R3741">
            <v>0</v>
          </cell>
          <cell r="AZ3741">
            <v>0</v>
          </cell>
          <cell r="BA3741">
            <v>0</v>
          </cell>
          <cell r="BC3741" t="str">
            <v>OTHERS</v>
          </cell>
          <cell r="BE3741" t="str">
            <v>Aug</v>
          </cell>
        </row>
        <row r="3742">
          <cell r="C3742" t="str">
            <v>Other</v>
          </cell>
          <cell r="R3742">
            <v>0</v>
          </cell>
          <cell r="AZ3742">
            <v>0</v>
          </cell>
          <cell r="BA3742">
            <v>0</v>
          </cell>
          <cell r="BC3742" t="str">
            <v>OTHERS</v>
          </cell>
          <cell r="BE3742" t="str">
            <v>Sep</v>
          </cell>
        </row>
        <row r="3743">
          <cell r="C3743" t="str">
            <v>Other</v>
          </cell>
          <cell r="R3743">
            <v>0</v>
          </cell>
          <cell r="AZ3743">
            <v>0</v>
          </cell>
          <cell r="BA3743">
            <v>0</v>
          </cell>
          <cell r="BC3743" t="str">
            <v>OTHERS</v>
          </cell>
          <cell r="BE3743" t="str">
            <v>Oct</v>
          </cell>
        </row>
        <row r="3744">
          <cell r="C3744" t="str">
            <v>Other</v>
          </cell>
          <cell r="R3744">
            <v>0</v>
          </cell>
          <cell r="AZ3744">
            <v>0</v>
          </cell>
          <cell r="BA3744">
            <v>0</v>
          </cell>
          <cell r="BC3744" t="str">
            <v>OTHERS</v>
          </cell>
          <cell r="BE3744" t="str">
            <v>Nov</v>
          </cell>
        </row>
        <row r="3745">
          <cell r="C3745" t="str">
            <v>Other</v>
          </cell>
          <cell r="R3745">
            <v>0</v>
          </cell>
          <cell r="AZ3745">
            <v>0</v>
          </cell>
          <cell r="BA3745">
            <v>0</v>
          </cell>
          <cell r="BC3745" t="str">
            <v>OTHERS</v>
          </cell>
          <cell r="BE3745" t="str">
            <v>Dec</v>
          </cell>
        </row>
        <row r="3746">
          <cell r="C3746" t="str">
            <v>Other</v>
          </cell>
          <cell r="R3746">
            <v>0</v>
          </cell>
          <cell r="AZ3746">
            <v>0</v>
          </cell>
          <cell r="BA3746">
            <v>0</v>
          </cell>
          <cell r="BC3746" t="str">
            <v>OTHERS</v>
          </cell>
          <cell r="BE3746" t="str">
            <v>Jan</v>
          </cell>
        </row>
        <row r="3747">
          <cell r="C3747" t="str">
            <v>Other</v>
          </cell>
          <cell r="R3747">
            <v>0</v>
          </cell>
          <cell r="AZ3747">
            <v>0</v>
          </cell>
          <cell r="BA3747">
            <v>0</v>
          </cell>
          <cell r="BC3747" t="str">
            <v>OTHERS</v>
          </cell>
          <cell r="BE3747" t="str">
            <v>Feb</v>
          </cell>
        </row>
        <row r="3748">
          <cell r="C3748" t="str">
            <v>Other</v>
          </cell>
          <cell r="R3748">
            <v>0</v>
          </cell>
          <cell r="AZ3748">
            <v>0</v>
          </cell>
          <cell r="BA3748">
            <v>0</v>
          </cell>
          <cell r="BC3748" t="str">
            <v>OTHERS</v>
          </cell>
          <cell r="BE3748" t="str">
            <v>Mar</v>
          </cell>
        </row>
        <row r="3749">
          <cell r="C3749" t="str">
            <v>Other</v>
          </cell>
          <cell r="R3749">
            <v>0</v>
          </cell>
          <cell r="AZ3749">
            <v>0</v>
          </cell>
          <cell r="BA3749">
            <v>0</v>
          </cell>
          <cell r="BC3749" t="str">
            <v>OTHERS</v>
          </cell>
          <cell r="BE3749" t="str">
            <v>Apr</v>
          </cell>
        </row>
        <row r="3750">
          <cell r="C3750" t="str">
            <v>Other</v>
          </cell>
          <cell r="R3750">
            <v>0</v>
          </cell>
          <cell r="AZ3750">
            <v>0</v>
          </cell>
          <cell r="BA3750">
            <v>0</v>
          </cell>
          <cell r="BC3750" t="str">
            <v>OTHERS</v>
          </cell>
          <cell r="BE3750" t="str">
            <v>May</v>
          </cell>
        </row>
        <row r="3751">
          <cell r="C3751" t="str">
            <v>Other</v>
          </cell>
          <cell r="R3751">
            <v>80000</v>
          </cell>
          <cell r="AZ3751">
            <v>-24000</v>
          </cell>
          <cell r="BA3751">
            <v>-47353.846153846156</v>
          </cell>
          <cell r="BC3751" t="str">
            <v>OTHERS</v>
          </cell>
          <cell r="BE3751" t="str">
            <v>Jun</v>
          </cell>
        </row>
        <row r="3752">
          <cell r="C3752" t="str">
            <v>Other</v>
          </cell>
          <cell r="R3752">
            <v>60000</v>
          </cell>
          <cell r="AZ3752">
            <v>-18000</v>
          </cell>
          <cell r="BA3752">
            <v>-35515.384615384617</v>
          </cell>
          <cell r="BC3752" t="str">
            <v>OTHERS</v>
          </cell>
          <cell r="BE3752" t="str">
            <v>Jul</v>
          </cell>
        </row>
        <row r="3753">
          <cell r="C3753" t="str">
            <v>Other</v>
          </cell>
          <cell r="R3753">
            <v>60000</v>
          </cell>
          <cell r="AZ3753">
            <v>-18000</v>
          </cell>
          <cell r="BA3753">
            <v>-35515.384615384617</v>
          </cell>
          <cell r="BC3753" t="str">
            <v>OTHERS</v>
          </cell>
          <cell r="BE3753" t="str">
            <v>Aug</v>
          </cell>
        </row>
        <row r="3754">
          <cell r="C3754" t="str">
            <v>Other</v>
          </cell>
          <cell r="R3754">
            <v>60000</v>
          </cell>
          <cell r="AZ3754">
            <v>-18000</v>
          </cell>
          <cell r="BA3754">
            <v>-35515.384615384617</v>
          </cell>
          <cell r="BC3754" t="str">
            <v>OTHERS</v>
          </cell>
          <cell r="BE3754" t="str">
            <v>Sep</v>
          </cell>
        </row>
        <row r="3755">
          <cell r="C3755" t="str">
            <v>Other</v>
          </cell>
          <cell r="R3755">
            <v>60000</v>
          </cell>
          <cell r="AZ3755">
            <v>-18000</v>
          </cell>
          <cell r="BA3755">
            <v>-35515.384615384617</v>
          </cell>
          <cell r="BC3755" t="str">
            <v>OTHERS</v>
          </cell>
          <cell r="BE3755" t="str">
            <v>Oct</v>
          </cell>
        </row>
        <row r="3756">
          <cell r="C3756" t="str">
            <v>Other</v>
          </cell>
          <cell r="R3756">
            <v>60000</v>
          </cell>
          <cell r="AZ3756">
            <v>-18000</v>
          </cell>
          <cell r="BA3756">
            <v>-35515.384615384617</v>
          </cell>
          <cell r="BC3756" t="str">
            <v>OTHERS</v>
          </cell>
          <cell r="BE3756" t="str">
            <v>Nov</v>
          </cell>
        </row>
        <row r="3757">
          <cell r="C3757" t="str">
            <v>Other</v>
          </cell>
          <cell r="R3757">
            <v>0</v>
          </cell>
          <cell r="AZ3757">
            <v>0</v>
          </cell>
          <cell r="BA3757">
            <v>0</v>
          </cell>
          <cell r="BC3757" t="str">
            <v>OTHERS</v>
          </cell>
          <cell r="BE3757" t="str">
            <v>Dec</v>
          </cell>
        </row>
        <row r="3758">
          <cell r="C3758" t="str">
            <v>Other</v>
          </cell>
          <cell r="R3758">
            <v>0</v>
          </cell>
          <cell r="AZ3758">
            <v>0</v>
          </cell>
          <cell r="BA3758">
            <v>0</v>
          </cell>
          <cell r="BC3758" t="str">
            <v>OTHERS</v>
          </cell>
          <cell r="BE3758" t="str">
            <v>Jan</v>
          </cell>
        </row>
        <row r="3759">
          <cell r="C3759" t="str">
            <v>Other</v>
          </cell>
          <cell r="R3759">
            <v>0</v>
          </cell>
          <cell r="AZ3759">
            <v>0</v>
          </cell>
          <cell r="BA3759">
            <v>0</v>
          </cell>
          <cell r="BC3759" t="str">
            <v>OTHERS</v>
          </cell>
          <cell r="BE3759" t="str">
            <v>Feb</v>
          </cell>
        </row>
        <row r="3760">
          <cell r="C3760" t="str">
            <v>Other</v>
          </cell>
          <cell r="R3760">
            <v>0</v>
          </cell>
          <cell r="AZ3760">
            <v>0</v>
          </cell>
          <cell r="BA3760">
            <v>0</v>
          </cell>
          <cell r="BC3760" t="str">
            <v>OTHERS</v>
          </cell>
          <cell r="BE3760" t="str">
            <v>Mar</v>
          </cell>
        </row>
        <row r="3761">
          <cell r="C3761" t="str">
            <v>Other</v>
          </cell>
          <cell r="R3761">
            <v>0</v>
          </cell>
          <cell r="AZ3761">
            <v>0</v>
          </cell>
          <cell r="BA3761">
            <v>0</v>
          </cell>
          <cell r="BC3761" t="str">
            <v>OTHERS</v>
          </cell>
          <cell r="BE3761" t="str">
            <v>Apr</v>
          </cell>
        </row>
        <row r="3762">
          <cell r="C3762" t="str">
            <v>Other</v>
          </cell>
          <cell r="R3762">
            <v>0</v>
          </cell>
          <cell r="AZ3762">
            <v>0</v>
          </cell>
          <cell r="BA3762">
            <v>0</v>
          </cell>
          <cell r="BC3762" t="str">
            <v>OTHERS</v>
          </cell>
          <cell r="BE3762" t="str">
            <v>May</v>
          </cell>
        </row>
        <row r="3763">
          <cell r="C3763" t="str">
            <v>Other</v>
          </cell>
          <cell r="R3763">
            <v>0</v>
          </cell>
          <cell r="AZ3763">
            <v>0</v>
          </cell>
          <cell r="BA3763">
            <v>0</v>
          </cell>
          <cell r="BC3763" t="str">
            <v>OTHERS</v>
          </cell>
          <cell r="BE3763" t="str">
            <v>Jun</v>
          </cell>
        </row>
        <row r="3764">
          <cell r="C3764" t="str">
            <v>Other</v>
          </cell>
          <cell r="R3764">
            <v>0</v>
          </cell>
          <cell r="AZ3764">
            <v>0</v>
          </cell>
          <cell r="BA3764">
            <v>0</v>
          </cell>
          <cell r="BC3764" t="str">
            <v>OTHERS</v>
          </cell>
          <cell r="BE3764" t="str">
            <v>Jul</v>
          </cell>
        </row>
        <row r="3765">
          <cell r="C3765" t="str">
            <v>Other</v>
          </cell>
          <cell r="R3765">
            <v>0</v>
          </cell>
          <cell r="AZ3765">
            <v>0</v>
          </cell>
          <cell r="BA3765">
            <v>0</v>
          </cell>
          <cell r="BC3765" t="str">
            <v>OTHERS</v>
          </cell>
          <cell r="BE3765" t="str">
            <v>Aug</v>
          </cell>
        </row>
        <row r="3766">
          <cell r="C3766" t="str">
            <v>Other</v>
          </cell>
          <cell r="R3766">
            <v>0</v>
          </cell>
          <cell r="AZ3766">
            <v>0</v>
          </cell>
          <cell r="BA3766">
            <v>0</v>
          </cell>
          <cell r="BC3766" t="str">
            <v>OTHERS</v>
          </cell>
          <cell r="BE3766" t="str">
            <v>Sep</v>
          </cell>
        </row>
        <row r="3767">
          <cell r="C3767" t="str">
            <v>Other</v>
          </cell>
          <cell r="R3767">
            <v>0</v>
          </cell>
          <cell r="AZ3767">
            <v>0</v>
          </cell>
          <cell r="BA3767">
            <v>0</v>
          </cell>
          <cell r="BC3767" t="str">
            <v>OTHERS</v>
          </cell>
          <cell r="BE3767" t="str">
            <v>Oct</v>
          </cell>
        </row>
        <row r="3768">
          <cell r="C3768" t="str">
            <v>Other</v>
          </cell>
          <cell r="R3768">
            <v>0</v>
          </cell>
          <cell r="AZ3768">
            <v>0</v>
          </cell>
          <cell r="BA3768">
            <v>0</v>
          </cell>
          <cell r="BC3768" t="str">
            <v>OTHERS</v>
          </cell>
          <cell r="BE3768" t="str">
            <v>Nov</v>
          </cell>
        </row>
        <row r="3769">
          <cell r="C3769" t="str">
            <v>Other</v>
          </cell>
          <cell r="R3769">
            <v>0</v>
          </cell>
          <cell r="AZ3769">
            <v>0</v>
          </cell>
          <cell r="BA3769">
            <v>0</v>
          </cell>
          <cell r="BC3769" t="str">
            <v>OTHERS</v>
          </cell>
          <cell r="BE3769" t="str">
            <v>Dec</v>
          </cell>
        </row>
        <row r="3770">
          <cell r="C3770" t="str">
            <v>Other</v>
          </cell>
          <cell r="R3770">
            <v>0</v>
          </cell>
          <cell r="AZ3770">
            <v>0</v>
          </cell>
          <cell r="BA3770">
            <v>0</v>
          </cell>
          <cell r="BC3770" t="str">
            <v>OTHERS</v>
          </cell>
          <cell r="BE3770" t="str">
            <v>Jan</v>
          </cell>
        </row>
        <row r="3771">
          <cell r="C3771" t="str">
            <v>Other</v>
          </cell>
          <cell r="R3771">
            <v>0</v>
          </cell>
          <cell r="AZ3771">
            <v>0</v>
          </cell>
          <cell r="BA3771">
            <v>0</v>
          </cell>
          <cell r="BC3771" t="str">
            <v>OTHERS</v>
          </cell>
          <cell r="BE3771" t="str">
            <v>Feb</v>
          </cell>
        </row>
        <row r="3772">
          <cell r="C3772" t="str">
            <v>Other</v>
          </cell>
          <cell r="R3772">
            <v>0</v>
          </cell>
          <cell r="AZ3772">
            <v>0</v>
          </cell>
          <cell r="BA3772">
            <v>0</v>
          </cell>
          <cell r="BC3772" t="str">
            <v>OTHERS</v>
          </cell>
          <cell r="BE3772" t="str">
            <v>Mar</v>
          </cell>
        </row>
        <row r="3773">
          <cell r="C3773" t="str">
            <v>Other</v>
          </cell>
          <cell r="R3773">
            <v>0</v>
          </cell>
          <cell r="AZ3773">
            <v>0</v>
          </cell>
          <cell r="BA3773">
            <v>0</v>
          </cell>
          <cell r="BC3773" t="str">
            <v>OTHERS</v>
          </cell>
          <cell r="BE3773" t="str">
            <v>Apr</v>
          </cell>
        </row>
        <row r="3774">
          <cell r="C3774" t="str">
            <v>Other</v>
          </cell>
          <cell r="R3774">
            <v>0</v>
          </cell>
          <cell r="AZ3774">
            <v>0</v>
          </cell>
          <cell r="BA3774">
            <v>0</v>
          </cell>
          <cell r="BC3774" t="str">
            <v>OTHERS</v>
          </cell>
          <cell r="BE3774" t="str">
            <v>May</v>
          </cell>
        </row>
        <row r="3775">
          <cell r="C3775" t="str">
            <v>Other</v>
          </cell>
          <cell r="R3775">
            <v>0</v>
          </cell>
          <cell r="AZ3775">
            <v>0</v>
          </cell>
          <cell r="BA3775">
            <v>0</v>
          </cell>
          <cell r="BC3775" t="str">
            <v>OTHERS</v>
          </cell>
          <cell r="BE3775" t="str">
            <v>Jun</v>
          </cell>
        </row>
        <row r="3776">
          <cell r="C3776" t="str">
            <v>Other</v>
          </cell>
          <cell r="R3776">
            <v>0</v>
          </cell>
          <cell r="AZ3776">
            <v>0</v>
          </cell>
          <cell r="BA3776">
            <v>0</v>
          </cell>
          <cell r="BC3776" t="str">
            <v>OTHERS</v>
          </cell>
          <cell r="BE3776" t="str">
            <v>Jul</v>
          </cell>
        </row>
        <row r="3777">
          <cell r="C3777" t="str">
            <v>Other</v>
          </cell>
          <cell r="R3777">
            <v>0</v>
          </cell>
          <cell r="AZ3777">
            <v>0</v>
          </cell>
          <cell r="BA3777">
            <v>0</v>
          </cell>
          <cell r="BC3777" t="str">
            <v>OTHERS</v>
          </cell>
          <cell r="BE3777" t="str">
            <v>Aug</v>
          </cell>
        </row>
        <row r="3778">
          <cell r="C3778" t="str">
            <v>Other</v>
          </cell>
          <cell r="R3778">
            <v>0</v>
          </cell>
          <cell r="AZ3778">
            <v>0</v>
          </cell>
          <cell r="BA3778">
            <v>0</v>
          </cell>
          <cell r="BC3778" t="str">
            <v>OTHERS</v>
          </cell>
          <cell r="BE3778" t="str">
            <v>Sep</v>
          </cell>
        </row>
        <row r="3779">
          <cell r="C3779" t="str">
            <v>Other</v>
          </cell>
          <cell r="R3779">
            <v>0</v>
          </cell>
          <cell r="AZ3779">
            <v>0</v>
          </cell>
          <cell r="BA3779">
            <v>0</v>
          </cell>
          <cell r="BC3779" t="str">
            <v>OTHERS</v>
          </cell>
          <cell r="BE3779" t="str">
            <v>Oct</v>
          </cell>
        </row>
        <row r="3780">
          <cell r="C3780" t="str">
            <v>Other</v>
          </cell>
          <cell r="R3780">
            <v>0</v>
          </cell>
          <cell r="AZ3780">
            <v>0</v>
          </cell>
          <cell r="BA3780">
            <v>0</v>
          </cell>
          <cell r="BC3780" t="str">
            <v>OTHERS</v>
          </cell>
          <cell r="BE3780" t="str">
            <v>Nov</v>
          </cell>
        </row>
        <row r="3781">
          <cell r="C3781" t="str">
            <v>Other</v>
          </cell>
          <cell r="R3781">
            <v>0</v>
          </cell>
          <cell r="AZ3781">
            <v>0</v>
          </cell>
          <cell r="BA3781">
            <v>0</v>
          </cell>
          <cell r="BC3781" t="str">
            <v>OTHERS</v>
          </cell>
          <cell r="BE3781" t="str">
            <v>Dec</v>
          </cell>
        </row>
        <row r="3782">
          <cell r="C3782" t="str">
            <v>Other</v>
          </cell>
          <cell r="R3782">
            <v>0</v>
          </cell>
          <cell r="AZ3782">
            <v>0</v>
          </cell>
          <cell r="BA3782">
            <v>0</v>
          </cell>
          <cell r="BC3782" t="str">
            <v>OTHERS</v>
          </cell>
          <cell r="BE3782" t="str">
            <v>Jan</v>
          </cell>
        </row>
        <row r="3783">
          <cell r="C3783" t="str">
            <v>Other</v>
          </cell>
          <cell r="R3783">
            <v>0</v>
          </cell>
          <cell r="AZ3783">
            <v>0</v>
          </cell>
          <cell r="BA3783">
            <v>0</v>
          </cell>
          <cell r="BC3783" t="str">
            <v>OTHERS</v>
          </cell>
          <cell r="BE3783" t="str">
            <v>Feb</v>
          </cell>
        </row>
        <row r="3784">
          <cell r="C3784" t="str">
            <v>Other</v>
          </cell>
          <cell r="R3784">
            <v>0</v>
          </cell>
          <cell r="AZ3784">
            <v>0</v>
          </cell>
          <cell r="BA3784">
            <v>0</v>
          </cell>
          <cell r="BC3784" t="str">
            <v>OTHERS</v>
          </cell>
          <cell r="BE3784" t="str">
            <v>Mar</v>
          </cell>
        </row>
        <row r="3785">
          <cell r="C3785" t="str">
            <v>Other</v>
          </cell>
          <cell r="R3785">
            <v>0</v>
          </cell>
          <cell r="AZ3785">
            <v>0</v>
          </cell>
          <cell r="BA3785">
            <v>0</v>
          </cell>
          <cell r="BC3785" t="str">
            <v>OTHERS</v>
          </cell>
          <cell r="BE3785" t="str">
            <v>Apr</v>
          </cell>
        </row>
        <row r="3786">
          <cell r="C3786" t="str">
            <v>Other</v>
          </cell>
          <cell r="R3786">
            <v>0</v>
          </cell>
          <cell r="AZ3786">
            <v>0</v>
          </cell>
          <cell r="BA3786">
            <v>0</v>
          </cell>
          <cell r="BC3786" t="str">
            <v>OTHERS</v>
          </cell>
          <cell r="BE3786" t="str">
            <v>May</v>
          </cell>
        </row>
        <row r="3787">
          <cell r="C3787" t="str">
            <v>Other</v>
          </cell>
          <cell r="R3787">
            <v>0</v>
          </cell>
          <cell r="AZ3787">
            <v>0</v>
          </cell>
          <cell r="BA3787">
            <v>0</v>
          </cell>
          <cell r="BC3787" t="str">
            <v>OTHERS</v>
          </cell>
          <cell r="BE3787" t="str">
            <v>Jun</v>
          </cell>
        </row>
        <row r="3788">
          <cell r="C3788" t="str">
            <v>Other</v>
          </cell>
          <cell r="R3788">
            <v>0</v>
          </cell>
          <cell r="AZ3788">
            <v>0</v>
          </cell>
          <cell r="BA3788">
            <v>0</v>
          </cell>
          <cell r="BC3788" t="str">
            <v>OTHERS</v>
          </cell>
          <cell r="BE3788" t="str">
            <v>Jul</v>
          </cell>
        </row>
        <row r="3789">
          <cell r="C3789" t="str">
            <v>Other</v>
          </cell>
          <cell r="R3789">
            <v>0</v>
          </cell>
          <cell r="AZ3789">
            <v>0</v>
          </cell>
          <cell r="BA3789">
            <v>0</v>
          </cell>
          <cell r="BC3789" t="str">
            <v>OTHERS</v>
          </cell>
          <cell r="BE3789" t="str">
            <v>Aug</v>
          </cell>
        </row>
        <row r="3790">
          <cell r="C3790" t="str">
            <v>Other</v>
          </cell>
          <cell r="R3790">
            <v>0</v>
          </cell>
          <cell r="AZ3790">
            <v>0</v>
          </cell>
          <cell r="BA3790">
            <v>0</v>
          </cell>
          <cell r="BC3790" t="str">
            <v>OTHERS</v>
          </cell>
          <cell r="BE3790" t="str">
            <v>Sep</v>
          </cell>
        </row>
        <row r="3791">
          <cell r="C3791" t="str">
            <v>Other</v>
          </cell>
          <cell r="R3791">
            <v>0</v>
          </cell>
          <cell r="AZ3791">
            <v>0</v>
          </cell>
          <cell r="BA3791">
            <v>0</v>
          </cell>
          <cell r="BC3791" t="str">
            <v>OTHERS</v>
          </cell>
          <cell r="BE3791" t="str">
            <v>Oct</v>
          </cell>
        </row>
        <row r="3792">
          <cell r="C3792" t="str">
            <v>Other</v>
          </cell>
          <cell r="R3792">
            <v>0</v>
          </cell>
          <cell r="AZ3792">
            <v>0</v>
          </cell>
          <cell r="BA3792">
            <v>0</v>
          </cell>
          <cell r="BC3792" t="str">
            <v>OTHERS</v>
          </cell>
          <cell r="BE3792" t="str">
            <v>Nov</v>
          </cell>
        </row>
        <row r="3793">
          <cell r="C3793" t="str">
            <v>Other</v>
          </cell>
          <cell r="R3793">
            <v>0</v>
          </cell>
          <cell r="AZ3793">
            <v>0</v>
          </cell>
          <cell r="BA3793">
            <v>0</v>
          </cell>
          <cell r="BC3793" t="str">
            <v>OTHERS</v>
          </cell>
          <cell r="BE3793" t="str">
            <v>Dec</v>
          </cell>
        </row>
        <row r="3794">
          <cell r="C3794" t="str">
            <v>Other</v>
          </cell>
          <cell r="R3794">
            <v>0</v>
          </cell>
          <cell r="AZ3794">
            <v>0</v>
          </cell>
          <cell r="BA3794">
            <v>0</v>
          </cell>
          <cell r="BC3794" t="str">
            <v>OTHERS</v>
          </cell>
          <cell r="BE3794" t="str">
            <v>Jan</v>
          </cell>
        </row>
        <row r="3795">
          <cell r="C3795" t="str">
            <v>Other</v>
          </cell>
          <cell r="R3795">
            <v>0</v>
          </cell>
          <cell r="AZ3795">
            <v>0</v>
          </cell>
          <cell r="BA3795">
            <v>0</v>
          </cell>
          <cell r="BC3795" t="str">
            <v>OTHERS</v>
          </cell>
          <cell r="BE3795" t="str">
            <v>Feb</v>
          </cell>
        </row>
        <row r="3796">
          <cell r="C3796" t="str">
            <v>Other</v>
          </cell>
          <cell r="R3796">
            <v>0</v>
          </cell>
          <cell r="AZ3796">
            <v>0</v>
          </cell>
          <cell r="BA3796">
            <v>0</v>
          </cell>
          <cell r="BC3796" t="str">
            <v>OTHERS</v>
          </cell>
          <cell r="BE3796" t="str">
            <v>Mar</v>
          </cell>
        </row>
        <row r="3797">
          <cell r="C3797" t="str">
            <v>Other</v>
          </cell>
          <cell r="R3797">
            <v>0</v>
          </cell>
          <cell r="AZ3797">
            <v>0</v>
          </cell>
          <cell r="BA3797">
            <v>0</v>
          </cell>
          <cell r="BC3797" t="str">
            <v>OTHERS</v>
          </cell>
          <cell r="BE3797" t="str">
            <v>Apr</v>
          </cell>
        </row>
        <row r="3798">
          <cell r="C3798" t="str">
            <v>Other</v>
          </cell>
          <cell r="R3798">
            <v>0</v>
          </cell>
          <cell r="AZ3798">
            <v>0</v>
          </cell>
          <cell r="BA3798">
            <v>0</v>
          </cell>
          <cell r="BC3798" t="str">
            <v>OTHERS</v>
          </cell>
          <cell r="BE3798" t="str">
            <v>May</v>
          </cell>
        </row>
        <row r="3799">
          <cell r="C3799" t="str">
            <v>Other</v>
          </cell>
          <cell r="R3799">
            <v>0</v>
          </cell>
          <cell r="AZ3799">
            <v>0</v>
          </cell>
          <cell r="BA3799">
            <v>0</v>
          </cell>
          <cell r="BC3799" t="str">
            <v>OTHERS</v>
          </cell>
          <cell r="BE3799" t="str">
            <v>Jun</v>
          </cell>
        </row>
        <row r="3800">
          <cell r="C3800" t="str">
            <v>Other</v>
          </cell>
          <cell r="R3800">
            <v>0</v>
          </cell>
          <cell r="AZ3800">
            <v>0</v>
          </cell>
          <cell r="BA3800">
            <v>0</v>
          </cell>
          <cell r="BC3800" t="str">
            <v>OTHERS</v>
          </cell>
          <cell r="BE3800" t="str">
            <v>Jul</v>
          </cell>
        </row>
        <row r="3801">
          <cell r="C3801" t="str">
            <v>Other</v>
          </cell>
          <cell r="R3801">
            <v>0</v>
          </cell>
          <cell r="AZ3801">
            <v>0</v>
          </cell>
          <cell r="BA3801">
            <v>0</v>
          </cell>
          <cell r="BC3801" t="str">
            <v>OTHERS</v>
          </cell>
          <cell r="BE3801" t="str">
            <v>Aug</v>
          </cell>
        </row>
        <row r="3802">
          <cell r="C3802" t="str">
            <v>Other</v>
          </cell>
          <cell r="R3802">
            <v>0</v>
          </cell>
          <cell r="AZ3802">
            <v>0</v>
          </cell>
          <cell r="BA3802">
            <v>0</v>
          </cell>
          <cell r="BC3802" t="str">
            <v>OTHERS</v>
          </cell>
          <cell r="BE3802" t="str">
            <v>Sep</v>
          </cell>
        </row>
        <row r="3803">
          <cell r="C3803" t="str">
            <v>Other</v>
          </cell>
          <cell r="R3803">
            <v>0</v>
          </cell>
          <cell r="AZ3803">
            <v>0</v>
          </cell>
          <cell r="BA3803">
            <v>0</v>
          </cell>
          <cell r="BC3803" t="str">
            <v>OTHERS</v>
          </cell>
          <cell r="BE3803" t="str">
            <v>Oct</v>
          </cell>
        </row>
        <row r="3804">
          <cell r="C3804" t="str">
            <v>Other</v>
          </cell>
          <cell r="R3804">
            <v>0</v>
          </cell>
          <cell r="AZ3804">
            <v>0</v>
          </cell>
          <cell r="BA3804">
            <v>0</v>
          </cell>
          <cell r="BC3804" t="str">
            <v>OTHERS</v>
          </cell>
          <cell r="BE3804" t="str">
            <v>Nov</v>
          </cell>
        </row>
        <row r="3805">
          <cell r="C3805" t="str">
            <v>Other</v>
          </cell>
          <cell r="R3805">
            <v>0</v>
          </cell>
          <cell r="AZ3805">
            <v>0</v>
          </cell>
          <cell r="BA3805">
            <v>0</v>
          </cell>
          <cell r="BC3805" t="str">
            <v>OTHERS</v>
          </cell>
          <cell r="BE3805" t="str">
            <v>Dec</v>
          </cell>
        </row>
        <row r="3806">
          <cell r="C3806" t="str">
            <v>Other</v>
          </cell>
          <cell r="R3806">
            <v>0</v>
          </cell>
          <cell r="AZ3806">
            <v>0</v>
          </cell>
          <cell r="BA3806">
            <v>0</v>
          </cell>
          <cell r="BC3806" t="str">
            <v>OTHERS</v>
          </cell>
          <cell r="BE3806" t="str">
            <v>Jan</v>
          </cell>
        </row>
        <row r="3807">
          <cell r="C3807" t="str">
            <v>Other</v>
          </cell>
          <cell r="R3807">
            <v>0</v>
          </cell>
          <cell r="AZ3807">
            <v>0</v>
          </cell>
          <cell r="BA3807">
            <v>0</v>
          </cell>
          <cell r="BC3807" t="str">
            <v>OTHERS</v>
          </cell>
          <cell r="BE3807" t="str">
            <v>Feb</v>
          </cell>
        </row>
        <row r="3808">
          <cell r="C3808" t="str">
            <v>Other</v>
          </cell>
          <cell r="R3808">
            <v>0</v>
          </cell>
          <cell r="AZ3808">
            <v>0</v>
          </cell>
          <cell r="BA3808">
            <v>0</v>
          </cell>
          <cell r="BC3808" t="str">
            <v>OTHERS</v>
          </cell>
          <cell r="BE3808" t="str">
            <v>Mar</v>
          </cell>
        </row>
        <row r="3809">
          <cell r="C3809" t="str">
            <v>Other</v>
          </cell>
          <cell r="R3809">
            <v>0</v>
          </cell>
          <cell r="AZ3809">
            <v>0</v>
          </cell>
          <cell r="BA3809">
            <v>0</v>
          </cell>
          <cell r="BC3809" t="str">
            <v>OTHERS</v>
          </cell>
          <cell r="BE3809" t="str">
            <v>Apr</v>
          </cell>
        </row>
        <row r="3810">
          <cell r="C3810" t="str">
            <v>Other</v>
          </cell>
          <cell r="R3810">
            <v>0</v>
          </cell>
          <cell r="AZ3810">
            <v>0</v>
          </cell>
          <cell r="BA3810">
            <v>0</v>
          </cell>
          <cell r="BC3810" t="str">
            <v>OTHERS</v>
          </cell>
          <cell r="BE3810" t="str">
            <v>May</v>
          </cell>
        </row>
        <row r="3811">
          <cell r="C3811" t="str">
            <v>Other</v>
          </cell>
          <cell r="R3811">
            <v>0</v>
          </cell>
          <cell r="AZ3811">
            <v>0</v>
          </cell>
          <cell r="BA3811">
            <v>0</v>
          </cell>
          <cell r="BC3811" t="str">
            <v>OTHERS</v>
          </cell>
          <cell r="BE3811" t="str">
            <v>Jun</v>
          </cell>
        </row>
        <row r="3812">
          <cell r="C3812" t="str">
            <v>Other</v>
          </cell>
          <cell r="R3812">
            <v>0</v>
          </cell>
          <cell r="AZ3812">
            <v>0</v>
          </cell>
          <cell r="BA3812">
            <v>0</v>
          </cell>
          <cell r="BC3812" t="str">
            <v>OTHERS</v>
          </cell>
          <cell r="BE3812" t="str">
            <v>Jul</v>
          </cell>
        </row>
        <row r="3813">
          <cell r="C3813" t="str">
            <v>Other</v>
          </cell>
          <cell r="R3813">
            <v>0</v>
          </cell>
          <cell r="AZ3813">
            <v>0</v>
          </cell>
          <cell r="BA3813">
            <v>0</v>
          </cell>
          <cell r="BC3813" t="str">
            <v>OTHERS</v>
          </cell>
          <cell r="BE3813" t="str">
            <v>Aug</v>
          </cell>
        </row>
        <row r="3814">
          <cell r="C3814" t="str">
            <v>Other</v>
          </cell>
          <cell r="R3814">
            <v>0</v>
          </cell>
          <cell r="AZ3814">
            <v>0</v>
          </cell>
          <cell r="BA3814">
            <v>0</v>
          </cell>
          <cell r="BC3814" t="str">
            <v>OTHERS</v>
          </cell>
          <cell r="BE3814" t="str">
            <v>Sep</v>
          </cell>
        </row>
        <row r="3815">
          <cell r="C3815" t="str">
            <v>Other</v>
          </cell>
          <cell r="R3815">
            <v>0</v>
          </cell>
          <cell r="AZ3815">
            <v>0</v>
          </cell>
          <cell r="BA3815">
            <v>0</v>
          </cell>
          <cell r="BC3815" t="str">
            <v>OTHERS</v>
          </cell>
          <cell r="BE3815" t="str">
            <v>Oct</v>
          </cell>
        </row>
        <row r="3816">
          <cell r="C3816" t="str">
            <v>Other</v>
          </cell>
          <cell r="R3816">
            <v>0</v>
          </cell>
          <cell r="AZ3816">
            <v>0</v>
          </cell>
          <cell r="BA3816">
            <v>0</v>
          </cell>
          <cell r="BC3816" t="str">
            <v>OTHERS</v>
          </cell>
          <cell r="BE3816" t="str">
            <v>Nov</v>
          </cell>
        </row>
        <row r="3817">
          <cell r="C3817" t="str">
            <v>Other</v>
          </cell>
          <cell r="R3817">
            <v>0</v>
          </cell>
          <cell r="AZ3817">
            <v>0</v>
          </cell>
          <cell r="BA3817">
            <v>0</v>
          </cell>
          <cell r="BC3817" t="str">
            <v>OTHERS</v>
          </cell>
          <cell r="BE3817" t="str">
            <v>Dec</v>
          </cell>
        </row>
        <row r="3818">
          <cell r="C3818" t="str">
            <v>Other</v>
          </cell>
          <cell r="R3818">
            <v>0</v>
          </cell>
          <cell r="AZ3818">
            <v>0</v>
          </cell>
          <cell r="BA3818">
            <v>0</v>
          </cell>
          <cell r="BC3818" t="str">
            <v>OTHERS</v>
          </cell>
          <cell r="BE3818" t="str">
            <v>Jan</v>
          </cell>
        </row>
        <row r="3819">
          <cell r="C3819" t="str">
            <v>Other</v>
          </cell>
          <cell r="R3819">
            <v>0</v>
          </cell>
          <cell r="AZ3819">
            <v>0</v>
          </cell>
          <cell r="BA3819">
            <v>0</v>
          </cell>
          <cell r="BC3819" t="str">
            <v>OTHERS</v>
          </cell>
          <cell r="BE3819" t="str">
            <v>Feb</v>
          </cell>
        </row>
        <row r="3820">
          <cell r="C3820" t="str">
            <v>Other</v>
          </cell>
          <cell r="R3820">
            <v>0</v>
          </cell>
          <cell r="AZ3820">
            <v>0</v>
          </cell>
          <cell r="BA3820">
            <v>0</v>
          </cell>
          <cell r="BC3820" t="str">
            <v>OTHERS</v>
          </cell>
          <cell r="BE3820" t="str">
            <v>Mar</v>
          </cell>
        </row>
        <row r="3821">
          <cell r="C3821" t="str">
            <v>Other</v>
          </cell>
          <cell r="R3821">
            <v>0</v>
          </cell>
          <cell r="AZ3821">
            <v>0</v>
          </cell>
          <cell r="BA3821">
            <v>0</v>
          </cell>
          <cell r="BC3821" t="str">
            <v>OTHERS</v>
          </cell>
          <cell r="BE3821" t="str">
            <v>Apr</v>
          </cell>
        </row>
        <row r="3822">
          <cell r="C3822" t="str">
            <v>Other</v>
          </cell>
          <cell r="R3822">
            <v>0</v>
          </cell>
          <cell r="AZ3822">
            <v>0</v>
          </cell>
          <cell r="BA3822">
            <v>0</v>
          </cell>
          <cell r="BC3822" t="str">
            <v>OTHERS</v>
          </cell>
          <cell r="BE3822" t="str">
            <v>May</v>
          </cell>
        </row>
        <row r="3823">
          <cell r="C3823" t="str">
            <v>Other</v>
          </cell>
          <cell r="R3823">
            <v>0</v>
          </cell>
          <cell r="AZ3823">
            <v>0</v>
          </cell>
          <cell r="BA3823">
            <v>0</v>
          </cell>
          <cell r="BC3823" t="str">
            <v>OTHERS</v>
          </cell>
          <cell r="BE3823" t="str">
            <v>Jun</v>
          </cell>
        </row>
        <row r="3824">
          <cell r="C3824" t="str">
            <v>Other</v>
          </cell>
          <cell r="R3824">
            <v>0</v>
          </cell>
          <cell r="AZ3824">
            <v>0</v>
          </cell>
          <cell r="BA3824">
            <v>0</v>
          </cell>
          <cell r="BC3824" t="str">
            <v>OTHERS</v>
          </cell>
          <cell r="BE3824" t="str">
            <v>Jul</v>
          </cell>
        </row>
        <row r="3825">
          <cell r="C3825" t="str">
            <v>Other</v>
          </cell>
          <cell r="R3825">
            <v>0</v>
          </cell>
          <cell r="AZ3825">
            <v>0</v>
          </cell>
          <cell r="BA3825">
            <v>0</v>
          </cell>
          <cell r="BC3825" t="str">
            <v>OTHERS</v>
          </cell>
          <cell r="BE3825" t="str">
            <v>Aug</v>
          </cell>
        </row>
        <row r="3826">
          <cell r="C3826" t="str">
            <v>Other</v>
          </cell>
          <cell r="R3826">
            <v>0</v>
          </cell>
          <cell r="AZ3826">
            <v>0</v>
          </cell>
          <cell r="BA3826">
            <v>0</v>
          </cell>
          <cell r="BC3826" t="str">
            <v>OTHERS</v>
          </cell>
          <cell r="BE3826" t="str">
            <v>Sep</v>
          </cell>
        </row>
        <row r="3827">
          <cell r="C3827" t="str">
            <v>Other</v>
          </cell>
          <cell r="R3827">
            <v>0</v>
          </cell>
          <cell r="AZ3827">
            <v>0</v>
          </cell>
          <cell r="BA3827">
            <v>0</v>
          </cell>
          <cell r="BC3827" t="str">
            <v>OTHERS</v>
          </cell>
          <cell r="BE3827" t="str">
            <v>Oct</v>
          </cell>
        </row>
        <row r="3828">
          <cell r="C3828" t="str">
            <v>Other</v>
          </cell>
          <cell r="R3828">
            <v>0</v>
          </cell>
          <cell r="AZ3828">
            <v>0</v>
          </cell>
          <cell r="BA3828">
            <v>0</v>
          </cell>
          <cell r="BC3828" t="str">
            <v>OTHERS</v>
          </cell>
          <cell r="BE3828" t="str">
            <v>Nov</v>
          </cell>
        </row>
        <row r="3829">
          <cell r="C3829" t="str">
            <v>Other</v>
          </cell>
          <cell r="R3829">
            <v>0</v>
          </cell>
          <cell r="AZ3829">
            <v>0</v>
          </cell>
          <cell r="BA3829">
            <v>0</v>
          </cell>
          <cell r="BC3829" t="str">
            <v>OTHERS</v>
          </cell>
          <cell r="BE3829" t="str">
            <v>Dec</v>
          </cell>
        </row>
        <row r="3830">
          <cell r="C3830" t="str">
            <v>Other</v>
          </cell>
          <cell r="R3830">
            <v>0</v>
          </cell>
          <cell r="AZ3830">
            <v>0</v>
          </cell>
          <cell r="BA3830">
            <v>0</v>
          </cell>
          <cell r="BC3830" t="str">
            <v>OTHERS</v>
          </cell>
          <cell r="BE3830" t="str">
            <v>Jan</v>
          </cell>
        </row>
        <row r="3831">
          <cell r="C3831" t="str">
            <v>Other</v>
          </cell>
          <cell r="R3831">
            <v>30000</v>
          </cell>
          <cell r="AZ3831">
            <v>-9000</v>
          </cell>
          <cell r="BA3831">
            <v>0</v>
          </cell>
          <cell r="BC3831" t="str">
            <v>OTHERS</v>
          </cell>
          <cell r="BE3831" t="str">
            <v>Feb</v>
          </cell>
        </row>
        <row r="3832">
          <cell r="C3832" t="str">
            <v>Other</v>
          </cell>
          <cell r="R3832">
            <v>40000</v>
          </cell>
          <cell r="AZ3832">
            <v>-12000</v>
          </cell>
          <cell r="BA3832">
            <v>0</v>
          </cell>
          <cell r="BC3832" t="str">
            <v>OTHERS</v>
          </cell>
          <cell r="BE3832" t="str">
            <v>Mar</v>
          </cell>
        </row>
        <row r="3833">
          <cell r="C3833" t="str">
            <v>Other</v>
          </cell>
          <cell r="R3833">
            <v>30000</v>
          </cell>
          <cell r="AZ3833">
            <v>-9000</v>
          </cell>
          <cell r="BA3833">
            <v>0</v>
          </cell>
          <cell r="BC3833" t="str">
            <v>OTHERS</v>
          </cell>
          <cell r="BE3833" t="str">
            <v>Apr</v>
          </cell>
        </row>
        <row r="3834">
          <cell r="C3834" t="str">
            <v>Other</v>
          </cell>
          <cell r="R3834">
            <v>30000</v>
          </cell>
          <cell r="AZ3834">
            <v>-9000</v>
          </cell>
          <cell r="BA3834">
            <v>0</v>
          </cell>
          <cell r="BC3834" t="str">
            <v>OTHERS</v>
          </cell>
          <cell r="BE3834" t="str">
            <v>May</v>
          </cell>
        </row>
        <row r="3835">
          <cell r="C3835" t="str">
            <v>Other</v>
          </cell>
          <cell r="R3835">
            <v>30000</v>
          </cell>
          <cell r="AZ3835">
            <v>-9000</v>
          </cell>
          <cell r="BA3835">
            <v>0</v>
          </cell>
          <cell r="BC3835" t="str">
            <v>OTHERS</v>
          </cell>
          <cell r="BE3835" t="str">
            <v>Jun</v>
          </cell>
        </row>
        <row r="3836">
          <cell r="C3836" t="str">
            <v>Other</v>
          </cell>
          <cell r="R3836">
            <v>30000</v>
          </cell>
          <cell r="AZ3836">
            <v>-9000</v>
          </cell>
          <cell r="BA3836">
            <v>0</v>
          </cell>
          <cell r="BC3836" t="str">
            <v>OTHERS</v>
          </cell>
          <cell r="BE3836" t="str">
            <v>Jul</v>
          </cell>
        </row>
        <row r="3837">
          <cell r="C3837" t="str">
            <v>Other</v>
          </cell>
          <cell r="R3837">
            <v>30000</v>
          </cell>
          <cell r="AZ3837">
            <v>-9000</v>
          </cell>
          <cell r="BA3837">
            <v>0</v>
          </cell>
          <cell r="BC3837" t="str">
            <v>OTHERS</v>
          </cell>
          <cell r="BE3837" t="str">
            <v>Aug</v>
          </cell>
        </row>
        <row r="3838">
          <cell r="C3838" t="str">
            <v>Other</v>
          </cell>
          <cell r="R3838">
            <v>60000</v>
          </cell>
          <cell r="AZ3838">
            <v>-18000</v>
          </cell>
          <cell r="BA3838">
            <v>0</v>
          </cell>
          <cell r="BC3838" t="str">
            <v>OTHERS</v>
          </cell>
          <cell r="BE3838" t="str">
            <v>Sep</v>
          </cell>
        </row>
        <row r="3839">
          <cell r="C3839" t="str">
            <v>Other</v>
          </cell>
          <cell r="R3839">
            <v>60000</v>
          </cell>
          <cell r="AZ3839">
            <v>-18000</v>
          </cell>
          <cell r="BA3839">
            <v>0</v>
          </cell>
          <cell r="BC3839" t="str">
            <v>OTHERS</v>
          </cell>
          <cell r="BE3839" t="str">
            <v>Oct</v>
          </cell>
        </row>
        <row r="3840">
          <cell r="C3840" t="str">
            <v>Other</v>
          </cell>
          <cell r="R3840">
            <v>56000</v>
          </cell>
          <cell r="AZ3840">
            <v>-16800</v>
          </cell>
          <cell r="BA3840">
            <v>0</v>
          </cell>
          <cell r="BC3840" t="str">
            <v>OTHERS</v>
          </cell>
          <cell r="BE3840" t="str">
            <v>Nov</v>
          </cell>
        </row>
        <row r="3841">
          <cell r="C3841" t="str">
            <v>Other</v>
          </cell>
          <cell r="R3841">
            <v>60000</v>
          </cell>
          <cell r="AZ3841">
            <v>-18000</v>
          </cell>
          <cell r="BA3841">
            <v>0</v>
          </cell>
          <cell r="BC3841" t="str">
            <v>OTHERS</v>
          </cell>
          <cell r="BE3841" t="str">
            <v>Dec</v>
          </cell>
        </row>
        <row r="3842">
          <cell r="C3842" t="str">
            <v>Other</v>
          </cell>
          <cell r="R3842">
            <v>0</v>
          </cell>
          <cell r="AZ3842">
            <v>0</v>
          </cell>
          <cell r="BA3842">
            <v>0</v>
          </cell>
          <cell r="BC3842" t="str">
            <v>OTHERS</v>
          </cell>
          <cell r="BE3842" t="str">
            <v>Jan</v>
          </cell>
        </row>
        <row r="3843">
          <cell r="C3843" t="str">
            <v>Other</v>
          </cell>
          <cell r="R3843">
            <v>30000</v>
          </cell>
          <cell r="AZ3843">
            <v>-9000</v>
          </cell>
          <cell r="BA3843">
            <v>0</v>
          </cell>
          <cell r="BC3843" t="str">
            <v>OTHERS</v>
          </cell>
          <cell r="BE3843" t="str">
            <v>Feb</v>
          </cell>
        </row>
        <row r="3844">
          <cell r="C3844" t="str">
            <v>Other</v>
          </cell>
          <cell r="R3844">
            <v>40000</v>
          </cell>
          <cell r="AZ3844">
            <v>-12000</v>
          </cell>
          <cell r="BA3844">
            <v>0</v>
          </cell>
          <cell r="BC3844" t="str">
            <v>OTHERS</v>
          </cell>
          <cell r="BE3844" t="str">
            <v>Mar</v>
          </cell>
        </row>
        <row r="3845">
          <cell r="C3845" t="str">
            <v>Other</v>
          </cell>
          <cell r="R3845">
            <v>30000</v>
          </cell>
          <cell r="AZ3845">
            <v>-9000</v>
          </cell>
          <cell r="BA3845">
            <v>0</v>
          </cell>
          <cell r="BC3845" t="str">
            <v>OTHERS</v>
          </cell>
          <cell r="BE3845" t="str">
            <v>Apr</v>
          </cell>
        </row>
        <row r="3846">
          <cell r="C3846" t="str">
            <v>Other</v>
          </cell>
          <cell r="R3846">
            <v>30000</v>
          </cell>
          <cell r="AZ3846">
            <v>-9000</v>
          </cell>
          <cell r="BA3846">
            <v>0</v>
          </cell>
          <cell r="BC3846" t="str">
            <v>OTHERS</v>
          </cell>
          <cell r="BE3846" t="str">
            <v>May</v>
          </cell>
        </row>
        <row r="3847">
          <cell r="C3847" t="str">
            <v>Other</v>
          </cell>
          <cell r="R3847">
            <v>30000</v>
          </cell>
          <cell r="AZ3847">
            <v>-9000</v>
          </cell>
          <cell r="BA3847">
            <v>0</v>
          </cell>
          <cell r="BC3847" t="str">
            <v>OTHERS</v>
          </cell>
          <cell r="BE3847" t="str">
            <v>Jun</v>
          </cell>
        </row>
        <row r="3848">
          <cell r="C3848" t="str">
            <v>Other</v>
          </cell>
          <cell r="R3848">
            <v>30000</v>
          </cell>
          <cell r="AZ3848">
            <v>-9000</v>
          </cell>
          <cell r="BA3848">
            <v>0</v>
          </cell>
          <cell r="BC3848" t="str">
            <v>OTHERS</v>
          </cell>
          <cell r="BE3848" t="str">
            <v>Jul</v>
          </cell>
        </row>
        <row r="3849">
          <cell r="C3849" t="str">
            <v>Other</v>
          </cell>
          <cell r="R3849">
            <v>30000</v>
          </cell>
          <cell r="AZ3849">
            <v>-9000</v>
          </cell>
          <cell r="BA3849">
            <v>0</v>
          </cell>
          <cell r="BC3849" t="str">
            <v>OTHERS</v>
          </cell>
          <cell r="BE3849" t="str">
            <v>Aug</v>
          </cell>
        </row>
        <row r="3850">
          <cell r="C3850" t="str">
            <v>Other</v>
          </cell>
          <cell r="R3850">
            <v>30000</v>
          </cell>
          <cell r="AZ3850">
            <v>-9000</v>
          </cell>
          <cell r="BA3850">
            <v>0</v>
          </cell>
          <cell r="BC3850" t="str">
            <v>OTHERS</v>
          </cell>
          <cell r="BE3850" t="str">
            <v>Sep</v>
          </cell>
        </row>
        <row r="3851">
          <cell r="C3851" t="str">
            <v>Other</v>
          </cell>
          <cell r="R3851">
            <v>30000</v>
          </cell>
          <cell r="AZ3851">
            <v>-9000</v>
          </cell>
          <cell r="BA3851">
            <v>0</v>
          </cell>
          <cell r="BC3851" t="str">
            <v>OTHERS</v>
          </cell>
          <cell r="BE3851" t="str">
            <v>Oct</v>
          </cell>
        </row>
        <row r="3852">
          <cell r="C3852" t="str">
            <v>Other</v>
          </cell>
          <cell r="R3852">
            <v>30000</v>
          </cell>
          <cell r="AZ3852">
            <v>-9000</v>
          </cell>
          <cell r="BA3852">
            <v>0</v>
          </cell>
          <cell r="BC3852" t="str">
            <v>OTHERS</v>
          </cell>
          <cell r="BE3852" t="str">
            <v>Nov</v>
          </cell>
        </row>
        <row r="3853">
          <cell r="C3853" t="str">
            <v>Other</v>
          </cell>
          <cell r="R3853">
            <v>30000</v>
          </cell>
          <cell r="AZ3853">
            <v>-9000</v>
          </cell>
          <cell r="BA3853">
            <v>0</v>
          </cell>
          <cell r="BC3853" t="str">
            <v>OTHERS</v>
          </cell>
          <cell r="BE3853" t="str">
            <v>Dec</v>
          </cell>
        </row>
        <row r="3854">
          <cell r="C3854" t="str">
            <v>Other</v>
          </cell>
          <cell r="R3854">
            <v>0</v>
          </cell>
          <cell r="AZ3854">
            <v>0</v>
          </cell>
          <cell r="BA3854">
            <v>0</v>
          </cell>
          <cell r="BC3854" t="str">
            <v>OTHERS</v>
          </cell>
          <cell r="BE3854" t="str">
            <v>Jan</v>
          </cell>
        </row>
        <row r="3855">
          <cell r="C3855" t="str">
            <v>Other</v>
          </cell>
          <cell r="R3855">
            <v>30000</v>
          </cell>
          <cell r="AZ3855">
            <v>-9000</v>
          </cell>
          <cell r="BA3855">
            <v>0</v>
          </cell>
          <cell r="BC3855" t="str">
            <v>OTHERS</v>
          </cell>
          <cell r="BE3855" t="str">
            <v>Feb</v>
          </cell>
        </row>
        <row r="3856">
          <cell r="C3856" t="str">
            <v>Other</v>
          </cell>
          <cell r="R3856">
            <v>0</v>
          </cell>
          <cell r="AZ3856">
            <v>0</v>
          </cell>
          <cell r="BA3856">
            <v>0</v>
          </cell>
          <cell r="BC3856" t="str">
            <v>OTHERS</v>
          </cell>
          <cell r="BE3856" t="str">
            <v>Mar</v>
          </cell>
        </row>
        <row r="3857">
          <cell r="C3857" t="str">
            <v>Other</v>
          </cell>
          <cell r="R3857">
            <v>30000</v>
          </cell>
          <cell r="AZ3857">
            <v>-9000</v>
          </cell>
          <cell r="BA3857">
            <v>0</v>
          </cell>
          <cell r="BC3857" t="str">
            <v>OTHERS</v>
          </cell>
          <cell r="BE3857" t="str">
            <v>Apr</v>
          </cell>
        </row>
        <row r="3858">
          <cell r="C3858" t="str">
            <v>Other</v>
          </cell>
          <cell r="R3858">
            <v>30000</v>
          </cell>
          <cell r="AZ3858">
            <v>-9000</v>
          </cell>
          <cell r="BA3858">
            <v>0</v>
          </cell>
          <cell r="BC3858" t="str">
            <v>OTHERS</v>
          </cell>
          <cell r="BE3858" t="str">
            <v>May</v>
          </cell>
        </row>
        <row r="3859">
          <cell r="C3859" t="str">
            <v>Other</v>
          </cell>
          <cell r="R3859">
            <v>30000</v>
          </cell>
          <cell r="AZ3859">
            <v>-9000</v>
          </cell>
          <cell r="BA3859">
            <v>0</v>
          </cell>
          <cell r="BC3859" t="str">
            <v>OTHERS</v>
          </cell>
          <cell r="BE3859" t="str">
            <v>Jun</v>
          </cell>
        </row>
        <row r="3860">
          <cell r="C3860" t="str">
            <v>Other</v>
          </cell>
          <cell r="R3860">
            <v>30000</v>
          </cell>
          <cell r="AZ3860">
            <v>-9000</v>
          </cell>
          <cell r="BA3860">
            <v>0</v>
          </cell>
          <cell r="BC3860" t="str">
            <v>OTHERS</v>
          </cell>
          <cell r="BE3860" t="str">
            <v>Jul</v>
          </cell>
        </row>
        <row r="3861">
          <cell r="C3861" t="str">
            <v>Other</v>
          </cell>
          <cell r="R3861">
            <v>30000</v>
          </cell>
          <cell r="AZ3861">
            <v>-9000</v>
          </cell>
          <cell r="BA3861">
            <v>0</v>
          </cell>
          <cell r="BC3861" t="str">
            <v>OTHERS</v>
          </cell>
          <cell r="BE3861" t="str">
            <v>Aug</v>
          </cell>
        </row>
        <row r="3862">
          <cell r="C3862" t="str">
            <v>Other</v>
          </cell>
          <cell r="R3862">
            <v>30000</v>
          </cell>
          <cell r="AZ3862">
            <v>-9000</v>
          </cell>
          <cell r="BA3862">
            <v>0</v>
          </cell>
          <cell r="BC3862" t="str">
            <v>OTHERS</v>
          </cell>
          <cell r="BE3862" t="str">
            <v>Sep</v>
          </cell>
        </row>
        <row r="3863">
          <cell r="C3863" t="str">
            <v>Other</v>
          </cell>
          <cell r="R3863">
            <v>30000</v>
          </cell>
          <cell r="AZ3863">
            <v>-9000</v>
          </cell>
          <cell r="BA3863">
            <v>0</v>
          </cell>
          <cell r="BC3863" t="str">
            <v>OTHERS</v>
          </cell>
          <cell r="BE3863" t="str">
            <v>Oct</v>
          </cell>
        </row>
        <row r="3864">
          <cell r="C3864" t="str">
            <v>Other</v>
          </cell>
          <cell r="R3864">
            <v>30000</v>
          </cell>
          <cell r="AZ3864">
            <v>-9000</v>
          </cell>
          <cell r="BA3864">
            <v>0</v>
          </cell>
          <cell r="BC3864" t="str">
            <v>OTHERS</v>
          </cell>
          <cell r="BE3864" t="str">
            <v>Nov</v>
          </cell>
        </row>
        <row r="3865">
          <cell r="C3865" t="str">
            <v>Other</v>
          </cell>
          <cell r="R3865">
            <v>30000</v>
          </cell>
          <cell r="AZ3865">
            <v>-9000</v>
          </cell>
          <cell r="BA3865">
            <v>0</v>
          </cell>
          <cell r="BC3865" t="str">
            <v>OTHERS</v>
          </cell>
          <cell r="BE3865" t="str">
            <v>Dec</v>
          </cell>
        </row>
        <row r="3866">
          <cell r="C3866" t="str">
            <v>Other</v>
          </cell>
          <cell r="R3866">
            <v>0</v>
          </cell>
          <cell r="AZ3866">
            <v>0</v>
          </cell>
          <cell r="BA3866">
            <v>0</v>
          </cell>
          <cell r="BC3866" t="str">
            <v>OTHERS</v>
          </cell>
          <cell r="BE3866" t="str">
            <v>Jan</v>
          </cell>
        </row>
        <row r="3867">
          <cell r="C3867" t="str">
            <v>Other</v>
          </cell>
          <cell r="R3867">
            <v>30000</v>
          </cell>
          <cell r="AZ3867">
            <v>-9000</v>
          </cell>
          <cell r="BA3867">
            <v>0</v>
          </cell>
          <cell r="BC3867" t="str">
            <v>OTHERS</v>
          </cell>
          <cell r="BE3867" t="str">
            <v>Feb</v>
          </cell>
        </row>
        <row r="3868">
          <cell r="C3868" t="str">
            <v>Other</v>
          </cell>
          <cell r="R3868">
            <v>0</v>
          </cell>
          <cell r="AZ3868">
            <v>0</v>
          </cell>
          <cell r="BA3868">
            <v>0</v>
          </cell>
          <cell r="BC3868" t="str">
            <v>OTHERS</v>
          </cell>
          <cell r="BE3868" t="str">
            <v>Mar</v>
          </cell>
        </row>
        <row r="3869">
          <cell r="C3869" t="str">
            <v>Other</v>
          </cell>
          <cell r="R3869">
            <v>30000</v>
          </cell>
          <cell r="AZ3869">
            <v>-9000</v>
          </cell>
          <cell r="BA3869">
            <v>0</v>
          </cell>
          <cell r="BC3869" t="str">
            <v>OTHERS</v>
          </cell>
          <cell r="BE3869" t="str">
            <v>Apr</v>
          </cell>
        </row>
        <row r="3870">
          <cell r="C3870" t="str">
            <v>Other</v>
          </cell>
          <cell r="R3870">
            <v>30000</v>
          </cell>
          <cell r="AZ3870">
            <v>-9000</v>
          </cell>
          <cell r="BA3870">
            <v>0</v>
          </cell>
          <cell r="BC3870" t="str">
            <v>OTHERS</v>
          </cell>
          <cell r="BE3870" t="str">
            <v>May</v>
          </cell>
        </row>
        <row r="3871">
          <cell r="C3871" t="str">
            <v>Other</v>
          </cell>
          <cell r="R3871">
            <v>30000</v>
          </cell>
          <cell r="AZ3871">
            <v>-9000</v>
          </cell>
          <cell r="BA3871">
            <v>0</v>
          </cell>
          <cell r="BC3871" t="str">
            <v>OTHERS</v>
          </cell>
          <cell r="BE3871" t="str">
            <v>Jun</v>
          </cell>
        </row>
        <row r="3872">
          <cell r="C3872" t="str">
            <v>Other</v>
          </cell>
          <cell r="R3872">
            <v>30000</v>
          </cell>
          <cell r="AZ3872">
            <v>-9000</v>
          </cell>
          <cell r="BA3872">
            <v>0</v>
          </cell>
          <cell r="BC3872" t="str">
            <v>OTHERS</v>
          </cell>
          <cell r="BE3872" t="str">
            <v>Jul</v>
          </cell>
        </row>
        <row r="3873">
          <cell r="C3873" t="str">
            <v>Other</v>
          </cell>
          <cell r="R3873">
            <v>30000</v>
          </cell>
          <cell r="AZ3873">
            <v>-9000</v>
          </cell>
          <cell r="BA3873">
            <v>0</v>
          </cell>
          <cell r="BC3873" t="str">
            <v>OTHERS</v>
          </cell>
          <cell r="BE3873" t="str">
            <v>Aug</v>
          </cell>
        </row>
        <row r="3874">
          <cell r="C3874" t="str">
            <v>Other</v>
          </cell>
          <cell r="R3874">
            <v>30000</v>
          </cell>
          <cell r="AZ3874">
            <v>-9000</v>
          </cell>
          <cell r="BA3874">
            <v>0</v>
          </cell>
          <cell r="BC3874" t="str">
            <v>OTHERS</v>
          </cell>
          <cell r="BE3874" t="str">
            <v>Sep</v>
          </cell>
        </row>
        <row r="3875">
          <cell r="C3875" t="str">
            <v>Other</v>
          </cell>
          <cell r="R3875">
            <v>30000</v>
          </cell>
          <cell r="AZ3875">
            <v>-9000</v>
          </cell>
          <cell r="BA3875">
            <v>0</v>
          </cell>
          <cell r="BC3875" t="str">
            <v>OTHERS</v>
          </cell>
          <cell r="BE3875" t="str">
            <v>Oct</v>
          </cell>
        </row>
        <row r="3876">
          <cell r="C3876" t="str">
            <v>Other</v>
          </cell>
          <cell r="R3876">
            <v>30000</v>
          </cell>
          <cell r="AZ3876">
            <v>-9000</v>
          </cell>
          <cell r="BA3876">
            <v>0</v>
          </cell>
          <cell r="BC3876" t="str">
            <v>OTHERS</v>
          </cell>
          <cell r="BE3876" t="str">
            <v>Nov</v>
          </cell>
        </row>
        <row r="3877">
          <cell r="C3877" t="str">
            <v>Other</v>
          </cell>
          <cell r="R3877">
            <v>30000</v>
          </cell>
          <cell r="AZ3877">
            <v>-9000</v>
          </cell>
          <cell r="BA3877">
            <v>0</v>
          </cell>
          <cell r="BC3877" t="str">
            <v>OTHERS</v>
          </cell>
          <cell r="BE3877" t="str">
            <v>Dec</v>
          </cell>
        </row>
        <row r="3878">
          <cell r="C3878" t="str">
            <v>Other</v>
          </cell>
          <cell r="R3878">
            <v>0</v>
          </cell>
          <cell r="AZ3878">
            <v>0</v>
          </cell>
          <cell r="BA3878">
            <v>0</v>
          </cell>
          <cell r="BC3878" t="str">
            <v>OTHERS</v>
          </cell>
          <cell r="BE3878" t="str">
            <v>Jan</v>
          </cell>
        </row>
        <row r="3879">
          <cell r="C3879" t="str">
            <v>Other</v>
          </cell>
          <cell r="R3879">
            <v>0</v>
          </cell>
          <cell r="AZ3879">
            <v>0</v>
          </cell>
          <cell r="BA3879">
            <v>0</v>
          </cell>
          <cell r="BC3879" t="str">
            <v>OTHERS</v>
          </cell>
          <cell r="BE3879" t="str">
            <v>Feb</v>
          </cell>
        </row>
        <row r="3880">
          <cell r="C3880" t="str">
            <v>Other</v>
          </cell>
          <cell r="R3880">
            <v>0</v>
          </cell>
          <cell r="AZ3880">
            <v>0</v>
          </cell>
          <cell r="BA3880">
            <v>0</v>
          </cell>
          <cell r="BC3880" t="str">
            <v>OTHERS</v>
          </cell>
          <cell r="BE3880" t="str">
            <v>Mar</v>
          </cell>
        </row>
        <row r="3881">
          <cell r="C3881" t="str">
            <v>Other</v>
          </cell>
          <cell r="R3881">
            <v>0</v>
          </cell>
          <cell r="AZ3881">
            <v>0</v>
          </cell>
          <cell r="BA3881">
            <v>0</v>
          </cell>
          <cell r="BC3881" t="str">
            <v>OTHERS</v>
          </cell>
          <cell r="BE3881" t="str">
            <v>Apr</v>
          </cell>
        </row>
        <row r="3882">
          <cell r="C3882" t="str">
            <v>Other</v>
          </cell>
          <cell r="R3882">
            <v>0</v>
          </cell>
          <cell r="AZ3882">
            <v>0</v>
          </cell>
          <cell r="BA3882">
            <v>0</v>
          </cell>
          <cell r="BC3882" t="str">
            <v>OTHERS</v>
          </cell>
          <cell r="BE3882" t="str">
            <v>May</v>
          </cell>
        </row>
        <row r="3883">
          <cell r="C3883" t="str">
            <v>Other</v>
          </cell>
          <cell r="R3883">
            <v>0</v>
          </cell>
          <cell r="AZ3883">
            <v>0</v>
          </cell>
          <cell r="BA3883">
            <v>0</v>
          </cell>
          <cell r="BC3883" t="str">
            <v>OTHERS</v>
          </cell>
          <cell r="BE3883" t="str">
            <v>Jun</v>
          </cell>
        </row>
        <row r="3884">
          <cell r="C3884" t="str">
            <v>Other</v>
          </cell>
          <cell r="R3884">
            <v>30000</v>
          </cell>
          <cell r="AZ3884">
            <v>-9000</v>
          </cell>
          <cell r="BA3884">
            <v>0</v>
          </cell>
          <cell r="BC3884" t="str">
            <v>OTHERS</v>
          </cell>
          <cell r="BE3884" t="str">
            <v>Jul</v>
          </cell>
        </row>
        <row r="3885">
          <cell r="C3885" t="str">
            <v>Other</v>
          </cell>
          <cell r="R3885">
            <v>30000</v>
          </cell>
          <cell r="AZ3885">
            <v>-9000</v>
          </cell>
          <cell r="BA3885">
            <v>0</v>
          </cell>
          <cell r="BC3885" t="str">
            <v>OTHERS</v>
          </cell>
          <cell r="BE3885" t="str">
            <v>Aug</v>
          </cell>
        </row>
        <row r="3886">
          <cell r="C3886" t="str">
            <v>Other</v>
          </cell>
          <cell r="R3886">
            <v>30000</v>
          </cell>
          <cell r="AZ3886">
            <v>-9000</v>
          </cell>
          <cell r="BA3886">
            <v>0</v>
          </cell>
          <cell r="BC3886" t="str">
            <v>OTHERS</v>
          </cell>
          <cell r="BE3886" t="str">
            <v>Sep</v>
          </cell>
        </row>
        <row r="3887">
          <cell r="C3887" t="str">
            <v>Other</v>
          </cell>
          <cell r="R3887">
            <v>30000</v>
          </cell>
          <cell r="AZ3887">
            <v>-9000</v>
          </cell>
          <cell r="BA3887">
            <v>0</v>
          </cell>
          <cell r="BC3887" t="str">
            <v>OTHERS</v>
          </cell>
          <cell r="BE3887" t="str">
            <v>Oct</v>
          </cell>
        </row>
        <row r="3888">
          <cell r="C3888" t="str">
            <v>Other</v>
          </cell>
          <cell r="R3888">
            <v>30000</v>
          </cell>
          <cell r="AZ3888">
            <v>-9000</v>
          </cell>
          <cell r="BA3888">
            <v>0</v>
          </cell>
          <cell r="BC3888" t="str">
            <v>OTHERS</v>
          </cell>
          <cell r="BE3888" t="str">
            <v>Nov</v>
          </cell>
        </row>
        <row r="3889">
          <cell r="C3889" t="str">
            <v>Other</v>
          </cell>
          <cell r="R3889">
            <v>30000</v>
          </cell>
          <cell r="AZ3889">
            <v>-9000</v>
          </cell>
          <cell r="BA3889">
            <v>0</v>
          </cell>
          <cell r="BC3889" t="str">
            <v>OTHERS</v>
          </cell>
          <cell r="BE3889" t="str">
            <v>Dec</v>
          </cell>
        </row>
        <row r="3890">
          <cell r="C3890" t="str">
            <v>Other</v>
          </cell>
          <cell r="R3890">
            <v>0</v>
          </cell>
          <cell r="AZ3890">
            <v>0</v>
          </cell>
          <cell r="BA3890">
            <v>0</v>
          </cell>
          <cell r="BC3890" t="str">
            <v>OTHERS</v>
          </cell>
          <cell r="BE3890" t="str">
            <v>Jan</v>
          </cell>
        </row>
        <row r="3891">
          <cell r="C3891" t="str">
            <v>Other</v>
          </cell>
          <cell r="R3891">
            <v>0</v>
          </cell>
          <cell r="AZ3891">
            <v>0</v>
          </cell>
          <cell r="BA3891">
            <v>0</v>
          </cell>
          <cell r="BC3891" t="str">
            <v>OTHERS</v>
          </cell>
          <cell r="BE3891" t="str">
            <v>Feb</v>
          </cell>
        </row>
        <row r="3892">
          <cell r="C3892" t="str">
            <v>Other</v>
          </cell>
          <cell r="R3892">
            <v>0</v>
          </cell>
          <cell r="AZ3892">
            <v>0</v>
          </cell>
          <cell r="BA3892">
            <v>0</v>
          </cell>
          <cell r="BC3892" t="str">
            <v>OTHERS</v>
          </cell>
          <cell r="BE3892" t="str">
            <v>Mar</v>
          </cell>
        </row>
        <row r="3893">
          <cell r="C3893" t="str">
            <v>Other</v>
          </cell>
          <cell r="R3893">
            <v>0</v>
          </cell>
          <cell r="AZ3893">
            <v>0</v>
          </cell>
          <cell r="BA3893">
            <v>0</v>
          </cell>
          <cell r="BC3893" t="str">
            <v>OTHERS</v>
          </cell>
          <cell r="BE3893" t="str">
            <v>Apr</v>
          </cell>
        </row>
        <row r="3894">
          <cell r="C3894" t="str">
            <v>Other</v>
          </cell>
          <cell r="R3894">
            <v>0</v>
          </cell>
          <cell r="AZ3894">
            <v>0</v>
          </cell>
          <cell r="BA3894">
            <v>0</v>
          </cell>
          <cell r="BC3894" t="str">
            <v>OTHERS</v>
          </cell>
          <cell r="BE3894" t="str">
            <v>May</v>
          </cell>
        </row>
        <row r="3895">
          <cell r="C3895" t="str">
            <v>Other</v>
          </cell>
          <cell r="R3895">
            <v>0</v>
          </cell>
          <cell r="AZ3895">
            <v>0</v>
          </cell>
          <cell r="BA3895">
            <v>0</v>
          </cell>
          <cell r="BC3895" t="str">
            <v>OTHERS</v>
          </cell>
          <cell r="BE3895" t="str">
            <v>Jun</v>
          </cell>
        </row>
        <row r="3896">
          <cell r="C3896" t="str">
            <v>Other</v>
          </cell>
          <cell r="R3896">
            <v>30000</v>
          </cell>
          <cell r="AZ3896">
            <v>-9000</v>
          </cell>
          <cell r="BA3896">
            <v>0</v>
          </cell>
          <cell r="BC3896" t="str">
            <v>OTHERS</v>
          </cell>
          <cell r="BE3896" t="str">
            <v>Jul</v>
          </cell>
        </row>
        <row r="3897">
          <cell r="C3897" t="str">
            <v>Other</v>
          </cell>
          <cell r="R3897">
            <v>30000</v>
          </cell>
          <cell r="AZ3897">
            <v>-9000</v>
          </cell>
          <cell r="BA3897">
            <v>0</v>
          </cell>
          <cell r="BC3897" t="str">
            <v>OTHERS</v>
          </cell>
          <cell r="BE3897" t="str">
            <v>Aug</v>
          </cell>
        </row>
        <row r="3898">
          <cell r="C3898" t="str">
            <v>Other</v>
          </cell>
          <cell r="R3898">
            <v>30000</v>
          </cell>
          <cell r="AZ3898">
            <v>-9000</v>
          </cell>
          <cell r="BA3898">
            <v>0</v>
          </cell>
          <cell r="BC3898" t="str">
            <v>OTHERS</v>
          </cell>
          <cell r="BE3898" t="str">
            <v>Sep</v>
          </cell>
        </row>
        <row r="3899">
          <cell r="C3899" t="str">
            <v>Other</v>
          </cell>
          <cell r="R3899">
            <v>30000</v>
          </cell>
          <cell r="AZ3899">
            <v>-9000</v>
          </cell>
          <cell r="BA3899">
            <v>0</v>
          </cell>
          <cell r="BC3899" t="str">
            <v>OTHERS</v>
          </cell>
          <cell r="BE3899" t="str">
            <v>Oct</v>
          </cell>
        </row>
        <row r="3900">
          <cell r="C3900" t="str">
            <v>Other</v>
          </cell>
          <cell r="R3900">
            <v>30000</v>
          </cell>
          <cell r="AZ3900">
            <v>-9000</v>
          </cell>
          <cell r="BA3900">
            <v>0</v>
          </cell>
          <cell r="BC3900" t="str">
            <v>OTHERS</v>
          </cell>
          <cell r="BE3900" t="str">
            <v>Nov</v>
          </cell>
        </row>
        <row r="3901">
          <cell r="C3901" t="str">
            <v>Other</v>
          </cell>
          <cell r="R3901">
            <v>30000</v>
          </cell>
          <cell r="AZ3901">
            <v>-9000</v>
          </cell>
          <cell r="BA3901">
            <v>0</v>
          </cell>
          <cell r="BC3901" t="str">
            <v>OTHERS</v>
          </cell>
          <cell r="BE3901" t="str">
            <v>Dec</v>
          </cell>
        </row>
        <row r="3902">
          <cell r="C3902" t="str">
            <v>Other</v>
          </cell>
          <cell r="R3902">
            <v>0</v>
          </cell>
          <cell r="AZ3902">
            <v>0</v>
          </cell>
          <cell r="BA3902">
            <v>0</v>
          </cell>
          <cell r="BC3902" t="str">
            <v>OTHERS</v>
          </cell>
          <cell r="BE3902" t="str">
            <v>Jan</v>
          </cell>
        </row>
        <row r="3903">
          <cell r="C3903" t="str">
            <v>Other</v>
          </cell>
          <cell r="R3903">
            <v>0</v>
          </cell>
          <cell r="AZ3903">
            <v>0</v>
          </cell>
          <cell r="BA3903">
            <v>0</v>
          </cell>
          <cell r="BC3903" t="str">
            <v>OTHERS</v>
          </cell>
          <cell r="BE3903" t="str">
            <v>Feb</v>
          </cell>
        </row>
        <row r="3904">
          <cell r="C3904" t="str">
            <v>Other</v>
          </cell>
          <cell r="R3904">
            <v>0</v>
          </cell>
          <cell r="AZ3904">
            <v>0</v>
          </cell>
          <cell r="BA3904">
            <v>0</v>
          </cell>
          <cell r="BC3904" t="str">
            <v>OTHERS</v>
          </cell>
          <cell r="BE3904" t="str">
            <v>Mar</v>
          </cell>
        </row>
        <row r="3905">
          <cell r="C3905" t="str">
            <v>Other</v>
          </cell>
          <cell r="R3905">
            <v>0</v>
          </cell>
          <cell r="AZ3905">
            <v>0</v>
          </cell>
          <cell r="BA3905">
            <v>0</v>
          </cell>
          <cell r="BC3905" t="str">
            <v>OTHERS</v>
          </cell>
          <cell r="BE3905" t="str">
            <v>Apr</v>
          </cell>
        </row>
        <row r="3906">
          <cell r="C3906" t="str">
            <v>Other</v>
          </cell>
          <cell r="R3906">
            <v>0</v>
          </cell>
          <cell r="AZ3906">
            <v>0</v>
          </cell>
          <cell r="BA3906">
            <v>0</v>
          </cell>
          <cell r="BC3906" t="str">
            <v>OTHERS</v>
          </cell>
          <cell r="BE3906" t="str">
            <v>May</v>
          </cell>
        </row>
        <row r="3907">
          <cell r="C3907" t="str">
            <v>Other</v>
          </cell>
          <cell r="R3907">
            <v>0</v>
          </cell>
          <cell r="AZ3907">
            <v>0</v>
          </cell>
          <cell r="BA3907">
            <v>0</v>
          </cell>
          <cell r="BC3907" t="str">
            <v>OTHERS</v>
          </cell>
          <cell r="BE3907" t="str">
            <v>Jun</v>
          </cell>
        </row>
        <row r="3908">
          <cell r="C3908" t="str">
            <v>Other</v>
          </cell>
          <cell r="R3908">
            <v>30000</v>
          </cell>
          <cell r="AZ3908">
            <v>-9000</v>
          </cell>
          <cell r="BA3908">
            <v>0</v>
          </cell>
          <cell r="BC3908" t="str">
            <v>OTHERS</v>
          </cell>
          <cell r="BE3908" t="str">
            <v>Jul</v>
          </cell>
        </row>
        <row r="3909">
          <cell r="C3909" t="str">
            <v>Other</v>
          </cell>
          <cell r="R3909">
            <v>30000</v>
          </cell>
          <cell r="AZ3909">
            <v>-9000</v>
          </cell>
          <cell r="BA3909">
            <v>0</v>
          </cell>
          <cell r="BC3909" t="str">
            <v>OTHERS</v>
          </cell>
          <cell r="BE3909" t="str">
            <v>Aug</v>
          </cell>
        </row>
        <row r="3910">
          <cell r="C3910" t="str">
            <v>Other</v>
          </cell>
          <cell r="R3910">
            <v>30000</v>
          </cell>
          <cell r="AZ3910">
            <v>-9000</v>
          </cell>
          <cell r="BA3910">
            <v>0</v>
          </cell>
          <cell r="BC3910" t="str">
            <v>OTHERS</v>
          </cell>
          <cell r="BE3910" t="str">
            <v>Sep</v>
          </cell>
        </row>
        <row r="3911">
          <cell r="C3911" t="str">
            <v>Other</v>
          </cell>
          <cell r="R3911">
            <v>30000</v>
          </cell>
          <cell r="AZ3911">
            <v>-9000</v>
          </cell>
          <cell r="BA3911">
            <v>0</v>
          </cell>
          <cell r="BC3911" t="str">
            <v>OTHERS</v>
          </cell>
          <cell r="BE3911" t="str">
            <v>Oct</v>
          </cell>
        </row>
        <row r="3912">
          <cell r="C3912" t="str">
            <v>Other</v>
          </cell>
          <cell r="R3912">
            <v>30000</v>
          </cell>
          <cell r="AZ3912">
            <v>-9000</v>
          </cell>
          <cell r="BA3912">
            <v>0</v>
          </cell>
          <cell r="BC3912" t="str">
            <v>OTHERS</v>
          </cell>
          <cell r="BE3912" t="str">
            <v>Nov</v>
          </cell>
        </row>
        <row r="3913">
          <cell r="C3913" t="str">
            <v>Other</v>
          </cell>
          <cell r="R3913">
            <v>30000</v>
          </cell>
          <cell r="AZ3913">
            <v>-9000</v>
          </cell>
          <cell r="BA3913">
            <v>0</v>
          </cell>
          <cell r="BC3913" t="str">
            <v>OTHERS</v>
          </cell>
          <cell r="BE3913" t="str">
            <v>Dec</v>
          </cell>
        </row>
        <row r="3914">
          <cell r="C3914" t="str">
            <v>Other</v>
          </cell>
          <cell r="R3914">
            <v>0</v>
          </cell>
          <cell r="AZ3914">
            <v>0</v>
          </cell>
          <cell r="BA3914">
            <v>0</v>
          </cell>
          <cell r="BC3914" t="str">
            <v>OTHERS</v>
          </cell>
          <cell r="BE3914" t="str">
            <v>Jan</v>
          </cell>
        </row>
        <row r="3915">
          <cell r="C3915" t="str">
            <v>Other</v>
          </cell>
          <cell r="R3915">
            <v>0</v>
          </cell>
          <cell r="AZ3915">
            <v>0</v>
          </cell>
          <cell r="BA3915">
            <v>0</v>
          </cell>
          <cell r="BC3915" t="str">
            <v>OTHERS</v>
          </cell>
          <cell r="BE3915" t="str">
            <v>Feb</v>
          </cell>
        </row>
        <row r="3916">
          <cell r="C3916" t="str">
            <v>Other</v>
          </cell>
          <cell r="R3916">
            <v>0</v>
          </cell>
          <cell r="AZ3916">
            <v>0</v>
          </cell>
          <cell r="BA3916">
            <v>0</v>
          </cell>
          <cell r="BC3916" t="str">
            <v>OTHERS</v>
          </cell>
          <cell r="BE3916" t="str">
            <v>Mar</v>
          </cell>
        </row>
        <row r="3917">
          <cell r="C3917" t="str">
            <v>Other</v>
          </cell>
          <cell r="R3917">
            <v>0</v>
          </cell>
          <cell r="AZ3917">
            <v>0</v>
          </cell>
          <cell r="BA3917">
            <v>0</v>
          </cell>
          <cell r="BC3917" t="str">
            <v>OTHERS</v>
          </cell>
          <cell r="BE3917" t="str">
            <v>Apr</v>
          </cell>
        </row>
        <row r="3918">
          <cell r="C3918" t="str">
            <v>Other</v>
          </cell>
          <cell r="R3918">
            <v>0</v>
          </cell>
          <cell r="AZ3918">
            <v>0</v>
          </cell>
          <cell r="BA3918">
            <v>0</v>
          </cell>
          <cell r="BC3918" t="str">
            <v>OTHERS</v>
          </cell>
          <cell r="BE3918" t="str">
            <v>May</v>
          </cell>
        </row>
        <row r="3919">
          <cell r="C3919" t="str">
            <v>Other</v>
          </cell>
          <cell r="R3919">
            <v>0</v>
          </cell>
          <cell r="AZ3919">
            <v>0</v>
          </cell>
          <cell r="BA3919">
            <v>0</v>
          </cell>
          <cell r="BC3919" t="str">
            <v>OTHERS</v>
          </cell>
          <cell r="BE3919" t="str">
            <v>Jun</v>
          </cell>
        </row>
        <row r="3920">
          <cell r="C3920" t="str">
            <v>Other</v>
          </cell>
          <cell r="R3920">
            <v>30000</v>
          </cell>
          <cell r="AZ3920">
            <v>-9000</v>
          </cell>
          <cell r="BA3920">
            <v>0</v>
          </cell>
          <cell r="BC3920" t="str">
            <v>OTHERS</v>
          </cell>
          <cell r="BE3920" t="str">
            <v>Jul</v>
          </cell>
        </row>
        <row r="3921">
          <cell r="C3921" t="str">
            <v>Other</v>
          </cell>
          <cell r="R3921">
            <v>30000</v>
          </cell>
          <cell r="AZ3921">
            <v>-9000</v>
          </cell>
          <cell r="BA3921">
            <v>0</v>
          </cell>
          <cell r="BC3921" t="str">
            <v>OTHERS</v>
          </cell>
          <cell r="BE3921" t="str">
            <v>Aug</v>
          </cell>
        </row>
        <row r="3922">
          <cell r="C3922" t="str">
            <v>Other</v>
          </cell>
          <cell r="R3922">
            <v>30000</v>
          </cell>
          <cell r="AZ3922">
            <v>-9000</v>
          </cell>
          <cell r="BA3922">
            <v>0</v>
          </cell>
          <cell r="BC3922" t="str">
            <v>OTHERS</v>
          </cell>
          <cell r="BE3922" t="str">
            <v>Sep</v>
          </cell>
        </row>
        <row r="3923">
          <cell r="C3923" t="str">
            <v>Other</v>
          </cell>
          <cell r="R3923">
            <v>30000</v>
          </cell>
          <cell r="AZ3923">
            <v>-9000</v>
          </cell>
          <cell r="BA3923">
            <v>0</v>
          </cell>
          <cell r="BC3923" t="str">
            <v>OTHERS</v>
          </cell>
          <cell r="BE3923" t="str">
            <v>Oct</v>
          </cell>
        </row>
        <row r="3924">
          <cell r="C3924" t="str">
            <v>Other</v>
          </cell>
          <cell r="R3924">
            <v>30000</v>
          </cell>
          <cell r="AZ3924">
            <v>-9000</v>
          </cell>
          <cell r="BA3924">
            <v>0</v>
          </cell>
          <cell r="BC3924" t="str">
            <v>OTHERS</v>
          </cell>
          <cell r="BE3924" t="str">
            <v>Nov</v>
          </cell>
        </row>
        <row r="3925">
          <cell r="C3925" t="str">
            <v>Other</v>
          </cell>
          <cell r="R3925">
            <v>30000</v>
          </cell>
          <cell r="AZ3925">
            <v>-9000</v>
          </cell>
          <cell r="BA3925">
            <v>0</v>
          </cell>
          <cell r="BC3925" t="str">
            <v>OTHERS</v>
          </cell>
          <cell r="BE3925" t="str">
            <v>Dec</v>
          </cell>
        </row>
        <row r="3926">
          <cell r="C3926" t="str">
            <v>Other</v>
          </cell>
          <cell r="R3926">
            <v>0</v>
          </cell>
          <cell r="AZ3926">
            <v>0</v>
          </cell>
          <cell r="BA3926">
            <v>0</v>
          </cell>
          <cell r="BC3926" t="str">
            <v>OTHERS</v>
          </cell>
          <cell r="BE3926" t="str">
            <v>Jan</v>
          </cell>
        </row>
        <row r="3927">
          <cell r="C3927" t="str">
            <v>Other</v>
          </cell>
          <cell r="R3927">
            <v>0</v>
          </cell>
          <cell r="AZ3927">
            <v>0</v>
          </cell>
          <cell r="BA3927">
            <v>0</v>
          </cell>
          <cell r="BC3927" t="str">
            <v>OTHERS</v>
          </cell>
          <cell r="BE3927" t="str">
            <v>Feb</v>
          </cell>
        </row>
        <row r="3928">
          <cell r="C3928" t="str">
            <v>Other</v>
          </cell>
          <cell r="R3928">
            <v>0</v>
          </cell>
          <cell r="AZ3928">
            <v>0</v>
          </cell>
          <cell r="BA3928">
            <v>0</v>
          </cell>
          <cell r="BC3928" t="str">
            <v>OTHERS</v>
          </cell>
          <cell r="BE3928" t="str">
            <v>Mar</v>
          </cell>
        </row>
        <row r="3929">
          <cell r="C3929" t="str">
            <v>Other</v>
          </cell>
          <cell r="R3929">
            <v>0</v>
          </cell>
          <cell r="AZ3929">
            <v>0</v>
          </cell>
          <cell r="BA3929">
            <v>0</v>
          </cell>
          <cell r="BC3929" t="str">
            <v>OTHERS</v>
          </cell>
          <cell r="BE3929" t="str">
            <v>Apr</v>
          </cell>
        </row>
        <row r="3930">
          <cell r="C3930" t="str">
            <v>Other</v>
          </cell>
          <cell r="R3930">
            <v>0</v>
          </cell>
          <cell r="AZ3930">
            <v>0</v>
          </cell>
          <cell r="BA3930">
            <v>0</v>
          </cell>
          <cell r="BC3930" t="str">
            <v>OTHERS</v>
          </cell>
          <cell r="BE3930" t="str">
            <v>May</v>
          </cell>
        </row>
        <row r="3931">
          <cell r="C3931" t="str">
            <v>Other</v>
          </cell>
          <cell r="R3931">
            <v>0</v>
          </cell>
          <cell r="AZ3931">
            <v>0</v>
          </cell>
          <cell r="BA3931">
            <v>0</v>
          </cell>
          <cell r="BC3931" t="str">
            <v>OTHERS</v>
          </cell>
          <cell r="BE3931" t="str">
            <v>Jun</v>
          </cell>
        </row>
        <row r="3932">
          <cell r="C3932" t="str">
            <v>Other</v>
          </cell>
          <cell r="R3932">
            <v>0</v>
          </cell>
          <cell r="AZ3932">
            <v>0</v>
          </cell>
          <cell r="BA3932">
            <v>0</v>
          </cell>
          <cell r="BC3932" t="str">
            <v>OTHERS</v>
          </cell>
          <cell r="BE3932" t="str">
            <v>Jul</v>
          </cell>
        </row>
        <row r="3933">
          <cell r="C3933" t="str">
            <v>Other</v>
          </cell>
          <cell r="R3933">
            <v>0</v>
          </cell>
          <cell r="AZ3933">
            <v>0</v>
          </cell>
          <cell r="BA3933">
            <v>0</v>
          </cell>
          <cell r="BC3933" t="str">
            <v>OTHERS</v>
          </cell>
          <cell r="BE3933" t="str">
            <v>Aug</v>
          </cell>
        </row>
        <row r="3934">
          <cell r="C3934" t="str">
            <v>Other</v>
          </cell>
          <cell r="R3934">
            <v>0</v>
          </cell>
          <cell r="AZ3934">
            <v>0</v>
          </cell>
          <cell r="BA3934">
            <v>0</v>
          </cell>
          <cell r="BC3934" t="str">
            <v>OTHERS</v>
          </cell>
          <cell r="BE3934" t="str">
            <v>Sep</v>
          </cell>
        </row>
        <row r="3935">
          <cell r="C3935" t="str">
            <v>Other</v>
          </cell>
          <cell r="R3935">
            <v>0</v>
          </cell>
          <cell r="AZ3935">
            <v>0</v>
          </cell>
          <cell r="BA3935">
            <v>0</v>
          </cell>
          <cell r="BC3935" t="str">
            <v>OTHERS</v>
          </cell>
          <cell r="BE3935" t="str">
            <v>Oct</v>
          </cell>
        </row>
        <row r="3936">
          <cell r="C3936" t="str">
            <v>Other</v>
          </cell>
          <cell r="R3936">
            <v>0</v>
          </cell>
          <cell r="AZ3936">
            <v>0</v>
          </cell>
          <cell r="BA3936">
            <v>0</v>
          </cell>
          <cell r="BC3936" t="str">
            <v>OTHERS</v>
          </cell>
          <cell r="BE3936" t="str">
            <v>Nov</v>
          </cell>
        </row>
        <row r="3937">
          <cell r="C3937" t="str">
            <v>Other</v>
          </cell>
          <cell r="R3937">
            <v>0</v>
          </cell>
          <cell r="AZ3937">
            <v>0</v>
          </cell>
          <cell r="BA3937">
            <v>0</v>
          </cell>
          <cell r="BC3937" t="str">
            <v>OTHERS</v>
          </cell>
          <cell r="BE3937" t="str">
            <v>Dec</v>
          </cell>
        </row>
        <row r="3938">
          <cell r="C3938" t="str">
            <v>Other</v>
          </cell>
          <cell r="R3938">
            <v>0</v>
          </cell>
          <cell r="AZ3938">
            <v>0</v>
          </cell>
          <cell r="BA3938">
            <v>0</v>
          </cell>
          <cell r="BC3938" t="str">
            <v>OTHERS</v>
          </cell>
          <cell r="BE3938" t="str">
            <v>Jan</v>
          </cell>
        </row>
        <row r="3939">
          <cell r="C3939" t="str">
            <v>Other</v>
          </cell>
          <cell r="R3939">
            <v>0</v>
          </cell>
          <cell r="AZ3939">
            <v>0</v>
          </cell>
          <cell r="BA3939">
            <v>0</v>
          </cell>
          <cell r="BC3939" t="str">
            <v>OTHERS</v>
          </cell>
          <cell r="BE3939" t="str">
            <v>Feb</v>
          </cell>
        </row>
        <row r="3940">
          <cell r="C3940" t="str">
            <v>Other</v>
          </cell>
          <cell r="R3940">
            <v>0</v>
          </cell>
          <cell r="AZ3940">
            <v>0</v>
          </cell>
          <cell r="BA3940">
            <v>0</v>
          </cell>
          <cell r="BC3940" t="str">
            <v>OTHERS</v>
          </cell>
          <cell r="BE3940" t="str">
            <v>Mar</v>
          </cell>
        </row>
        <row r="3941">
          <cell r="C3941" t="str">
            <v>Other</v>
          </cell>
          <cell r="R3941">
            <v>0</v>
          </cell>
          <cell r="AZ3941">
            <v>0</v>
          </cell>
          <cell r="BA3941">
            <v>0</v>
          </cell>
          <cell r="BC3941" t="str">
            <v>OTHERS</v>
          </cell>
          <cell r="BE3941" t="str">
            <v>Apr</v>
          </cell>
        </row>
        <row r="3942">
          <cell r="C3942" t="str">
            <v>Other</v>
          </cell>
          <cell r="R3942">
            <v>0</v>
          </cell>
          <cell r="AZ3942">
            <v>0</v>
          </cell>
          <cell r="BA3942">
            <v>0</v>
          </cell>
          <cell r="BC3942" t="str">
            <v>OTHERS</v>
          </cell>
          <cell r="BE3942" t="str">
            <v>May</v>
          </cell>
        </row>
        <row r="3943">
          <cell r="C3943" t="str">
            <v>Other</v>
          </cell>
          <cell r="R3943">
            <v>0</v>
          </cell>
          <cell r="AZ3943">
            <v>0</v>
          </cell>
          <cell r="BA3943">
            <v>0</v>
          </cell>
          <cell r="BC3943" t="str">
            <v>OTHERS</v>
          </cell>
          <cell r="BE3943" t="str">
            <v>Jun</v>
          </cell>
        </row>
        <row r="3944">
          <cell r="C3944" t="str">
            <v>Other</v>
          </cell>
          <cell r="R3944">
            <v>0</v>
          </cell>
          <cell r="AZ3944">
            <v>0</v>
          </cell>
          <cell r="BA3944">
            <v>0</v>
          </cell>
          <cell r="BC3944" t="str">
            <v>OTHERS</v>
          </cell>
          <cell r="BE3944" t="str">
            <v>Jul</v>
          </cell>
        </row>
        <row r="3945">
          <cell r="C3945" t="str">
            <v>Other</v>
          </cell>
          <cell r="R3945">
            <v>0</v>
          </cell>
          <cell r="AZ3945">
            <v>0</v>
          </cell>
          <cell r="BA3945">
            <v>0</v>
          </cell>
          <cell r="BC3945" t="str">
            <v>OTHERS</v>
          </cell>
          <cell r="BE3945" t="str">
            <v>Aug</v>
          </cell>
        </row>
        <row r="3946">
          <cell r="C3946" t="str">
            <v>Other</v>
          </cell>
          <cell r="R3946">
            <v>0</v>
          </cell>
          <cell r="AZ3946">
            <v>0</v>
          </cell>
          <cell r="BA3946">
            <v>0</v>
          </cell>
          <cell r="BC3946" t="str">
            <v>OTHERS</v>
          </cell>
          <cell r="BE3946" t="str">
            <v>Sep</v>
          </cell>
        </row>
        <row r="3947">
          <cell r="C3947" t="str">
            <v>Other</v>
          </cell>
          <cell r="R3947">
            <v>0</v>
          </cell>
          <cell r="AZ3947">
            <v>0</v>
          </cell>
          <cell r="BA3947">
            <v>0</v>
          </cell>
          <cell r="BC3947" t="str">
            <v>OTHERS</v>
          </cell>
          <cell r="BE3947" t="str">
            <v>Oct</v>
          </cell>
        </row>
        <row r="3948">
          <cell r="C3948" t="str">
            <v>Other</v>
          </cell>
          <cell r="R3948">
            <v>0</v>
          </cell>
          <cell r="AZ3948">
            <v>0</v>
          </cell>
          <cell r="BA3948">
            <v>0</v>
          </cell>
          <cell r="BC3948" t="str">
            <v>OTHERS</v>
          </cell>
          <cell r="BE3948" t="str">
            <v>Nov</v>
          </cell>
        </row>
        <row r="3949">
          <cell r="C3949" t="str">
            <v>Other</v>
          </cell>
          <cell r="R3949">
            <v>0</v>
          </cell>
          <cell r="AZ3949">
            <v>0</v>
          </cell>
          <cell r="BA3949">
            <v>0</v>
          </cell>
          <cell r="BC3949" t="str">
            <v>OTHERS</v>
          </cell>
          <cell r="BE3949" t="str">
            <v>Dec</v>
          </cell>
        </row>
        <row r="3950">
          <cell r="C3950" t="str">
            <v>Other</v>
          </cell>
          <cell r="R3950">
            <v>0</v>
          </cell>
          <cell r="AZ3950">
            <v>0</v>
          </cell>
          <cell r="BA3950">
            <v>0</v>
          </cell>
          <cell r="BC3950" t="str">
            <v>OTHERS</v>
          </cell>
          <cell r="BE3950" t="str">
            <v>Jan</v>
          </cell>
        </row>
        <row r="3951">
          <cell r="C3951" t="str">
            <v>Other</v>
          </cell>
          <cell r="R3951">
            <v>0</v>
          </cell>
          <cell r="AZ3951">
            <v>0</v>
          </cell>
          <cell r="BA3951">
            <v>0</v>
          </cell>
          <cell r="BC3951" t="str">
            <v>OTHERS</v>
          </cell>
          <cell r="BE3951" t="str">
            <v>Feb</v>
          </cell>
        </row>
        <row r="3952">
          <cell r="C3952" t="str">
            <v>Other</v>
          </cell>
          <cell r="R3952">
            <v>0</v>
          </cell>
          <cell r="AZ3952">
            <v>0</v>
          </cell>
          <cell r="BA3952">
            <v>0</v>
          </cell>
          <cell r="BC3952" t="str">
            <v>OTHERS</v>
          </cell>
          <cell r="BE3952" t="str">
            <v>Mar</v>
          </cell>
        </row>
        <row r="3953">
          <cell r="C3953" t="str">
            <v>Other</v>
          </cell>
          <cell r="R3953">
            <v>0</v>
          </cell>
          <cell r="AZ3953">
            <v>0</v>
          </cell>
          <cell r="BA3953">
            <v>0</v>
          </cell>
          <cell r="BC3953" t="str">
            <v>OTHERS</v>
          </cell>
          <cell r="BE3953" t="str">
            <v>Apr</v>
          </cell>
        </row>
        <row r="3954">
          <cell r="C3954" t="str">
            <v>Other</v>
          </cell>
          <cell r="R3954">
            <v>0</v>
          </cell>
          <cell r="AZ3954">
            <v>0</v>
          </cell>
          <cell r="BA3954">
            <v>0</v>
          </cell>
          <cell r="BC3954" t="str">
            <v>OTHERS</v>
          </cell>
          <cell r="BE3954" t="str">
            <v>May</v>
          </cell>
        </row>
        <row r="3955">
          <cell r="C3955" t="str">
            <v>Other</v>
          </cell>
          <cell r="R3955">
            <v>0</v>
          </cell>
          <cell r="AZ3955">
            <v>0</v>
          </cell>
          <cell r="BA3955">
            <v>0</v>
          </cell>
          <cell r="BC3955" t="str">
            <v>OTHERS</v>
          </cell>
          <cell r="BE3955" t="str">
            <v>Jun</v>
          </cell>
        </row>
        <row r="3956">
          <cell r="C3956" t="str">
            <v>Other</v>
          </cell>
          <cell r="R3956">
            <v>0</v>
          </cell>
          <cell r="AZ3956">
            <v>0</v>
          </cell>
          <cell r="BA3956">
            <v>0</v>
          </cell>
          <cell r="BC3956" t="str">
            <v>OTHERS</v>
          </cell>
          <cell r="BE3956" t="str">
            <v>Jul</v>
          </cell>
        </row>
        <row r="3957">
          <cell r="C3957" t="str">
            <v>Other</v>
          </cell>
          <cell r="R3957">
            <v>0</v>
          </cell>
          <cell r="AZ3957">
            <v>0</v>
          </cell>
          <cell r="BA3957">
            <v>0</v>
          </cell>
          <cell r="BC3957" t="str">
            <v>OTHERS</v>
          </cell>
          <cell r="BE3957" t="str">
            <v>Aug</v>
          </cell>
        </row>
        <row r="3958">
          <cell r="C3958" t="str">
            <v>Other</v>
          </cell>
          <cell r="R3958">
            <v>0</v>
          </cell>
          <cell r="AZ3958">
            <v>0</v>
          </cell>
          <cell r="BA3958">
            <v>0</v>
          </cell>
          <cell r="BC3958" t="str">
            <v>OTHERS</v>
          </cell>
          <cell r="BE3958" t="str">
            <v>Sep</v>
          </cell>
        </row>
        <row r="3959">
          <cell r="C3959" t="str">
            <v>Other</v>
          </cell>
          <cell r="R3959">
            <v>0</v>
          </cell>
          <cell r="AZ3959">
            <v>0</v>
          </cell>
          <cell r="BA3959">
            <v>0</v>
          </cell>
          <cell r="BC3959" t="str">
            <v>OTHERS</v>
          </cell>
          <cell r="BE3959" t="str">
            <v>Oct</v>
          </cell>
        </row>
        <row r="3960">
          <cell r="C3960" t="str">
            <v>Other</v>
          </cell>
          <cell r="R3960">
            <v>0</v>
          </cell>
          <cell r="AZ3960">
            <v>0</v>
          </cell>
          <cell r="BA3960">
            <v>0</v>
          </cell>
          <cell r="BC3960" t="str">
            <v>OTHERS</v>
          </cell>
          <cell r="BE3960" t="str">
            <v>Nov</v>
          </cell>
        </row>
        <row r="3961">
          <cell r="C3961" t="str">
            <v>Other</v>
          </cell>
          <cell r="R3961">
            <v>0</v>
          </cell>
          <cell r="AZ3961">
            <v>0</v>
          </cell>
          <cell r="BA3961">
            <v>0</v>
          </cell>
          <cell r="BC3961" t="str">
            <v>OTHERS</v>
          </cell>
          <cell r="BE3961" t="str">
            <v>Dec</v>
          </cell>
        </row>
        <row r="3962">
          <cell r="C3962" t="str">
            <v>Other</v>
          </cell>
          <cell r="R3962">
            <v>0</v>
          </cell>
          <cell r="AZ3962">
            <v>0</v>
          </cell>
          <cell r="BA3962">
            <v>0</v>
          </cell>
          <cell r="BC3962" t="str">
            <v>OTHERS</v>
          </cell>
          <cell r="BE3962" t="str">
            <v>Jan</v>
          </cell>
        </row>
        <row r="3963">
          <cell r="C3963" t="str">
            <v>Other</v>
          </cell>
          <cell r="R3963">
            <v>0</v>
          </cell>
          <cell r="AZ3963">
            <v>0</v>
          </cell>
          <cell r="BA3963">
            <v>0</v>
          </cell>
          <cell r="BC3963" t="str">
            <v>OTHERS</v>
          </cell>
          <cell r="BE3963" t="str">
            <v>Feb</v>
          </cell>
        </row>
        <row r="3964">
          <cell r="C3964" t="str">
            <v>Other</v>
          </cell>
          <cell r="R3964">
            <v>0</v>
          </cell>
          <cell r="AZ3964">
            <v>0</v>
          </cell>
          <cell r="BA3964">
            <v>0</v>
          </cell>
          <cell r="BC3964" t="str">
            <v>OTHERS</v>
          </cell>
          <cell r="BE3964" t="str">
            <v>Mar</v>
          </cell>
        </row>
        <row r="3965">
          <cell r="C3965" t="str">
            <v>Other</v>
          </cell>
          <cell r="R3965">
            <v>0</v>
          </cell>
          <cell r="AZ3965">
            <v>0</v>
          </cell>
          <cell r="BA3965">
            <v>0</v>
          </cell>
          <cell r="BC3965" t="str">
            <v>OTHERS</v>
          </cell>
          <cell r="BE3965" t="str">
            <v>Apr</v>
          </cell>
        </row>
        <row r="3966">
          <cell r="C3966" t="str">
            <v>Other</v>
          </cell>
          <cell r="R3966">
            <v>0</v>
          </cell>
          <cell r="AZ3966">
            <v>0</v>
          </cell>
          <cell r="BA3966">
            <v>0</v>
          </cell>
          <cell r="BC3966" t="str">
            <v>OTHERS</v>
          </cell>
          <cell r="BE3966" t="str">
            <v>May</v>
          </cell>
        </row>
        <row r="3967">
          <cell r="C3967" t="str">
            <v>Other</v>
          </cell>
          <cell r="R3967">
            <v>0</v>
          </cell>
          <cell r="AZ3967">
            <v>0</v>
          </cell>
          <cell r="BA3967">
            <v>0</v>
          </cell>
          <cell r="BC3967" t="str">
            <v>OTHERS</v>
          </cell>
          <cell r="BE3967" t="str">
            <v>Jun</v>
          </cell>
        </row>
        <row r="3968">
          <cell r="C3968" t="str">
            <v>Other</v>
          </cell>
          <cell r="R3968">
            <v>0</v>
          </cell>
          <cell r="AZ3968">
            <v>0</v>
          </cell>
          <cell r="BA3968">
            <v>0</v>
          </cell>
          <cell r="BC3968" t="str">
            <v>OTHERS</v>
          </cell>
          <cell r="BE3968" t="str">
            <v>Jul</v>
          </cell>
        </row>
        <row r="3969">
          <cell r="C3969" t="str">
            <v>Other</v>
          </cell>
          <cell r="R3969">
            <v>0</v>
          </cell>
          <cell r="AZ3969">
            <v>0</v>
          </cell>
          <cell r="BA3969">
            <v>0</v>
          </cell>
          <cell r="BC3969" t="str">
            <v>OTHERS</v>
          </cell>
          <cell r="BE3969" t="str">
            <v>Aug</v>
          </cell>
        </row>
        <row r="3970">
          <cell r="C3970" t="str">
            <v>Other</v>
          </cell>
          <cell r="R3970">
            <v>0</v>
          </cell>
          <cell r="AZ3970">
            <v>0</v>
          </cell>
          <cell r="BA3970">
            <v>0</v>
          </cell>
          <cell r="BC3970" t="str">
            <v>OTHERS</v>
          </cell>
          <cell r="BE3970" t="str">
            <v>Sep</v>
          </cell>
        </row>
        <row r="3971">
          <cell r="C3971" t="str">
            <v>Other</v>
          </cell>
          <cell r="R3971">
            <v>0</v>
          </cell>
          <cell r="AZ3971">
            <v>0</v>
          </cell>
          <cell r="BA3971">
            <v>0</v>
          </cell>
          <cell r="BC3971" t="str">
            <v>OTHERS</v>
          </cell>
          <cell r="BE3971" t="str">
            <v>Oct</v>
          </cell>
        </row>
        <row r="3972">
          <cell r="C3972" t="str">
            <v>Other</v>
          </cell>
          <cell r="R3972">
            <v>0</v>
          </cell>
          <cell r="AZ3972">
            <v>0</v>
          </cell>
          <cell r="BA3972">
            <v>0</v>
          </cell>
          <cell r="BC3972" t="str">
            <v>OTHERS</v>
          </cell>
          <cell r="BE3972" t="str">
            <v>Nov</v>
          </cell>
        </row>
        <row r="3973">
          <cell r="C3973" t="str">
            <v>Other</v>
          </cell>
          <cell r="R3973">
            <v>0</v>
          </cell>
          <cell r="AZ3973">
            <v>0</v>
          </cell>
          <cell r="BA3973">
            <v>0</v>
          </cell>
          <cell r="BC3973" t="str">
            <v>OTHERS</v>
          </cell>
          <cell r="BE3973" t="str">
            <v>Dec</v>
          </cell>
        </row>
        <row r="3974">
          <cell r="C3974" t="str">
            <v>Other</v>
          </cell>
          <cell r="R3974">
            <v>0</v>
          </cell>
          <cell r="AZ3974">
            <v>0</v>
          </cell>
          <cell r="BA3974">
            <v>0</v>
          </cell>
          <cell r="BC3974" t="str">
            <v>OTHERS</v>
          </cell>
          <cell r="BE3974" t="str">
            <v>Jan</v>
          </cell>
        </row>
        <row r="3975">
          <cell r="C3975" t="str">
            <v>Other</v>
          </cell>
          <cell r="R3975">
            <v>0</v>
          </cell>
          <cell r="AZ3975">
            <v>0</v>
          </cell>
          <cell r="BA3975">
            <v>0</v>
          </cell>
          <cell r="BC3975" t="str">
            <v>OTHERS</v>
          </cell>
          <cell r="BE3975" t="str">
            <v>Feb</v>
          </cell>
        </row>
        <row r="3976">
          <cell r="C3976" t="str">
            <v>Other</v>
          </cell>
          <cell r="R3976">
            <v>0</v>
          </cell>
          <cell r="AZ3976">
            <v>0</v>
          </cell>
          <cell r="BA3976">
            <v>0</v>
          </cell>
          <cell r="BC3976" t="str">
            <v>OTHERS</v>
          </cell>
          <cell r="BE3976" t="str">
            <v>Mar</v>
          </cell>
        </row>
        <row r="3977">
          <cell r="C3977" t="str">
            <v>Other</v>
          </cell>
          <cell r="R3977">
            <v>0</v>
          </cell>
          <cell r="AZ3977">
            <v>0</v>
          </cell>
          <cell r="BA3977">
            <v>0</v>
          </cell>
          <cell r="BC3977" t="str">
            <v>OTHERS</v>
          </cell>
          <cell r="BE3977" t="str">
            <v>Apr</v>
          </cell>
        </row>
        <row r="3978">
          <cell r="C3978" t="str">
            <v>Other</v>
          </cell>
          <cell r="R3978">
            <v>70000</v>
          </cell>
          <cell r="AZ3978">
            <v>-21000</v>
          </cell>
          <cell r="BA3978">
            <v>-47096</v>
          </cell>
          <cell r="BC3978" t="str">
            <v>OTHERS</v>
          </cell>
          <cell r="BE3978" t="str">
            <v>May</v>
          </cell>
        </row>
        <row r="3979">
          <cell r="C3979" t="str">
            <v>Other</v>
          </cell>
          <cell r="R3979">
            <v>0</v>
          </cell>
          <cell r="AZ3979">
            <v>0</v>
          </cell>
          <cell r="BA3979">
            <v>0</v>
          </cell>
          <cell r="BC3979" t="str">
            <v>OTHERS</v>
          </cell>
          <cell r="BE3979" t="str">
            <v>Jun</v>
          </cell>
        </row>
        <row r="3980">
          <cell r="C3980" t="str">
            <v>Other</v>
          </cell>
          <cell r="R3980">
            <v>0</v>
          </cell>
          <cell r="AZ3980">
            <v>0</v>
          </cell>
          <cell r="BA3980">
            <v>0</v>
          </cell>
          <cell r="BC3980" t="str">
            <v>OTHERS</v>
          </cell>
          <cell r="BE3980" t="str">
            <v>Jul</v>
          </cell>
        </row>
        <row r="3981">
          <cell r="C3981" t="str">
            <v>Other</v>
          </cell>
          <cell r="R3981">
            <v>0</v>
          </cell>
          <cell r="AZ3981">
            <v>0</v>
          </cell>
          <cell r="BA3981">
            <v>0</v>
          </cell>
          <cell r="BC3981" t="str">
            <v>OTHERS</v>
          </cell>
          <cell r="BE3981" t="str">
            <v>Aug</v>
          </cell>
        </row>
        <row r="3982">
          <cell r="C3982" t="str">
            <v>Other</v>
          </cell>
          <cell r="R3982">
            <v>0</v>
          </cell>
          <cell r="AZ3982">
            <v>0</v>
          </cell>
          <cell r="BA3982">
            <v>0</v>
          </cell>
          <cell r="BC3982" t="str">
            <v>OTHERS</v>
          </cell>
          <cell r="BE3982" t="str">
            <v>Sep</v>
          </cell>
        </row>
        <row r="3983">
          <cell r="C3983" t="str">
            <v>Other</v>
          </cell>
          <cell r="R3983">
            <v>0</v>
          </cell>
          <cell r="AZ3983">
            <v>0</v>
          </cell>
          <cell r="BA3983">
            <v>0</v>
          </cell>
          <cell r="BC3983" t="str">
            <v>OTHERS</v>
          </cell>
          <cell r="BE3983" t="str">
            <v>Oct</v>
          </cell>
        </row>
        <row r="3984">
          <cell r="C3984" t="str">
            <v>Other</v>
          </cell>
          <cell r="R3984">
            <v>80000</v>
          </cell>
          <cell r="AZ3984">
            <v>-24000</v>
          </cell>
          <cell r="BA3984">
            <v>-53824</v>
          </cell>
          <cell r="BC3984" t="str">
            <v>OTHERS</v>
          </cell>
          <cell r="BE3984" t="str">
            <v>Nov</v>
          </cell>
        </row>
        <row r="3985">
          <cell r="C3985" t="str">
            <v>Other</v>
          </cell>
          <cell r="R3985">
            <v>30000</v>
          </cell>
          <cell r="AZ3985">
            <v>-9000</v>
          </cell>
          <cell r="BA3985">
            <v>-20184</v>
          </cell>
          <cell r="BC3985" t="str">
            <v>OTHERS</v>
          </cell>
          <cell r="BE3985" t="str">
            <v>Dec</v>
          </cell>
        </row>
        <row r="3986">
          <cell r="C3986" t="str">
            <v>Other</v>
          </cell>
          <cell r="R3986">
            <v>0</v>
          </cell>
          <cell r="AZ3986">
            <v>0</v>
          </cell>
          <cell r="BA3986">
            <v>0</v>
          </cell>
          <cell r="BC3986" t="str">
            <v>OTHERS</v>
          </cell>
          <cell r="BE3986" t="str">
            <v>Jan</v>
          </cell>
        </row>
        <row r="3987">
          <cell r="C3987" t="str">
            <v>Other</v>
          </cell>
          <cell r="R3987">
            <v>0</v>
          </cell>
          <cell r="AZ3987">
            <v>0</v>
          </cell>
          <cell r="BA3987">
            <v>0</v>
          </cell>
          <cell r="BC3987" t="str">
            <v>OTHERS</v>
          </cell>
          <cell r="BE3987" t="str">
            <v>Feb</v>
          </cell>
        </row>
        <row r="3988">
          <cell r="C3988" t="str">
            <v>Other</v>
          </cell>
          <cell r="R3988">
            <v>0</v>
          </cell>
          <cell r="AZ3988">
            <v>0</v>
          </cell>
          <cell r="BA3988">
            <v>0</v>
          </cell>
          <cell r="BC3988" t="str">
            <v>OTHERS</v>
          </cell>
          <cell r="BE3988" t="str">
            <v>Mar</v>
          </cell>
        </row>
        <row r="3989">
          <cell r="C3989" t="str">
            <v>Other</v>
          </cell>
          <cell r="R3989">
            <v>0</v>
          </cell>
          <cell r="AZ3989">
            <v>0</v>
          </cell>
          <cell r="BA3989">
            <v>0</v>
          </cell>
          <cell r="BC3989" t="str">
            <v>OTHERS</v>
          </cell>
          <cell r="BE3989" t="str">
            <v>Apr</v>
          </cell>
        </row>
        <row r="3990">
          <cell r="C3990" t="str">
            <v>Other</v>
          </cell>
          <cell r="R3990">
            <v>0</v>
          </cell>
          <cell r="AZ3990">
            <v>0</v>
          </cell>
          <cell r="BA3990">
            <v>0</v>
          </cell>
          <cell r="BC3990" t="str">
            <v>OTHERS</v>
          </cell>
          <cell r="BE3990" t="str">
            <v>May</v>
          </cell>
        </row>
        <row r="3991">
          <cell r="C3991" t="str">
            <v>Other</v>
          </cell>
          <cell r="R3991">
            <v>0</v>
          </cell>
          <cell r="AZ3991">
            <v>0</v>
          </cell>
          <cell r="BA3991">
            <v>0</v>
          </cell>
          <cell r="BC3991" t="str">
            <v>OTHERS</v>
          </cell>
          <cell r="BE3991" t="str">
            <v>Jun</v>
          </cell>
        </row>
        <row r="3992">
          <cell r="C3992" t="str">
            <v>Other</v>
          </cell>
          <cell r="R3992">
            <v>0</v>
          </cell>
          <cell r="AZ3992">
            <v>0</v>
          </cell>
          <cell r="BA3992">
            <v>0</v>
          </cell>
          <cell r="BC3992" t="str">
            <v>OTHERS</v>
          </cell>
          <cell r="BE3992" t="str">
            <v>Jul</v>
          </cell>
        </row>
        <row r="3993">
          <cell r="C3993" t="str">
            <v>Other</v>
          </cell>
          <cell r="R3993">
            <v>0</v>
          </cell>
          <cell r="AZ3993">
            <v>0</v>
          </cell>
          <cell r="BA3993">
            <v>0</v>
          </cell>
          <cell r="BC3993" t="str">
            <v>OTHERS</v>
          </cell>
          <cell r="BE3993" t="str">
            <v>Aug</v>
          </cell>
        </row>
        <row r="3994">
          <cell r="C3994" t="str">
            <v>Other</v>
          </cell>
          <cell r="R3994">
            <v>0</v>
          </cell>
          <cell r="AZ3994">
            <v>0</v>
          </cell>
          <cell r="BA3994">
            <v>0</v>
          </cell>
          <cell r="BC3994" t="str">
            <v>OTHERS</v>
          </cell>
          <cell r="BE3994" t="str">
            <v>Sep</v>
          </cell>
        </row>
        <row r="3995">
          <cell r="C3995" t="str">
            <v>Other</v>
          </cell>
          <cell r="R3995">
            <v>0</v>
          </cell>
          <cell r="AZ3995">
            <v>0</v>
          </cell>
          <cell r="BA3995">
            <v>0</v>
          </cell>
          <cell r="BC3995" t="str">
            <v>OTHERS</v>
          </cell>
          <cell r="BE3995" t="str">
            <v>Oct</v>
          </cell>
        </row>
        <row r="3996">
          <cell r="C3996" t="str">
            <v>Other</v>
          </cell>
          <cell r="R3996">
            <v>0</v>
          </cell>
          <cell r="AZ3996">
            <v>0</v>
          </cell>
          <cell r="BA3996">
            <v>0</v>
          </cell>
          <cell r="BC3996" t="str">
            <v>OTHERS</v>
          </cell>
          <cell r="BE3996" t="str">
            <v>Nov</v>
          </cell>
        </row>
        <row r="3997">
          <cell r="C3997" t="str">
            <v>Other</v>
          </cell>
          <cell r="R3997">
            <v>0</v>
          </cell>
          <cell r="AZ3997">
            <v>0</v>
          </cell>
          <cell r="BA3997">
            <v>0</v>
          </cell>
          <cell r="BC3997" t="str">
            <v>OTHERS</v>
          </cell>
          <cell r="BE3997" t="str">
            <v>Dec</v>
          </cell>
        </row>
        <row r="3998">
          <cell r="C3998" t="str">
            <v>Other</v>
          </cell>
          <cell r="R3998">
            <v>0</v>
          </cell>
          <cell r="AZ3998">
            <v>0</v>
          </cell>
          <cell r="BA3998">
            <v>0</v>
          </cell>
          <cell r="BC3998" t="str">
            <v>OTHERS</v>
          </cell>
          <cell r="BE3998" t="str">
            <v>Jan</v>
          </cell>
        </row>
        <row r="3999">
          <cell r="C3999" t="str">
            <v>Other</v>
          </cell>
          <cell r="R3999">
            <v>0</v>
          </cell>
          <cell r="AZ3999">
            <v>0</v>
          </cell>
          <cell r="BA3999">
            <v>0</v>
          </cell>
          <cell r="BC3999" t="str">
            <v>OTHERS</v>
          </cell>
          <cell r="BE3999" t="str">
            <v>Feb</v>
          </cell>
        </row>
        <row r="4000">
          <cell r="C4000" t="str">
            <v>Other</v>
          </cell>
          <cell r="R4000">
            <v>0</v>
          </cell>
          <cell r="AZ4000">
            <v>0</v>
          </cell>
          <cell r="BA4000">
            <v>0</v>
          </cell>
          <cell r="BC4000" t="str">
            <v>OTHERS</v>
          </cell>
          <cell r="BE4000" t="str">
            <v>Mar</v>
          </cell>
        </row>
        <row r="4001">
          <cell r="C4001" t="str">
            <v>Other</v>
          </cell>
          <cell r="R4001">
            <v>0</v>
          </cell>
          <cell r="AZ4001">
            <v>0</v>
          </cell>
          <cell r="BA4001">
            <v>0</v>
          </cell>
          <cell r="BC4001" t="str">
            <v>OTHERS</v>
          </cell>
          <cell r="BE4001" t="str">
            <v>Apr</v>
          </cell>
        </row>
        <row r="4002">
          <cell r="C4002" t="str">
            <v>Other</v>
          </cell>
          <cell r="R4002">
            <v>0</v>
          </cell>
          <cell r="AZ4002">
            <v>0</v>
          </cell>
          <cell r="BA4002">
            <v>0</v>
          </cell>
          <cell r="BC4002" t="str">
            <v>OTHERS</v>
          </cell>
          <cell r="BE4002" t="str">
            <v>May</v>
          </cell>
        </row>
        <row r="4003">
          <cell r="C4003" t="str">
            <v>Other</v>
          </cell>
          <cell r="R4003">
            <v>0</v>
          </cell>
          <cell r="AZ4003">
            <v>0</v>
          </cell>
          <cell r="BA4003">
            <v>0</v>
          </cell>
          <cell r="BC4003" t="str">
            <v>OTHERS</v>
          </cell>
          <cell r="BE4003" t="str">
            <v>Jun</v>
          </cell>
        </row>
        <row r="4004">
          <cell r="C4004" t="str">
            <v>Other</v>
          </cell>
          <cell r="R4004">
            <v>0</v>
          </cell>
          <cell r="AZ4004">
            <v>0</v>
          </cell>
          <cell r="BA4004">
            <v>0</v>
          </cell>
          <cell r="BC4004" t="str">
            <v>OTHERS</v>
          </cell>
          <cell r="BE4004" t="str">
            <v>Jul</v>
          </cell>
        </row>
        <row r="4005">
          <cell r="C4005" t="str">
            <v>Other</v>
          </cell>
          <cell r="R4005">
            <v>0</v>
          </cell>
          <cell r="AZ4005">
            <v>0</v>
          </cell>
          <cell r="BA4005">
            <v>0</v>
          </cell>
          <cell r="BC4005" t="str">
            <v>OTHERS</v>
          </cell>
          <cell r="BE4005" t="str">
            <v>Aug</v>
          </cell>
        </row>
        <row r="4006">
          <cell r="C4006" t="str">
            <v>Other</v>
          </cell>
          <cell r="R4006">
            <v>0</v>
          </cell>
          <cell r="AZ4006">
            <v>0</v>
          </cell>
          <cell r="BA4006">
            <v>0</v>
          </cell>
          <cell r="BC4006" t="str">
            <v>OTHERS</v>
          </cell>
          <cell r="BE4006" t="str">
            <v>Sep</v>
          </cell>
        </row>
        <row r="4007">
          <cell r="C4007" t="str">
            <v>Other</v>
          </cell>
          <cell r="R4007">
            <v>0</v>
          </cell>
          <cell r="AZ4007">
            <v>0</v>
          </cell>
          <cell r="BA4007">
            <v>0</v>
          </cell>
          <cell r="BC4007" t="str">
            <v>OTHERS</v>
          </cell>
          <cell r="BE4007" t="str">
            <v>Oct</v>
          </cell>
        </row>
        <row r="4008">
          <cell r="C4008" t="str">
            <v>Other</v>
          </cell>
          <cell r="R4008">
            <v>0</v>
          </cell>
          <cell r="AZ4008">
            <v>0</v>
          </cell>
          <cell r="BA4008">
            <v>0</v>
          </cell>
          <cell r="BC4008" t="str">
            <v>OTHERS</v>
          </cell>
          <cell r="BE4008" t="str">
            <v>Nov</v>
          </cell>
        </row>
        <row r="4009">
          <cell r="C4009" t="str">
            <v>Other</v>
          </cell>
          <cell r="R4009">
            <v>0</v>
          </cell>
          <cell r="AZ4009">
            <v>0</v>
          </cell>
          <cell r="BA4009">
            <v>0</v>
          </cell>
          <cell r="BC4009" t="str">
            <v>OTHERS</v>
          </cell>
          <cell r="BE4009" t="str">
            <v>Dec</v>
          </cell>
        </row>
        <row r="4010">
          <cell r="C4010" t="str">
            <v>Other</v>
          </cell>
          <cell r="R4010">
            <v>0</v>
          </cell>
          <cell r="AZ4010">
            <v>0</v>
          </cell>
          <cell r="BA4010">
            <v>0</v>
          </cell>
          <cell r="BC4010" t="str">
            <v>OTHERS</v>
          </cell>
          <cell r="BE4010" t="str">
            <v>Jan</v>
          </cell>
        </row>
        <row r="4011">
          <cell r="C4011" t="str">
            <v>Other</v>
          </cell>
          <cell r="R4011">
            <v>0</v>
          </cell>
          <cell r="AZ4011">
            <v>0</v>
          </cell>
          <cell r="BA4011">
            <v>0</v>
          </cell>
          <cell r="BC4011" t="str">
            <v>OTHERS</v>
          </cell>
          <cell r="BE4011" t="str">
            <v>Feb</v>
          </cell>
        </row>
        <row r="4012">
          <cell r="C4012" t="str">
            <v>Other</v>
          </cell>
          <cell r="R4012">
            <v>0</v>
          </cell>
          <cell r="AZ4012">
            <v>0</v>
          </cell>
          <cell r="BA4012">
            <v>0</v>
          </cell>
          <cell r="BC4012" t="str">
            <v>OTHERS</v>
          </cell>
          <cell r="BE4012" t="str">
            <v>Mar</v>
          </cell>
        </row>
        <row r="4013">
          <cell r="C4013" t="str">
            <v>Other</v>
          </cell>
          <cell r="R4013">
            <v>0</v>
          </cell>
          <cell r="AZ4013">
            <v>0</v>
          </cell>
          <cell r="BA4013">
            <v>0</v>
          </cell>
          <cell r="BC4013" t="str">
            <v>OTHERS</v>
          </cell>
          <cell r="BE4013" t="str">
            <v>Apr</v>
          </cell>
        </row>
        <row r="4014">
          <cell r="C4014" t="str">
            <v>Other</v>
          </cell>
          <cell r="R4014">
            <v>16000</v>
          </cell>
          <cell r="AZ4014">
            <v>-4800</v>
          </cell>
          <cell r="BA4014">
            <v>-10764.800000000001</v>
          </cell>
          <cell r="BC4014" t="str">
            <v>OTHERS</v>
          </cell>
          <cell r="BE4014" t="str">
            <v>May</v>
          </cell>
        </row>
        <row r="4015">
          <cell r="C4015" t="str">
            <v>Other</v>
          </cell>
          <cell r="R4015">
            <v>45000</v>
          </cell>
          <cell r="AZ4015">
            <v>-13500</v>
          </cell>
          <cell r="BA4015">
            <v>-30275.999999999996</v>
          </cell>
          <cell r="BC4015" t="str">
            <v>OTHERS</v>
          </cell>
          <cell r="BE4015" t="str">
            <v>Jun</v>
          </cell>
        </row>
        <row r="4016">
          <cell r="C4016" t="str">
            <v>Other</v>
          </cell>
          <cell r="R4016">
            <v>40000</v>
          </cell>
          <cell r="AZ4016">
            <v>-12000</v>
          </cell>
          <cell r="BA4016">
            <v>-26912</v>
          </cell>
          <cell r="BC4016" t="str">
            <v>OTHERS</v>
          </cell>
          <cell r="BE4016" t="str">
            <v>Jul</v>
          </cell>
        </row>
        <row r="4017">
          <cell r="C4017" t="str">
            <v>Other</v>
          </cell>
          <cell r="R4017">
            <v>60000</v>
          </cell>
          <cell r="AZ4017">
            <v>-18000</v>
          </cell>
          <cell r="BA4017">
            <v>-40368</v>
          </cell>
          <cell r="BC4017" t="str">
            <v>OTHERS</v>
          </cell>
          <cell r="BE4017" t="str">
            <v>Aug</v>
          </cell>
        </row>
        <row r="4018">
          <cell r="C4018" t="str">
            <v>Other</v>
          </cell>
          <cell r="R4018">
            <v>70000</v>
          </cell>
          <cell r="AZ4018">
            <v>-21000</v>
          </cell>
          <cell r="BA4018">
            <v>-47096</v>
          </cell>
          <cell r="BC4018" t="str">
            <v>OTHERS</v>
          </cell>
          <cell r="BE4018" t="str">
            <v>Sep</v>
          </cell>
        </row>
        <row r="4019">
          <cell r="C4019" t="str">
            <v>Other</v>
          </cell>
          <cell r="R4019">
            <v>0</v>
          </cell>
          <cell r="AZ4019">
            <v>0</v>
          </cell>
          <cell r="BA4019">
            <v>0</v>
          </cell>
          <cell r="BC4019" t="str">
            <v>OTHERS</v>
          </cell>
          <cell r="BE4019" t="str">
            <v>Oct</v>
          </cell>
        </row>
        <row r="4020">
          <cell r="C4020" t="str">
            <v>Other</v>
          </cell>
          <cell r="R4020">
            <v>0</v>
          </cell>
          <cell r="AZ4020">
            <v>0</v>
          </cell>
          <cell r="BA4020">
            <v>0</v>
          </cell>
          <cell r="BC4020" t="str">
            <v>OTHERS</v>
          </cell>
          <cell r="BE4020" t="str">
            <v>Nov</v>
          </cell>
        </row>
        <row r="4021">
          <cell r="C4021" t="str">
            <v>Other</v>
          </cell>
          <cell r="R4021">
            <v>60000</v>
          </cell>
          <cell r="AZ4021">
            <v>-18000</v>
          </cell>
          <cell r="BA4021">
            <v>-40368</v>
          </cell>
          <cell r="BC4021" t="str">
            <v>OTHERS</v>
          </cell>
          <cell r="BE4021" t="str">
            <v>Dec</v>
          </cell>
        </row>
        <row r="4022">
          <cell r="C4022" t="str">
            <v>Other</v>
          </cell>
          <cell r="R4022">
            <v>0</v>
          </cell>
          <cell r="AZ4022">
            <v>0</v>
          </cell>
          <cell r="BA4022">
            <v>0</v>
          </cell>
          <cell r="BC4022" t="str">
            <v>OTHERS</v>
          </cell>
          <cell r="BE4022" t="str">
            <v>Jan</v>
          </cell>
        </row>
        <row r="4023">
          <cell r="C4023" t="str">
            <v>Other</v>
          </cell>
          <cell r="R4023">
            <v>0</v>
          </cell>
          <cell r="AZ4023">
            <v>0</v>
          </cell>
          <cell r="BA4023">
            <v>0</v>
          </cell>
          <cell r="BC4023" t="str">
            <v>OTHERS</v>
          </cell>
          <cell r="BE4023" t="str">
            <v>Feb</v>
          </cell>
        </row>
        <row r="4024">
          <cell r="C4024" t="str">
            <v>Other</v>
          </cell>
          <cell r="R4024">
            <v>0</v>
          </cell>
          <cell r="AZ4024">
            <v>0</v>
          </cell>
          <cell r="BA4024">
            <v>0</v>
          </cell>
          <cell r="BC4024" t="str">
            <v>OTHERS</v>
          </cell>
          <cell r="BE4024" t="str">
            <v>Mar</v>
          </cell>
        </row>
        <row r="4025">
          <cell r="C4025" t="str">
            <v>Other</v>
          </cell>
          <cell r="R4025">
            <v>0</v>
          </cell>
          <cell r="AZ4025">
            <v>0</v>
          </cell>
          <cell r="BA4025">
            <v>0</v>
          </cell>
          <cell r="BC4025" t="str">
            <v>OTHERS</v>
          </cell>
          <cell r="BE4025" t="str">
            <v>Apr</v>
          </cell>
        </row>
        <row r="4026">
          <cell r="C4026" t="str">
            <v>Other</v>
          </cell>
          <cell r="R4026">
            <v>0</v>
          </cell>
          <cell r="AZ4026">
            <v>0</v>
          </cell>
          <cell r="BA4026">
            <v>0</v>
          </cell>
          <cell r="BC4026" t="str">
            <v>OTHERS</v>
          </cell>
          <cell r="BE4026" t="str">
            <v>May</v>
          </cell>
        </row>
        <row r="4027">
          <cell r="C4027" t="str">
            <v>Other</v>
          </cell>
          <cell r="R4027">
            <v>0</v>
          </cell>
          <cell r="AZ4027">
            <v>0</v>
          </cell>
          <cell r="BA4027">
            <v>0</v>
          </cell>
          <cell r="BC4027" t="str">
            <v>OTHERS</v>
          </cell>
          <cell r="BE4027" t="str">
            <v>Jun</v>
          </cell>
        </row>
        <row r="4028">
          <cell r="C4028" t="str">
            <v>Other</v>
          </cell>
          <cell r="R4028">
            <v>70000</v>
          </cell>
          <cell r="AZ4028">
            <v>-21000</v>
          </cell>
          <cell r="BA4028">
            <v>-47096</v>
          </cell>
          <cell r="BC4028" t="str">
            <v>OTHERS</v>
          </cell>
          <cell r="BE4028" t="str">
            <v>Jul</v>
          </cell>
        </row>
        <row r="4029">
          <cell r="C4029" t="str">
            <v>Other</v>
          </cell>
          <cell r="R4029">
            <v>0</v>
          </cell>
          <cell r="AZ4029">
            <v>0</v>
          </cell>
          <cell r="BA4029">
            <v>0</v>
          </cell>
          <cell r="BC4029" t="str">
            <v>OTHERS</v>
          </cell>
          <cell r="BE4029" t="str">
            <v>Aug</v>
          </cell>
        </row>
        <row r="4030">
          <cell r="C4030" t="str">
            <v>Other</v>
          </cell>
          <cell r="R4030">
            <v>0</v>
          </cell>
          <cell r="AZ4030">
            <v>0</v>
          </cell>
          <cell r="BA4030">
            <v>0</v>
          </cell>
          <cell r="BC4030" t="str">
            <v>OTHERS</v>
          </cell>
          <cell r="BE4030" t="str">
            <v>Sep</v>
          </cell>
        </row>
        <row r="4031">
          <cell r="C4031" t="str">
            <v>Other</v>
          </cell>
          <cell r="R4031">
            <v>0</v>
          </cell>
          <cell r="AZ4031">
            <v>0</v>
          </cell>
          <cell r="BA4031">
            <v>0</v>
          </cell>
          <cell r="BC4031" t="str">
            <v>OTHERS</v>
          </cell>
          <cell r="BE4031" t="str">
            <v>Oct</v>
          </cell>
        </row>
        <row r="4032">
          <cell r="C4032" t="str">
            <v>Other</v>
          </cell>
          <cell r="R4032">
            <v>0</v>
          </cell>
          <cell r="AZ4032">
            <v>0</v>
          </cell>
          <cell r="BA4032">
            <v>0</v>
          </cell>
          <cell r="BC4032" t="str">
            <v>OTHERS</v>
          </cell>
          <cell r="BE4032" t="str">
            <v>Nov</v>
          </cell>
        </row>
        <row r="4033">
          <cell r="C4033" t="str">
            <v>Other</v>
          </cell>
          <cell r="R4033">
            <v>0</v>
          </cell>
          <cell r="AZ4033">
            <v>0</v>
          </cell>
          <cell r="BA4033">
            <v>0</v>
          </cell>
          <cell r="BC4033" t="str">
            <v>OTHERS</v>
          </cell>
          <cell r="BE4033" t="str">
            <v>Dec</v>
          </cell>
        </row>
        <row r="4034">
          <cell r="C4034" t="str">
            <v>Other</v>
          </cell>
          <cell r="R4034">
            <v>0</v>
          </cell>
          <cell r="AZ4034">
            <v>0</v>
          </cell>
          <cell r="BA4034">
            <v>0</v>
          </cell>
          <cell r="BC4034" t="str">
            <v>OTHERS</v>
          </cell>
          <cell r="BE4034" t="str">
            <v>Jan</v>
          </cell>
        </row>
        <row r="4035">
          <cell r="C4035" t="str">
            <v>Other</v>
          </cell>
          <cell r="R4035">
            <v>0</v>
          </cell>
          <cell r="AZ4035">
            <v>0</v>
          </cell>
          <cell r="BA4035">
            <v>0</v>
          </cell>
          <cell r="BC4035" t="str">
            <v>OTHERS</v>
          </cell>
          <cell r="BE4035" t="str">
            <v>Feb</v>
          </cell>
        </row>
        <row r="4036">
          <cell r="C4036" t="str">
            <v>Other</v>
          </cell>
          <cell r="R4036">
            <v>0</v>
          </cell>
          <cell r="AZ4036">
            <v>0</v>
          </cell>
          <cell r="BA4036">
            <v>0</v>
          </cell>
          <cell r="BC4036" t="str">
            <v>OTHERS</v>
          </cell>
          <cell r="BE4036" t="str">
            <v>Mar</v>
          </cell>
        </row>
        <row r="4037">
          <cell r="C4037" t="str">
            <v>Other</v>
          </cell>
          <cell r="R4037">
            <v>0</v>
          </cell>
          <cell r="AZ4037">
            <v>0</v>
          </cell>
          <cell r="BA4037">
            <v>0</v>
          </cell>
          <cell r="BC4037" t="str">
            <v>OTHERS</v>
          </cell>
          <cell r="BE4037" t="str">
            <v>Apr</v>
          </cell>
        </row>
        <row r="4038">
          <cell r="C4038" t="str">
            <v>Other</v>
          </cell>
          <cell r="R4038">
            <v>0</v>
          </cell>
          <cell r="AZ4038">
            <v>0</v>
          </cell>
          <cell r="BA4038">
            <v>0</v>
          </cell>
          <cell r="BC4038" t="str">
            <v>OTHERS</v>
          </cell>
          <cell r="BE4038" t="str">
            <v>May</v>
          </cell>
        </row>
        <row r="4039">
          <cell r="C4039" t="str">
            <v>Other</v>
          </cell>
          <cell r="R4039">
            <v>0</v>
          </cell>
          <cell r="AZ4039">
            <v>0</v>
          </cell>
          <cell r="BA4039">
            <v>0</v>
          </cell>
          <cell r="BC4039" t="str">
            <v>OTHERS</v>
          </cell>
          <cell r="BE4039" t="str">
            <v>Jun</v>
          </cell>
        </row>
        <row r="4040">
          <cell r="C4040" t="str">
            <v>Other</v>
          </cell>
          <cell r="R4040">
            <v>0</v>
          </cell>
          <cell r="AZ4040">
            <v>0</v>
          </cell>
          <cell r="BA4040">
            <v>0</v>
          </cell>
          <cell r="BC4040" t="str">
            <v>OTHERS</v>
          </cell>
          <cell r="BE4040" t="str">
            <v>Jul</v>
          </cell>
        </row>
        <row r="4041">
          <cell r="C4041" t="str">
            <v>Other</v>
          </cell>
          <cell r="R4041">
            <v>0</v>
          </cell>
          <cell r="AZ4041">
            <v>0</v>
          </cell>
          <cell r="BA4041">
            <v>0</v>
          </cell>
          <cell r="BC4041" t="str">
            <v>OTHERS</v>
          </cell>
          <cell r="BE4041" t="str">
            <v>Aug</v>
          </cell>
        </row>
        <row r="4042">
          <cell r="C4042" t="str">
            <v>Other</v>
          </cell>
          <cell r="R4042">
            <v>0</v>
          </cell>
          <cell r="AZ4042">
            <v>0</v>
          </cell>
          <cell r="BA4042">
            <v>0</v>
          </cell>
          <cell r="BC4042" t="str">
            <v>OTHERS</v>
          </cell>
          <cell r="BE4042" t="str">
            <v>Sep</v>
          </cell>
        </row>
        <row r="4043">
          <cell r="C4043" t="str">
            <v>Other</v>
          </cell>
          <cell r="R4043">
            <v>0</v>
          </cell>
          <cell r="AZ4043">
            <v>0</v>
          </cell>
          <cell r="BA4043">
            <v>0</v>
          </cell>
          <cell r="BC4043" t="str">
            <v>OTHERS</v>
          </cell>
          <cell r="BE4043" t="str">
            <v>Oct</v>
          </cell>
        </row>
        <row r="4044">
          <cell r="C4044" t="str">
            <v>Other</v>
          </cell>
          <cell r="R4044">
            <v>0</v>
          </cell>
          <cell r="AZ4044">
            <v>0</v>
          </cell>
          <cell r="BA4044">
            <v>0</v>
          </cell>
          <cell r="BC4044" t="str">
            <v>OTHERS</v>
          </cell>
          <cell r="BE4044" t="str">
            <v>Nov</v>
          </cell>
        </row>
        <row r="4045">
          <cell r="C4045" t="str">
            <v>Other</v>
          </cell>
          <cell r="R4045">
            <v>0</v>
          </cell>
          <cell r="AZ4045">
            <v>0</v>
          </cell>
          <cell r="BA4045">
            <v>0</v>
          </cell>
          <cell r="BC4045" t="str">
            <v>OTHERS</v>
          </cell>
          <cell r="BE4045" t="str">
            <v>Dec</v>
          </cell>
        </row>
        <row r="4046">
          <cell r="C4046" t="str">
            <v>Other</v>
          </cell>
          <cell r="R4046">
            <v>0</v>
          </cell>
          <cell r="AZ4046">
            <v>0</v>
          </cell>
          <cell r="BA4046">
            <v>0</v>
          </cell>
          <cell r="BC4046" t="str">
            <v>OTHERS</v>
          </cell>
          <cell r="BE4046" t="str">
            <v>Jan</v>
          </cell>
        </row>
        <row r="4047">
          <cell r="C4047" t="str">
            <v>Other</v>
          </cell>
          <cell r="R4047">
            <v>0</v>
          </cell>
          <cell r="AZ4047">
            <v>0</v>
          </cell>
          <cell r="BA4047">
            <v>0</v>
          </cell>
          <cell r="BC4047" t="str">
            <v>OTHERS</v>
          </cell>
          <cell r="BE4047" t="str">
            <v>Feb</v>
          </cell>
        </row>
        <row r="4048">
          <cell r="C4048" t="str">
            <v>Other</v>
          </cell>
          <cell r="R4048">
            <v>0</v>
          </cell>
          <cell r="AZ4048">
            <v>0</v>
          </cell>
          <cell r="BA4048">
            <v>0</v>
          </cell>
          <cell r="BC4048" t="str">
            <v>OTHERS</v>
          </cell>
          <cell r="BE4048" t="str">
            <v>Mar</v>
          </cell>
        </row>
        <row r="4049">
          <cell r="C4049" t="str">
            <v>Other</v>
          </cell>
          <cell r="R4049">
            <v>0</v>
          </cell>
          <cell r="AZ4049">
            <v>0</v>
          </cell>
          <cell r="BA4049">
            <v>0</v>
          </cell>
          <cell r="BC4049" t="str">
            <v>OTHERS</v>
          </cell>
          <cell r="BE4049" t="str">
            <v>Apr</v>
          </cell>
        </row>
        <row r="4050">
          <cell r="C4050" t="str">
            <v>Other</v>
          </cell>
          <cell r="R4050">
            <v>0</v>
          </cell>
          <cell r="AZ4050">
            <v>0</v>
          </cell>
          <cell r="BA4050">
            <v>0</v>
          </cell>
          <cell r="BC4050" t="str">
            <v>OTHERS</v>
          </cell>
          <cell r="BE4050" t="str">
            <v>May</v>
          </cell>
        </row>
        <row r="4051">
          <cell r="C4051" t="str">
            <v>Other</v>
          </cell>
          <cell r="R4051">
            <v>0</v>
          </cell>
          <cell r="AZ4051">
            <v>0</v>
          </cell>
          <cell r="BA4051">
            <v>0</v>
          </cell>
          <cell r="BC4051" t="str">
            <v>OTHERS</v>
          </cell>
          <cell r="BE4051" t="str">
            <v>Jun</v>
          </cell>
        </row>
        <row r="4052">
          <cell r="C4052" t="str">
            <v>Other</v>
          </cell>
          <cell r="R4052">
            <v>0</v>
          </cell>
          <cell r="AZ4052">
            <v>0</v>
          </cell>
          <cell r="BA4052">
            <v>0</v>
          </cell>
          <cell r="BC4052" t="str">
            <v>OTHERS</v>
          </cell>
          <cell r="BE4052" t="str">
            <v>Jul</v>
          </cell>
        </row>
        <row r="4053">
          <cell r="C4053" t="str">
            <v>Other</v>
          </cell>
          <cell r="R4053">
            <v>0</v>
          </cell>
          <cell r="AZ4053">
            <v>0</v>
          </cell>
          <cell r="BA4053">
            <v>0</v>
          </cell>
          <cell r="BC4053" t="str">
            <v>OTHERS</v>
          </cell>
          <cell r="BE4053" t="str">
            <v>Aug</v>
          </cell>
        </row>
        <row r="4054">
          <cell r="C4054" t="str">
            <v>Other</v>
          </cell>
          <cell r="R4054">
            <v>0</v>
          </cell>
          <cell r="AZ4054">
            <v>0</v>
          </cell>
          <cell r="BA4054">
            <v>0</v>
          </cell>
          <cell r="BC4054" t="str">
            <v>OTHERS</v>
          </cell>
          <cell r="BE4054" t="str">
            <v>Sep</v>
          </cell>
        </row>
        <row r="4055">
          <cell r="C4055" t="str">
            <v>Other</v>
          </cell>
          <cell r="R4055">
            <v>0</v>
          </cell>
          <cell r="AZ4055">
            <v>0</v>
          </cell>
          <cell r="BA4055">
            <v>0</v>
          </cell>
          <cell r="BC4055" t="str">
            <v>OTHERS</v>
          </cell>
          <cell r="BE4055" t="str">
            <v>Oct</v>
          </cell>
        </row>
        <row r="4056">
          <cell r="C4056" t="str">
            <v>Other</v>
          </cell>
          <cell r="R4056">
            <v>0</v>
          </cell>
          <cell r="AZ4056">
            <v>0</v>
          </cell>
          <cell r="BA4056">
            <v>0</v>
          </cell>
          <cell r="BC4056" t="str">
            <v>OTHERS</v>
          </cell>
          <cell r="BE4056" t="str">
            <v>Nov</v>
          </cell>
        </row>
        <row r="4057">
          <cell r="C4057" t="str">
            <v>Other</v>
          </cell>
          <cell r="R4057">
            <v>0</v>
          </cell>
          <cell r="AZ4057">
            <v>0</v>
          </cell>
          <cell r="BA4057">
            <v>0</v>
          </cell>
          <cell r="BC4057" t="str">
            <v>OTHERS</v>
          </cell>
          <cell r="BE4057" t="str">
            <v>Dec</v>
          </cell>
        </row>
        <row r="4058">
          <cell r="C4058" t="str">
            <v>Other</v>
          </cell>
          <cell r="R4058">
            <v>0</v>
          </cell>
          <cell r="AZ4058">
            <v>0</v>
          </cell>
          <cell r="BA4058">
            <v>0</v>
          </cell>
          <cell r="BC4058" t="str">
            <v>OTHERS</v>
          </cell>
          <cell r="BE4058" t="str">
            <v>Jan</v>
          </cell>
        </row>
        <row r="4059">
          <cell r="C4059" t="str">
            <v>Other</v>
          </cell>
          <cell r="R4059">
            <v>0</v>
          </cell>
          <cell r="AZ4059">
            <v>0</v>
          </cell>
          <cell r="BA4059">
            <v>0</v>
          </cell>
          <cell r="BC4059" t="str">
            <v>OTHERS</v>
          </cell>
          <cell r="BE4059" t="str">
            <v>Feb</v>
          </cell>
        </row>
        <row r="4060">
          <cell r="C4060" t="str">
            <v>Other</v>
          </cell>
          <cell r="R4060">
            <v>0</v>
          </cell>
          <cell r="AZ4060">
            <v>0</v>
          </cell>
          <cell r="BA4060">
            <v>0</v>
          </cell>
          <cell r="BC4060" t="str">
            <v>OTHERS</v>
          </cell>
          <cell r="BE4060" t="str">
            <v>Mar</v>
          </cell>
        </row>
        <row r="4061">
          <cell r="C4061" t="str">
            <v>Other</v>
          </cell>
          <cell r="R4061">
            <v>0</v>
          </cell>
          <cell r="AZ4061">
            <v>0</v>
          </cell>
          <cell r="BA4061">
            <v>0</v>
          </cell>
          <cell r="BC4061" t="str">
            <v>OTHERS</v>
          </cell>
          <cell r="BE4061" t="str">
            <v>Apr</v>
          </cell>
        </row>
        <row r="4062">
          <cell r="C4062" t="str">
            <v>Other</v>
          </cell>
          <cell r="R4062">
            <v>0</v>
          </cell>
          <cell r="AZ4062">
            <v>0</v>
          </cell>
          <cell r="BA4062">
            <v>0</v>
          </cell>
          <cell r="BC4062" t="str">
            <v>OTHERS</v>
          </cell>
          <cell r="BE4062" t="str">
            <v>May</v>
          </cell>
        </row>
        <row r="4063">
          <cell r="C4063" t="str">
            <v>Other</v>
          </cell>
          <cell r="R4063">
            <v>0</v>
          </cell>
          <cell r="AZ4063">
            <v>0</v>
          </cell>
          <cell r="BA4063">
            <v>0</v>
          </cell>
          <cell r="BC4063" t="str">
            <v>OTHERS</v>
          </cell>
          <cell r="BE4063" t="str">
            <v>Jun</v>
          </cell>
        </row>
        <row r="4064">
          <cell r="C4064" t="str">
            <v>Other</v>
          </cell>
          <cell r="R4064">
            <v>0</v>
          </cell>
          <cell r="AZ4064">
            <v>0</v>
          </cell>
          <cell r="BA4064">
            <v>0</v>
          </cell>
          <cell r="BC4064" t="str">
            <v>OTHERS</v>
          </cell>
          <cell r="BE4064" t="str">
            <v>Jul</v>
          </cell>
        </row>
        <row r="4065">
          <cell r="C4065" t="str">
            <v>Other</v>
          </cell>
          <cell r="R4065">
            <v>0</v>
          </cell>
          <cell r="AZ4065">
            <v>0</v>
          </cell>
          <cell r="BA4065">
            <v>0</v>
          </cell>
          <cell r="BC4065" t="str">
            <v>OTHERS</v>
          </cell>
          <cell r="BE4065" t="str">
            <v>Aug</v>
          </cell>
        </row>
        <row r="4066">
          <cell r="C4066" t="str">
            <v>Other</v>
          </cell>
          <cell r="R4066">
            <v>0</v>
          </cell>
          <cell r="AZ4066">
            <v>0</v>
          </cell>
          <cell r="BA4066">
            <v>0</v>
          </cell>
          <cell r="BC4066" t="str">
            <v>OTHERS</v>
          </cell>
          <cell r="BE4066" t="str">
            <v>Sep</v>
          </cell>
        </row>
        <row r="4067">
          <cell r="C4067" t="str">
            <v>Other</v>
          </cell>
          <cell r="R4067">
            <v>0</v>
          </cell>
          <cell r="AZ4067">
            <v>0</v>
          </cell>
          <cell r="BA4067">
            <v>0</v>
          </cell>
          <cell r="BC4067" t="str">
            <v>OTHERS</v>
          </cell>
          <cell r="BE4067" t="str">
            <v>Oct</v>
          </cell>
        </row>
        <row r="4068">
          <cell r="C4068" t="str">
            <v>Other</v>
          </cell>
          <cell r="R4068">
            <v>0</v>
          </cell>
          <cell r="AZ4068">
            <v>0</v>
          </cell>
          <cell r="BA4068">
            <v>0</v>
          </cell>
          <cell r="BC4068" t="str">
            <v>OTHERS</v>
          </cell>
          <cell r="BE4068" t="str">
            <v>Nov</v>
          </cell>
        </row>
        <row r="4069">
          <cell r="C4069" t="str">
            <v>Other</v>
          </cell>
          <cell r="R4069">
            <v>0</v>
          </cell>
          <cell r="AZ4069">
            <v>0</v>
          </cell>
          <cell r="BA4069">
            <v>0</v>
          </cell>
          <cell r="BC4069" t="str">
            <v>OTHERS</v>
          </cell>
          <cell r="BE4069" t="str">
            <v>Dec</v>
          </cell>
        </row>
        <row r="4070">
          <cell r="C4070" t="str">
            <v>Other</v>
          </cell>
          <cell r="R4070">
            <v>0</v>
          </cell>
          <cell r="AZ4070">
            <v>0</v>
          </cell>
          <cell r="BA4070">
            <v>0</v>
          </cell>
          <cell r="BC4070" t="str">
            <v>OTHERS</v>
          </cell>
          <cell r="BE4070" t="str">
            <v>Jan</v>
          </cell>
        </row>
        <row r="4071">
          <cell r="C4071" t="str">
            <v>Other</v>
          </cell>
          <cell r="R4071">
            <v>0</v>
          </cell>
          <cell r="AZ4071">
            <v>0</v>
          </cell>
          <cell r="BA4071">
            <v>0</v>
          </cell>
          <cell r="BC4071" t="str">
            <v>OTHERS</v>
          </cell>
          <cell r="BE4071" t="str">
            <v>Feb</v>
          </cell>
        </row>
        <row r="4072">
          <cell r="C4072" t="str">
            <v>Other</v>
          </cell>
          <cell r="R4072">
            <v>0</v>
          </cell>
          <cell r="AZ4072">
            <v>0</v>
          </cell>
          <cell r="BA4072">
            <v>0</v>
          </cell>
          <cell r="BC4072" t="str">
            <v>OTHERS</v>
          </cell>
          <cell r="BE4072" t="str">
            <v>Mar</v>
          </cell>
        </row>
        <row r="4073">
          <cell r="C4073" t="str">
            <v>Other</v>
          </cell>
          <cell r="R4073">
            <v>0</v>
          </cell>
          <cell r="AZ4073">
            <v>0</v>
          </cell>
          <cell r="BA4073">
            <v>0</v>
          </cell>
          <cell r="BC4073" t="str">
            <v>OTHERS</v>
          </cell>
          <cell r="BE4073" t="str">
            <v>Apr</v>
          </cell>
        </row>
        <row r="4074">
          <cell r="C4074" t="str">
            <v>Other</v>
          </cell>
          <cell r="R4074">
            <v>0</v>
          </cell>
          <cell r="AZ4074">
            <v>0</v>
          </cell>
          <cell r="BA4074">
            <v>0</v>
          </cell>
          <cell r="BC4074" t="str">
            <v>OTHERS</v>
          </cell>
          <cell r="BE4074" t="str">
            <v>May</v>
          </cell>
        </row>
        <row r="4075">
          <cell r="C4075" t="str">
            <v>Other</v>
          </cell>
          <cell r="R4075">
            <v>0</v>
          </cell>
          <cell r="AZ4075">
            <v>0</v>
          </cell>
          <cell r="BA4075">
            <v>0</v>
          </cell>
          <cell r="BC4075" t="str">
            <v>OTHERS</v>
          </cell>
          <cell r="BE4075" t="str">
            <v>Jun</v>
          </cell>
        </row>
        <row r="4076">
          <cell r="C4076" t="str">
            <v>Other</v>
          </cell>
          <cell r="R4076">
            <v>0</v>
          </cell>
          <cell r="AZ4076">
            <v>0</v>
          </cell>
          <cell r="BA4076">
            <v>0</v>
          </cell>
          <cell r="BC4076" t="str">
            <v>OTHERS</v>
          </cell>
          <cell r="BE4076" t="str">
            <v>Jul</v>
          </cell>
        </row>
        <row r="4077">
          <cell r="C4077" t="str">
            <v>Other</v>
          </cell>
          <cell r="R4077">
            <v>0</v>
          </cell>
          <cell r="AZ4077">
            <v>0</v>
          </cell>
          <cell r="BA4077">
            <v>0</v>
          </cell>
          <cell r="BC4077" t="str">
            <v>OTHERS</v>
          </cell>
          <cell r="BE4077" t="str">
            <v>Aug</v>
          </cell>
        </row>
        <row r="4078">
          <cell r="C4078" t="str">
            <v>Other</v>
          </cell>
          <cell r="R4078">
            <v>0</v>
          </cell>
          <cell r="AZ4078">
            <v>0</v>
          </cell>
          <cell r="BA4078">
            <v>0</v>
          </cell>
          <cell r="BC4078" t="str">
            <v>OTHERS</v>
          </cell>
          <cell r="BE4078" t="str">
            <v>Sep</v>
          </cell>
        </row>
        <row r="4079">
          <cell r="C4079" t="str">
            <v>Other</v>
          </cell>
          <cell r="R4079">
            <v>0</v>
          </cell>
          <cell r="AZ4079">
            <v>0</v>
          </cell>
          <cell r="BA4079">
            <v>0</v>
          </cell>
          <cell r="BC4079" t="str">
            <v>OTHERS</v>
          </cell>
          <cell r="BE4079" t="str">
            <v>Oct</v>
          </cell>
        </row>
        <row r="4080">
          <cell r="C4080" t="str">
            <v>Other</v>
          </cell>
          <cell r="R4080">
            <v>0</v>
          </cell>
          <cell r="AZ4080">
            <v>0</v>
          </cell>
          <cell r="BA4080">
            <v>0</v>
          </cell>
          <cell r="BC4080" t="str">
            <v>OTHERS</v>
          </cell>
          <cell r="BE4080" t="str">
            <v>Nov</v>
          </cell>
        </row>
        <row r="4081">
          <cell r="C4081" t="str">
            <v>Other</v>
          </cell>
          <cell r="R4081">
            <v>0</v>
          </cell>
          <cell r="AZ4081">
            <v>0</v>
          </cell>
          <cell r="BA4081">
            <v>0</v>
          </cell>
          <cell r="BC4081" t="str">
            <v>OTHERS</v>
          </cell>
          <cell r="BE4081" t="str">
            <v>Dec</v>
          </cell>
        </row>
        <row r="4082">
          <cell r="C4082" t="str">
            <v>Other</v>
          </cell>
          <cell r="R4082">
            <v>0</v>
          </cell>
          <cell r="AZ4082">
            <v>0</v>
          </cell>
          <cell r="BA4082">
            <v>0</v>
          </cell>
          <cell r="BC4082" t="str">
            <v>OTHERS</v>
          </cell>
          <cell r="BE4082" t="str">
            <v>Jan</v>
          </cell>
        </row>
        <row r="4083">
          <cell r="C4083" t="str">
            <v>Other</v>
          </cell>
          <cell r="R4083">
            <v>0</v>
          </cell>
          <cell r="AZ4083">
            <v>0</v>
          </cell>
          <cell r="BA4083">
            <v>0</v>
          </cell>
          <cell r="BC4083" t="str">
            <v>OTHERS</v>
          </cell>
          <cell r="BE4083" t="str">
            <v>Feb</v>
          </cell>
        </row>
        <row r="4084">
          <cell r="C4084" t="str">
            <v>Other</v>
          </cell>
          <cell r="R4084">
            <v>0</v>
          </cell>
          <cell r="AZ4084">
            <v>0</v>
          </cell>
          <cell r="BA4084">
            <v>0</v>
          </cell>
          <cell r="BC4084" t="str">
            <v>OTHERS</v>
          </cell>
          <cell r="BE4084" t="str">
            <v>Mar</v>
          </cell>
        </row>
        <row r="4085">
          <cell r="C4085" t="str">
            <v>Other</v>
          </cell>
          <cell r="R4085">
            <v>0</v>
          </cell>
          <cell r="AZ4085">
            <v>0</v>
          </cell>
          <cell r="BA4085">
            <v>0</v>
          </cell>
          <cell r="BC4085" t="str">
            <v>OTHERS</v>
          </cell>
          <cell r="BE4085" t="str">
            <v>Apr</v>
          </cell>
        </row>
        <row r="4086">
          <cell r="C4086" t="str">
            <v>Other</v>
          </cell>
          <cell r="R4086">
            <v>0</v>
          </cell>
          <cell r="AZ4086">
            <v>0</v>
          </cell>
          <cell r="BA4086">
            <v>0</v>
          </cell>
          <cell r="BC4086" t="str">
            <v>OTHERS</v>
          </cell>
          <cell r="BE4086" t="str">
            <v>May</v>
          </cell>
        </row>
        <row r="4087">
          <cell r="C4087" t="str">
            <v>Other</v>
          </cell>
          <cell r="R4087">
            <v>0</v>
          </cell>
          <cell r="AZ4087">
            <v>0</v>
          </cell>
          <cell r="BA4087">
            <v>0</v>
          </cell>
          <cell r="BC4087" t="str">
            <v>OTHERS</v>
          </cell>
          <cell r="BE4087" t="str">
            <v>Jun</v>
          </cell>
        </row>
        <row r="4088">
          <cell r="C4088" t="str">
            <v>Other</v>
          </cell>
          <cell r="R4088">
            <v>0</v>
          </cell>
          <cell r="AZ4088">
            <v>0</v>
          </cell>
          <cell r="BA4088">
            <v>0</v>
          </cell>
          <cell r="BC4088" t="str">
            <v>OTHERS</v>
          </cell>
          <cell r="BE4088" t="str">
            <v>Jul</v>
          </cell>
        </row>
        <row r="4089">
          <cell r="C4089" t="str">
            <v>Other</v>
          </cell>
          <cell r="R4089">
            <v>0</v>
          </cell>
          <cell r="AZ4089">
            <v>0</v>
          </cell>
          <cell r="BA4089">
            <v>0</v>
          </cell>
          <cell r="BC4089" t="str">
            <v>OTHERS</v>
          </cell>
          <cell r="BE4089" t="str">
            <v>Aug</v>
          </cell>
        </row>
        <row r="4090">
          <cell r="C4090" t="str">
            <v>Other</v>
          </cell>
          <cell r="R4090">
            <v>0</v>
          </cell>
          <cell r="AZ4090">
            <v>0</v>
          </cell>
          <cell r="BA4090">
            <v>0</v>
          </cell>
          <cell r="BC4090" t="str">
            <v>OTHERS</v>
          </cell>
          <cell r="BE4090" t="str">
            <v>Sep</v>
          </cell>
        </row>
        <row r="4091">
          <cell r="C4091" t="str">
            <v>Other</v>
          </cell>
          <cell r="R4091">
            <v>0</v>
          </cell>
          <cell r="AZ4091">
            <v>0</v>
          </cell>
          <cell r="BA4091">
            <v>0</v>
          </cell>
          <cell r="BC4091" t="str">
            <v>OTHERS</v>
          </cell>
          <cell r="BE4091" t="str">
            <v>Oct</v>
          </cell>
        </row>
        <row r="4092">
          <cell r="C4092" t="str">
            <v>Other</v>
          </cell>
          <cell r="R4092">
            <v>0</v>
          </cell>
          <cell r="AZ4092">
            <v>0</v>
          </cell>
          <cell r="BA4092">
            <v>0</v>
          </cell>
          <cell r="BC4092" t="str">
            <v>OTHERS</v>
          </cell>
          <cell r="BE4092" t="str">
            <v>Nov</v>
          </cell>
        </row>
        <row r="4093">
          <cell r="C4093" t="str">
            <v>Other</v>
          </cell>
          <cell r="R4093">
            <v>0</v>
          </cell>
          <cell r="AZ4093">
            <v>0</v>
          </cell>
          <cell r="BA4093">
            <v>0</v>
          </cell>
          <cell r="BC4093" t="str">
            <v>OTHERS</v>
          </cell>
          <cell r="BE4093" t="str">
            <v>Dec</v>
          </cell>
        </row>
        <row r="4094">
          <cell r="C4094" t="str">
            <v>Other</v>
          </cell>
          <cell r="R4094">
            <v>0</v>
          </cell>
          <cell r="AZ4094">
            <v>0</v>
          </cell>
          <cell r="BA4094">
            <v>0</v>
          </cell>
          <cell r="BC4094" t="str">
            <v>OTHERS</v>
          </cell>
          <cell r="BE4094" t="str">
            <v>Jan</v>
          </cell>
        </row>
        <row r="4095">
          <cell r="C4095" t="str">
            <v>Other</v>
          </cell>
          <cell r="R4095">
            <v>0</v>
          </cell>
          <cell r="AZ4095">
            <v>0</v>
          </cell>
          <cell r="BA4095">
            <v>0</v>
          </cell>
          <cell r="BC4095" t="str">
            <v>OTHERS</v>
          </cell>
          <cell r="BE4095" t="str">
            <v>Feb</v>
          </cell>
        </row>
        <row r="4096">
          <cell r="C4096" t="str">
            <v>Other</v>
          </cell>
          <cell r="R4096">
            <v>0</v>
          </cell>
          <cell r="AZ4096">
            <v>0</v>
          </cell>
          <cell r="BA4096">
            <v>0</v>
          </cell>
          <cell r="BC4096" t="str">
            <v>OTHERS</v>
          </cell>
          <cell r="BE4096" t="str">
            <v>Mar</v>
          </cell>
        </row>
        <row r="4097">
          <cell r="C4097" t="str">
            <v>Other</v>
          </cell>
          <cell r="R4097">
            <v>0</v>
          </cell>
          <cell r="AZ4097">
            <v>0</v>
          </cell>
          <cell r="BA4097">
            <v>0</v>
          </cell>
          <cell r="BC4097" t="str">
            <v>OTHERS</v>
          </cell>
          <cell r="BE4097" t="str">
            <v>Apr</v>
          </cell>
        </row>
        <row r="4098">
          <cell r="C4098" t="str">
            <v>Other</v>
          </cell>
          <cell r="R4098">
            <v>0</v>
          </cell>
          <cell r="AZ4098">
            <v>0</v>
          </cell>
          <cell r="BA4098">
            <v>0</v>
          </cell>
          <cell r="BC4098" t="str">
            <v>OTHERS</v>
          </cell>
          <cell r="BE4098" t="str">
            <v>May</v>
          </cell>
        </row>
        <row r="4099">
          <cell r="C4099" t="str">
            <v>Other</v>
          </cell>
          <cell r="R4099">
            <v>0</v>
          </cell>
          <cell r="AZ4099">
            <v>0</v>
          </cell>
          <cell r="BA4099">
            <v>0</v>
          </cell>
          <cell r="BC4099" t="str">
            <v>OTHERS</v>
          </cell>
          <cell r="BE4099" t="str">
            <v>Jun</v>
          </cell>
        </row>
        <row r="4100">
          <cell r="C4100" t="str">
            <v>Other</v>
          </cell>
          <cell r="R4100">
            <v>0</v>
          </cell>
          <cell r="AZ4100">
            <v>0</v>
          </cell>
          <cell r="BA4100">
            <v>0</v>
          </cell>
          <cell r="BC4100" t="str">
            <v>OTHERS</v>
          </cell>
          <cell r="BE4100" t="str">
            <v>Jul</v>
          </cell>
        </row>
        <row r="4101">
          <cell r="C4101" t="str">
            <v>Other</v>
          </cell>
          <cell r="R4101">
            <v>0</v>
          </cell>
          <cell r="AZ4101">
            <v>0</v>
          </cell>
          <cell r="BA4101">
            <v>0</v>
          </cell>
          <cell r="BC4101" t="str">
            <v>OTHERS</v>
          </cell>
          <cell r="BE4101" t="str">
            <v>Aug</v>
          </cell>
        </row>
        <row r="4102">
          <cell r="C4102" t="str">
            <v>Other</v>
          </cell>
          <cell r="R4102">
            <v>0</v>
          </cell>
          <cell r="AZ4102">
            <v>0</v>
          </cell>
          <cell r="BA4102">
            <v>0</v>
          </cell>
          <cell r="BC4102" t="str">
            <v>OTHERS</v>
          </cell>
          <cell r="BE4102" t="str">
            <v>Sep</v>
          </cell>
        </row>
        <row r="4103">
          <cell r="C4103" t="str">
            <v>Other</v>
          </cell>
          <cell r="R4103">
            <v>0</v>
          </cell>
          <cell r="AZ4103">
            <v>0</v>
          </cell>
          <cell r="BA4103">
            <v>0</v>
          </cell>
          <cell r="BC4103" t="str">
            <v>OTHERS</v>
          </cell>
          <cell r="BE4103" t="str">
            <v>Oct</v>
          </cell>
        </row>
        <row r="4104">
          <cell r="C4104" t="str">
            <v>Other</v>
          </cell>
          <cell r="R4104">
            <v>0</v>
          </cell>
          <cell r="AZ4104">
            <v>0</v>
          </cell>
          <cell r="BA4104">
            <v>0</v>
          </cell>
          <cell r="BC4104" t="str">
            <v>OTHERS</v>
          </cell>
          <cell r="BE4104" t="str">
            <v>Nov</v>
          </cell>
        </row>
        <row r="4105">
          <cell r="C4105" t="str">
            <v>Other</v>
          </cell>
          <cell r="R4105">
            <v>0</v>
          </cell>
          <cell r="AZ4105">
            <v>0</v>
          </cell>
          <cell r="BA4105">
            <v>0</v>
          </cell>
          <cell r="BC4105" t="str">
            <v>OTHERS</v>
          </cell>
          <cell r="BE4105" t="str">
            <v>Dec</v>
          </cell>
        </row>
        <row r="4106">
          <cell r="C4106" t="str">
            <v>Other</v>
          </cell>
          <cell r="R4106">
            <v>0</v>
          </cell>
          <cell r="AZ4106">
            <v>0</v>
          </cell>
          <cell r="BA4106">
            <v>0</v>
          </cell>
          <cell r="BC4106" t="str">
            <v>OTHERS</v>
          </cell>
          <cell r="BE4106" t="str">
            <v>Jan</v>
          </cell>
        </row>
        <row r="4107">
          <cell r="C4107" t="str">
            <v>Other</v>
          </cell>
          <cell r="R4107">
            <v>0</v>
          </cell>
          <cell r="AZ4107">
            <v>0</v>
          </cell>
          <cell r="BA4107">
            <v>0</v>
          </cell>
          <cell r="BC4107" t="str">
            <v>OTHERS</v>
          </cell>
          <cell r="BE4107" t="str">
            <v>Feb</v>
          </cell>
        </row>
        <row r="4108">
          <cell r="C4108" t="str">
            <v>Other</v>
          </cell>
          <cell r="R4108">
            <v>0</v>
          </cell>
          <cell r="AZ4108">
            <v>0</v>
          </cell>
          <cell r="BA4108">
            <v>0</v>
          </cell>
          <cell r="BC4108" t="str">
            <v>OTHERS</v>
          </cell>
          <cell r="BE4108" t="str">
            <v>Mar</v>
          </cell>
        </row>
        <row r="4109">
          <cell r="C4109" t="str">
            <v>Other</v>
          </cell>
          <cell r="R4109">
            <v>0</v>
          </cell>
          <cell r="AZ4109">
            <v>0</v>
          </cell>
          <cell r="BA4109">
            <v>0</v>
          </cell>
          <cell r="BC4109" t="str">
            <v>OTHERS</v>
          </cell>
          <cell r="BE4109" t="str">
            <v>Apr</v>
          </cell>
        </row>
        <row r="4110">
          <cell r="C4110" t="str">
            <v>Other</v>
          </cell>
          <cell r="R4110">
            <v>0</v>
          </cell>
          <cell r="AZ4110">
            <v>0</v>
          </cell>
          <cell r="BA4110">
            <v>0</v>
          </cell>
          <cell r="BC4110" t="str">
            <v>OTHERS</v>
          </cell>
          <cell r="BE4110" t="str">
            <v>May</v>
          </cell>
        </row>
        <row r="4111">
          <cell r="C4111" t="str">
            <v>Other</v>
          </cell>
          <cell r="R4111">
            <v>0</v>
          </cell>
          <cell r="AZ4111">
            <v>0</v>
          </cell>
          <cell r="BA4111">
            <v>0</v>
          </cell>
          <cell r="BC4111" t="str">
            <v>OTHERS</v>
          </cell>
          <cell r="BE4111" t="str">
            <v>Jun</v>
          </cell>
        </row>
        <row r="4112">
          <cell r="C4112" t="str">
            <v>Other</v>
          </cell>
          <cell r="R4112">
            <v>0</v>
          </cell>
          <cell r="AZ4112">
            <v>0</v>
          </cell>
          <cell r="BA4112">
            <v>0</v>
          </cell>
          <cell r="BC4112" t="str">
            <v>OTHERS</v>
          </cell>
          <cell r="BE4112" t="str">
            <v>Jul</v>
          </cell>
        </row>
        <row r="4113">
          <cell r="C4113" t="str">
            <v>Other</v>
          </cell>
          <cell r="R4113">
            <v>0</v>
          </cell>
          <cell r="AZ4113">
            <v>0</v>
          </cell>
          <cell r="BA4113">
            <v>0</v>
          </cell>
          <cell r="BC4113" t="str">
            <v>OTHERS</v>
          </cell>
          <cell r="BE4113" t="str">
            <v>Aug</v>
          </cell>
        </row>
        <row r="4114">
          <cell r="C4114" t="str">
            <v>Other</v>
          </cell>
          <cell r="R4114">
            <v>0</v>
          </cell>
          <cell r="AZ4114">
            <v>0</v>
          </cell>
          <cell r="BA4114">
            <v>0</v>
          </cell>
          <cell r="BC4114" t="str">
            <v>OTHERS</v>
          </cell>
          <cell r="BE4114" t="str">
            <v>Sep</v>
          </cell>
        </row>
        <row r="4115">
          <cell r="C4115" t="str">
            <v>Other</v>
          </cell>
          <cell r="R4115">
            <v>0</v>
          </cell>
          <cell r="AZ4115">
            <v>0</v>
          </cell>
          <cell r="BA4115">
            <v>0</v>
          </cell>
          <cell r="BC4115" t="str">
            <v>OTHERS</v>
          </cell>
          <cell r="BE4115" t="str">
            <v>Oct</v>
          </cell>
        </row>
        <row r="4116">
          <cell r="C4116" t="str">
            <v>Other</v>
          </cell>
          <cell r="R4116">
            <v>0</v>
          </cell>
          <cell r="AZ4116">
            <v>0</v>
          </cell>
          <cell r="BA4116">
            <v>0</v>
          </cell>
          <cell r="BC4116" t="str">
            <v>OTHERS</v>
          </cell>
          <cell r="BE4116" t="str">
            <v>Nov</v>
          </cell>
        </row>
        <row r="4117">
          <cell r="C4117" t="str">
            <v>Other</v>
          </cell>
          <cell r="R4117">
            <v>0</v>
          </cell>
          <cell r="AZ4117">
            <v>0</v>
          </cell>
          <cell r="BA4117">
            <v>0</v>
          </cell>
          <cell r="BC4117" t="str">
            <v>OTHERS</v>
          </cell>
          <cell r="BE4117" t="str">
            <v>Dec</v>
          </cell>
        </row>
        <row r="4118">
          <cell r="C4118" t="str">
            <v>Other</v>
          </cell>
          <cell r="R4118">
            <v>0</v>
          </cell>
          <cell r="AZ4118">
            <v>0</v>
          </cell>
          <cell r="BA4118">
            <v>0</v>
          </cell>
          <cell r="BC4118" t="str">
            <v>OTHERS</v>
          </cell>
          <cell r="BE4118" t="str">
            <v>Jan</v>
          </cell>
        </row>
        <row r="4119">
          <cell r="C4119" t="str">
            <v>Other</v>
          </cell>
          <cell r="R4119">
            <v>0</v>
          </cell>
          <cell r="AZ4119">
            <v>0</v>
          </cell>
          <cell r="BA4119">
            <v>0</v>
          </cell>
          <cell r="BC4119" t="str">
            <v>OTHERS</v>
          </cell>
          <cell r="BE4119" t="str">
            <v>Feb</v>
          </cell>
        </row>
        <row r="4120">
          <cell r="C4120" t="str">
            <v>Other</v>
          </cell>
          <cell r="R4120">
            <v>0</v>
          </cell>
          <cell r="AZ4120">
            <v>0</v>
          </cell>
          <cell r="BA4120">
            <v>0</v>
          </cell>
          <cell r="BC4120" t="str">
            <v>OTHERS</v>
          </cell>
          <cell r="BE4120" t="str">
            <v>Mar</v>
          </cell>
        </row>
        <row r="4121">
          <cell r="C4121" t="str">
            <v>Other</v>
          </cell>
          <cell r="R4121">
            <v>0</v>
          </cell>
          <cell r="AZ4121">
            <v>0</v>
          </cell>
          <cell r="BA4121">
            <v>0</v>
          </cell>
          <cell r="BC4121" t="str">
            <v>OTHERS</v>
          </cell>
          <cell r="BE4121" t="str">
            <v>Apr</v>
          </cell>
        </row>
        <row r="4122">
          <cell r="C4122" t="str">
            <v>Other</v>
          </cell>
          <cell r="R4122">
            <v>0</v>
          </cell>
          <cell r="AZ4122">
            <v>0</v>
          </cell>
          <cell r="BA4122">
            <v>0</v>
          </cell>
          <cell r="BC4122" t="str">
            <v>OTHERS</v>
          </cell>
          <cell r="BE4122" t="str">
            <v>May</v>
          </cell>
        </row>
        <row r="4123">
          <cell r="C4123" t="str">
            <v>Other</v>
          </cell>
          <cell r="R4123">
            <v>0</v>
          </cell>
          <cell r="AZ4123">
            <v>0</v>
          </cell>
          <cell r="BA4123">
            <v>0</v>
          </cell>
          <cell r="BC4123" t="str">
            <v>OTHERS</v>
          </cell>
          <cell r="BE4123" t="str">
            <v>Jun</v>
          </cell>
        </row>
        <row r="4124">
          <cell r="C4124" t="str">
            <v>Other</v>
          </cell>
          <cell r="R4124">
            <v>0</v>
          </cell>
          <cell r="AZ4124">
            <v>0</v>
          </cell>
          <cell r="BA4124">
            <v>0</v>
          </cell>
          <cell r="BC4124" t="str">
            <v>OTHERS</v>
          </cell>
          <cell r="BE4124" t="str">
            <v>Jul</v>
          </cell>
        </row>
        <row r="4125">
          <cell r="C4125" t="str">
            <v>Other</v>
          </cell>
          <cell r="R4125">
            <v>0</v>
          </cell>
          <cell r="AZ4125">
            <v>0</v>
          </cell>
          <cell r="BA4125">
            <v>0</v>
          </cell>
          <cell r="BC4125" t="str">
            <v>OTHERS</v>
          </cell>
          <cell r="BE4125" t="str">
            <v>Aug</v>
          </cell>
        </row>
        <row r="4126">
          <cell r="C4126" t="str">
            <v>Other</v>
          </cell>
          <cell r="R4126">
            <v>0</v>
          </cell>
          <cell r="AZ4126">
            <v>0</v>
          </cell>
          <cell r="BA4126">
            <v>0</v>
          </cell>
          <cell r="BC4126" t="str">
            <v>OTHERS</v>
          </cell>
          <cell r="BE4126" t="str">
            <v>Sep</v>
          </cell>
        </row>
        <row r="4127">
          <cell r="C4127" t="str">
            <v>Other</v>
          </cell>
          <cell r="R4127">
            <v>0</v>
          </cell>
          <cell r="AZ4127">
            <v>0</v>
          </cell>
          <cell r="BA4127">
            <v>0</v>
          </cell>
          <cell r="BC4127" t="str">
            <v>OTHERS</v>
          </cell>
          <cell r="BE4127" t="str">
            <v>Oct</v>
          </cell>
        </row>
        <row r="4128">
          <cell r="C4128" t="str">
            <v>Other</v>
          </cell>
          <cell r="R4128">
            <v>0</v>
          </cell>
          <cell r="AZ4128">
            <v>0</v>
          </cell>
          <cell r="BA4128">
            <v>0</v>
          </cell>
          <cell r="BC4128" t="str">
            <v>OTHERS</v>
          </cell>
          <cell r="BE4128" t="str">
            <v>Nov</v>
          </cell>
        </row>
        <row r="4129">
          <cell r="C4129" t="str">
            <v>Other</v>
          </cell>
          <cell r="R4129">
            <v>0</v>
          </cell>
          <cell r="AZ4129">
            <v>0</v>
          </cell>
          <cell r="BA4129">
            <v>0</v>
          </cell>
          <cell r="BC4129" t="str">
            <v>OTHERS</v>
          </cell>
          <cell r="BE4129" t="str">
            <v>Dec</v>
          </cell>
        </row>
        <row r="4130">
          <cell r="C4130" t="str">
            <v>Other</v>
          </cell>
          <cell r="R4130">
            <v>0</v>
          </cell>
          <cell r="AZ4130">
            <v>0</v>
          </cell>
          <cell r="BA4130">
            <v>0</v>
          </cell>
          <cell r="BC4130" t="str">
            <v>OTHERS</v>
          </cell>
          <cell r="BE4130" t="str">
            <v>Jan</v>
          </cell>
        </row>
        <row r="4131">
          <cell r="C4131" t="str">
            <v>Other</v>
          </cell>
          <cell r="R4131">
            <v>0</v>
          </cell>
          <cell r="AZ4131">
            <v>0</v>
          </cell>
          <cell r="BA4131">
            <v>0</v>
          </cell>
          <cell r="BC4131" t="str">
            <v>OTHERS</v>
          </cell>
          <cell r="BE4131" t="str">
            <v>Feb</v>
          </cell>
        </row>
        <row r="4132">
          <cell r="C4132" t="str">
            <v>Other</v>
          </cell>
          <cell r="R4132">
            <v>0</v>
          </cell>
          <cell r="AZ4132">
            <v>0</v>
          </cell>
          <cell r="BA4132">
            <v>0</v>
          </cell>
          <cell r="BC4132" t="str">
            <v>OTHERS</v>
          </cell>
          <cell r="BE4132" t="str">
            <v>Mar</v>
          </cell>
        </row>
        <row r="4133">
          <cell r="C4133" t="str">
            <v>Other</v>
          </cell>
          <cell r="R4133">
            <v>0</v>
          </cell>
          <cell r="AZ4133">
            <v>0</v>
          </cell>
          <cell r="BA4133">
            <v>0</v>
          </cell>
          <cell r="BC4133" t="str">
            <v>OTHERS</v>
          </cell>
          <cell r="BE4133" t="str">
            <v>Apr</v>
          </cell>
        </row>
        <row r="4134">
          <cell r="C4134" t="str">
            <v>Other</v>
          </cell>
          <cell r="R4134">
            <v>0</v>
          </cell>
          <cell r="AZ4134">
            <v>0</v>
          </cell>
          <cell r="BA4134">
            <v>0</v>
          </cell>
          <cell r="BC4134" t="str">
            <v>OTHERS</v>
          </cell>
          <cell r="BE4134" t="str">
            <v>May</v>
          </cell>
        </row>
        <row r="4135">
          <cell r="C4135" t="str">
            <v>Other</v>
          </cell>
          <cell r="R4135">
            <v>0</v>
          </cell>
          <cell r="AZ4135">
            <v>0</v>
          </cell>
          <cell r="BA4135">
            <v>0</v>
          </cell>
          <cell r="BC4135" t="str">
            <v>OTHERS</v>
          </cell>
          <cell r="BE4135" t="str">
            <v>Jun</v>
          </cell>
        </row>
        <row r="4136">
          <cell r="C4136" t="str">
            <v>Other</v>
          </cell>
          <cell r="R4136">
            <v>0</v>
          </cell>
          <cell r="AZ4136">
            <v>0</v>
          </cell>
          <cell r="BA4136">
            <v>0</v>
          </cell>
          <cell r="BC4136" t="str">
            <v>OTHERS</v>
          </cell>
          <cell r="BE4136" t="str">
            <v>Jul</v>
          </cell>
        </row>
        <row r="4137">
          <cell r="C4137" t="str">
            <v>Other</v>
          </cell>
          <cell r="R4137">
            <v>0</v>
          </cell>
          <cell r="AZ4137">
            <v>0</v>
          </cell>
          <cell r="BA4137">
            <v>0</v>
          </cell>
          <cell r="BC4137" t="str">
            <v>OTHERS</v>
          </cell>
          <cell r="BE4137" t="str">
            <v>Aug</v>
          </cell>
        </row>
        <row r="4138">
          <cell r="C4138" t="str">
            <v>Other</v>
          </cell>
          <cell r="R4138">
            <v>0</v>
          </cell>
          <cell r="AZ4138">
            <v>0</v>
          </cell>
          <cell r="BA4138">
            <v>0</v>
          </cell>
          <cell r="BC4138" t="str">
            <v>OTHERS</v>
          </cell>
          <cell r="BE4138" t="str">
            <v>Sep</v>
          </cell>
        </row>
        <row r="4139">
          <cell r="C4139" t="str">
            <v>Other</v>
          </cell>
          <cell r="R4139">
            <v>0</v>
          </cell>
          <cell r="AZ4139">
            <v>0</v>
          </cell>
          <cell r="BA4139">
            <v>0</v>
          </cell>
          <cell r="BC4139" t="str">
            <v>OTHERS</v>
          </cell>
          <cell r="BE4139" t="str">
            <v>Oct</v>
          </cell>
        </row>
        <row r="4140">
          <cell r="C4140" t="str">
            <v>Other</v>
          </cell>
          <cell r="R4140">
            <v>0</v>
          </cell>
          <cell r="AZ4140">
            <v>0</v>
          </cell>
          <cell r="BA4140">
            <v>0</v>
          </cell>
          <cell r="BC4140" t="str">
            <v>OTHERS</v>
          </cell>
          <cell r="BE4140" t="str">
            <v>Nov</v>
          </cell>
        </row>
        <row r="4141">
          <cell r="C4141" t="str">
            <v>Other</v>
          </cell>
          <cell r="R4141">
            <v>0</v>
          </cell>
          <cell r="AZ4141">
            <v>0</v>
          </cell>
          <cell r="BA4141">
            <v>0</v>
          </cell>
          <cell r="BC4141" t="str">
            <v>OTHERS</v>
          </cell>
          <cell r="BE4141" t="str">
            <v>Dec</v>
          </cell>
        </row>
        <row r="4142">
          <cell r="C4142" t="str">
            <v>Other</v>
          </cell>
          <cell r="R4142">
            <v>0</v>
          </cell>
          <cell r="AZ4142">
            <v>0</v>
          </cell>
          <cell r="BA4142">
            <v>0</v>
          </cell>
          <cell r="BC4142" t="str">
            <v>OTHERS</v>
          </cell>
          <cell r="BE4142" t="str">
            <v>Jan</v>
          </cell>
        </row>
        <row r="4143">
          <cell r="C4143" t="str">
            <v>Other</v>
          </cell>
          <cell r="R4143">
            <v>0</v>
          </cell>
          <cell r="AZ4143">
            <v>0</v>
          </cell>
          <cell r="BA4143">
            <v>0</v>
          </cell>
          <cell r="BC4143" t="str">
            <v>OTHERS</v>
          </cell>
          <cell r="BE4143" t="str">
            <v>Feb</v>
          </cell>
        </row>
        <row r="4144">
          <cell r="C4144" t="str">
            <v>Other</v>
          </cell>
          <cell r="R4144">
            <v>0</v>
          </cell>
          <cell r="AZ4144">
            <v>0</v>
          </cell>
          <cell r="BA4144">
            <v>0</v>
          </cell>
          <cell r="BC4144" t="str">
            <v>OTHERS</v>
          </cell>
          <cell r="BE4144" t="str">
            <v>Mar</v>
          </cell>
        </row>
        <row r="4145">
          <cell r="C4145" t="str">
            <v>Other</v>
          </cell>
          <cell r="R4145">
            <v>0</v>
          </cell>
          <cell r="AZ4145">
            <v>0</v>
          </cell>
          <cell r="BA4145">
            <v>0</v>
          </cell>
          <cell r="BC4145" t="str">
            <v>OTHERS</v>
          </cell>
          <cell r="BE4145" t="str">
            <v>Apr</v>
          </cell>
        </row>
        <row r="4146">
          <cell r="C4146" t="str">
            <v>Other</v>
          </cell>
          <cell r="R4146">
            <v>0</v>
          </cell>
          <cell r="AZ4146">
            <v>0</v>
          </cell>
          <cell r="BA4146">
            <v>0</v>
          </cell>
          <cell r="BC4146" t="str">
            <v>OTHERS</v>
          </cell>
          <cell r="BE4146" t="str">
            <v>May</v>
          </cell>
        </row>
        <row r="4147">
          <cell r="C4147" t="str">
            <v>Other</v>
          </cell>
          <cell r="R4147">
            <v>0</v>
          </cell>
          <cell r="AZ4147">
            <v>0</v>
          </cell>
          <cell r="BA4147">
            <v>0</v>
          </cell>
          <cell r="BC4147" t="str">
            <v>OTHERS</v>
          </cell>
          <cell r="BE4147" t="str">
            <v>Jun</v>
          </cell>
        </row>
        <row r="4148">
          <cell r="C4148" t="str">
            <v>Other</v>
          </cell>
          <cell r="R4148">
            <v>0</v>
          </cell>
          <cell r="AZ4148">
            <v>0</v>
          </cell>
          <cell r="BA4148">
            <v>0</v>
          </cell>
          <cell r="BC4148" t="str">
            <v>OTHERS</v>
          </cell>
          <cell r="BE4148" t="str">
            <v>Jul</v>
          </cell>
        </row>
        <row r="4149">
          <cell r="C4149" t="str">
            <v>Other</v>
          </cell>
          <cell r="R4149">
            <v>0</v>
          </cell>
          <cell r="AZ4149">
            <v>0</v>
          </cell>
          <cell r="BA4149">
            <v>0</v>
          </cell>
          <cell r="BC4149" t="str">
            <v>OTHERS</v>
          </cell>
          <cell r="BE4149" t="str">
            <v>Aug</v>
          </cell>
        </row>
        <row r="4150">
          <cell r="C4150" t="str">
            <v>Other</v>
          </cell>
          <cell r="R4150">
            <v>0</v>
          </cell>
          <cell r="AZ4150">
            <v>0</v>
          </cell>
          <cell r="BA4150">
            <v>0</v>
          </cell>
          <cell r="BC4150" t="str">
            <v>OTHERS</v>
          </cell>
          <cell r="BE4150" t="str">
            <v>Sep</v>
          </cell>
        </row>
        <row r="4151">
          <cell r="C4151" t="str">
            <v>Other</v>
          </cell>
          <cell r="R4151">
            <v>0</v>
          </cell>
          <cell r="AZ4151">
            <v>0</v>
          </cell>
          <cell r="BA4151">
            <v>0</v>
          </cell>
          <cell r="BC4151" t="str">
            <v>OTHERS</v>
          </cell>
          <cell r="BE4151" t="str">
            <v>Oct</v>
          </cell>
        </row>
        <row r="4152">
          <cell r="C4152" t="str">
            <v>Other</v>
          </cell>
          <cell r="R4152">
            <v>0</v>
          </cell>
          <cell r="AZ4152">
            <v>0</v>
          </cell>
          <cell r="BA4152">
            <v>0</v>
          </cell>
          <cell r="BC4152" t="str">
            <v>OTHERS</v>
          </cell>
          <cell r="BE4152" t="str">
            <v>Nov</v>
          </cell>
        </row>
        <row r="4153">
          <cell r="C4153" t="str">
            <v>Other</v>
          </cell>
          <cell r="R4153">
            <v>0</v>
          </cell>
          <cell r="AZ4153">
            <v>0</v>
          </cell>
          <cell r="BA4153">
            <v>0</v>
          </cell>
          <cell r="BC4153" t="str">
            <v>OTHERS</v>
          </cell>
          <cell r="BE4153" t="str">
            <v>Dec</v>
          </cell>
        </row>
        <row r="4154">
          <cell r="C4154" t="str">
            <v>Other</v>
          </cell>
          <cell r="R4154">
            <v>0</v>
          </cell>
          <cell r="AZ4154">
            <v>0</v>
          </cell>
          <cell r="BA4154">
            <v>0</v>
          </cell>
          <cell r="BC4154" t="str">
            <v>OTHERS</v>
          </cell>
          <cell r="BE4154" t="str">
            <v>Jan</v>
          </cell>
        </row>
        <row r="4155">
          <cell r="C4155" t="str">
            <v>Other</v>
          </cell>
          <cell r="R4155">
            <v>0</v>
          </cell>
          <cell r="AZ4155">
            <v>0</v>
          </cell>
          <cell r="BA4155">
            <v>0</v>
          </cell>
          <cell r="BC4155" t="str">
            <v>OTHERS</v>
          </cell>
          <cell r="BE4155" t="str">
            <v>Feb</v>
          </cell>
        </row>
        <row r="4156">
          <cell r="C4156" t="str">
            <v>Other</v>
          </cell>
          <cell r="R4156">
            <v>0</v>
          </cell>
          <cell r="AZ4156">
            <v>0</v>
          </cell>
          <cell r="BA4156">
            <v>0</v>
          </cell>
          <cell r="BC4156" t="str">
            <v>OTHERS</v>
          </cell>
          <cell r="BE4156" t="str">
            <v>Mar</v>
          </cell>
        </row>
        <row r="4157">
          <cell r="C4157" t="str">
            <v>Other</v>
          </cell>
          <cell r="R4157">
            <v>0</v>
          </cell>
          <cell r="AZ4157">
            <v>0</v>
          </cell>
          <cell r="BA4157">
            <v>0</v>
          </cell>
          <cell r="BC4157" t="str">
            <v>OTHERS</v>
          </cell>
          <cell r="BE4157" t="str">
            <v>Apr</v>
          </cell>
        </row>
        <row r="4158">
          <cell r="C4158" t="str">
            <v>Other</v>
          </cell>
          <cell r="R4158">
            <v>0</v>
          </cell>
          <cell r="AZ4158">
            <v>0</v>
          </cell>
          <cell r="BA4158">
            <v>0</v>
          </cell>
          <cell r="BC4158" t="str">
            <v>OTHERS</v>
          </cell>
          <cell r="BE4158" t="str">
            <v>May</v>
          </cell>
        </row>
        <row r="4159">
          <cell r="C4159" t="str">
            <v>Other</v>
          </cell>
          <cell r="R4159">
            <v>0</v>
          </cell>
          <cell r="AZ4159">
            <v>0</v>
          </cell>
          <cell r="BA4159">
            <v>0</v>
          </cell>
          <cell r="BC4159" t="str">
            <v>OTHERS</v>
          </cell>
          <cell r="BE4159" t="str">
            <v>Jun</v>
          </cell>
        </row>
        <row r="4160">
          <cell r="C4160" t="str">
            <v>Other</v>
          </cell>
          <cell r="R4160">
            <v>0</v>
          </cell>
          <cell r="AZ4160">
            <v>0</v>
          </cell>
          <cell r="BA4160">
            <v>0</v>
          </cell>
          <cell r="BC4160" t="str">
            <v>OTHERS</v>
          </cell>
          <cell r="BE4160" t="str">
            <v>Jul</v>
          </cell>
        </row>
        <row r="4161">
          <cell r="C4161" t="str">
            <v>Other</v>
          </cell>
          <cell r="R4161">
            <v>0</v>
          </cell>
          <cell r="AZ4161">
            <v>0</v>
          </cell>
          <cell r="BA4161">
            <v>0</v>
          </cell>
          <cell r="BC4161" t="str">
            <v>OTHERS</v>
          </cell>
          <cell r="BE4161" t="str">
            <v>Aug</v>
          </cell>
        </row>
        <row r="4162">
          <cell r="C4162" t="str">
            <v>Other</v>
          </cell>
          <cell r="R4162">
            <v>0</v>
          </cell>
          <cell r="AZ4162">
            <v>0</v>
          </cell>
          <cell r="BA4162">
            <v>0</v>
          </cell>
          <cell r="BC4162" t="str">
            <v>OTHERS</v>
          </cell>
          <cell r="BE4162" t="str">
            <v>Sep</v>
          </cell>
        </row>
        <row r="4163">
          <cell r="C4163" t="str">
            <v>Other</v>
          </cell>
          <cell r="R4163">
            <v>0</v>
          </cell>
          <cell r="AZ4163">
            <v>0</v>
          </cell>
          <cell r="BA4163">
            <v>0</v>
          </cell>
          <cell r="BC4163" t="str">
            <v>OTHERS</v>
          </cell>
          <cell r="BE4163" t="str">
            <v>Oct</v>
          </cell>
        </row>
        <row r="4164">
          <cell r="C4164" t="str">
            <v>Other</v>
          </cell>
          <cell r="R4164">
            <v>0</v>
          </cell>
          <cell r="AZ4164">
            <v>0</v>
          </cell>
          <cell r="BA4164">
            <v>0</v>
          </cell>
          <cell r="BC4164" t="str">
            <v>OTHERS</v>
          </cell>
          <cell r="BE4164" t="str">
            <v>Nov</v>
          </cell>
        </row>
        <row r="4165">
          <cell r="C4165" t="str">
            <v>Other</v>
          </cell>
          <cell r="R4165">
            <v>0</v>
          </cell>
          <cell r="AZ4165">
            <v>0</v>
          </cell>
          <cell r="BA4165">
            <v>0</v>
          </cell>
          <cell r="BC4165" t="str">
            <v>OTHERS</v>
          </cell>
          <cell r="BE4165" t="str">
            <v>Dec</v>
          </cell>
        </row>
        <row r="4166">
          <cell r="C4166" t="str">
            <v>Other</v>
          </cell>
          <cell r="R4166">
            <v>0</v>
          </cell>
          <cell r="AZ4166">
            <v>0</v>
          </cell>
          <cell r="BA4166">
            <v>0</v>
          </cell>
          <cell r="BC4166" t="str">
            <v>OTHERS</v>
          </cell>
          <cell r="BE4166" t="str">
            <v>Jan</v>
          </cell>
        </row>
        <row r="4167">
          <cell r="C4167" t="str">
            <v>Other</v>
          </cell>
          <cell r="R4167">
            <v>0</v>
          </cell>
          <cell r="AZ4167">
            <v>0</v>
          </cell>
          <cell r="BA4167">
            <v>0</v>
          </cell>
          <cell r="BC4167" t="str">
            <v>OTHERS</v>
          </cell>
          <cell r="BE4167" t="str">
            <v>Feb</v>
          </cell>
        </row>
        <row r="4168">
          <cell r="C4168" t="str">
            <v>Other</v>
          </cell>
          <cell r="R4168">
            <v>0</v>
          </cell>
          <cell r="AZ4168">
            <v>0</v>
          </cell>
          <cell r="BA4168">
            <v>0</v>
          </cell>
          <cell r="BC4168" t="str">
            <v>OTHERS</v>
          </cell>
          <cell r="BE4168" t="str">
            <v>Mar</v>
          </cell>
        </row>
        <row r="4169">
          <cell r="C4169" t="str">
            <v>Other</v>
          </cell>
          <cell r="R4169">
            <v>0</v>
          </cell>
          <cell r="AZ4169">
            <v>0</v>
          </cell>
          <cell r="BA4169">
            <v>0</v>
          </cell>
          <cell r="BC4169" t="str">
            <v>OTHERS</v>
          </cell>
          <cell r="BE4169" t="str">
            <v>Apr</v>
          </cell>
        </row>
        <row r="4170">
          <cell r="C4170" t="str">
            <v>Other</v>
          </cell>
          <cell r="R4170">
            <v>0</v>
          </cell>
          <cell r="AZ4170">
            <v>0</v>
          </cell>
          <cell r="BA4170">
            <v>0</v>
          </cell>
          <cell r="BC4170" t="str">
            <v>OTHERS</v>
          </cell>
          <cell r="BE4170" t="str">
            <v>May</v>
          </cell>
        </row>
        <row r="4171">
          <cell r="C4171" t="str">
            <v>Other</v>
          </cell>
          <cell r="R4171">
            <v>0</v>
          </cell>
          <cell r="AZ4171">
            <v>0</v>
          </cell>
          <cell r="BA4171">
            <v>0</v>
          </cell>
          <cell r="BC4171" t="str">
            <v>OTHERS</v>
          </cell>
          <cell r="BE4171" t="str">
            <v>Jun</v>
          </cell>
        </row>
        <row r="4172">
          <cell r="C4172" t="str">
            <v>Other</v>
          </cell>
          <cell r="R4172">
            <v>0</v>
          </cell>
          <cell r="AZ4172">
            <v>0</v>
          </cell>
          <cell r="BA4172">
            <v>0</v>
          </cell>
          <cell r="BC4172" t="str">
            <v>OTHERS</v>
          </cell>
          <cell r="BE4172" t="str">
            <v>Jul</v>
          </cell>
        </row>
        <row r="4173">
          <cell r="C4173" t="str">
            <v>Other</v>
          </cell>
          <cell r="R4173">
            <v>0</v>
          </cell>
          <cell r="AZ4173">
            <v>0</v>
          </cell>
          <cell r="BA4173">
            <v>0</v>
          </cell>
          <cell r="BC4173" t="str">
            <v>OTHERS</v>
          </cell>
          <cell r="BE4173" t="str">
            <v>Aug</v>
          </cell>
        </row>
        <row r="4174">
          <cell r="C4174" t="str">
            <v>Other</v>
          </cell>
          <cell r="R4174">
            <v>0</v>
          </cell>
          <cell r="AZ4174">
            <v>0</v>
          </cell>
          <cell r="BA4174">
            <v>0</v>
          </cell>
          <cell r="BC4174" t="str">
            <v>OTHERS</v>
          </cell>
          <cell r="BE4174" t="str">
            <v>Sep</v>
          </cell>
        </row>
        <row r="4175">
          <cell r="C4175" t="str">
            <v>Other</v>
          </cell>
          <cell r="R4175">
            <v>0</v>
          </cell>
          <cell r="AZ4175">
            <v>0</v>
          </cell>
          <cell r="BA4175">
            <v>0</v>
          </cell>
          <cell r="BC4175" t="str">
            <v>OTHERS</v>
          </cell>
          <cell r="BE4175" t="str">
            <v>Oct</v>
          </cell>
        </row>
        <row r="4176">
          <cell r="C4176" t="str">
            <v>Other</v>
          </cell>
          <cell r="R4176">
            <v>0</v>
          </cell>
          <cell r="AZ4176">
            <v>0</v>
          </cell>
          <cell r="BA4176">
            <v>0</v>
          </cell>
          <cell r="BC4176" t="str">
            <v>OTHERS</v>
          </cell>
          <cell r="BE4176" t="str">
            <v>Nov</v>
          </cell>
        </row>
        <row r="4177">
          <cell r="C4177" t="str">
            <v>Other</v>
          </cell>
          <cell r="R4177">
            <v>0</v>
          </cell>
          <cell r="AZ4177">
            <v>0</v>
          </cell>
          <cell r="BA4177">
            <v>0</v>
          </cell>
          <cell r="BC4177" t="str">
            <v>OTHERS</v>
          </cell>
          <cell r="BE4177" t="str">
            <v>Dec</v>
          </cell>
        </row>
        <row r="4178">
          <cell r="C4178" t="str">
            <v>Other</v>
          </cell>
          <cell r="R4178">
            <v>0</v>
          </cell>
          <cell r="AZ4178">
            <v>0</v>
          </cell>
          <cell r="BA4178">
            <v>0</v>
          </cell>
          <cell r="BC4178" t="str">
            <v>OTHERS</v>
          </cell>
          <cell r="BE4178" t="str">
            <v>Jan</v>
          </cell>
        </row>
        <row r="4179">
          <cell r="C4179" t="str">
            <v>Other</v>
          </cell>
          <cell r="R4179">
            <v>0</v>
          </cell>
          <cell r="AZ4179">
            <v>0</v>
          </cell>
          <cell r="BA4179">
            <v>0</v>
          </cell>
          <cell r="BC4179" t="str">
            <v>OTHERS</v>
          </cell>
          <cell r="BE4179" t="str">
            <v>Feb</v>
          </cell>
        </row>
        <row r="4180">
          <cell r="C4180" t="str">
            <v>Other</v>
          </cell>
          <cell r="R4180">
            <v>0</v>
          </cell>
          <cell r="AZ4180">
            <v>0</v>
          </cell>
          <cell r="BA4180">
            <v>0</v>
          </cell>
          <cell r="BC4180" t="str">
            <v>OTHERS</v>
          </cell>
          <cell r="BE4180" t="str">
            <v>Mar</v>
          </cell>
        </row>
        <row r="4181">
          <cell r="C4181" t="str">
            <v>Other</v>
          </cell>
          <cell r="R4181">
            <v>0</v>
          </cell>
          <cell r="AZ4181">
            <v>0</v>
          </cell>
          <cell r="BA4181">
            <v>0</v>
          </cell>
          <cell r="BC4181" t="str">
            <v>OTHERS</v>
          </cell>
          <cell r="BE4181" t="str">
            <v>Apr</v>
          </cell>
        </row>
        <row r="4182">
          <cell r="C4182" t="str">
            <v>Other</v>
          </cell>
          <cell r="R4182">
            <v>0</v>
          </cell>
          <cell r="AZ4182">
            <v>0</v>
          </cell>
          <cell r="BA4182">
            <v>0</v>
          </cell>
          <cell r="BC4182" t="str">
            <v>OTHERS</v>
          </cell>
          <cell r="BE4182" t="str">
            <v>May</v>
          </cell>
        </row>
        <row r="4183">
          <cell r="C4183" t="str">
            <v>Other</v>
          </cell>
          <cell r="R4183">
            <v>0</v>
          </cell>
          <cell r="AZ4183">
            <v>0</v>
          </cell>
          <cell r="BA4183">
            <v>0</v>
          </cell>
          <cell r="BC4183" t="str">
            <v>OTHERS</v>
          </cell>
          <cell r="BE4183" t="str">
            <v>Jun</v>
          </cell>
        </row>
        <row r="4184">
          <cell r="C4184" t="str">
            <v>Other</v>
          </cell>
          <cell r="R4184">
            <v>0</v>
          </cell>
          <cell r="AZ4184">
            <v>0</v>
          </cell>
          <cell r="BA4184">
            <v>0</v>
          </cell>
          <cell r="BC4184" t="str">
            <v>OTHERS</v>
          </cell>
          <cell r="BE4184" t="str">
            <v>Jul</v>
          </cell>
        </row>
        <row r="4185">
          <cell r="C4185" t="str">
            <v>Other</v>
          </cell>
          <cell r="R4185">
            <v>0</v>
          </cell>
          <cell r="AZ4185">
            <v>0</v>
          </cell>
          <cell r="BA4185">
            <v>0</v>
          </cell>
          <cell r="BC4185" t="str">
            <v>OTHERS</v>
          </cell>
          <cell r="BE4185" t="str">
            <v>Aug</v>
          </cell>
        </row>
        <row r="4186">
          <cell r="C4186" t="str">
            <v>Other</v>
          </cell>
          <cell r="R4186">
            <v>0</v>
          </cell>
          <cell r="AZ4186">
            <v>0</v>
          </cell>
          <cell r="BA4186">
            <v>0</v>
          </cell>
          <cell r="BC4186" t="str">
            <v>OTHERS</v>
          </cell>
          <cell r="BE4186" t="str">
            <v>Sep</v>
          </cell>
        </row>
        <row r="4187">
          <cell r="C4187" t="str">
            <v>Other</v>
          </cell>
          <cell r="R4187">
            <v>0</v>
          </cell>
          <cell r="AZ4187">
            <v>0</v>
          </cell>
          <cell r="BA4187">
            <v>0</v>
          </cell>
          <cell r="BC4187" t="str">
            <v>OTHERS</v>
          </cell>
          <cell r="BE4187" t="str">
            <v>Oct</v>
          </cell>
        </row>
        <row r="4188">
          <cell r="C4188" t="str">
            <v>Other</v>
          </cell>
          <cell r="R4188">
            <v>0</v>
          </cell>
          <cell r="AZ4188">
            <v>0</v>
          </cell>
          <cell r="BA4188">
            <v>0</v>
          </cell>
          <cell r="BC4188" t="str">
            <v>OTHERS</v>
          </cell>
          <cell r="BE4188" t="str">
            <v>Nov</v>
          </cell>
        </row>
        <row r="4189">
          <cell r="C4189" t="str">
            <v>Other</v>
          </cell>
          <cell r="R4189">
            <v>0</v>
          </cell>
          <cell r="AZ4189">
            <v>0</v>
          </cell>
          <cell r="BA4189">
            <v>0</v>
          </cell>
          <cell r="BC4189" t="str">
            <v>OTHERS</v>
          </cell>
          <cell r="BE4189" t="str">
            <v>Dec</v>
          </cell>
        </row>
        <row r="4190">
          <cell r="C4190" t="str">
            <v>Other</v>
          </cell>
          <cell r="R4190">
            <v>0</v>
          </cell>
          <cell r="AZ4190">
            <v>0</v>
          </cell>
          <cell r="BA4190">
            <v>0</v>
          </cell>
          <cell r="BC4190" t="str">
            <v>OTHERS</v>
          </cell>
          <cell r="BE4190" t="str">
            <v>Jan</v>
          </cell>
        </row>
        <row r="4191">
          <cell r="C4191" t="str">
            <v>Other</v>
          </cell>
          <cell r="R4191">
            <v>0</v>
          </cell>
          <cell r="AZ4191">
            <v>0</v>
          </cell>
          <cell r="BA4191">
            <v>0</v>
          </cell>
          <cell r="BC4191" t="str">
            <v>OTHERS</v>
          </cell>
          <cell r="BE4191" t="str">
            <v>Feb</v>
          </cell>
        </row>
        <row r="4192">
          <cell r="C4192" t="str">
            <v>Other</v>
          </cell>
          <cell r="R4192">
            <v>0</v>
          </cell>
          <cell r="AZ4192">
            <v>0</v>
          </cell>
          <cell r="BA4192">
            <v>0</v>
          </cell>
          <cell r="BC4192" t="str">
            <v>OTHERS</v>
          </cell>
          <cell r="BE4192" t="str">
            <v>Mar</v>
          </cell>
        </row>
        <row r="4193">
          <cell r="C4193" t="str">
            <v>Other</v>
          </cell>
          <cell r="R4193">
            <v>0</v>
          </cell>
          <cell r="AZ4193">
            <v>0</v>
          </cell>
          <cell r="BA4193">
            <v>0</v>
          </cell>
          <cell r="BC4193" t="str">
            <v>OTHERS</v>
          </cell>
          <cell r="BE4193" t="str">
            <v>Apr</v>
          </cell>
        </row>
        <row r="4194">
          <cell r="C4194" t="str">
            <v>Other</v>
          </cell>
          <cell r="R4194">
            <v>60000</v>
          </cell>
          <cell r="AZ4194">
            <v>-18000</v>
          </cell>
          <cell r="BA4194">
            <v>-99310.344827586203</v>
          </cell>
          <cell r="BC4194" t="str">
            <v>OTHERS</v>
          </cell>
          <cell r="BE4194" t="str">
            <v>May</v>
          </cell>
        </row>
        <row r="4195">
          <cell r="C4195" t="str">
            <v>Other</v>
          </cell>
          <cell r="R4195">
            <v>60000</v>
          </cell>
          <cell r="AZ4195">
            <v>-18000</v>
          </cell>
          <cell r="BA4195">
            <v>-99310.344827586203</v>
          </cell>
          <cell r="BC4195" t="str">
            <v>OTHERS</v>
          </cell>
          <cell r="BE4195" t="str">
            <v>Jun</v>
          </cell>
        </row>
        <row r="4196">
          <cell r="C4196" t="str">
            <v>Other</v>
          </cell>
          <cell r="R4196">
            <v>60000</v>
          </cell>
          <cell r="AZ4196">
            <v>-18000</v>
          </cell>
          <cell r="BA4196">
            <v>-99310.344827586203</v>
          </cell>
          <cell r="BC4196" t="str">
            <v>OTHERS</v>
          </cell>
          <cell r="BE4196" t="str">
            <v>Jul</v>
          </cell>
        </row>
        <row r="4197">
          <cell r="C4197" t="str">
            <v>Other</v>
          </cell>
          <cell r="R4197">
            <v>0</v>
          </cell>
          <cell r="AZ4197">
            <v>0</v>
          </cell>
          <cell r="BA4197">
            <v>0</v>
          </cell>
          <cell r="BC4197" t="str">
            <v>OTHERS</v>
          </cell>
          <cell r="BE4197" t="str">
            <v>Aug</v>
          </cell>
        </row>
        <row r="4198">
          <cell r="C4198" t="str">
            <v>Other</v>
          </cell>
          <cell r="R4198">
            <v>60000</v>
          </cell>
          <cell r="AZ4198">
            <v>-18000</v>
          </cell>
          <cell r="BA4198">
            <v>-99310.344827586203</v>
          </cell>
          <cell r="BC4198" t="str">
            <v>OTHERS</v>
          </cell>
          <cell r="BE4198" t="str">
            <v>Sep</v>
          </cell>
        </row>
        <row r="4199">
          <cell r="C4199" t="str">
            <v>Other</v>
          </cell>
          <cell r="R4199">
            <v>60000</v>
          </cell>
          <cell r="AZ4199">
            <v>-18000</v>
          </cell>
          <cell r="BA4199">
            <v>-99310.344827586203</v>
          </cell>
          <cell r="BC4199" t="str">
            <v>OTHERS</v>
          </cell>
          <cell r="BE4199" t="str">
            <v>Oct</v>
          </cell>
        </row>
        <row r="4200">
          <cell r="C4200" t="str">
            <v>Other</v>
          </cell>
          <cell r="R4200">
            <v>60000</v>
          </cell>
          <cell r="AZ4200">
            <v>-18000</v>
          </cell>
          <cell r="BA4200">
            <v>-99310.344827586203</v>
          </cell>
          <cell r="BC4200" t="str">
            <v>OTHERS</v>
          </cell>
          <cell r="BE4200" t="str">
            <v>Nov</v>
          </cell>
        </row>
        <row r="4201">
          <cell r="C4201" t="str">
            <v>Other</v>
          </cell>
          <cell r="R4201">
            <v>0</v>
          </cell>
          <cell r="AZ4201">
            <v>0</v>
          </cell>
          <cell r="BA4201">
            <v>0</v>
          </cell>
          <cell r="BC4201" t="str">
            <v>OTHERS</v>
          </cell>
          <cell r="BE4201" t="str">
            <v>Dec</v>
          </cell>
        </row>
        <row r="4202">
          <cell r="C4202" t="str">
            <v>Other</v>
          </cell>
          <cell r="R4202">
            <v>0</v>
          </cell>
          <cell r="AZ4202">
            <v>0</v>
          </cell>
          <cell r="BA4202">
            <v>0</v>
          </cell>
          <cell r="BC4202" t="str">
            <v>OTHERS</v>
          </cell>
          <cell r="BE4202" t="str">
            <v>Jan</v>
          </cell>
        </row>
        <row r="4203">
          <cell r="C4203" t="str">
            <v>Other</v>
          </cell>
          <cell r="R4203">
            <v>0</v>
          </cell>
          <cell r="AZ4203">
            <v>0</v>
          </cell>
          <cell r="BA4203">
            <v>0</v>
          </cell>
          <cell r="BC4203" t="str">
            <v>OTHERS</v>
          </cell>
          <cell r="BE4203" t="str">
            <v>Feb</v>
          </cell>
        </row>
        <row r="4204">
          <cell r="C4204" t="str">
            <v>Other</v>
          </cell>
          <cell r="R4204">
            <v>0</v>
          </cell>
          <cell r="AZ4204">
            <v>0</v>
          </cell>
          <cell r="BA4204">
            <v>0</v>
          </cell>
          <cell r="BC4204" t="str">
            <v>OTHERS</v>
          </cell>
          <cell r="BE4204" t="str">
            <v>Mar</v>
          </cell>
        </row>
        <row r="4205">
          <cell r="C4205" t="str">
            <v>Other</v>
          </cell>
          <cell r="R4205">
            <v>0</v>
          </cell>
          <cell r="AZ4205">
            <v>0</v>
          </cell>
          <cell r="BA4205">
            <v>0</v>
          </cell>
          <cell r="BC4205" t="str">
            <v>OTHERS</v>
          </cell>
          <cell r="BE4205" t="str">
            <v>Apr</v>
          </cell>
        </row>
        <row r="4206">
          <cell r="C4206" t="str">
            <v>Other</v>
          </cell>
          <cell r="R4206">
            <v>0</v>
          </cell>
          <cell r="AZ4206">
            <v>0</v>
          </cell>
          <cell r="BA4206">
            <v>0</v>
          </cell>
          <cell r="BC4206" t="str">
            <v>OTHERS</v>
          </cell>
          <cell r="BE4206" t="str">
            <v>May</v>
          </cell>
        </row>
        <row r="4207">
          <cell r="C4207" t="str">
            <v>Other</v>
          </cell>
          <cell r="R4207">
            <v>16000</v>
          </cell>
          <cell r="AZ4207">
            <v>-4800</v>
          </cell>
          <cell r="BA4207">
            <v>-26482.758620689656</v>
          </cell>
          <cell r="BC4207" t="str">
            <v>OTHERS</v>
          </cell>
          <cell r="BE4207" t="str">
            <v>Jun</v>
          </cell>
        </row>
        <row r="4208">
          <cell r="C4208" t="str">
            <v>Other</v>
          </cell>
          <cell r="R4208">
            <v>80000</v>
          </cell>
          <cell r="AZ4208">
            <v>-24000</v>
          </cell>
          <cell r="BA4208">
            <v>-132413.79310344826</v>
          </cell>
          <cell r="BC4208" t="str">
            <v>OTHERS</v>
          </cell>
          <cell r="BE4208" t="str">
            <v>Jul</v>
          </cell>
        </row>
        <row r="4209">
          <cell r="C4209" t="str">
            <v>Other</v>
          </cell>
          <cell r="R4209">
            <v>0</v>
          </cell>
          <cell r="AZ4209">
            <v>0</v>
          </cell>
          <cell r="BA4209">
            <v>0</v>
          </cell>
          <cell r="BC4209" t="str">
            <v>OTHERS</v>
          </cell>
          <cell r="BE4209" t="str">
            <v>Aug</v>
          </cell>
        </row>
        <row r="4210">
          <cell r="C4210" t="str">
            <v>Other</v>
          </cell>
          <cell r="R4210">
            <v>100000</v>
          </cell>
          <cell r="AZ4210">
            <v>-30000</v>
          </cell>
          <cell r="BA4210">
            <v>-165517.24137931035</v>
          </cell>
          <cell r="BC4210" t="str">
            <v>OTHERS</v>
          </cell>
          <cell r="BE4210" t="str">
            <v>Sep</v>
          </cell>
        </row>
        <row r="4211">
          <cell r="C4211" t="str">
            <v>Other</v>
          </cell>
          <cell r="R4211">
            <v>0</v>
          </cell>
          <cell r="AZ4211">
            <v>0</v>
          </cell>
          <cell r="BA4211">
            <v>0</v>
          </cell>
          <cell r="BC4211" t="str">
            <v>OTHERS</v>
          </cell>
          <cell r="BE4211" t="str">
            <v>Oct</v>
          </cell>
        </row>
        <row r="4212">
          <cell r="C4212" t="str">
            <v>Other</v>
          </cell>
          <cell r="R4212">
            <v>60000</v>
          </cell>
          <cell r="AZ4212">
            <v>-18000</v>
          </cell>
          <cell r="BA4212">
            <v>-99310.344827586203</v>
          </cell>
          <cell r="BC4212" t="str">
            <v>OTHERS</v>
          </cell>
          <cell r="BE4212" t="str">
            <v>Nov</v>
          </cell>
        </row>
        <row r="4213">
          <cell r="C4213" t="str">
            <v>Other</v>
          </cell>
          <cell r="R4213">
            <v>0</v>
          </cell>
          <cell r="AZ4213">
            <v>0</v>
          </cell>
          <cell r="BA4213">
            <v>0</v>
          </cell>
          <cell r="BC4213" t="str">
            <v>OTHERS</v>
          </cell>
          <cell r="BE4213" t="str">
            <v>Dec</v>
          </cell>
        </row>
        <row r="4214">
          <cell r="C4214" t="str">
            <v>Other</v>
          </cell>
          <cell r="R4214">
            <v>0</v>
          </cell>
          <cell r="AZ4214">
            <v>0</v>
          </cell>
          <cell r="BA4214">
            <v>0</v>
          </cell>
          <cell r="BC4214" t="str">
            <v>OTHERS</v>
          </cell>
          <cell r="BE4214" t="str">
            <v>Jan</v>
          </cell>
        </row>
        <row r="4215">
          <cell r="C4215" t="str">
            <v>Other</v>
          </cell>
          <cell r="R4215">
            <v>25000</v>
          </cell>
          <cell r="AZ4215">
            <v>-7500</v>
          </cell>
          <cell r="BA4215">
            <v>-41379.310344827587</v>
          </cell>
          <cell r="BC4215" t="str">
            <v>OTHERS</v>
          </cell>
          <cell r="BE4215" t="str">
            <v>Feb</v>
          </cell>
        </row>
        <row r="4216">
          <cell r="C4216" t="str">
            <v>Other</v>
          </cell>
          <cell r="R4216">
            <v>25000</v>
          </cell>
          <cell r="AZ4216">
            <v>-7500</v>
          </cell>
          <cell r="BA4216">
            <v>-41379.310344827587</v>
          </cell>
          <cell r="BC4216" t="str">
            <v>OTHERS</v>
          </cell>
          <cell r="BE4216" t="str">
            <v>Mar</v>
          </cell>
        </row>
        <row r="4217">
          <cell r="C4217" t="str">
            <v>Other</v>
          </cell>
          <cell r="R4217">
            <v>0</v>
          </cell>
          <cell r="AZ4217">
            <v>0</v>
          </cell>
          <cell r="BA4217">
            <v>0</v>
          </cell>
          <cell r="BC4217" t="str">
            <v>OTHERS</v>
          </cell>
          <cell r="BE4217" t="str">
            <v>Apr</v>
          </cell>
        </row>
        <row r="4218">
          <cell r="C4218" t="str">
            <v>Other</v>
          </cell>
          <cell r="R4218">
            <v>21000</v>
          </cell>
          <cell r="AZ4218">
            <v>-6300</v>
          </cell>
          <cell r="BA4218">
            <v>-34758.620689655174</v>
          </cell>
          <cell r="BC4218" t="str">
            <v>OTHERS</v>
          </cell>
          <cell r="BE4218" t="str">
            <v>May</v>
          </cell>
        </row>
        <row r="4219">
          <cell r="C4219" t="str">
            <v>Other</v>
          </cell>
          <cell r="R4219">
            <v>0</v>
          </cell>
          <cell r="AZ4219">
            <v>0</v>
          </cell>
          <cell r="BA4219">
            <v>0</v>
          </cell>
          <cell r="BC4219" t="str">
            <v>OTHERS</v>
          </cell>
          <cell r="BE4219" t="str">
            <v>Jun</v>
          </cell>
        </row>
        <row r="4220">
          <cell r="C4220" t="str">
            <v>Other</v>
          </cell>
          <cell r="R4220">
            <v>0</v>
          </cell>
          <cell r="AZ4220">
            <v>0</v>
          </cell>
          <cell r="BA4220">
            <v>0</v>
          </cell>
          <cell r="BC4220" t="str">
            <v>OTHERS</v>
          </cell>
          <cell r="BE4220" t="str">
            <v>Jul</v>
          </cell>
        </row>
        <row r="4221">
          <cell r="C4221" t="str">
            <v>Other</v>
          </cell>
          <cell r="R4221">
            <v>60000</v>
          </cell>
          <cell r="AZ4221">
            <v>-18000</v>
          </cell>
          <cell r="BA4221">
            <v>-99310.344827586203</v>
          </cell>
          <cell r="BC4221" t="str">
            <v>OTHERS</v>
          </cell>
          <cell r="BE4221" t="str">
            <v>Aug</v>
          </cell>
        </row>
        <row r="4222">
          <cell r="C4222" t="str">
            <v>Other</v>
          </cell>
          <cell r="R4222">
            <v>0</v>
          </cell>
          <cell r="AZ4222">
            <v>0</v>
          </cell>
          <cell r="BA4222">
            <v>0</v>
          </cell>
          <cell r="BC4222" t="str">
            <v>OTHERS</v>
          </cell>
          <cell r="BE4222" t="str">
            <v>Sep</v>
          </cell>
        </row>
        <row r="4223">
          <cell r="C4223" t="str">
            <v>Other</v>
          </cell>
          <cell r="R4223">
            <v>40000</v>
          </cell>
          <cell r="AZ4223">
            <v>-12000</v>
          </cell>
          <cell r="BA4223">
            <v>-66206.89655172413</v>
          </cell>
          <cell r="BC4223" t="str">
            <v>OTHERS</v>
          </cell>
          <cell r="BE4223" t="str">
            <v>Oct</v>
          </cell>
        </row>
        <row r="4224">
          <cell r="C4224" t="str">
            <v>Other</v>
          </cell>
          <cell r="R4224">
            <v>0</v>
          </cell>
          <cell r="AZ4224">
            <v>0</v>
          </cell>
          <cell r="BA4224">
            <v>0</v>
          </cell>
          <cell r="BC4224" t="str">
            <v>OTHERS</v>
          </cell>
          <cell r="BE4224" t="str">
            <v>Nov</v>
          </cell>
        </row>
        <row r="4225">
          <cell r="C4225" t="str">
            <v>Other</v>
          </cell>
          <cell r="R4225">
            <v>0</v>
          </cell>
          <cell r="AZ4225">
            <v>0</v>
          </cell>
          <cell r="BA4225">
            <v>0</v>
          </cell>
          <cell r="BC4225" t="str">
            <v>OTHERS</v>
          </cell>
          <cell r="BE4225" t="str">
            <v>Dec</v>
          </cell>
        </row>
        <row r="4226">
          <cell r="C4226" t="str">
            <v>Other</v>
          </cell>
          <cell r="R4226">
            <v>0</v>
          </cell>
          <cell r="AZ4226">
            <v>0</v>
          </cell>
          <cell r="BA4226">
            <v>0</v>
          </cell>
          <cell r="BC4226" t="str">
            <v>OTHERS</v>
          </cell>
          <cell r="BE4226" t="str">
            <v>Jan</v>
          </cell>
        </row>
        <row r="4227">
          <cell r="C4227" t="str">
            <v>Other</v>
          </cell>
          <cell r="R4227">
            <v>0</v>
          </cell>
          <cell r="AZ4227">
            <v>0</v>
          </cell>
          <cell r="BA4227">
            <v>0</v>
          </cell>
          <cell r="BC4227" t="str">
            <v>OTHERS</v>
          </cell>
          <cell r="BE4227" t="str">
            <v>Feb</v>
          </cell>
        </row>
        <row r="4228">
          <cell r="C4228" t="str">
            <v>Other</v>
          </cell>
          <cell r="R4228">
            <v>0</v>
          </cell>
          <cell r="AZ4228">
            <v>0</v>
          </cell>
          <cell r="BA4228">
            <v>0</v>
          </cell>
          <cell r="BC4228" t="str">
            <v>OTHERS</v>
          </cell>
          <cell r="BE4228" t="str">
            <v>Mar</v>
          </cell>
        </row>
        <row r="4229">
          <cell r="C4229" t="str">
            <v>Other</v>
          </cell>
          <cell r="R4229">
            <v>0</v>
          </cell>
          <cell r="AZ4229">
            <v>0</v>
          </cell>
          <cell r="BA4229">
            <v>0</v>
          </cell>
          <cell r="BC4229" t="str">
            <v>OTHERS</v>
          </cell>
          <cell r="BE4229" t="str">
            <v>Apr</v>
          </cell>
        </row>
        <row r="4230">
          <cell r="C4230" t="str">
            <v>Other</v>
          </cell>
          <cell r="R4230">
            <v>24000</v>
          </cell>
          <cell r="AZ4230">
            <v>-7200</v>
          </cell>
          <cell r="BA4230">
            <v>-39724.137931034486</v>
          </cell>
          <cell r="BC4230" t="str">
            <v>OTHERS</v>
          </cell>
          <cell r="BE4230" t="str">
            <v>May</v>
          </cell>
        </row>
        <row r="4231">
          <cell r="C4231" t="str">
            <v>Other</v>
          </cell>
          <cell r="R4231">
            <v>0</v>
          </cell>
          <cell r="AZ4231">
            <v>0</v>
          </cell>
          <cell r="BA4231">
            <v>0</v>
          </cell>
          <cell r="BC4231" t="str">
            <v>OTHERS</v>
          </cell>
          <cell r="BE4231" t="str">
            <v>Jun</v>
          </cell>
        </row>
        <row r="4232">
          <cell r="C4232" t="str">
            <v>Other</v>
          </cell>
          <cell r="R4232">
            <v>0</v>
          </cell>
          <cell r="AZ4232">
            <v>0</v>
          </cell>
          <cell r="BA4232">
            <v>0</v>
          </cell>
          <cell r="BC4232" t="str">
            <v>OTHERS</v>
          </cell>
          <cell r="BE4232" t="str">
            <v>Jul</v>
          </cell>
        </row>
        <row r="4233">
          <cell r="C4233" t="str">
            <v>Other</v>
          </cell>
          <cell r="R4233">
            <v>0</v>
          </cell>
          <cell r="AZ4233">
            <v>0</v>
          </cell>
          <cell r="BA4233">
            <v>0</v>
          </cell>
          <cell r="BC4233" t="str">
            <v>OTHERS</v>
          </cell>
          <cell r="BE4233" t="str">
            <v>Aug</v>
          </cell>
        </row>
        <row r="4234">
          <cell r="C4234" t="str">
            <v>Other</v>
          </cell>
          <cell r="R4234">
            <v>0</v>
          </cell>
          <cell r="AZ4234">
            <v>0</v>
          </cell>
          <cell r="BA4234">
            <v>0</v>
          </cell>
          <cell r="BC4234" t="str">
            <v>OTHERS</v>
          </cell>
          <cell r="BE4234" t="str">
            <v>Sep</v>
          </cell>
        </row>
        <row r="4235">
          <cell r="C4235" t="str">
            <v>Other</v>
          </cell>
          <cell r="R4235">
            <v>0</v>
          </cell>
          <cell r="AZ4235">
            <v>0</v>
          </cell>
          <cell r="BA4235">
            <v>0</v>
          </cell>
          <cell r="BC4235" t="str">
            <v>OTHERS</v>
          </cell>
          <cell r="BE4235" t="str">
            <v>Oct</v>
          </cell>
        </row>
        <row r="4236">
          <cell r="C4236" t="str">
            <v>Other</v>
          </cell>
          <cell r="R4236">
            <v>0</v>
          </cell>
          <cell r="AZ4236">
            <v>0</v>
          </cell>
          <cell r="BA4236">
            <v>0</v>
          </cell>
          <cell r="BC4236" t="str">
            <v>OTHERS</v>
          </cell>
          <cell r="BE4236" t="str">
            <v>Nov</v>
          </cell>
        </row>
        <row r="4237">
          <cell r="C4237" t="str">
            <v>Other</v>
          </cell>
          <cell r="R4237">
            <v>100000</v>
          </cell>
          <cell r="AZ4237">
            <v>-30000</v>
          </cell>
          <cell r="BA4237">
            <v>-165517.24137931035</v>
          </cell>
          <cell r="BC4237" t="str">
            <v>OTHERS</v>
          </cell>
          <cell r="BE4237" t="str">
            <v>Dec</v>
          </cell>
        </row>
        <row r="4238">
          <cell r="C4238" t="str">
            <v>Other</v>
          </cell>
          <cell r="R4238">
            <v>0</v>
          </cell>
          <cell r="AZ4238">
            <v>0</v>
          </cell>
          <cell r="BA4238">
            <v>0</v>
          </cell>
          <cell r="BC4238" t="str">
            <v>OTHERS</v>
          </cell>
          <cell r="BE4238" t="str">
            <v>Jan</v>
          </cell>
        </row>
        <row r="4239">
          <cell r="C4239" t="str">
            <v>Other</v>
          </cell>
          <cell r="R4239">
            <v>40000</v>
          </cell>
          <cell r="AZ4239">
            <v>-12000</v>
          </cell>
          <cell r="BA4239">
            <v>-28061.538461538465</v>
          </cell>
          <cell r="BC4239" t="str">
            <v>OTHERS</v>
          </cell>
          <cell r="BE4239" t="str">
            <v>Feb</v>
          </cell>
        </row>
        <row r="4240">
          <cell r="C4240" t="str">
            <v>Other</v>
          </cell>
          <cell r="R4240">
            <v>75000</v>
          </cell>
          <cell r="AZ4240">
            <v>-22500</v>
          </cell>
          <cell r="BA4240">
            <v>-52615.384615384617</v>
          </cell>
          <cell r="BC4240" t="str">
            <v>OTHERS</v>
          </cell>
          <cell r="BE4240" t="str">
            <v>Mar</v>
          </cell>
        </row>
        <row r="4241">
          <cell r="C4241" t="str">
            <v>Other</v>
          </cell>
          <cell r="R4241">
            <v>40000</v>
          </cell>
          <cell r="AZ4241">
            <v>-12000</v>
          </cell>
          <cell r="BA4241">
            <v>-28061.538461538465</v>
          </cell>
          <cell r="BC4241" t="str">
            <v>OTHERS</v>
          </cell>
          <cell r="BE4241" t="str">
            <v>Apr</v>
          </cell>
        </row>
        <row r="4242">
          <cell r="C4242" t="str">
            <v>Other</v>
          </cell>
          <cell r="R4242">
            <v>100000</v>
          </cell>
          <cell r="AZ4242">
            <v>-30000</v>
          </cell>
          <cell r="BA4242">
            <v>-70153.846153846156</v>
          </cell>
          <cell r="BC4242" t="str">
            <v>OTHERS</v>
          </cell>
          <cell r="BE4242" t="str">
            <v>May</v>
          </cell>
        </row>
        <row r="4243">
          <cell r="C4243" t="str">
            <v>Other</v>
          </cell>
          <cell r="R4243">
            <v>0</v>
          </cell>
          <cell r="AZ4243">
            <v>0</v>
          </cell>
          <cell r="BA4243">
            <v>0</v>
          </cell>
          <cell r="BC4243" t="str">
            <v>OTHERS</v>
          </cell>
          <cell r="BE4243" t="str">
            <v>Jun</v>
          </cell>
        </row>
        <row r="4244">
          <cell r="C4244" t="str">
            <v>Other</v>
          </cell>
          <cell r="R4244">
            <v>0</v>
          </cell>
          <cell r="AZ4244">
            <v>0</v>
          </cell>
          <cell r="BA4244">
            <v>0</v>
          </cell>
          <cell r="BC4244" t="str">
            <v>OTHERS</v>
          </cell>
          <cell r="BE4244" t="str">
            <v>Jul</v>
          </cell>
        </row>
        <row r="4245">
          <cell r="C4245" t="str">
            <v>Other</v>
          </cell>
          <cell r="R4245">
            <v>90000</v>
          </cell>
          <cell r="AZ4245">
            <v>-27000</v>
          </cell>
          <cell r="BA4245">
            <v>-63138.461538461539</v>
          </cell>
          <cell r="BC4245" t="str">
            <v>OTHERS</v>
          </cell>
          <cell r="BE4245" t="str">
            <v>Aug</v>
          </cell>
        </row>
        <row r="4246">
          <cell r="C4246" t="str">
            <v>Other</v>
          </cell>
          <cell r="R4246">
            <v>0</v>
          </cell>
          <cell r="AZ4246">
            <v>0</v>
          </cell>
          <cell r="BA4246">
            <v>0</v>
          </cell>
          <cell r="BC4246" t="str">
            <v>OTHERS</v>
          </cell>
          <cell r="BE4246" t="str">
            <v>Sep</v>
          </cell>
        </row>
        <row r="4247">
          <cell r="C4247" t="str">
            <v>Other</v>
          </cell>
          <cell r="R4247">
            <v>0</v>
          </cell>
          <cell r="AZ4247">
            <v>0</v>
          </cell>
          <cell r="BA4247">
            <v>0</v>
          </cell>
          <cell r="BC4247" t="str">
            <v>OTHERS</v>
          </cell>
          <cell r="BE4247" t="str">
            <v>Oct</v>
          </cell>
        </row>
        <row r="4248">
          <cell r="C4248" t="str">
            <v>Other</v>
          </cell>
          <cell r="R4248">
            <v>0</v>
          </cell>
          <cell r="AZ4248">
            <v>0</v>
          </cell>
          <cell r="BA4248">
            <v>0</v>
          </cell>
          <cell r="BC4248" t="str">
            <v>OTHERS</v>
          </cell>
          <cell r="BE4248" t="str">
            <v>Nov</v>
          </cell>
        </row>
        <row r="4249">
          <cell r="C4249" t="str">
            <v>Other</v>
          </cell>
          <cell r="R4249">
            <v>60000</v>
          </cell>
          <cell r="AZ4249">
            <v>-18000</v>
          </cell>
          <cell r="BA4249">
            <v>-42092.307692307695</v>
          </cell>
          <cell r="BC4249" t="str">
            <v>OTHERS</v>
          </cell>
          <cell r="BE4249" t="str">
            <v>Dec</v>
          </cell>
        </row>
        <row r="4250">
          <cell r="C4250" t="str">
            <v>Other</v>
          </cell>
          <cell r="R4250">
            <v>0</v>
          </cell>
          <cell r="AZ4250">
            <v>0</v>
          </cell>
          <cell r="BA4250">
            <v>0</v>
          </cell>
          <cell r="BC4250" t="str">
            <v>OTHERS</v>
          </cell>
          <cell r="BE4250" t="str">
            <v>Jan</v>
          </cell>
        </row>
        <row r="4251">
          <cell r="C4251" t="str">
            <v>Other</v>
          </cell>
          <cell r="R4251">
            <v>0</v>
          </cell>
          <cell r="AZ4251">
            <v>0</v>
          </cell>
          <cell r="BA4251">
            <v>0</v>
          </cell>
          <cell r="BC4251" t="str">
            <v>OTHERS</v>
          </cell>
          <cell r="BE4251" t="str">
            <v>Feb</v>
          </cell>
        </row>
        <row r="4252">
          <cell r="C4252" t="str">
            <v>Other</v>
          </cell>
          <cell r="R4252">
            <v>0</v>
          </cell>
          <cell r="AZ4252">
            <v>0</v>
          </cell>
          <cell r="BA4252">
            <v>0</v>
          </cell>
          <cell r="BC4252" t="str">
            <v>OTHERS</v>
          </cell>
          <cell r="BE4252" t="str">
            <v>Mar</v>
          </cell>
        </row>
        <row r="4253">
          <cell r="C4253" t="str">
            <v>Other</v>
          </cell>
          <cell r="R4253">
            <v>0</v>
          </cell>
          <cell r="AZ4253">
            <v>0</v>
          </cell>
          <cell r="BA4253">
            <v>0</v>
          </cell>
          <cell r="BC4253" t="str">
            <v>OTHERS</v>
          </cell>
          <cell r="BE4253" t="str">
            <v>Apr</v>
          </cell>
        </row>
        <row r="4254">
          <cell r="C4254" t="str">
            <v>Other</v>
          </cell>
          <cell r="R4254">
            <v>60000</v>
          </cell>
          <cell r="AZ4254">
            <v>-18000</v>
          </cell>
          <cell r="BA4254">
            <v>-42092.307692307695</v>
          </cell>
          <cell r="BC4254" t="str">
            <v>OTHERS</v>
          </cell>
          <cell r="BE4254" t="str">
            <v>May</v>
          </cell>
        </row>
        <row r="4255">
          <cell r="C4255" t="str">
            <v>Other</v>
          </cell>
          <cell r="R4255">
            <v>0</v>
          </cell>
          <cell r="AZ4255">
            <v>0</v>
          </cell>
          <cell r="BA4255">
            <v>0</v>
          </cell>
          <cell r="BC4255" t="str">
            <v>OTHERS</v>
          </cell>
          <cell r="BE4255" t="str">
            <v>Jun</v>
          </cell>
        </row>
        <row r="4256">
          <cell r="C4256" t="str">
            <v>Other</v>
          </cell>
          <cell r="R4256">
            <v>55500</v>
          </cell>
          <cell r="AZ4256">
            <v>-16650</v>
          </cell>
          <cell r="BA4256">
            <v>-38935.384615384617</v>
          </cell>
          <cell r="BC4256" t="str">
            <v>OTHERS</v>
          </cell>
          <cell r="BE4256" t="str">
            <v>Jul</v>
          </cell>
        </row>
        <row r="4257">
          <cell r="C4257" t="str">
            <v>Other</v>
          </cell>
          <cell r="R4257">
            <v>0</v>
          </cell>
          <cell r="AZ4257">
            <v>0</v>
          </cell>
          <cell r="BA4257">
            <v>0</v>
          </cell>
          <cell r="BC4257" t="str">
            <v>OTHERS</v>
          </cell>
          <cell r="BE4257" t="str">
            <v>Aug</v>
          </cell>
        </row>
        <row r="4258">
          <cell r="C4258" t="str">
            <v>Other</v>
          </cell>
          <cell r="R4258">
            <v>60000</v>
          </cell>
          <cell r="AZ4258">
            <v>-18000</v>
          </cell>
          <cell r="BA4258">
            <v>-42092.307692307695</v>
          </cell>
          <cell r="BC4258" t="str">
            <v>OTHERS</v>
          </cell>
          <cell r="BE4258" t="str">
            <v>Sep</v>
          </cell>
        </row>
        <row r="4259">
          <cell r="C4259" t="str">
            <v>Other</v>
          </cell>
          <cell r="R4259">
            <v>0</v>
          </cell>
          <cell r="AZ4259">
            <v>0</v>
          </cell>
          <cell r="BA4259">
            <v>0</v>
          </cell>
          <cell r="BC4259" t="str">
            <v>OTHERS</v>
          </cell>
          <cell r="BE4259" t="str">
            <v>Oct</v>
          </cell>
        </row>
        <row r="4260">
          <cell r="C4260" t="str">
            <v>Other</v>
          </cell>
          <cell r="R4260">
            <v>60000</v>
          </cell>
          <cell r="AZ4260">
            <v>-18000</v>
          </cell>
          <cell r="BA4260">
            <v>-42092.307692307695</v>
          </cell>
          <cell r="BC4260" t="str">
            <v>OTHERS</v>
          </cell>
          <cell r="BE4260" t="str">
            <v>Nov</v>
          </cell>
        </row>
        <row r="4261">
          <cell r="C4261" t="str">
            <v>Other</v>
          </cell>
          <cell r="R4261">
            <v>0</v>
          </cell>
          <cell r="AZ4261">
            <v>0</v>
          </cell>
          <cell r="BA4261">
            <v>0</v>
          </cell>
          <cell r="BC4261" t="str">
            <v>OTHERS</v>
          </cell>
          <cell r="BE4261" t="str">
            <v>Dec</v>
          </cell>
        </row>
        <row r="4262">
          <cell r="C4262" t="str">
            <v>Other</v>
          </cell>
          <cell r="R4262">
            <v>0</v>
          </cell>
          <cell r="AZ4262">
            <v>0</v>
          </cell>
          <cell r="BA4262">
            <v>0</v>
          </cell>
          <cell r="BC4262" t="str">
            <v>OTHERS</v>
          </cell>
          <cell r="BE4262" t="str">
            <v>Jan</v>
          </cell>
        </row>
        <row r="4263">
          <cell r="C4263" t="str">
            <v>Other</v>
          </cell>
          <cell r="R4263">
            <v>0</v>
          </cell>
          <cell r="AZ4263">
            <v>0</v>
          </cell>
          <cell r="BA4263">
            <v>0</v>
          </cell>
          <cell r="BC4263" t="str">
            <v>OTHERS</v>
          </cell>
          <cell r="BE4263" t="str">
            <v>Feb</v>
          </cell>
        </row>
        <row r="4264">
          <cell r="C4264" t="str">
            <v>Other</v>
          </cell>
          <cell r="R4264">
            <v>0</v>
          </cell>
          <cell r="AZ4264">
            <v>0</v>
          </cell>
          <cell r="BA4264">
            <v>0</v>
          </cell>
          <cell r="BC4264" t="str">
            <v>OTHERS</v>
          </cell>
          <cell r="BE4264" t="str">
            <v>Mar</v>
          </cell>
        </row>
        <row r="4265">
          <cell r="C4265" t="str">
            <v>Other</v>
          </cell>
          <cell r="R4265">
            <v>0</v>
          </cell>
          <cell r="AZ4265">
            <v>0</v>
          </cell>
          <cell r="BA4265">
            <v>0</v>
          </cell>
          <cell r="BC4265" t="str">
            <v>OTHERS</v>
          </cell>
          <cell r="BE4265" t="str">
            <v>Apr</v>
          </cell>
        </row>
        <row r="4266">
          <cell r="C4266" t="str">
            <v>Other</v>
          </cell>
          <cell r="R4266">
            <v>0</v>
          </cell>
          <cell r="AZ4266">
            <v>0</v>
          </cell>
          <cell r="BA4266">
            <v>0</v>
          </cell>
          <cell r="BC4266" t="str">
            <v>OTHERS</v>
          </cell>
          <cell r="BE4266" t="str">
            <v>May</v>
          </cell>
        </row>
        <row r="4267">
          <cell r="C4267" t="str">
            <v>Other</v>
          </cell>
          <cell r="R4267">
            <v>0</v>
          </cell>
          <cell r="AZ4267">
            <v>0</v>
          </cell>
          <cell r="BA4267">
            <v>0</v>
          </cell>
          <cell r="BC4267" t="str">
            <v>OTHERS</v>
          </cell>
          <cell r="BE4267" t="str">
            <v>Jun</v>
          </cell>
        </row>
        <row r="4268">
          <cell r="C4268" t="str">
            <v>Other</v>
          </cell>
          <cell r="R4268">
            <v>60000</v>
          </cell>
          <cell r="AZ4268">
            <v>-18000</v>
          </cell>
          <cell r="BA4268">
            <v>-42092.307692307695</v>
          </cell>
          <cell r="BC4268" t="str">
            <v>OTHERS</v>
          </cell>
          <cell r="BE4268" t="str">
            <v>Jul</v>
          </cell>
        </row>
        <row r="4269">
          <cell r="C4269" t="str">
            <v>Other</v>
          </cell>
          <cell r="R4269">
            <v>57000</v>
          </cell>
          <cell r="AZ4269">
            <v>-17100</v>
          </cell>
          <cell r="BA4269">
            <v>-39987.692307692312</v>
          </cell>
          <cell r="BC4269" t="str">
            <v>OTHERS</v>
          </cell>
          <cell r="BE4269" t="str">
            <v>Aug</v>
          </cell>
        </row>
        <row r="4270">
          <cell r="C4270" t="str">
            <v>Other</v>
          </cell>
          <cell r="R4270">
            <v>60000</v>
          </cell>
          <cell r="AZ4270">
            <v>-18000</v>
          </cell>
          <cell r="BA4270">
            <v>-42092.307692307695</v>
          </cell>
          <cell r="BC4270" t="str">
            <v>OTHERS</v>
          </cell>
          <cell r="BE4270" t="str">
            <v>Sep</v>
          </cell>
        </row>
        <row r="4271">
          <cell r="C4271" t="str">
            <v>Other</v>
          </cell>
          <cell r="R4271">
            <v>0</v>
          </cell>
          <cell r="AZ4271">
            <v>0</v>
          </cell>
          <cell r="BA4271">
            <v>0</v>
          </cell>
          <cell r="BC4271" t="str">
            <v>OTHERS</v>
          </cell>
          <cell r="BE4271" t="str">
            <v>Oct</v>
          </cell>
        </row>
        <row r="4272">
          <cell r="C4272" t="str">
            <v>Other</v>
          </cell>
          <cell r="R4272">
            <v>60000</v>
          </cell>
          <cell r="AZ4272">
            <v>-18000</v>
          </cell>
          <cell r="BA4272">
            <v>-42092.307692307695</v>
          </cell>
          <cell r="BC4272" t="str">
            <v>OTHERS</v>
          </cell>
          <cell r="BE4272" t="str">
            <v>Nov</v>
          </cell>
        </row>
        <row r="4273">
          <cell r="C4273" t="str">
            <v>Other</v>
          </cell>
          <cell r="R4273">
            <v>0</v>
          </cell>
          <cell r="AZ4273">
            <v>0</v>
          </cell>
          <cell r="BA4273">
            <v>0</v>
          </cell>
          <cell r="BC4273" t="str">
            <v>OTHERS</v>
          </cell>
          <cell r="BE4273" t="str">
            <v>Dec</v>
          </cell>
        </row>
        <row r="4274">
          <cell r="C4274" t="str">
            <v>Other</v>
          </cell>
          <cell r="R4274">
            <v>60000</v>
          </cell>
          <cell r="AZ4274">
            <v>-18000</v>
          </cell>
          <cell r="BA4274">
            <v>-42092.307692307695</v>
          </cell>
          <cell r="BC4274" t="str">
            <v>OTHERS</v>
          </cell>
          <cell r="BE4274" t="str">
            <v>Jan</v>
          </cell>
        </row>
        <row r="4275">
          <cell r="C4275" t="str">
            <v>Other</v>
          </cell>
          <cell r="R4275">
            <v>0</v>
          </cell>
          <cell r="AZ4275">
            <v>0</v>
          </cell>
          <cell r="BA4275">
            <v>0</v>
          </cell>
          <cell r="BC4275" t="str">
            <v>OTHERS</v>
          </cell>
          <cell r="BE4275" t="str">
            <v>Feb</v>
          </cell>
        </row>
        <row r="4276">
          <cell r="C4276" t="str">
            <v>Other</v>
          </cell>
          <cell r="R4276">
            <v>0</v>
          </cell>
          <cell r="AZ4276">
            <v>0</v>
          </cell>
          <cell r="BA4276">
            <v>0</v>
          </cell>
          <cell r="BC4276" t="str">
            <v>OTHERS</v>
          </cell>
          <cell r="BE4276" t="str">
            <v>Mar</v>
          </cell>
        </row>
        <row r="4277">
          <cell r="C4277" t="str">
            <v>Other</v>
          </cell>
          <cell r="R4277">
            <v>21000</v>
          </cell>
          <cell r="AZ4277">
            <v>-6300</v>
          </cell>
          <cell r="BA4277">
            <v>-14732.307692307693</v>
          </cell>
          <cell r="BC4277" t="str">
            <v>OTHERS</v>
          </cell>
          <cell r="BE4277" t="str">
            <v>Apr</v>
          </cell>
        </row>
        <row r="4278">
          <cell r="C4278" t="str">
            <v>Other</v>
          </cell>
          <cell r="R4278">
            <v>0</v>
          </cell>
          <cell r="AZ4278">
            <v>0</v>
          </cell>
          <cell r="BA4278">
            <v>0</v>
          </cell>
          <cell r="BC4278" t="str">
            <v>OTHERS</v>
          </cell>
          <cell r="BE4278" t="str">
            <v>May</v>
          </cell>
        </row>
        <row r="4279">
          <cell r="C4279" t="str">
            <v>Other</v>
          </cell>
          <cell r="R4279">
            <v>60000</v>
          </cell>
          <cell r="AZ4279">
            <v>-18000</v>
          </cell>
          <cell r="BA4279">
            <v>-42092.307692307695</v>
          </cell>
          <cell r="BC4279" t="str">
            <v>OTHERS</v>
          </cell>
          <cell r="BE4279" t="str">
            <v>Jun</v>
          </cell>
        </row>
        <row r="4280">
          <cell r="C4280" t="str">
            <v>Other</v>
          </cell>
          <cell r="R4280">
            <v>0</v>
          </cell>
          <cell r="AZ4280">
            <v>0</v>
          </cell>
          <cell r="BA4280">
            <v>0</v>
          </cell>
          <cell r="BC4280" t="str">
            <v>OTHERS</v>
          </cell>
          <cell r="BE4280" t="str">
            <v>Jul</v>
          </cell>
        </row>
        <row r="4281">
          <cell r="C4281" t="str">
            <v>Other</v>
          </cell>
          <cell r="R4281">
            <v>0</v>
          </cell>
          <cell r="AZ4281">
            <v>0</v>
          </cell>
          <cell r="BA4281">
            <v>0</v>
          </cell>
          <cell r="BC4281" t="str">
            <v>OTHERS</v>
          </cell>
          <cell r="BE4281" t="str">
            <v>Aug</v>
          </cell>
        </row>
        <row r="4282">
          <cell r="C4282" t="str">
            <v>Other</v>
          </cell>
          <cell r="R4282">
            <v>30000</v>
          </cell>
          <cell r="AZ4282">
            <v>-9000</v>
          </cell>
          <cell r="BA4282">
            <v>-21046.153846153848</v>
          </cell>
          <cell r="BC4282" t="str">
            <v>OTHERS</v>
          </cell>
          <cell r="BE4282" t="str">
            <v>Sep</v>
          </cell>
        </row>
        <row r="4283">
          <cell r="C4283" t="str">
            <v>Other</v>
          </cell>
          <cell r="R4283">
            <v>60000</v>
          </cell>
          <cell r="AZ4283">
            <v>-18000</v>
          </cell>
          <cell r="BA4283">
            <v>-42092.307692307695</v>
          </cell>
          <cell r="BC4283" t="str">
            <v>OTHERS</v>
          </cell>
          <cell r="BE4283" t="str">
            <v>Oct</v>
          </cell>
        </row>
        <row r="4284">
          <cell r="C4284" t="str">
            <v>Other</v>
          </cell>
          <cell r="R4284">
            <v>0</v>
          </cell>
          <cell r="AZ4284">
            <v>0</v>
          </cell>
          <cell r="BA4284">
            <v>0</v>
          </cell>
          <cell r="BC4284" t="str">
            <v>OTHERS</v>
          </cell>
          <cell r="BE4284" t="str">
            <v>Nov</v>
          </cell>
        </row>
        <row r="4285">
          <cell r="C4285" t="str">
            <v>Other</v>
          </cell>
          <cell r="R4285">
            <v>50000</v>
          </cell>
          <cell r="AZ4285">
            <v>-15000</v>
          </cell>
          <cell r="BA4285">
            <v>-35076.923076923078</v>
          </cell>
          <cell r="BC4285" t="str">
            <v>OTHERS</v>
          </cell>
          <cell r="BE4285" t="str">
            <v>Dec</v>
          </cell>
        </row>
        <row r="4286">
          <cell r="C4286" t="str">
            <v>Other</v>
          </cell>
          <cell r="R4286">
            <v>0</v>
          </cell>
          <cell r="AZ4286">
            <v>0</v>
          </cell>
          <cell r="BA4286">
            <v>0</v>
          </cell>
          <cell r="BC4286" t="str">
            <v>OTHERS</v>
          </cell>
          <cell r="BE4286" t="str">
            <v>Jan</v>
          </cell>
        </row>
        <row r="4287">
          <cell r="C4287" t="str">
            <v>Other</v>
          </cell>
          <cell r="R4287">
            <v>0</v>
          </cell>
          <cell r="AZ4287">
            <v>0</v>
          </cell>
          <cell r="BA4287">
            <v>0</v>
          </cell>
          <cell r="BC4287" t="str">
            <v>OTHERS</v>
          </cell>
          <cell r="BE4287" t="str">
            <v>Feb</v>
          </cell>
        </row>
        <row r="4288">
          <cell r="C4288" t="str">
            <v>Other</v>
          </cell>
          <cell r="R4288">
            <v>0</v>
          </cell>
          <cell r="AZ4288">
            <v>0</v>
          </cell>
          <cell r="BA4288">
            <v>0</v>
          </cell>
          <cell r="BC4288" t="str">
            <v>OTHERS</v>
          </cell>
          <cell r="BE4288" t="str">
            <v>Mar</v>
          </cell>
        </row>
        <row r="4289">
          <cell r="C4289" t="str">
            <v>Other</v>
          </cell>
          <cell r="R4289">
            <v>0</v>
          </cell>
          <cell r="AZ4289">
            <v>0</v>
          </cell>
          <cell r="BA4289">
            <v>0</v>
          </cell>
          <cell r="BC4289" t="str">
            <v>OTHERS</v>
          </cell>
          <cell r="BE4289" t="str">
            <v>Apr</v>
          </cell>
        </row>
        <row r="4290">
          <cell r="C4290" t="str">
            <v>Other</v>
          </cell>
          <cell r="R4290">
            <v>0</v>
          </cell>
          <cell r="AZ4290">
            <v>0</v>
          </cell>
          <cell r="BA4290">
            <v>0</v>
          </cell>
          <cell r="BC4290" t="str">
            <v>OTHERS</v>
          </cell>
          <cell r="BE4290" t="str">
            <v>May</v>
          </cell>
        </row>
        <row r="4291">
          <cell r="C4291" t="str">
            <v>Other</v>
          </cell>
          <cell r="R4291">
            <v>0</v>
          </cell>
          <cell r="AZ4291">
            <v>0</v>
          </cell>
          <cell r="BA4291">
            <v>0</v>
          </cell>
          <cell r="BC4291" t="str">
            <v>OTHERS</v>
          </cell>
          <cell r="BE4291" t="str">
            <v>Jun</v>
          </cell>
        </row>
        <row r="4292">
          <cell r="C4292" t="str">
            <v>Other</v>
          </cell>
          <cell r="R4292">
            <v>0</v>
          </cell>
          <cell r="AZ4292">
            <v>0</v>
          </cell>
          <cell r="BA4292">
            <v>0</v>
          </cell>
          <cell r="BC4292" t="str">
            <v>OTHERS</v>
          </cell>
          <cell r="BE4292" t="str">
            <v>Jul</v>
          </cell>
        </row>
        <row r="4293">
          <cell r="C4293" t="str">
            <v>Other</v>
          </cell>
          <cell r="R4293">
            <v>0</v>
          </cell>
          <cell r="AZ4293">
            <v>0</v>
          </cell>
          <cell r="BA4293">
            <v>0</v>
          </cell>
          <cell r="BC4293" t="str">
            <v>OTHERS</v>
          </cell>
          <cell r="BE4293" t="str">
            <v>Aug</v>
          </cell>
        </row>
        <row r="4294">
          <cell r="C4294" t="str">
            <v>Other</v>
          </cell>
          <cell r="R4294">
            <v>0</v>
          </cell>
          <cell r="AZ4294">
            <v>0</v>
          </cell>
          <cell r="BA4294">
            <v>0</v>
          </cell>
          <cell r="BC4294" t="str">
            <v>OTHERS</v>
          </cell>
          <cell r="BE4294" t="str">
            <v>Sep</v>
          </cell>
        </row>
        <row r="4295">
          <cell r="C4295" t="str">
            <v>Other</v>
          </cell>
          <cell r="R4295">
            <v>0</v>
          </cell>
          <cell r="AZ4295">
            <v>0</v>
          </cell>
          <cell r="BA4295">
            <v>0</v>
          </cell>
          <cell r="BC4295" t="str">
            <v>OTHERS</v>
          </cell>
          <cell r="BE4295" t="str">
            <v>Oct</v>
          </cell>
        </row>
        <row r="4296">
          <cell r="C4296" t="str">
            <v>Other</v>
          </cell>
          <cell r="R4296">
            <v>0</v>
          </cell>
          <cell r="AZ4296">
            <v>0</v>
          </cell>
          <cell r="BA4296">
            <v>0</v>
          </cell>
          <cell r="BC4296" t="str">
            <v>OTHERS</v>
          </cell>
          <cell r="BE4296" t="str">
            <v>Nov</v>
          </cell>
        </row>
        <row r="4297">
          <cell r="C4297" t="str">
            <v>Other</v>
          </cell>
          <cell r="R4297">
            <v>0</v>
          </cell>
          <cell r="AZ4297">
            <v>0</v>
          </cell>
          <cell r="BA4297">
            <v>0</v>
          </cell>
          <cell r="BC4297" t="str">
            <v>OTHERS</v>
          </cell>
          <cell r="BE4297" t="str">
            <v>Dec</v>
          </cell>
        </row>
        <row r="4298">
          <cell r="C4298" t="str">
            <v>Other</v>
          </cell>
          <cell r="R4298">
            <v>0</v>
          </cell>
          <cell r="AZ4298">
            <v>0</v>
          </cell>
          <cell r="BA4298">
            <v>0</v>
          </cell>
          <cell r="BC4298" t="str">
            <v>OTHERS</v>
          </cell>
          <cell r="BE4298" t="str">
            <v>Jan</v>
          </cell>
        </row>
        <row r="4299">
          <cell r="C4299" t="str">
            <v>Other</v>
          </cell>
          <cell r="R4299">
            <v>0</v>
          </cell>
          <cell r="AZ4299">
            <v>0</v>
          </cell>
          <cell r="BA4299">
            <v>0</v>
          </cell>
          <cell r="BC4299" t="str">
            <v>OTHERS</v>
          </cell>
          <cell r="BE4299" t="str">
            <v>Feb</v>
          </cell>
        </row>
        <row r="4300">
          <cell r="C4300" t="str">
            <v>Other</v>
          </cell>
          <cell r="R4300">
            <v>0</v>
          </cell>
          <cell r="AZ4300">
            <v>0</v>
          </cell>
          <cell r="BA4300">
            <v>0</v>
          </cell>
          <cell r="BC4300" t="str">
            <v>OTHERS</v>
          </cell>
          <cell r="BE4300" t="str">
            <v>Mar</v>
          </cell>
        </row>
        <row r="4301">
          <cell r="C4301" t="str">
            <v>Other</v>
          </cell>
          <cell r="R4301">
            <v>60000</v>
          </cell>
          <cell r="AZ4301">
            <v>-18000</v>
          </cell>
          <cell r="BA4301">
            <v>-99310.344827586203</v>
          </cell>
          <cell r="BC4301" t="str">
            <v>OTHERS</v>
          </cell>
          <cell r="BE4301" t="str">
            <v>Apr</v>
          </cell>
        </row>
        <row r="4302">
          <cell r="C4302" t="str">
            <v>Other</v>
          </cell>
          <cell r="R4302">
            <v>0</v>
          </cell>
          <cell r="AZ4302">
            <v>0</v>
          </cell>
          <cell r="BA4302">
            <v>0</v>
          </cell>
          <cell r="BC4302" t="str">
            <v>OTHERS</v>
          </cell>
          <cell r="BE4302" t="str">
            <v>May</v>
          </cell>
        </row>
        <row r="4303">
          <cell r="C4303" t="str">
            <v>Other</v>
          </cell>
          <cell r="R4303">
            <v>60000</v>
          </cell>
          <cell r="AZ4303">
            <v>-18000</v>
          </cell>
          <cell r="BA4303">
            <v>-99310.344827586203</v>
          </cell>
          <cell r="BC4303" t="str">
            <v>OTHERS</v>
          </cell>
          <cell r="BE4303" t="str">
            <v>Jun</v>
          </cell>
        </row>
        <row r="4304">
          <cell r="C4304" t="str">
            <v>Other</v>
          </cell>
          <cell r="R4304">
            <v>0</v>
          </cell>
          <cell r="AZ4304">
            <v>0</v>
          </cell>
          <cell r="BA4304">
            <v>0</v>
          </cell>
          <cell r="BC4304" t="str">
            <v>OTHERS</v>
          </cell>
          <cell r="BE4304" t="str">
            <v>Jul</v>
          </cell>
        </row>
        <row r="4305">
          <cell r="C4305" t="str">
            <v>Other</v>
          </cell>
          <cell r="R4305">
            <v>0</v>
          </cell>
          <cell r="AZ4305">
            <v>0</v>
          </cell>
          <cell r="BA4305">
            <v>0</v>
          </cell>
          <cell r="BC4305" t="str">
            <v>OTHERS</v>
          </cell>
          <cell r="BE4305" t="str">
            <v>Aug</v>
          </cell>
        </row>
        <row r="4306">
          <cell r="C4306" t="str">
            <v>Other</v>
          </cell>
          <cell r="R4306">
            <v>0</v>
          </cell>
          <cell r="AZ4306">
            <v>0</v>
          </cell>
          <cell r="BA4306">
            <v>0</v>
          </cell>
          <cell r="BC4306" t="str">
            <v>OTHERS</v>
          </cell>
          <cell r="BE4306" t="str">
            <v>Sep</v>
          </cell>
        </row>
        <row r="4307">
          <cell r="C4307" t="str">
            <v>Other</v>
          </cell>
          <cell r="R4307">
            <v>60000</v>
          </cell>
          <cell r="AZ4307">
            <v>-18000</v>
          </cell>
          <cell r="BA4307">
            <v>-99310.344827586203</v>
          </cell>
          <cell r="BC4307" t="str">
            <v>OTHERS</v>
          </cell>
          <cell r="BE4307" t="str">
            <v>Oct</v>
          </cell>
        </row>
        <row r="4308">
          <cell r="C4308" t="str">
            <v>Other</v>
          </cell>
          <cell r="R4308">
            <v>0</v>
          </cell>
          <cell r="AZ4308">
            <v>0</v>
          </cell>
          <cell r="BA4308">
            <v>0</v>
          </cell>
          <cell r="BC4308" t="str">
            <v>OTHERS</v>
          </cell>
          <cell r="BE4308" t="str">
            <v>Nov</v>
          </cell>
        </row>
        <row r="4309">
          <cell r="C4309" t="str">
            <v>Other</v>
          </cell>
          <cell r="R4309">
            <v>0</v>
          </cell>
          <cell r="AZ4309">
            <v>0</v>
          </cell>
          <cell r="BA4309">
            <v>0</v>
          </cell>
          <cell r="BC4309" t="str">
            <v>OTHERS</v>
          </cell>
          <cell r="BE4309" t="str">
            <v>Dec</v>
          </cell>
        </row>
        <row r="4310">
          <cell r="C4310" t="str">
            <v>Other</v>
          </cell>
          <cell r="R4310">
            <v>0</v>
          </cell>
          <cell r="AZ4310">
            <v>0</v>
          </cell>
          <cell r="BA4310">
            <v>0</v>
          </cell>
          <cell r="BC4310" t="str">
            <v>OTHERS</v>
          </cell>
          <cell r="BE4310" t="str">
            <v>Jan</v>
          </cell>
        </row>
        <row r="4311">
          <cell r="C4311" t="str">
            <v>Other</v>
          </cell>
          <cell r="R4311">
            <v>0</v>
          </cell>
          <cell r="AZ4311">
            <v>0</v>
          </cell>
          <cell r="BA4311">
            <v>0</v>
          </cell>
          <cell r="BC4311" t="str">
            <v>OTHERS</v>
          </cell>
          <cell r="BE4311" t="str">
            <v>Feb</v>
          </cell>
        </row>
        <row r="4312">
          <cell r="C4312" t="str">
            <v>Other</v>
          </cell>
          <cell r="R4312">
            <v>30000</v>
          </cell>
          <cell r="AZ4312">
            <v>-9000</v>
          </cell>
          <cell r="BA4312">
            <v>-17896.551724137931</v>
          </cell>
          <cell r="BC4312" t="str">
            <v>OTHERS</v>
          </cell>
          <cell r="BE4312" t="str">
            <v>Mar</v>
          </cell>
        </row>
        <row r="4313">
          <cell r="C4313" t="str">
            <v>Other</v>
          </cell>
          <cell r="R4313">
            <v>21000</v>
          </cell>
          <cell r="AZ4313">
            <v>-6300</v>
          </cell>
          <cell r="BA4313">
            <v>-12527.586206896551</v>
          </cell>
          <cell r="BC4313" t="str">
            <v>OTHERS</v>
          </cell>
          <cell r="BE4313" t="str">
            <v>Apr</v>
          </cell>
        </row>
        <row r="4314">
          <cell r="C4314" t="str">
            <v>Other</v>
          </cell>
          <cell r="R4314">
            <v>0</v>
          </cell>
          <cell r="AZ4314">
            <v>0</v>
          </cell>
          <cell r="BA4314">
            <v>0</v>
          </cell>
          <cell r="BC4314" t="str">
            <v>OTHERS</v>
          </cell>
          <cell r="BE4314" t="str">
            <v>May</v>
          </cell>
        </row>
        <row r="4315">
          <cell r="C4315" t="str">
            <v>Other</v>
          </cell>
          <cell r="R4315">
            <v>0</v>
          </cell>
          <cell r="AZ4315">
            <v>0</v>
          </cell>
          <cell r="BA4315">
            <v>0</v>
          </cell>
          <cell r="BC4315" t="str">
            <v>OTHERS</v>
          </cell>
          <cell r="BE4315" t="str">
            <v>Jun</v>
          </cell>
        </row>
        <row r="4316">
          <cell r="C4316" t="str">
            <v>Other</v>
          </cell>
          <cell r="R4316">
            <v>0</v>
          </cell>
          <cell r="AZ4316">
            <v>0</v>
          </cell>
          <cell r="BA4316">
            <v>0</v>
          </cell>
          <cell r="BC4316" t="str">
            <v>OTHERS</v>
          </cell>
          <cell r="BE4316" t="str">
            <v>Jul</v>
          </cell>
        </row>
        <row r="4317">
          <cell r="C4317" t="str">
            <v>Other</v>
          </cell>
          <cell r="R4317">
            <v>16000</v>
          </cell>
          <cell r="AZ4317">
            <v>-4800</v>
          </cell>
          <cell r="BA4317">
            <v>-9544.8275862068967</v>
          </cell>
          <cell r="BC4317" t="str">
            <v>OTHERS</v>
          </cell>
          <cell r="BE4317" t="str">
            <v>Aug</v>
          </cell>
        </row>
        <row r="4318">
          <cell r="C4318" t="str">
            <v>Other</v>
          </cell>
          <cell r="R4318">
            <v>21000</v>
          </cell>
          <cell r="AZ4318">
            <v>-6300</v>
          </cell>
          <cell r="BA4318">
            <v>-12527.586206896551</v>
          </cell>
          <cell r="BC4318" t="str">
            <v>OTHERS</v>
          </cell>
          <cell r="BE4318" t="str">
            <v>Sep</v>
          </cell>
        </row>
        <row r="4319">
          <cell r="C4319" t="str">
            <v>Other</v>
          </cell>
          <cell r="R4319">
            <v>0</v>
          </cell>
          <cell r="AZ4319">
            <v>0</v>
          </cell>
          <cell r="BA4319">
            <v>0</v>
          </cell>
          <cell r="BC4319" t="str">
            <v>OTHERS</v>
          </cell>
          <cell r="BE4319" t="str">
            <v>Oct</v>
          </cell>
        </row>
        <row r="4320">
          <cell r="C4320" t="str">
            <v>Other</v>
          </cell>
          <cell r="R4320">
            <v>16000</v>
          </cell>
          <cell r="AZ4320">
            <v>-4800</v>
          </cell>
          <cell r="BA4320">
            <v>-9544.8275862068967</v>
          </cell>
          <cell r="BC4320" t="str">
            <v>OTHERS</v>
          </cell>
          <cell r="BE4320" t="str">
            <v>Nov</v>
          </cell>
        </row>
        <row r="4321">
          <cell r="C4321" t="str">
            <v>Other</v>
          </cell>
          <cell r="R4321">
            <v>40000</v>
          </cell>
          <cell r="AZ4321">
            <v>-12000</v>
          </cell>
          <cell r="BA4321">
            <v>-23862.068965517243</v>
          </cell>
          <cell r="BC4321" t="str">
            <v>OTHERS</v>
          </cell>
          <cell r="BE4321" t="str">
            <v>Dec</v>
          </cell>
        </row>
        <row r="4322">
          <cell r="C4322" t="str">
            <v>Other</v>
          </cell>
          <cell r="R4322">
            <v>0</v>
          </cell>
          <cell r="AZ4322">
            <v>0</v>
          </cell>
          <cell r="BA4322">
            <v>0</v>
          </cell>
          <cell r="BC4322" t="str">
            <v>OTHERS</v>
          </cell>
          <cell r="BE4322" t="str">
            <v>Jan</v>
          </cell>
        </row>
        <row r="4323">
          <cell r="C4323" t="str">
            <v>Other</v>
          </cell>
          <cell r="R4323">
            <v>0</v>
          </cell>
          <cell r="AZ4323">
            <v>0</v>
          </cell>
          <cell r="BA4323">
            <v>0</v>
          </cell>
          <cell r="BC4323" t="str">
            <v>OTHERS</v>
          </cell>
          <cell r="BE4323" t="str">
            <v>Feb</v>
          </cell>
        </row>
        <row r="4324">
          <cell r="C4324" t="str">
            <v>Other</v>
          </cell>
          <cell r="R4324">
            <v>0</v>
          </cell>
          <cell r="AZ4324">
            <v>0</v>
          </cell>
          <cell r="BA4324">
            <v>0</v>
          </cell>
          <cell r="BC4324" t="str">
            <v>OTHERS</v>
          </cell>
          <cell r="BE4324" t="str">
            <v>Mar</v>
          </cell>
        </row>
        <row r="4325">
          <cell r="C4325" t="str">
            <v>Other</v>
          </cell>
          <cell r="R4325">
            <v>0</v>
          </cell>
          <cell r="AZ4325">
            <v>0</v>
          </cell>
          <cell r="BA4325">
            <v>0</v>
          </cell>
          <cell r="BC4325" t="str">
            <v>OTHERS</v>
          </cell>
          <cell r="BE4325" t="str">
            <v>Apr</v>
          </cell>
        </row>
        <row r="4326">
          <cell r="C4326" t="str">
            <v>Other</v>
          </cell>
          <cell r="R4326">
            <v>30000</v>
          </cell>
          <cell r="AZ4326">
            <v>-9000</v>
          </cell>
          <cell r="BA4326">
            <v>-17896.551724137931</v>
          </cell>
          <cell r="BC4326" t="str">
            <v>OTHERS</v>
          </cell>
          <cell r="BE4326" t="str">
            <v>May</v>
          </cell>
        </row>
        <row r="4327">
          <cell r="C4327" t="str">
            <v>Other</v>
          </cell>
          <cell r="R4327">
            <v>30000</v>
          </cell>
          <cell r="AZ4327">
            <v>-9000</v>
          </cell>
          <cell r="BA4327">
            <v>-17896.551724137931</v>
          </cell>
          <cell r="BC4327" t="str">
            <v>OTHERS</v>
          </cell>
          <cell r="BE4327" t="str">
            <v>Jun</v>
          </cell>
        </row>
        <row r="4328">
          <cell r="C4328" t="str">
            <v>Other</v>
          </cell>
          <cell r="R4328">
            <v>0</v>
          </cell>
          <cell r="AZ4328">
            <v>0</v>
          </cell>
          <cell r="BA4328">
            <v>0</v>
          </cell>
          <cell r="BC4328" t="str">
            <v>OTHERS</v>
          </cell>
          <cell r="BE4328" t="str">
            <v>Jul</v>
          </cell>
        </row>
        <row r="4329">
          <cell r="C4329" t="str">
            <v>Other</v>
          </cell>
          <cell r="R4329">
            <v>20000</v>
          </cell>
          <cell r="AZ4329">
            <v>-6000</v>
          </cell>
          <cell r="BA4329">
            <v>-11931.034482758621</v>
          </cell>
          <cell r="BC4329" t="str">
            <v>OTHERS</v>
          </cell>
          <cell r="BE4329" t="str">
            <v>Aug</v>
          </cell>
        </row>
        <row r="4330">
          <cell r="C4330" t="str">
            <v>Other</v>
          </cell>
          <cell r="R4330">
            <v>0</v>
          </cell>
          <cell r="AZ4330">
            <v>0</v>
          </cell>
          <cell r="BA4330">
            <v>0</v>
          </cell>
          <cell r="BC4330" t="str">
            <v>OTHERS</v>
          </cell>
          <cell r="BE4330" t="str">
            <v>Sep</v>
          </cell>
        </row>
        <row r="4331">
          <cell r="C4331" t="str">
            <v>Other</v>
          </cell>
          <cell r="R4331">
            <v>0</v>
          </cell>
          <cell r="AZ4331">
            <v>0</v>
          </cell>
          <cell r="BA4331">
            <v>0</v>
          </cell>
          <cell r="BC4331" t="str">
            <v>OTHERS</v>
          </cell>
          <cell r="BE4331" t="str">
            <v>Oct</v>
          </cell>
        </row>
        <row r="4332">
          <cell r="C4332" t="str">
            <v>Other</v>
          </cell>
          <cell r="R4332">
            <v>0</v>
          </cell>
          <cell r="AZ4332">
            <v>0</v>
          </cell>
          <cell r="BA4332">
            <v>0</v>
          </cell>
          <cell r="BC4332" t="str">
            <v>OTHERS</v>
          </cell>
          <cell r="BE4332" t="str">
            <v>Nov</v>
          </cell>
        </row>
        <row r="4333">
          <cell r="C4333" t="str">
            <v>Other</v>
          </cell>
          <cell r="R4333">
            <v>0</v>
          </cell>
          <cell r="AZ4333">
            <v>0</v>
          </cell>
          <cell r="BA4333">
            <v>0</v>
          </cell>
          <cell r="BC4333" t="str">
            <v>OTHERS</v>
          </cell>
          <cell r="BE4333" t="str">
            <v>Dec</v>
          </cell>
        </row>
        <row r="4334">
          <cell r="C4334" t="str">
            <v>Other</v>
          </cell>
          <cell r="R4334">
            <v>30000</v>
          </cell>
          <cell r="AZ4334">
            <v>-9000</v>
          </cell>
          <cell r="BA4334">
            <v>-17896.551724137931</v>
          </cell>
          <cell r="BC4334" t="str">
            <v>OTHERS</v>
          </cell>
          <cell r="BE4334" t="str">
            <v>Jan</v>
          </cell>
        </row>
        <row r="4335">
          <cell r="C4335" t="str">
            <v>Other</v>
          </cell>
          <cell r="R4335">
            <v>30000</v>
          </cell>
          <cell r="AZ4335">
            <v>-9000</v>
          </cell>
          <cell r="BA4335">
            <v>-17896.551724137931</v>
          </cell>
          <cell r="BC4335" t="str">
            <v>OTHERS</v>
          </cell>
          <cell r="BE4335" t="str">
            <v>Feb</v>
          </cell>
        </row>
        <row r="4336">
          <cell r="C4336" t="str">
            <v>Other</v>
          </cell>
          <cell r="R4336">
            <v>0</v>
          </cell>
          <cell r="AZ4336">
            <v>0</v>
          </cell>
          <cell r="BA4336">
            <v>0</v>
          </cell>
          <cell r="BC4336" t="str">
            <v>OTHERS</v>
          </cell>
          <cell r="BE4336" t="str">
            <v>Mar</v>
          </cell>
        </row>
        <row r="4337">
          <cell r="C4337" t="str">
            <v>Other</v>
          </cell>
          <cell r="R4337">
            <v>0</v>
          </cell>
          <cell r="AZ4337">
            <v>0</v>
          </cell>
          <cell r="BA4337">
            <v>0</v>
          </cell>
          <cell r="BC4337" t="str">
            <v>OTHERS</v>
          </cell>
          <cell r="BE4337" t="str">
            <v>Apr</v>
          </cell>
        </row>
        <row r="4338">
          <cell r="C4338" t="str">
            <v>Other</v>
          </cell>
          <cell r="R4338">
            <v>0</v>
          </cell>
          <cell r="AZ4338">
            <v>0</v>
          </cell>
          <cell r="BA4338">
            <v>0</v>
          </cell>
          <cell r="BC4338" t="str">
            <v>OTHERS</v>
          </cell>
          <cell r="BE4338" t="str">
            <v>May</v>
          </cell>
        </row>
        <row r="4339">
          <cell r="C4339" t="str">
            <v>Other</v>
          </cell>
          <cell r="R4339">
            <v>55000</v>
          </cell>
          <cell r="AZ4339">
            <v>-16500</v>
          </cell>
          <cell r="BA4339">
            <v>-32810.344827586203</v>
          </cell>
          <cell r="BC4339" t="str">
            <v>OTHERS</v>
          </cell>
          <cell r="BE4339" t="str">
            <v>Jun</v>
          </cell>
        </row>
        <row r="4340">
          <cell r="C4340" t="str">
            <v>Other</v>
          </cell>
          <cell r="R4340">
            <v>30000</v>
          </cell>
          <cell r="AZ4340">
            <v>-9000</v>
          </cell>
          <cell r="BA4340">
            <v>-17896.551724137931</v>
          </cell>
          <cell r="BC4340" t="str">
            <v>OTHERS</v>
          </cell>
          <cell r="BE4340" t="str">
            <v>Jul</v>
          </cell>
        </row>
        <row r="4341">
          <cell r="C4341" t="str">
            <v>Other</v>
          </cell>
          <cell r="R4341">
            <v>40000</v>
          </cell>
          <cell r="AZ4341">
            <v>-12000</v>
          </cell>
          <cell r="BA4341">
            <v>-23862.068965517243</v>
          </cell>
          <cell r="BC4341" t="str">
            <v>OTHERS</v>
          </cell>
          <cell r="BE4341" t="str">
            <v>Aug</v>
          </cell>
        </row>
        <row r="4342">
          <cell r="C4342" t="str">
            <v>Other</v>
          </cell>
          <cell r="R4342">
            <v>28000</v>
          </cell>
          <cell r="AZ4342">
            <v>-8400</v>
          </cell>
          <cell r="BA4342">
            <v>-16703.448275862069</v>
          </cell>
          <cell r="BC4342" t="str">
            <v>OTHERS</v>
          </cell>
          <cell r="BE4342" t="str">
            <v>Sep</v>
          </cell>
        </row>
        <row r="4343">
          <cell r="C4343" t="str">
            <v>Other</v>
          </cell>
          <cell r="R4343">
            <v>0</v>
          </cell>
          <cell r="AZ4343">
            <v>0</v>
          </cell>
          <cell r="BA4343">
            <v>0</v>
          </cell>
          <cell r="BC4343" t="str">
            <v>OTHERS</v>
          </cell>
          <cell r="BE4343" t="str">
            <v>Oct</v>
          </cell>
        </row>
        <row r="4344">
          <cell r="C4344" t="str">
            <v>Other</v>
          </cell>
          <cell r="R4344">
            <v>60000</v>
          </cell>
          <cell r="AZ4344">
            <v>-18000</v>
          </cell>
          <cell r="BA4344">
            <v>-35793.103448275862</v>
          </cell>
          <cell r="BC4344" t="str">
            <v>OTHERS</v>
          </cell>
          <cell r="BE4344" t="str">
            <v>Nov</v>
          </cell>
        </row>
        <row r="4345">
          <cell r="C4345" t="str">
            <v>Other</v>
          </cell>
          <cell r="R4345">
            <v>0</v>
          </cell>
          <cell r="AZ4345">
            <v>0</v>
          </cell>
          <cell r="BA4345">
            <v>0</v>
          </cell>
          <cell r="BC4345" t="str">
            <v>OTHERS</v>
          </cell>
          <cell r="BE4345" t="str">
            <v>Dec</v>
          </cell>
        </row>
        <row r="4346">
          <cell r="C4346" t="str">
            <v>Other</v>
          </cell>
          <cell r="R4346">
            <v>0</v>
          </cell>
          <cell r="AZ4346">
            <v>0</v>
          </cell>
          <cell r="BA4346">
            <v>0</v>
          </cell>
          <cell r="BC4346" t="str">
            <v>OTHERS</v>
          </cell>
          <cell r="BE4346" t="str">
            <v>Jan</v>
          </cell>
        </row>
        <row r="4347">
          <cell r="C4347" t="str">
            <v>Other</v>
          </cell>
          <cell r="R4347">
            <v>0</v>
          </cell>
          <cell r="AZ4347">
            <v>0</v>
          </cell>
          <cell r="BA4347">
            <v>0</v>
          </cell>
          <cell r="BC4347" t="str">
            <v>OTHERS</v>
          </cell>
          <cell r="BE4347" t="str">
            <v>Feb</v>
          </cell>
        </row>
        <row r="4348">
          <cell r="C4348" t="str">
            <v>Other</v>
          </cell>
          <cell r="R4348">
            <v>0</v>
          </cell>
          <cell r="AZ4348">
            <v>0</v>
          </cell>
          <cell r="BA4348">
            <v>0</v>
          </cell>
          <cell r="BC4348" t="str">
            <v>OTHERS</v>
          </cell>
          <cell r="BE4348" t="str">
            <v>Mar</v>
          </cell>
        </row>
        <row r="4349">
          <cell r="C4349" t="str">
            <v>Other</v>
          </cell>
          <cell r="R4349">
            <v>0</v>
          </cell>
          <cell r="AZ4349">
            <v>0</v>
          </cell>
          <cell r="BA4349">
            <v>0</v>
          </cell>
          <cell r="BC4349" t="str">
            <v>OTHERS</v>
          </cell>
          <cell r="BE4349" t="str">
            <v>Apr</v>
          </cell>
        </row>
        <row r="4350">
          <cell r="C4350" t="str">
            <v>Other</v>
          </cell>
          <cell r="R4350">
            <v>0</v>
          </cell>
          <cell r="AZ4350">
            <v>0</v>
          </cell>
          <cell r="BA4350">
            <v>0</v>
          </cell>
          <cell r="BC4350" t="str">
            <v>OTHERS</v>
          </cell>
          <cell r="BE4350" t="str">
            <v>May</v>
          </cell>
        </row>
        <row r="4351">
          <cell r="C4351" t="str">
            <v>Other</v>
          </cell>
          <cell r="R4351">
            <v>0</v>
          </cell>
          <cell r="AZ4351">
            <v>0</v>
          </cell>
          <cell r="BA4351">
            <v>0</v>
          </cell>
          <cell r="BC4351" t="str">
            <v>OTHERS</v>
          </cell>
          <cell r="BE4351" t="str">
            <v>Jun</v>
          </cell>
        </row>
        <row r="4352">
          <cell r="C4352" t="str">
            <v>Other</v>
          </cell>
          <cell r="R4352">
            <v>60000</v>
          </cell>
          <cell r="AZ4352">
            <v>-18000</v>
          </cell>
          <cell r="BA4352">
            <v>-35793.103448275862</v>
          </cell>
          <cell r="BC4352" t="str">
            <v>OTHERS</v>
          </cell>
          <cell r="BE4352" t="str">
            <v>Jul</v>
          </cell>
        </row>
        <row r="4353">
          <cell r="C4353" t="str">
            <v>Other</v>
          </cell>
          <cell r="R4353">
            <v>0</v>
          </cell>
          <cell r="AZ4353">
            <v>0</v>
          </cell>
          <cell r="BA4353">
            <v>0</v>
          </cell>
          <cell r="BC4353" t="str">
            <v>OTHERS</v>
          </cell>
          <cell r="BE4353" t="str">
            <v>Aug</v>
          </cell>
        </row>
        <row r="4354">
          <cell r="C4354" t="str">
            <v>Other</v>
          </cell>
          <cell r="R4354">
            <v>60000</v>
          </cell>
          <cell r="AZ4354">
            <v>-18000</v>
          </cell>
          <cell r="BA4354">
            <v>-35793.103448275862</v>
          </cell>
          <cell r="BC4354" t="str">
            <v>OTHERS</v>
          </cell>
          <cell r="BE4354" t="str">
            <v>Sep</v>
          </cell>
        </row>
        <row r="4355">
          <cell r="C4355" t="str">
            <v>Other</v>
          </cell>
          <cell r="R4355">
            <v>60000</v>
          </cell>
          <cell r="AZ4355">
            <v>-18000</v>
          </cell>
          <cell r="BA4355">
            <v>-35793.103448275862</v>
          </cell>
          <cell r="BC4355" t="str">
            <v>OTHERS</v>
          </cell>
          <cell r="BE4355" t="str">
            <v>Oct</v>
          </cell>
        </row>
        <row r="4356">
          <cell r="C4356" t="str">
            <v>Other</v>
          </cell>
          <cell r="R4356">
            <v>0</v>
          </cell>
          <cell r="AZ4356">
            <v>0</v>
          </cell>
          <cell r="BA4356">
            <v>0</v>
          </cell>
          <cell r="BC4356" t="str">
            <v>OTHERS</v>
          </cell>
          <cell r="BE4356" t="str">
            <v>Nov</v>
          </cell>
        </row>
        <row r="4357">
          <cell r="C4357" t="str">
            <v>Other</v>
          </cell>
          <cell r="R4357">
            <v>30000</v>
          </cell>
          <cell r="AZ4357">
            <v>-9000</v>
          </cell>
          <cell r="BA4357">
            <v>-17896.551724137931</v>
          </cell>
          <cell r="BC4357" t="str">
            <v>OTHERS</v>
          </cell>
          <cell r="BE4357" t="str">
            <v>Dec</v>
          </cell>
        </row>
        <row r="4358">
          <cell r="C4358" t="str">
            <v>Other</v>
          </cell>
          <cell r="R4358">
            <v>0</v>
          </cell>
          <cell r="AZ4358">
            <v>0</v>
          </cell>
          <cell r="BA4358">
            <v>0</v>
          </cell>
          <cell r="BC4358" t="str">
            <v>OTHERS</v>
          </cell>
          <cell r="BE4358" t="str">
            <v>Jan</v>
          </cell>
        </row>
        <row r="4359">
          <cell r="C4359" t="str">
            <v>Other</v>
          </cell>
          <cell r="R4359">
            <v>0</v>
          </cell>
          <cell r="AZ4359">
            <v>0</v>
          </cell>
          <cell r="BA4359">
            <v>0</v>
          </cell>
          <cell r="BC4359" t="str">
            <v>OTHERS</v>
          </cell>
          <cell r="BE4359" t="str">
            <v>Feb</v>
          </cell>
        </row>
        <row r="4360">
          <cell r="C4360" t="str">
            <v>Other</v>
          </cell>
          <cell r="R4360">
            <v>0</v>
          </cell>
          <cell r="AZ4360">
            <v>0</v>
          </cell>
          <cell r="BA4360">
            <v>0</v>
          </cell>
          <cell r="BC4360" t="str">
            <v>OTHERS</v>
          </cell>
          <cell r="BE4360" t="str">
            <v>Mar</v>
          </cell>
        </row>
        <row r="4361">
          <cell r="C4361" t="str">
            <v>Other</v>
          </cell>
          <cell r="R4361">
            <v>0</v>
          </cell>
          <cell r="AZ4361">
            <v>0</v>
          </cell>
          <cell r="BA4361">
            <v>0</v>
          </cell>
          <cell r="BC4361" t="str">
            <v>OTHERS</v>
          </cell>
          <cell r="BE4361" t="str">
            <v>Apr</v>
          </cell>
        </row>
        <row r="4362">
          <cell r="C4362" t="str">
            <v>Other</v>
          </cell>
          <cell r="R4362">
            <v>0</v>
          </cell>
          <cell r="AZ4362">
            <v>0</v>
          </cell>
          <cell r="BA4362">
            <v>0</v>
          </cell>
          <cell r="BC4362" t="str">
            <v>OTHERS</v>
          </cell>
          <cell r="BE4362" t="str">
            <v>May</v>
          </cell>
        </row>
        <row r="4363">
          <cell r="C4363" t="str">
            <v>Other</v>
          </cell>
          <cell r="R4363">
            <v>24000</v>
          </cell>
          <cell r="AZ4363">
            <v>-7200</v>
          </cell>
          <cell r="BA4363">
            <v>-33600</v>
          </cell>
          <cell r="BC4363" t="str">
            <v>OTHERS</v>
          </cell>
          <cell r="BE4363" t="str">
            <v>Jun</v>
          </cell>
        </row>
        <row r="4364">
          <cell r="C4364" t="str">
            <v>Other</v>
          </cell>
          <cell r="R4364">
            <v>0</v>
          </cell>
          <cell r="AZ4364">
            <v>0</v>
          </cell>
          <cell r="BA4364">
            <v>0</v>
          </cell>
          <cell r="BC4364" t="str">
            <v>OTHERS</v>
          </cell>
          <cell r="BE4364" t="str">
            <v>Jul</v>
          </cell>
        </row>
        <row r="4365">
          <cell r="C4365" t="str">
            <v>Other</v>
          </cell>
          <cell r="R4365">
            <v>0</v>
          </cell>
          <cell r="AZ4365">
            <v>0</v>
          </cell>
          <cell r="BA4365">
            <v>0</v>
          </cell>
          <cell r="BC4365" t="str">
            <v>OTHERS</v>
          </cell>
          <cell r="BE4365" t="str">
            <v>Aug</v>
          </cell>
        </row>
        <row r="4366">
          <cell r="C4366" t="str">
            <v>Other</v>
          </cell>
          <cell r="R4366">
            <v>0</v>
          </cell>
          <cell r="AZ4366">
            <v>0</v>
          </cell>
          <cell r="BA4366">
            <v>0</v>
          </cell>
          <cell r="BC4366" t="str">
            <v>OTHERS</v>
          </cell>
          <cell r="BE4366" t="str">
            <v>Sep</v>
          </cell>
        </row>
        <row r="4367">
          <cell r="C4367" t="str">
            <v>Other</v>
          </cell>
          <cell r="R4367">
            <v>16000</v>
          </cell>
          <cell r="AZ4367">
            <v>-4800</v>
          </cell>
          <cell r="BA4367">
            <v>-22400</v>
          </cell>
          <cell r="BC4367" t="str">
            <v>OTHERS</v>
          </cell>
          <cell r="BE4367" t="str">
            <v>Oct</v>
          </cell>
        </row>
        <row r="4368">
          <cell r="C4368" t="str">
            <v>Other</v>
          </cell>
          <cell r="R4368">
            <v>0</v>
          </cell>
          <cell r="AZ4368">
            <v>0</v>
          </cell>
          <cell r="BA4368">
            <v>0</v>
          </cell>
          <cell r="BC4368" t="str">
            <v>OTHERS</v>
          </cell>
          <cell r="BE4368" t="str">
            <v>Nov</v>
          </cell>
        </row>
        <row r="4369">
          <cell r="C4369" t="str">
            <v>Other</v>
          </cell>
          <cell r="R4369">
            <v>32000</v>
          </cell>
          <cell r="AZ4369">
            <v>-9600</v>
          </cell>
          <cell r="BA4369">
            <v>-44800</v>
          </cell>
          <cell r="BC4369" t="str">
            <v>OTHERS</v>
          </cell>
          <cell r="BE4369" t="str">
            <v>Dec</v>
          </cell>
        </row>
        <row r="4370">
          <cell r="C4370" t="str">
            <v>Other</v>
          </cell>
          <cell r="R4370">
            <v>0</v>
          </cell>
          <cell r="AZ4370">
            <v>0</v>
          </cell>
          <cell r="BA4370">
            <v>0</v>
          </cell>
          <cell r="BC4370" t="str">
            <v>OTHERS</v>
          </cell>
          <cell r="BE4370" t="str">
            <v>Jan</v>
          </cell>
        </row>
        <row r="4371">
          <cell r="C4371" t="str">
            <v>Other</v>
          </cell>
          <cell r="R4371">
            <v>0</v>
          </cell>
          <cell r="AZ4371">
            <v>0</v>
          </cell>
          <cell r="BA4371">
            <v>0</v>
          </cell>
          <cell r="BC4371" t="str">
            <v>OTHERS</v>
          </cell>
          <cell r="BE4371" t="str">
            <v>Feb</v>
          </cell>
        </row>
        <row r="4372">
          <cell r="C4372" t="str">
            <v>Other</v>
          </cell>
          <cell r="R4372">
            <v>0</v>
          </cell>
          <cell r="AZ4372">
            <v>0</v>
          </cell>
          <cell r="BA4372">
            <v>0</v>
          </cell>
          <cell r="BC4372" t="str">
            <v>OTHERS</v>
          </cell>
          <cell r="BE4372" t="str">
            <v>Mar</v>
          </cell>
        </row>
        <row r="4373">
          <cell r="C4373" t="str">
            <v>Other</v>
          </cell>
          <cell r="R4373">
            <v>0</v>
          </cell>
          <cell r="AZ4373">
            <v>0</v>
          </cell>
          <cell r="BA4373">
            <v>0</v>
          </cell>
          <cell r="BC4373" t="str">
            <v>OTHERS</v>
          </cell>
          <cell r="BE4373" t="str">
            <v>Apr</v>
          </cell>
        </row>
        <row r="4374">
          <cell r="C4374" t="str">
            <v>Other</v>
          </cell>
          <cell r="R4374">
            <v>0</v>
          </cell>
          <cell r="AZ4374">
            <v>0</v>
          </cell>
          <cell r="BA4374">
            <v>0</v>
          </cell>
          <cell r="BC4374" t="str">
            <v>OTHERS</v>
          </cell>
          <cell r="BE4374" t="str">
            <v>May</v>
          </cell>
        </row>
        <row r="4375">
          <cell r="C4375" t="str">
            <v>Other</v>
          </cell>
          <cell r="R4375">
            <v>0</v>
          </cell>
          <cell r="AZ4375">
            <v>0</v>
          </cell>
          <cell r="BA4375">
            <v>0</v>
          </cell>
          <cell r="BC4375" t="str">
            <v>OTHERS</v>
          </cell>
          <cell r="BE4375" t="str">
            <v>Jun</v>
          </cell>
        </row>
        <row r="4376">
          <cell r="C4376" t="str">
            <v>Other</v>
          </cell>
          <cell r="R4376">
            <v>0</v>
          </cell>
          <cell r="AZ4376">
            <v>0</v>
          </cell>
          <cell r="BA4376">
            <v>0</v>
          </cell>
          <cell r="BC4376" t="str">
            <v>OTHERS</v>
          </cell>
          <cell r="BE4376" t="str">
            <v>Jul</v>
          </cell>
        </row>
        <row r="4377">
          <cell r="C4377" t="str">
            <v>Other</v>
          </cell>
          <cell r="R4377">
            <v>0</v>
          </cell>
          <cell r="AZ4377">
            <v>0</v>
          </cell>
          <cell r="BA4377">
            <v>0</v>
          </cell>
          <cell r="BC4377" t="str">
            <v>OTHERS</v>
          </cell>
          <cell r="BE4377" t="str">
            <v>Aug</v>
          </cell>
        </row>
        <row r="4378">
          <cell r="C4378" t="str">
            <v>Other</v>
          </cell>
          <cell r="R4378">
            <v>0</v>
          </cell>
          <cell r="AZ4378">
            <v>0</v>
          </cell>
          <cell r="BA4378">
            <v>0</v>
          </cell>
          <cell r="BC4378" t="str">
            <v>OTHERS</v>
          </cell>
          <cell r="BE4378" t="str">
            <v>Sep</v>
          </cell>
        </row>
        <row r="4379">
          <cell r="C4379" t="str">
            <v>Other</v>
          </cell>
          <cell r="R4379">
            <v>0</v>
          </cell>
          <cell r="AZ4379">
            <v>0</v>
          </cell>
          <cell r="BA4379">
            <v>0</v>
          </cell>
          <cell r="BC4379" t="str">
            <v>OTHERS</v>
          </cell>
          <cell r="BE4379" t="str">
            <v>Oct</v>
          </cell>
        </row>
        <row r="4380">
          <cell r="C4380" t="str">
            <v>Other</v>
          </cell>
          <cell r="R4380">
            <v>0</v>
          </cell>
          <cell r="AZ4380">
            <v>0</v>
          </cell>
          <cell r="BA4380">
            <v>0</v>
          </cell>
          <cell r="BC4380" t="str">
            <v>OTHERS</v>
          </cell>
          <cell r="BE4380" t="str">
            <v>Nov</v>
          </cell>
        </row>
        <row r="4381">
          <cell r="C4381" t="str">
            <v>Other</v>
          </cell>
          <cell r="R4381">
            <v>0</v>
          </cell>
          <cell r="AZ4381">
            <v>0</v>
          </cell>
          <cell r="BA4381">
            <v>0</v>
          </cell>
          <cell r="BC4381" t="str">
            <v>OTHERS</v>
          </cell>
          <cell r="BE4381" t="str">
            <v>Dec</v>
          </cell>
        </row>
      </sheetData>
      <sheetData sheetId="13">
        <row r="7">
          <cell r="C7" t="str">
            <v>ENEL</v>
          </cell>
          <cell r="F7">
            <v>590409</v>
          </cell>
          <cell r="G7">
            <v>-3.1971953848942003</v>
          </cell>
          <cell r="H7">
            <v>910000</v>
          </cell>
          <cell r="I7">
            <v>-0.82477810650887606</v>
          </cell>
          <cell r="J7">
            <v>-3.1</v>
          </cell>
        </row>
        <row r="8">
          <cell r="C8" t="str">
            <v>Chubu</v>
          </cell>
          <cell r="F8">
            <v>353998</v>
          </cell>
          <cell r="G8">
            <v>-1.49</v>
          </cell>
          <cell r="H8">
            <v>320000</v>
          </cell>
          <cell r="I8">
            <v>-1.6160740022966913</v>
          </cell>
          <cell r="J8">
            <v>-3.3</v>
          </cell>
        </row>
        <row r="9">
          <cell r="C9" t="str">
            <v>CET</v>
          </cell>
          <cell r="F9">
            <v>451982</v>
          </cell>
          <cell r="G9">
            <v>-7.1219464491948798</v>
          </cell>
          <cell r="H9">
            <v>700000</v>
          </cell>
          <cell r="I9">
            <v>-1.4067457985662246</v>
          </cell>
          <cell r="J9">
            <v>-3.3</v>
          </cell>
        </row>
        <row r="10">
          <cell r="C10" t="str">
            <v>Formosa</v>
          </cell>
          <cell r="F10">
            <v>962380</v>
          </cell>
          <cell r="G10">
            <v>-3.4986902159230242</v>
          </cell>
          <cell r="H10">
            <v>150000</v>
          </cell>
          <cell r="I10">
            <v>-0.79390699145839916</v>
          </cell>
          <cell r="J10">
            <v>-4</v>
          </cell>
        </row>
        <row r="11">
          <cell r="C11" t="str">
            <v>EPDC</v>
          </cell>
          <cell r="F11">
            <v>207573</v>
          </cell>
          <cell r="G11">
            <v>-4.4111914362657956</v>
          </cell>
          <cell r="H11">
            <v>700000</v>
          </cell>
          <cell r="I11">
            <v>-1.5041597847879604</v>
          </cell>
          <cell r="J11">
            <v>-3</v>
          </cell>
        </row>
        <row r="12">
          <cell r="C12" t="str">
            <v>Hoping</v>
          </cell>
          <cell r="F12">
            <v>365003</v>
          </cell>
          <cell r="G12">
            <v>-5.8628404972013932</v>
          </cell>
          <cell r="H12">
            <v>630000</v>
          </cell>
          <cell r="I12">
            <v>-0.6998512685914261</v>
          </cell>
          <cell r="J12">
            <v>-3.5</v>
          </cell>
        </row>
        <row r="13">
          <cell r="C13" t="str">
            <v>Huaneng</v>
          </cell>
          <cell r="F13">
            <v>2435633</v>
          </cell>
          <cell r="G13">
            <v>1.7354279318764367</v>
          </cell>
          <cell r="H13">
            <v>1335000</v>
          </cell>
          <cell r="I13">
            <v>0</v>
          </cell>
          <cell r="J13">
            <v>-0.3</v>
          </cell>
        </row>
        <row r="14">
          <cell r="C14" t="str">
            <v>Tj Jati B</v>
          </cell>
          <cell r="F14">
            <v>1468417</v>
          </cell>
          <cell r="G14">
            <v>-5.7720649175268335</v>
          </cell>
          <cell r="H14">
            <v>1910000</v>
          </cell>
          <cell r="I14">
            <v>-0.89130647120418871</v>
          </cell>
          <cell r="J14">
            <v>-4.5</v>
          </cell>
        </row>
        <row r="15">
          <cell r="C15" t="str">
            <v>Sub Total</v>
          </cell>
          <cell r="F15">
            <v>6835395</v>
          </cell>
          <cell r="G15">
            <v>-2.3854806284055274</v>
          </cell>
          <cell r="H15">
            <v>6655000</v>
          </cell>
          <cell r="I15">
            <v>-0.83662109300335186</v>
          </cell>
          <cell r="J15">
            <v>-3.0184072126220887</v>
          </cell>
        </row>
        <row r="16">
          <cell r="C16" t="str">
            <v>CLP</v>
          </cell>
          <cell r="F16">
            <v>894769</v>
          </cell>
          <cell r="G16">
            <v>-0.66713655703315589</v>
          </cell>
          <cell r="H16">
            <v>1040000</v>
          </cell>
          <cell r="I16">
            <v>-1.2559322033898308</v>
          </cell>
          <cell r="J16">
            <v>-0.8</v>
          </cell>
        </row>
        <row r="17">
          <cell r="C17" t="str">
            <v>Hongkong Electric</v>
          </cell>
          <cell r="F17">
            <v>442789</v>
          </cell>
          <cell r="G17">
            <v>-4.6451751285601048</v>
          </cell>
          <cell r="H17">
            <v>200000</v>
          </cell>
          <cell r="I17">
            <v>-0.90959835495096486</v>
          </cell>
          <cell r="J17">
            <v>-4.6500000000000004</v>
          </cell>
        </row>
        <row r="18">
          <cell r="C18" t="str">
            <v>Kobe Steel</v>
          </cell>
          <cell r="F18">
            <v>177321</v>
          </cell>
          <cell r="G18">
            <v>-0.23036199886082312</v>
          </cell>
          <cell r="H18">
            <v>420000</v>
          </cell>
          <cell r="I18">
            <v>-1.655890804597701</v>
          </cell>
          <cell r="J18">
            <v>-1</v>
          </cell>
        </row>
        <row r="19">
          <cell r="C19" t="str">
            <v>Kospo</v>
          </cell>
          <cell r="F19">
            <v>269386</v>
          </cell>
          <cell r="G19">
            <v>-0.82838562508816338</v>
          </cell>
          <cell r="H19">
            <v>420000</v>
          </cell>
          <cell r="I19">
            <v>-1.2176845258236177</v>
          </cell>
          <cell r="J19">
            <v>-1.5</v>
          </cell>
        </row>
        <row r="20">
          <cell r="C20" t="str">
            <v>Kowepo</v>
          </cell>
          <cell r="F20">
            <v>80417</v>
          </cell>
          <cell r="G20">
            <v>-0.13</v>
          </cell>
          <cell r="H20">
            <v>200000</v>
          </cell>
          <cell r="I20">
            <v>-1.1923827343966287</v>
          </cell>
          <cell r="J20">
            <v>-1.5</v>
          </cell>
        </row>
        <row r="21">
          <cell r="C21" t="str">
            <v>Shikoku</v>
          </cell>
          <cell r="F21">
            <v>147203</v>
          </cell>
          <cell r="G21">
            <v>-4.4648285700699031</v>
          </cell>
          <cell r="H21">
            <v>210000</v>
          </cell>
          <cell r="I21">
            <v>-1.6499482758620689</v>
          </cell>
          <cell r="J21">
            <v>-4.5</v>
          </cell>
        </row>
        <row r="22">
          <cell r="C22" t="str">
            <v>Tirreno</v>
          </cell>
          <cell r="F22">
            <v>129916</v>
          </cell>
          <cell r="G22">
            <v>-1.2942719141599188</v>
          </cell>
          <cell r="H22">
            <v>120000</v>
          </cell>
          <cell r="I22">
            <v>-1.6366379310344825</v>
          </cell>
          <cell r="J22">
            <v>-2</v>
          </cell>
        </row>
        <row r="23">
          <cell r="C23" t="str">
            <v>TCC (BPI)_JBG</v>
          </cell>
          <cell r="F23">
            <v>485574</v>
          </cell>
          <cell r="G23">
            <v>-4.3564018283516015</v>
          </cell>
          <cell r="H23">
            <v>364000</v>
          </cell>
          <cell r="I23">
            <v>-0.58047619047619037</v>
          </cell>
          <cell r="J23">
            <v>-3</v>
          </cell>
        </row>
        <row r="24">
          <cell r="C24" t="str">
            <v>TCC (BPI)_KTD</v>
          </cell>
          <cell r="H24">
            <v>52000</v>
          </cell>
          <cell r="I24">
            <v>-0.54933333333333334</v>
          </cell>
          <cell r="J24">
            <v>-3</v>
          </cell>
        </row>
        <row r="25">
          <cell r="C25" t="str">
            <v>TCC (CMMC)_KTD</v>
          </cell>
          <cell r="H25">
            <v>208000</v>
          </cell>
          <cell r="I25">
            <v>-0.7417352483391334</v>
          </cell>
          <cell r="J25">
            <v>-3</v>
          </cell>
        </row>
        <row r="26">
          <cell r="C26" t="str">
            <v>Sub Total</v>
          </cell>
          <cell r="F26">
            <v>2627375</v>
          </cell>
          <cell r="G26">
            <v>-2.2337738356344263</v>
          </cell>
          <cell r="H26">
            <v>3234000</v>
          </cell>
          <cell r="I26">
            <v>-1.1968128126618043</v>
          </cell>
          <cell r="J26">
            <v>-1.9075448361162648</v>
          </cell>
        </row>
        <row r="27">
          <cell r="C27" t="str">
            <v>Asahi Chemical</v>
          </cell>
          <cell r="H27">
            <v>0</v>
          </cell>
          <cell r="I27">
            <v>0</v>
          </cell>
          <cell r="J27">
            <v>-0.5</v>
          </cell>
        </row>
        <row r="28">
          <cell r="C28" t="str">
            <v>Hokuriku</v>
          </cell>
          <cell r="H28">
            <v>210000</v>
          </cell>
          <cell r="I28">
            <v>-1.6436574341744032</v>
          </cell>
          <cell r="J28">
            <v>-3.5</v>
          </cell>
        </row>
        <row r="29">
          <cell r="C29" t="str">
            <v>Joban JP</v>
          </cell>
          <cell r="H29">
            <v>300000</v>
          </cell>
          <cell r="I29">
            <v>-1.3246027495534902</v>
          </cell>
          <cell r="J29">
            <v>-0.5</v>
          </cell>
        </row>
        <row r="30">
          <cell r="C30" t="str">
            <v>Kaneka</v>
          </cell>
          <cell r="H30">
            <v>65000</v>
          </cell>
          <cell r="I30">
            <v>-1.9486618630983021</v>
          </cell>
          <cell r="J30">
            <v>-0.4</v>
          </cell>
        </row>
        <row r="31">
          <cell r="C31" t="str">
            <v>Kansai</v>
          </cell>
          <cell r="H31">
            <v>140000</v>
          </cell>
          <cell r="I31">
            <v>-1.6521119462413687</v>
          </cell>
          <cell r="J31">
            <v>-3</v>
          </cell>
        </row>
        <row r="32">
          <cell r="C32" t="str">
            <v>Nihon Yakin</v>
          </cell>
          <cell r="H32">
            <v>12000</v>
          </cell>
          <cell r="I32">
            <v>-0.82086206896551717</v>
          </cell>
          <cell r="J32">
            <v>-1</v>
          </cell>
        </row>
        <row r="33">
          <cell r="C33" t="str">
            <v>Tepco</v>
          </cell>
          <cell r="H33">
            <v>210000</v>
          </cell>
          <cell r="I33">
            <v>-1.4328358208955221</v>
          </cell>
          <cell r="J33">
            <v>-0.5</v>
          </cell>
        </row>
        <row r="34">
          <cell r="C34" t="str">
            <v>Tohoku</v>
          </cell>
          <cell r="H34">
            <v>225000</v>
          </cell>
          <cell r="I34">
            <v>-1.5724137931034485</v>
          </cell>
          <cell r="J34">
            <v>-2</v>
          </cell>
        </row>
        <row r="35">
          <cell r="C35" t="str">
            <v>Tokuyama</v>
          </cell>
          <cell r="H35">
            <v>150000</v>
          </cell>
          <cell r="I35">
            <v>-1.670689655172414</v>
          </cell>
          <cell r="J35">
            <v>-0.5</v>
          </cell>
        </row>
        <row r="36">
          <cell r="C36" t="str">
            <v>Tosoh (Itochu)</v>
          </cell>
          <cell r="H36">
            <v>322000</v>
          </cell>
          <cell r="I36">
            <v>-1.4414298181399703</v>
          </cell>
          <cell r="J36">
            <v>-4.5</v>
          </cell>
        </row>
        <row r="37">
          <cell r="C37" t="str">
            <v>Tosoh (Marubeni)</v>
          </cell>
          <cell r="H37">
            <v>40000</v>
          </cell>
          <cell r="I37">
            <v>-1.5086614173228348</v>
          </cell>
          <cell r="J37">
            <v>-4.5</v>
          </cell>
        </row>
        <row r="38">
          <cell r="C38" t="str">
            <v>UBE</v>
          </cell>
          <cell r="H38">
            <v>63000</v>
          </cell>
          <cell r="I38">
            <v>-1.9486618630983017</v>
          </cell>
          <cell r="J38">
            <v>-3</v>
          </cell>
        </row>
        <row r="39">
          <cell r="C39" t="str">
            <v>Glencore</v>
          </cell>
          <cell r="H39">
            <v>0</v>
          </cell>
          <cell r="I39">
            <v>0</v>
          </cell>
          <cell r="J39">
            <v>-1</v>
          </cell>
        </row>
        <row r="40">
          <cell r="C40" t="str">
            <v>NZ Steel</v>
          </cell>
          <cell r="H40">
            <v>30000</v>
          </cell>
          <cell r="I40">
            <v>-0.78460411916787565</v>
          </cell>
          <cell r="J40">
            <v>-1</v>
          </cell>
        </row>
        <row r="41">
          <cell r="C41" t="str">
            <v>PLN Cilacap</v>
          </cell>
          <cell r="H41">
            <v>495000</v>
          </cell>
          <cell r="I41">
            <v>-1.8078571428571404</v>
          </cell>
          <cell r="J41">
            <v>-3.5</v>
          </cell>
        </row>
        <row r="42">
          <cell r="C42" t="str">
            <v>AES</v>
          </cell>
          <cell r="H42">
            <v>810000</v>
          </cell>
          <cell r="I42">
            <v>-1.3274199368037087</v>
          </cell>
          <cell r="J42">
            <v>-1.5</v>
          </cell>
        </row>
        <row r="43">
          <cell r="C43" t="str">
            <v>San Miguel</v>
          </cell>
          <cell r="H43">
            <v>845000</v>
          </cell>
          <cell r="I43">
            <v>-1.6832171894365762</v>
          </cell>
          <cell r="J43">
            <v>-1.5</v>
          </cell>
        </row>
        <row r="44">
          <cell r="C44" t="str">
            <v>SPDC</v>
          </cell>
          <cell r="H44">
            <v>337500</v>
          </cell>
          <cell r="I44">
            <v>-1.7132142857142858</v>
          </cell>
          <cell r="J44">
            <v>-1</v>
          </cell>
        </row>
        <row r="45">
          <cell r="C45" t="str">
            <v>Therma Luzon</v>
          </cell>
          <cell r="H45">
            <v>272000</v>
          </cell>
          <cell r="I45">
            <v>-1.6394207692895089</v>
          </cell>
          <cell r="J45">
            <v>-1.5</v>
          </cell>
        </row>
        <row r="46">
          <cell r="C46" t="str">
            <v>Kosep</v>
          </cell>
          <cell r="H46">
            <v>120000</v>
          </cell>
          <cell r="I46">
            <v>-1.1059437386569873</v>
          </cell>
          <cell r="J46">
            <v>-1</v>
          </cell>
        </row>
        <row r="47">
          <cell r="C47" t="str">
            <v>Kewespo</v>
          </cell>
          <cell r="H47">
            <v>470000</v>
          </cell>
          <cell r="I47">
            <v>-0.83391646044990486</v>
          </cell>
          <cell r="J47">
            <v>-0.5</v>
          </cell>
        </row>
        <row r="48">
          <cell r="C48" t="str">
            <v>Adani</v>
          </cell>
          <cell r="H48">
            <v>1260000</v>
          </cell>
          <cell r="I48">
            <v>-1.1675290484131287</v>
          </cell>
          <cell r="J48">
            <v>-1</v>
          </cell>
        </row>
        <row r="49">
          <cell r="C49" t="str">
            <v>Udupi</v>
          </cell>
          <cell r="H49">
            <v>465000</v>
          </cell>
          <cell r="I49">
            <v>-1.4208949545078575</v>
          </cell>
          <cell r="J49">
            <v>-2.5</v>
          </cell>
        </row>
        <row r="50">
          <cell r="C50" t="str">
            <v>TNB (Tj Bin)</v>
          </cell>
          <cell r="H50">
            <v>0</v>
          </cell>
          <cell r="I50">
            <v>0</v>
          </cell>
          <cell r="J50">
            <v>-1.75</v>
          </cell>
        </row>
        <row r="51">
          <cell r="C51" t="str">
            <v>TNB</v>
          </cell>
          <cell r="H51">
            <v>845000</v>
          </cell>
          <cell r="I51">
            <v>-1.3526069443787101</v>
          </cell>
          <cell r="J51">
            <v>-1.75</v>
          </cell>
        </row>
        <row r="52">
          <cell r="C52" t="str">
            <v>Tamaka (Banpu)</v>
          </cell>
          <cell r="H52">
            <v>165000</v>
          </cell>
          <cell r="I52">
            <v>-1.1516874576271185</v>
          </cell>
          <cell r="J52">
            <v>-0.5</v>
          </cell>
        </row>
        <row r="53">
          <cell r="C53" t="str">
            <v>Ayudthaya (Banpu)</v>
          </cell>
          <cell r="H53">
            <v>400000</v>
          </cell>
          <cell r="I53">
            <v>-1.1646130508474577</v>
          </cell>
          <cell r="J53">
            <v>-0.5</v>
          </cell>
        </row>
        <row r="54">
          <cell r="C54" t="str">
            <v>SCC (CMMC)</v>
          </cell>
          <cell r="H54">
            <v>550000</v>
          </cell>
          <cell r="I54">
            <v>-1.0936378736517716</v>
          </cell>
          <cell r="J54">
            <v>-0.5</v>
          </cell>
        </row>
        <row r="55">
          <cell r="C55" t="str">
            <v>Minmetals</v>
          </cell>
          <cell r="H55">
            <v>60000</v>
          </cell>
          <cell r="I55">
            <v>-1.1355932203389831</v>
          </cell>
          <cell r="J55">
            <v>-0.5</v>
          </cell>
        </row>
        <row r="56">
          <cell r="C56" t="str">
            <v>Shenhua</v>
          </cell>
          <cell r="H56">
            <v>260000</v>
          </cell>
          <cell r="I56">
            <v>-1.1579999999999997</v>
          </cell>
          <cell r="J56">
            <v>-0.5</v>
          </cell>
        </row>
        <row r="57">
          <cell r="C57" t="str">
            <v>Qinfa</v>
          </cell>
          <cell r="H57">
            <v>60000</v>
          </cell>
          <cell r="I57">
            <v>-1.1694915254237288</v>
          </cell>
          <cell r="J57">
            <v>-0.5</v>
          </cell>
        </row>
        <row r="58">
          <cell r="C58" t="str">
            <v>Yudean</v>
          </cell>
          <cell r="H58">
            <v>70000</v>
          </cell>
          <cell r="I58">
            <v>0</v>
          </cell>
          <cell r="J58">
            <v>-0.5</v>
          </cell>
        </row>
        <row r="59">
          <cell r="C59" t="str">
            <v>Other</v>
          </cell>
          <cell r="H59">
            <v>9359500</v>
          </cell>
          <cell r="I59">
            <v>-0.80236125157141136</v>
          </cell>
          <cell r="J59">
            <v>-0.3</v>
          </cell>
        </row>
        <row r="60">
          <cell r="C60" t="str">
            <v>Shanxi</v>
          </cell>
          <cell r="F60">
            <v>193836</v>
          </cell>
          <cell r="G60">
            <v>0.59955947295652001</v>
          </cell>
        </row>
        <row r="61">
          <cell r="C61" t="str">
            <v>Qinfa</v>
          </cell>
          <cell r="F61">
            <v>58543</v>
          </cell>
          <cell r="G61">
            <v>-0.39</v>
          </cell>
        </row>
        <row r="62">
          <cell r="C62" t="str">
            <v>MINMETALS</v>
          </cell>
          <cell r="F62">
            <v>398004</v>
          </cell>
          <cell r="G62">
            <v>-6.0434065989284878E-4</v>
          </cell>
        </row>
        <row r="63">
          <cell r="C63" t="str">
            <v>CHAOZHOU</v>
          </cell>
          <cell r="F63">
            <v>245975</v>
          </cell>
          <cell r="G63">
            <v>-0.58176082935257656</v>
          </cell>
        </row>
        <row r="64">
          <cell r="C64" t="str">
            <v>DONGGUAN</v>
          </cell>
          <cell r="F64">
            <v>67800</v>
          </cell>
          <cell r="G64">
            <v>0.21</v>
          </cell>
        </row>
        <row r="65">
          <cell r="C65" t="str">
            <v>INDOCEMENT</v>
          </cell>
          <cell r="F65">
            <v>31081.135999999999</v>
          </cell>
          <cell r="G65">
            <v>-0.10123480813802965</v>
          </cell>
        </row>
        <row r="66">
          <cell r="C66" t="str">
            <v>Tokuyama</v>
          </cell>
          <cell r="F66">
            <v>235335</v>
          </cell>
          <cell r="G66">
            <v>-0.19375082329445256</v>
          </cell>
        </row>
        <row r="67">
          <cell r="C67" t="str">
            <v>JOBAN</v>
          </cell>
          <cell r="F67">
            <v>259375</v>
          </cell>
          <cell r="G67">
            <v>-3.7908562120481926</v>
          </cell>
        </row>
        <row r="68">
          <cell r="C68" t="str">
            <v>JOBAN KOSAN</v>
          </cell>
          <cell r="F68">
            <v>16145</v>
          </cell>
          <cell r="G68">
            <v>-1.3223908330752554</v>
          </cell>
        </row>
        <row r="69">
          <cell r="C69" t="str">
            <v>TPT</v>
          </cell>
          <cell r="F69">
            <v>102567</v>
          </cell>
          <cell r="G69">
            <v>-0.46757573098559968</v>
          </cell>
        </row>
        <row r="70">
          <cell r="C70" t="str">
            <v>AYUDTHAYA (SCCC)</v>
          </cell>
          <cell r="F70">
            <v>337301</v>
          </cell>
          <cell r="G70">
            <v>-0.12543229934094474</v>
          </cell>
        </row>
        <row r="71">
          <cell r="C71" t="str">
            <v>SCG</v>
          </cell>
          <cell r="F71">
            <v>377577</v>
          </cell>
          <cell r="G71">
            <v>0</v>
          </cell>
        </row>
        <row r="72">
          <cell r="C72" t="str">
            <v>SDIC</v>
          </cell>
          <cell r="F72">
            <v>65034</v>
          </cell>
          <cell r="G72">
            <v>0.56999999999999995</v>
          </cell>
        </row>
        <row r="73">
          <cell r="C73" t="str">
            <v>COAL &amp; OIL</v>
          </cell>
          <cell r="F73">
            <v>205196</v>
          </cell>
          <cell r="G73">
            <v>-0.20061541160646412</v>
          </cell>
        </row>
      </sheetData>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URLY"/>
      <sheetName val="SUM"/>
      <sheetName val="LIST"/>
      <sheetName val="dBase"/>
      <sheetName val="dBonus"/>
      <sheetName val="Exchange"/>
    </sheetNames>
    <sheetDataSet>
      <sheetData sheetId="0">
        <row r="1">
          <cell r="B1" t="str">
            <v>TIME</v>
          </cell>
          <cell r="C1" t="str">
            <v>MAT</v>
          </cell>
          <cell r="D1" t="str">
            <v>PROD</v>
          </cell>
          <cell r="E1" t="str">
            <v>PRODTY</v>
          </cell>
          <cell r="F1" t="str">
            <v>DT1</v>
          </cell>
          <cell r="G1" t="str">
            <v>D2</v>
          </cell>
          <cell r="H1" t="str">
            <v>D3</v>
          </cell>
          <cell r="I1" t="str">
            <v>TOT_DT</v>
          </cell>
          <cell r="J1" t="str">
            <v>WORK</v>
          </cell>
          <cell r="K1" t="str">
            <v>GEN</v>
          </cell>
          <cell r="L1" t="str">
            <v>DELAY</v>
          </cell>
          <cell r="M1" t="str">
            <v>IDLE</v>
          </cell>
          <cell r="N1" t="str">
            <v>RAIN</v>
          </cell>
          <cell r="O1" t="str">
            <v>SLIPP</v>
          </cell>
          <cell r="P1" t="str">
            <v>DOWN</v>
          </cell>
          <cell r="Q1" t="str">
            <v>REMARK</v>
          </cell>
          <cell r="R1" t="str">
            <v>G_LEADER</v>
          </cell>
          <cell r="T1">
            <v>1</v>
          </cell>
          <cell r="U1" t="str">
            <v>ROM</v>
          </cell>
          <cell r="V1" t="str">
            <v>CRUSH1</v>
          </cell>
          <cell r="W1" t="str">
            <v>CRUSH2</v>
          </cell>
          <cell r="X1" t="str">
            <v>CRUSH3</v>
          </cell>
          <cell r="Y1" t="str">
            <v>CRUSH4</v>
          </cell>
          <cell r="Z1" t="str">
            <v>CRUSH5</v>
          </cell>
          <cell r="AA1" t="str">
            <v>CRUSH6</v>
          </cell>
        </row>
        <row r="2">
          <cell r="T2">
            <v>2</v>
          </cell>
        </row>
        <row r="3">
          <cell r="T3">
            <v>3</v>
          </cell>
          <cell r="U3">
            <v>1</v>
          </cell>
          <cell r="V3" t="str">
            <v>Hiras Silaban</v>
          </cell>
          <cell r="X3">
            <v>1</v>
          </cell>
          <cell r="Y3" t="str">
            <v>Hiras Silaban</v>
          </cell>
        </row>
        <row r="4">
          <cell r="T4">
            <v>4</v>
          </cell>
          <cell r="U4">
            <v>2</v>
          </cell>
          <cell r="V4" t="str">
            <v>Yalii</v>
          </cell>
          <cell r="X4">
            <v>3</v>
          </cell>
          <cell r="Y4" t="str">
            <v>Fresye A L</v>
          </cell>
        </row>
        <row r="5">
          <cell r="T5">
            <v>5</v>
          </cell>
          <cell r="U5">
            <v>3</v>
          </cell>
          <cell r="V5" t="str">
            <v>Fresye A L</v>
          </cell>
        </row>
        <row r="6">
          <cell r="B6" t="str">
            <v>31 - Jan -07</v>
          </cell>
          <cell r="T6">
            <v>6</v>
          </cell>
          <cell r="U6">
            <v>4</v>
          </cell>
        </row>
        <row r="7">
          <cell r="B7" t="str">
            <v>TIME</v>
          </cell>
          <cell r="C7" t="str">
            <v>WASTE</v>
          </cell>
          <cell r="D7" t="str">
            <v>SH4001</v>
          </cell>
          <cell r="E7" t="str">
            <v>TYPE</v>
          </cell>
          <cell r="F7" t="str">
            <v>PC 5500</v>
          </cell>
          <cell r="H7" t="str">
            <v>Plan Prod'ty :</v>
          </cell>
          <cell r="J7">
            <v>1750</v>
          </cell>
          <cell r="M7" t="str">
            <v>Distance :</v>
          </cell>
          <cell r="O7">
            <v>3.6265301410346602</v>
          </cell>
          <cell r="T7">
            <v>7</v>
          </cell>
          <cell r="U7" t="str">
            <v>SH4001</v>
          </cell>
        </row>
        <row r="8">
          <cell r="C8" t="str">
            <v>MAT</v>
          </cell>
          <cell r="D8" t="str">
            <v>PROD</v>
          </cell>
          <cell r="E8" t="str">
            <v>PROD'TY</v>
          </cell>
          <cell r="F8" t="str">
            <v>Q'TY DT</v>
          </cell>
          <cell r="J8" t="str">
            <v>HOURS</v>
          </cell>
          <cell r="Q8" t="str">
            <v>REMARK PRODUKTIVITAS</v>
          </cell>
          <cell r="T8">
            <v>8</v>
          </cell>
          <cell r="U8" t="str">
            <v>ROM</v>
          </cell>
          <cell r="V8" t="str">
            <v>Crush1</v>
          </cell>
          <cell r="W8" t="str">
            <v>Crush2</v>
          </cell>
          <cell r="X8" t="str">
            <v>Crush3</v>
          </cell>
          <cell r="Y8" t="str">
            <v>Crush4</v>
          </cell>
          <cell r="Z8" t="str">
            <v>Crush5</v>
          </cell>
          <cell r="AA8" t="str">
            <v>Crush6</v>
          </cell>
        </row>
        <row r="9">
          <cell r="E9" t="str">
            <v>( By work )</v>
          </cell>
          <cell r="F9" t="str">
            <v>730E</v>
          </cell>
          <cell r="G9" t="str">
            <v>1500</v>
          </cell>
          <cell r="H9" t="str">
            <v>785</v>
          </cell>
          <cell r="I9" t="str">
            <v>Total</v>
          </cell>
          <cell r="J9" t="str">
            <v>Work</v>
          </cell>
          <cell r="K9" t="str">
            <v>General</v>
          </cell>
          <cell r="L9" t="str">
            <v>Delay</v>
          </cell>
          <cell r="M9" t="str">
            <v>Idle</v>
          </cell>
          <cell r="N9" t="str">
            <v>Rain</v>
          </cell>
          <cell r="O9" t="str">
            <v>Slipp</v>
          </cell>
          <cell r="P9" t="str">
            <v>B/D</v>
          </cell>
          <cell r="T9">
            <v>9</v>
          </cell>
        </row>
        <row r="10">
          <cell r="B10" t="str">
            <v>07  - 08</v>
          </cell>
          <cell r="C10" t="str">
            <v>OB</v>
          </cell>
          <cell r="D10">
            <v>1330</v>
          </cell>
          <cell r="E10">
            <v>1596</v>
          </cell>
          <cell r="F10">
            <v>10</v>
          </cell>
          <cell r="G10">
            <v>0</v>
          </cell>
          <cell r="H10">
            <v>0</v>
          </cell>
          <cell r="I10">
            <v>10</v>
          </cell>
          <cell r="J10">
            <v>50</v>
          </cell>
          <cell r="K10">
            <v>0</v>
          </cell>
          <cell r="L10">
            <v>10</v>
          </cell>
          <cell r="M10">
            <v>0</v>
          </cell>
          <cell r="N10">
            <v>0</v>
          </cell>
          <cell r="O10">
            <v>0</v>
          </cell>
          <cell r="Q10" t="str">
            <v>P2H Start 07:10</v>
          </cell>
          <cell r="T10">
            <v>10</v>
          </cell>
          <cell r="U10">
            <v>0</v>
          </cell>
          <cell r="V10">
            <v>0</v>
          </cell>
          <cell r="W10">
            <v>0</v>
          </cell>
          <cell r="X10">
            <v>0</v>
          </cell>
          <cell r="Y10">
            <v>0</v>
          </cell>
          <cell r="Z10">
            <v>0</v>
          </cell>
          <cell r="AA10">
            <v>0</v>
          </cell>
        </row>
        <row r="11">
          <cell r="B11" t="str">
            <v>08  - 09</v>
          </cell>
          <cell r="C11" t="str">
            <v>OB</v>
          </cell>
          <cell r="D11">
            <v>1610</v>
          </cell>
          <cell r="E11">
            <v>1610</v>
          </cell>
          <cell r="F11">
            <v>10</v>
          </cell>
          <cell r="G11">
            <v>0</v>
          </cell>
          <cell r="H11">
            <v>0</v>
          </cell>
          <cell r="I11">
            <v>10</v>
          </cell>
          <cell r="J11">
            <v>60</v>
          </cell>
          <cell r="K11">
            <v>0</v>
          </cell>
          <cell r="L11">
            <v>0</v>
          </cell>
          <cell r="M11">
            <v>0</v>
          </cell>
          <cell r="N11">
            <v>0</v>
          </cell>
          <cell r="O11">
            <v>0</v>
          </cell>
          <cell r="Q11">
            <v>0</v>
          </cell>
          <cell r="T11">
            <v>11</v>
          </cell>
          <cell r="U11">
            <v>0</v>
          </cell>
          <cell r="V11">
            <v>0</v>
          </cell>
          <cell r="W11">
            <v>0</v>
          </cell>
          <cell r="X11">
            <v>0</v>
          </cell>
          <cell r="Y11">
            <v>0</v>
          </cell>
          <cell r="Z11">
            <v>0</v>
          </cell>
          <cell r="AA11">
            <v>0</v>
          </cell>
        </row>
        <row r="12">
          <cell r="B12" t="str">
            <v>09  - 10</v>
          </cell>
          <cell r="C12" t="str">
            <v>OB</v>
          </cell>
          <cell r="D12">
            <v>1540</v>
          </cell>
          <cell r="E12">
            <v>1540</v>
          </cell>
          <cell r="F12">
            <v>10</v>
          </cell>
          <cell r="G12">
            <v>0</v>
          </cell>
          <cell r="H12">
            <v>0</v>
          </cell>
          <cell r="I12">
            <v>10</v>
          </cell>
          <cell r="J12">
            <v>60</v>
          </cell>
          <cell r="K12">
            <v>0</v>
          </cell>
          <cell r="L12">
            <v>0</v>
          </cell>
          <cell r="M12">
            <v>0</v>
          </cell>
          <cell r="N12">
            <v>0</v>
          </cell>
          <cell r="O12">
            <v>0</v>
          </cell>
          <cell r="Q12">
            <v>0</v>
          </cell>
          <cell r="T12">
            <v>12</v>
          </cell>
          <cell r="U12">
            <v>0</v>
          </cell>
          <cell r="V12">
            <v>0</v>
          </cell>
          <cell r="W12">
            <v>0</v>
          </cell>
          <cell r="X12">
            <v>0</v>
          </cell>
          <cell r="Y12">
            <v>0</v>
          </cell>
          <cell r="Z12">
            <v>0</v>
          </cell>
          <cell r="AA12">
            <v>0</v>
          </cell>
        </row>
        <row r="13">
          <cell r="B13" t="str">
            <v>10  - 11</v>
          </cell>
          <cell r="C13" t="str">
            <v>OB</v>
          </cell>
          <cell r="D13">
            <v>1470</v>
          </cell>
          <cell r="E13">
            <v>1470</v>
          </cell>
          <cell r="F13">
            <v>8</v>
          </cell>
          <cell r="G13">
            <v>0</v>
          </cell>
          <cell r="H13">
            <v>0</v>
          </cell>
          <cell r="I13">
            <v>8</v>
          </cell>
          <cell r="J13">
            <v>60</v>
          </cell>
          <cell r="K13">
            <v>0</v>
          </cell>
          <cell r="L13">
            <v>0</v>
          </cell>
          <cell r="M13">
            <v>0</v>
          </cell>
          <cell r="N13">
            <v>0</v>
          </cell>
          <cell r="O13">
            <v>0</v>
          </cell>
          <cell r="Q13">
            <v>0</v>
          </cell>
          <cell r="T13">
            <v>13</v>
          </cell>
          <cell r="U13">
            <v>0</v>
          </cell>
          <cell r="V13">
            <v>0</v>
          </cell>
          <cell r="W13">
            <v>0</v>
          </cell>
          <cell r="X13">
            <v>0</v>
          </cell>
          <cell r="Y13">
            <v>0</v>
          </cell>
          <cell r="Z13">
            <v>0</v>
          </cell>
          <cell r="AA13">
            <v>0</v>
          </cell>
        </row>
        <row r="14">
          <cell r="B14" t="str">
            <v>11  - 12</v>
          </cell>
          <cell r="C14" t="str">
            <v>OB</v>
          </cell>
          <cell r="D14">
            <v>1330</v>
          </cell>
          <cell r="E14">
            <v>1330</v>
          </cell>
          <cell r="F14">
            <v>8</v>
          </cell>
          <cell r="G14">
            <v>0</v>
          </cell>
          <cell r="H14">
            <v>0</v>
          </cell>
          <cell r="I14">
            <v>8</v>
          </cell>
          <cell r="J14">
            <v>60</v>
          </cell>
          <cell r="K14">
            <v>0</v>
          </cell>
          <cell r="L14">
            <v>0</v>
          </cell>
          <cell r="M14">
            <v>0</v>
          </cell>
          <cell r="N14">
            <v>0</v>
          </cell>
          <cell r="O14">
            <v>0</v>
          </cell>
          <cell r="Q14">
            <v>0</v>
          </cell>
          <cell r="T14">
            <v>14</v>
          </cell>
          <cell r="U14">
            <v>0</v>
          </cell>
          <cell r="V14">
            <v>0</v>
          </cell>
          <cell r="W14">
            <v>0</v>
          </cell>
          <cell r="X14">
            <v>0</v>
          </cell>
          <cell r="Y14">
            <v>0</v>
          </cell>
          <cell r="Z14">
            <v>0</v>
          </cell>
          <cell r="AA14">
            <v>0</v>
          </cell>
        </row>
        <row r="15">
          <cell r="B15" t="str">
            <v>12  - 13</v>
          </cell>
          <cell r="C15" t="str">
            <v>OB</v>
          </cell>
          <cell r="D15">
            <v>700</v>
          </cell>
          <cell r="E15">
            <v>1680</v>
          </cell>
          <cell r="F15">
            <v>8</v>
          </cell>
          <cell r="G15">
            <v>0</v>
          </cell>
          <cell r="H15">
            <v>0</v>
          </cell>
          <cell r="I15">
            <v>8</v>
          </cell>
          <cell r="J15">
            <v>25</v>
          </cell>
          <cell r="K15">
            <v>0</v>
          </cell>
          <cell r="L15">
            <v>35</v>
          </cell>
          <cell r="M15">
            <v>0</v>
          </cell>
          <cell r="N15">
            <v>0</v>
          </cell>
          <cell r="O15">
            <v>0</v>
          </cell>
          <cell r="Q15" t="str">
            <v>Rest Time</v>
          </cell>
          <cell r="T15">
            <v>15</v>
          </cell>
          <cell r="U15">
            <v>0</v>
          </cell>
          <cell r="V15">
            <v>0</v>
          </cell>
          <cell r="W15">
            <v>0</v>
          </cell>
          <cell r="X15">
            <v>0</v>
          </cell>
          <cell r="Y15">
            <v>0</v>
          </cell>
          <cell r="Z15">
            <v>0</v>
          </cell>
          <cell r="AA15">
            <v>0</v>
          </cell>
        </row>
        <row r="16">
          <cell r="B16" t="str">
            <v>13  -  14</v>
          </cell>
          <cell r="C16" t="str">
            <v>OB</v>
          </cell>
          <cell r="D16">
            <v>1540</v>
          </cell>
          <cell r="E16">
            <v>1540</v>
          </cell>
          <cell r="F16">
            <v>8</v>
          </cell>
          <cell r="G16">
            <v>0</v>
          </cell>
          <cell r="H16">
            <v>0</v>
          </cell>
          <cell r="I16">
            <v>8</v>
          </cell>
          <cell r="J16">
            <v>60</v>
          </cell>
          <cell r="K16">
            <v>0</v>
          </cell>
          <cell r="L16">
            <v>0</v>
          </cell>
          <cell r="M16">
            <v>0</v>
          </cell>
          <cell r="N16">
            <v>0</v>
          </cell>
          <cell r="O16">
            <v>0</v>
          </cell>
          <cell r="Q16">
            <v>0</v>
          </cell>
          <cell r="T16">
            <v>16</v>
          </cell>
          <cell r="U16">
            <v>0</v>
          </cell>
          <cell r="V16">
            <v>0</v>
          </cell>
          <cell r="W16">
            <v>0</v>
          </cell>
          <cell r="X16">
            <v>0</v>
          </cell>
          <cell r="Y16">
            <v>0</v>
          </cell>
          <cell r="Z16">
            <v>0</v>
          </cell>
          <cell r="AA16">
            <v>0</v>
          </cell>
        </row>
        <row r="17">
          <cell r="B17" t="str">
            <v>14  -  15</v>
          </cell>
          <cell r="C17" t="str">
            <v>OB</v>
          </cell>
          <cell r="D17">
            <v>0</v>
          </cell>
          <cell r="E17">
            <v>0</v>
          </cell>
          <cell r="F17">
            <v>0</v>
          </cell>
          <cell r="G17">
            <v>0</v>
          </cell>
          <cell r="H17">
            <v>0</v>
          </cell>
          <cell r="I17">
            <v>0</v>
          </cell>
          <cell r="J17">
            <v>0</v>
          </cell>
          <cell r="K17">
            <v>0</v>
          </cell>
          <cell r="L17">
            <v>0</v>
          </cell>
          <cell r="M17">
            <v>0</v>
          </cell>
          <cell r="N17">
            <v>60</v>
          </cell>
          <cell r="O17">
            <v>0</v>
          </cell>
          <cell r="Q17" t="str">
            <v>Rain</v>
          </cell>
          <cell r="T17">
            <v>17</v>
          </cell>
          <cell r="U17">
            <v>0</v>
          </cell>
          <cell r="V17">
            <v>0</v>
          </cell>
          <cell r="W17">
            <v>0</v>
          </cell>
          <cell r="X17">
            <v>0</v>
          </cell>
          <cell r="Y17">
            <v>0</v>
          </cell>
          <cell r="Z17">
            <v>0</v>
          </cell>
          <cell r="AA17">
            <v>0</v>
          </cell>
        </row>
        <row r="18">
          <cell r="B18" t="str">
            <v>15  -  16</v>
          </cell>
          <cell r="C18" t="str">
            <v>OB</v>
          </cell>
          <cell r="D18">
            <v>0</v>
          </cell>
          <cell r="E18">
            <v>0</v>
          </cell>
          <cell r="F18">
            <v>0</v>
          </cell>
          <cell r="G18">
            <v>0</v>
          </cell>
          <cell r="H18">
            <v>0</v>
          </cell>
          <cell r="I18">
            <v>0</v>
          </cell>
          <cell r="J18">
            <v>0</v>
          </cell>
          <cell r="K18">
            <v>0</v>
          </cell>
          <cell r="L18">
            <v>0</v>
          </cell>
          <cell r="M18">
            <v>0</v>
          </cell>
          <cell r="N18">
            <v>0</v>
          </cell>
          <cell r="O18">
            <v>60</v>
          </cell>
          <cell r="Q18" t="str">
            <v>Slippery</v>
          </cell>
          <cell r="T18">
            <v>18</v>
          </cell>
          <cell r="U18">
            <v>0</v>
          </cell>
          <cell r="V18">
            <v>0</v>
          </cell>
          <cell r="W18">
            <v>0</v>
          </cell>
          <cell r="X18">
            <v>0</v>
          </cell>
          <cell r="Y18">
            <v>0</v>
          </cell>
          <cell r="Z18">
            <v>0</v>
          </cell>
          <cell r="AA18">
            <v>0</v>
          </cell>
        </row>
        <row r="19">
          <cell r="B19" t="str">
            <v>16  -  17</v>
          </cell>
          <cell r="C19" t="str">
            <v>OB</v>
          </cell>
          <cell r="D19">
            <v>504</v>
          </cell>
          <cell r="E19">
            <v>1512</v>
          </cell>
          <cell r="F19">
            <v>0</v>
          </cell>
          <cell r="G19">
            <v>9</v>
          </cell>
          <cell r="H19">
            <v>0</v>
          </cell>
          <cell r="I19">
            <v>9</v>
          </cell>
          <cell r="J19">
            <v>20</v>
          </cell>
          <cell r="K19">
            <v>0</v>
          </cell>
          <cell r="L19">
            <v>0</v>
          </cell>
          <cell r="M19">
            <v>0</v>
          </cell>
          <cell r="N19">
            <v>0</v>
          </cell>
          <cell r="O19">
            <v>40</v>
          </cell>
          <cell r="Q19" t="str">
            <v>Slippery, Start 16:40</v>
          </cell>
          <cell r="T19">
            <v>19</v>
          </cell>
          <cell r="U19">
            <v>0</v>
          </cell>
          <cell r="V19">
            <v>0</v>
          </cell>
          <cell r="W19">
            <v>0</v>
          </cell>
          <cell r="X19">
            <v>0</v>
          </cell>
          <cell r="Y19">
            <v>0</v>
          </cell>
          <cell r="Z19">
            <v>0</v>
          </cell>
          <cell r="AA19">
            <v>0</v>
          </cell>
        </row>
        <row r="20">
          <cell r="B20" t="str">
            <v>17  -  18</v>
          </cell>
          <cell r="C20" t="str">
            <v>OB</v>
          </cell>
          <cell r="D20">
            <v>1176</v>
          </cell>
          <cell r="E20">
            <v>1176</v>
          </cell>
          <cell r="F20">
            <v>0</v>
          </cell>
          <cell r="G20">
            <v>9</v>
          </cell>
          <cell r="H20">
            <v>0</v>
          </cell>
          <cell r="I20">
            <v>9</v>
          </cell>
          <cell r="J20">
            <v>60</v>
          </cell>
          <cell r="K20">
            <v>0</v>
          </cell>
          <cell r="L20">
            <v>0</v>
          </cell>
          <cell r="M20">
            <v>0</v>
          </cell>
          <cell r="N20">
            <v>0</v>
          </cell>
          <cell r="O20">
            <v>0</v>
          </cell>
          <cell r="Q20">
            <v>0</v>
          </cell>
          <cell r="T20">
            <v>20</v>
          </cell>
          <cell r="U20">
            <v>0</v>
          </cell>
          <cell r="V20">
            <v>0</v>
          </cell>
          <cell r="W20">
            <v>0</v>
          </cell>
          <cell r="X20">
            <v>0</v>
          </cell>
          <cell r="Y20">
            <v>0</v>
          </cell>
          <cell r="Z20">
            <v>0</v>
          </cell>
          <cell r="AA20">
            <v>0</v>
          </cell>
        </row>
        <row r="21">
          <cell r="B21" t="str">
            <v>18  -  19</v>
          </cell>
          <cell r="C21" t="str">
            <v>OB</v>
          </cell>
          <cell r="D21">
            <v>504</v>
          </cell>
          <cell r="E21">
            <v>1008</v>
          </cell>
          <cell r="F21">
            <v>0</v>
          </cell>
          <cell r="G21">
            <v>9</v>
          </cell>
          <cell r="H21">
            <v>0</v>
          </cell>
          <cell r="I21">
            <v>9</v>
          </cell>
          <cell r="J21">
            <v>30</v>
          </cell>
          <cell r="K21">
            <v>0</v>
          </cell>
          <cell r="L21">
            <v>30</v>
          </cell>
          <cell r="M21">
            <v>0</v>
          </cell>
          <cell r="N21">
            <v>0</v>
          </cell>
          <cell r="O21">
            <v>0</v>
          </cell>
          <cell r="Q21" t="str">
            <v>Rest Time</v>
          </cell>
          <cell r="T21">
            <v>21</v>
          </cell>
          <cell r="U21">
            <v>0</v>
          </cell>
          <cell r="V21">
            <v>0</v>
          </cell>
          <cell r="W21">
            <v>0</v>
          </cell>
          <cell r="X21">
            <v>0</v>
          </cell>
          <cell r="Y21">
            <v>0</v>
          </cell>
          <cell r="Z21">
            <v>0</v>
          </cell>
          <cell r="AA21">
            <v>0</v>
          </cell>
        </row>
        <row r="22">
          <cell r="B22" t="str">
            <v>19  -  20</v>
          </cell>
          <cell r="C22" t="str">
            <v>OB</v>
          </cell>
          <cell r="D22">
            <v>0</v>
          </cell>
          <cell r="E22">
            <v>0</v>
          </cell>
          <cell r="F22">
            <v>0</v>
          </cell>
          <cell r="G22">
            <v>0</v>
          </cell>
          <cell r="H22">
            <v>0</v>
          </cell>
          <cell r="I22">
            <v>0</v>
          </cell>
          <cell r="J22">
            <v>0</v>
          </cell>
          <cell r="K22">
            <v>0</v>
          </cell>
          <cell r="L22">
            <v>0</v>
          </cell>
          <cell r="M22">
            <v>0</v>
          </cell>
          <cell r="N22">
            <v>60</v>
          </cell>
          <cell r="O22">
            <v>0</v>
          </cell>
          <cell r="Q22" t="str">
            <v>Rain</v>
          </cell>
          <cell r="T22">
            <v>22</v>
          </cell>
          <cell r="U22">
            <v>0</v>
          </cell>
          <cell r="V22">
            <v>0</v>
          </cell>
          <cell r="W22">
            <v>0</v>
          </cell>
          <cell r="X22">
            <v>0</v>
          </cell>
          <cell r="Y22">
            <v>0</v>
          </cell>
          <cell r="Z22">
            <v>0</v>
          </cell>
          <cell r="AA22">
            <v>0</v>
          </cell>
        </row>
        <row r="23">
          <cell r="B23" t="str">
            <v>20  -  21</v>
          </cell>
          <cell r="C23" t="str">
            <v>OB</v>
          </cell>
          <cell r="D23">
            <v>0</v>
          </cell>
          <cell r="E23">
            <v>0</v>
          </cell>
          <cell r="F23">
            <v>0</v>
          </cell>
          <cell r="G23">
            <v>0</v>
          </cell>
          <cell r="H23">
            <v>0</v>
          </cell>
          <cell r="I23">
            <v>0</v>
          </cell>
          <cell r="J23">
            <v>0</v>
          </cell>
          <cell r="K23">
            <v>0</v>
          </cell>
          <cell r="L23">
            <v>0</v>
          </cell>
          <cell r="M23">
            <v>0</v>
          </cell>
          <cell r="N23">
            <v>60</v>
          </cell>
          <cell r="O23">
            <v>0</v>
          </cell>
          <cell r="Q23" t="str">
            <v>Rain</v>
          </cell>
          <cell r="T23">
            <v>23</v>
          </cell>
          <cell r="U23">
            <v>0</v>
          </cell>
          <cell r="V23">
            <v>0</v>
          </cell>
          <cell r="W23">
            <v>0</v>
          </cell>
          <cell r="X23">
            <v>0</v>
          </cell>
          <cell r="Y23">
            <v>0</v>
          </cell>
          <cell r="Z23">
            <v>0</v>
          </cell>
          <cell r="AA23">
            <v>0</v>
          </cell>
        </row>
        <row r="24">
          <cell r="B24" t="str">
            <v>21  -  22</v>
          </cell>
          <cell r="C24" t="str">
            <v>OB</v>
          </cell>
          <cell r="D24">
            <v>0</v>
          </cell>
          <cell r="E24">
            <v>0</v>
          </cell>
          <cell r="F24">
            <v>0</v>
          </cell>
          <cell r="G24">
            <v>0</v>
          </cell>
          <cell r="H24">
            <v>0</v>
          </cell>
          <cell r="I24">
            <v>0</v>
          </cell>
          <cell r="J24">
            <v>0</v>
          </cell>
          <cell r="K24">
            <v>0</v>
          </cell>
          <cell r="L24">
            <v>0</v>
          </cell>
          <cell r="M24">
            <v>0</v>
          </cell>
          <cell r="N24">
            <v>60</v>
          </cell>
          <cell r="O24">
            <v>0</v>
          </cell>
          <cell r="Q24" t="str">
            <v>Rain</v>
          </cell>
          <cell r="T24">
            <v>24</v>
          </cell>
          <cell r="U24">
            <v>0</v>
          </cell>
          <cell r="V24">
            <v>0</v>
          </cell>
          <cell r="W24">
            <v>0</v>
          </cell>
          <cell r="X24">
            <v>0</v>
          </cell>
          <cell r="Y24">
            <v>0</v>
          </cell>
          <cell r="Z24">
            <v>0</v>
          </cell>
          <cell r="AA24">
            <v>0</v>
          </cell>
        </row>
        <row r="25">
          <cell r="B25" t="str">
            <v>22  -  23</v>
          </cell>
          <cell r="C25" t="str">
            <v>OB</v>
          </cell>
          <cell r="D25">
            <v>0</v>
          </cell>
          <cell r="E25">
            <v>0</v>
          </cell>
          <cell r="F25">
            <v>0</v>
          </cell>
          <cell r="G25">
            <v>0</v>
          </cell>
          <cell r="H25">
            <v>0</v>
          </cell>
          <cell r="I25">
            <v>0</v>
          </cell>
          <cell r="J25">
            <v>0</v>
          </cell>
          <cell r="K25">
            <v>0</v>
          </cell>
          <cell r="L25">
            <v>0</v>
          </cell>
          <cell r="M25">
            <v>0</v>
          </cell>
          <cell r="N25">
            <v>60</v>
          </cell>
          <cell r="O25">
            <v>0</v>
          </cell>
          <cell r="Q25" t="str">
            <v>Rain</v>
          </cell>
          <cell r="T25">
            <v>25</v>
          </cell>
          <cell r="U25">
            <v>0</v>
          </cell>
          <cell r="V25">
            <v>0</v>
          </cell>
          <cell r="W25">
            <v>0</v>
          </cell>
          <cell r="X25">
            <v>0</v>
          </cell>
          <cell r="Y25">
            <v>0</v>
          </cell>
          <cell r="Z25">
            <v>0</v>
          </cell>
          <cell r="AA25">
            <v>0</v>
          </cell>
        </row>
        <row r="26">
          <cell r="B26" t="str">
            <v>23  -  24</v>
          </cell>
          <cell r="C26" t="str">
            <v>OB</v>
          </cell>
          <cell r="D26">
            <v>0</v>
          </cell>
          <cell r="E26">
            <v>0</v>
          </cell>
          <cell r="F26">
            <v>0</v>
          </cell>
          <cell r="G26">
            <v>0</v>
          </cell>
          <cell r="H26">
            <v>0</v>
          </cell>
          <cell r="I26">
            <v>0</v>
          </cell>
          <cell r="J26">
            <v>0</v>
          </cell>
          <cell r="K26">
            <v>0</v>
          </cell>
          <cell r="L26">
            <v>0</v>
          </cell>
          <cell r="M26">
            <v>0</v>
          </cell>
          <cell r="N26">
            <v>0</v>
          </cell>
          <cell r="O26">
            <v>60</v>
          </cell>
          <cell r="Q26" t="str">
            <v>Slippery</v>
          </cell>
          <cell r="T26">
            <v>26</v>
          </cell>
          <cell r="U26">
            <v>0</v>
          </cell>
          <cell r="V26">
            <v>0</v>
          </cell>
          <cell r="W26">
            <v>0</v>
          </cell>
          <cell r="X26">
            <v>0</v>
          </cell>
          <cell r="Y26">
            <v>0</v>
          </cell>
          <cell r="Z26">
            <v>0</v>
          </cell>
          <cell r="AA26">
            <v>0</v>
          </cell>
        </row>
        <row r="27">
          <cell r="B27" t="str">
            <v>24  -  01</v>
          </cell>
          <cell r="C27" t="str">
            <v>OB</v>
          </cell>
          <cell r="D27">
            <v>0</v>
          </cell>
          <cell r="E27">
            <v>0</v>
          </cell>
          <cell r="F27">
            <v>0</v>
          </cell>
          <cell r="G27">
            <v>0</v>
          </cell>
          <cell r="H27">
            <v>0</v>
          </cell>
          <cell r="I27">
            <v>0</v>
          </cell>
          <cell r="J27">
            <v>0</v>
          </cell>
          <cell r="K27">
            <v>0</v>
          </cell>
          <cell r="L27">
            <v>0</v>
          </cell>
          <cell r="M27">
            <v>0</v>
          </cell>
          <cell r="N27">
            <v>0</v>
          </cell>
          <cell r="O27">
            <v>60</v>
          </cell>
          <cell r="Q27" t="str">
            <v>Slippery</v>
          </cell>
          <cell r="T27">
            <v>27</v>
          </cell>
          <cell r="U27">
            <v>0</v>
          </cell>
          <cell r="V27">
            <v>0</v>
          </cell>
          <cell r="W27">
            <v>0</v>
          </cell>
          <cell r="X27">
            <v>0</v>
          </cell>
          <cell r="Y27">
            <v>0</v>
          </cell>
          <cell r="Z27">
            <v>0</v>
          </cell>
          <cell r="AA27">
            <v>0</v>
          </cell>
        </row>
        <row r="28">
          <cell r="B28" t="str">
            <v>01  -  02</v>
          </cell>
          <cell r="C28" t="str">
            <v>OB</v>
          </cell>
          <cell r="D28">
            <v>70</v>
          </cell>
          <cell r="E28">
            <v>420</v>
          </cell>
          <cell r="F28">
            <v>1</v>
          </cell>
          <cell r="G28">
            <v>0</v>
          </cell>
          <cell r="H28">
            <v>0</v>
          </cell>
          <cell r="I28">
            <v>1</v>
          </cell>
          <cell r="J28">
            <v>10</v>
          </cell>
          <cell r="K28">
            <v>0</v>
          </cell>
          <cell r="L28">
            <v>0</v>
          </cell>
          <cell r="M28">
            <v>0</v>
          </cell>
          <cell r="N28">
            <v>0</v>
          </cell>
          <cell r="O28">
            <v>50</v>
          </cell>
          <cell r="Q28" t="str">
            <v>Slippery</v>
          </cell>
          <cell r="T28">
            <v>28</v>
          </cell>
          <cell r="U28">
            <v>0</v>
          </cell>
          <cell r="V28">
            <v>0</v>
          </cell>
          <cell r="W28">
            <v>0</v>
          </cell>
          <cell r="X28">
            <v>0</v>
          </cell>
          <cell r="Y28">
            <v>0</v>
          </cell>
          <cell r="Z28">
            <v>0</v>
          </cell>
          <cell r="AA28">
            <v>0</v>
          </cell>
        </row>
        <row r="29">
          <cell r="B29" t="str">
            <v>02  -  03</v>
          </cell>
          <cell r="C29" t="str">
            <v>OB</v>
          </cell>
          <cell r="D29">
            <v>1750</v>
          </cell>
          <cell r="E29">
            <v>1750</v>
          </cell>
          <cell r="F29">
            <v>11</v>
          </cell>
          <cell r="G29">
            <v>0</v>
          </cell>
          <cell r="H29">
            <v>0</v>
          </cell>
          <cell r="I29">
            <v>11</v>
          </cell>
          <cell r="J29">
            <v>60</v>
          </cell>
          <cell r="K29">
            <v>0</v>
          </cell>
          <cell r="L29">
            <v>0</v>
          </cell>
          <cell r="M29">
            <v>0</v>
          </cell>
          <cell r="N29">
            <v>0</v>
          </cell>
          <cell r="O29">
            <v>0</v>
          </cell>
          <cell r="Q29">
            <v>0</v>
          </cell>
          <cell r="T29">
            <v>29</v>
          </cell>
          <cell r="U29">
            <v>0</v>
          </cell>
          <cell r="V29">
            <v>0</v>
          </cell>
          <cell r="W29">
            <v>0</v>
          </cell>
          <cell r="X29">
            <v>0</v>
          </cell>
          <cell r="Y29">
            <v>0</v>
          </cell>
          <cell r="Z29">
            <v>0</v>
          </cell>
          <cell r="AA29">
            <v>0</v>
          </cell>
        </row>
        <row r="30">
          <cell r="B30" t="str">
            <v>03  -  04</v>
          </cell>
          <cell r="C30" t="str">
            <v>OB</v>
          </cell>
          <cell r="D30">
            <v>0</v>
          </cell>
          <cell r="E30">
            <v>0</v>
          </cell>
          <cell r="F30">
            <v>0</v>
          </cell>
          <cell r="G30">
            <v>0</v>
          </cell>
          <cell r="H30">
            <v>0</v>
          </cell>
          <cell r="I30">
            <v>0</v>
          </cell>
          <cell r="J30">
            <v>0</v>
          </cell>
          <cell r="K30">
            <v>30</v>
          </cell>
          <cell r="L30">
            <v>0</v>
          </cell>
          <cell r="M30">
            <v>0</v>
          </cell>
          <cell r="N30">
            <v>30</v>
          </cell>
          <cell r="O30">
            <v>0</v>
          </cell>
          <cell r="Q30" t="str">
            <v>Rain</v>
          </cell>
          <cell r="T30">
            <v>30</v>
          </cell>
          <cell r="U30">
            <v>0</v>
          </cell>
          <cell r="V30">
            <v>0</v>
          </cell>
          <cell r="W30">
            <v>0</v>
          </cell>
          <cell r="X30">
            <v>0</v>
          </cell>
          <cell r="Y30">
            <v>0</v>
          </cell>
          <cell r="Z30">
            <v>0</v>
          </cell>
          <cell r="AA30">
            <v>0</v>
          </cell>
        </row>
        <row r="31">
          <cell r="B31" t="str">
            <v>04  -  05</v>
          </cell>
          <cell r="C31" t="str">
            <v>OB</v>
          </cell>
          <cell r="D31">
            <v>0</v>
          </cell>
          <cell r="E31">
            <v>0</v>
          </cell>
          <cell r="F31">
            <v>0</v>
          </cell>
          <cell r="G31">
            <v>0</v>
          </cell>
          <cell r="H31">
            <v>0</v>
          </cell>
          <cell r="I31">
            <v>0</v>
          </cell>
          <cell r="J31">
            <v>0</v>
          </cell>
          <cell r="K31">
            <v>0</v>
          </cell>
          <cell r="L31">
            <v>0</v>
          </cell>
          <cell r="M31">
            <v>0</v>
          </cell>
          <cell r="N31">
            <v>60</v>
          </cell>
          <cell r="O31">
            <v>0</v>
          </cell>
          <cell r="Q31" t="str">
            <v>Rain</v>
          </cell>
          <cell r="T31">
            <v>31</v>
          </cell>
          <cell r="U31">
            <v>0</v>
          </cell>
          <cell r="V31">
            <v>0</v>
          </cell>
          <cell r="W31">
            <v>0</v>
          </cell>
          <cell r="X31">
            <v>0</v>
          </cell>
          <cell r="Y31">
            <v>0</v>
          </cell>
          <cell r="Z31">
            <v>0</v>
          </cell>
          <cell r="AA31">
            <v>0</v>
          </cell>
        </row>
        <row r="32">
          <cell r="B32" t="str">
            <v>05  -  06</v>
          </cell>
          <cell r="C32" t="str">
            <v>OB</v>
          </cell>
          <cell r="D32">
            <v>0</v>
          </cell>
          <cell r="E32">
            <v>0</v>
          </cell>
          <cell r="F32">
            <v>0</v>
          </cell>
          <cell r="G32">
            <v>0</v>
          </cell>
          <cell r="H32">
            <v>0</v>
          </cell>
          <cell r="I32">
            <v>0</v>
          </cell>
          <cell r="J32">
            <v>0</v>
          </cell>
          <cell r="K32">
            <v>0</v>
          </cell>
          <cell r="L32">
            <v>0</v>
          </cell>
          <cell r="M32">
            <v>0</v>
          </cell>
          <cell r="N32">
            <v>0</v>
          </cell>
          <cell r="O32">
            <v>60</v>
          </cell>
          <cell r="Q32" t="str">
            <v>Slippery</v>
          </cell>
          <cell r="T32">
            <v>32</v>
          </cell>
          <cell r="U32">
            <v>0</v>
          </cell>
          <cell r="V32">
            <v>0</v>
          </cell>
          <cell r="W32">
            <v>0</v>
          </cell>
          <cell r="X32">
            <v>0</v>
          </cell>
          <cell r="Y32">
            <v>0</v>
          </cell>
          <cell r="Z32">
            <v>0</v>
          </cell>
          <cell r="AA32">
            <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Q33" t="str">
            <v>Slippery</v>
          </cell>
          <cell r="T33">
            <v>33</v>
          </cell>
          <cell r="U33">
            <v>0</v>
          </cell>
          <cell r="V33">
            <v>0</v>
          </cell>
          <cell r="W33">
            <v>0</v>
          </cell>
          <cell r="X33">
            <v>0</v>
          </cell>
          <cell r="Y33">
            <v>0</v>
          </cell>
          <cell r="Z33">
            <v>0</v>
          </cell>
          <cell r="AA33">
            <v>0</v>
          </cell>
        </row>
        <row r="34">
          <cell r="B34" t="str">
            <v>RESUME</v>
          </cell>
          <cell r="C34" t="str">
            <v>PROD</v>
          </cell>
          <cell r="E34" t="str">
            <v>PROD'TY</v>
          </cell>
          <cell r="G34" t="str">
            <v>WORK HOURS</v>
          </cell>
          <cell r="J34" t="str">
            <v>LOST TIME</v>
          </cell>
          <cell r="L34" t="str">
            <v>DOWN</v>
          </cell>
          <cell r="M34" t="str">
            <v>PA</v>
          </cell>
          <cell r="O34" t="str">
            <v>UA PROD</v>
          </cell>
          <cell r="Q34" t="str">
            <v>OPERATOR</v>
          </cell>
          <cell r="R34" t="str">
            <v>GROUP LEADER</v>
          </cell>
          <cell r="T34">
            <v>34</v>
          </cell>
        </row>
        <row r="35">
          <cell r="B35" t="str">
            <v>GROUP</v>
          </cell>
          <cell r="C35" t="str">
            <v>WASTE</v>
          </cell>
          <cell r="D35" t="str">
            <v>CC</v>
          </cell>
          <cell r="E35" t="str">
            <v>WASTE</v>
          </cell>
          <cell r="F35" t="str">
            <v>CC</v>
          </cell>
          <cell r="G35" t="str">
            <v>WASTE</v>
          </cell>
          <cell r="H35" t="str">
            <v>CC</v>
          </cell>
          <cell r="I35" t="str">
            <v>GEN</v>
          </cell>
          <cell r="J35" t="str">
            <v>DELAY</v>
          </cell>
          <cell r="K35" t="str">
            <v>IDLE</v>
          </cell>
          <cell r="L35" t="str">
            <v>TIME</v>
          </cell>
          <cell r="M35" t="str">
            <v>PLAN</v>
          </cell>
          <cell r="N35" t="str">
            <v>ACT</v>
          </cell>
          <cell r="O35" t="str">
            <v>PLAN</v>
          </cell>
          <cell r="P35" t="str">
            <v>ACT</v>
          </cell>
          <cell r="T35">
            <v>35</v>
          </cell>
        </row>
        <row r="36">
          <cell r="B36" t="str">
            <v>Shift 1</v>
          </cell>
          <cell r="C36">
            <v>9520</v>
          </cell>
          <cell r="D36">
            <v>0</v>
          </cell>
          <cell r="E36">
            <v>1523.2</v>
          </cell>
          <cell r="F36">
            <v>0</v>
          </cell>
          <cell r="G36">
            <v>6.25</v>
          </cell>
          <cell r="H36">
            <v>0</v>
          </cell>
          <cell r="I36">
            <v>0</v>
          </cell>
          <cell r="J36">
            <v>0.75</v>
          </cell>
          <cell r="K36">
            <v>1</v>
          </cell>
          <cell r="L36">
            <v>0</v>
          </cell>
          <cell r="M36">
            <v>0.95</v>
          </cell>
          <cell r="N36">
            <v>1</v>
          </cell>
          <cell r="O36">
            <v>0.875</v>
          </cell>
          <cell r="P36">
            <v>0.78125</v>
          </cell>
          <cell r="Q36" t="str">
            <v>Warsinton Tamba</v>
          </cell>
          <cell r="R36" t="str">
            <v>Bardono</v>
          </cell>
          <cell r="T36">
            <v>36</v>
          </cell>
          <cell r="U36">
            <v>0</v>
          </cell>
          <cell r="V36">
            <v>0</v>
          </cell>
          <cell r="W36">
            <v>0</v>
          </cell>
          <cell r="X36">
            <v>0</v>
          </cell>
          <cell r="Y36">
            <v>0</v>
          </cell>
          <cell r="Z36">
            <v>0</v>
          </cell>
          <cell r="AA36">
            <v>0</v>
          </cell>
        </row>
        <row r="37">
          <cell r="B37" t="str">
            <v>Shift 2</v>
          </cell>
          <cell r="C37">
            <v>2184</v>
          </cell>
          <cell r="D37">
            <v>0</v>
          </cell>
          <cell r="E37">
            <v>1191.2727272727273</v>
          </cell>
          <cell r="F37">
            <v>0</v>
          </cell>
          <cell r="G37">
            <v>1.8333333333333333</v>
          </cell>
          <cell r="H37">
            <v>0</v>
          </cell>
          <cell r="I37">
            <v>0</v>
          </cell>
          <cell r="J37">
            <v>0.5</v>
          </cell>
          <cell r="K37">
            <v>5.666666666666667</v>
          </cell>
          <cell r="L37">
            <v>0</v>
          </cell>
          <cell r="M37">
            <v>0.95</v>
          </cell>
          <cell r="N37">
            <v>1</v>
          </cell>
          <cell r="O37">
            <v>0.875</v>
          </cell>
          <cell r="P37">
            <v>0.22916666666666666</v>
          </cell>
          <cell r="Q37" t="str">
            <v>Edy Susanto</v>
          </cell>
          <cell r="R37" t="str">
            <v>Saepudin</v>
          </cell>
          <cell r="T37">
            <v>37</v>
          </cell>
          <cell r="U37">
            <v>0</v>
          </cell>
          <cell r="V37">
            <v>0</v>
          </cell>
          <cell r="W37">
            <v>0</v>
          </cell>
          <cell r="X37">
            <v>0</v>
          </cell>
          <cell r="Y37">
            <v>0</v>
          </cell>
          <cell r="Z37">
            <v>0</v>
          </cell>
          <cell r="AA37">
            <v>0</v>
          </cell>
        </row>
        <row r="38">
          <cell r="B38" t="str">
            <v>Shift 3</v>
          </cell>
          <cell r="C38">
            <v>1820</v>
          </cell>
          <cell r="D38">
            <v>0</v>
          </cell>
          <cell r="E38">
            <v>1560</v>
          </cell>
          <cell r="F38">
            <v>0</v>
          </cell>
          <cell r="G38">
            <v>1.1666666666666667</v>
          </cell>
          <cell r="H38">
            <v>0</v>
          </cell>
          <cell r="I38">
            <v>0.5</v>
          </cell>
          <cell r="J38">
            <v>0</v>
          </cell>
          <cell r="K38">
            <v>6.333333333333333</v>
          </cell>
          <cell r="L38">
            <v>0</v>
          </cell>
          <cell r="M38">
            <v>0.95</v>
          </cell>
          <cell r="N38">
            <v>1</v>
          </cell>
          <cell r="O38">
            <v>0.875</v>
          </cell>
          <cell r="P38">
            <v>0.20833333333333334</v>
          </cell>
          <cell r="Q38" t="str">
            <v>Suyanto Tamin</v>
          </cell>
          <cell r="R38" t="str">
            <v>Saepudin</v>
          </cell>
          <cell r="T38">
            <v>38</v>
          </cell>
          <cell r="U38">
            <v>0</v>
          </cell>
          <cell r="V38">
            <v>0</v>
          </cell>
          <cell r="W38">
            <v>0</v>
          </cell>
          <cell r="X38">
            <v>0</v>
          </cell>
          <cell r="Y38">
            <v>0</v>
          </cell>
          <cell r="Z38">
            <v>0</v>
          </cell>
          <cell r="AA38">
            <v>0</v>
          </cell>
        </row>
        <row r="39">
          <cell r="B39" t="str">
            <v>Shift 6</v>
          </cell>
          <cell r="C39">
            <v>11200</v>
          </cell>
          <cell r="D39">
            <v>0</v>
          </cell>
          <cell r="E39">
            <v>1476.9230769230769</v>
          </cell>
          <cell r="F39">
            <v>0</v>
          </cell>
          <cell r="G39">
            <v>7.583333333333333</v>
          </cell>
          <cell r="H39">
            <v>0</v>
          </cell>
          <cell r="I39">
            <v>0</v>
          </cell>
          <cell r="J39">
            <v>0.75</v>
          </cell>
          <cell r="K39">
            <v>2.6666666666666665</v>
          </cell>
          <cell r="L39">
            <v>0</v>
          </cell>
          <cell r="M39">
            <v>0.95</v>
          </cell>
          <cell r="N39">
            <v>1</v>
          </cell>
          <cell r="O39">
            <v>0.875</v>
          </cell>
          <cell r="P39">
            <v>0.68939393939393934</v>
          </cell>
          <cell r="Q39">
            <v>0</v>
          </cell>
          <cell r="R39">
            <v>0</v>
          </cell>
          <cell r="T39">
            <v>39</v>
          </cell>
          <cell r="U39">
            <v>0</v>
          </cell>
          <cell r="V39">
            <v>0</v>
          </cell>
          <cell r="W39">
            <v>0</v>
          </cell>
          <cell r="X39">
            <v>0</v>
          </cell>
          <cell r="Y39">
            <v>0</v>
          </cell>
          <cell r="Z39">
            <v>0</v>
          </cell>
          <cell r="AA39">
            <v>0</v>
          </cell>
        </row>
        <row r="40">
          <cell r="B40" t="str">
            <v>Shift 7</v>
          </cell>
          <cell r="C40">
            <v>2324</v>
          </cell>
          <cell r="D40">
            <v>0</v>
          </cell>
          <cell r="E40">
            <v>1394.4</v>
          </cell>
          <cell r="F40">
            <v>0</v>
          </cell>
          <cell r="G40">
            <v>1.6666666666666667</v>
          </cell>
          <cell r="H40">
            <v>0</v>
          </cell>
          <cell r="I40">
            <v>0.5</v>
          </cell>
          <cell r="J40">
            <v>0.5</v>
          </cell>
          <cell r="K40">
            <v>10.333333333333334</v>
          </cell>
          <cell r="L40">
            <v>0</v>
          </cell>
          <cell r="M40">
            <v>0.95</v>
          </cell>
          <cell r="N40">
            <v>1</v>
          </cell>
          <cell r="O40">
            <v>0.875</v>
          </cell>
          <cell r="P40">
            <v>0.16666666666666666</v>
          </cell>
          <cell r="Q40">
            <v>0</v>
          </cell>
          <cell r="R40">
            <v>0</v>
          </cell>
          <cell r="T40">
            <v>40</v>
          </cell>
          <cell r="U40">
            <v>0</v>
          </cell>
          <cell r="V40">
            <v>0</v>
          </cell>
          <cell r="W40">
            <v>0</v>
          </cell>
          <cell r="X40">
            <v>0</v>
          </cell>
          <cell r="Y40">
            <v>0</v>
          </cell>
          <cell r="Z40">
            <v>0</v>
          </cell>
          <cell r="AA40">
            <v>0</v>
          </cell>
        </row>
        <row r="41">
          <cell r="B41" t="str">
            <v>TOTAL</v>
          </cell>
          <cell r="C41">
            <v>13524</v>
          </cell>
          <cell r="D41">
            <v>0</v>
          </cell>
          <cell r="E41">
            <v>1462.0540540540539</v>
          </cell>
          <cell r="F41">
            <v>0</v>
          </cell>
          <cell r="G41">
            <v>9.25</v>
          </cell>
          <cell r="H41">
            <v>0</v>
          </cell>
          <cell r="I41">
            <v>0.5</v>
          </cell>
          <cell r="J41">
            <v>1.25</v>
          </cell>
          <cell r="K41">
            <v>13</v>
          </cell>
          <cell r="L41">
            <v>0</v>
          </cell>
          <cell r="M41">
            <v>0.95</v>
          </cell>
          <cell r="N41">
            <v>1</v>
          </cell>
          <cell r="O41">
            <v>0.875</v>
          </cell>
          <cell r="P41">
            <v>0.40625</v>
          </cell>
          <cell r="Q41" t="str">
            <v>Hiras Silaban</v>
          </cell>
          <cell r="R41" t="str">
            <v>Fresye A L</v>
          </cell>
          <cell r="T41">
            <v>41</v>
          </cell>
          <cell r="U41">
            <v>0</v>
          </cell>
          <cell r="V41">
            <v>0</v>
          </cell>
          <cell r="W41">
            <v>0</v>
          </cell>
          <cell r="X41">
            <v>0</v>
          </cell>
          <cell r="Y41">
            <v>0</v>
          </cell>
          <cell r="Z41">
            <v>0</v>
          </cell>
          <cell r="AA41">
            <v>0</v>
          </cell>
        </row>
        <row r="42">
          <cell r="T42">
            <v>42</v>
          </cell>
        </row>
        <row r="43">
          <cell r="B43" t="str">
            <v>TIME</v>
          </cell>
          <cell r="C43" t="str">
            <v>WASTE</v>
          </cell>
          <cell r="D43" t="str">
            <v>SH4002</v>
          </cell>
          <cell r="E43" t="str">
            <v>TYPE</v>
          </cell>
          <cell r="F43" t="str">
            <v>PC 5500</v>
          </cell>
          <cell r="H43" t="str">
            <v>Plan Prod'ty :</v>
          </cell>
          <cell r="J43">
            <v>1700</v>
          </cell>
          <cell r="M43" t="str">
            <v>Distance :</v>
          </cell>
          <cell r="O43">
            <v>2.4234931308056349</v>
          </cell>
          <cell r="T43">
            <v>43</v>
          </cell>
          <cell r="U43" t="str">
            <v>SH4002</v>
          </cell>
        </row>
        <row r="44">
          <cell r="C44" t="str">
            <v>MAT</v>
          </cell>
          <cell r="D44" t="str">
            <v>PROD</v>
          </cell>
          <cell r="E44" t="str">
            <v>PROD'TY</v>
          </cell>
          <cell r="F44" t="str">
            <v>Q'TY DT</v>
          </cell>
          <cell r="J44" t="str">
            <v>HOURS</v>
          </cell>
          <cell r="Q44" t="str">
            <v>REMARK PRODUKTIVITAS</v>
          </cell>
          <cell r="T44">
            <v>44</v>
          </cell>
          <cell r="U44" t="str">
            <v>ROM</v>
          </cell>
          <cell r="V44" t="str">
            <v>Crush1</v>
          </cell>
          <cell r="W44" t="str">
            <v>Crush2</v>
          </cell>
          <cell r="X44" t="str">
            <v>Crush3</v>
          </cell>
          <cell r="Y44" t="str">
            <v>Crush4</v>
          </cell>
          <cell r="Z44" t="str">
            <v>Crush5</v>
          </cell>
          <cell r="AA44" t="str">
            <v>Crush6</v>
          </cell>
        </row>
        <row r="45">
          <cell r="E45" t="str">
            <v>( By work )</v>
          </cell>
          <cell r="F45" t="str">
            <v>730E</v>
          </cell>
          <cell r="G45" t="str">
            <v>1500</v>
          </cell>
          <cell r="H45" t="str">
            <v>785</v>
          </cell>
          <cell r="I45" t="str">
            <v>Total</v>
          </cell>
          <cell r="J45" t="str">
            <v>Work</v>
          </cell>
          <cell r="K45" t="str">
            <v>General</v>
          </cell>
          <cell r="L45" t="str">
            <v>Delay</v>
          </cell>
          <cell r="M45" t="str">
            <v>Idle</v>
          </cell>
          <cell r="N45" t="str">
            <v>Rain</v>
          </cell>
          <cell r="O45" t="str">
            <v>Slipp</v>
          </cell>
          <cell r="P45" t="str">
            <v>B/D</v>
          </cell>
          <cell r="T45">
            <v>45</v>
          </cell>
        </row>
        <row r="46">
          <cell r="B46" t="str">
            <v>07  - 08</v>
          </cell>
          <cell r="C46" t="str">
            <v>OB</v>
          </cell>
          <cell r="D46">
            <v>1232</v>
          </cell>
          <cell r="E46">
            <v>1478.4</v>
          </cell>
          <cell r="F46">
            <v>0</v>
          </cell>
          <cell r="G46">
            <v>11</v>
          </cell>
          <cell r="H46">
            <v>0</v>
          </cell>
          <cell r="I46">
            <v>11</v>
          </cell>
          <cell r="J46">
            <v>50</v>
          </cell>
          <cell r="K46">
            <v>0</v>
          </cell>
          <cell r="L46">
            <v>10</v>
          </cell>
          <cell r="M46">
            <v>0</v>
          </cell>
          <cell r="N46">
            <v>0</v>
          </cell>
          <cell r="O46">
            <v>0</v>
          </cell>
          <cell r="Q46" t="str">
            <v>P2H Start 07:10</v>
          </cell>
          <cell r="T46">
            <v>46</v>
          </cell>
          <cell r="U46">
            <v>0</v>
          </cell>
          <cell r="V46">
            <v>0</v>
          </cell>
          <cell r="W46">
            <v>0</v>
          </cell>
          <cell r="X46">
            <v>0</v>
          </cell>
          <cell r="Y46">
            <v>0</v>
          </cell>
          <cell r="Z46">
            <v>0</v>
          </cell>
          <cell r="AA46">
            <v>0</v>
          </cell>
        </row>
        <row r="47">
          <cell r="B47" t="str">
            <v>08  - 09</v>
          </cell>
          <cell r="C47" t="str">
            <v>OB</v>
          </cell>
          <cell r="D47">
            <v>1680</v>
          </cell>
          <cell r="E47">
            <v>1680</v>
          </cell>
          <cell r="F47">
            <v>0</v>
          </cell>
          <cell r="G47">
            <v>11</v>
          </cell>
          <cell r="H47">
            <v>0</v>
          </cell>
          <cell r="I47">
            <v>11</v>
          </cell>
          <cell r="J47">
            <v>60</v>
          </cell>
          <cell r="K47">
            <v>0</v>
          </cell>
          <cell r="L47">
            <v>0</v>
          </cell>
          <cell r="M47">
            <v>0</v>
          </cell>
          <cell r="N47">
            <v>0</v>
          </cell>
          <cell r="O47">
            <v>0</v>
          </cell>
          <cell r="Q47">
            <v>0</v>
          </cell>
          <cell r="T47">
            <v>47</v>
          </cell>
          <cell r="U47">
            <v>0</v>
          </cell>
          <cell r="V47">
            <v>0</v>
          </cell>
          <cell r="W47">
            <v>0</v>
          </cell>
          <cell r="X47">
            <v>0</v>
          </cell>
          <cell r="Y47">
            <v>0</v>
          </cell>
          <cell r="Z47">
            <v>0</v>
          </cell>
          <cell r="AA47">
            <v>0</v>
          </cell>
        </row>
        <row r="48">
          <cell r="B48" t="str">
            <v>09  - 10</v>
          </cell>
          <cell r="C48" t="str">
            <v>OB</v>
          </cell>
          <cell r="D48">
            <v>1512</v>
          </cell>
          <cell r="E48">
            <v>1512</v>
          </cell>
          <cell r="F48">
            <v>0</v>
          </cell>
          <cell r="G48">
            <v>11</v>
          </cell>
          <cell r="H48">
            <v>0</v>
          </cell>
          <cell r="I48">
            <v>11</v>
          </cell>
          <cell r="J48">
            <v>60</v>
          </cell>
          <cell r="K48">
            <v>0</v>
          </cell>
          <cell r="L48">
            <v>0</v>
          </cell>
          <cell r="M48">
            <v>0</v>
          </cell>
          <cell r="N48">
            <v>0</v>
          </cell>
          <cell r="O48">
            <v>0</v>
          </cell>
          <cell r="Q48">
            <v>0</v>
          </cell>
          <cell r="T48">
            <v>48</v>
          </cell>
          <cell r="U48">
            <v>0</v>
          </cell>
          <cell r="V48">
            <v>0</v>
          </cell>
          <cell r="W48">
            <v>0</v>
          </cell>
          <cell r="X48">
            <v>0</v>
          </cell>
          <cell r="Y48">
            <v>0</v>
          </cell>
          <cell r="Z48">
            <v>0</v>
          </cell>
          <cell r="AA48">
            <v>0</v>
          </cell>
        </row>
        <row r="49">
          <cell r="B49" t="str">
            <v>10  - 11</v>
          </cell>
          <cell r="C49" t="str">
            <v>OB</v>
          </cell>
          <cell r="D49">
            <v>1624</v>
          </cell>
          <cell r="E49">
            <v>1624</v>
          </cell>
          <cell r="F49">
            <v>0</v>
          </cell>
          <cell r="G49">
            <v>11</v>
          </cell>
          <cell r="H49">
            <v>0</v>
          </cell>
          <cell r="I49">
            <v>11</v>
          </cell>
          <cell r="J49">
            <v>60</v>
          </cell>
          <cell r="K49">
            <v>0</v>
          </cell>
          <cell r="L49">
            <v>0</v>
          </cell>
          <cell r="M49">
            <v>0</v>
          </cell>
          <cell r="N49">
            <v>0</v>
          </cell>
          <cell r="O49">
            <v>0</v>
          </cell>
          <cell r="Q49">
            <v>0</v>
          </cell>
          <cell r="T49">
            <v>49</v>
          </cell>
          <cell r="U49">
            <v>0</v>
          </cell>
          <cell r="V49">
            <v>0</v>
          </cell>
          <cell r="W49">
            <v>0</v>
          </cell>
          <cell r="X49">
            <v>0</v>
          </cell>
          <cell r="Y49">
            <v>0</v>
          </cell>
          <cell r="Z49">
            <v>0</v>
          </cell>
          <cell r="AA49">
            <v>0</v>
          </cell>
        </row>
        <row r="50">
          <cell r="B50" t="str">
            <v>11  - 12</v>
          </cell>
          <cell r="C50" t="str">
            <v>OB</v>
          </cell>
          <cell r="D50">
            <v>1512</v>
          </cell>
          <cell r="E50">
            <v>1512</v>
          </cell>
          <cell r="F50">
            <v>0</v>
          </cell>
          <cell r="G50">
            <v>11</v>
          </cell>
          <cell r="H50">
            <v>0</v>
          </cell>
          <cell r="I50">
            <v>11</v>
          </cell>
          <cell r="J50">
            <v>60</v>
          </cell>
          <cell r="K50">
            <v>0</v>
          </cell>
          <cell r="L50">
            <v>0</v>
          </cell>
          <cell r="M50">
            <v>0</v>
          </cell>
          <cell r="N50">
            <v>0</v>
          </cell>
          <cell r="O50">
            <v>0</v>
          </cell>
          <cell r="Q50">
            <v>0</v>
          </cell>
          <cell r="T50">
            <v>50</v>
          </cell>
          <cell r="U50">
            <v>0</v>
          </cell>
          <cell r="V50">
            <v>0</v>
          </cell>
          <cell r="W50">
            <v>0</v>
          </cell>
          <cell r="X50">
            <v>0</v>
          </cell>
          <cell r="Y50">
            <v>0</v>
          </cell>
          <cell r="Z50">
            <v>0</v>
          </cell>
          <cell r="AA50">
            <v>0</v>
          </cell>
        </row>
        <row r="51">
          <cell r="B51" t="str">
            <v>12  - 13</v>
          </cell>
          <cell r="C51" t="str">
            <v>OB</v>
          </cell>
          <cell r="D51">
            <v>784</v>
          </cell>
          <cell r="E51">
            <v>1881.6</v>
          </cell>
          <cell r="F51">
            <v>0</v>
          </cell>
          <cell r="G51">
            <v>10</v>
          </cell>
          <cell r="H51">
            <v>0</v>
          </cell>
          <cell r="I51">
            <v>10</v>
          </cell>
          <cell r="J51">
            <v>25</v>
          </cell>
          <cell r="K51">
            <v>0</v>
          </cell>
          <cell r="L51">
            <v>35</v>
          </cell>
          <cell r="M51">
            <v>0</v>
          </cell>
          <cell r="N51">
            <v>0</v>
          </cell>
          <cell r="O51">
            <v>0</v>
          </cell>
          <cell r="Q51" t="str">
            <v>Rest Time</v>
          </cell>
          <cell r="T51">
            <v>51</v>
          </cell>
          <cell r="U51">
            <v>0</v>
          </cell>
          <cell r="V51">
            <v>0</v>
          </cell>
          <cell r="W51">
            <v>0</v>
          </cell>
          <cell r="X51">
            <v>0</v>
          </cell>
          <cell r="Y51">
            <v>0</v>
          </cell>
          <cell r="Z51">
            <v>0</v>
          </cell>
          <cell r="AA51">
            <v>0</v>
          </cell>
        </row>
        <row r="52">
          <cell r="B52" t="str">
            <v>13  -  14</v>
          </cell>
          <cell r="C52" t="str">
            <v>OB</v>
          </cell>
          <cell r="D52">
            <v>1960</v>
          </cell>
          <cell r="E52">
            <v>1960</v>
          </cell>
          <cell r="F52">
            <v>0</v>
          </cell>
          <cell r="G52">
            <v>10</v>
          </cell>
          <cell r="H52">
            <v>0</v>
          </cell>
          <cell r="I52">
            <v>10</v>
          </cell>
          <cell r="J52">
            <v>60</v>
          </cell>
          <cell r="K52">
            <v>0</v>
          </cell>
          <cell r="L52">
            <v>0</v>
          </cell>
          <cell r="M52">
            <v>0</v>
          </cell>
          <cell r="N52">
            <v>0</v>
          </cell>
          <cell r="O52">
            <v>0</v>
          </cell>
          <cell r="Q52">
            <v>0</v>
          </cell>
          <cell r="T52">
            <v>52</v>
          </cell>
          <cell r="U52">
            <v>0</v>
          </cell>
          <cell r="V52">
            <v>0</v>
          </cell>
          <cell r="W52">
            <v>0</v>
          </cell>
          <cell r="X52">
            <v>0</v>
          </cell>
          <cell r="Y52">
            <v>0</v>
          </cell>
          <cell r="Z52">
            <v>0</v>
          </cell>
          <cell r="AA52">
            <v>0</v>
          </cell>
        </row>
        <row r="53">
          <cell r="B53" t="str">
            <v>14  -  15</v>
          </cell>
          <cell r="C53" t="str">
            <v>OB</v>
          </cell>
          <cell r="D53">
            <v>0</v>
          </cell>
          <cell r="E53">
            <v>0</v>
          </cell>
          <cell r="F53">
            <v>0</v>
          </cell>
          <cell r="G53">
            <v>0</v>
          </cell>
          <cell r="H53">
            <v>0</v>
          </cell>
          <cell r="I53">
            <v>0</v>
          </cell>
          <cell r="J53">
            <v>0</v>
          </cell>
          <cell r="K53">
            <v>0</v>
          </cell>
          <cell r="L53">
            <v>0</v>
          </cell>
          <cell r="M53">
            <v>0</v>
          </cell>
          <cell r="N53">
            <v>60</v>
          </cell>
          <cell r="O53">
            <v>0</v>
          </cell>
          <cell r="Q53" t="str">
            <v>Rain</v>
          </cell>
          <cell r="T53">
            <v>53</v>
          </cell>
          <cell r="U53">
            <v>0</v>
          </cell>
          <cell r="V53">
            <v>0</v>
          </cell>
          <cell r="W53">
            <v>0</v>
          </cell>
          <cell r="X53">
            <v>0</v>
          </cell>
          <cell r="Y53">
            <v>0</v>
          </cell>
          <cell r="Z53">
            <v>0</v>
          </cell>
          <cell r="AA53">
            <v>0</v>
          </cell>
        </row>
        <row r="54">
          <cell r="B54" t="str">
            <v>15  -  16</v>
          </cell>
          <cell r="C54" t="str">
            <v>OB</v>
          </cell>
          <cell r="D54">
            <v>0</v>
          </cell>
          <cell r="E54">
            <v>0</v>
          </cell>
          <cell r="F54">
            <v>0</v>
          </cell>
          <cell r="G54">
            <v>0</v>
          </cell>
          <cell r="H54">
            <v>0</v>
          </cell>
          <cell r="I54">
            <v>0</v>
          </cell>
          <cell r="J54">
            <v>0</v>
          </cell>
          <cell r="K54">
            <v>0</v>
          </cell>
          <cell r="L54">
            <v>0</v>
          </cell>
          <cell r="M54">
            <v>0</v>
          </cell>
          <cell r="N54">
            <v>0</v>
          </cell>
          <cell r="O54">
            <v>60</v>
          </cell>
          <cell r="Q54" t="str">
            <v>Slipery</v>
          </cell>
          <cell r="T54">
            <v>54</v>
          </cell>
          <cell r="U54">
            <v>0</v>
          </cell>
          <cell r="V54">
            <v>0</v>
          </cell>
          <cell r="W54">
            <v>0</v>
          </cell>
          <cell r="X54">
            <v>0</v>
          </cell>
          <cell r="Y54">
            <v>0</v>
          </cell>
          <cell r="Z54">
            <v>0</v>
          </cell>
          <cell r="AA54">
            <v>0</v>
          </cell>
        </row>
        <row r="55">
          <cell r="B55" t="str">
            <v>16  -  17</v>
          </cell>
          <cell r="C55" t="str">
            <v>OB</v>
          </cell>
          <cell r="D55">
            <v>0</v>
          </cell>
          <cell r="E55">
            <v>0</v>
          </cell>
          <cell r="F55">
            <v>0</v>
          </cell>
          <cell r="G55">
            <v>0</v>
          </cell>
          <cell r="H55">
            <v>0</v>
          </cell>
          <cell r="I55">
            <v>0</v>
          </cell>
          <cell r="J55">
            <v>0</v>
          </cell>
          <cell r="K55">
            <v>0</v>
          </cell>
          <cell r="L55">
            <v>0</v>
          </cell>
          <cell r="M55">
            <v>0</v>
          </cell>
          <cell r="N55">
            <v>0</v>
          </cell>
          <cell r="O55">
            <v>60</v>
          </cell>
          <cell r="Q55" t="str">
            <v>Slipery</v>
          </cell>
          <cell r="T55">
            <v>55</v>
          </cell>
          <cell r="U55">
            <v>0</v>
          </cell>
          <cell r="V55">
            <v>0</v>
          </cell>
          <cell r="W55">
            <v>0</v>
          </cell>
          <cell r="X55">
            <v>0</v>
          </cell>
          <cell r="Y55">
            <v>0</v>
          </cell>
          <cell r="Z55">
            <v>0</v>
          </cell>
          <cell r="AA55">
            <v>0</v>
          </cell>
        </row>
        <row r="56">
          <cell r="B56" t="str">
            <v>17  -  18</v>
          </cell>
          <cell r="C56" t="str">
            <v>OB</v>
          </cell>
          <cell r="D56">
            <v>0</v>
          </cell>
          <cell r="E56">
            <v>0</v>
          </cell>
          <cell r="F56">
            <v>0</v>
          </cell>
          <cell r="G56">
            <v>0</v>
          </cell>
          <cell r="H56">
            <v>0</v>
          </cell>
          <cell r="I56">
            <v>0</v>
          </cell>
          <cell r="J56">
            <v>0</v>
          </cell>
          <cell r="K56">
            <v>0</v>
          </cell>
          <cell r="L56">
            <v>0</v>
          </cell>
          <cell r="M56">
            <v>0</v>
          </cell>
          <cell r="N56">
            <v>0</v>
          </cell>
          <cell r="O56">
            <v>60</v>
          </cell>
          <cell r="Q56" t="str">
            <v>Slipery</v>
          </cell>
          <cell r="T56">
            <v>56</v>
          </cell>
          <cell r="U56">
            <v>0</v>
          </cell>
          <cell r="V56">
            <v>0</v>
          </cell>
          <cell r="W56">
            <v>0</v>
          </cell>
          <cell r="X56">
            <v>0</v>
          </cell>
          <cell r="Y56">
            <v>0</v>
          </cell>
          <cell r="Z56">
            <v>0</v>
          </cell>
          <cell r="AA56">
            <v>0</v>
          </cell>
        </row>
        <row r="57">
          <cell r="B57" t="str">
            <v>18  -  19</v>
          </cell>
          <cell r="C57" t="str">
            <v>OB</v>
          </cell>
          <cell r="D57">
            <v>0</v>
          </cell>
          <cell r="E57">
            <v>0</v>
          </cell>
          <cell r="F57">
            <v>0</v>
          </cell>
          <cell r="G57">
            <v>0</v>
          </cell>
          <cell r="H57">
            <v>0</v>
          </cell>
          <cell r="I57">
            <v>0</v>
          </cell>
          <cell r="J57">
            <v>0</v>
          </cell>
          <cell r="K57">
            <v>30</v>
          </cell>
          <cell r="L57">
            <v>30</v>
          </cell>
          <cell r="M57">
            <v>0</v>
          </cell>
          <cell r="N57">
            <v>0</v>
          </cell>
          <cell r="O57">
            <v>0</v>
          </cell>
          <cell r="Q57" t="str">
            <v>Rest time</v>
          </cell>
          <cell r="T57">
            <v>57</v>
          </cell>
          <cell r="U57">
            <v>0</v>
          </cell>
          <cell r="V57">
            <v>0</v>
          </cell>
          <cell r="W57">
            <v>0</v>
          </cell>
          <cell r="X57">
            <v>0</v>
          </cell>
          <cell r="Y57">
            <v>0</v>
          </cell>
          <cell r="Z57">
            <v>0</v>
          </cell>
          <cell r="AA57">
            <v>0</v>
          </cell>
        </row>
        <row r="58">
          <cell r="B58" t="str">
            <v>19  -  20</v>
          </cell>
          <cell r="C58" t="str">
            <v>OB</v>
          </cell>
          <cell r="D58">
            <v>0</v>
          </cell>
          <cell r="E58">
            <v>0</v>
          </cell>
          <cell r="F58">
            <v>0</v>
          </cell>
          <cell r="G58">
            <v>0</v>
          </cell>
          <cell r="H58">
            <v>0</v>
          </cell>
          <cell r="I58">
            <v>0</v>
          </cell>
          <cell r="J58">
            <v>0</v>
          </cell>
          <cell r="K58">
            <v>0</v>
          </cell>
          <cell r="L58">
            <v>0</v>
          </cell>
          <cell r="M58">
            <v>0</v>
          </cell>
          <cell r="N58">
            <v>60</v>
          </cell>
          <cell r="O58">
            <v>0</v>
          </cell>
          <cell r="Q58" t="str">
            <v>Rain</v>
          </cell>
          <cell r="T58">
            <v>58</v>
          </cell>
          <cell r="U58">
            <v>0</v>
          </cell>
          <cell r="V58">
            <v>0</v>
          </cell>
          <cell r="W58">
            <v>0</v>
          </cell>
          <cell r="X58">
            <v>0</v>
          </cell>
          <cell r="Y58">
            <v>0</v>
          </cell>
          <cell r="Z58">
            <v>0</v>
          </cell>
          <cell r="AA58">
            <v>0</v>
          </cell>
        </row>
        <row r="59">
          <cell r="B59" t="str">
            <v>20  -  21</v>
          </cell>
          <cell r="C59" t="str">
            <v>OB</v>
          </cell>
          <cell r="D59">
            <v>0</v>
          </cell>
          <cell r="E59">
            <v>0</v>
          </cell>
          <cell r="F59">
            <v>0</v>
          </cell>
          <cell r="G59">
            <v>0</v>
          </cell>
          <cell r="H59">
            <v>0</v>
          </cell>
          <cell r="I59">
            <v>0</v>
          </cell>
          <cell r="J59">
            <v>0</v>
          </cell>
          <cell r="K59">
            <v>0</v>
          </cell>
          <cell r="L59">
            <v>0</v>
          </cell>
          <cell r="M59">
            <v>0</v>
          </cell>
          <cell r="N59">
            <v>60</v>
          </cell>
          <cell r="O59">
            <v>0</v>
          </cell>
          <cell r="Q59" t="str">
            <v>Rain</v>
          </cell>
          <cell r="T59">
            <v>59</v>
          </cell>
          <cell r="U59">
            <v>0</v>
          </cell>
          <cell r="V59">
            <v>0</v>
          </cell>
          <cell r="W59">
            <v>0</v>
          </cell>
          <cell r="X59">
            <v>0</v>
          </cell>
          <cell r="Y59">
            <v>0</v>
          </cell>
          <cell r="Z59">
            <v>0</v>
          </cell>
          <cell r="AA59">
            <v>0</v>
          </cell>
        </row>
        <row r="60">
          <cell r="B60" t="str">
            <v>21  -  22</v>
          </cell>
          <cell r="C60" t="str">
            <v>OB</v>
          </cell>
          <cell r="D60">
            <v>0</v>
          </cell>
          <cell r="E60">
            <v>0</v>
          </cell>
          <cell r="F60">
            <v>0</v>
          </cell>
          <cell r="G60">
            <v>0</v>
          </cell>
          <cell r="H60">
            <v>0</v>
          </cell>
          <cell r="I60">
            <v>0</v>
          </cell>
          <cell r="J60">
            <v>0</v>
          </cell>
          <cell r="K60">
            <v>0</v>
          </cell>
          <cell r="L60">
            <v>0</v>
          </cell>
          <cell r="M60">
            <v>0</v>
          </cell>
          <cell r="N60">
            <v>60</v>
          </cell>
          <cell r="O60">
            <v>0</v>
          </cell>
          <cell r="Q60" t="str">
            <v>Rain</v>
          </cell>
          <cell r="T60">
            <v>60</v>
          </cell>
          <cell r="U60">
            <v>0</v>
          </cell>
          <cell r="V60">
            <v>0</v>
          </cell>
          <cell r="W60">
            <v>0</v>
          </cell>
          <cell r="X60">
            <v>0</v>
          </cell>
          <cell r="Y60">
            <v>0</v>
          </cell>
          <cell r="Z60">
            <v>0</v>
          </cell>
          <cell r="AA60">
            <v>0</v>
          </cell>
        </row>
        <row r="61">
          <cell r="B61" t="str">
            <v>22  -  23</v>
          </cell>
          <cell r="C61" t="str">
            <v>OB</v>
          </cell>
          <cell r="D61">
            <v>0</v>
          </cell>
          <cell r="E61">
            <v>0</v>
          </cell>
          <cell r="F61">
            <v>0</v>
          </cell>
          <cell r="G61">
            <v>0</v>
          </cell>
          <cell r="H61">
            <v>0</v>
          </cell>
          <cell r="I61">
            <v>0</v>
          </cell>
          <cell r="J61">
            <v>0</v>
          </cell>
          <cell r="K61">
            <v>0</v>
          </cell>
          <cell r="L61">
            <v>0</v>
          </cell>
          <cell r="M61">
            <v>0</v>
          </cell>
          <cell r="N61">
            <v>60</v>
          </cell>
          <cell r="O61">
            <v>0</v>
          </cell>
          <cell r="Q61" t="str">
            <v>Rain</v>
          </cell>
          <cell r="T61">
            <v>61</v>
          </cell>
          <cell r="U61">
            <v>0</v>
          </cell>
          <cell r="V61">
            <v>0</v>
          </cell>
          <cell r="W61">
            <v>0</v>
          </cell>
          <cell r="X61">
            <v>0</v>
          </cell>
          <cell r="Y61">
            <v>0</v>
          </cell>
          <cell r="Z61">
            <v>0</v>
          </cell>
          <cell r="AA61">
            <v>0</v>
          </cell>
        </row>
        <row r="62">
          <cell r="B62" t="str">
            <v>23  -  24</v>
          </cell>
          <cell r="C62" t="str">
            <v>OB</v>
          </cell>
          <cell r="D62">
            <v>0</v>
          </cell>
          <cell r="E62">
            <v>0</v>
          </cell>
          <cell r="F62">
            <v>0</v>
          </cell>
          <cell r="G62">
            <v>0</v>
          </cell>
          <cell r="H62">
            <v>0</v>
          </cell>
          <cell r="I62">
            <v>0</v>
          </cell>
          <cell r="J62">
            <v>0</v>
          </cell>
          <cell r="K62">
            <v>0</v>
          </cell>
          <cell r="L62">
            <v>0</v>
          </cell>
          <cell r="M62">
            <v>0</v>
          </cell>
          <cell r="N62">
            <v>0</v>
          </cell>
          <cell r="O62">
            <v>60</v>
          </cell>
          <cell r="Q62" t="str">
            <v>Slippery</v>
          </cell>
          <cell r="T62">
            <v>62</v>
          </cell>
          <cell r="U62">
            <v>0</v>
          </cell>
          <cell r="V62">
            <v>0</v>
          </cell>
          <cell r="W62">
            <v>0</v>
          </cell>
          <cell r="X62">
            <v>0</v>
          </cell>
          <cell r="Y62">
            <v>0</v>
          </cell>
          <cell r="Z62">
            <v>0</v>
          </cell>
          <cell r="AA62">
            <v>0</v>
          </cell>
        </row>
        <row r="63">
          <cell r="B63" t="str">
            <v>24  -  01</v>
          </cell>
          <cell r="C63" t="str">
            <v>OB</v>
          </cell>
          <cell r="D63">
            <v>0</v>
          </cell>
          <cell r="E63">
            <v>0</v>
          </cell>
          <cell r="F63">
            <v>0</v>
          </cell>
          <cell r="G63">
            <v>0</v>
          </cell>
          <cell r="H63">
            <v>0</v>
          </cell>
          <cell r="I63">
            <v>0</v>
          </cell>
          <cell r="J63">
            <v>0</v>
          </cell>
          <cell r="K63">
            <v>0</v>
          </cell>
          <cell r="L63">
            <v>0</v>
          </cell>
          <cell r="M63">
            <v>0</v>
          </cell>
          <cell r="N63">
            <v>0</v>
          </cell>
          <cell r="O63">
            <v>60</v>
          </cell>
          <cell r="Q63" t="str">
            <v>Slippery</v>
          </cell>
          <cell r="T63">
            <v>63</v>
          </cell>
          <cell r="U63">
            <v>0</v>
          </cell>
          <cell r="V63">
            <v>0</v>
          </cell>
          <cell r="W63">
            <v>0</v>
          </cell>
          <cell r="X63">
            <v>0</v>
          </cell>
          <cell r="Y63">
            <v>0</v>
          </cell>
          <cell r="Z63">
            <v>0</v>
          </cell>
          <cell r="AA63">
            <v>0</v>
          </cell>
        </row>
        <row r="64">
          <cell r="B64" t="str">
            <v>01  -  02</v>
          </cell>
          <cell r="C64" t="str">
            <v>OB</v>
          </cell>
          <cell r="D64">
            <v>0</v>
          </cell>
          <cell r="E64">
            <v>0</v>
          </cell>
          <cell r="F64">
            <v>0</v>
          </cell>
          <cell r="G64">
            <v>0</v>
          </cell>
          <cell r="H64">
            <v>0</v>
          </cell>
          <cell r="I64">
            <v>0</v>
          </cell>
          <cell r="J64">
            <v>0</v>
          </cell>
          <cell r="K64">
            <v>0</v>
          </cell>
          <cell r="L64">
            <v>0</v>
          </cell>
          <cell r="M64">
            <v>0</v>
          </cell>
          <cell r="N64">
            <v>0</v>
          </cell>
          <cell r="O64">
            <v>60</v>
          </cell>
          <cell r="Q64" t="str">
            <v>Slippery</v>
          </cell>
          <cell r="T64">
            <v>64</v>
          </cell>
          <cell r="U64">
            <v>0</v>
          </cell>
          <cell r="V64">
            <v>0</v>
          </cell>
          <cell r="W64">
            <v>0</v>
          </cell>
          <cell r="X64">
            <v>0</v>
          </cell>
          <cell r="Y64">
            <v>0</v>
          </cell>
          <cell r="Z64">
            <v>0</v>
          </cell>
          <cell r="AA64">
            <v>0</v>
          </cell>
        </row>
        <row r="65">
          <cell r="B65" t="str">
            <v>02  -  03</v>
          </cell>
          <cell r="C65" t="str">
            <v>OB</v>
          </cell>
          <cell r="D65">
            <v>0</v>
          </cell>
          <cell r="E65">
            <v>0</v>
          </cell>
          <cell r="F65">
            <v>0</v>
          </cell>
          <cell r="G65">
            <v>0</v>
          </cell>
          <cell r="H65">
            <v>0</v>
          </cell>
          <cell r="I65">
            <v>0</v>
          </cell>
          <cell r="J65">
            <v>0</v>
          </cell>
          <cell r="K65">
            <v>0</v>
          </cell>
          <cell r="L65">
            <v>60</v>
          </cell>
          <cell r="M65">
            <v>0</v>
          </cell>
          <cell r="N65">
            <v>0</v>
          </cell>
          <cell r="O65">
            <v>0</v>
          </cell>
          <cell r="Q65">
            <v>0</v>
          </cell>
          <cell r="T65">
            <v>65</v>
          </cell>
          <cell r="U65">
            <v>0</v>
          </cell>
          <cell r="V65">
            <v>0</v>
          </cell>
          <cell r="W65">
            <v>0</v>
          </cell>
          <cell r="X65">
            <v>0</v>
          </cell>
          <cell r="Y65">
            <v>0</v>
          </cell>
          <cell r="Z65">
            <v>0</v>
          </cell>
          <cell r="AA65">
            <v>0</v>
          </cell>
        </row>
        <row r="66">
          <cell r="B66" t="str">
            <v>03  -  04</v>
          </cell>
          <cell r="C66" t="str">
            <v>OB</v>
          </cell>
          <cell r="D66">
            <v>0</v>
          </cell>
          <cell r="E66">
            <v>0</v>
          </cell>
          <cell r="F66">
            <v>0</v>
          </cell>
          <cell r="G66">
            <v>0</v>
          </cell>
          <cell r="H66">
            <v>0</v>
          </cell>
          <cell r="I66">
            <v>0</v>
          </cell>
          <cell r="J66">
            <v>0</v>
          </cell>
          <cell r="K66">
            <v>0</v>
          </cell>
          <cell r="L66">
            <v>0</v>
          </cell>
          <cell r="M66">
            <v>0</v>
          </cell>
          <cell r="N66">
            <v>60</v>
          </cell>
          <cell r="O66">
            <v>0</v>
          </cell>
          <cell r="Q66" t="str">
            <v>Rain</v>
          </cell>
          <cell r="T66">
            <v>66</v>
          </cell>
          <cell r="U66">
            <v>0</v>
          </cell>
          <cell r="V66">
            <v>0</v>
          </cell>
          <cell r="W66">
            <v>0</v>
          </cell>
          <cell r="X66">
            <v>0</v>
          </cell>
          <cell r="Y66">
            <v>0</v>
          </cell>
          <cell r="Z66">
            <v>0</v>
          </cell>
          <cell r="AA66">
            <v>0</v>
          </cell>
        </row>
        <row r="67">
          <cell r="B67" t="str">
            <v>04  -  05</v>
          </cell>
          <cell r="C67" t="str">
            <v>OB</v>
          </cell>
          <cell r="D67">
            <v>0</v>
          </cell>
          <cell r="E67">
            <v>0</v>
          </cell>
          <cell r="F67">
            <v>0</v>
          </cell>
          <cell r="G67">
            <v>0</v>
          </cell>
          <cell r="H67">
            <v>0</v>
          </cell>
          <cell r="I67">
            <v>0</v>
          </cell>
          <cell r="J67">
            <v>0</v>
          </cell>
          <cell r="K67">
            <v>0</v>
          </cell>
          <cell r="L67">
            <v>0</v>
          </cell>
          <cell r="M67">
            <v>0</v>
          </cell>
          <cell r="N67">
            <v>60</v>
          </cell>
          <cell r="O67">
            <v>0</v>
          </cell>
          <cell r="Q67" t="str">
            <v>Rain</v>
          </cell>
          <cell r="T67">
            <v>67</v>
          </cell>
          <cell r="U67">
            <v>0</v>
          </cell>
          <cell r="V67">
            <v>0</v>
          </cell>
          <cell r="W67">
            <v>0</v>
          </cell>
          <cell r="X67">
            <v>0</v>
          </cell>
          <cell r="Y67">
            <v>0</v>
          </cell>
          <cell r="Z67">
            <v>0</v>
          </cell>
          <cell r="AA67">
            <v>0</v>
          </cell>
        </row>
        <row r="68">
          <cell r="B68" t="str">
            <v>05  -  06</v>
          </cell>
          <cell r="C68" t="str">
            <v>OB</v>
          </cell>
          <cell r="D68">
            <v>0</v>
          </cell>
          <cell r="E68">
            <v>0</v>
          </cell>
          <cell r="F68">
            <v>0</v>
          </cell>
          <cell r="G68">
            <v>0</v>
          </cell>
          <cell r="H68">
            <v>0</v>
          </cell>
          <cell r="I68">
            <v>0</v>
          </cell>
          <cell r="J68">
            <v>0</v>
          </cell>
          <cell r="K68">
            <v>0</v>
          </cell>
          <cell r="L68">
            <v>0</v>
          </cell>
          <cell r="M68">
            <v>0</v>
          </cell>
          <cell r="N68">
            <v>0</v>
          </cell>
          <cell r="O68">
            <v>60</v>
          </cell>
          <cell r="Q68" t="str">
            <v>Slippery</v>
          </cell>
          <cell r="T68">
            <v>68</v>
          </cell>
          <cell r="U68">
            <v>0</v>
          </cell>
          <cell r="V68">
            <v>0</v>
          </cell>
          <cell r="W68">
            <v>0</v>
          </cell>
          <cell r="X68">
            <v>0</v>
          </cell>
          <cell r="Y68">
            <v>0</v>
          </cell>
          <cell r="Z68">
            <v>0</v>
          </cell>
          <cell r="AA68">
            <v>0</v>
          </cell>
        </row>
        <row r="69">
          <cell r="B69" t="str">
            <v>06  -  07</v>
          </cell>
          <cell r="C69" t="str">
            <v>OB</v>
          </cell>
          <cell r="D69">
            <v>0</v>
          </cell>
          <cell r="E69">
            <v>0</v>
          </cell>
          <cell r="F69">
            <v>0</v>
          </cell>
          <cell r="G69">
            <v>0</v>
          </cell>
          <cell r="H69">
            <v>0</v>
          </cell>
          <cell r="I69">
            <v>0</v>
          </cell>
          <cell r="J69">
            <v>0</v>
          </cell>
          <cell r="K69">
            <v>0</v>
          </cell>
          <cell r="L69">
            <v>0</v>
          </cell>
          <cell r="M69">
            <v>0</v>
          </cell>
          <cell r="N69">
            <v>0</v>
          </cell>
          <cell r="O69">
            <v>60</v>
          </cell>
          <cell r="Q69" t="str">
            <v>Slippery</v>
          </cell>
          <cell r="T69">
            <v>69</v>
          </cell>
          <cell r="U69">
            <v>0</v>
          </cell>
          <cell r="V69">
            <v>0</v>
          </cell>
          <cell r="W69">
            <v>0</v>
          </cell>
          <cell r="X69">
            <v>0</v>
          </cell>
          <cell r="Y69">
            <v>0</v>
          </cell>
          <cell r="Z69">
            <v>0</v>
          </cell>
          <cell r="AA69">
            <v>0</v>
          </cell>
        </row>
        <row r="70">
          <cell r="B70" t="str">
            <v>RESUME</v>
          </cell>
          <cell r="C70" t="str">
            <v>PROD</v>
          </cell>
          <cell r="E70" t="str">
            <v>PROD'TY</v>
          </cell>
          <cell r="G70" t="str">
            <v>WORK HOURS</v>
          </cell>
          <cell r="J70" t="str">
            <v>LOST TIME</v>
          </cell>
          <cell r="L70" t="str">
            <v>DOWN</v>
          </cell>
          <cell r="M70" t="str">
            <v>PA</v>
          </cell>
          <cell r="O70" t="str">
            <v>UA PROD</v>
          </cell>
          <cell r="Q70" t="str">
            <v>OPERATOR</v>
          </cell>
          <cell r="R70" t="str">
            <v>GROUP LEADER</v>
          </cell>
          <cell r="T70">
            <v>70</v>
          </cell>
        </row>
        <row r="71">
          <cell r="B71" t="str">
            <v>GROUP</v>
          </cell>
          <cell r="C71" t="str">
            <v>WASTE</v>
          </cell>
          <cell r="D71" t="str">
            <v>CC</v>
          </cell>
          <cell r="E71" t="str">
            <v>WASTE</v>
          </cell>
          <cell r="F71" t="str">
            <v>CC</v>
          </cell>
          <cell r="G71" t="str">
            <v>WASTE</v>
          </cell>
          <cell r="H71" t="str">
            <v>CC</v>
          </cell>
          <cell r="I71" t="str">
            <v>GEN</v>
          </cell>
          <cell r="J71" t="str">
            <v>DELAY</v>
          </cell>
          <cell r="K71" t="str">
            <v>IDLE</v>
          </cell>
          <cell r="L71" t="str">
            <v>TIME</v>
          </cell>
          <cell r="M71" t="str">
            <v>PLAN</v>
          </cell>
          <cell r="N71" t="str">
            <v>ACT</v>
          </cell>
          <cell r="O71" t="str">
            <v>PLAN</v>
          </cell>
          <cell r="P71" t="str">
            <v>ACT</v>
          </cell>
          <cell r="T71">
            <v>71</v>
          </cell>
        </row>
        <row r="72">
          <cell r="B72" t="str">
            <v>Shift 1</v>
          </cell>
          <cell r="C72">
            <v>10304</v>
          </cell>
          <cell r="D72">
            <v>0</v>
          </cell>
          <cell r="E72">
            <v>1648.64</v>
          </cell>
          <cell r="F72">
            <v>0</v>
          </cell>
          <cell r="G72">
            <v>6.25</v>
          </cell>
          <cell r="H72">
            <v>0</v>
          </cell>
          <cell r="I72">
            <v>0</v>
          </cell>
          <cell r="J72">
            <v>0.75</v>
          </cell>
          <cell r="K72">
            <v>1</v>
          </cell>
          <cell r="L72">
            <v>0</v>
          </cell>
          <cell r="M72">
            <v>0.95</v>
          </cell>
          <cell r="N72">
            <v>1</v>
          </cell>
          <cell r="O72">
            <v>0.875</v>
          </cell>
          <cell r="P72">
            <v>0.78125</v>
          </cell>
          <cell r="Q72" t="str">
            <v>Edy Susanto</v>
          </cell>
          <cell r="R72" t="str">
            <v>Sutarno</v>
          </cell>
          <cell r="T72">
            <v>72</v>
          </cell>
          <cell r="U72">
            <v>0</v>
          </cell>
          <cell r="V72">
            <v>0</v>
          </cell>
          <cell r="W72">
            <v>0</v>
          </cell>
          <cell r="X72">
            <v>0</v>
          </cell>
          <cell r="Y72">
            <v>0</v>
          </cell>
          <cell r="Z72">
            <v>0</v>
          </cell>
          <cell r="AA72">
            <v>0</v>
          </cell>
        </row>
        <row r="73">
          <cell r="B73" t="str">
            <v>Shift 2</v>
          </cell>
          <cell r="C73">
            <v>0</v>
          </cell>
          <cell r="D73">
            <v>0</v>
          </cell>
          <cell r="E73">
            <v>0</v>
          </cell>
          <cell r="F73">
            <v>0</v>
          </cell>
          <cell r="G73">
            <v>0</v>
          </cell>
          <cell r="H73">
            <v>0</v>
          </cell>
          <cell r="I73">
            <v>0.5</v>
          </cell>
          <cell r="J73">
            <v>0.5</v>
          </cell>
          <cell r="K73">
            <v>7</v>
          </cell>
          <cell r="L73">
            <v>0</v>
          </cell>
          <cell r="M73">
            <v>0.95</v>
          </cell>
          <cell r="N73">
            <v>1</v>
          </cell>
          <cell r="O73">
            <v>0.875</v>
          </cell>
          <cell r="P73">
            <v>6.25E-2</v>
          </cell>
          <cell r="Q73">
            <v>0</v>
          </cell>
          <cell r="R73">
            <v>0</v>
          </cell>
          <cell r="T73">
            <v>73</v>
          </cell>
          <cell r="U73">
            <v>0</v>
          </cell>
          <cell r="V73">
            <v>0</v>
          </cell>
          <cell r="W73">
            <v>0</v>
          </cell>
          <cell r="X73">
            <v>0</v>
          </cell>
          <cell r="Y73">
            <v>0</v>
          </cell>
          <cell r="Z73">
            <v>0</v>
          </cell>
          <cell r="AA73">
            <v>0</v>
          </cell>
        </row>
        <row r="74">
          <cell r="B74" t="str">
            <v>Shift 3</v>
          </cell>
          <cell r="C74">
            <v>0</v>
          </cell>
          <cell r="D74">
            <v>0</v>
          </cell>
          <cell r="E74">
            <v>0</v>
          </cell>
          <cell r="F74">
            <v>0</v>
          </cell>
          <cell r="G74">
            <v>0</v>
          </cell>
          <cell r="H74">
            <v>0</v>
          </cell>
          <cell r="I74">
            <v>0</v>
          </cell>
          <cell r="J74">
            <v>1</v>
          </cell>
          <cell r="K74">
            <v>7</v>
          </cell>
          <cell r="L74">
            <v>0</v>
          </cell>
          <cell r="M74">
            <v>0.95</v>
          </cell>
          <cell r="N74">
            <v>1</v>
          </cell>
          <cell r="O74">
            <v>0.875</v>
          </cell>
          <cell r="P74">
            <v>0</v>
          </cell>
          <cell r="Q74">
            <v>0</v>
          </cell>
          <cell r="R74">
            <v>0</v>
          </cell>
          <cell r="T74">
            <v>74</v>
          </cell>
          <cell r="U74">
            <v>0</v>
          </cell>
          <cell r="V74">
            <v>0</v>
          </cell>
          <cell r="W74">
            <v>0</v>
          </cell>
          <cell r="X74">
            <v>0</v>
          </cell>
          <cell r="Y74">
            <v>0</v>
          </cell>
          <cell r="Z74">
            <v>0</v>
          </cell>
          <cell r="AA74">
            <v>0</v>
          </cell>
        </row>
        <row r="75">
          <cell r="B75" t="str">
            <v>Shift 6</v>
          </cell>
          <cell r="C75">
            <v>10304</v>
          </cell>
          <cell r="D75">
            <v>0</v>
          </cell>
          <cell r="E75">
            <v>1648.64</v>
          </cell>
          <cell r="F75">
            <v>0</v>
          </cell>
          <cell r="G75">
            <v>6.25</v>
          </cell>
          <cell r="H75">
            <v>0</v>
          </cell>
          <cell r="I75">
            <v>0</v>
          </cell>
          <cell r="J75">
            <v>0.75</v>
          </cell>
          <cell r="K75">
            <v>4</v>
          </cell>
          <cell r="L75">
            <v>0</v>
          </cell>
          <cell r="M75">
            <v>0.95</v>
          </cell>
          <cell r="N75">
            <v>1</v>
          </cell>
          <cell r="O75">
            <v>0.875</v>
          </cell>
          <cell r="P75">
            <v>0.56818181818181823</v>
          </cell>
          <cell r="Q75">
            <v>0</v>
          </cell>
          <cell r="R75">
            <v>0</v>
          </cell>
          <cell r="T75">
            <v>75</v>
          </cell>
          <cell r="U75">
            <v>0</v>
          </cell>
          <cell r="V75">
            <v>0</v>
          </cell>
          <cell r="W75">
            <v>0</v>
          </cell>
          <cell r="X75">
            <v>0</v>
          </cell>
          <cell r="Y75">
            <v>0</v>
          </cell>
          <cell r="Z75">
            <v>0</v>
          </cell>
          <cell r="AA75">
            <v>0</v>
          </cell>
        </row>
        <row r="76">
          <cell r="B76" t="str">
            <v>Shift 7</v>
          </cell>
          <cell r="C76">
            <v>0</v>
          </cell>
          <cell r="D76">
            <v>0</v>
          </cell>
          <cell r="E76">
            <v>0</v>
          </cell>
          <cell r="F76">
            <v>0</v>
          </cell>
          <cell r="G76">
            <v>0</v>
          </cell>
          <cell r="H76">
            <v>0</v>
          </cell>
          <cell r="I76">
            <v>0.5</v>
          </cell>
          <cell r="J76">
            <v>1.5</v>
          </cell>
          <cell r="K76">
            <v>11</v>
          </cell>
          <cell r="L76">
            <v>0</v>
          </cell>
          <cell r="M76">
            <v>0.95</v>
          </cell>
          <cell r="N76">
            <v>1</v>
          </cell>
          <cell r="O76">
            <v>0.875</v>
          </cell>
          <cell r="P76">
            <v>3.8461538461538464E-2</v>
          </cell>
          <cell r="Q76">
            <v>0</v>
          </cell>
          <cell r="R76">
            <v>0</v>
          </cell>
          <cell r="T76">
            <v>76</v>
          </cell>
          <cell r="U76">
            <v>0</v>
          </cell>
          <cell r="V76">
            <v>0</v>
          </cell>
          <cell r="W76">
            <v>0</v>
          </cell>
          <cell r="X76">
            <v>0</v>
          </cell>
          <cell r="Y76">
            <v>0</v>
          </cell>
          <cell r="Z76">
            <v>0</v>
          </cell>
          <cell r="AA76">
            <v>0</v>
          </cell>
        </row>
        <row r="77">
          <cell r="B77" t="str">
            <v>TOTAL</v>
          </cell>
          <cell r="C77">
            <v>10304</v>
          </cell>
          <cell r="D77">
            <v>0</v>
          </cell>
          <cell r="E77">
            <v>1648.64</v>
          </cell>
          <cell r="F77">
            <v>0</v>
          </cell>
          <cell r="G77">
            <v>6.25</v>
          </cell>
          <cell r="H77">
            <v>0</v>
          </cell>
          <cell r="I77">
            <v>0.5</v>
          </cell>
          <cell r="J77">
            <v>2.25</v>
          </cell>
          <cell r="K77">
            <v>15</v>
          </cell>
          <cell r="L77">
            <v>0</v>
          </cell>
          <cell r="M77">
            <v>0.95</v>
          </cell>
          <cell r="N77">
            <v>1</v>
          </cell>
          <cell r="O77">
            <v>0.875</v>
          </cell>
          <cell r="P77">
            <v>0.28125</v>
          </cell>
          <cell r="Q77" t="str">
            <v>Hiras Silaban</v>
          </cell>
          <cell r="R77" t="str">
            <v>Fresye A L</v>
          </cell>
          <cell r="T77">
            <v>77</v>
          </cell>
          <cell r="U77">
            <v>0</v>
          </cell>
          <cell r="V77">
            <v>0</v>
          </cell>
          <cell r="W77">
            <v>0</v>
          </cell>
          <cell r="X77">
            <v>0</v>
          </cell>
          <cell r="Y77">
            <v>0</v>
          </cell>
          <cell r="Z77">
            <v>0</v>
          </cell>
          <cell r="AA77">
            <v>0</v>
          </cell>
        </row>
        <row r="78">
          <cell r="T78">
            <v>78</v>
          </cell>
        </row>
        <row r="79">
          <cell r="B79" t="str">
            <v>TIME</v>
          </cell>
          <cell r="C79" t="str">
            <v>WASTE</v>
          </cell>
          <cell r="D79" t="str">
            <v>SH304</v>
          </cell>
          <cell r="E79" t="str">
            <v>TYPE</v>
          </cell>
          <cell r="F79" t="str">
            <v>PC 4000</v>
          </cell>
          <cell r="H79" t="str">
            <v>Plan Prod'ty :</v>
          </cell>
          <cell r="J79">
            <v>1300</v>
          </cell>
          <cell r="M79" t="str">
            <v>Distance :</v>
          </cell>
          <cell r="O79">
            <v>3.0420693678716133</v>
          </cell>
          <cell r="T79">
            <v>79</v>
          </cell>
          <cell r="U79" t="str">
            <v>SH304</v>
          </cell>
        </row>
        <row r="80">
          <cell r="C80" t="str">
            <v>MAT</v>
          </cell>
          <cell r="D80" t="str">
            <v>PROD</v>
          </cell>
          <cell r="E80" t="str">
            <v>PROD'TY</v>
          </cell>
          <cell r="F80" t="str">
            <v>Q'TY DT</v>
          </cell>
          <cell r="J80" t="str">
            <v>HOURS</v>
          </cell>
          <cell r="Q80" t="str">
            <v>REMARK PRODUKTIVITAS</v>
          </cell>
          <cell r="T80">
            <v>80</v>
          </cell>
          <cell r="U80" t="str">
            <v>ROM</v>
          </cell>
          <cell r="V80" t="str">
            <v>Crush1</v>
          </cell>
          <cell r="W80" t="str">
            <v>Crush2</v>
          </cell>
          <cell r="X80" t="str">
            <v>Crush3</v>
          </cell>
          <cell r="Y80" t="str">
            <v>Crush4</v>
          </cell>
          <cell r="Z80" t="str">
            <v>Crush5</v>
          </cell>
          <cell r="AA80" t="str">
            <v>Crush6</v>
          </cell>
        </row>
        <row r="81">
          <cell r="E81" t="str">
            <v>( By work )</v>
          </cell>
          <cell r="F81" t="str">
            <v>730E</v>
          </cell>
          <cell r="G81" t="str">
            <v>1500</v>
          </cell>
          <cell r="H81" t="str">
            <v>785</v>
          </cell>
          <cell r="I81" t="str">
            <v>Total</v>
          </cell>
          <cell r="J81" t="str">
            <v>Work</v>
          </cell>
          <cell r="K81" t="str">
            <v>General</v>
          </cell>
          <cell r="L81" t="str">
            <v>Delay</v>
          </cell>
          <cell r="M81" t="str">
            <v>Idle</v>
          </cell>
          <cell r="N81" t="str">
            <v>Rain</v>
          </cell>
          <cell r="O81" t="str">
            <v>Slipp</v>
          </cell>
          <cell r="P81" t="str">
            <v>B/D</v>
          </cell>
          <cell r="T81">
            <v>81</v>
          </cell>
        </row>
        <row r="82">
          <cell r="B82" t="str">
            <v>07  - 08</v>
          </cell>
          <cell r="C82" t="str">
            <v>OB</v>
          </cell>
          <cell r="D82">
            <v>1024</v>
          </cell>
          <cell r="E82">
            <v>1228.8</v>
          </cell>
          <cell r="F82">
            <v>0</v>
          </cell>
          <cell r="G82">
            <v>1</v>
          </cell>
          <cell r="H82">
            <v>10</v>
          </cell>
          <cell r="I82">
            <v>11</v>
          </cell>
          <cell r="J82">
            <v>50</v>
          </cell>
          <cell r="K82">
            <v>0</v>
          </cell>
          <cell r="L82">
            <v>10</v>
          </cell>
          <cell r="M82">
            <v>0</v>
          </cell>
          <cell r="N82">
            <v>0</v>
          </cell>
          <cell r="O82">
            <v>0</v>
          </cell>
          <cell r="Q82" t="str">
            <v>P2H Start 07:10</v>
          </cell>
          <cell r="T82">
            <v>82</v>
          </cell>
          <cell r="U82">
            <v>0</v>
          </cell>
          <cell r="V82">
            <v>0</v>
          </cell>
          <cell r="W82">
            <v>0</v>
          </cell>
          <cell r="X82">
            <v>0</v>
          </cell>
          <cell r="Y82">
            <v>0</v>
          </cell>
          <cell r="Z82">
            <v>0</v>
          </cell>
          <cell r="AA82">
            <v>0</v>
          </cell>
        </row>
        <row r="83">
          <cell r="B83" t="str">
            <v>08  - 09</v>
          </cell>
          <cell r="C83" t="str">
            <v>OB</v>
          </cell>
          <cell r="D83">
            <v>1102</v>
          </cell>
          <cell r="E83">
            <v>1102</v>
          </cell>
          <cell r="F83">
            <v>0</v>
          </cell>
          <cell r="G83">
            <v>0</v>
          </cell>
          <cell r="H83">
            <v>10</v>
          </cell>
          <cell r="I83">
            <v>10</v>
          </cell>
          <cell r="J83">
            <v>60</v>
          </cell>
          <cell r="K83">
            <v>0</v>
          </cell>
          <cell r="L83">
            <v>0</v>
          </cell>
          <cell r="M83">
            <v>0</v>
          </cell>
          <cell r="N83">
            <v>0</v>
          </cell>
          <cell r="O83">
            <v>0</v>
          </cell>
          <cell r="Q83">
            <v>0</v>
          </cell>
          <cell r="T83">
            <v>83</v>
          </cell>
          <cell r="U83">
            <v>0</v>
          </cell>
          <cell r="V83">
            <v>0</v>
          </cell>
          <cell r="W83">
            <v>0</v>
          </cell>
          <cell r="X83">
            <v>0</v>
          </cell>
          <cell r="Y83">
            <v>0</v>
          </cell>
          <cell r="Z83">
            <v>0</v>
          </cell>
          <cell r="AA83">
            <v>0</v>
          </cell>
        </row>
        <row r="84">
          <cell r="B84" t="str">
            <v>09  - 10</v>
          </cell>
          <cell r="C84" t="str">
            <v>OB</v>
          </cell>
          <cell r="D84">
            <v>1308</v>
          </cell>
          <cell r="E84">
            <v>1308</v>
          </cell>
          <cell r="F84">
            <v>0</v>
          </cell>
          <cell r="G84">
            <v>2</v>
          </cell>
          <cell r="H84">
            <v>10</v>
          </cell>
          <cell r="I84">
            <v>12</v>
          </cell>
          <cell r="J84">
            <v>60</v>
          </cell>
          <cell r="K84">
            <v>0</v>
          </cell>
          <cell r="L84">
            <v>0</v>
          </cell>
          <cell r="M84">
            <v>0</v>
          </cell>
          <cell r="N84">
            <v>0</v>
          </cell>
          <cell r="O84">
            <v>0</v>
          </cell>
          <cell r="Q84">
            <v>0</v>
          </cell>
          <cell r="T84">
            <v>84</v>
          </cell>
          <cell r="U84">
            <v>0</v>
          </cell>
          <cell r="V84">
            <v>0</v>
          </cell>
          <cell r="W84">
            <v>0</v>
          </cell>
          <cell r="X84">
            <v>0</v>
          </cell>
          <cell r="Y84">
            <v>0</v>
          </cell>
          <cell r="Z84">
            <v>0</v>
          </cell>
          <cell r="AA84">
            <v>0</v>
          </cell>
        </row>
        <row r="85">
          <cell r="B85" t="str">
            <v>10  - 11</v>
          </cell>
          <cell r="C85" t="str">
            <v>OB</v>
          </cell>
          <cell r="D85">
            <v>1476</v>
          </cell>
          <cell r="E85">
            <v>1476</v>
          </cell>
          <cell r="F85">
            <v>0</v>
          </cell>
          <cell r="G85">
            <v>2</v>
          </cell>
          <cell r="H85">
            <v>9</v>
          </cell>
          <cell r="I85">
            <v>11</v>
          </cell>
          <cell r="J85">
            <v>60</v>
          </cell>
          <cell r="K85">
            <v>0</v>
          </cell>
          <cell r="L85">
            <v>0</v>
          </cell>
          <cell r="M85">
            <v>0</v>
          </cell>
          <cell r="N85">
            <v>0</v>
          </cell>
          <cell r="O85">
            <v>0</v>
          </cell>
          <cell r="Q85">
            <v>0</v>
          </cell>
          <cell r="T85">
            <v>85</v>
          </cell>
          <cell r="U85">
            <v>0</v>
          </cell>
          <cell r="V85">
            <v>0</v>
          </cell>
          <cell r="W85">
            <v>0</v>
          </cell>
          <cell r="X85">
            <v>0</v>
          </cell>
          <cell r="Y85">
            <v>0</v>
          </cell>
          <cell r="Z85">
            <v>0</v>
          </cell>
          <cell r="AA85">
            <v>0</v>
          </cell>
        </row>
        <row r="86">
          <cell r="B86" t="str">
            <v>11  - 12</v>
          </cell>
          <cell r="C86" t="str">
            <v>OB</v>
          </cell>
          <cell r="D86">
            <v>1136</v>
          </cell>
          <cell r="E86">
            <v>1136</v>
          </cell>
          <cell r="F86">
            <v>0</v>
          </cell>
          <cell r="G86">
            <v>2</v>
          </cell>
          <cell r="H86">
            <v>9</v>
          </cell>
          <cell r="I86">
            <v>11</v>
          </cell>
          <cell r="J86">
            <v>60</v>
          </cell>
          <cell r="K86">
            <v>0</v>
          </cell>
          <cell r="L86">
            <v>0</v>
          </cell>
          <cell r="M86">
            <v>0</v>
          </cell>
          <cell r="N86">
            <v>0</v>
          </cell>
          <cell r="O86">
            <v>0</v>
          </cell>
          <cell r="Q86">
            <v>0</v>
          </cell>
          <cell r="T86">
            <v>86</v>
          </cell>
          <cell r="U86">
            <v>0</v>
          </cell>
          <cell r="V86">
            <v>0</v>
          </cell>
          <cell r="W86">
            <v>0</v>
          </cell>
          <cell r="X86">
            <v>0</v>
          </cell>
          <cell r="Y86">
            <v>0</v>
          </cell>
          <cell r="Z86">
            <v>0</v>
          </cell>
          <cell r="AA86">
            <v>0</v>
          </cell>
        </row>
        <row r="87">
          <cell r="B87" t="str">
            <v>12  - 13</v>
          </cell>
          <cell r="C87" t="str">
            <v>OB</v>
          </cell>
          <cell r="D87">
            <v>0</v>
          </cell>
          <cell r="E87">
            <v>0</v>
          </cell>
          <cell r="F87">
            <v>0</v>
          </cell>
          <cell r="G87">
            <v>0</v>
          </cell>
          <cell r="H87">
            <v>0</v>
          </cell>
          <cell r="I87">
            <v>0</v>
          </cell>
          <cell r="J87">
            <v>0</v>
          </cell>
          <cell r="K87">
            <v>0</v>
          </cell>
          <cell r="L87">
            <v>60</v>
          </cell>
          <cell r="M87">
            <v>0</v>
          </cell>
          <cell r="N87">
            <v>0</v>
          </cell>
          <cell r="O87">
            <v>0</v>
          </cell>
          <cell r="Q87" t="str">
            <v>Rest Time</v>
          </cell>
          <cell r="T87">
            <v>87</v>
          </cell>
          <cell r="U87">
            <v>0</v>
          </cell>
          <cell r="V87">
            <v>0</v>
          </cell>
          <cell r="W87">
            <v>0</v>
          </cell>
          <cell r="X87">
            <v>0</v>
          </cell>
          <cell r="Y87">
            <v>0</v>
          </cell>
          <cell r="Z87">
            <v>0</v>
          </cell>
          <cell r="AA87">
            <v>0</v>
          </cell>
        </row>
        <row r="88">
          <cell r="B88" t="str">
            <v>13  -  14</v>
          </cell>
          <cell r="C88" t="str">
            <v>OB</v>
          </cell>
          <cell r="D88">
            <v>1154</v>
          </cell>
          <cell r="E88">
            <v>1154</v>
          </cell>
          <cell r="F88">
            <v>0</v>
          </cell>
          <cell r="G88">
            <v>2</v>
          </cell>
          <cell r="H88">
            <v>9</v>
          </cell>
          <cell r="I88">
            <v>11</v>
          </cell>
          <cell r="J88">
            <v>60</v>
          </cell>
          <cell r="K88">
            <v>0</v>
          </cell>
          <cell r="L88">
            <v>0</v>
          </cell>
          <cell r="M88">
            <v>0</v>
          </cell>
          <cell r="N88">
            <v>0</v>
          </cell>
          <cell r="O88">
            <v>0</v>
          </cell>
          <cell r="Q88">
            <v>0</v>
          </cell>
          <cell r="T88">
            <v>88</v>
          </cell>
          <cell r="U88">
            <v>0</v>
          </cell>
          <cell r="V88">
            <v>0</v>
          </cell>
          <cell r="W88">
            <v>0</v>
          </cell>
          <cell r="X88">
            <v>0</v>
          </cell>
          <cell r="Y88">
            <v>0</v>
          </cell>
          <cell r="Z88">
            <v>0</v>
          </cell>
          <cell r="AA88">
            <v>0</v>
          </cell>
        </row>
        <row r="89">
          <cell r="B89" t="str">
            <v>14  -  15</v>
          </cell>
          <cell r="C89" t="str">
            <v>OB</v>
          </cell>
          <cell r="D89">
            <v>0</v>
          </cell>
          <cell r="E89">
            <v>0</v>
          </cell>
          <cell r="F89">
            <v>0</v>
          </cell>
          <cell r="G89">
            <v>0</v>
          </cell>
          <cell r="H89">
            <v>0</v>
          </cell>
          <cell r="I89">
            <v>0</v>
          </cell>
          <cell r="J89">
            <v>0</v>
          </cell>
          <cell r="K89">
            <v>0</v>
          </cell>
          <cell r="L89">
            <v>0</v>
          </cell>
          <cell r="M89">
            <v>0</v>
          </cell>
          <cell r="N89">
            <v>60</v>
          </cell>
          <cell r="O89">
            <v>0</v>
          </cell>
          <cell r="Q89" t="str">
            <v>Rain</v>
          </cell>
          <cell r="T89">
            <v>89</v>
          </cell>
          <cell r="U89">
            <v>0</v>
          </cell>
          <cell r="V89">
            <v>0</v>
          </cell>
          <cell r="W89">
            <v>0</v>
          </cell>
          <cell r="X89">
            <v>0</v>
          </cell>
          <cell r="Y89">
            <v>0</v>
          </cell>
          <cell r="Z89">
            <v>0</v>
          </cell>
          <cell r="AA89">
            <v>0</v>
          </cell>
        </row>
        <row r="90">
          <cell r="B90" t="str">
            <v>15  -  16</v>
          </cell>
          <cell r="C90" t="str">
            <v>OB</v>
          </cell>
          <cell r="D90">
            <v>0</v>
          </cell>
          <cell r="E90">
            <v>0</v>
          </cell>
          <cell r="F90">
            <v>0</v>
          </cell>
          <cell r="G90">
            <v>0</v>
          </cell>
          <cell r="H90">
            <v>0</v>
          </cell>
          <cell r="I90">
            <v>0</v>
          </cell>
          <cell r="J90">
            <v>0</v>
          </cell>
          <cell r="K90">
            <v>0</v>
          </cell>
          <cell r="L90">
            <v>0</v>
          </cell>
          <cell r="M90">
            <v>0</v>
          </cell>
          <cell r="N90">
            <v>0</v>
          </cell>
          <cell r="O90">
            <v>60</v>
          </cell>
          <cell r="Q90" t="str">
            <v>Slippery</v>
          </cell>
          <cell r="T90">
            <v>90</v>
          </cell>
          <cell r="U90">
            <v>0</v>
          </cell>
          <cell r="V90">
            <v>0</v>
          </cell>
          <cell r="W90">
            <v>0</v>
          </cell>
          <cell r="X90">
            <v>0</v>
          </cell>
          <cell r="Y90">
            <v>0</v>
          </cell>
          <cell r="Z90">
            <v>0</v>
          </cell>
          <cell r="AA90">
            <v>0</v>
          </cell>
        </row>
        <row r="91">
          <cell r="B91" t="str">
            <v>16  -  17</v>
          </cell>
          <cell r="C91" t="str">
            <v>OB</v>
          </cell>
          <cell r="D91">
            <v>680</v>
          </cell>
          <cell r="E91">
            <v>1360</v>
          </cell>
          <cell r="F91">
            <v>0</v>
          </cell>
          <cell r="G91">
            <v>4</v>
          </cell>
          <cell r="H91">
            <v>8</v>
          </cell>
          <cell r="I91">
            <v>12</v>
          </cell>
          <cell r="J91">
            <v>30</v>
          </cell>
          <cell r="K91">
            <v>0</v>
          </cell>
          <cell r="L91">
            <v>0</v>
          </cell>
          <cell r="M91">
            <v>0</v>
          </cell>
          <cell r="N91">
            <v>0</v>
          </cell>
          <cell r="O91">
            <v>30</v>
          </cell>
          <cell r="Q91" t="str">
            <v>Slippery Start 16:30</v>
          </cell>
          <cell r="T91">
            <v>91</v>
          </cell>
          <cell r="U91">
            <v>0</v>
          </cell>
          <cell r="V91">
            <v>0</v>
          </cell>
          <cell r="W91">
            <v>0</v>
          </cell>
          <cell r="X91">
            <v>0</v>
          </cell>
          <cell r="Y91">
            <v>0</v>
          </cell>
          <cell r="Z91">
            <v>0</v>
          </cell>
          <cell r="AA91">
            <v>0</v>
          </cell>
        </row>
        <row r="92">
          <cell r="B92" t="str">
            <v>17  -  18</v>
          </cell>
          <cell r="C92" t="str">
            <v>OB</v>
          </cell>
          <cell r="D92">
            <v>1056</v>
          </cell>
          <cell r="E92">
            <v>1267.2</v>
          </cell>
          <cell r="F92">
            <v>0</v>
          </cell>
          <cell r="G92">
            <v>4</v>
          </cell>
          <cell r="H92">
            <v>7</v>
          </cell>
          <cell r="I92">
            <v>11</v>
          </cell>
          <cell r="J92">
            <v>50</v>
          </cell>
          <cell r="K92">
            <v>0</v>
          </cell>
          <cell r="L92">
            <v>10</v>
          </cell>
          <cell r="M92">
            <v>0</v>
          </cell>
          <cell r="N92">
            <v>0</v>
          </cell>
          <cell r="O92">
            <v>0</v>
          </cell>
          <cell r="Q92" t="str">
            <v>Shift Change</v>
          </cell>
          <cell r="T92">
            <v>92</v>
          </cell>
          <cell r="U92">
            <v>0</v>
          </cell>
          <cell r="V92">
            <v>0</v>
          </cell>
          <cell r="W92">
            <v>0</v>
          </cell>
          <cell r="X92">
            <v>0</v>
          </cell>
          <cell r="Y92">
            <v>0</v>
          </cell>
          <cell r="Z92">
            <v>0</v>
          </cell>
          <cell r="AA92">
            <v>0</v>
          </cell>
        </row>
        <row r="93">
          <cell r="B93" t="str">
            <v>18  -  19</v>
          </cell>
          <cell r="C93" t="str">
            <v>OB</v>
          </cell>
          <cell r="D93">
            <v>714</v>
          </cell>
          <cell r="E93">
            <v>856.8</v>
          </cell>
          <cell r="F93">
            <v>0</v>
          </cell>
          <cell r="G93">
            <v>8</v>
          </cell>
          <cell r="H93">
            <v>6</v>
          </cell>
          <cell r="I93">
            <v>14</v>
          </cell>
          <cell r="J93">
            <v>50</v>
          </cell>
          <cell r="K93">
            <v>0</v>
          </cell>
          <cell r="L93">
            <v>10</v>
          </cell>
          <cell r="M93">
            <v>0</v>
          </cell>
          <cell r="N93">
            <v>0</v>
          </cell>
          <cell r="O93">
            <v>0</v>
          </cell>
          <cell r="Q93" t="str">
            <v>P2H, Start 18:10</v>
          </cell>
          <cell r="T93">
            <v>93</v>
          </cell>
          <cell r="U93">
            <v>0</v>
          </cell>
          <cell r="V93">
            <v>0</v>
          </cell>
          <cell r="W93">
            <v>0</v>
          </cell>
          <cell r="X93">
            <v>0</v>
          </cell>
          <cell r="Y93">
            <v>0</v>
          </cell>
          <cell r="Z93">
            <v>0</v>
          </cell>
          <cell r="AA93">
            <v>0</v>
          </cell>
        </row>
        <row r="94">
          <cell r="B94" t="str">
            <v>19  -  20</v>
          </cell>
          <cell r="C94" t="str">
            <v>OB</v>
          </cell>
          <cell r="D94">
            <v>0</v>
          </cell>
          <cell r="E94">
            <v>0</v>
          </cell>
          <cell r="F94">
            <v>0</v>
          </cell>
          <cell r="G94">
            <v>0</v>
          </cell>
          <cell r="H94">
            <v>0</v>
          </cell>
          <cell r="I94">
            <v>0</v>
          </cell>
          <cell r="J94">
            <v>0</v>
          </cell>
          <cell r="K94">
            <v>0</v>
          </cell>
          <cell r="L94">
            <v>0</v>
          </cell>
          <cell r="M94">
            <v>0</v>
          </cell>
          <cell r="N94">
            <v>60</v>
          </cell>
          <cell r="O94">
            <v>0</v>
          </cell>
          <cell r="Q94" t="str">
            <v>Rain</v>
          </cell>
          <cell r="T94">
            <v>94</v>
          </cell>
          <cell r="U94">
            <v>0</v>
          </cell>
          <cell r="V94">
            <v>0</v>
          </cell>
          <cell r="W94">
            <v>0</v>
          </cell>
          <cell r="X94">
            <v>0</v>
          </cell>
          <cell r="Y94">
            <v>0</v>
          </cell>
          <cell r="Z94">
            <v>0</v>
          </cell>
          <cell r="AA94">
            <v>0</v>
          </cell>
        </row>
        <row r="95">
          <cell r="B95" t="str">
            <v>20  -  21</v>
          </cell>
          <cell r="C95" t="str">
            <v>OB</v>
          </cell>
          <cell r="D95">
            <v>0</v>
          </cell>
          <cell r="E95">
            <v>0</v>
          </cell>
          <cell r="F95">
            <v>0</v>
          </cell>
          <cell r="G95">
            <v>0</v>
          </cell>
          <cell r="H95">
            <v>0</v>
          </cell>
          <cell r="I95">
            <v>0</v>
          </cell>
          <cell r="J95">
            <v>0</v>
          </cell>
          <cell r="K95">
            <v>0</v>
          </cell>
          <cell r="L95">
            <v>0</v>
          </cell>
          <cell r="M95">
            <v>0</v>
          </cell>
          <cell r="N95">
            <v>60</v>
          </cell>
          <cell r="O95">
            <v>0</v>
          </cell>
          <cell r="Q95" t="str">
            <v>Rain</v>
          </cell>
          <cell r="T95">
            <v>95</v>
          </cell>
          <cell r="U95">
            <v>0</v>
          </cell>
          <cell r="V95">
            <v>0</v>
          </cell>
          <cell r="W95">
            <v>0</v>
          </cell>
          <cell r="X95">
            <v>0</v>
          </cell>
          <cell r="Y95">
            <v>0</v>
          </cell>
          <cell r="Z95">
            <v>0</v>
          </cell>
          <cell r="AA95">
            <v>0</v>
          </cell>
        </row>
        <row r="96">
          <cell r="B96" t="str">
            <v>21  -  22</v>
          </cell>
          <cell r="C96" t="str">
            <v>OB</v>
          </cell>
          <cell r="D96">
            <v>0</v>
          </cell>
          <cell r="E96">
            <v>0</v>
          </cell>
          <cell r="F96">
            <v>0</v>
          </cell>
          <cell r="G96">
            <v>0</v>
          </cell>
          <cell r="H96">
            <v>0</v>
          </cell>
          <cell r="I96">
            <v>0</v>
          </cell>
          <cell r="J96">
            <v>0</v>
          </cell>
          <cell r="K96">
            <v>0</v>
          </cell>
          <cell r="L96">
            <v>0</v>
          </cell>
          <cell r="M96">
            <v>0</v>
          </cell>
          <cell r="N96">
            <v>60</v>
          </cell>
          <cell r="O96">
            <v>0</v>
          </cell>
          <cell r="Q96" t="str">
            <v>Rain</v>
          </cell>
          <cell r="T96">
            <v>96</v>
          </cell>
          <cell r="U96">
            <v>0</v>
          </cell>
          <cell r="V96">
            <v>0</v>
          </cell>
          <cell r="W96">
            <v>0</v>
          </cell>
          <cell r="X96">
            <v>0</v>
          </cell>
          <cell r="Y96">
            <v>0</v>
          </cell>
          <cell r="Z96">
            <v>0</v>
          </cell>
          <cell r="AA96">
            <v>0</v>
          </cell>
        </row>
        <row r="97">
          <cell r="B97" t="str">
            <v>22  -  23</v>
          </cell>
          <cell r="C97" t="str">
            <v>OB</v>
          </cell>
          <cell r="D97">
            <v>0</v>
          </cell>
          <cell r="E97">
            <v>0</v>
          </cell>
          <cell r="F97">
            <v>0</v>
          </cell>
          <cell r="G97">
            <v>0</v>
          </cell>
          <cell r="H97">
            <v>0</v>
          </cell>
          <cell r="I97">
            <v>0</v>
          </cell>
          <cell r="J97">
            <v>0</v>
          </cell>
          <cell r="K97">
            <v>0</v>
          </cell>
          <cell r="L97">
            <v>0</v>
          </cell>
          <cell r="M97">
            <v>0</v>
          </cell>
          <cell r="N97">
            <v>60</v>
          </cell>
          <cell r="O97">
            <v>0</v>
          </cell>
          <cell r="Q97" t="str">
            <v>Rain</v>
          </cell>
          <cell r="T97">
            <v>97</v>
          </cell>
          <cell r="U97">
            <v>0</v>
          </cell>
          <cell r="V97">
            <v>0</v>
          </cell>
          <cell r="W97">
            <v>0</v>
          </cell>
          <cell r="X97">
            <v>0</v>
          </cell>
          <cell r="Y97">
            <v>0</v>
          </cell>
          <cell r="Z97">
            <v>0</v>
          </cell>
          <cell r="AA97">
            <v>0</v>
          </cell>
        </row>
        <row r="98">
          <cell r="B98" t="str">
            <v>23  -  24</v>
          </cell>
          <cell r="C98" t="str">
            <v>OB</v>
          </cell>
          <cell r="D98">
            <v>0</v>
          </cell>
          <cell r="E98">
            <v>0</v>
          </cell>
          <cell r="F98">
            <v>0</v>
          </cell>
          <cell r="G98">
            <v>0</v>
          </cell>
          <cell r="H98">
            <v>0</v>
          </cell>
          <cell r="I98">
            <v>0</v>
          </cell>
          <cell r="J98">
            <v>0</v>
          </cell>
          <cell r="K98">
            <v>0</v>
          </cell>
          <cell r="L98">
            <v>0</v>
          </cell>
          <cell r="M98">
            <v>0</v>
          </cell>
          <cell r="N98">
            <v>0</v>
          </cell>
          <cell r="O98">
            <v>60</v>
          </cell>
          <cell r="Q98" t="str">
            <v>Slippery</v>
          </cell>
          <cell r="T98">
            <v>98</v>
          </cell>
          <cell r="U98">
            <v>0</v>
          </cell>
          <cell r="V98">
            <v>0</v>
          </cell>
          <cell r="W98">
            <v>0</v>
          </cell>
          <cell r="X98">
            <v>0</v>
          </cell>
          <cell r="Y98">
            <v>0</v>
          </cell>
          <cell r="Z98">
            <v>0</v>
          </cell>
          <cell r="AA98">
            <v>0</v>
          </cell>
        </row>
        <row r="99">
          <cell r="B99" t="str">
            <v>24  -  01</v>
          </cell>
          <cell r="C99" t="str">
            <v>OB</v>
          </cell>
          <cell r="D99">
            <v>0</v>
          </cell>
          <cell r="E99">
            <v>0</v>
          </cell>
          <cell r="F99">
            <v>0</v>
          </cell>
          <cell r="G99">
            <v>0</v>
          </cell>
          <cell r="H99">
            <v>0</v>
          </cell>
          <cell r="I99">
            <v>0</v>
          </cell>
          <cell r="J99">
            <v>0</v>
          </cell>
          <cell r="K99">
            <v>0</v>
          </cell>
          <cell r="L99">
            <v>0</v>
          </cell>
          <cell r="M99">
            <v>0</v>
          </cell>
          <cell r="N99">
            <v>0</v>
          </cell>
          <cell r="O99">
            <v>60</v>
          </cell>
          <cell r="Q99" t="str">
            <v>Slippery</v>
          </cell>
          <cell r="T99">
            <v>99</v>
          </cell>
          <cell r="U99">
            <v>0</v>
          </cell>
          <cell r="V99">
            <v>0</v>
          </cell>
          <cell r="W99">
            <v>0</v>
          </cell>
          <cell r="X99">
            <v>0</v>
          </cell>
          <cell r="Y99">
            <v>0</v>
          </cell>
          <cell r="Z99">
            <v>0</v>
          </cell>
          <cell r="AA99">
            <v>0</v>
          </cell>
        </row>
        <row r="100">
          <cell r="B100" t="str">
            <v>01  -  02</v>
          </cell>
          <cell r="C100" t="str">
            <v>OB</v>
          </cell>
          <cell r="D100">
            <v>0</v>
          </cell>
          <cell r="E100">
            <v>0</v>
          </cell>
          <cell r="F100">
            <v>0</v>
          </cell>
          <cell r="G100">
            <v>0</v>
          </cell>
          <cell r="H100">
            <v>0</v>
          </cell>
          <cell r="I100">
            <v>0</v>
          </cell>
          <cell r="J100">
            <v>0</v>
          </cell>
          <cell r="K100">
            <v>0</v>
          </cell>
          <cell r="L100">
            <v>0</v>
          </cell>
          <cell r="M100">
            <v>0</v>
          </cell>
          <cell r="N100">
            <v>0</v>
          </cell>
          <cell r="O100">
            <v>60</v>
          </cell>
          <cell r="Q100" t="str">
            <v>Slippery</v>
          </cell>
          <cell r="T100">
            <v>100</v>
          </cell>
          <cell r="U100">
            <v>0</v>
          </cell>
          <cell r="V100">
            <v>0</v>
          </cell>
          <cell r="W100">
            <v>0</v>
          </cell>
          <cell r="X100">
            <v>0</v>
          </cell>
          <cell r="Y100">
            <v>0</v>
          </cell>
          <cell r="Z100">
            <v>0</v>
          </cell>
          <cell r="AA100">
            <v>0</v>
          </cell>
        </row>
        <row r="101">
          <cell r="B101" t="str">
            <v>02  -  03</v>
          </cell>
          <cell r="C101" t="str">
            <v>OB</v>
          </cell>
          <cell r="D101">
            <v>866</v>
          </cell>
          <cell r="E101">
            <v>1404.3243243243242</v>
          </cell>
          <cell r="F101">
            <v>0</v>
          </cell>
          <cell r="G101">
            <v>8</v>
          </cell>
          <cell r="H101">
            <v>6</v>
          </cell>
          <cell r="I101">
            <v>14</v>
          </cell>
          <cell r="J101">
            <v>37</v>
          </cell>
          <cell r="K101">
            <v>0</v>
          </cell>
          <cell r="L101">
            <v>0</v>
          </cell>
          <cell r="M101">
            <v>0</v>
          </cell>
          <cell r="N101">
            <v>0</v>
          </cell>
          <cell r="O101">
            <v>23</v>
          </cell>
          <cell r="Q101" t="str">
            <v>Slippery, Start 02:23</v>
          </cell>
          <cell r="T101">
            <v>101</v>
          </cell>
          <cell r="U101">
            <v>0</v>
          </cell>
          <cell r="V101">
            <v>0</v>
          </cell>
          <cell r="W101">
            <v>0</v>
          </cell>
          <cell r="X101">
            <v>0</v>
          </cell>
          <cell r="Y101">
            <v>0</v>
          </cell>
          <cell r="Z101">
            <v>0</v>
          </cell>
          <cell r="AA101">
            <v>0</v>
          </cell>
        </row>
        <row r="102">
          <cell r="B102" t="str">
            <v>03  -  04</v>
          </cell>
          <cell r="C102" t="str">
            <v>OB</v>
          </cell>
          <cell r="D102">
            <v>0</v>
          </cell>
          <cell r="E102">
            <v>0</v>
          </cell>
          <cell r="F102">
            <v>0</v>
          </cell>
          <cell r="G102">
            <v>0</v>
          </cell>
          <cell r="H102">
            <v>0</v>
          </cell>
          <cell r="I102">
            <v>0</v>
          </cell>
          <cell r="J102">
            <v>0</v>
          </cell>
          <cell r="K102">
            <v>0</v>
          </cell>
          <cell r="L102">
            <v>60</v>
          </cell>
          <cell r="M102">
            <v>0</v>
          </cell>
          <cell r="N102">
            <v>0</v>
          </cell>
          <cell r="O102">
            <v>0</v>
          </cell>
          <cell r="Q102" t="str">
            <v>03:00, Rain</v>
          </cell>
          <cell r="T102">
            <v>102</v>
          </cell>
          <cell r="U102">
            <v>0</v>
          </cell>
          <cell r="V102">
            <v>0</v>
          </cell>
          <cell r="W102">
            <v>0</v>
          </cell>
          <cell r="X102">
            <v>0</v>
          </cell>
          <cell r="Y102">
            <v>0</v>
          </cell>
          <cell r="Z102">
            <v>0</v>
          </cell>
          <cell r="AA102">
            <v>0</v>
          </cell>
        </row>
        <row r="103">
          <cell r="B103" t="str">
            <v>04  -  05</v>
          </cell>
          <cell r="C103" t="str">
            <v>OB</v>
          </cell>
          <cell r="D103">
            <v>0</v>
          </cell>
          <cell r="E103">
            <v>0</v>
          </cell>
          <cell r="F103">
            <v>0</v>
          </cell>
          <cell r="G103">
            <v>0</v>
          </cell>
          <cell r="H103">
            <v>0</v>
          </cell>
          <cell r="I103">
            <v>0</v>
          </cell>
          <cell r="J103">
            <v>0</v>
          </cell>
          <cell r="K103">
            <v>0</v>
          </cell>
          <cell r="L103">
            <v>0</v>
          </cell>
          <cell r="M103">
            <v>0</v>
          </cell>
          <cell r="N103">
            <v>0</v>
          </cell>
          <cell r="O103">
            <v>60</v>
          </cell>
          <cell r="Q103" t="str">
            <v>Slippery</v>
          </cell>
          <cell r="T103">
            <v>103</v>
          </cell>
          <cell r="U103">
            <v>0</v>
          </cell>
          <cell r="V103">
            <v>0</v>
          </cell>
          <cell r="W103">
            <v>0</v>
          </cell>
          <cell r="X103">
            <v>0</v>
          </cell>
          <cell r="Y103">
            <v>0</v>
          </cell>
          <cell r="Z103">
            <v>0</v>
          </cell>
          <cell r="AA103">
            <v>0</v>
          </cell>
        </row>
        <row r="104">
          <cell r="B104" t="str">
            <v>05  -  06</v>
          </cell>
          <cell r="C104" t="str">
            <v>OB</v>
          </cell>
          <cell r="D104">
            <v>0</v>
          </cell>
          <cell r="E104">
            <v>0</v>
          </cell>
          <cell r="F104">
            <v>0</v>
          </cell>
          <cell r="G104">
            <v>0</v>
          </cell>
          <cell r="H104">
            <v>0</v>
          </cell>
          <cell r="I104">
            <v>0</v>
          </cell>
          <cell r="J104">
            <v>0</v>
          </cell>
          <cell r="K104">
            <v>0</v>
          </cell>
          <cell r="L104">
            <v>0</v>
          </cell>
          <cell r="M104">
            <v>0</v>
          </cell>
          <cell r="N104">
            <v>0</v>
          </cell>
          <cell r="O104">
            <v>60</v>
          </cell>
          <cell r="Q104" t="str">
            <v>Slippery</v>
          </cell>
          <cell r="T104">
            <v>104</v>
          </cell>
          <cell r="U104">
            <v>0</v>
          </cell>
          <cell r="V104">
            <v>0</v>
          </cell>
          <cell r="W104">
            <v>0</v>
          </cell>
          <cell r="X104">
            <v>0</v>
          </cell>
          <cell r="Y104">
            <v>0</v>
          </cell>
          <cell r="Z104">
            <v>0</v>
          </cell>
          <cell r="AA104">
            <v>0</v>
          </cell>
        </row>
        <row r="105">
          <cell r="B105" t="str">
            <v>06  -  07</v>
          </cell>
          <cell r="C105" t="str">
            <v>OB</v>
          </cell>
          <cell r="D105">
            <v>0</v>
          </cell>
          <cell r="E105">
            <v>0</v>
          </cell>
          <cell r="F105">
            <v>0</v>
          </cell>
          <cell r="G105">
            <v>0</v>
          </cell>
          <cell r="H105">
            <v>0</v>
          </cell>
          <cell r="I105">
            <v>0</v>
          </cell>
          <cell r="J105">
            <v>0</v>
          </cell>
          <cell r="K105">
            <v>0</v>
          </cell>
          <cell r="L105">
            <v>0</v>
          </cell>
          <cell r="M105">
            <v>0</v>
          </cell>
          <cell r="N105">
            <v>0</v>
          </cell>
          <cell r="O105">
            <v>60</v>
          </cell>
          <cell r="Q105" t="str">
            <v>Slippery</v>
          </cell>
          <cell r="T105">
            <v>105</v>
          </cell>
          <cell r="U105">
            <v>0</v>
          </cell>
          <cell r="V105">
            <v>0</v>
          </cell>
          <cell r="W105">
            <v>0</v>
          </cell>
          <cell r="X105">
            <v>0</v>
          </cell>
          <cell r="Y105">
            <v>0</v>
          </cell>
          <cell r="Z105">
            <v>0</v>
          </cell>
          <cell r="AA105">
            <v>0</v>
          </cell>
        </row>
        <row r="106">
          <cell r="B106" t="str">
            <v>RESUME</v>
          </cell>
          <cell r="C106" t="str">
            <v>PROD</v>
          </cell>
          <cell r="E106" t="str">
            <v>PROD'TY</v>
          </cell>
          <cell r="G106" t="str">
            <v>WORK HOURS</v>
          </cell>
          <cell r="J106" t="str">
            <v>LOST TIME</v>
          </cell>
          <cell r="L106" t="str">
            <v>DOWN</v>
          </cell>
          <cell r="M106" t="str">
            <v>PA</v>
          </cell>
          <cell r="O106" t="str">
            <v>UA PROD</v>
          </cell>
          <cell r="Q106" t="str">
            <v>OPERATOR</v>
          </cell>
          <cell r="R106" t="str">
            <v>GROUP LEADER</v>
          </cell>
          <cell r="T106">
            <v>106</v>
          </cell>
        </row>
        <row r="107">
          <cell r="B107" t="str">
            <v>GROUP</v>
          </cell>
          <cell r="C107" t="str">
            <v>WASTE</v>
          </cell>
          <cell r="D107" t="str">
            <v>CC</v>
          </cell>
          <cell r="E107" t="str">
            <v>WASTE</v>
          </cell>
          <cell r="F107" t="str">
            <v>CC</v>
          </cell>
          <cell r="G107" t="str">
            <v>WASTE</v>
          </cell>
          <cell r="H107" t="str">
            <v>CC</v>
          </cell>
          <cell r="I107" t="str">
            <v>GEN</v>
          </cell>
          <cell r="J107" t="str">
            <v>DELAY</v>
          </cell>
          <cell r="K107" t="str">
            <v>IDLE</v>
          </cell>
          <cell r="L107" t="str">
            <v>TIME</v>
          </cell>
          <cell r="M107" t="str">
            <v>PLAN</v>
          </cell>
          <cell r="N107" t="str">
            <v>ACT</v>
          </cell>
          <cell r="O107" t="str">
            <v>PLAN</v>
          </cell>
          <cell r="P107" t="str">
            <v>ACT</v>
          </cell>
          <cell r="T107">
            <v>107</v>
          </cell>
        </row>
        <row r="108">
          <cell r="B108" t="str">
            <v>Shift 1</v>
          </cell>
          <cell r="C108">
            <v>7200</v>
          </cell>
          <cell r="D108">
            <v>0</v>
          </cell>
          <cell r="E108">
            <v>1234.2857142857144</v>
          </cell>
          <cell r="F108">
            <v>0</v>
          </cell>
          <cell r="G108">
            <v>5.833333333333333</v>
          </cell>
          <cell r="H108">
            <v>0</v>
          </cell>
          <cell r="I108">
            <v>0</v>
          </cell>
          <cell r="J108">
            <v>1.1666666666666667</v>
          </cell>
          <cell r="K108">
            <v>1</v>
          </cell>
          <cell r="L108">
            <v>0</v>
          </cell>
          <cell r="M108">
            <v>0.95</v>
          </cell>
          <cell r="N108">
            <v>1</v>
          </cell>
          <cell r="O108">
            <v>0.875</v>
          </cell>
          <cell r="P108">
            <v>0.72916666666666663</v>
          </cell>
          <cell r="Q108">
            <v>0</v>
          </cell>
          <cell r="R108">
            <v>0</v>
          </cell>
          <cell r="T108">
            <v>108</v>
          </cell>
          <cell r="U108">
            <v>0</v>
          </cell>
          <cell r="V108">
            <v>0</v>
          </cell>
          <cell r="W108">
            <v>0</v>
          </cell>
          <cell r="X108">
            <v>0</v>
          </cell>
          <cell r="Y108">
            <v>0</v>
          </cell>
          <cell r="Z108">
            <v>0</v>
          </cell>
          <cell r="AA108">
            <v>0</v>
          </cell>
        </row>
        <row r="109">
          <cell r="B109" t="str">
            <v>Shift 2</v>
          </cell>
          <cell r="C109">
            <v>2450</v>
          </cell>
          <cell r="D109">
            <v>0</v>
          </cell>
          <cell r="E109">
            <v>1130.7692307692309</v>
          </cell>
          <cell r="F109">
            <v>0</v>
          </cell>
          <cell r="G109">
            <v>2.1666666666666665</v>
          </cell>
          <cell r="H109">
            <v>0</v>
          </cell>
          <cell r="I109">
            <v>0</v>
          </cell>
          <cell r="J109">
            <v>0.33333333333333331</v>
          </cell>
          <cell r="K109">
            <v>5.5</v>
          </cell>
          <cell r="L109">
            <v>0</v>
          </cell>
          <cell r="M109">
            <v>0.95</v>
          </cell>
          <cell r="N109">
            <v>1</v>
          </cell>
          <cell r="O109">
            <v>0.875</v>
          </cell>
          <cell r="P109">
            <v>0.27083333333333331</v>
          </cell>
          <cell r="Q109">
            <v>0</v>
          </cell>
          <cell r="R109">
            <v>0</v>
          </cell>
          <cell r="T109">
            <v>109</v>
          </cell>
          <cell r="U109">
            <v>0</v>
          </cell>
          <cell r="V109">
            <v>0</v>
          </cell>
          <cell r="W109">
            <v>0</v>
          </cell>
          <cell r="X109">
            <v>0</v>
          </cell>
          <cell r="Y109">
            <v>0</v>
          </cell>
          <cell r="Z109">
            <v>0</v>
          </cell>
          <cell r="AA109">
            <v>0</v>
          </cell>
        </row>
        <row r="110">
          <cell r="B110" t="str">
            <v>Shift 3</v>
          </cell>
          <cell r="C110">
            <v>866</v>
          </cell>
          <cell r="D110">
            <v>0</v>
          </cell>
          <cell r="E110">
            <v>1404.3243243243242</v>
          </cell>
          <cell r="F110">
            <v>0</v>
          </cell>
          <cell r="G110">
            <v>0.6166666666666667</v>
          </cell>
          <cell r="H110">
            <v>0</v>
          </cell>
          <cell r="I110">
            <v>0</v>
          </cell>
          <cell r="J110">
            <v>1</v>
          </cell>
          <cell r="K110">
            <v>6.3833333333333337</v>
          </cell>
          <cell r="L110">
            <v>0</v>
          </cell>
          <cell r="M110">
            <v>0.95</v>
          </cell>
          <cell r="N110">
            <v>1</v>
          </cell>
          <cell r="O110">
            <v>0.875</v>
          </cell>
          <cell r="P110">
            <v>7.7083333333333337E-2</v>
          </cell>
          <cell r="Q110">
            <v>0</v>
          </cell>
          <cell r="R110">
            <v>0</v>
          </cell>
          <cell r="T110">
            <v>110</v>
          </cell>
          <cell r="U110">
            <v>0</v>
          </cell>
          <cell r="V110">
            <v>0</v>
          </cell>
          <cell r="W110">
            <v>0</v>
          </cell>
          <cell r="X110">
            <v>0</v>
          </cell>
          <cell r="Y110">
            <v>0</v>
          </cell>
          <cell r="Z110">
            <v>0</v>
          </cell>
          <cell r="AA110">
            <v>0</v>
          </cell>
        </row>
        <row r="111">
          <cell r="B111" t="str">
            <v>Shift 6</v>
          </cell>
          <cell r="C111">
            <v>8936</v>
          </cell>
          <cell r="D111">
            <v>0</v>
          </cell>
          <cell r="E111">
            <v>1246.8837209302326</v>
          </cell>
          <cell r="F111">
            <v>0</v>
          </cell>
          <cell r="G111">
            <v>7.166666666666667</v>
          </cell>
          <cell r="H111">
            <v>0</v>
          </cell>
          <cell r="I111">
            <v>0</v>
          </cell>
          <cell r="J111">
            <v>1.3333333333333333</v>
          </cell>
          <cell r="K111">
            <v>2.5</v>
          </cell>
          <cell r="L111">
            <v>0</v>
          </cell>
          <cell r="M111">
            <v>0.95</v>
          </cell>
          <cell r="N111">
            <v>1</v>
          </cell>
          <cell r="O111">
            <v>0.875</v>
          </cell>
          <cell r="P111">
            <v>0.65151515151515149</v>
          </cell>
          <cell r="Q111" t="str">
            <v>Hero Marten</v>
          </cell>
          <cell r="R111" t="str">
            <v>Sutarno</v>
          </cell>
          <cell r="T111">
            <v>111</v>
          </cell>
          <cell r="U111">
            <v>0</v>
          </cell>
          <cell r="V111">
            <v>0</v>
          </cell>
          <cell r="W111">
            <v>0</v>
          </cell>
          <cell r="X111">
            <v>0</v>
          </cell>
          <cell r="Y111">
            <v>0</v>
          </cell>
          <cell r="Z111">
            <v>0</v>
          </cell>
          <cell r="AA111">
            <v>0</v>
          </cell>
        </row>
        <row r="112">
          <cell r="B112" t="str">
            <v>Shift 7</v>
          </cell>
          <cell r="C112">
            <v>1580</v>
          </cell>
          <cell r="D112">
            <v>0</v>
          </cell>
          <cell r="E112">
            <v>1089.655172413793</v>
          </cell>
          <cell r="F112">
            <v>0</v>
          </cell>
          <cell r="G112">
            <v>1.45</v>
          </cell>
          <cell r="H112">
            <v>0</v>
          </cell>
          <cell r="I112">
            <v>0</v>
          </cell>
          <cell r="J112">
            <v>1.1666666666666667</v>
          </cell>
          <cell r="K112">
            <v>10.383333333333333</v>
          </cell>
          <cell r="L112">
            <v>0</v>
          </cell>
          <cell r="M112">
            <v>0.95</v>
          </cell>
          <cell r="N112">
            <v>1</v>
          </cell>
          <cell r="O112">
            <v>0.875</v>
          </cell>
          <cell r="P112">
            <v>0.11153846153846153</v>
          </cell>
          <cell r="Q112" t="str">
            <v>Juartono</v>
          </cell>
          <cell r="R112" t="str">
            <v>Sudarso</v>
          </cell>
          <cell r="T112">
            <v>112</v>
          </cell>
          <cell r="U112">
            <v>0</v>
          </cell>
          <cell r="V112">
            <v>0</v>
          </cell>
          <cell r="W112">
            <v>0</v>
          </cell>
          <cell r="X112">
            <v>0</v>
          </cell>
          <cell r="Y112">
            <v>0</v>
          </cell>
          <cell r="Z112">
            <v>0</v>
          </cell>
          <cell r="AA112">
            <v>0</v>
          </cell>
        </row>
        <row r="113">
          <cell r="B113" t="str">
            <v>TOTAL</v>
          </cell>
          <cell r="C113">
            <v>10516</v>
          </cell>
          <cell r="D113">
            <v>0</v>
          </cell>
          <cell r="E113">
            <v>1220.4255319148936</v>
          </cell>
          <cell r="F113">
            <v>0</v>
          </cell>
          <cell r="G113">
            <v>8.6166666666666671</v>
          </cell>
          <cell r="H113">
            <v>0</v>
          </cell>
          <cell r="I113">
            <v>0</v>
          </cell>
          <cell r="J113">
            <v>2.5</v>
          </cell>
          <cell r="K113">
            <v>12.883333333333333</v>
          </cell>
          <cell r="L113">
            <v>0</v>
          </cell>
          <cell r="M113">
            <v>0.95</v>
          </cell>
          <cell r="N113">
            <v>1</v>
          </cell>
          <cell r="O113">
            <v>0.875</v>
          </cell>
          <cell r="P113">
            <v>0.35902777777777778</v>
          </cell>
          <cell r="Q113" t="str">
            <v>Hiras Silaban</v>
          </cell>
          <cell r="R113" t="str">
            <v>Fresye A L</v>
          </cell>
          <cell r="T113">
            <v>113</v>
          </cell>
          <cell r="U113">
            <v>0</v>
          </cell>
          <cell r="V113">
            <v>0</v>
          </cell>
          <cell r="W113">
            <v>0</v>
          </cell>
          <cell r="X113">
            <v>0</v>
          </cell>
          <cell r="Y113">
            <v>0</v>
          </cell>
          <cell r="Z113">
            <v>0</v>
          </cell>
          <cell r="AA113">
            <v>0</v>
          </cell>
        </row>
        <row r="114">
          <cell r="T114">
            <v>114</v>
          </cell>
        </row>
        <row r="115">
          <cell r="B115" t="str">
            <v>TIME</v>
          </cell>
          <cell r="C115" t="str">
            <v>WASTE</v>
          </cell>
          <cell r="D115" t="str">
            <v>SH305</v>
          </cell>
          <cell r="E115" t="str">
            <v>TYPE</v>
          </cell>
          <cell r="F115" t="str">
            <v>PC 4000</v>
          </cell>
          <cell r="H115" t="str">
            <v>Plan Prod'ty :</v>
          </cell>
          <cell r="J115">
            <v>1450</v>
          </cell>
          <cell r="M115" t="str">
            <v>Distance :</v>
          </cell>
          <cell r="O115">
            <v>3.1456743072620683</v>
          </cell>
          <cell r="T115">
            <v>115</v>
          </cell>
          <cell r="U115" t="str">
            <v>SH305</v>
          </cell>
        </row>
        <row r="116">
          <cell r="C116" t="str">
            <v>MAT</v>
          </cell>
          <cell r="D116" t="str">
            <v>PROD</v>
          </cell>
          <cell r="E116" t="str">
            <v>PROD'TY</v>
          </cell>
          <cell r="F116" t="str">
            <v>Q'TY DT</v>
          </cell>
          <cell r="J116" t="str">
            <v>HOURS</v>
          </cell>
          <cell r="Q116" t="str">
            <v>REMARK PRODUKTIVITAS</v>
          </cell>
          <cell r="T116">
            <v>116</v>
          </cell>
          <cell r="U116" t="str">
            <v>ROM</v>
          </cell>
          <cell r="V116" t="str">
            <v>Crush1</v>
          </cell>
          <cell r="W116" t="str">
            <v>Crush2</v>
          </cell>
          <cell r="X116" t="str">
            <v>Crush3</v>
          </cell>
          <cell r="Y116" t="str">
            <v>Crush4</v>
          </cell>
          <cell r="Z116" t="str">
            <v>Crush5</v>
          </cell>
          <cell r="AA116" t="str">
            <v>Crush6</v>
          </cell>
        </row>
        <row r="117">
          <cell r="E117" t="str">
            <v>( By work )</v>
          </cell>
          <cell r="F117" t="str">
            <v>730E</v>
          </cell>
          <cell r="G117" t="str">
            <v>1500</v>
          </cell>
          <cell r="H117" t="str">
            <v>785</v>
          </cell>
          <cell r="I117" t="str">
            <v>Total</v>
          </cell>
          <cell r="J117" t="str">
            <v>Work</v>
          </cell>
          <cell r="K117" t="str">
            <v>General</v>
          </cell>
          <cell r="L117" t="str">
            <v>Delay</v>
          </cell>
          <cell r="M117" t="str">
            <v>Idle</v>
          </cell>
          <cell r="N117" t="str">
            <v>Rain</v>
          </cell>
          <cell r="O117" t="str">
            <v>Slipp</v>
          </cell>
          <cell r="P117" t="str">
            <v>B/D</v>
          </cell>
          <cell r="T117">
            <v>117</v>
          </cell>
        </row>
        <row r="118">
          <cell r="B118" t="str">
            <v>07  - 08</v>
          </cell>
          <cell r="C118" t="str">
            <v>OB</v>
          </cell>
          <cell r="D118">
            <v>0</v>
          </cell>
          <cell r="E118">
            <v>0</v>
          </cell>
          <cell r="F118">
            <v>0</v>
          </cell>
          <cell r="G118">
            <v>0</v>
          </cell>
          <cell r="H118">
            <v>0</v>
          </cell>
          <cell r="I118">
            <v>0</v>
          </cell>
          <cell r="J118">
            <v>0</v>
          </cell>
          <cell r="K118">
            <v>0</v>
          </cell>
          <cell r="L118">
            <v>0</v>
          </cell>
          <cell r="M118">
            <v>0</v>
          </cell>
          <cell r="N118">
            <v>0</v>
          </cell>
          <cell r="O118">
            <v>0</v>
          </cell>
          <cell r="P118">
            <v>60</v>
          </cell>
          <cell r="Q118" t="str">
            <v>07:00, Control Valve Low Pressure</v>
          </cell>
          <cell r="T118">
            <v>118</v>
          </cell>
          <cell r="U118">
            <v>0</v>
          </cell>
          <cell r="V118">
            <v>0</v>
          </cell>
          <cell r="W118">
            <v>0</v>
          </cell>
          <cell r="X118">
            <v>0</v>
          </cell>
          <cell r="Y118">
            <v>0</v>
          </cell>
          <cell r="Z118">
            <v>0</v>
          </cell>
          <cell r="AA118">
            <v>0</v>
          </cell>
        </row>
        <row r="119">
          <cell r="B119" t="str">
            <v>08  - 09</v>
          </cell>
          <cell r="C119" t="str">
            <v>OB</v>
          </cell>
          <cell r="D119">
            <v>0</v>
          </cell>
          <cell r="E119">
            <v>0</v>
          </cell>
          <cell r="F119">
            <v>0</v>
          </cell>
          <cell r="G119">
            <v>0</v>
          </cell>
          <cell r="H119">
            <v>0</v>
          </cell>
          <cell r="I119">
            <v>0</v>
          </cell>
          <cell r="J119">
            <v>0</v>
          </cell>
          <cell r="K119">
            <v>0</v>
          </cell>
          <cell r="L119">
            <v>0</v>
          </cell>
          <cell r="M119">
            <v>0</v>
          </cell>
          <cell r="N119">
            <v>0</v>
          </cell>
          <cell r="O119">
            <v>0</v>
          </cell>
          <cell r="P119">
            <v>60</v>
          </cell>
          <cell r="Q119" t="str">
            <v>Control Valve Low Pressure</v>
          </cell>
          <cell r="T119">
            <v>119</v>
          </cell>
          <cell r="U119">
            <v>0</v>
          </cell>
          <cell r="V119">
            <v>0</v>
          </cell>
          <cell r="W119">
            <v>0</v>
          </cell>
          <cell r="X119">
            <v>0</v>
          </cell>
          <cell r="Y119">
            <v>0</v>
          </cell>
          <cell r="Z119">
            <v>0</v>
          </cell>
          <cell r="AA119">
            <v>0</v>
          </cell>
        </row>
        <row r="120">
          <cell r="B120" t="str">
            <v>09  - 10</v>
          </cell>
          <cell r="C120" t="str">
            <v>OB</v>
          </cell>
          <cell r="D120">
            <v>0</v>
          </cell>
          <cell r="E120">
            <v>0</v>
          </cell>
          <cell r="F120">
            <v>0</v>
          </cell>
          <cell r="G120">
            <v>0</v>
          </cell>
          <cell r="H120">
            <v>0</v>
          </cell>
          <cell r="I120">
            <v>0</v>
          </cell>
          <cell r="J120">
            <v>0</v>
          </cell>
          <cell r="K120">
            <v>0</v>
          </cell>
          <cell r="L120">
            <v>0</v>
          </cell>
          <cell r="M120">
            <v>0</v>
          </cell>
          <cell r="N120">
            <v>0</v>
          </cell>
          <cell r="O120">
            <v>0</v>
          </cell>
          <cell r="P120">
            <v>60</v>
          </cell>
          <cell r="Q120" t="str">
            <v>Control Valve Low Pressure</v>
          </cell>
          <cell r="T120">
            <v>120</v>
          </cell>
          <cell r="U120">
            <v>0</v>
          </cell>
          <cell r="V120">
            <v>0</v>
          </cell>
          <cell r="W120">
            <v>0</v>
          </cell>
          <cell r="X120">
            <v>0</v>
          </cell>
          <cell r="Y120">
            <v>0</v>
          </cell>
          <cell r="Z120">
            <v>0</v>
          </cell>
          <cell r="AA120">
            <v>0</v>
          </cell>
        </row>
        <row r="121">
          <cell r="B121" t="str">
            <v>10  - 11</v>
          </cell>
          <cell r="C121" t="str">
            <v>OB</v>
          </cell>
          <cell r="D121">
            <v>0</v>
          </cell>
          <cell r="E121">
            <v>0</v>
          </cell>
          <cell r="F121">
            <v>0</v>
          </cell>
          <cell r="G121">
            <v>0</v>
          </cell>
          <cell r="H121">
            <v>0</v>
          </cell>
          <cell r="I121">
            <v>0</v>
          </cell>
          <cell r="J121">
            <v>0</v>
          </cell>
          <cell r="K121">
            <v>0</v>
          </cell>
          <cell r="L121">
            <v>5</v>
          </cell>
          <cell r="M121">
            <v>0</v>
          </cell>
          <cell r="N121">
            <v>0</v>
          </cell>
          <cell r="O121">
            <v>0</v>
          </cell>
          <cell r="P121">
            <v>55</v>
          </cell>
          <cell r="Q121" t="str">
            <v>Control Valve Low Pressure RFU 10:55</v>
          </cell>
          <cell r="T121">
            <v>121</v>
          </cell>
          <cell r="U121">
            <v>0</v>
          </cell>
          <cell r="V121">
            <v>0</v>
          </cell>
          <cell r="W121">
            <v>0</v>
          </cell>
          <cell r="X121">
            <v>0</v>
          </cell>
          <cell r="Y121">
            <v>0</v>
          </cell>
          <cell r="Z121">
            <v>0</v>
          </cell>
          <cell r="AA121">
            <v>0</v>
          </cell>
        </row>
        <row r="122">
          <cell r="B122" t="str">
            <v>11  - 12</v>
          </cell>
          <cell r="C122" t="str">
            <v>OB</v>
          </cell>
          <cell r="D122">
            <v>0</v>
          </cell>
          <cell r="E122">
            <v>0</v>
          </cell>
          <cell r="F122">
            <v>0</v>
          </cell>
          <cell r="G122">
            <v>0</v>
          </cell>
          <cell r="H122">
            <v>0</v>
          </cell>
          <cell r="I122">
            <v>0</v>
          </cell>
          <cell r="J122">
            <v>0</v>
          </cell>
          <cell r="K122">
            <v>0</v>
          </cell>
          <cell r="L122">
            <v>60</v>
          </cell>
          <cell r="M122">
            <v>0</v>
          </cell>
          <cell r="N122">
            <v>0</v>
          </cell>
          <cell r="O122">
            <v>0</v>
          </cell>
          <cell r="Q122" t="str">
            <v>Stand By, No Operator</v>
          </cell>
          <cell r="T122">
            <v>122</v>
          </cell>
          <cell r="U122">
            <v>0</v>
          </cell>
          <cell r="V122">
            <v>0</v>
          </cell>
          <cell r="W122">
            <v>0</v>
          </cell>
          <cell r="X122">
            <v>0</v>
          </cell>
          <cell r="Y122">
            <v>0</v>
          </cell>
          <cell r="Z122">
            <v>0</v>
          </cell>
          <cell r="AA122">
            <v>0</v>
          </cell>
        </row>
        <row r="123">
          <cell r="B123" t="str">
            <v>12  - 13</v>
          </cell>
          <cell r="C123" t="str">
            <v>OB</v>
          </cell>
          <cell r="D123">
            <v>0</v>
          </cell>
          <cell r="E123">
            <v>0</v>
          </cell>
          <cell r="F123">
            <v>0</v>
          </cell>
          <cell r="G123">
            <v>0</v>
          </cell>
          <cell r="H123">
            <v>0</v>
          </cell>
          <cell r="I123">
            <v>0</v>
          </cell>
          <cell r="J123">
            <v>0</v>
          </cell>
          <cell r="K123">
            <v>0</v>
          </cell>
          <cell r="L123">
            <v>60</v>
          </cell>
          <cell r="M123">
            <v>0</v>
          </cell>
          <cell r="N123">
            <v>0</v>
          </cell>
          <cell r="O123">
            <v>0</v>
          </cell>
          <cell r="Q123" t="str">
            <v>Stand By, No Operator</v>
          </cell>
          <cell r="T123">
            <v>123</v>
          </cell>
          <cell r="U123">
            <v>0</v>
          </cell>
          <cell r="V123">
            <v>0</v>
          </cell>
          <cell r="W123">
            <v>0</v>
          </cell>
          <cell r="X123">
            <v>0</v>
          </cell>
          <cell r="Y123">
            <v>0</v>
          </cell>
          <cell r="Z123">
            <v>0</v>
          </cell>
          <cell r="AA123">
            <v>0</v>
          </cell>
        </row>
        <row r="124">
          <cell r="B124" t="str">
            <v>13  -  14</v>
          </cell>
          <cell r="C124" t="str">
            <v>OB</v>
          </cell>
          <cell r="D124">
            <v>0</v>
          </cell>
          <cell r="E124">
            <v>0</v>
          </cell>
          <cell r="F124">
            <v>0</v>
          </cell>
          <cell r="G124">
            <v>0</v>
          </cell>
          <cell r="H124">
            <v>0</v>
          </cell>
          <cell r="I124">
            <v>0</v>
          </cell>
          <cell r="J124">
            <v>0</v>
          </cell>
          <cell r="K124">
            <v>0</v>
          </cell>
          <cell r="L124">
            <v>60</v>
          </cell>
          <cell r="M124">
            <v>0</v>
          </cell>
          <cell r="N124">
            <v>0</v>
          </cell>
          <cell r="O124">
            <v>0</v>
          </cell>
          <cell r="Q124" t="str">
            <v>Stand By, No Operator</v>
          </cell>
          <cell r="T124">
            <v>124</v>
          </cell>
          <cell r="U124">
            <v>0</v>
          </cell>
          <cell r="V124">
            <v>0</v>
          </cell>
          <cell r="W124">
            <v>0</v>
          </cell>
          <cell r="X124">
            <v>0</v>
          </cell>
          <cell r="Y124">
            <v>0</v>
          </cell>
          <cell r="Z124">
            <v>0</v>
          </cell>
          <cell r="AA124">
            <v>0</v>
          </cell>
        </row>
        <row r="125">
          <cell r="B125" t="str">
            <v>14  -  15</v>
          </cell>
          <cell r="C125" t="str">
            <v>OB</v>
          </cell>
          <cell r="D125">
            <v>0</v>
          </cell>
          <cell r="E125">
            <v>0</v>
          </cell>
          <cell r="F125">
            <v>0</v>
          </cell>
          <cell r="G125">
            <v>0</v>
          </cell>
          <cell r="H125">
            <v>0</v>
          </cell>
          <cell r="I125">
            <v>0</v>
          </cell>
          <cell r="J125">
            <v>0</v>
          </cell>
          <cell r="K125">
            <v>0</v>
          </cell>
          <cell r="L125">
            <v>60</v>
          </cell>
          <cell r="M125">
            <v>0</v>
          </cell>
          <cell r="N125">
            <v>0</v>
          </cell>
          <cell r="O125">
            <v>0</v>
          </cell>
          <cell r="Q125" t="str">
            <v>Stand By, No Operator</v>
          </cell>
          <cell r="T125">
            <v>125</v>
          </cell>
          <cell r="U125">
            <v>0</v>
          </cell>
          <cell r="V125">
            <v>0</v>
          </cell>
          <cell r="W125">
            <v>0</v>
          </cell>
          <cell r="X125">
            <v>0</v>
          </cell>
          <cell r="Y125">
            <v>0</v>
          </cell>
          <cell r="Z125">
            <v>0</v>
          </cell>
          <cell r="AA125">
            <v>0</v>
          </cell>
        </row>
        <row r="126">
          <cell r="B126" t="str">
            <v>15  -  16</v>
          </cell>
          <cell r="C126" t="str">
            <v>OB</v>
          </cell>
          <cell r="D126">
            <v>0</v>
          </cell>
          <cell r="E126">
            <v>0</v>
          </cell>
          <cell r="F126">
            <v>0</v>
          </cell>
          <cell r="G126">
            <v>0</v>
          </cell>
          <cell r="H126">
            <v>0</v>
          </cell>
          <cell r="I126">
            <v>0</v>
          </cell>
          <cell r="J126">
            <v>0</v>
          </cell>
          <cell r="K126">
            <v>0</v>
          </cell>
          <cell r="L126">
            <v>60</v>
          </cell>
          <cell r="M126">
            <v>0</v>
          </cell>
          <cell r="N126">
            <v>0</v>
          </cell>
          <cell r="O126">
            <v>0</v>
          </cell>
          <cell r="Q126" t="str">
            <v>Stand By, No Operator</v>
          </cell>
          <cell r="T126">
            <v>126</v>
          </cell>
          <cell r="U126">
            <v>0</v>
          </cell>
          <cell r="V126">
            <v>0</v>
          </cell>
          <cell r="W126">
            <v>0</v>
          </cell>
          <cell r="X126">
            <v>0</v>
          </cell>
          <cell r="Y126">
            <v>0</v>
          </cell>
          <cell r="Z126">
            <v>0</v>
          </cell>
          <cell r="AA126">
            <v>0</v>
          </cell>
        </row>
        <row r="127">
          <cell r="B127" t="str">
            <v>16  -  17</v>
          </cell>
          <cell r="C127" t="str">
            <v>OB</v>
          </cell>
          <cell r="D127">
            <v>0</v>
          </cell>
          <cell r="E127">
            <v>0</v>
          </cell>
          <cell r="F127">
            <v>0</v>
          </cell>
          <cell r="G127">
            <v>0</v>
          </cell>
          <cell r="H127">
            <v>0</v>
          </cell>
          <cell r="I127">
            <v>0</v>
          </cell>
          <cell r="J127">
            <v>0</v>
          </cell>
          <cell r="K127">
            <v>0</v>
          </cell>
          <cell r="L127">
            <v>60</v>
          </cell>
          <cell r="M127">
            <v>0</v>
          </cell>
          <cell r="N127">
            <v>0</v>
          </cell>
          <cell r="O127">
            <v>0</v>
          </cell>
          <cell r="Q127" t="str">
            <v>Stand By, No Operator</v>
          </cell>
          <cell r="T127">
            <v>127</v>
          </cell>
          <cell r="U127">
            <v>0</v>
          </cell>
          <cell r="V127">
            <v>0</v>
          </cell>
          <cell r="W127">
            <v>0</v>
          </cell>
          <cell r="X127">
            <v>0</v>
          </cell>
          <cell r="Y127">
            <v>0</v>
          </cell>
          <cell r="Z127">
            <v>0</v>
          </cell>
          <cell r="AA127">
            <v>0</v>
          </cell>
        </row>
        <row r="128">
          <cell r="B128" t="str">
            <v>17  -  18</v>
          </cell>
          <cell r="C128" t="str">
            <v>OB</v>
          </cell>
          <cell r="D128">
            <v>0</v>
          </cell>
          <cell r="E128">
            <v>0</v>
          </cell>
          <cell r="F128">
            <v>0</v>
          </cell>
          <cell r="G128">
            <v>0</v>
          </cell>
          <cell r="H128">
            <v>0</v>
          </cell>
          <cell r="I128">
            <v>0</v>
          </cell>
          <cell r="J128">
            <v>0</v>
          </cell>
          <cell r="K128">
            <v>0</v>
          </cell>
          <cell r="L128">
            <v>60</v>
          </cell>
          <cell r="M128">
            <v>0</v>
          </cell>
          <cell r="N128">
            <v>0</v>
          </cell>
          <cell r="O128">
            <v>0</v>
          </cell>
          <cell r="Q128" t="str">
            <v>Stand By, No Operator</v>
          </cell>
          <cell r="T128">
            <v>128</v>
          </cell>
          <cell r="U128">
            <v>0</v>
          </cell>
          <cell r="V128">
            <v>0</v>
          </cell>
          <cell r="W128">
            <v>0</v>
          </cell>
          <cell r="X128">
            <v>0</v>
          </cell>
          <cell r="Y128">
            <v>0</v>
          </cell>
          <cell r="Z128">
            <v>0</v>
          </cell>
          <cell r="AA128">
            <v>0</v>
          </cell>
        </row>
        <row r="129">
          <cell r="B129" t="str">
            <v>18  -  19</v>
          </cell>
          <cell r="C129" t="str">
            <v>OB</v>
          </cell>
          <cell r="D129">
            <v>0</v>
          </cell>
          <cell r="E129">
            <v>0</v>
          </cell>
          <cell r="F129">
            <v>0</v>
          </cell>
          <cell r="G129">
            <v>0</v>
          </cell>
          <cell r="H129">
            <v>0</v>
          </cell>
          <cell r="I129">
            <v>0</v>
          </cell>
          <cell r="J129">
            <v>0</v>
          </cell>
          <cell r="K129">
            <v>0</v>
          </cell>
          <cell r="L129">
            <v>60</v>
          </cell>
          <cell r="M129">
            <v>0</v>
          </cell>
          <cell r="N129">
            <v>0</v>
          </cell>
          <cell r="O129">
            <v>0</v>
          </cell>
          <cell r="Q129" t="str">
            <v>Stand By No Operator</v>
          </cell>
          <cell r="T129">
            <v>129</v>
          </cell>
          <cell r="U129">
            <v>0</v>
          </cell>
          <cell r="V129">
            <v>0</v>
          </cell>
          <cell r="W129">
            <v>0</v>
          </cell>
          <cell r="X129">
            <v>0</v>
          </cell>
          <cell r="Y129">
            <v>0</v>
          </cell>
          <cell r="Z129">
            <v>0</v>
          </cell>
          <cell r="AA129">
            <v>0</v>
          </cell>
        </row>
        <row r="130">
          <cell r="B130" t="str">
            <v>19  -  20</v>
          </cell>
          <cell r="C130" t="str">
            <v>OB</v>
          </cell>
          <cell r="D130">
            <v>0</v>
          </cell>
          <cell r="E130">
            <v>0</v>
          </cell>
          <cell r="F130">
            <v>0</v>
          </cell>
          <cell r="G130">
            <v>0</v>
          </cell>
          <cell r="H130">
            <v>0</v>
          </cell>
          <cell r="I130">
            <v>0</v>
          </cell>
          <cell r="J130">
            <v>0</v>
          </cell>
          <cell r="K130">
            <v>0</v>
          </cell>
          <cell r="L130">
            <v>60</v>
          </cell>
          <cell r="M130">
            <v>0</v>
          </cell>
          <cell r="N130">
            <v>0</v>
          </cell>
          <cell r="O130">
            <v>0</v>
          </cell>
          <cell r="Q130" t="str">
            <v>Stand By No Operator</v>
          </cell>
          <cell r="T130">
            <v>130</v>
          </cell>
          <cell r="U130">
            <v>0</v>
          </cell>
          <cell r="V130">
            <v>0</v>
          </cell>
          <cell r="W130">
            <v>0</v>
          </cell>
          <cell r="X130">
            <v>0</v>
          </cell>
          <cell r="Y130">
            <v>0</v>
          </cell>
          <cell r="Z130">
            <v>0</v>
          </cell>
          <cell r="AA130">
            <v>0</v>
          </cell>
        </row>
        <row r="131">
          <cell r="B131" t="str">
            <v>20  -  21</v>
          </cell>
          <cell r="C131" t="str">
            <v>OB</v>
          </cell>
          <cell r="D131">
            <v>0</v>
          </cell>
          <cell r="E131">
            <v>0</v>
          </cell>
          <cell r="F131">
            <v>0</v>
          </cell>
          <cell r="G131">
            <v>0</v>
          </cell>
          <cell r="H131">
            <v>0</v>
          </cell>
          <cell r="I131">
            <v>0</v>
          </cell>
          <cell r="J131">
            <v>0</v>
          </cell>
          <cell r="K131">
            <v>0</v>
          </cell>
          <cell r="L131">
            <v>60</v>
          </cell>
          <cell r="M131">
            <v>0</v>
          </cell>
          <cell r="N131">
            <v>0</v>
          </cell>
          <cell r="O131">
            <v>0</v>
          </cell>
          <cell r="Q131" t="str">
            <v>Stand By No Operator</v>
          </cell>
          <cell r="T131">
            <v>131</v>
          </cell>
          <cell r="U131">
            <v>0</v>
          </cell>
          <cell r="V131">
            <v>0</v>
          </cell>
          <cell r="W131">
            <v>0</v>
          </cell>
          <cell r="X131">
            <v>0</v>
          </cell>
          <cell r="Y131">
            <v>0</v>
          </cell>
          <cell r="Z131">
            <v>0</v>
          </cell>
          <cell r="AA131">
            <v>0</v>
          </cell>
        </row>
        <row r="132">
          <cell r="B132" t="str">
            <v>21  -  22</v>
          </cell>
          <cell r="C132" t="str">
            <v>OB</v>
          </cell>
          <cell r="D132">
            <v>0</v>
          </cell>
          <cell r="E132">
            <v>0</v>
          </cell>
          <cell r="F132">
            <v>0</v>
          </cell>
          <cell r="G132">
            <v>0</v>
          </cell>
          <cell r="H132">
            <v>0</v>
          </cell>
          <cell r="I132">
            <v>0</v>
          </cell>
          <cell r="J132">
            <v>0</v>
          </cell>
          <cell r="K132">
            <v>0</v>
          </cell>
          <cell r="L132">
            <v>60</v>
          </cell>
          <cell r="M132">
            <v>0</v>
          </cell>
          <cell r="N132">
            <v>0</v>
          </cell>
          <cell r="O132">
            <v>0</v>
          </cell>
          <cell r="Q132" t="str">
            <v>Stand By No Operator</v>
          </cell>
          <cell r="T132">
            <v>132</v>
          </cell>
          <cell r="U132">
            <v>0</v>
          </cell>
          <cell r="V132">
            <v>0</v>
          </cell>
          <cell r="W132">
            <v>0</v>
          </cell>
          <cell r="X132">
            <v>0</v>
          </cell>
          <cell r="Y132">
            <v>0</v>
          </cell>
          <cell r="Z132">
            <v>0</v>
          </cell>
          <cell r="AA132">
            <v>0</v>
          </cell>
        </row>
        <row r="133">
          <cell r="B133" t="str">
            <v>22  -  23</v>
          </cell>
          <cell r="C133" t="str">
            <v>OB</v>
          </cell>
          <cell r="D133">
            <v>0</v>
          </cell>
          <cell r="E133">
            <v>0</v>
          </cell>
          <cell r="F133">
            <v>0</v>
          </cell>
          <cell r="G133">
            <v>0</v>
          </cell>
          <cell r="H133">
            <v>0</v>
          </cell>
          <cell r="I133">
            <v>0</v>
          </cell>
          <cell r="J133">
            <v>0</v>
          </cell>
          <cell r="K133">
            <v>0</v>
          </cell>
          <cell r="L133">
            <v>60</v>
          </cell>
          <cell r="M133">
            <v>0</v>
          </cell>
          <cell r="N133">
            <v>0</v>
          </cell>
          <cell r="O133">
            <v>0</v>
          </cell>
          <cell r="Q133" t="str">
            <v>Stand By No Operator</v>
          </cell>
          <cell r="T133">
            <v>133</v>
          </cell>
          <cell r="U133">
            <v>0</v>
          </cell>
          <cell r="V133">
            <v>0</v>
          </cell>
          <cell r="W133">
            <v>0</v>
          </cell>
          <cell r="X133">
            <v>0</v>
          </cell>
          <cell r="Y133">
            <v>0</v>
          </cell>
          <cell r="Z133">
            <v>0</v>
          </cell>
          <cell r="AA133">
            <v>0</v>
          </cell>
        </row>
        <row r="134">
          <cell r="B134" t="str">
            <v>23  -  24</v>
          </cell>
          <cell r="C134" t="str">
            <v>OB</v>
          </cell>
          <cell r="D134">
            <v>0</v>
          </cell>
          <cell r="E134">
            <v>0</v>
          </cell>
          <cell r="F134">
            <v>0</v>
          </cell>
          <cell r="G134">
            <v>0</v>
          </cell>
          <cell r="H134">
            <v>0</v>
          </cell>
          <cell r="I134">
            <v>0</v>
          </cell>
          <cell r="J134">
            <v>0</v>
          </cell>
          <cell r="K134">
            <v>0</v>
          </cell>
          <cell r="L134">
            <v>60</v>
          </cell>
          <cell r="M134">
            <v>0</v>
          </cell>
          <cell r="N134">
            <v>0</v>
          </cell>
          <cell r="O134">
            <v>0</v>
          </cell>
          <cell r="Q134" t="str">
            <v>Stand By No Operator</v>
          </cell>
          <cell r="T134">
            <v>134</v>
          </cell>
          <cell r="U134">
            <v>0</v>
          </cell>
          <cell r="V134">
            <v>0</v>
          </cell>
          <cell r="W134">
            <v>0</v>
          </cell>
          <cell r="X134">
            <v>0</v>
          </cell>
          <cell r="Y134">
            <v>0</v>
          </cell>
          <cell r="Z134">
            <v>0</v>
          </cell>
          <cell r="AA134">
            <v>0</v>
          </cell>
        </row>
        <row r="135">
          <cell r="B135" t="str">
            <v>24  -  01</v>
          </cell>
          <cell r="C135" t="str">
            <v>OB</v>
          </cell>
          <cell r="D135">
            <v>0</v>
          </cell>
          <cell r="E135">
            <v>0</v>
          </cell>
          <cell r="F135">
            <v>0</v>
          </cell>
          <cell r="G135">
            <v>0</v>
          </cell>
          <cell r="H135">
            <v>0</v>
          </cell>
          <cell r="I135">
            <v>0</v>
          </cell>
          <cell r="J135">
            <v>0</v>
          </cell>
          <cell r="K135">
            <v>0</v>
          </cell>
          <cell r="L135">
            <v>60</v>
          </cell>
          <cell r="M135">
            <v>0</v>
          </cell>
          <cell r="N135">
            <v>0</v>
          </cell>
          <cell r="O135">
            <v>0</v>
          </cell>
          <cell r="Q135" t="str">
            <v>Stand By No Operator</v>
          </cell>
          <cell r="T135">
            <v>135</v>
          </cell>
          <cell r="U135">
            <v>0</v>
          </cell>
          <cell r="V135">
            <v>0</v>
          </cell>
          <cell r="W135">
            <v>0</v>
          </cell>
          <cell r="X135">
            <v>0</v>
          </cell>
          <cell r="Y135">
            <v>0</v>
          </cell>
          <cell r="Z135">
            <v>0</v>
          </cell>
          <cell r="AA135">
            <v>0</v>
          </cell>
        </row>
        <row r="136">
          <cell r="B136" t="str">
            <v>01  -  02</v>
          </cell>
          <cell r="C136" t="str">
            <v>OB</v>
          </cell>
          <cell r="D136">
            <v>0</v>
          </cell>
          <cell r="E136">
            <v>0</v>
          </cell>
          <cell r="F136">
            <v>0</v>
          </cell>
          <cell r="G136">
            <v>0</v>
          </cell>
          <cell r="H136">
            <v>0</v>
          </cell>
          <cell r="I136">
            <v>0</v>
          </cell>
          <cell r="J136">
            <v>0</v>
          </cell>
          <cell r="K136">
            <v>0</v>
          </cell>
          <cell r="L136">
            <v>60</v>
          </cell>
          <cell r="M136">
            <v>0</v>
          </cell>
          <cell r="N136">
            <v>0</v>
          </cell>
          <cell r="O136">
            <v>0</v>
          </cell>
          <cell r="Q136" t="str">
            <v>Stand By No Operator</v>
          </cell>
          <cell r="T136">
            <v>136</v>
          </cell>
          <cell r="U136">
            <v>0</v>
          </cell>
          <cell r="V136">
            <v>0</v>
          </cell>
          <cell r="W136">
            <v>0</v>
          </cell>
          <cell r="X136">
            <v>0</v>
          </cell>
          <cell r="Y136">
            <v>0</v>
          </cell>
          <cell r="Z136">
            <v>0</v>
          </cell>
          <cell r="AA136">
            <v>0</v>
          </cell>
        </row>
        <row r="137">
          <cell r="B137" t="str">
            <v>02  -  03</v>
          </cell>
          <cell r="C137" t="str">
            <v>OB</v>
          </cell>
          <cell r="D137">
            <v>0</v>
          </cell>
          <cell r="E137">
            <v>0</v>
          </cell>
          <cell r="F137">
            <v>0</v>
          </cell>
          <cell r="G137">
            <v>0</v>
          </cell>
          <cell r="H137">
            <v>0</v>
          </cell>
          <cell r="I137">
            <v>0</v>
          </cell>
          <cell r="J137">
            <v>0</v>
          </cell>
          <cell r="K137">
            <v>0</v>
          </cell>
          <cell r="L137">
            <v>60</v>
          </cell>
          <cell r="M137">
            <v>0</v>
          </cell>
          <cell r="N137">
            <v>0</v>
          </cell>
          <cell r="O137">
            <v>0</v>
          </cell>
          <cell r="Q137" t="str">
            <v>Stand By No Operator</v>
          </cell>
          <cell r="T137">
            <v>137</v>
          </cell>
          <cell r="U137">
            <v>0</v>
          </cell>
          <cell r="V137">
            <v>0</v>
          </cell>
          <cell r="W137">
            <v>0</v>
          </cell>
          <cell r="X137">
            <v>0</v>
          </cell>
          <cell r="Y137">
            <v>0</v>
          </cell>
          <cell r="Z137">
            <v>0</v>
          </cell>
          <cell r="AA137">
            <v>0</v>
          </cell>
        </row>
        <row r="138">
          <cell r="B138" t="str">
            <v>03  -  04</v>
          </cell>
          <cell r="C138" t="str">
            <v>OB</v>
          </cell>
          <cell r="D138">
            <v>0</v>
          </cell>
          <cell r="E138">
            <v>0</v>
          </cell>
          <cell r="F138">
            <v>0</v>
          </cell>
          <cell r="G138">
            <v>0</v>
          </cell>
          <cell r="H138">
            <v>0</v>
          </cell>
          <cell r="I138">
            <v>0</v>
          </cell>
          <cell r="J138">
            <v>0</v>
          </cell>
          <cell r="K138">
            <v>0</v>
          </cell>
          <cell r="L138">
            <v>60</v>
          </cell>
          <cell r="M138">
            <v>0</v>
          </cell>
          <cell r="N138">
            <v>0</v>
          </cell>
          <cell r="O138">
            <v>0</v>
          </cell>
          <cell r="Q138" t="str">
            <v>Stand By No Operator</v>
          </cell>
          <cell r="T138">
            <v>138</v>
          </cell>
          <cell r="U138">
            <v>0</v>
          </cell>
          <cell r="V138">
            <v>0</v>
          </cell>
          <cell r="W138">
            <v>0</v>
          </cell>
          <cell r="X138">
            <v>0</v>
          </cell>
          <cell r="Y138">
            <v>0</v>
          </cell>
          <cell r="Z138">
            <v>0</v>
          </cell>
          <cell r="AA138">
            <v>0</v>
          </cell>
        </row>
        <row r="139">
          <cell r="B139" t="str">
            <v>04  -  05</v>
          </cell>
          <cell r="C139" t="str">
            <v>OB</v>
          </cell>
          <cell r="D139">
            <v>0</v>
          </cell>
          <cell r="E139">
            <v>0</v>
          </cell>
          <cell r="F139">
            <v>0</v>
          </cell>
          <cell r="G139">
            <v>0</v>
          </cell>
          <cell r="H139">
            <v>0</v>
          </cell>
          <cell r="I139">
            <v>0</v>
          </cell>
          <cell r="J139">
            <v>0</v>
          </cell>
          <cell r="K139">
            <v>0</v>
          </cell>
          <cell r="L139">
            <v>60</v>
          </cell>
          <cell r="M139">
            <v>0</v>
          </cell>
          <cell r="N139">
            <v>0</v>
          </cell>
          <cell r="O139">
            <v>0</v>
          </cell>
          <cell r="Q139" t="str">
            <v>Stand By No Operator</v>
          </cell>
          <cell r="T139">
            <v>139</v>
          </cell>
          <cell r="U139">
            <v>0</v>
          </cell>
          <cell r="V139">
            <v>0</v>
          </cell>
          <cell r="W139">
            <v>0</v>
          </cell>
          <cell r="X139">
            <v>0</v>
          </cell>
          <cell r="Y139">
            <v>0</v>
          </cell>
          <cell r="Z139">
            <v>0</v>
          </cell>
          <cell r="AA139">
            <v>0</v>
          </cell>
        </row>
        <row r="140">
          <cell r="B140" t="str">
            <v>05  -  06</v>
          </cell>
          <cell r="C140" t="str">
            <v>OB</v>
          </cell>
          <cell r="D140">
            <v>0</v>
          </cell>
          <cell r="E140">
            <v>0</v>
          </cell>
          <cell r="F140">
            <v>0</v>
          </cell>
          <cell r="G140">
            <v>0</v>
          </cell>
          <cell r="H140">
            <v>0</v>
          </cell>
          <cell r="I140">
            <v>0</v>
          </cell>
          <cell r="J140">
            <v>0</v>
          </cell>
          <cell r="K140">
            <v>0</v>
          </cell>
          <cell r="L140">
            <v>60</v>
          </cell>
          <cell r="M140">
            <v>0</v>
          </cell>
          <cell r="N140">
            <v>0</v>
          </cell>
          <cell r="O140">
            <v>0</v>
          </cell>
          <cell r="Q140" t="str">
            <v>Stand By No Operator</v>
          </cell>
          <cell r="T140">
            <v>140</v>
          </cell>
          <cell r="U140">
            <v>0</v>
          </cell>
          <cell r="V140">
            <v>0</v>
          </cell>
          <cell r="W140">
            <v>0</v>
          </cell>
          <cell r="X140">
            <v>0</v>
          </cell>
          <cell r="Y140">
            <v>0</v>
          </cell>
          <cell r="Z140">
            <v>0</v>
          </cell>
          <cell r="AA140">
            <v>0</v>
          </cell>
        </row>
        <row r="141">
          <cell r="B141" t="str">
            <v>06  -  07</v>
          </cell>
          <cell r="C141" t="str">
            <v>OB</v>
          </cell>
          <cell r="D141">
            <v>0</v>
          </cell>
          <cell r="E141">
            <v>0</v>
          </cell>
          <cell r="F141">
            <v>0</v>
          </cell>
          <cell r="G141">
            <v>0</v>
          </cell>
          <cell r="H141">
            <v>0</v>
          </cell>
          <cell r="I141">
            <v>0</v>
          </cell>
          <cell r="J141">
            <v>0</v>
          </cell>
          <cell r="K141">
            <v>0</v>
          </cell>
          <cell r="L141">
            <v>60</v>
          </cell>
          <cell r="M141">
            <v>0</v>
          </cell>
          <cell r="N141">
            <v>0</v>
          </cell>
          <cell r="O141">
            <v>0</v>
          </cell>
          <cell r="Q141" t="str">
            <v>Stand By No Operator</v>
          </cell>
          <cell r="T141">
            <v>141</v>
          </cell>
          <cell r="U141">
            <v>0</v>
          </cell>
          <cell r="V141">
            <v>0</v>
          </cell>
          <cell r="W141">
            <v>0</v>
          </cell>
          <cell r="X141">
            <v>0</v>
          </cell>
          <cell r="Y141">
            <v>0</v>
          </cell>
          <cell r="Z141">
            <v>0</v>
          </cell>
          <cell r="AA141">
            <v>0</v>
          </cell>
        </row>
        <row r="142">
          <cell r="B142" t="str">
            <v>RESUME</v>
          </cell>
          <cell r="C142" t="str">
            <v>PROD</v>
          </cell>
          <cell r="E142" t="str">
            <v>PROD'TY</v>
          </cell>
          <cell r="G142" t="str">
            <v>WORK HOURS</v>
          </cell>
          <cell r="J142" t="str">
            <v>LOST TIME</v>
          </cell>
          <cell r="L142" t="str">
            <v>DOWN</v>
          </cell>
          <cell r="M142" t="str">
            <v>PA</v>
          </cell>
          <cell r="O142" t="str">
            <v>UA PROD</v>
          </cell>
          <cell r="Q142" t="str">
            <v>OPERATOR</v>
          </cell>
          <cell r="R142" t="str">
            <v>GROUP LEADER</v>
          </cell>
          <cell r="T142">
            <v>142</v>
          </cell>
        </row>
        <row r="143">
          <cell r="B143" t="str">
            <v>GROUP</v>
          </cell>
          <cell r="C143" t="str">
            <v>WASTE</v>
          </cell>
          <cell r="D143" t="str">
            <v>CC</v>
          </cell>
          <cell r="E143" t="str">
            <v>WASTE</v>
          </cell>
          <cell r="F143" t="str">
            <v>CC</v>
          </cell>
          <cell r="G143" t="str">
            <v>WASTE</v>
          </cell>
          <cell r="H143" t="str">
            <v>CC</v>
          </cell>
          <cell r="I143" t="str">
            <v>GEN</v>
          </cell>
          <cell r="J143" t="str">
            <v>DELAY</v>
          </cell>
          <cell r="K143" t="str">
            <v>IDLE</v>
          </cell>
          <cell r="L143" t="str">
            <v>TIME</v>
          </cell>
          <cell r="M143" t="str">
            <v>PLAN</v>
          </cell>
          <cell r="N143" t="str">
            <v>ACT</v>
          </cell>
          <cell r="O143" t="str">
            <v>PLAN</v>
          </cell>
          <cell r="P143" t="str">
            <v>ACT</v>
          </cell>
          <cell r="T143">
            <v>143</v>
          </cell>
        </row>
        <row r="144">
          <cell r="B144" t="str">
            <v>Shift 1</v>
          </cell>
          <cell r="C144">
            <v>0</v>
          </cell>
          <cell r="D144">
            <v>0</v>
          </cell>
          <cell r="E144">
            <v>0</v>
          </cell>
          <cell r="F144">
            <v>0</v>
          </cell>
          <cell r="G144">
            <v>0</v>
          </cell>
          <cell r="H144">
            <v>0</v>
          </cell>
          <cell r="I144">
            <v>0</v>
          </cell>
          <cell r="J144">
            <v>4.083333333333333</v>
          </cell>
          <cell r="K144">
            <v>0</v>
          </cell>
          <cell r="L144">
            <v>3.9166666666666665</v>
          </cell>
          <cell r="M144">
            <v>0.95</v>
          </cell>
          <cell r="N144">
            <v>0.51041666666666674</v>
          </cell>
          <cell r="O144">
            <v>0.875</v>
          </cell>
          <cell r="P144">
            <v>0</v>
          </cell>
          <cell r="Q144">
            <v>0</v>
          </cell>
          <cell r="R144">
            <v>0</v>
          </cell>
          <cell r="T144">
            <v>144</v>
          </cell>
          <cell r="U144">
            <v>0</v>
          </cell>
          <cell r="V144">
            <v>0</v>
          </cell>
          <cell r="W144">
            <v>0</v>
          </cell>
          <cell r="X144">
            <v>0</v>
          </cell>
          <cell r="Y144">
            <v>0</v>
          </cell>
          <cell r="Z144">
            <v>0</v>
          </cell>
          <cell r="AA144">
            <v>0</v>
          </cell>
        </row>
        <row r="145">
          <cell r="B145" t="str">
            <v>Shift 2</v>
          </cell>
          <cell r="C145">
            <v>0</v>
          </cell>
          <cell r="D145">
            <v>0</v>
          </cell>
          <cell r="E145">
            <v>0</v>
          </cell>
          <cell r="F145">
            <v>0</v>
          </cell>
          <cell r="G145">
            <v>0</v>
          </cell>
          <cell r="H145">
            <v>0</v>
          </cell>
          <cell r="I145">
            <v>0</v>
          </cell>
          <cell r="J145">
            <v>8</v>
          </cell>
          <cell r="K145">
            <v>0</v>
          </cell>
          <cell r="L145">
            <v>0</v>
          </cell>
          <cell r="M145">
            <v>0.95</v>
          </cell>
          <cell r="N145">
            <v>1</v>
          </cell>
          <cell r="O145">
            <v>0.875</v>
          </cell>
          <cell r="P145">
            <v>0</v>
          </cell>
          <cell r="Q145">
            <v>0</v>
          </cell>
          <cell r="R145">
            <v>0</v>
          </cell>
          <cell r="T145">
            <v>145</v>
          </cell>
          <cell r="U145">
            <v>0</v>
          </cell>
          <cell r="V145">
            <v>0</v>
          </cell>
          <cell r="W145">
            <v>0</v>
          </cell>
          <cell r="X145">
            <v>0</v>
          </cell>
          <cell r="Y145">
            <v>0</v>
          </cell>
          <cell r="Z145">
            <v>0</v>
          </cell>
          <cell r="AA145">
            <v>0</v>
          </cell>
        </row>
        <row r="146">
          <cell r="B146" t="str">
            <v>Shift 3</v>
          </cell>
          <cell r="C146">
            <v>0</v>
          </cell>
          <cell r="D146">
            <v>0</v>
          </cell>
          <cell r="E146">
            <v>0</v>
          </cell>
          <cell r="F146">
            <v>0</v>
          </cell>
          <cell r="G146">
            <v>0</v>
          </cell>
          <cell r="H146">
            <v>0</v>
          </cell>
          <cell r="I146">
            <v>0</v>
          </cell>
          <cell r="J146">
            <v>8</v>
          </cell>
          <cell r="K146">
            <v>0</v>
          </cell>
          <cell r="L146">
            <v>0</v>
          </cell>
          <cell r="M146">
            <v>0.95</v>
          </cell>
          <cell r="N146">
            <v>1</v>
          </cell>
          <cell r="O146">
            <v>0.875</v>
          </cell>
          <cell r="P146">
            <v>0</v>
          </cell>
          <cell r="Q146">
            <v>0</v>
          </cell>
          <cell r="R146">
            <v>0</v>
          </cell>
          <cell r="T146">
            <v>146</v>
          </cell>
          <cell r="U146">
            <v>0</v>
          </cell>
          <cell r="V146">
            <v>0</v>
          </cell>
          <cell r="W146">
            <v>0</v>
          </cell>
          <cell r="X146">
            <v>0</v>
          </cell>
          <cell r="Y146">
            <v>0</v>
          </cell>
          <cell r="Z146">
            <v>0</v>
          </cell>
          <cell r="AA146">
            <v>0</v>
          </cell>
        </row>
        <row r="147">
          <cell r="B147" t="str">
            <v>Shift 6</v>
          </cell>
          <cell r="C147">
            <v>0</v>
          </cell>
          <cell r="D147">
            <v>0</v>
          </cell>
          <cell r="E147">
            <v>0</v>
          </cell>
          <cell r="F147">
            <v>0</v>
          </cell>
          <cell r="G147">
            <v>0</v>
          </cell>
          <cell r="H147">
            <v>0</v>
          </cell>
          <cell r="I147">
            <v>0</v>
          </cell>
          <cell r="J147">
            <v>7.083333333333333</v>
          </cell>
          <cell r="K147">
            <v>0</v>
          </cell>
          <cell r="L147">
            <v>3.9166666666666665</v>
          </cell>
          <cell r="M147">
            <v>0.95</v>
          </cell>
          <cell r="N147">
            <v>0.64393939393939403</v>
          </cell>
          <cell r="O147">
            <v>0.875</v>
          </cell>
          <cell r="P147">
            <v>0</v>
          </cell>
          <cell r="Q147">
            <v>0</v>
          </cell>
          <cell r="R147">
            <v>0</v>
          </cell>
          <cell r="T147">
            <v>147</v>
          </cell>
          <cell r="U147">
            <v>0</v>
          </cell>
          <cell r="V147">
            <v>0</v>
          </cell>
          <cell r="W147">
            <v>0</v>
          </cell>
          <cell r="X147">
            <v>0</v>
          </cell>
          <cell r="Y147">
            <v>0</v>
          </cell>
          <cell r="Z147">
            <v>0</v>
          </cell>
          <cell r="AA147">
            <v>0</v>
          </cell>
        </row>
        <row r="148">
          <cell r="B148" t="str">
            <v>Shift 7</v>
          </cell>
          <cell r="C148">
            <v>0</v>
          </cell>
          <cell r="D148">
            <v>0</v>
          </cell>
          <cell r="E148">
            <v>0</v>
          </cell>
          <cell r="F148">
            <v>0</v>
          </cell>
          <cell r="G148">
            <v>0</v>
          </cell>
          <cell r="H148">
            <v>0</v>
          </cell>
          <cell r="I148">
            <v>0</v>
          </cell>
          <cell r="J148">
            <v>13</v>
          </cell>
          <cell r="K148">
            <v>0</v>
          </cell>
          <cell r="L148">
            <v>0</v>
          </cell>
          <cell r="M148">
            <v>0.95</v>
          </cell>
          <cell r="N148">
            <v>1</v>
          </cell>
          <cell r="O148">
            <v>0.875</v>
          </cell>
          <cell r="P148">
            <v>0</v>
          </cell>
          <cell r="Q148">
            <v>0</v>
          </cell>
          <cell r="R148">
            <v>0</v>
          </cell>
          <cell r="T148">
            <v>148</v>
          </cell>
          <cell r="U148">
            <v>0</v>
          </cell>
          <cell r="V148">
            <v>0</v>
          </cell>
          <cell r="W148">
            <v>0</v>
          </cell>
          <cell r="X148">
            <v>0</v>
          </cell>
          <cell r="Y148">
            <v>0</v>
          </cell>
          <cell r="Z148">
            <v>0</v>
          </cell>
          <cell r="AA148">
            <v>0</v>
          </cell>
        </row>
        <row r="149">
          <cell r="B149" t="str">
            <v>TOTAL</v>
          </cell>
          <cell r="C149">
            <v>0</v>
          </cell>
          <cell r="D149">
            <v>0</v>
          </cell>
          <cell r="E149">
            <v>0</v>
          </cell>
          <cell r="F149">
            <v>0</v>
          </cell>
          <cell r="G149">
            <v>0</v>
          </cell>
          <cell r="H149">
            <v>0</v>
          </cell>
          <cell r="I149">
            <v>0</v>
          </cell>
          <cell r="J149">
            <v>20.083333333333332</v>
          </cell>
          <cell r="K149">
            <v>0</v>
          </cell>
          <cell r="L149">
            <v>3.9166666666666665</v>
          </cell>
          <cell r="M149">
            <v>0.95</v>
          </cell>
          <cell r="N149">
            <v>0.83680555555555547</v>
          </cell>
          <cell r="O149">
            <v>0.875</v>
          </cell>
          <cell r="P149">
            <v>0</v>
          </cell>
          <cell r="Q149" t="str">
            <v>Hiras Silaban</v>
          </cell>
          <cell r="R149" t="str">
            <v>Fresye A L</v>
          </cell>
          <cell r="T149">
            <v>149</v>
          </cell>
          <cell r="U149">
            <v>0</v>
          </cell>
          <cell r="V149">
            <v>0</v>
          </cell>
          <cell r="W149">
            <v>0</v>
          </cell>
          <cell r="X149">
            <v>0</v>
          </cell>
          <cell r="Y149">
            <v>0</v>
          </cell>
          <cell r="Z149">
            <v>0</v>
          </cell>
          <cell r="AA149">
            <v>0</v>
          </cell>
        </row>
        <row r="150">
          <cell r="T150">
            <v>150</v>
          </cell>
        </row>
        <row r="151">
          <cell r="B151" t="str">
            <v>TIME</v>
          </cell>
          <cell r="C151" t="str">
            <v>WASTE</v>
          </cell>
          <cell r="D151" t="str">
            <v>SH306</v>
          </cell>
          <cell r="E151" t="str">
            <v>TYPE</v>
          </cell>
          <cell r="F151" t="str">
            <v>PC 4000</v>
          </cell>
          <cell r="H151" t="str">
            <v>Plan Prod'ty :</v>
          </cell>
          <cell r="J151">
            <v>1466.6666666666667</v>
          </cell>
          <cell r="M151" t="str">
            <v>Distance :</v>
          </cell>
          <cell r="O151">
            <v>3.2117226153400442</v>
          </cell>
          <cell r="T151">
            <v>151</v>
          </cell>
          <cell r="U151" t="str">
            <v>SH306</v>
          </cell>
        </row>
        <row r="152">
          <cell r="C152" t="str">
            <v>MAT</v>
          </cell>
          <cell r="D152" t="str">
            <v>PROD</v>
          </cell>
          <cell r="E152" t="str">
            <v>PROD'TY</v>
          </cell>
          <cell r="F152" t="str">
            <v>Q'TY DT</v>
          </cell>
          <cell r="J152" t="str">
            <v>HOURS</v>
          </cell>
          <cell r="Q152" t="str">
            <v>REMARK PRODUKTIVITAS</v>
          </cell>
          <cell r="T152">
            <v>152</v>
          </cell>
          <cell r="U152" t="str">
            <v>ROM</v>
          </cell>
          <cell r="V152" t="str">
            <v>Crush1</v>
          </cell>
          <cell r="W152" t="str">
            <v>Crush2</v>
          </cell>
          <cell r="X152" t="str">
            <v>Crush3</v>
          </cell>
          <cell r="Y152" t="str">
            <v>Crush4</v>
          </cell>
          <cell r="Z152" t="str">
            <v>Crush5</v>
          </cell>
          <cell r="AA152" t="str">
            <v>Crush6</v>
          </cell>
        </row>
        <row r="153">
          <cell r="E153" t="str">
            <v>( By work )</v>
          </cell>
          <cell r="F153" t="str">
            <v>730E</v>
          </cell>
          <cell r="G153" t="str">
            <v>1500</v>
          </cell>
          <cell r="H153" t="str">
            <v>785</v>
          </cell>
          <cell r="I153" t="str">
            <v>Total</v>
          </cell>
          <cell r="J153" t="str">
            <v>Work</v>
          </cell>
          <cell r="K153" t="str">
            <v>General</v>
          </cell>
          <cell r="L153" t="str">
            <v>Delay</v>
          </cell>
          <cell r="M153" t="str">
            <v>Idle</v>
          </cell>
          <cell r="N153" t="str">
            <v>Rain</v>
          </cell>
          <cell r="O153" t="str">
            <v>Slipp</v>
          </cell>
          <cell r="P153" t="str">
            <v>B/D</v>
          </cell>
          <cell r="T153">
            <v>153</v>
          </cell>
        </row>
        <row r="154">
          <cell r="B154" t="str">
            <v>07  - 08</v>
          </cell>
          <cell r="C154" t="str">
            <v>OB</v>
          </cell>
          <cell r="D154">
            <v>1036</v>
          </cell>
          <cell r="E154">
            <v>1243.2</v>
          </cell>
          <cell r="F154">
            <v>5</v>
          </cell>
          <cell r="G154">
            <v>3</v>
          </cell>
          <cell r="H154">
            <v>0</v>
          </cell>
          <cell r="I154">
            <v>8</v>
          </cell>
          <cell r="J154">
            <v>50</v>
          </cell>
          <cell r="K154">
            <v>0</v>
          </cell>
          <cell r="L154">
            <v>10</v>
          </cell>
          <cell r="M154">
            <v>0</v>
          </cell>
          <cell r="N154">
            <v>0</v>
          </cell>
          <cell r="O154">
            <v>0</v>
          </cell>
          <cell r="Q154" t="str">
            <v>P2H Start 07:10</v>
          </cell>
          <cell r="T154">
            <v>154</v>
          </cell>
          <cell r="U154">
            <v>0</v>
          </cell>
          <cell r="V154">
            <v>0</v>
          </cell>
          <cell r="W154">
            <v>0</v>
          </cell>
          <cell r="X154">
            <v>0</v>
          </cell>
          <cell r="Y154">
            <v>0</v>
          </cell>
          <cell r="Z154">
            <v>0</v>
          </cell>
          <cell r="AA154">
            <v>0</v>
          </cell>
        </row>
        <row r="155">
          <cell r="B155" t="str">
            <v>08  - 09</v>
          </cell>
          <cell r="C155" t="str">
            <v>OB</v>
          </cell>
          <cell r="D155">
            <v>1036</v>
          </cell>
          <cell r="E155">
            <v>1036</v>
          </cell>
          <cell r="F155">
            <v>5</v>
          </cell>
          <cell r="G155">
            <v>3</v>
          </cell>
          <cell r="H155">
            <v>0</v>
          </cell>
          <cell r="I155">
            <v>8</v>
          </cell>
          <cell r="J155">
            <v>60</v>
          </cell>
          <cell r="K155">
            <v>0</v>
          </cell>
          <cell r="L155">
            <v>0</v>
          </cell>
          <cell r="M155">
            <v>0</v>
          </cell>
          <cell r="N155">
            <v>0</v>
          </cell>
          <cell r="O155">
            <v>0</v>
          </cell>
          <cell r="Q155" t="str">
            <v>Move Front 10'</v>
          </cell>
          <cell r="T155">
            <v>155</v>
          </cell>
          <cell r="U155">
            <v>0</v>
          </cell>
          <cell r="V155">
            <v>0</v>
          </cell>
          <cell r="W155">
            <v>0</v>
          </cell>
          <cell r="X155">
            <v>0</v>
          </cell>
          <cell r="Y155">
            <v>0</v>
          </cell>
          <cell r="Z155">
            <v>0</v>
          </cell>
          <cell r="AA155">
            <v>0</v>
          </cell>
        </row>
        <row r="156">
          <cell r="B156" t="str">
            <v>09  - 10</v>
          </cell>
          <cell r="C156" t="str">
            <v>OB</v>
          </cell>
          <cell r="D156">
            <v>1218</v>
          </cell>
          <cell r="E156">
            <v>1218</v>
          </cell>
          <cell r="F156">
            <v>5</v>
          </cell>
          <cell r="G156">
            <v>3</v>
          </cell>
          <cell r="H156">
            <v>0</v>
          </cell>
          <cell r="I156">
            <v>8</v>
          </cell>
          <cell r="J156">
            <v>60</v>
          </cell>
          <cell r="K156">
            <v>0</v>
          </cell>
          <cell r="L156">
            <v>0</v>
          </cell>
          <cell r="M156">
            <v>0</v>
          </cell>
          <cell r="N156">
            <v>0</v>
          </cell>
          <cell r="O156">
            <v>0</v>
          </cell>
          <cell r="Q156">
            <v>0</v>
          </cell>
          <cell r="T156">
            <v>156</v>
          </cell>
          <cell r="U156">
            <v>0</v>
          </cell>
          <cell r="V156">
            <v>0</v>
          </cell>
          <cell r="W156">
            <v>0</v>
          </cell>
          <cell r="X156">
            <v>0</v>
          </cell>
          <cell r="Y156">
            <v>0</v>
          </cell>
          <cell r="Z156">
            <v>0</v>
          </cell>
          <cell r="AA156">
            <v>0</v>
          </cell>
        </row>
        <row r="157">
          <cell r="B157" t="str">
            <v>10  - 11</v>
          </cell>
          <cell r="C157" t="str">
            <v>OB</v>
          </cell>
          <cell r="D157">
            <v>1288</v>
          </cell>
          <cell r="E157">
            <v>1288</v>
          </cell>
          <cell r="F157">
            <v>5</v>
          </cell>
          <cell r="G157">
            <v>3</v>
          </cell>
          <cell r="H157">
            <v>0</v>
          </cell>
          <cell r="I157">
            <v>8</v>
          </cell>
          <cell r="J157">
            <v>60</v>
          </cell>
          <cell r="K157">
            <v>0</v>
          </cell>
          <cell r="L157">
            <v>0</v>
          </cell>
          <cell r="M157">
            <v>0</v>
          </cell>
          <cell r="N157">
            <v>0</v>
          </cell>
          <cell r="O157">
            <v>0</v>
          </cell>
          <cell r="Q157">
            <v>0</v>
          </cell>
          <cell r="T157">
            <v>157</v>
          </cell>
          <cell r="U157">
            <v>0</v>
          </cell>
          <cell r="V157">
            <v>0</v>
          </cell>
          <cell r="W157">
            <v>0</v>
          </cell>
          <cell r="X157">
            <v>0</v>
          </cell>
          <cell r="Y157">
            <v>0</v>
          </cell>
          <cell r="Z157">
            <v>0</v>
          </cell>
          <cell r="AA157">
            <v>0</v>
          </cell>
        </row>
        <row r="158">
          <cell r="B158" t="str">
            <v>11  - 12</v>
          </cell>
          <cell r="C158" t="str">
            <v>OB</v>
          </cell>
          <cell r="D158">
            <v>1036</v>
          </cell>
          <cell r="E158">
            <v>1036</v>
          </cell>
          <cell r="F158">
            <v>5</v>
          </cell>
          <cell r="G158">
            <v>3</v>
          </cell>
          <cell r="H158">
            <v>0</v>
          </cell>
          <cell r="I158">
            <v>8</v>
          </cell>
          <cell r="J158">
            <v>60</v>
          </cell>
          <cell r="K158">
            <v>0</v>
          </cell>
          <cell r="L158">
            <v>0</v>
          </cell>
          <cell r="M158">
            <v>0</v>
          </cell>
          <cell r="N158">
            <v>0</v>
          </cell>
          <cell r="O158">
            <v>0</v>
          </cell>
          <cell r="Q158">
            <v>0</v>
          </cell>
          <cell r="T158">
            <v>158</v>
          </cell>
          <cell r="U158">
            <v>0</v>
          </cell>
          <cell r="V158">
            <v>0</v>
          </cell>
          <cell r="W158">
            <v>0</v>
          </cell>
          <cell r="X158">
            <v>0</v>
          </cell>
          <cell r="Y158">
            <v>0</v>
          </cell>
          <cell r="Z158">
            <v>0</v>
          </cell>
          <cell r="AA158">
            <v>0</v>
          </cell>
        </row>
        <row r="159">
          <cell r="B159" t="str">
            <v>12  - 13</v>
          </cell>
          <cell r="C159" t="str">
            <v>OB</v>
          </cell>
          <cell r="D159">
            <v>588</v>
          </cell>
          <cell r="E159">
            <v>1176</v>
          </cell>
          <cell r="F159">
            <v>5</v>
          </cell>
          <cell r="G159">
            <v>3</v>
          </cell>
          <cell r="H159">
            <v>0</v>
          </cell>
          <cell r="I159">
            <v>8</v>
          </cell>
          <cell r="J159">
            <v>30</v>
          </cell>
          <cell r="K159">
            <v>0</v>
          </cell>
          <cell r="L159">
            <v>30</v>
          </cell>
          <cell r="M159">
            <v>0</v>
          </cell>
          <cell r="N159">
            <v>0</v>
          </cell>
          <cell r="O159">
            <v>0</v>
          </cell>
          <cell r="Q159" t="str">
            <v>Rest Time</v>
          </cell>
          <cell r="T159">
            <v>159</v>
          </cell>
          <cell r="U159">
            <v>0</v>
          </cell>
          <cell r="V159">
            <v>0</v>
          </cell>
          <cell r="W159">
            <v>0</v>
          </cell>
          <cell r="X159">
            <v>0</v>
          </cell>
          <cell r="Y159">
            <v>0</v>
          </cell>
          <cell r="Z159">
            <v>0</v>
          </cell>
          <cell r="AA159">
            <v>0</v>
          </cell>
        </row>
        <row r="160">
          <cell r="B160" t="str">
            <v>13  -  14</v>
          </cell>
          <cell r="C160" t="str">
            <v>OB</v>
          </cell>
          <cell r="D160">
            <v>1414</v>
          </cell>
          <cell r="E160">
            <v>1414</v>
          </cell>
          <cell r="F160">
            <v>5</v>
          </cell>
          <cell r="G160">
            <v>3</v>
          </cell>
          <cell r="H160">
            <v>0</v>
          </cell>
          <cell r="I160">
            <v>8</v>
          </cell>
          <cell r="J160">
            <v>60</v>
          </cell>
          <cell r="K160">
            <v>0</v>
          </cell>
          <cell r="L160">
            <v>0</v>
          </cell>
          <cell r="M160">
            <v>0</v>
          </cell>
          <cell r="N160">
            <v>0</v>
          </cell>
          <cell r="O160">
            <v>0</v>
          </cell>
          <cell r="Q160">
            <v>0</v>
          </cell>
          <cell r="T160">
            <v>160</v>
          </cell>
          <cell r="U160">
            <v>0</v>
          </cell>
          <cell r="V160">
            <v>0</v>
          </cell>
          <cell r="W160">
            <v>0</v>
          </cell>
          <cell r="X160">
            <v>0</v>
          </cell>
          <cell r="Y160">
            <v>0</v>
          </cell>
          <cell r="Z160">
            <v>0</v>
          </cell>
          <cell r="AA160">
            <v>0</v>
          </cell>
        </row>
        <row r="161">
          <cell r="B161" t="str">
            <v>14  -  15</v>
          </cell>
          <cell r="C161" t="str">
            <v>OB</v>
          </cell>
          <cell r="D161">
            <v>0</v>
          </cell>
          <cell r="E161">
            <v>0</v>
          </cell>
          <cell r="F161">
            <v>0</v>
          </cell>
          <cell r="G161">
            <v>0</v>
          </cell>
          <cell r="H161">
            <v>0</v>
          </cell>
          <cell r="I161">
            <v>0</v>
          </cell>
          <cell r="J161">
            <v>0</v>
          </cell>
          <cell r="K161">
            <v>0</v>
          </cell>
          <cell r="L161">
            <v>0</v>
          </cell>
          <cell r="M161">
            <v>0</v>
          </cell>
          <cell r="N161">
            <v>60</v>
          </cell>
          <cell r="O161">
            <v>0</v>
          </cell>
          <cell r="Q161" t="str">
            <v>Rain</v>
          </cell>
          <cell r="T161">
            <v>161</v>
          </cell>
          <cell r="U161">
            <v>0</v>
          </cell>
          <cell r="V161">
            <v>0</v>
          </cell>
          <cell r="W161">
            <v>0</v>
          </cell>
          <cell r="X161">
            <v>0</v>
          </cell>
          <cell r="Y161">
            <v>0</v>
          </cell>
          <cell r="Z161">
            <v>0</v>
          </cell>
          <cell r="AA161">
            <v>0</v>
          </cell>
        </row>
        <row r="162">
          <cell r="B162" t="str">
            <v>15  -  16</v>
          </cell>
          <cell r="C162" t="str">
            <v>OB</v>
          </cell>
          <cell r="D162">
            <v>0</v>
          </cell>
          <cell r="E162">
            <v>0</v>
          </cell>
          <cell r="F162">
            <v>0</v>
          </cell>
          <cell r="G162">
            <v>0</v>
          </cell>
          <cell r="H162">
            <v>0</v>
          </cell>
          <cell r="I162">
            <v>0</v>
          </cell>
          <cell r="J162">
            <v>0</v>
          </cell>
          <cell r="K162">
            <v>0</v>
          </cell>
          <cell r="L162">
            <v>0</v>
          </cell>
          <cell r="M162">
            <v>0</v>
          </cell>
          <cell r="N162">
            <v>0</v>
          </cell>
          <cell r="O162">
            <v>60</v>
          </cell>
          <cell r="Q162" t="str">
            <v>Slippery</v>
          </cell>
          <cell r="T162">
            <v>162</v>
          </cell>
          <cell r="U162">
            <v>0</v>
          </cell>
          <cell r="V162">
            <v>0</v>
          </cell>
          <cell r="W162">
            <v>0</v>
          </cell>
          <cell r="X162">
            <v>0</v>
          </cell>
          <cell r="Y162">
            <v>0</v>
          </cell>
          <cell r="Z162">
            <v>0</v>
          </cell>
          <cell r="AA162">
            <v>0</v>
          </cell>
        </row>
        <row r="163">
          <cell r="B163" t="str">
            <v>16  -  17</v>
          </cell>
          <cell r="C163" t="str">
            <v>OB</v>
          </cell>
          <cell r="D163">
            <v>742</v>
          </cell>
          <cell r="E163">
            <v>1484</v>
          </cell>
          <cell r="F163">
            <v>4</v>
          </cell>
          <cell r="G163">
            <v>5</v>
          </cell>
          <cell r="H163">
            <v>0</v>
          </cell>
          <cell r="I163">
            <v>9</v>
          </cell>
          <cell r="J163">
            <v>30</v>
          </cell>
          <cell r="K163">
            <v>0</v>
          </cell>
          <cell r="L163">
            <v>0</v>
          </cell>
          <cell r="M163">
            <v>0</v>
          </cell>
          <cell r="N163">
            <v>0</v>
          </cell>
          <cell r="O163">
            <v>30</v>
          </cell>
          <cell r="Q163" t="str">
            <v>Slippery, Start 16:30</v>
          </cell>
          <cell r="T163">
            <v>163</v>
          </cell>
          <cell r="U163">
            <v>0</v>
          </cell>
          <cell r="V163">
            <v>0</v>
          </cell>
          <cell r="W163">
            <v>0</v>
          </cell>
          <cell r="X163">
            <v>0</v>
          </cell>
          <cell r="Y163">
            <v>0</v>
          </cell>
          <cell r="Z163">
            <v>0</v>
          </cell>
          <cell r="AA163">
            <v>0</v>
          </cell>
        </row>
        <row r="164">
          <cell r="B164" t="str">
            <v>17  -  18</v>
          </cell>
          <cell r="C164" t="str">
            <v>OB</v>
          </cell>
          <cell r="D164">
            <v>1680</v>
          </cell>
          <cell r="E164">
            <v>1680</v>
          </cell>
          <cell r="F164">
            <v>4</v>
          </cell>
          <cell r="G164">
            <v>5</v>
          </cell>
          <cell r="H164">
            <v>0</v>
          </cell>
          <cell r="I164">
            <v>9</v>
          </cell>
          <cell r="J164">
            <v>60</v>
          </cell>
          <cell r="K164">
            <v>0</v>
          </cell>
          <cell r="L164">
            <v>0</v>
          </cell>
          <cell r="M164">
            <v>0</v>
          </cell>
          <cell r="N164">
            <v>0</v>
          </cell>
          <cell r="O164">
            <v>0</v>
          </cell>
          <cell r="Q164">
            <v>0</v>
          </cell>
          <cell r="T164">
            <v>164</v>
          </cell>
          <cell r="U164">
            <v>0</v>
          </cell>
          <cell r="V164">
            <v>0</v>
          </cell>
          <cell r="W164">
            <v>0</v>
          </cell>
          <cell r="X164">
            <v>0</v>
          </cell>
          <cell r="Y164">
            <v>0</v>
          </cell>
          <cell r="Z164">
            <v>0</v>
          </cell>
          <cell r="AA164">
            <v>0</v>
          </cell>
        </row>
        <row r="165">
          <cell r="B165" t="str">
            <v>18  -  19</v>
          </cell>
          <cell r="C165" t="str">
            <v>OB</v>
          </cell>
          <cell r="D165">
            <v>574</v>
          </cell>
          <cell r="E165">
            <v>1148</v>
          </cell>
          <cell r="F165">
            <v>5</v>
          </cell>
          <cell r="G165">
            <v>4</v>
          </cell>
          <cell r="H165">
            <v>0</v>
          </cell>
          <cell r="I165">
            <v>9</v>
          </cell>
          <cell r="J165">
            <v>30</v>
          </cell>
          <cell r="K165">
            <v>0</v>
          </cell>
          <cell r="L165">
            <v>30</v>
          </cell>
          <cell r="M165">
            <v>0</v>
          </cell>
          <cell r="N165">
            <v>0</v>
          </cell>
          <cell r="O165">
            <v>0</v>
          </cell>
          <cell r="Q165" t="str">
            <v>Rest Time</v>
          </cell>
          <cell r="T165">
            <v>165</v>
          </cell>
          <cell r="U165">
            <v>0</v>
          </cell>
          <cell r="V165">
            <v>0</v>
          </cell>
          <cell r="W165">
            <v>0</v>
          </cell>
          <cell r="X165">
            <v>0</v>
          </cell>
          <cell r="Y165">
            <v>0</v>
          </cell>
          <cell r="Z165">
            <v>0</v>
          </cell>
          <cell r="AA165">
            <v>0</v>
          </cell>
        </row>
        <row r="166">
          <cell r="B166" t="str">
            <v>19  -  20</v>
          </cell>
          <cell r="C166" t="str">
            <v>OB</v>
          </cell>
          <cell r="D166">
            <v>0</v>
          </cell>
          <cell r="E166">
            <v>0</v>
          </cell>
          <cell r="F166">
            <v>0</v>
          </cell>
          <cell r="G166">
            <v>0</v>
          </cell>
          <cell r="H166">
            <v>0</v>
          </cell>
          <cell r="I166">
            <v>0</v>
          </cell>
          <cell r="J166">
            <v>0</v>
          </cell>
          <cell r="K166">
            <v>0</v>
          </cell>
          <cell r="L166">
            <v>0</v>
          </cell>
          <cell r="M166">
            <v>0</v>
          </cell>
          <cell r="N166">
            <v>60</v>
          </cell>
          <cell r="O166">
            <v>0</v>
          </cell>
          <cell r="Q166" t="str">
            <v>Rain</v>
          </cell>
          <cell r="T166">
            <v>166</v>
          </cell>
          <cell r="U166">
            <v>0</v>
          </cell>
          <cell r="V166">
            <v>0</v>
          </cell>
          <cell r="W166">
            <v>0</v>
          </cell>
          <cell r="X166">
            <v>0</v>
          </cell>
          <cell r="Y166">
            <v>0</v>
          </cell>
          <cell r="Z166">
            <v>0</v>
          </cell>
          <cell r="AA166">
            <v>0</v>
          </cell>
        </row>
        <row r="167">
          <cell r="B167" t="str">
            <v>20  -  21</v>
          </cell>
          <cell r="C167" t="str">
            <v>OB</v>
          </cell>
          <cell r="D167">
            <v>0</v>
          </cell>
          <cell r="E167">
            <v>0</v>
          </cell>
          <cell r="F167">
            <v>0</v>
          </cell>
          <cell r="G167">
            <v>0</v>
          </cell>
          <cell r="H167">
            <v>0</v>
          </cell>
          <cell r="I167">
            <v>0</v>
          </cell>
          <cell r="J167">
            <v>0</v>
          </cell>
          <cell r="K167">
            <v>0</v>
          </cell>
          <cell r="L167">
            <v>0</v>
          </cell>
          <cell r="M167">
            <v>0</v>
          </cell>
          <cell r="N167">
            <v>60</v>
          </cell>
          <cell r="O167">
            <v>0</v>
          </cell>
          <cell r="Q167" t="str">
            <v>Rain</v>
          </cell>
          <cell r="T167">
            <v>167</v>
          </cell>
          <cell r="U167">
            <v>0</v>
          </cell>
          <cell r="V167">
            <v>0</v>
          </cell>
          <cell r="W167">
            <v>0</v>
          </cell>
          <cell r="X167">
            <v>0</v>
          </cell>
          <cell r="Y167">
            <v>0</v>
          </cell>
          <cell r="Z167">
            <v>0</v>
          </cell>
          <cell r="AA167">
            <v>0</v>
          </cell>
        </row>
        <row r="168">
          <cell r="B168" t="str">
            <v>21  -  22</v>
          </cell>
          <cell r="C168" t="str">
            <v>OB</v>
          </cell>
          <cell r="D168">
            <v>0</v>
          </cell>
          <cell r="E168">
            <v>0</v>
          </cell>
          <cell r="F168">
            <v>0</v>
          </cell>
          <cell r="G168">
            <v>0</v>
          </cell>
          <cell r="H168">
            <v>0</v>
          </cell>
          <cell r="I168">
            <v>0</v>
          </cell>
          <cell r="J168">
            <v>0</v>
          </cell>
          <cell r="K168">
            <v>0</v>
          </cell>
          <cell r="L168">
            <v>0</v>
          </cell>
          <cell r="M168">
            <v>0</v>
          </cell>
          <cell r="N168">
            <v>60</v>
          </cell>
          <cell r="O168">
            <v>0</v>
          </cell>
          <cell r="Q168" t="str">
            <v>Rain</v>
          </cell>
          <cell r="T168">
            <v>168</v>
          </cell>
          <cell r="U168">
            <v>0</v>
          </cell>
          <cell r="V168">
            <v>0</v>
          </cell>
          <cell r="W168">
            <v>0</v>
          </cell>
          <cell r="X168">
            <v>0</v>
          </cell>
          <cell r="Y168">
            <v>0</v>
          </cell>
          <cell r="Z168">
            <v>0</v>
          </cell>
          <cell r="AA168">
            <v>0</v>
          </cell>
        </row>
        <row r="169">
          <cell r="B169" t="str">
            <v>22  -  23</v>
          </cell>
          <cell r="C169" t="str">
            <v>OB</v>
          </cell>
          <cell r="D169">
            <v>0</v>
          </cell>
          <cell r="E169">
            <v>0</v>
          </cell>
          <cell r="F169">
            <v>0</v>
          </cell>
          <cell r="G169">
            <v>0</v>
          </cell>
          <cell r="H169">
            <v>0</v>
          </cell>
          <cell r="I169">
            <v>0</v>
          </cell>
          <cell r="J169">
            <v>0</v>
          </cell>
          <cell r="K169">
            <v>0</v>
          </cell>
          <cell r="L169">
            <v>0</v>
          </cell>
          <cell r="M169">
            <v>0</v>
          </cell>
          <cell r="N169">
            <v>60</v>
          </cell>
          <cell r="O169">
            <v>0</v>
          </cell>
          <cell r="Q169" t="str">
            <v>Rain</v>
          </cell>
          <cell r="T169">
            <v>169</v>
          </cell>
          <cell r="U169">
            <v>0</v>
          </cell>
          <cell r="V169">
            <v>0</v>
          </cell>
          <cell r="W169">
            <v>0</v>
          </cell>
          <cell r="X169">
            <v>0</v>
          </cell>
          <cell r="Y169">
            <v>0</v>
          </cell>
          <cell r="Z169">
            <v>0</v>
          </cell>
          <cell r="AA169">
            <v>0</v>
          </cell>
        </row>
        <row r="170">
          <cell r="B170" t="str">
            <v>23  -  24</v>
          </cell>
          <cell r="C170" t="str">
            <v>OB</v>
          </cell>
          <cell r="D170">
            <v>0</v>
          </cell>
          <cell r="E170">
            <v>0</v>
          </cell>
          <cell r="F170">
            <v>0</v>
          </cell>
          <cell r="G170">
            <v>0</v>
          </cell>
          <cell r="H170">
            <v>0</v>
          </cell>
          <cell r="I170">
            <v>0</v>
          </cell>
          <cell r="J170">
            <v>0</v>
          </cell>
          <cell r="K170">
            <v>0</v>
          </cell>
          <cell r="L170">
            <v>0</v>
          </cell>
          <cell r="M170">
            <v>0</v>
          </cell>
          <cell r="N170">
            <v>0</v>
          </cell>
          <cell r="O170">
            <v>60</v>
          </cell>
          <cell r="Q170" t="str">
            <v>Slippery</v>
          </cell>
          <cell r="T170">
            <v>170</v>
          </cell>
          <cell r="U170">
            <v>0</v>
          </cell>
          <cell r="V170">
            <v>0</v>
          </cell>
          <cell r="W170">
            <v>0</v>
          </cell>
          <cell r="X170">
            <v>0</v>
          </cell>
          <cell r="Y170">
            <v>0</v>
          </cell>
          <cell r="Z170">
            <v>0</v>
          </cell>
          <cell r="AA170">
            <v>0</v>
          </cell>
        </row>
        <row r="171">
          <cell r="B171" t="str">
            <v>24  -  01</v>
          </cell>
          <cell r="C171" t="str">
            <v>OB</v>
          </cell>
          <cell r="D171">
            <v>0</v>
          </cell>
          <cell r="E171">
            <v>0</v>
          </cell>
          <cell r="F171">
            <v>0</v>
          </cell>
          <cell r="G171">
            <v>0</v>
          </cell>
          <cell r="H171">
            <v>0</v>
          </cell>
          <cell r="I171">
            <v>0</v>
          </cell>
          <cell r="J171">
            <v>0</v>
          </cell>
          <cell r="K171">
            <v>0</v>
          </cell>
          <cell r="L171">
            <v>0</v>
          </cell>
          <cell r="M171">
            <v>0</v>
          </cell>
          <cell r="N171">
            <v>0</v>
          </cell>
          <cell r="O171">
            <v>60</v>
          </cell>
          <cell r="Q171" t="str">
            <v>Slippery</v>
          </cell>
          <cell r="T171">
            <v>171</v>
          </cell>
          <cell r="U171">
            <v>0</v>
          </cell>
          <cell r="V171">
            <v>0</v>
          </cell>
          <cell r="W171">
            <v>0</v>
          </cell>
          <cell r="X171">
            <v>0</v>
          </cell>
          <cell r="Y171">
            <v>0</v>
          </cell>
          <cell r="Z171">
            <v>0</v>
          </cell>
          <cell r="AA171">
            <v>0</v>
          </cell>
        </row>
        <row r="172">
          <cell r="B172" t="str">
            <v>01  -  02</v>
          </cell>
          <cell r="C172" t="str">
            <v>OB</v>
          </cell>
          <cell r="D172">
            <v>0</v>
          </cell>
          <cell r="E172">
            <v>0</v>
          </cell>
          <cell r="F172">
            <v>0</v>
          </cell>
          <cell r="G172">
            <v>0</v>
          </cell>
          <cell r="H172">
            <v>0</v>
          </cell>
          <cell r="I172">
            <v>0</v>
          </cell>
          <cell r="J172">
            <v>0</v>
          </cell>
          <cell r="K172">
            <v>0</v>
          </cell>
          <cell r="L172">
            <v>0</v>
          </cell>
          <cell r="M172">
            <v>0</v>
          </cell>
          <cell r="N172">
            <v>0</v>
          </cell>
          <cell r="O172">
            <v>60</v>
          </cell>
          <cell r="Q172" t="str">
            <v>Slippery</v>
          </cell>
          <cell r="T172">
            <v>172</v>
          </cell>
          <cell r="U172">
            <v>0</v>
          </cell>
          <cell r="V172">
            <v>0</v>
          </cell>
          <cell r="W172">
            <v>0</v>
          </cell>
          <cell r="X172">
            <v>0</v>
          </cell>
          <cell r="Y172">
            <v>0</v>
          </cell>
          <cell r="Z172">
            <v>0</v>
          </cell>
          <cell r="AA172">
            <v>0</v>
          </cell>
        </row>
        <row r="173">
          <cell r="B173" t="str">
            <v>02  -  03</v>
          </cell>
          <cell r="C173" t="str">
            <v>OB</v>
          </cell>
          <cell r="D173">
            <v>770</v>
          </cell>
          <cell r="E173">
            <v>1320</v>
          </cell>
          <cell r="F173">
            <v>4</v>
          </cell>
          <cell r="G173">
            <v>2</v>
          </cell>
          <cell r="H173">
            <v>0</v>
          </cell>
          <cell r="I173">
            <v>6</v>
          </cell>
          <cell r="J173">
            <v>35</v>
          </cell>
          <cell r="K173">
            <v>0</v>
          </cell>
          <cell r="L173">
            <v>0</v>
          </cell>
          <cell r="M173">
            <v>0</v>
          </cell>
          <cell r="N173">
            <v>25</v>
          </cell>
          <cell r="O173">
            <v>0</v>
          </cell>
          <cell r="Q173" t="str">
            <v>Rain</v>
          </cell>
          <cell r="T173">
            <v>173</v>
          </cell>
          <cell r="U173">
            <v>0</v>
          </cell>
          <cell r="V173">
            <v>0</v>
          </cell>
          <cell r="W173">
            <v>0</v>
          </cell>
          <cell r="X173">
            <v>0</v>
          </cell>
          <cell r="Y173">
            <v>0</v>
          </cell>
          <cell r="Z173">
            <v>0</v>
          </cell>
          <cell r="AA173">
            <v>0</v>
          </cell>
        </row>
        <row r="174">
          <cell r="B174" t="str">
            <v>03  -  04</v>
          </cell>
          <cell r="C174" t="str">
            <v>OB</v>
          </cell>
          <cell r="D174">
            <v>0</v>
          </cell>
          <cell r="E174">
            <v>0</v>
          </cell>
          <cell r="F174">
            <v>0</v>
          </cell>
          <cell r="G174">
            <v>0</v>
          </cell>
          <cell r="H174">
            <v>0</v>
          </cell>
          <cell r="I174">
            <v>0</v>
          </cell>
          <cell r="J174">
            <v>0</v>
          </cell>
          <cell r="K174">
            <v>0</v>
          </cell>
          <cell r="L174">
            <v>0</v>
          </cell>
          <cell r="M174">
            <v>0</v>
          </cell>
          <cell r="N174">
            <v>60</v>
          </cell>
          <cell r="O174">
            <v>0</v>
          </cell>
          <cell r="Q174" t="str">
            <v>Rain</v>
          </cell>
          <cell r="T174">
            <v>174</v>
          </cell>
          <cell r="U174">
            <v>0</v>
          </cell>
          <cell r="V174">
            <v>0</v>
          </cell>
          <cell r="W174">
            <v>0</v>
          </cell>
          <cell r="X174">
            <v>0</v>
          </cell>
          <cell r="Y174">
            <v>0</v>
          </cell>
          <cell r="Z174">
            <v>0</v>
          </cell>
          <cell r="AA174">
            <v>0</v>
          </cell>
        </row>
        <row r="175">
          <cell r="B175" t="str">
            <v>04  -  05</v>
          </cell>
          <cell r="C175" t="str">
            <v>OB</v>
          </cell>
          <cell r="D175">
            <v>0</v>
          </cell>
          <cell r="E175">
            <v>0</v>
          </cell>
          <cell r="F175">
            <v>0</v>
          </cell>
          <cell r="G175">
            <v>0</v>
          </cell>
          <cell r="H175">
            <v>0</v>
          </cell>
          <cell r="I175">
            <v>0</v>
          </cell>
          <cell r="J175">
            <v>0</v>
          </cell>
          <cell r="K175">
            <v>0</v>
          </cell>
          <cell r="L175">
            <v>0</v>
          </cell>
          <cell r="M175">
            <v>0</v>
          </cell>
          <cell r="N175">
            <v>0</v>
          </cell>
          <cell r="O175">
            <v>60</v>
          </cell>
          <cell r="Q175" t="str">
            <v>Slippery</v>
          </cell>
          <cell r="T175">
            <v>175</v>
          </cell>
          <cell r="U175">
            <v>0</v>
          </cell>
          <cell r="V175">
            <v>0</v>
          </cell>
          <cell r="W175">
            <v>0</v>
          </cell>
          <cell r="X175">
            <v>0</v>
          </cell>
          <cell r="Y175">
            <v>0</v>
          </cell>
          <cell r="Z175">
            <v>0</v>
          </cell>
          <cell r="AA175">
            <v>0</v>
          </cell>
        </row>
        <row r="176">
          <cell r="B176" t="str">
            <v>05  -  06</v>
          </cell>
          <cell r="C176" t="str">
            <v>OB</v>
          </cell>
          <cell r="D176">
            <v>0</v>
          </cell>
          <cell r="E176">
            <v>0</v>
          </cell>
          <cell r="F176">
            <v>0</v>
          </cell>
          <cell r="G176">
            <v>0</v>
          </cell>
          <cell r="H176">
            <v>0</v>
          </cell>
          <cell r="I176">
            <v>0</v>
          </cell>
          <cell r="J176">
            <v>0</v>
          </cell>
          <cell r="K176">
            <v>0</v>
          </cell>
          <cell r="L176">
            <v>0</v>
          </cell>
          <cell r="M176">
            <v>0</v>
          </cell>
          <cell r="N176">
            <v>0</v>
          </cell>
          <cell r="O176">
            <v>60</v>
          </cell>
          <cell r="Q176" t="str">
            <v>Slippery</v>
          </cell>
          <cell r="T176">
            <v>176</v>
          </cell>
          <cell r="U176">
            <v>0</v>
          </cell>
          <cell r="V176">
            <v>0</v>
          </cell>
          <cell r="W176">
            <v>0</v>
          </cell>
          <cell r="X176">
            <v>0</v>
          </cell>
          <cell r="Y176">
            <v>0</v>
          </cell>
          <cell r="Z176">
            <v>0</v>
          </cell>
          <cell r="AA176">
            <v>0</v>
          </cell>
        </row>
        <row r="177">
          <cell r="B177" t="str">
            <v>06  -  07</v>
          </cell>
          <cell r="C177" t="str">
            <v>OB</v>
          </cell>
          <cell r="D177">
            <v>0</v>
          </cell>
          <cell r="E177">
            <v>0</v>
          </cell>
          <cell r="F177">
            <v>0</v>
          </cell>
          <cell r="G177">
            <v>0</v>
          </cell>
          <cell r="H177">
            <v>0</v>
          </cell>
          <cell r="I177">
            <v>0</v>
          </cell>
          <cell r="J177">
            <v>0</v>
          </cell>
          <cell r="K177">
            <v>0</v>
          </cell>
          <cell r="L177">
            <v>0</v>
          </cell>
          <cell r="M177">
            <v>0</v>
          </cell>
          <cell r="N177">
            <v>0</v>
          </cell>
          <cell r="O177">
            <v>60</v>
          </cell>
          <cell r="Q177" t="str">
            <v>Slippery</v>
          </cell>
          <cell r="T177">
            <v>177</v>
          </cell>
          <cell r="U177">
            <v>0</v>
          </cell>
          <cell r="V177">
            <v>0</v>
          </cell>
          <cell r="W177">
            <v>0</v>
          </cell>
          <cell r="X177">
            <v>0</v>
          </cell>
          <cell r="Y177">
            <v>0</v>
          </cell>
          <cell r="Z177">
            <v>0</v>
          </cell>
          <cell r="AA177">
            <v>0</v>
          </cell>
        </row>
        <row r="178">
          <cell r="B178" t="str">
            <v>RESUME</v>
          </cell>
          <cell r="C178" t="str">
            <v>PROD</v>
          </cell>
          <cell r="E178" t="str">
            <v>PROD'TY</v>
          </cell>
          <cell r="G178" t="str">
            <v>WORK HOURS</v>
          </cell>
          <cell r="J178" t="str">
            <v>LOST TIME</v>
          </cell>
          <cell r="L178" t="str">
            <v>DOWN</v>
          </cell>
          <cell r="M178" t="str">
            <v>PA</v>
          </cell>
          <cell r="O178" t="str">
            <v>UA PROD</v>
          </cell>
          <cell r="Q178" t="str">
            <v>OPERATOR</v>
          </cell>
          <cell r="R178" t="str">
            <v>GROUP LEADER</v>
          </cell>
          <cell r="T178">
            <v>178</v>
          </cell>
        </row>
        <row r="179">
          <cell r="B179" t="str">
            <v>GROUP</v>
          </cell>
          <cell r="C179" t="str">
            <v>WASTE</v>
          </cell>
          <cell r="D179" t="str">
            <v>CC</v>
          </cell>
          <cell r="E179" t="str">
            <v>WASTE</v>
          </cell>
          <cell r="F179" t="str">
            <v>CC</v>
          </cell>
          <cell r="G179" t="str">
            <v>WASTE</v>
          </cell>
          <cell r="H179" t="str">
            <v>CC</v>
          </cell>
          <cell r="I179" t="str">
            <v>GEN</v>
          </cell>
          <cell r="J179" t="str">
            <v>DELAY</v>
          </cell>
          <cell r="K179" t="str">
            <v>IDLE</v>
          </cell>
          <cell r="L179" t="str">
            <v>TIME</v>
          </cell>
          <cell r="M179" t="str">
            <v>PLAN</v>
          </cell>
          <cell r="N179" t="str">
            <v>ACT</v>
          </cell>
          <cell r="O179" t="str">
            <v>PLAN</v>
          </cell>
          <cell r="P179" t="str">
            <v>ACT</v>
          </cell>
          <cell r="T179">
            <v>179</v>
          </cell>
        </row>
        <row r="180">
          <cell r="B180" t="str">
            <v>Shift 1</v>
          </cell>
          <cell r="C180">
            <v>7616</v>
          </cell>
          <cell r="D180">
            <v>0</v>
          </cell>
          <cell r="E180">
            <v>1202.5263157894738</v>
          </cell>
          <cell r="F180">
            <v>0</v>
          </cell>
          <cell r="G180">
            <v>6.333333333333333</v>
          </cell>
          <cell r="H180">
            <v>0</v>
          </cell>
          <cell r="I180">
            <v>0</v>
          </cell>
          <cell r="J180">
            <v>0.66666666666666663</v>
          </cell>
          <cell r="K180">
            <v>1</v>
          </cell>
          <cell r="L180">
            <v>0</v>
          </cell>
          <cell r="M180">
            <v>0.95</v>
          </cell>
          <cell r="N180">
            <v>1</v>
          </cell>
          <cell r="O180">
            <v>0.875</v>
          </cell>
          <cell r="P180">
            <v>0.79166666666666663</v>
          </cell>
          <cell r="Q180" t="str">
            <v>Kristinus</v>
          </cell>
          <cell r="R180" t="str">
            <v>Bardono</v>
          </cell>
          <cell r="T180">
            <v>180</v>
          </cell>
          <cell r="U180">
            <v>0</v>
          </cell>
          <cell r="V180">
            <v>0</v>
          </cell>
          <cell r="W180">
            <v>0</v>
          </cell>
          <cell r="X180">
            <v>0</v>
          </cell>
          <cell r="Y180">
            <v>0</v>
          </cell>
          <cell r="Z180">
            <v>0</v>
          </cell>
          <cell r="AA180">
            <v>0</v>
          </cell>
        </row>
        <row r="181">
          <cell r="B181" t="str">
            <v>Shift 2</v>
          </cell>
          <cell r="C181">
            <v>2996</v>
          </cell>
          <cell r="D181">
            <v>0</v>
          </cell>
          <cell r="E181">
            <v>1498</v>
          </cell>
          <cell r="F181">
            <v>0</v>
          </cell>
          <cell r="G181">
            <v>2</v>
          </cell>
          <cell r="H181">
            <v>0</v>
          </cell>
          <cell r="I181">
            <v>0</v>
          </cell>
          <cell r="J181">
            <v>0.5</v>
          </cell>
          <cell r="K181">
            <v>5.5</v>
          </cell>
          <cell r="L181">
            <v>0</v>
          </cell>
          <cell r="M181">
            <v>0.95</v>
          </cell>
          <cell r="N181">
            <v>1</v>
          </cell>
          <cell r="O181">
            <v>0.875</v>
          </cell>
          <cell r="P181">
            <v>0.25</v>
          </cell>
          <cell r="Q181" t="str">
            <v>Suprapto</v>
          </cell>
          <cell r="R181" t="str">
            <v>Bardono</v>
          </cell>
          <cell r="T181">
            <v>181</v>
          </cell>
          <cell r="U181">
            <v>0</v>
          </cell>
          <cell r="V181">
            <v>0</v>
          </cell>
          <cell r="W181">
            <v>0</v>
          </cell>
          <cell r="X181">
            <v>0</v>
          </cell>
          <cell r="Y181">
            <v>0</v>
          </cell>
          <cell r="Z181">
            <v>0</v>
          </cell>
          <cell r="AA181">
            <v>0</v>
          </cell>
        </row>
        <row r="182">
          <cell r="B182" t="str">
            <v>Shift 3</v>
          </cell>
          <cell r="C182">
            <v>770</v>
          </cell>
          <cell r="D182">
            <v>0</v>
          </cell>
          <cell r="E182">
            <v>1320</v>
          </cell>
          <cell r="F182">
            <v>0</v>
          </cell>
          <cell r="G182">
            <v>0.58333333333333337</v>
          </cell>
          <cell r="H182">
            <v>0</v>
          </cell>
          <cell r="I182">
            <v>0</v>
          </cell>
          <cell r="J182">
            <v>0</v>
          </cell>
          <cell r="K182">
            <v>7.416666666666667</v>
          </cell>
          <cell r="L182">
            <v>0</v>
          </cell>
          <cell r="M182">
            <v>0.95</v>
          </cell>
          <cell r="N182">
            <v>1</v>
          </cell>
          <cell r="O182">
            <v>0.875</v>
          </cell>
          <cell r="P182">
            <v>7.2916666666666671E-2</v>
          </cell>
          <cell r="Q182" t="str">
            <v>Fadli</v>
          </cell>
          <cell r="R182" t="str">
            <v>Fresye A Lumansik</v>
          </cell>
          <cell r="T182">
            <v>182</v>
          </cell>
          <cell r="U182">
            <v>0</v>
          </cell>
          <cell r="V182">
            <v>0</v>
          </cell>
          <cell r="W182">
            <v>0</v>
          </cell>
          <cell r="X182">
            <v>0</v>
          </cell>
          <cell r="Y182">
            <v>0</v>
          </cell>
          <cell r="Z182">
            <v>0</v>
          </cell>
          <cell r="AA182">
            <v>0</v>
          </cell>
        </row>
        <row r="183">
          <cell r="B183" t="str">
            <v>Shift 6</v>
          </cell>
          <cell r="C183">
            <v>10038</v>
          </cell>
          <cell r="D183">
            <v>0</v>
          </cell>
          <cell r="E183">
            <v>1281.4468085106384</v>
          </cell>
          <cell r="F183">
            <v>0</v>
          </cell>
          <cell r="G183">
            <v>7.833333333333333</v>
          </cell>
          <cell r="H183">
            <v>0</v>
          </cell>
          <cell r="I183">
            <v>0</v>
          </cell>
          <cell r="J183">
            <v>0.66666666666666663</v>
          </cell>
          <cell r="K183">
            <v>2.5</v>
          </cell>
          <cell r="L183">
            <v>0</v>
          </cell>
          <cell r="M183">
            <v>0.95</v>
          </cell>
          <cell r="N183">
            <v>1</v>
          </cell>
          <cell r="O183">
            <v>0.875</v>
          </cell>
          <cell r="P183">
            <v>0.71212121212121204</v>
          </cell>
          <cell r="Q183">
            <v>0</v>
          </cell>
          <cell r="R183">
            <v>0</v>
          </cell>
          <cell r="T183">
            <v>183</v>
          </cell>
          <cell r="U183">
            <v>0</v>
          </cell>
          <cell r="V183">
            <v>0</v>
          </cell>
          <cell r="W183">
            <v>0</v>
          </cell>
          <cell r="X183">
            <v>0</v>
          </cell>
          <cell r="Y183">
            <v>0</v>
          </cell>
          <cell r="Z183">
            <v>0</v>
          </cell>
          <cell r="AA183">
            <v>0</v>
          </cell>
        </row>
        <row r="184">
          <cell r="B184" t="str">
            <v>Shift 7</v>
          </cell>
          <cell r="C184">
            <v>1344</v>
          </cell>
          <cell r="D184">
            <v>0</v>
          </cell>
          <cell r="E184">
            <v>1240.6153846153848</v>
          </cell>
          <cell r="F184">
            <v>0</v>
          </cell>
          <cell r="G184">
            <v>1.0833333333333333</v>
          </cell>
          <cell r="H184">
            <v>0</v>
          </cell>
          <cell r="I184">
            <v>0</v>
          </cell>
          <cell r="J184">
            <v>0.5</v>
          </cell>
          <cell r="K184">
            <v>11.416666666666666</v>
          </cell>
          <cell r="L184">
            <v>0</v>
          </cell>
          <cell r="M184">
            <v>0.95</v>
          </cell>
          <cell r="N184">
            <v>1</v>
          </cell>
          <cell r="O184">
            <v>0.875</v>
          </cell>
          <cell r="P184">
            <v>8.3333333333333329E-2</v>
          </cell>
          <cell r="Q184">
            <v>0</v>
          </cell>
          <cell r="R184">
            <v>0</v>
          </cell>
          <cell r="T184">
            <v>184</v>
          </cell>
          <cell r="U184">
            <v>0</v>
          </cell>
          <cell r="V184">
            <v>0</v>
          </cell>
          <cell r="W184">
            <v>0</v>
          </cell>
          <cell r="X184">
            <v>0</v>
          </cell>
          <cell r="Y184">
            <v>0</v>
          </cell>
          <cell r="Z184">
            <v>0</v>
          </cell>
          <cell r="AA184">
            <v>0</v>
          </cell>
        </row>
        <row r="185">
          <cell r="B185" t="str">
            <v>TOTAL</v>
          </cell>
          <cell r="C185">
            <v>11382</v>
          </cell>
          <cell r="D185">
            <v>0</v>
          </cell>
          <cell r="E185">
            <v>1276.4859813084113</v>
          </cell>
          <cell r="F185">
            <v>0</v>
          </cell>
          <cell r="G185">
            <v>8.9166666666666661</v>
          </cell>
          <cell r="H185">
            <v>0</v>
          </cell>
          <cell r="I185">
            <v>0</v>
          </cell>
          <cell r="J185">
            <v>1.1666666666666665</v>
          </cell>
          <cell r="K185">
            <v>13.916666666666666</v>
          </cell>
          <cell r="L185">
            <v>0</v>
          </cell>
          <cell r="M185">
            <v>0.95</v>
          </cell>
          <cell r="N185">
            <v>1</v>
          </cell>
          <cell r="O185">
            <v>0.875</v>
          </cell>
          <cell r="P185">
            <v>0.37152777777777773</v>
          </cell>
          <cell r="Q185" t="str">
            <v>Hiras Silaban</v>
          </cell>
          <cell r="R185" t="str">
            <v>Fresye A L</v>
          </cell>
          <cell r="T185">
            <v>185</v>
          </cell>
          <cell r="U185">
            <v>0</v>
          </cell>
          <cell r="V185">
            <v>0</v>
          </cell>
          <cell r="W185">
            <v>0</v>
          </cell>
          <cell r="X185">
            <v>0</v>
          </cell>
          <cell r="Y185">
            <v>0</v>
          </cell>
          <cell r="Z185">
            <v>0</v>
          </cell>
          <cell r="AA185">
            <v>0</v>
          </cell>
        </row>
        <row r="186">
          <cell r="T186">
            <v>186</v>
          </cell>
        </row>
        <row r="187">
          <cell r="B187" t="str">
            <v>TIME</v>
          </cell>
          <cell r="C187" t="str">
            <v>WASTE</v>
          </cell>
          <cell r="D187" t="str">
            <v>EX708</v>
          </cell>
          <cell r="E187" t="str">
            <v>TYPE</v>
          </cell>
          <cell r="F187" t="str">
            <v>PC 3000</v>
          </cell>
          <cell r="H187" t="str">
            <v>Plan Prod'ty :</v>
          </cell>
          <cell r="J187">
            <v>900</v>
          </cell>
          <cell r="M187" t="str">
            <v>Distance :</v>
          </cell>
          <cell r="O187">
            <v>0</v>
          </cell>
          <cell r="T187">
            <v>187</v>
          </cell>
          <cell r="U187" t="str">
            <v>EX708</v>
          </cell>
        </row>
        <row r="188">
          <cell r="C188" t="str">
            <v>MAT</v>
          </cell>
          <cell r="D188" t="str">
            <v>PROD</v>
          </cell>
          <cell r="E188" t="str">
            <v>PROD'TY</v>
          </cell>
          <cell r="F188" t="str">
            <v>Q'TY DT</v>
          </cell>
          <cell r="J188" t="str">
            <v>HOURS</v>
          </cell>
          <cell r="Q188" t="str">
            <v>REMARK PRODUKTIVITAS</v>
          </cell>
          <cell r="T188">
            <v>188</v>
          </cell>
          <cell r="U188" t="str">
            <v>ROM</v>
          </cell>
          <cell r="V188" t="str">
            <v>Crush1</v>
          </cell>
          <cell r="W188" t="str">
            <v>Crush2</v>
          </cell>
          <cell r="X188" t="str">
            <v>Crush3</v>
          </cell>
          <cell r="Y188" t="str">
            <v>Crush4</v>
          </cell>
          <cell r="Z188" t="str">
            <v>Crush5</v>
          </cell>
          <cell r="AA188" t="str">
            <v>Crush6</v>
          </cell>
        </row>
        <row r="189">
          <cell r="E189" t="str">
            <v>( By work )</v>
          </cell>
          <cell r="F189" t="str">
            <v>730E</v>
          </cell>
          <cell r="G189" t="str">
            <v>1500</v>
          </cell>
          <cell r="H189" t="str">
            <v>785</v>
          </cell>
          <cell r="I189" t="str">
            <v>Total</v>
          </cell>
          <cell r="J189" t="str">
            <v>Work</v>
          </cell>
          <cell r="K189" t="str">
            <v>General</v>
          </cell>
          <cell r="L189" t="str">
            <v>Delay</v>
          </cell>
          <cell r="M189" t="str">
            <v>Idle</v>
          </cell>
          <cell r="N189" t="str">
            <v>Rain</v>
          </cell>
          <cell r="O189" t="str">
            <v>Slipp</v>
          </cell>
          <cell r="P189" t="str">
            <v>B/D</v>
          </cell>
          <cell r="T189">
            <v>189</v>
          </cell>
        </row>
        <row r="190">
          <cell r="B190" t="str">
            <v>07  - 08</v>
          </cell>
          <cell r="C190" t="str">
            <v>OB</v>
          </cell>
          <cell r="D190">
            <v>0</v>
          </cell>
          <cell r="E190">
            <v>0</v>
          </cell>
          <cell r="F190">
            <v>0</v>
          </cell>
          <cell r="G190">
            <v>0</v>
          </cell>
          <cell r="H190">
            <v>0</v>
          </cell>
          <cell r="I190">
            <v>0</v>
          </cell>
          <cell r="J190">
            <v>0</v>
          </cell>
          <cell r="K190">
            <v>0</v>
          </cell>
          <cell r="L190">
            <v>60</v>
          </cell>
          <cell r="M190">
            <v>0</v>
          </cell>
          <cell r="N190">
            <v>0</v>
          </cell>
          <cell r="O190">
            <v>0</v>
          </cell>
          <cell r="Q190" t="str">
            <v>Stand By, No Operator</v>
          </cell>
          <cell r="T190">
            <v>190</v>
          </cell>
          <cell r="U190">
            <v>0</v>
          </cell>
          <cell r="V190">
            <v>0</v>
          </cell>
          <cell r="W190">
            <v>0</v>
          </cell>
          <cell r="X190">
            <v>0</v>
          </cell>
          <cell r="Y190">
            <v>0</v>
          </cell>
          <cell r="Z190">
            <v>0</v>
          </cell>
          <cell r="AA190">
            <v>0</v>
          </cell>
        </row>
        <row r="191">
          <cell r="B191" t="str">
            <v>08  - 09</v>
          </cell>
          <cell r="C191" t="str">
            <v>OB</v>
          </cell>
          <cell r="D191">
            <v>0</v>
          </cell>
          <cell r="E191">
            <v>0</v>
          </cell>
          <cell r="F191">
            <v>0</v>
          </cell>
          <cell r="G191">
            <v>0</v>
          </cell>
          <cell r="H191">
            <v>0</v>
          </cell>
          <cell r="I191">
            <v>0</v>
          </cell>
          <cell r="J191">
            <v>0</v>
          </cell>
          <cell r="K191">
            <v>0</v>
          </cell>
          <cell r="L191">
            <v>60</v>
          </cell>
          <cell r="M191">
            <v>0</v>
          </cell>
          <cell r="N191">
            <v>0</v>
          </cell>
          <cell r="O191">
            <v>0</v>
          </cell>
          <cell r="Q191" t="str">
            <v>Stand By, No Operator</v>
          </cell>
          <cell r="T191">
            <v>191</v>
          </cell>
          <cell r="U191">
            <v>0</v>
          </cell>
          <cell r="V191">
            <v>0</v>
          </cell>
          <cell r="W191">
            <v>0</v>
          </cell>
          <cell r="X191">
            <v>0</v>
          </cell>
          <cell r="Y191">
            <v>0</v>
          </cell>
          <cell r="Z191">
            <v>0</v>
          </cell>
          <cell r="AA191">
            <v>0</v>
          </cell>
        </row>
        <row r="192">
          <cell r="B192" t="str">
            <v>09  - 10</v>
          </cell>
          <cell r="C192" t="str">
            <v>OB</v>
          </cell>
          <cell r="D192">
            <v>0</v>
          </cell>
          <cell r="E192">
            <v>0</v>
          </cell>
          <cell r="F192">
            <v>0</v>
          </cell>
          <cell r="G192">
            <v>0</v>
          </cell>
          <cell r="H192">
            <v>0</v>
          </cell>
          <cell r="I192">
            <v>0</v>
          </cell>
          <cell r="J192">
            <v>0</v>
          </cell>
          <cell r="K192">
            <v>0</v>
          </cell>
          <cell r="L192">
            <v>60</v>
          </cell>
          <cell r="M192">
            <v>0</v>
          </cell>
          <cell r="N192">
            <v>0</v>
          </cell>
          <cell r="O192">
            <v>0</v>
          </cell>
          <cell r="Q192" t="str">
            <v>Stand By, No Operator</v>
          </cell>
          <cell r="T192">
            <v>192</v>
          </cell>
          <cell r="U192">
            <v>0</v>
          </cell>
          <cell r="V192">
            <v>0</v>
          </cell>
          <cell r="W192">
            <v>0</v>
          </cell>
          <cell r="X192">
            <v>0</v>
          </cell>
          <cell r="Y192">
            <v>0</v>
          </cell>
          <cell r="Z192">
            <v>0</v>
          </cell>
          <cell r="AA192">
            <v>0</v>
          </cell>
        </row>
        <row r="193">
          <cell r="B193" t="str">
            <v>10  - 11</v>
          </cell>
          <cell r="C193" t="str">
            <v>OB</v>
          </cell>
          <cell r="D193">
            <v>0</v>
          </cell>
          <cell r="E193">
            <v>0</v>
          </cell>
          <cell r="F193">
            <v>0</v>
          </cell>
          <cell r="G193">
            <v>0</v>
          </cell>
          <cell r="H193">
            <v>0</v>
          </cell>
          <cell r="I193">
            <v>0</v>
          </cell>
          <cell r="J193">
            <v>0</v>
          </cell>
          <cell r="K193">
            <v>0</v>
          </cell>
          <cell r="L193">
            <v>60</v>
          </cell>
          <cell r="M193">
            <v>0</v>
          </cell>
          <cell r="N193">
            <v>0</v>
          </cell>
          <cell r="O193">
            <v>0</v>
          </cell>
          <cell r="Q193" t="str">
            <v>Stand By, No Operator</v>
          </cell>
          <cell r="T193">
            <v>193</v>
          </cell>
          <cell r="U193">
            <v>0</v>
          </cell>
          <cell r="V193">
            <v>0</v>
          </cell>
          <cell r="W193">
            <v>0</v>
          </cell>
          <cell r="X193">
            <v>0</v>
          </cell>
          <cell r="Y193">
            <v>0</v>
          </cell>
          <cell r="Z193">
            <v>0</v>
          </cell>
          <cell r="AA193">
            <v>0</v>
          </cell>
        </row>
        <row r="194">
          <cell r="B194" t="str">
            <v>11  - 12</v>
          </cell>
          <cell r="C194" t="str">
            <v>OB</v>
          </cell>
          <cell r="D194">
            <v>0</v>
          </cell>
          <cell r="E194">
            <v>0</v>
          </cell>
          <cell r="F194">
            <v>0</v>
          </cell>
          <cell r="G194">
            <v>0</v>
          </cell>
          <cell r="H194">
            <v>0</v>
          </cell>
          <cell r="I194">
            <v>0</v>
          </cell>
          <cell r="J194">
            <v>0</v>
          </cell>
          <cell r="K194">
            <v>0</v>
          </cell>
          <cell r="L194">
            <v>60</v>
          </cell>
          <cell r="M194">
            <v>0</v>
          </cell>
          <cell r="N194">
            <v>0</v>
          </cell>
          <cell r="O194">
            <v>0</v>
          </cell>
          <cell r="Q194" t="str">
            <v>Stand By, No Operator</v>
          </cell>
          <cell r="T194">
            <v>194</v>
          </cell>
          <cell r="U194">
            <v>0</v>
          </cell>
          <cell r="V194">
            <v>0</v>
          </cell>
          <cell r="W194">
            <v>0</v>
          </cell>
          <cell r="X194">
            <v>0</v>
          </cell>
          <cell r="Y194">
            <v>0</v>
          </cell>
          <cell r="Z194">
            <v>0</v>
          </cell>
          <cell r="AA194">
            <v>0</v>
          </cell>
        </row>
        <row r="195">
          <cell r="B195" t="str">
            <v>12  - 13</v>
          </cell>
          <cell r="C195" t="str">
            <v>OB</v>
          </cell>
          <cell r="D195">
            <v>0</v>
          </cell>
          <cell r="E195">
            <v>0</v>
          </cell>
          <cell r="F195">
            <v>0</v>
          </cell>
          <cell r="G195">
            <v>0</v>
          </cell>
          <cell r="H195">
            <v>0</v>
          </cell>
          <cell r="I195">
            <v>0</v>
          </cell>
          <cell r="J195">
            <v>0</v>
          </cell>
          <cell r="K195">
            <v>0</v>
          </cell>
          <cell r="L195">
            <v>60</v>
          </cell>
          <cell r="M195">
            <v>0</v>
          </cell>
          <cell r="N195">
            <v>0</v>
          </cell>
          <cell r="O195">
            <v>0</v>
          </cell>
          <cell r="Q195" t="str">
            <v>Stand By, No Operator</v>
          </cell>
          <cell r="T195">
            <v>195</v>
          </cell>
          <cell r="U195">
            <v>0</v>
          </cell>
          <cell r="V195">
            <v>0</v>
          </cell>
          <cell r="W195">
            <v>0</v>
          </cell>
          <cell r="X195">
            <v>0</v>
          </cell>
          <cell r="Y195">
            <v>0</v>
          </cell>
          <cell r="Z195">
            <v>0</v>
          </cell>
          <cell r="AA195">
            <v>0</v>
          </cell>
        </row>
        <row r="196">
          <cell r="B196" t="str">
            <v>13  -  14</v>
          </cell>
          <cell r="C196" t="str">
            <v>OB</v>
          </cell>
          <cell r="D196">
            <v>0</v>
          </cell>
          <cell r="E196">
            <v>0</v>
          </cell>
          <cell r="F196">
            <v>0</v>
          </cell>
          <cell r="G196">
            <v>0</v>
          </cell>
          <cell r="H196">
            <v>0</v>
          </cell>
          <cell r="I196">
            <v>0</v>
          </cell>
          <cell r="J196">
            <v>0</v>
          </cell>
          <cell r="K196">
            <v>0</v>
          </cell>
          <cell r="L196">
            <v>60</v>
          </cell>
          <cell r="M196">
            <v>0</v>
          </cell>
          <cell r="N196">
            <v>0</v>
          </cell>
          <cell r="O196">
            <v>0</v>
          </cell>
          <cell r="Q196" t="str">
            <v>Stand By, No Operator</v>
          </cell>
          <cell r="T196">
            <v>196</v>
          </cell>
          <cell r="U196">
            <v>0</v>
          </cell>
          <cell r="V196">
            <v>0</v>
          </cell>
          <cell r="W196">
            <v>0</v>
          </cell>
          <cell r="X196">
            <v>0</v>
          </cell>
          <cell r="Y196">
            <v>0</v>
          </cell>
          <cell r="Z196">
            <v>0</v>
          </cell>
          <cell r="AA196">
            <v>0</v>
          </cell>
        </row>
        <row r="197">
          <cell r="B197" t="str">
            <v>14  -  15</v>
          </cell>
          <cell r="C197" t="str">
            <v>OB</v>
          </cell>
          <cell r="D197">
            <v>0</v>
          </cell>
          <cell r="E197">
            <v>0</v>
          </cell>
          <cell r="F197">
            <v>0</v>
          </cell>
          <cell r="G197">
            <v>0</v>
          </cell>
          <cell r="H197">
            <v>0</v>
          </cell>
          <cell r="I197">
            <v>0</v>
          </cell>
          <cell r="J197">
            <v>0</v>
          </cell>
          <cell r="K197">
            <v>0</v>
          </cell>
          <cell r="L197">
            <v>60</v>
          </cell>
          <cell r="M197">
            <v>0</v>
          </cell>
          <cell r="N197">
            <v>0</v>
          </cell>
          <cell r="O197">
            <v>0</v>
          </cell>
          <cell r="Q197" t="str">
            <v>Stand By, No Operator</v>
          </cell>
          <cell r="T197">
            <v>197</v>
          </cell>
          <cell r="U197">
            <v>0</v>
          </cell>
          <cell r="V197">
            <v>0</v>
          </cell>
          <cell r="W197">
            <v>0</v>
          </cell>
          <cell r="X197">
            <v>0</v>
          </cell>
          <cell r="Y197">
            <v>0</v>
          </cell>
          <cell r="Z197">
            <v>0</v>
          </cell>
          <cell r="AA197">
            <v>0</v>
          </cell>
        </row>
        <row r="198">
          <cell r="B198" t="str">
            <v>15  -  16</v>
          </cell>
          <cell r="C198" t="str">
            <v>OB</v>
          </cell>
          <cell r="D198">
            <v>0</v>
          </cell>
          <cell r="E198">
            <v>0</v>
          </cell>
          <cell r="F198">
            <v>0</v>
          </cell>
          <cell r="G198">
            <v>0</v>
          </cell>
          <cell r="H198">
            <v>0</v>
          </cell>
          <cell r="I198">
            <v>0</v>
          </cell>
          <cell r="J198">
            <v>0</v>
          </cell>
          <cell r="K198">
            <v>0</v>
          </cell>
          <cell r="L198">
            <v>60</v>
          </cell>
          <cell r="M198">
            <v>0</v>
          </cell>
          <cell r="N198">
            <v>0</v>
          </cell>
          <cell r="O198">
            <v>0</v>
          </cell>
          <cell r="Q198" t="str">
            <v>Stand By, No Operator</v>
          </cell>
          <cell r="T198">
            <v>198</v>
          </cell>
          <cell r="U198">
            <v>0</v>
          </cell>
          <cell r="V198">
            <v>0</v>
          </cell>
          <cell r="W198">
            <v>0</v>
          </cell>
          <cell r="X198">
            <v>0</v>
          </cell>
          <cell r="Y198">
            <v>0</v>
          </cell>
          <cell r="Z198">
            <v>0</v>
          </cell>
          <cell r="AA198">
            <v>0</v>
          </cell>
        </row>
        <row r="199">
          <cell r="B199" t="str">
            <v>16  -  17</v>
          </cell>
          <cell r="C199" t="str">
            <v>OB</v>
          </cell>
          <cell r="D199">
            <v>0</v>
          </cell>
          <cell r="E199">
            <v>0</v>
          </cell>
          <cell r="F199">
            <v>0</v>
          </cell>
          <cell r="G199">
            <v>0</v>
          </cell>
          <cell r="H199">
            <v>0</v>
          </cell>
          <cell r="I199">
            <v>0</v>
          </cell>
          <cell r="J199">
            <v>0</v>
          </cell>
          <cell r="K199">
            <v>0</v>
          </cell>
          <cell r="L199">
            <v>60</v>
          </cell>
          <cell r="M199">
            <v>0</v>
          </cell>
          <cell r="N199">
            <v>0</v>
          </cell>
          <cell r="O199">
            <v>0</v>
          </cell>
          <cell r="Q199" t="str">
            <v>Stand By, No Operator</v>
          </cell>
          <cell r="T199">
            <v>199</v>
          </cell>
          <cell r="U199">
            <v>0</v>
          </cell>
          <cell r="V199">
            <v>0</v>
          </cell>
          <cell r="W199">
            <v>0</v>
          </cell>
          <cell r="X199">
            <v>0</v>
          </cell>
          <cell r="Y199">
            <v>0</v>
          </cell>
          <cell r="Z199">
            <v>0</v>
          </cell>
          <cell r="AA199">
            <v>0</v>
          </cell>
        </row>
        <row r="200">
          <cell r="B200" t="str">
            <v>17  -  18</v>
          </cell>
          <cell r="C200" t="str">
            <v>OB</v>
          </cell>
          <cell r="D200">
            <v>0</v>
          </cell>
          <cell r="E200">
            <v>0</v>
          </cell>
          <cell r="F200">
            <v>0</v>
          </cell>
          <cell r="G200">
            <v>0</v>
          </cell>
          <cell r="H200">
            <v>0</v>
          </cell>
          <cell r="I200">
            <v>0</v>
          </cell>
          <cell r="J200">
            <v>0</v>
          </cell>
          <cell r="K200">
            <v>0</v>
          </cell>
          <cell r="L200">
            <v>60</v>
          </cell>
          <cell r="M200">
            <v>0</v>
          </cell>
          <cell r="N200">
            <v>0</v>
          </cell>
          <cell r="O200">
            <v>0</v>
          </cell>
          <cell r="Q200" t="str">
            <v>Stand By, No Operator</v>
          </cell>
          <cell r="T200">
            <v>200</v>
          </cell>
          <cell r="U200">
            <v>0</v>
          </cell>
          <cell r="V200">
            <v>0</v>
          </cell>
          <cell r="W200">
            <v>0</v>
          </cell>
          <cell r="X200">
            <v>0</v>
          </cell>
          <cell r="Y200">
            <v>0</v>
          </cell>
          <cell r="Z200">
            <v>0</v>
          </cell>
          <cell r="AA200">
            <v>0</v>
          </cell>
        </row>
        <row r="201">
          <cell r="B201" t="str">
            <v>18  -  19</v>
          </cell>
          <cell r="C201" t="str">
            <v>OB</v>
          </cell>
          <cell r="D201">
            <v>0</v>
          </cell>
          <cell r="E201">
            <v>0</v>
          </cell>
          <cell r="F201">
            <v>0</v>
          </cell>
          <cell r="G201">
            <v>0</v>
          </cell>
          <cell r="H201">
            <v>0</v>
          </cell>
          <cell r="I201">
            <v>0</v>
          </cell>
          <cell r="J201">
            <v>0</v>
          </cell>
          <cell r="K201">
            <v>0</v>
          </cell>
          <cell r="L201">
            <v>60</v>
          </cell>
          <cell r="M201">
            <v>0</v>
          </cell>
          <cell r="N201">
            <v>0</v>
          </cell>
          <cell r="O201">
            <v>0</v>
          </cell>
          <cell r="Q201" t="str">
            <v>Stand By No Operator</v>
          </cell>
          <cell r="T201">
            <v>201</v>
          </cell>
          <cell r="U201">
            <v>0</v>
          </cell>
          <cell r="V201">
            <v>0</v>
          </cell>
          <cell r="W201">
            <v>0</v>
          </cell>
          <cell r="X201">
            <v>0</v>
          </cell>
          <cell r="Y201">
            <v>0</v>
          </cell>
          <cell r="Z201">
            <v>0</v>
          </cell>
          <cell r="AA201">
            <v>0</v>
          </cell>
        </row>
        <row r="202">
          <cell r="B202" t="str">
            <v>19  -  20</v>
          </cell>
          <cell r="C202" t="str">
            <v>OB</v>
          </cell>
          <cell r="D202">
            <v>0</v>
          </cell>
          <cell r="E202">
            <v>0</v>
          </cell>
          <cell r="F202">
            <v>0</v>
          </cell>
          <cell r="G202">
            <v>0</v>
          </cell>
          <cell r="H202">
            <v>0</v>
          </cell>
          <cell r="I202">
            <v>0</v>
          </cell>
          <cell r="J202">
            <v>0</v>
          </cell>
          <cell r="K202">
            <v>0</v>
          </cell>
          <cell r="L202">
            <v>60</v>
          </cell>
          <cell r="M202">
            <v>0</v>
          </cell>
          <cell r="N202">
            <v>0</v>
          </cell>
          <cell r="O202">
            <v>0</v>
          </cell>
          <cell r="Q202" t="str">
            <v>Stand By No Operator</v>
          </cell>
          <cell r="T202">
            <v>202</v>
          </cell>
          <cell r="U202">
            <v>0</v>
          </cell>
          <cell r="V202">
            <v>0</v>
          </cell>
          <cell r="W202">
            <v>0</v>
          </cell>
          <cell r="X202">
            <v>0</v>
          </cell>
          <cell r="Y202">
            <v>0</v>
          </cell>
          <cell r="Z202">
            <v>0</v>
          </cell>
          <cell r="AA202">
            <v>0</v>
          </cell>
        </row>
        <row r="203">
          <cell r="B203" t="str">
            <v>20  -  21</v>
          </cell>
          <cell r="C203" t="str">
            <v>OB</v>
          </cell>
          <cell r="D203">
            <v>0</v>
          </cell>
          <cell r="E203">
            <v>0</v>
          </cell>
          <cell r="F203">
            <v>0</v>
          </cell>
          <cell r="G203">
            <v>0</v>
          </cell>
          <cell r="H203">
            <v>0</v>
          </cell>
          <cell r="I203">
            <v>0</v>
          </cell>
          <cell r="J203">
            <v>0</v>
          </cell>
          <cell r="K203">
            <v>0</v>
          </cell>
          <cell r="L203">
            <v>60</v>
          </cell>
          <cell r="M203">
            <v>0</v>
          </cell>
          <cell r="N203">
            <v>0</v>
          </cell>
          <cell r="O203">
            <v>0</v>
          </cell>
          <cell r="Q203" t="str">
            <v>Stand By No Operator</v>
          </cell>
          <cell r="T203">
            <v>203</v>
          </cell>
          <cell r="U203">
            <v>0</v>
          </cell>
          <cell r="V203">
            <v>0</v>
          </cell>
          <cell r="W203">
            <v>0</v>
          </cell>
          <cell r="X203">
            <v>0</v>
          </cell>
          <cell r="Y203">
            <v>0</v>
          </cell>
          <cell r="Z203">
            <v>0</v>
          </cell>
          <cell r="AA203">
            <v>0</v>
          </cell>
        </row>
        <row r="204">
          <cell r="B204" t="str">
            <v>21  -  22</v>
          </cell>
          <cell r="C204" t="str">
            <v>OB</v>
          </cell>
          <cell r="D204">
            <v>0</v>
          </cell>
          <cell r="E204">
            <v>0</v>
          </cell>
          <cell r="F204">
            <v>0</v>
          </cell>
          <cell r="G204">
            <v>0</v>
          </cell>
          <cell r="H204">
            <v>0</v>
          </cell>
          <cell r="I204">
            <v>0</v>
          </cell>
          <cell r="J204">
            <v>0</v>
          </cell>
          <cell r="K204">
            <v>0</v>
          </cell>
          <cell r="L204">
            <v>60</v>
          </cell>
          <cell r="M204">
            <v>0</v>
          </cell>
          <cell r="N204">
            <v>0</v>
          </cell>
          <cell r="O204">
            <v>0</v>
          </cell>
          <cell r="Q204" t="str">
            <v>Stand By No Operator</v>
          </cell>
          <cell r="T204">
            <v>204</v>
          </cell>
          <cell r="U204">
            <v>0</v>
          </cell>
          <cell r="V204">
            <v>0</v>
          </cell>
          <cell r="W204">
            <v>0</v>
          </cell>
          <cell r="X204">
            <v>0</v>
          </cell>
          <cell r="Y204">
            <v>0</v>
          </cell>
          <cell r="Z204">
            <v>0</v>
          </cell>
          <cell r="AA204">
            <v>0</v>
          </cell>
        </row>
        <row r="205">
          <cell r="B205" t="str">
            <v>22  -  23</v>
          </cell>
          <cell r="C205" t="str">
            <v>OB</v>
          </cell>
          <cell r="D205">
            <v>0</v>
          </cell>
          <cell r="E205">
            <v>0</v>
          </cell>
          <cell r="F205">
            <v>0</v>
          </cell>
          <cell r="G205">
            <v>0</v>
          </cell>
          <cell r="H205">
            <v>0</v>
          </cell>
          <cell r="I205">
            <v>0</v>
          </cell>
          <cell r="J205">
            <v>0</v>
          </cell>
          <cell r="K205">
            <v>0</v>
          </cell>
          <cell r="L205">
            <v>60</v>
          </cell>
          <cell r="M205">
            <v>0</v>
          </cell>
          <cell r="N205">
            <v>0</v>
          </cell>
          <cell r="O205">
            <v>0</v>
          </cell>
          <cell r="Q205" t="str">
            <v>Stand By No Operator</v>
          </cell>
          <cell r="T205">
            <v>205</v>
          </cell>
          <cell r="U205">
            <v>0</v>
          </cell>
          <cell r="V205">
            <v>0</v>
          </cell>
          <cell r="W205">
            <v>0</v>
          </cell>
          <cell r="X205">
            <v>0</v>
          </cell>
          <cell r="Y205">
            <v>0</v>
          </cell>
          <cell r="Z205">
            <v>0</v>
          </cell>
          <cell r="AA205">
            <v>0</v>
          </cell>
        </row>
        <row r="206">
          <cell r="B206" t="str">
            <v>23  -  24</v>
          </cell>
          <cell r="C206" t="str">
            <v>OB</v>
          </cell>
          <cell r="D206">
            <v>0</v>
          </cell>
          <cell r="E206">
            <v>0</v>
          </cell>
          <cell r="F206">
            <v>0</v>
          </cell>
          <cell r="G206">
            <v>0</v>
          </cell>
          <cell r="H206">
            <v>0</v>
          </cell>
          <cell r="I206">
            <v>0</v>
          </cell>
          <cell r="J206">
            <v>0</v>
          </cell>
          <cell r="K206">
            <v>0</v>
          </cell>
          <cell r="L206">
            <v>60</v>
          </cell>
          <cell r="M206">
            <v>0</v>
          </cell>
          <cell r="N206">
            <v>0</v>
          </cell>
          <cell r="O206">
            <v>0</v>
          </cell>
          <cell r="Q206" t="str">
            <v>Stand By No Operator</v>
          </cell>
          <cell r="T206">
            <v>206</v>
          </cell>
          <cell r="U206">
            <v>0</v>
          </cell>
          <cell r="V206">
            <v>0</v>
          </cell>
          <cell r="W206">
            <v>0</v>
          </cell>
          <cell r="X206">
            <v>0</v>
          </cell>
          <cell r="Y206">
            <v>0</v>
          </cell>
          <cell r="Z206">
            <v>0</v>
          </cell>
          <cell r="AA206">
            <v>0</v>
          </cell>
        </row>
        <row r="207">
          <cell r="B207" t="str">
            <v>24  -  01</v>
          </cell>
          <cell r="C207" t="str">
            <v>OB</v>
          </cell>
          <cell r="D207">
            <v>0</v>
          </cell>
          <cell r="E207">
            <v>0</v>
          </cell>
          <cell r="F207">
            <v>0</v>
          </cell>
          <cell r="G207">
            <v>0</v>
          </cell>
          <cell r="H207">
            <v>0</v>
          </cell>
          <cell r="I207">
            <v>0</v>
          </cell>
          <cell r="J207">
            <v>0</v>
          </cell>
          <cell r="K207">
            <v>0</v>
          </cell>
          <cell r="L207">
            <v>60</v>
          </cell>
          <cell r="M207">
            <v>0</v>
          </cell>
          <cell r="N207">
            <v>0</v>
          </cell>
          <cell r="O207">
            <v>0</v>
          </cell>
          <cell r="Q207" t="str">
            <v>Stand By No Operator</v>
          </cell>
          <cell r="T207">
            <v>207</v>
          </cell>
          <cell r="U207">
            <v>0</v>
          </cell>
          <cell r="V207">
            <v>0</v>
          </cell>
          <cell r="W207">
            <v>0</v>
          </cell>
          <cell r="X207">
            <v>0</v>
          </cell>
          <cell r="Y207">
            <v>0</v>
          </cell>
          <cell r="Z207">
            <v>0</v>
          </cell>
          <cell r="AA207">
            <v>0</v>
          </cell>
        </row>
        <row r="208">
          <cell r="B208" t="str">
            <v>01  -  02</v>
          </cell>
          <cell r="C208" t="str">
            <v>OB</v>
          </cell>
          <cell r="D208">
            <v>0</v>
          </cell>
          <cell r="E208">
            <v>0</v>
          </cell>
          <cell r="F208">
            <v>0</v>
          </cell>
          <cell r="G208">
            <v>0</v>
          </cell>
          <cell r="H208">
            <v>0</v>
          </cell>
          <cell r="I208">
            <v>0</v>
          </cell>
          <cell r="J208">
            <v>0</v>
          </cell>
          <cell r="K208">
            <v>0</v>
          </cell>
          <cell r="L208">
            <v>60</v>
          </cell>
          <cell r="M208">
            <v>0</v>
          </cell>
          <cell r="N208">
            <v>0</v>
          </cell>
          <cell r="O208">
            <v>0</v>
          </cell>
          <cell r="Q208" t="str">
            <v>Stand By No Operator</v>
          </cell>
          <cell r="T208">
            <v>208</v>
          </cell>
          <cell r="U208">
            <v>0</v>
          </cell>
          <cell r="V208">
            <v>0</v>
          </cell>
          <cell r="W208">
            <v>0</v>
          </cell>
          <cell r="X208">
            <v>0</v>
          </cell>
          <cell r="Y208">
            <v>0</v>
          </cell>
          <cell r="Z208">
            <v>0</v>
          </cell>
          <cell r="AA208">
            <v>0</v>
          </cell>
        </row>
        <row r="209">
          <cell r="B209" t="str">
            <v>02  -  03</v>
          </cell>
          <cell r="C209" t="str">
            <v>OB</v>
          </cell>
          <cell r="D209">
            <v>0</v>
          </cell>
          <cell r="E209">
            <v>0</v>
          </cell>
          <cell r="F209">
            <v>0</v>
          </cell>
          <cell r="G209">
            <v>0</v>
          </cell>
          <cell r="H209">
            <v>0</v>
          </cell>
          <cell r="I209">
            <v>0</v>
          </cell>
          <cell r="J209">
            <v>0</v>
          </cell>
          <cell r="K209">
            <v>0</v>
          </cell>
          <cell r="L209">
            <v>60</v>
          </cell>
          <cell r="M209">
            <v>0</v>
          </cell>
          <cell r="N209">
            <v>0</v>
          </cell>
          <cell r="O209">
            <v>0</v>
          </cell>
          <cell r="Q209" t="str">
            <v>Stand By No Operator</v>
          </cell>
          <cell r="T209">
            <v>209</v>
          </cell>
          <cell r="U209">
            <v>0</v>
          </cell>
          <cell r="V209">
            <v>0</v>
          </cell>
          <cell r="W209">
            <v>0</v>
          </cell>
          <cell r="X209">
            <v>0</v>
          </cell>
          <cell r="Y209">
            <v>0</v>
          </cell>
          <cell r="Z209">
            <v>0</v>
          </cell>
          <cell r="AA209">
            <v>0</v>
          </cell>
        </row>
        <row r="210">
          <cell r="B210" t="str">
            <v>03  -  04</v>
          </cell>
          <cell r="C210" t="str">
            <v>OB</v>
          </cell>
          <cell r="D210">
            <v>0</v>
          </cell>
          <cell r="E210">
            <v>0</v>
          </cell>
          <cell r="F210">
            <v>0</v>
          </cell>
          <cell r="G210">
            <v>0</v>
          </cell>
          <cell r="H210">
            <v>0</v>
          </cell>
          <cell r="I210">
            <v>0</v>
          </cell>
          <cell r="J210">
            <v>0</v>
          </cell>
          <cell r="K210">
            <v>0</v>
          </cell>
          <cell r="L210">
            <v>60</v>
          </cell>
          <cell r="M210">
            <v>0</v>
          </cell>
          <cell r="N210">
            <v>0</v>
          </cell>
          <cell r="O210">
            <v>0</v>
          </cell>
          <cell r="Q210" t="str">
            <v>Stand By No Operator</v>
          </cell>
          <cell r="T210">
            <v>210</v>
          </cell>
          <cell r="U210">
            <v>0</v>
          </cell>
          <cell r="V210">
            <v>0</v>
          </cell>
          <cell r="W210">
            <v>0</v>
          </cell>
          <cell r="X210">
            <v>0</v>
          </cell>
          <cell r="Y210">
            <v>0</v>
          </cell>
          <cell r="Z210">
            <v>0</v>
          </cell>
          <cell r="AA210">
            <v>0</v>
          </cell>
        </row>
        <row r="211">
          <cell r="B211" t="str">
            <v>04  -  05</v>
          </cell>
          <cell r="C211" t="str">
            <v>OB</v>
          </cell>
          <cell r="D211">
            <v>0</v>
          </cell>
          <cell r="E211">
            <v>0</v>
          </cell>
          <cell r="F211">
            <v>0</v>
          </cell>
          <cell r="G211">
            <v>0</v>
          </cell>
          <cell r="H211">
            <v>0</v>
          </cell>
          <cell r="I211">
            <v>0</v>
          </cell>
          <cell r="J211">
            <v>0</v>
          </cell>
          <cell r="K211">
            <v>0</v>
          </cell>
          <cell r="L211">
            <v>60</v>
          </cell>
          <cell r="M211">
            <v>0</v>
          </cell>
          <cell r="N211">
            <v>0</v>
          </cell>
          <cell r="O211">
            <v>0</v>
          </cell>
          <cell r="Q211" t="str">
            <v>Stand By No Operator</v>
          </cell>
          <cell r="T211">
            <v>211</v>
          </cell>
          <cell r="U211">
            <v>0</v>
          </cell>
          <cell r="V211">
            <v>0</v>
          </cell>
          <cell r="W211">
            <v>0</v>
          </cell>
          <cell r="X211">
            <v>0</v>
          </cell>
          <cell r="Y211">
            <v>0</v>
          </cell>
          <cell r="Z211">
            <v>0</v>
          </cell>
          <cell r="AA211">
            <v>0</v>
          </cell>
        </row>
        <row r="212">
          <cell r="B212" t="str">
            <v>05  -  06</v>
          </cell>
          <cell r="C212" t="str">
            <v>OB</v>
          </cell>
          <cell r="D212">
            <v>0</v>
          </cell>
          <cell r="E212">
            <v>0</v>
          </cell>
          <cell r="F212">
            <v>0</v>
          </cell>
          <cell r="G212">
            <v>0</v>
          </cell>
          <cell r="H212">
            <v>0</v>
          </cell>
          <cell r="I212">
            <v>0</v>
          </cell>
          <cell r="J212">
            <v>0</v>
          </cell>
          <cell r="K212">
            <v>0</v>
          </cell>
          <cell r="L212">
            <v>60</v>
          </cell>
          <cell r="M212">
            <v>0</v>
          </cell>
          <cell r="N212">
            <v>0</v>
          </cell>
          <cell r="O212">
            <v>0</v>
          </cell>
          <cell r="Q212" t="str">
            <v>Stand By No Operator</v>
          </cell>
          <cell r="T212">
            <v>212</v>
          </cell>
          <cell r="U212">
            <v>0</v>
          </cell>
          <cell r="V212">
            <v>0</v>
          </cell>
          <cell r="W212">
            <v>0</v>
          </cell>
          <cell r="X212">
            <v>0</v>
          </cell>
          <cell r="Y212">
            <v>0</v>
          </cell>
          <cell r="Z212">
            <v>0</v>
          </cell>
          <cell r="AA212">
            <v>0</v>
          </cell>
        </row>
        <row r="213">
          <cell r="B213" t="str">
            <v>06  -  07</v>
          </cell>
          <cell r="C213" t="str">
            <v>OB</v>
          </cell>
          <cell r="D213">
            <v>0</v>
          </cell>
          <cell r="E213">
            <v>0</v>
          </cell>
          <cell r="F213">
            <v>0</v>
          </cell>
          <cell r="G213">
            <v>0</v>
          </cell>
          <cell r="H213">
            <v>0</v>
          </cell>
          <cell r="I213">
            <v>0</v>
          </cell>
          <cell r="J213">
            <v>0</v>
          </cell>
          <cell r="K213">
            <v>0</v>
          </cell>
          <cell r="L213">
            <v>60</v>
          </cell>
          <cell r="M213">
            <v>0</v>
          </cell>
          <cell r="N213">
            <v>0</v>
          </cell>
          <cell r="O213">
            <v>0</v>
          </cell>
          <cell r="Q213" t="str">
            <v>Stand By No Operator</v>
          </cell>
          <cell r="T213">
            <v>213</v>
          </cell>
          <cell r="U213">
            <v>0</v>
          </cell>
          <cell r="V213">
            <v>0</v>
          </cell>
          <cell r="W213">
            <v>0</v>
          </cell>
          <cell r="X213">
            <v>0</v>
          </cell>
          <cell r="Y213">
            <v>0</v>
          </cell>
          <cell r="Z213">
            <v>0</v>
          </cell>
          <cell r="AA213">
            <v>0</v>
          </cell>
        </row>
        <row r="214">
          <cell r="B214" t="str">
            <v>RESUME</v>
          </cell>
          <cell r="C214" t="str">
            <v>PROD</v>
          </cell>
          <cell r="E214" t="str">
            <v>PROD'TY</v>
          </cell>
          <cell r="G214" t="str">
            <v>WORK HOURS</v>
          </cell>
          <cell r="J214" t="str">
            <v>LOST TIME</v>
          </cell>
          <cell r="L214" t="str">
            <v>DOWN</v>
          </cell>
          <cell r="M214" t="str">
            <v>PA</v>
          </cell>
          <cell r="O214" t="str">
            <v>UA PROD</v>
          </cell>
          <cell r="Q214" t="str">
            <v>OPERATOR</v>
          </cell>
          <cell r="R214" t="str">
            <v>GROUP LEADER</v>
          </cell>
          <cell r="T214">
            <v>214</v>
          </cell>
        </row>
        <row r="215">
          <cell r="B215" t="str">
            <v>GROUP</v>
          </cell>
          <cell r="C215" t="str">
            <v>WASTE</v>
          </cell>
          <cell r="D215" t="str">
            <v>CC</v>
          </cell>
          <cell r="E215" t="str">
            <v>WASTE</v>
          </cell>
          <cell r="F215" t="str">
            <v>CC</v>
          </cell>
          <cell r="G215" t="str">
            <v>WASTE</v>
          </cell>
          <cell r="H215" t="str">
            <v>CC</v>
          </cell>
          <cell r="I215" t="str">
            <v>GEN</v>
          </cell>
          <cell r="J215" t="str">
            <v>DELAY</v>
          </cell>
          <cell r="K215" t="str">
            <v>IDLE</v>
          </cell>
          <cell r="L215" t="str">
            <v>TIME</v>
          </cell>
          <cell r="M215" t="str">
            <v>PLAN</v>
          </cell>
          <cell r="N215" t="str">
            <v>ACT</v>
          </cell>
          <cell r="O215" t="str">
            <v>PLAN</v>
          </cell>
          <cell r="P215" t="str">
            <v>ACT</v>
          </cell>
          <cell r="T215">
            <v>215</v>
          </cell>
        </row>
        <row r="216">
          <cell r="B216" t="str">
            <v>Shift 1</v>
          </cell>
          <cell r="C216">
            <v>0</v>
          </cell>
          <cell r="D216">
            <v>0</v>
          </cell>
          <cell r="E216">
            <v>0</v>
          </cell>
          <cell r="F216">
            <v>0</v>
          </cell>
          <cell r="G216">
            <v>0</v>
          </cell>
          <cell r="H216">
            <v>0</v>
          </cell>
          <cell r="I216">
            <v>0</v>
          </cell>
          <cell r="J216">
            <v>8</v>
          </cell>
          <cell r="K216">
            <v>0</v>
          </cell>
          <cell r="L216">
            <v>0</v>
          </cell>
          <cell r="M216">
            <v>0.95</v>
          </cell>
          <cell r="N216">
            <v>1</v>
          </cell>
          <cell r="O216">
            <v>0.875</v>
          </cell>
          <cell r="P216">
            <v>0</v>
          </cell>
          <cell r="Q216">
            <v>0</v>
          </cell>
          <cell r="R216">
            <v>0</v>
          </cell>
          <cell r="T216">
            <v>216</v>
          </cell>
          <cell r="U216">
            <v>0</v>
          </cell>
          <cell r="V216">
            <v>0</v>
          </cell>
          <cell r="W216">
            <v>0</v>
          </cell>
          <cell r="X216">
            <v>0</v>
          </cell>
          <cell r="Y216">
            <v>0</v>
          </cell>
          <cell r="Z216">
            <v>0</v>
          </cell>
          <cell r="AA216">
            <v>0</v>
          </cell>
        </row>
        <row r="217">
          <cell r="B217" t="str">
            <v>Shift 2</v>
          </cell>
          <cell r="C217">
            <v>0</v>
          </cell>
          <cell r="D217">
            <v>0</v>
          </cell>
          <cell r="E217">
            <v>0</v>
          </cell>
          <cell r="F217">
            <v>0</v>
          </cell>
          <cell r="G217">
            <v>0</v>
          </cell>
          <cell r="H217">
            <v>0</v>
          </cell>
          <cell r="I217">
            <v>0</v>
          </cell>
          <cell r="J217">
            <v>8</v>
          </cell>
          <cell r="K217">
            <v>0</v>
          </cell>
          <cell r="L217">
            <v>0</v>
          </cell>
          <cell r="M217">
            <v>0.95</v>
          </cell>
          <cell r="N217">
            <v>1</v>
          </cell>
          <cell r="O217">
            <v>0.875</v>
          </cell>
          <cell r="P217">
            <v>0</v>
          </cell>
          <cell r="Q217">
            <v>0</v>
          </cell>
          <cell r="R217">
            <v>0</v>
          </cell>
          <cell r="T217">
            <v>217</v>
          </cell>
          <cell r="U217">
            <v>0</v>
          </cell>
          <cell r="V217">
            <v>0</v>
          </cell>
          <cell r="W217">
            <v>0</v>
          </cell>
          <cell r="X217">
            <v>0</v>
          </cell>
          <cell r="Y217">
            <v>0</v>
          </cell>
          <cell r="Z217">
            <v>0</v>
          </cell>
          <cell r="AA217">
            <v>0</v>
          </cell>
        </row>
        <row r="218">
          <cell r="B218" t="str">
            <v>Shift 3</v>
          </cell>
          <cell r="C218">
            <v>0</v>
          </cell>
          <cell r="D218">
            <v>0</v>
          </cell>
          <cell r="E218">
            <v>0</v>
          </cell>
          <cell r="F218">
            <v>0</v>
          </cell>
          <cell r="G218">
            <v>0</v>
          </cell>
          <cell r="H218">
            <v>0</v>
          </cell>
          <cell r="I218">
            <v>0</v>
          </cell>
          <cell r="J218">
            <v>8</v>
          </cell>
          <cell r="K218">
            <v>0</v>
          </cell>
          <cell r="L218">
            <v>0</v>
          </cell>
          <cell r="M218">
            <v>0.95</v>
          </cell>
          <cell r="N218">
            <v>1</v>
          </cell>
          <cell r="O218">
            <v>0.875</v>
          </cell>
          <cell r="P218">
            <v>0</v>
          </cell>
          <cell r="Q218">
            <v>0</v>
          </cell>
          <cell r="R218">
            <v>0</v>
          </cell>
          <cell r="T218">
            <v>218</v>
          </cell>
          <cell r="U218">
            <v>0</v>
          </cell>
          <cell r="V218">
            <v>0</v>
          </cell>
          <cell r="W218">
            <v>0</v>
          </cell>
          <cell r="X218">
            <v>0</v>
          </cell>
          <cell r="Y218">
            <v>0</v>
          </cell>
          <cell r="Z218">
            <v>0</v>
          </cell>
          <cell r="AA218">
            <v>0</v>
          </cell>
        </row>
        <row r="219">
          <cell r="B219" t="str">
            <v>Shift 6</v>
          </cell>
          <cell r="C219">
            <v>0</v>
          </cell>
          <cell r="D219">
            <v>0</v>
          </cell>
          <cell r="E219">
            <v>0</v>
          </cell>
          <cell r="F219">
            <v>0</v>
          </cell>
          <cell r="G219">
            <v>0</v>
          </cell>
          <cell r="H219">
            <v>0</v>
          </cell>
          <cell r="I219">
            <v>0</v>
          </cell>
          <cell r="J219">
            <v>11</v>
          </cell>
          <cell r="K219">
            <v>0</v>
          </cell>
          <cell r="L219">
            <v>0</v>
          </cell>
          <cell r="M219">
            <v>0.95</v>
          </cell>
          <cell r="N219">
            <v>1</v>
          </cell>
          <cell r="O219">
            <v>0.875</v>
          </cell>
          <cell r="P219">
            <v>0</v>
          </cell>
          <cell r="Q219">
            <v>0</v>
          </cell>
          <cell r="R219">
            <v>0</v>
          </cell>
          <cell r="T219">
            <v>219</v>
          </cell>
          <cell r="U219">
            <v>0</v>
          </cell>
          <cell r="V219">
            <v>0</v>
          </cell>
          <cell r="W219">
            <v>0</v>
          </cell>
          <cell r="X219">
            <v>0</v>
          </cell>
          <cell r="Y219">
            <v>0</v>
          </cell>
          <cell r="Z219">
            <v>0</v>
          </cell>
          <cell r="AA219">
            <v>0</v>
          </cell>
        </row>
        <row r="220">
          <cell r="B220" t="str">
            <v>Shift 7</v>
          </cell>
          <cell r="C220">
            <v>0</v>
          </cell>
          <cell r="D220">
            <v>0</v>
          </cell>
          <cell r="E220">
            <v>0</v>
          </cell>
          <cell r="F220">
            <v>0</v>
          </cell>
          <cell r="G220">
            <v>0</v>
          </cell>
          <cell r="H220">
            <v>0</v>
          </cell>
          <cell r="I220">
            <v>0</v>
          </cell>
          <cell r="J220">
            <v>13</v>
          </cell>
          <cell r="K220">
            <v>0</v>
          </cell>
          <cell r="L220">
            <v>0</v>
          </cell>
          <cell r="M220">
            <v>0.95</v>
          </cell>
          <cell r="N220">
            <v>1</v>
          </cell>
          <cell r="O220">
            <v>0.875</v>
          </cell>
          <cell r="P220">
            <v>0</v>
          </cell>
          <cell r="Q220">
            <v>0</v>
          </cell>
          <cell r="R220">
            <v>0</v>
          </cell>
          <cell r="T220">
            <v>220</v>
          </cell>
          <cell r="U220">
            <v>0</v>
          </cell>
          <cell r="V220">
            <v>0</v>
          </cell>
          <cell r="W220">
            <v>0</v>
          </cell>
          <cell r="X220">
            <v>0</v>
          </cell>
          <cell r="Y220">
            <v>0</v>
          </cell>
          <cell r="Z220">
            <v>0</v>
          </cell>
          <cell r="AA220">
            <v>0</v>
          </cell>
        </row>
        <row r="221">
          <cell r="B221" t="str">
            <v>TOTAL</v>
          </cell>
          <cell r="C221">
            <v>0</v>
          </cell>
          <cell r="D221">
            <v>0</v>
          </cell>
          <cell r="E221">
            <v>0</v>
          </cell>
          <cell r="F221">
            <v>0</v>
          </cell>
          <cell r="G221">
            <v>0</v>
          </cell>
          <cell r="H221">
            <v>0</v>
          </cell>
          <cell r="I221">
            <v>0</v>
          </cell>
          <cell r="J221">
            <v>24</v>
          </cell>
          <cell r="K221">
            <v>0</v>
          </cell>
          <cell r="L221">
            <v>0</v>
          </cell>
          <cell r="M221">
            <v>0.95</v>
          </cell>
          <cell r="N221">
            <v>1</v>
          </cell>
          <cell r="O221">
            <v>0.875</v>
          </cell>
          <cell r="P221">
            <v>0</v>
          </cell>
          <cell r="Q221" t="str">
            <v>Hiras Silaban</v>
          </cell>
          <cell r="R221" t="str">
            <v>Fresye A L</v>
          </cell>
          <cell r="T221">
            <v>221</v>
          </cell>
          <cell r="U221">
            <v>0</v>
          </cell>
          <cell r="V221">
            <v>0</v>
          </cell>
          <cell r="W221">
            <v>0</v>
          </cell>
          <cell r="X221">
            <v>0</v>
          </cell>
          <cell r="Y221">
            <v>0</v>
          </cell>
          <cell r="Z221">
            <v>0</v>
          </cell>
          <cell r="AA221">
            <v>0</v>
          </cell>
        </row>
        <row r="222">
          <cell r="T222">
            <v>222</v>
          </cell>
        </row>
        <row r="223">
          <cell r="B223" t="str">
            <v>TIME</v>
          </cell>
          <cell r="C223" t="str">
            <v>WASTE</v>
          </cell>
          <cell r="D223" t="str">
            <v>EX709</v>
          </cell>
          <cell r="E223" t="str">
            <v>TYPE</v>
          </cell>
          <cell r="F223" t="str">
            <v>PC 3000</v>
          </cell>
          <cell r="H223" t="str">
            <v>Plan Prod'ty :</v>
          </cell>
          <cell r="J223">
            <v>900</v>
          </cell>
          <cell r="M223" t="str">
            <v>Distance :</v>
          </cell>
          <cell r="O223">
            <v>2.4670022094317474</v>
          </cell>
          <cell r="T223">
            <v>223</v>
          </cell>
          <cell r="U223" t="str">
            <v>EX709</v>
          </cell>
        </row>
        <row r="224">
          <cell r="C224" t="str">
            <v>MAT</v>
          </cell>
          <cell r="D224" t="str">
            <v>PROD</v>
          </cell>
          <cell r="E224" t="str">
            <v>PROD'TY</v>
          </cell>
          <cell r="F224" t="str">
            <v>Q'TY DT</v>
          </cell>
          <cell r="J224" t="str">
            <v>HOURS</v>
          </cell>
          <cell r="Q224" t="str">
            <v>REMARK PRODUKTIVITAS</v>
          </cell>
          <cell r="T224">
            <v>224</v>
          </cell>
          <cell r="U224" t="str">
            <v>ROM</v>
          </cell>
          <cell r="V224" t="str">
            <v>Crush1</v>
          </cell>
          <cell r="W224" t="str">
            <v>Crush2</v>
          </cell>
          <cell r="X224" t="str">
            <v>Crush3</v>
          </cell>
          <cell r="Y224" t="str">
            <v>Crush4</v>
          </cell>
          <cell r="Z224" t="str">
            <v>Crush5</v>
          </cell>
          <cell r="AA224" t="str">
            <v>Crush6</v>
          </cell>
        </row>
        <row r="225">
          <cell r="E225" t="str">
            <v>( By work )</v>
          </cell>
          <cell r="F225" t="str">
            <v>730E</v>
          </cell>
          <cell r="G225" t="str">
            <v>1500</v>
          </cell>
          <cell r="H225" t="str">
            <v>785</v>
          </cell>
          <cell r="I225" t="str">
            <v>Total</v>
          </cell>
          <cell r="J225" t="str">
            <v>Work</v>
          </cell>
          <cell r="K225" t="str">
            <v>General</v>
          </cell>
          <cell r="L225" t="str">
            <v>Delay</v>
          </cell>
          <cell r="M225" t="str">
            <v>Idle</v>
          </cell>
          <cell r="N225" t="str">
            <v>Rain</v>
          </cell>
          <cell r="O225" t="str">
            <v>Slipp</v>
          </cell>
          <cell r="P225" t="str">
            <v>B/D</v>
          </cell>
          <cell r="T225">
            <v>225</v>
          </cell>
        </row>
        <row r="226">
          <cell r="B226" t="str">
            <v>07  - 08</v>
          </cell>
          <cell r="C226" t="str">
            <v>OB</v>
          </cell>
          <cell r="D226">
            <v>1096</v>
          </cell>
          <cell r="E226">
            <v>1096</v>
          </cell>
          <cell r="F226">
            <v>0</v>
          </cell>
          <cell r="G226">
            <v>2</v>
          </cell>
          <cell r="H226">
            <v>7</v>
          </cell>
          <cell r="I226">
            <v>9</v>
          </cell>
          <cell r="J226">
            <v>60</v>
          </cell>
          <cell r="K226">
            <v>0</v>
          </cell>
          <cell r="L226">
            <v>0</v>
          </cell>
          <cell r="M226">
            <v>0</v>
          </cell>
          <cell r="N226">
            <v>0</v>
          </cell>
          <cell r="O226">
            <v>0</v>
          </cell>
          <cell r="Q226">
            <v>0</v>
          </cell>
          <cell r="T226">
            <v>226</v>
          </cell>
          <cell r="U226">
            <v>0</v>
          </cell>
          <cell r="V226">
            <v>0</v>
          </cell>
          <cell r="W226">
            <v>0</v>
          </cell>
          <cell r="X226">
            <v>0</v>
          </cell>
          <cell r="Y226">
            <v>0</v>
          </cell>
          <cell r="Z226">
            <v>0</v>
          </cell>
          <cell r="AA226">
            <v>0</v>
          </cell>
        </row>
        <row r="227">
          <cell r="B227" t="str">
            <v>08  - 09</v>
          </cell>
          <cell r="C227" t="str">
            <v>OB</v>
          </cell>
          <cell r="D227">
            <v>1172</v>
          </cell>
          <cell r="E227">
            <v>1172</v>
          </cell>
          <cell r="F227">
            <v>0</v>
          </cell>
          <cell r="G227">
            <v>2</v>
          </cell>
          <cell r="H227">
            <v>7</v>
          </cell>
          <cell r="I227">
            <v>9</v>
          </cell>
          <cell r="J227">
            <v>60</v>
          </cell>
          <cell r="K227">
            <v>0</v>
          </cell>
          <cell r="L227">
            <v>0</v>
          </cell>
          <cell r="M227">
            <v>0</v>
          </cell>
          <cell r="N227">
            <v>0</v>
          </cell>
          <cell r="O227">
            <v>0</v>
          </cell>
          <cell r="Q227">
            <v>0</v>
          </cell>
          <cell r="T227">
            <v>227</v>
          </cell>
          <cell r="U227">
            <v>0</v>
          </cell>
          <cell r="V227">
            <v>0</v>
          </cell>
          <cell r="W227">
            <v>0</v>
          </cell>
          <cell r="X227">
            <v>0</v>
          </cell>
          <cell r="Y227">
            <v>0</v>
          </cell>
          <cell r="Z227">
            <v>0</v>
          </cell>
          <cell r="AA227">
            <v>0</v>
          </cell>
        </row>
        <row r="228">
          <cell r="B228" t="str">
            <v>09  - 10</v>
          </cell>
          <cell r="C228" t="str">
            <v>OB</v>
          </cell>
          <cell r="D228">
            <v>1134</v>
          </cell>
          <cell r="E228">
            <v>1134</v>
          </cell>
          <cell r="F228">
            <v>0</v>
          </cell>
          <cell r="G228">
            <v>2</v>
          </cell>
          <cell r="H228">
            <v>7</v>
          </cell>
          <cell r="I228">
            <v>9</v>
          </cell>
          <cell r="J228">
            <v>60</v>
          </cell>
          <cell r="K228">
            <v>0</v>
          </cell>
          <cell r="L228">
            <v>0</v>
          </cell>
          <cell r="M228">
            <v>0</v>
          </cell>
          <cell r="N228">
            <v>0</v>
          </cell>
          <cell r="O228">
            <v>0</v>
          </cell>
          <cell r="Q228">
            <v>0</v>
          </cell>
          <cell r="T228">
            <v>228</v>
          </cell>
          <cell r="U228">
            <v>0</v>
          </cell>
          <cell r="V228">
            <v>0</v>
          </cell>
          <cell r="W228">
            <v>0</v>
          </cell>
          <cell r="X228">
            <v>0</v>
          </cell>
          <cell r="Y228">
            <v>0</v>
          </cell>
          <cell r="Z228">
            <v>0</v>
          </cell>
          <cell r="AA228">
            <v>0</v>
          </cell>
        </row>
        <row r="229">
          <cell r="B229" t="str">
            <v>10  - 11</v>
          </cell>
          <cell r="C229" t="str">
            <v>OB</v>
          </cell>
          <cell r="D229">
            <v>966</v>
          </cell>
          <cell r="E229">
            <v>966</v>
          </cell>
          <cell r="F229">
            <v>0</v>
          </cell>
          <cell r="G229">
            <v>1</v>
          </cell>
          <cell r="H229">
            <v>7</v>
          </cell>
          <cell r="I229">
            <v>8</v>
          </cell>
          <cell r="J229">
            <v>60</v>
          </cell>
          <cell r="K229">
            <v>0</v>
          </cell>
          <cell r="L229">
            <v>0</v>
          </cell>
          <cell r="M229">
            <v>0</v>
          </cell>
          <cell r="N229">
            <v>0</v>
          </cell>
          <cell r="O229">
            <v>0</v>
          </cell>
          <cell r="Q229">
            <v>0</v>
          </cell>
          <cell r="T229">
            <v>229</v>
          </cell>
          <cell r="U229">
            <v>0</v>
          </cell>
          <cell r="V229">
            <v>0</v>
          </cell>
          <cell r="W229">
            <v>0</v>
          </cell>
          <cell r="X229">
            <v>0</v>
          </cell>
          <cell r="Y229">
            <v>0</v>
          </cell>
          <cell r="Z229">
            <v>0</v>
          </cell>
          <cell r="AA229">
            <v>0</v>
          </cell>
        </row>
        <row r="230">
          <cell r="B230" t="str">
            <v>11  - 12</v>
          </cell>
          <cell r="C230" t="str">
            <v>OB</v>
          </cell>
          <cell r="D230">
            <v>852</v>
          </cell>
          <cell r="E230">
            <v>852</v>
          </cell>
          <cell r="F230">
            <v>0</v>
          </cell>
          <cell r="G230">
            <v>1</v>
          </cell>
          <cell r="H230">
            <v>6</v>
          </cell>
          <cell r="I230">
            <v>7</v>
          </cell>
          <cell r="J230">
            <v>60</v>
          </cell>
          <cell r="K230">
            <v>0</v>
          </cell>
          <cell r="L230">
            <v>0</v>
          </cell>
          <cell r="M230">
            <v>0</v>
          </cell>
          <cell r="N230">
            <v>0</v>
          </cell>
          <cell r="O230">
            <v>0</v>
          </cell>
          <cell r="Q230">
            <v>0</v>
          </cell>
          <cell r="T230">
            <v>230</v>
          </cell>
          <cell r="U230">
            <v>0</v>
          </cell>
          <cell r="V230">
            <v>0</v>
          </cell>
          <cell r="W230">
            <v>0</v>
          </cell>
          <cell r="X230">
            <v>0</v>
          </cell>
          <cell r="Y230">
            <v>0</v>
          </cell>
          <cell r="Z230">
            <v>0</v>
          </cell>
          <cell r="AA230">
            <v>0</v>
          </cell>
        </row>
        <row r="231">
          <cell r="B231" t="str">
            <v>12  - 13</v>
          </cell>
          <cell r="C231" t="str">
            <v>OB</v>
          </cell>
          <cell r="D231">
            <v>0</v>
          </cell>
          <cell r="E231">
            <v>0</v>
          </cell>
          <cell r="F231">
            <v>0</v>
          </cell>
          <cell r="G231">
            <v>0</v>
          </cell>
          <cell r="H231">
            <v>0</v>
          </cell>
          <cell r="I231">
            <v>0</v>
          </cell>
          <cell r="J231">
            <v>0</v>
          </cell>
          <cell r="K231">
            <v>0</v>
          </cell>
          <cell r="L231">
            <v>60</v>
          </cell>
          <cell r="M231">
            <v>0</v>
          </cell>
          <cell r="N231">
            <v>0</v>
          </cell>
          <cell r="O231">
            <v>0</v>
          </cell>
          <cell r="Q231" t="str">
            <v>Rest Time</v>
          </cell>
          <cell r="T231">
            <v>231</v>
          </cell>
          <cell r="U231">
            <v>0</v>
          </cell>
          <cell r="V231">
            <v>0</v>
          </cell>
          <cell r="W231">
            <v>0</v>
          </cell>
          <cell r="X231">
            <v>0</v>
          </cell>
          <cell r="Y231">
            <v>0</v>
          </cell>
          <cell r="Z231">
            <v>0</v>
          </cell>
          <cell r="AA231">
            <v>0</v>
          </cell>
        </row>
        <row r="232">
          <cell r="B232" t="str">
            <v>13  -  14</v>
          </cell>
          <cell r="C232" t="str">
            <v>OB</v>
          </cell>
          <cell r="D232">
            <v>872</v>
          </cell>
          <cell r="E232">
            <v>872</v>
          </cell>
          <cell r="F232">
            <v>0</v>
          </cell>
          <cell r="G232">
            <v>1</v>
          </cell>
          <cell r="H232">
            <v>7</v>
          </cell>
          <cell r="I232">
            <v>8</v>
          </cell>
          <cell r="J232">
            <v>60</v>
          </cell>
          <cell r="K232">
            <v>0</v>
          </cell>
          <cell r="L232">
            <v>0</v>
          </cell>
          <cell r="M232">
            <v>0</v>
          </cell>
          <cell r="N232">
            <v>0</v>
          </cell>
          <cell r="O232">
            <v>0</v>
          </cell>
          <cell r="Q232">
            <v>0</v>
          </cell>
          <cell r="T232">
            <v>232</v>
          </cell>
          <cell r="U232">
            <v>0</v>
          </cell>
          <cell r="V232">
            <v>0</v>
          </cell>
          <cell r="W232">
            <v>0</v>
          </cell>
          <cell r="X232">
            <v>0</v>
          </cell>
          <cell r="Y232">
            <v>0</v>
          </cell>
          <cell r="Z232">
            <v>0</v>
          </cell>
          <cell r="AA232">
            <v>0</v>
          </cell>
        </row>
        <row r="233">
          <cell r="B233" t="str">
            <v>14  -  15</v>
          </cell>
          <cell r="C233" t="str">
            <v>OB</v>
          </cell>
          <cell r="D233">
            <v>0</v>
          </cell>
          <cell r="E233">
            <v>0</v>
          </cell>
          <cell r="F233">
            <v>0</v>
          </cell>
          <cell r="G233">
            <v>0</v>
          </cell>
          <cell r="H233">
            <v>0</v>
          </cell>
          <cell r="I233">
            <v>0</v>
          </cell>
          <cell r="J233">
            <v>0</v>
          </cell>
          <cell r="K233">
            <v>0</v>
          </cell>
          <cell r="L233">
            <v>0</v>
          </cell>
          <cell r="M233">
            <v>0</v>
          </cell>
          <cell r="N233">
            <v>60</v>
          </cell>
          <cell r="O233">
            <v>0</v>
          </cell>
          <cell r="Q233" t="str">
            <v>Rain</v>
          </cell>
          <cell r="T233">
            <v>233</v>
          </cell>
          <cell r="U233">
            <v>0</v>
          </cell>
          <cell r="V233">
            <v>0</v>
          </cell>
          <cell r="W233">
            <v>0</v>
          </cell>
          <cell r="X233">
            <v>0</v>
          </cell>
          <cell r="Y233">
            <v>0</v>
          </cell>
          <cell r="Z233">
            <v>0</v>
          </cell>
          <cell r="AA233">
            <v>0</v>
          </cell>
        </row>
        <row r="234">
          <cell r="B234" t="str">
            <v>15  -  16</v>
          </cell>
          <cell r="C234" t="str">
            <v>OB</v>
          </cell>
          <cell r="D234">
            <v>0</v>
          </cell>
          <cell r="E234">
            <v>0</v>
          </cell>
          <cell r="F234">
            <v>0</v>
          </cell>
          <cell r="G234">
            <v>0</v>
          </cell>
          <cell r="H234">
            <v>0</v>
          </cell>
          <cell r="I234">
            <v>0</v>
          </cell>
          <cell r="J234">
            <v>0</v>
          </cell>
          <cell r="K234">
            <v>0</v>
          </cell>
          <cell r="L234">
            <v>0</v>
          </cell>
          <cell r="M234">
            <v>0</v>
          </cell>
          <cell r="N234">
            <v>0</v>
          </cell>
          <cell r="O234">
            <v>60</v>
          </cell>
          <cell r="Q234" t="str">
            <v>Slippery</v>
          </cell>
          <cell r="T234">
            <v>234</v>
          </cell>
          <cell r="U234">
            <v>0</v>
          </cell>
          <cell r="V234">
            <v>0</v>
          </cell>
          <cell r="W234">
            <v>0</v>
          </cell>
          <cell r="X234">
            <v>0</v>
          </cell>
          <cell r="Y234">
            <v>0</v>
          </cell>
          <cell r="Z234">
            <v>0</v>
          </cell>
          <cell r="AA234">
            <v>0</v>
          </cell>
        </row>
        <row r="235">
          <cell r="B235" t="str">
            <v>16  -  17</v>
          </cell>
          <cell r="C235" t="str">
            <v>OB</v>
          </cell>
          <cell r="D235">
            <v>398</v>
          </cell>
          <cell r="E235">
            <v>955.2</v>
          </cell>
          <cell r="F235">
            <v>0</v>
          </cell>
          <cell r="G235">
            <v>1</v>
          </cell>
          <cell r="H235">
            <v>9</v>
          </cell>
          <cell r="I235">
            <v>10</v>
          </cell>
          <cell r="J235">
            <v>25</v>
          </cell>
          <cell r="K235">
            <v>0</v>
          </cell>
          <cell r="L235">
            <v>0</v>
          </cell>
          <cell r="M235">
            <v>0</v>
          </cell>
          <cell r="N235">
            <v>0</v>
          </cell>
          <cell r="O235">
            <v>35</v>
          </cell>
          <cell r="Q235" t="str">
            <v>Slippery Start 16:35</v>
          </cell>
          <cell r="T235">
            <v>235</v>
          </cell>
          <cell r="U235">
            <v>0</v>
          </cell>
          <cell r="V235">
            <v>0</v>
          </cell>
          <cell r="W235">
            <v>0</v>
          </cell>
          <cell r="X235">
            <v>0</v>
          </cell>
          <cell r="Y235">
            <v>0</v>
          </cell>
          <cell r="Z235">
            <v>0</v>
          </cell>
          <cell r="AA235">
            <v>0</v>
          </cell>
        </row>
        <row r="236">
          <cell r="B236" t="str">
            <v>17  -  18</v>
          </cell>
          <cell r="C236" t="str">
            <v>OB</v>
          </cell>
          <cell r="D236">
            <v>814</v>
          </cell>
          <cell r="E236">
            <v>976.8</v>
          </cell>
          <cell r="F236">
            <v>0</v>
          </cell>
          <cell r="G236">
            <v>1</v>
          </cell>
          <cell r="H236">
            <v>9</v>
          </cell>
          <cell r="I236">
            <v>10</v>
          </cell>
          <cell r="J236">
            <v>50</v>
          </cell>
          <cell r="K236">
            <v>0</v>
          </cell>
          <cell r="L236">
            <v>10</v>
          </cell>
          <cell r="M236">
            <v>0</v>
          </cell>
          <cell r="N236">
            <v>0</v>
          </cell>
          <cell r="O236">
            <v>0</v>
          </cell>
          <cell r="Q236" t="str">
            <v>Shift Change</v>
          </cell>
          <cell r="T236">
            <v>236</v>
          </cell>
          <cell r="U236">
            <v>0</v>
          </cell>
          <cell r="V236">
            <v>0</v>
          </cell>
          <cell r="W236">
            <v>0</v>
          </cell>
          <cell r="X236">
            <v>0</v>
          </cell>
          <cell r="Y236">
            <v>0</v>
          </cell>
          <cell r="Z236">
            <v>0</v>
          </cell>
          <cell r="AA236">
            <v>0</v>
          </cell>
        </row>
        <row r="237">
          <cell r="B237" t="str">
            <v>18  -  19</v>
          </cell>
          <cell r="C237" t="str">
            <v>OB</v>
          </cell>
          <cell r="D237">
            <v>472</v>
          </cell>
          <cell r="E237">
            <v>944</v>
          </cell>
          <cell r="F237">
            <v>0</v>
          </cell>
          <cell r="G237">
            <v>2</v>
          </cell>
          <cell r="H237">
            <v>6</v>
          </cell>
          <cell r="I237">
            <v>8</v>
          </cell>
          <cell r="J237">
            <v>30</v>
          </cell>
          <cell r="K237">
            <v>0</v>
          </cell>
          <cell r="L237">
            <v>30</v>
          </cell>
          <cell r="M237">
            <v>0</v>
          </cell>
          <cell r="N237">
            <v>0</v>
          </cell>
          <cell r="O237">
            <v>0</v>
          </cell>
          <cell r="Q237" t="str">
            <v>Wait operator, P2H, Start 18:20</v>
          </cell>
          <cell r="T237">
            <v>237</v>
          </cell>
          <cell r="U237">
            <v>0</v>
          </cell>
          <cell r="V237">
            <v>0</v>
          </cell>
          <cell r="W237">
            <v>0</v>
          </cell>
          <cell r="X237">
            <v>0</v>
          </cell>
          <cell r="Y237">
            <v>0</v>
          </cell>
          <cell r="Z237">
            <v>0</v>
          </cell>
          <cell r="AA237">
            <v>0</v>
          </cell>
        </row>
        <row r="238">
          <cell r="B238" t="str">
            <v>19  -  20</v>
          </cell>
          <cell r="C238" t="str">
            <v>OB</v>
          </cell>
          <cell r="D238">
            <v>0</v>
          </cell>
          <cell r="E238">
            <v>0</v>
          </cell>
          <cell r="F238">
            <v>0</v>
          </cell>
          <cell r="G238">
            <v>0</v>
          </cell>
          <cell r="H238">
            <v>0</v>
          </cell>
          <cell r="I238">
            <v>0</v>
          </cell>
          <cell r="J238">
            <v>0</v>
          </cell>
          <cell r="K238">
            <v>0</v>
          </cell>
          <cell r="L238">
            <v>0</v>
          </cell>
          <cell r="M238">
            <v>0</v>
          </cell>
          <cell r="N238">
            <v>60</v>
          </cell>
          <cell r="O238">
            <v>0</v>
          </cell>
          <cell r="Q238" t="str">
            <v>Rain</v>
          </cell>
          <cell r="T238">
            <v>238</v>
          </cell>
          <cell r="U238">
            <v>0</v>
          </cell>
          <cell r="V238">
            <v>0</v>
          </cell>
          <cell r="W238">
            <v>0</v>
          </cell>
          <cell r="X238">
            <v>0</v>
          </cell>
          <cell r="Y238">
            <v>0</v>
          </cell>
          <cell r="Z238">
            <v>0</v>
          </cell>
          <cell r="AA238">
            <v>0</v>
          </cell>
        </row>
        <row r="239">
          <cell r="B239" t="str">
            <v>20  -  21</v>
          </cell>
          <cell r="C239" t="str">
            <v>OB</v>
          </cell>
          <cell r="D239">
            <v>0</v>
          </cell>
          <cell r="E239">
            <v>0</v>
          </cell>
          <cell r="F239">
            <v>0</v>
          </cell>
          <cell r="G239">
            <v>0</v>
          </cell>
          <cell r="H239">
            <v>0</v>
          </cell>
          <cell r="I239">
            <v>0</v>
          </cell>
          <cell r="J239">
            <v>0</v>
          </cell>
          <cell r="K239">
            <v>0</v>
          </cell>
          <cell r="L239">
            <v>0</v>
          </cell>
          <cell r="M239">
            <v>0</v>
          </cell>
          <cell r="N239">
            <v>60</v>
          </cell>
          <cell r="O239">
            <v>0</v>
          </cell>
          <cell r="Q239" t="str">
            <v>Rain</v>
          </cell>
          <cell r="T239">
            <v>239</v>
          </cell>
          <cell r="U239">
            <v>0</v>
          </cell>
          <cell r="V239">
            <v>0</v>
          </cell>
          <cell r="W239">
            <v>0</v>
          </cell>
          <cell r="X239">
            <v>0</v>
          </cell>
          <cell r="Y239">
            <v>0</v>
          </cell>
          <cell r="Z239">
            <v>0</v>
          </cell>
          <cell r="AA239">
            <v>0</v>
          </cell>
        </row>
        <row r="240">
          <cell r="B240" t="str">
            <v>21  -  22</v>
          </cell>
          <cell r="C240" t="str">
            <v>OB</v>
          </cell>
          <cell r="D240">
            <v>0</v>
          </cell>
          <cell r="E240">
            <v>0</v>
          </cell>
          <cell r="F240">
            <v>0</v>
          </cell>
          <cell r="G240">
            <v>0</v>
          </cell>
          <cell r="H240">
            <v>0</v>
          </cell>
          <cell r="I240">
            <v>0</v>
          </cell>
          <cell r="J240">
            <v>0</v>
          </cell>
          <cell r="K240">
            <v>0</v>
          </cell>
          <cell r="L240">
            <v>0</v>
          </cell>
          <cell r="M240">
            <v>0</v>
          </cell>
          <cell r="N240">
            <v>60</v>
          </cell>
          <cell r="O240">
            <v>0</v>
          </cell>
          <cell r="Q240" t="str">
            <v>Rain</v>
          </cell>
          <cell r="T240">
            <v>240</v>
          </cell>
          <cell r="U240">
            <v>0</v>
          </cell>
          <cell r="V240">
            <v>0</v>
          </cell>
          <cell r="W240">
            <v>0</v>
          </cell>
          <cell r="X240">
            <v>0</v>
          </cell>
          <cell r="Y240">
            <v>0</v>
          </cell>
          <cell r="Z240">
            <v>0</v>
          </cell>
          <cell r="AA240">
            <v>0</v>
          </cell>
        </row>
        <row r="241">
          <cell r="B241" t="str">
            <v>22  -  23</v>
          </cell>
          <cell r="C241" t="str">
            <v>OB</v>
          </cell>
          <cell r="D241">
            <v>0</v>
          </cell>
          <cell r="E241">
            <v>0</v>
          </cell>
          <cell r="F241">
            <v>0</v>
          </cell>
          <cell r="G241">
            <v>0</v>
          </cell>
          <cell r="H241">
            <v>0</v>
          </cell>
          <cell r="I241">
            <v>0</v>
          </cell>
          <cell r="J241">
            <v>0</v>
          </cell>
          <cell r="K241">
            <v>0</v>
          </cell>
          <cell r="L241">
            <v>0</v>
          </cell>
          <cell r="M241">
            <v>0</v>
          </cell>
          <cell r="N241">
            <v>60</v>
          </cell>
          <cell r="O241">
            <v>0</v>
          </cell>
          <cell r="Q241" t="str">
            <v>Rain</v>
          </cell>
          <cell r="T241">
            <v>241</v>
          </cell>
          <cell r="U241">
            <v>0</v>
          </cell>
          <cell r="V241">
            <v>0</v>
          </cell>
          <cell r="W241">
            <v>0</v>
          </cell>
          <cell r="X241">
            <v>0</v>
          </cell>
          <cell r="Y241">
            <v>0</v>
          </cell>
          <cell r="Z241">
            <v>0</v>
          </cell>
          <cell r="AA241">
            <v>0</v>
          </cell>
        </row>
        <row r="242">
          <cell r="B242" t="str">
            <v>23  -  24</v>
          </cell>
          <cell r="C242" t="str">
            <v>OB</v>
          </cell>
          <cell r="D242">
            <v>0</v>
          </cell>
          <cell r="E242">
            <v>0</v>
          </cell>
          <cell r="F242">
            <v>0</v>
          </cell>
          <cell r="G242">
            <v>0</v>
          </cell>
          <cell r="H242">
            <v>0</v>
          </cell>
          <cell r="I242">
            <v>0</v>
          </cell>
          <cell r="J242">
            <v>0</v>
          </cell>
          <cell r="K242">
            <v>0</v>
          </cell>
          <cell r="L242">
            <v>0</v>
          </cell>
          <cell r="M242">
            <v>0</v>
          </cell>
          <cell r="N242">
            <v>0</v>
          </cell>
          <cell r="O242">
            <v>60</v>
          </cell>
          <cell r="Q242" t="str">
            <v>Slippery</v>
          </cell>
          <cell r="T242">
            <v>242</v>
          </cell>
          <cell r="U242">
            <v>0</v>
          </cell>
          <cell r="V242">
            <v>0</v>
          </cell>
          <cell r="W242">
            <v>0</v>
          </cell>
          <cell r="X242">
            <v>0</v>
          </cell>
          <cell r="Y242">
            <v>0</v>
          </cell>
          <cell r="Z242">
            <v>0</v>
          </cell>
          <cell r="AA242">
            <v>0</v>
          </cell>
        </row>
        <row r="243">
          <cell r="B243" t="str">
            <v>24  -  01</v>
          </cell>
          <cell r="C243" t="str">
            <v>OB</v>
          </cell>
          <cell r="D243">
            <v>0</v>
          </cell>
          <cell r="E243">
            <v>0</v>
          </cell>
          <cell r="F243">
            <v>0</v>
          </cell>
          <cell r="G243">
            <v>0</v>
          </cell>
          <cell r="H243">
            <v>0</v>
          </cell>
          <cell r="I243">
            <v>0</v>
          </cell>
          <cell r="J243">
            <v>0</v>
          </cell>
          <cell r="K243">
            <v>0</v>
          </cell>
          <cell r="L243">
            <v>0</v>
          </cell>
          <cell r="M243">
            <v>0</v>
          </cell>
          <cell r="N243">
            <v>0</v>
          </cell>
          <cell r="O243">
            <v>60</v>
          </cell>
          <cell r="Q243" t="str">
            <v>Slippery</v>
          </cell>
          <cell r="T243">
            <v>243</v>
          </cell>
          <cell r="U243">
            <v>0</v>
          </cell>
          <cell r="V243">
            <v>0</v>
          </cell>
          <cell r="W243">
            <v>0</v>
          </cell>
          <cell r="X243">
            <v>0</v>
          </cell>
          <cell r="Y243">
            <v>0</v>
          </cell>
          <cell r="Z243">
            <v>0</v>
          </cell>
          <cell r="AA243">
            <v>0</v>
          </cell>
        </row>
        <row r="244">
          <cell r="B244" t="str">
            <v>01  -  02</v>
          </cell>
          <cell r="C244" t="str">
            <v>OB</v>
          </cell>
          <cell r="D244">
            <v>0</v>
          </cell>
          <cell r="E244">
            <v>0</v>
          </cell>
          <cell r="F244">
            <v>0</v>
          </cell>
          <cell r="G244">
            <v>0</v>
          </cell>
          <cell r="H244">
            <v>0</v>
          </cell>
          <cell r="I244">
            <v>0</v>
          </cell>
          <cell r="J244">
            <v>0</v>
          </cell>
          <cell r="K244">
            <v>0</v>
          </cell>
          <cell r="L244">
            <v>0</v>
          </cell>
          <cell r="M244">
            <v>0</v>
          </cell>
          <cell r="N244">
            <v>0</v>
          </cell>
          <cell r="O244">
            <v>60</v>
          </cell>
          <cell r="Q244" t="str">
            <v>Slippery</v>
          </cell>
          <cell r="T244">
            <v>244</v>
          </cell>
          <cell r="U244">
            <v>0</v>
          </cell>
          <cell r="V244">
            <v>0</v>
          </cell>
          <cell r="W244">
            <v>0</v>
          </cell>
          <cell r="X244">
            <v>0</v>
          </cell>
          <cell r="Y244">
            <v>0</v>
          </cell>
          <cell r="Z244">
            <v>0</v>
          </cell>
          <cell r="AA244">
            <v>0</v>
          </cell>
        </row>
        <row r="245">
          <cell r="B245" t="str">
            <v>02  -  03</v>
          </cell>
          <cell r="C245" t="str">
            <v>OB</v>
          </cell>
          <cell r="D245">
            <v>264</v>
          </cell>
          <cell r="E245">
            <v>633.6</v>
          </cell>
          <cell r="F245">
            <v>0</v>
          </cell>
          <cell r="G245">
            <v>2</v>
          </cell>
          <cell r="H245">
            <v>3</v>
          </cell>
          <cell r="I245">
            <v>5</v>
          </cell>
          <cell r="J245">
            <v>25</v>
          </cell>
          <cell r="K245">
            <v>0</v>
          </cell>
          <cell r="L245">
            <v>0</v>
          </cell>
          <cell r="M245">
            <v>0</v>
          </cell>
          <cell r="N245">
            <v>0</v>
          </cell>
          <cell r="O245">
            <v>35</v>
          </cell>
          <cell r="Q245" t="str">
            <v>Slippery, Start 03:25</v>
          </cell>
          <cell r="T245">
            <v>245</v>
          </cell>
          <cell r="U245">
            <v>0</v>
          </cell>
          <cell r="V245">
            <v>0</v>
          </cell>
          <cell r="W245">
            <v>0</v>
          </cell>
          <cell r="X245">
            <v>0</v>
          </cell>
          <cell r="Y245">
            <v>0</v>
          </cell>
          <cell r="Z245">
            <v>0</v>
          </cell>
          <cell r="AA245">
            <v>0</v>
          </cell>
        </row>
        <row r="246">
          <cell r="B246" t="str">
            <v>03  -  04</v>
          </cell>
          <cell r="C246" t="str">
            <v>OB</v>
          </cell>
          <cell r="D246">
            <v>0</v>
          </cell>
          <cell r="E246">
            <v>0</v>
          </cell>
          <cell r="F246">
            <v>0</v>
          </cell>
          <cell r="G246">
            <v>0</v>
          </cell>
          <cell r="H246">
            <v>0</v>
          </cell>
          <cell r="I246">
            <v>0</v>
          </cell>
          <cell r="J246">
            <v>0</v>
          </cell>
          <cell r="K246">
            <v>0</v>
          </cell>
          <cell r="L246">
            <v>0</v>
          </cell>
          <cell r="M246">
            <v>0</v>
          </cell>
          <cell r="N246">
            <v>60</v>
          </cell>
          <cell r="O246">
            <v>0</v>
          </cell>
          <cell r="Q246" t="str">
            <v>Rain 03:00</v>
          </cell>
          <cell r="T246">
            <v>246</v>
          </cell>
          <cell r="U246">
            <v>0</v>
          </cell>
          <cell r="V246">
            <v>0</v>
          </cell>
          <cell r="W246">
            <v>0</v>
          </cell>
          <cell r="X246">
            <v>0</v>
          </cell>
          <cell r="Y246">
            <v>0</v>
          </cell>
          <cell r="Z246">
            <v>0</v>
          </cell>
          <cell r="AA246">
            <v>0</v>
          </cell>
        </row>
        <row r="247">
          <cell r="B247" t="str">
            <v>04  -  05</v>
          </cell>
          <cell r="C247" t="str">
            <v>OB</v>
          </cell>
          <cell r="D247">
            <v>0</v>
          </cell>
          <cell r="E247">
            <v>0</v>
          </cell>
          <cell r="F247">
            <v>0</v>
          </cell>
          <cell r="G247">
            <v>0</v>
          </cell>
          <cell r="H247">
            <v>0</v>
          </cell>
          <cell r="I247">
            <v>0</v>
          </cell>
          <cell r="J247">
            <v>0</v>
          </cell>
          <cell r="K247">
            <v>0</v>
          </cell>
          <cell r="L247">
            <v>0</v>
          </cell>
          <cell r="M247">
            <v>0</v>
          </cell>
          <cell r="N247">
            <v>0</v>
          </cell>
          <cell r="O247">
            <v>60</v>
          </cell>
          <cell r="Q247" t="str">
            <v>Slippery</v>
          </cell>
          <cell r="T247">
            <v>247</v>
          </cell>
          <cell r="U247">
            <v>0</v>
          </cell>
          <cell r="V247">
            <v>0</v>
          </cell>
          <cell r="W247">
            <v>0</v>
          </cell>
          <cell r="X247">
            <v>0</v>
          </cell>
          <cell r="Y247">
            <v>0</v>
          </cell>
          <cell r="Z247">
            <v>0</v>
          </cell>
          <cell r="AA247">
            <v>0</v>
          </cell>
        </row>
        <row r="248">
          <cell r="B248" t="str">
            <v>05  -  06</v>
          </cell>
          <cell r="C248" t="str">
            <v>OB</v>
          </cell>
          <cell r="D248">
            <v>0</v>
          </cell>
          <cell r="E248">
            <v>0</v>
          </cell>
          <cell r="F248">
            <v>0</v>
          </cell>
          <cell r="G248">
            <v>0</v>
          </cell>
          <cell r="H248">
            <v>0</v>
          </cell>
          <cell r="I248">
            <v>0</v>
          </cell>
          <cell r="J248">
            <v>0</v>
          </cell>
          <cell r="K248">
            <v>0</v>
          </cell>
          <cell r="L248">
            <v>0</v>
          </cell>
          <cell r="M248">
            <v>0</v>
          </cell>
          <cell r="N248">
            <v>0</v>
          </cell>
          <cell r="O248">
            <v>60</v>
          </cell>
          <cell r="Q248" t="str">
            <v>Slippery</v>
          </cell>
          <cell r="T248">
            <v>248</v>
          </cell>
          <cell r="U248">
            <v>0</v>
          </cell>
          <cell r="V248">
            <v>0</v>
          </cell>
          <cell r="W248">
            <v>0</v>
          </cell>
          <cell r="X248">
            <v>0</v>
          </cell>
          <cell r="Y248">
            <v>0</v>
          </cell>
          <cell r="Z248">
            <v>0</v>
          </cell>
          <cell r="AA248">
            <v>0</v>
          </cell>
        </row>
        <row r="249">
          <cell r="B249" t="str">
            <v>06  -  07</v>
          </cell>
          <cell r="C249" t="str">
            <v>OB</v>
          </cell>
          <cell r="D249">
            <v>0</v>
          </cell>
          <cell r="E249">
            <v>0</v>
          </cell>
          <cell r="F249">
            <v>0</v>
          </cell>
          <cell r="G249">
            <v>0</v>
          </cell>
          <cell r="H249">
            <v>0</v>
          </cell>
          <cell r="I249">
            <v>0</v>
          </cell>
          <cell r="J249">
            <v>0</v>
          </cell>
          <cell r="K249">
            <v>0</v>
          </cell>
          <cell r="L249">
            <v>0</v>
          </cell>
          <cell r="M249">
            <v>0</v>
          </cell>
          <cell r="N249">
            <v>0</v>
          </cell>
          <cell r="O249">
            <v>60</v>
          </cell>
          <cell r="Q249" t="str">
            <v>Slippery</v>
          </cell>
          <cell r="T249">
            <v>249</v>
          </cell>
          <cell r="U249">
            <v>0</v>
          </cell>
          <cell r="V249">
            <v>0</v>
          </cell>
          <cell r="W249">
            <v>0</v>
          </cell>
          <cell r="X249">
            <v>0</v>
          </cell>
          <cell r="Y249">
            <v>0</v>
          </cell>
          <cell r="Z249">
            <v>0</v>
          </cell>
          <cell r="AA249">
            <v>0</v>
          </cell>
        </row>
        <row r="250">
          <cell r="B250" t="str">
            <v>RESUME</v>
          </cell>
          <cell r="C250" t="str">
            <v>PROD</v>
          </cell>
          <cell r="E250" t="str">
            <v>PROD'TY</v>
          </cell>
          <cell r="G250" t="str">
            <v>WORK HOURS</v>
          </cell>
          <cell r="J250" t="str">
            <v>LOST TIME</v>
          </cell>
          <cell r="L250" t="str">
            <v>DOWN</v>
          </cell>
          <cell r="M250" t="str">
            <v>PA</v>
          </cell>
          <cell r="O250" t="str">
            <v>UA PROD</v>
          </cell>
          <cell r="Q250" t="str">
            <v>OPERATOR</v>
          </cell>
          <cell r="R250" t="str">
            <v>GROUP LEADER</v>
          </cell>
          <cell r="T250">
            <v>250</v>
          </cell>
        </row>
        <row r="251">
          <cell r="B251" t="str">
            <v>GROUP</v>
          </cell>
          <cell r="C251" t="str">
            <v>WASTE</v>
          </cell>
          <cell r="D251" t="str">
            <v>CC</v>
          </cell>
          <cell r="E251" t="str">
            <v>WASTE</v>
          </cell>
          <cell r="F251" t="str">
            <v>CC</v>
          </cell>
          <cell r="G251" t="str">
            <v>WASTE</v>
          </cell>
          <cell r="H251" t="str">
            <v>CC</v>
          </cell>
          <cell r="I251" t="str">
            <v>GEN</v>
          </cell>
          <cell r="J251" t="str">
            <v>DELAY</v>
          </cell>
          <cell r="K251" t="str">
            <v>IDLE</v>
          </cell>
          <cell r="L251" t="str">
            <v>TIME</v>
          </cell>
          <cell r="M251" t="str">
            <v>PLAN</v>
          </cell>
          <cell r="N251" t="str">
            <v>ACT</v>
          </cell>
          <cell r="O251" t="str">
            <v>PLAN</v>
          </cell>
          <cell r="P251" t="str">
            <v>ACT</v>
          </cell>
          <cell r="T251">
            <v>251</v>
          </cell>
        </row>
        <row r="252">
          <cell r="B252" t="str">
            <v>Shift 1</v>
          </cell>
          <cell r="C252">
            <v>6092</v>
          </cell>
          <cell r="D252">
            <v>0</v>
          </cell>
          <cell r="E252">
            <v>1015.3333333333334</v>
          </cell>
          <cell r="F252">
            <v>0</v>
          </cell>
          <cell r="G252">
            <v>6</v>
          </cell>
          <cell r="H252">
            <v>0</v>
          </cell>
          <cell r="I252">
            <v>0</v>
          </cell>
          <cell r="J252">
            <v>1</v>
          </cell>
          <cell r="K252">
            <v>1</v>
          </cell>
          <cell r="L252">
            <v>0</v>
          </cell>
          <cell r="M252">
            <v>0.95</v>
          </cell>
          <cell r="N252">
            <v>1</v>
          </cell>
          <cell r="O252">
            <v>0.875</v>
          </cell>
          <cell r="P252">
            <v>0.75</v>
          </cell>
          <cell r="Q252">
            <v>0</v>
          </cell>
          <cell r="R252">
            <v>0</v>
          </cell>
          <cell r="T252">
            <v>252</v>
          </cell>
          <cell r="U252">
            <v>0</v>
          </cell>
          <cell r="V252">
            <v>0</v>
          </cell>
          <cell r="W252">
            <v>0</v>
          </cell>
          <cell r="X252">
            <v>0</v>
          </cell>
          <cell r="Y252">
            <v>0</v>
          </cell>
          <cell r="Z252">
            <v>0</v>
          </cell>
          <cell r="AA252">
            <v>0</v>
          </cell>
        </row>
        <row r="253">
          <cell r="B253" t="str">
            <v>Shift 2</v>
          </cell>
          <cell r="C253">
            <v>1684</v>
          </cell>
          <cell r="D253">
            <v>0</v>
          </cell>
          <cell r="E253">
            <v>962.28571428571433</v>
          </cell>
          <cell r="F253">
            <v>0</v>
          </cell>
          <cell r="G253">
            <v>1.75</v>
          </cell>
          <cell r="H253">
            <v>0</v>
          </cell>
          <cell r="I253">
            <v>0</v>
          </cell>
          <cell r="J253">
            <v>0.66666666666666663</v>
          </cell>
          <cell r="K253">
            <v>5.583333333333333</v>
          </cell>
          <cell r="L253">
            <v>0</v>
          </cell>
          <cell r="M253">
            <v>0.95</v>
          </cell>
          <cell r="N253">
            <v>1</v>
          </cell>
          <cell r="O253">
            <v>0.875</v>
          </cell>
          <cell r="P253">
            <v>0.21875</v>
          </cell>
          <cell r="Q253">
            <v>0</v>
          </cell>
          <cell r="R253">
            <v>0</v>
          </cell>
          <cell r="T253">
            <v>253</v>
          </cell>
          <cell r="U253">
            <v>0</v>
          </cell>
          <cell r="V253">
            <v>0</v>
          </cell>
          <cell r="W253">
            <v>0</v>
          </cell>
          <cell r="X253">
            <v>0</v>
          </cell>
          <cell r="Y253">
            <v>0</v>
          </cell>
          <cell r="Z253">
            <v>0</v>
          </cell>
          <cell r="AA253">
            <v>0</v>
          </cell>
        </row>
        <row r="254">
          <cell r="B254" t="str">
            <v>Shift 3</v>
          </cell>
          <cell r="C254">
            <v>264</v>
          </cell>
          <cell r="D254">
            <v>0</v>
          </cell>
          <cell r="E254">
            <v>633.6</v>
          </cell>
          <cell r="F254">
            <v>0</v>
          </cell>
          <cell r="G254">
            <v>0.41666666666666669</v>
          </cell>
          <cell r="H254">
            <v>0</v>
          </cell>
          <cell r="I254">
            <v>0</v>
          </cell>
          <cell r="J254">
            <v>0</v>
          </cell>
          <cell r="K254">
            <v>7.583333333333333</v>
          </cell>
          <cell r="L254">
            <v>0</v>
          </cell>
          <cell r="M254">
            <v>0.95</v>
          </cell>
          <cell r="N254">
            <v>1</v>
          </cell>
          <cell r="O254">
            <v>0.875</v>
          </cell>
          <cell r="P254">
            <v>5.2083333333333336E-2</v>
          </cell>
          <cell r="Q254">
            <v>0</v>
          </cell>
          <cell r="R254">
            <v>0</v>
          </cell>
          <cell r="T254">
            <v>254</v>
          </cell>
          <cell r="U254">
            <v>0</v>
          </cell>
          <cell r="V254">
            <v>0</v>
          </cell>
          <cell r="W254">
            <v>0</v>
          </cell>
          <cell r="X254">
            <v>0</v>
          </cell>
          <cell r="Y254">
            <v>0</v>
          </cell>
          <cell r="Z254">
            <v>0</v>
          </cell>
          <cell r="AA254">
            <v>0</v>
          </cell>
        </row>
        <row r="255">
          <cell r="B255" t="str">
            <v>Shift 6</v>
          </cell>
          <cell r="C255">
            <v>7304</v>
          </cell>
          <cell r="D255">
            <v>0</v>
          </cell>
          <cell r="E255">
            <v>1007.448275862069</v>
          </cell>
          <cell r="F255">
            <v>0</v>
          </cell>
          <cell r="G255">
            <v>7.25</v>
          </cell>
          <cell r="H255">
            <v>0</v>
          </cell>
          <cell r="I255">
            <v>0</v>
          </cell>
          <cell r="J255">
            <v>1.1666666666666667</v>
          </cell>
          <cell r="K255">
            <v>2.5833333333333335</v>
          </cell>
          <cell r="L255">
            <v>0</v>
          </cell>
          <cell r="M255">
            <v>0.95</v>
          </cell>
          <cell r="N255">
            <v>1</v>
          </cell>
          <cell r="O255">
            <v>0.875</v>
          </cell>
          <cell r="P255">
            <v>0.65909090909090906</v>
          </cell>
          <cell r="Q255" t="str">
            <v>Mohammad Ali Mochsin</v>
          </cell>
          <cell r="R255" t="str">
            <v>Sutarno</v>
          </cell>
          <cell r="T255">
            <v>255</v>
          </cell>
          <cell r="U255">
            <v>0</v>
          </cell>
          <cell r="V255">
            <v>0</v>
          </cell>
          <cell r="W255">
            <v>0</v>
          </cell>
          <cell r="X255">
            <v>0</v>
          </cell>
          <cell r="Y255">
            <v>0</v>
          </cell>
          <cell r="Z255">
            <v>0</v>
          </cell>
          <cell r="AA255">
            <v>0</v>
          </cell>
        </row>
        <row r="256">
          <cell r="B256" t="str">
            <v>Shift 7</v>
          </cell>
          <cell r="C256">
            <v>736</v>
          </cell>
          <cell r="D256">
            <v>0</v>
          </cell>
          <cell r="E256">
            <v>802.90909090909099</v>
          </cell>
          <cell r="F256">
            <v>0</v>
          </cell>
          <cell r="G256">
            <v>0.91666666666666663</v>
          </cell>
          <cell r="H256">
            <v>0</v>
          </cell>
          <cell r="I256">
            <v>0</v>
          </cell>
          <cell r="J256">
            <v>0.5</v>
          </cell>
          <cell r="K256">
            <v>11.583333333333334</v>
          </cell>
          <cell r="L256">
            <v>0</v>
          </cell>
          <cell r="M256">
            <v>0.95</v>
          </cell>
          <cell r="N256">
            <v>1</v>
          </cell>
          <cell r="O256">
            <v>0.875</v>
          </cell>
          <cell r="P256">
            <v>7.0512820512820512E-2</v>
          </cell>
          <cell r="Q256" t="str">
            <v>Mohamad Ali Muhson</v>
          </cell>
          <cell r="R256" t="str">
            <v>Sudarso</v>
          </cell>
          <cell r="T256">
            <v>256</v>
          </cell>
          <cell r="U256">
            <v>0</v>
          </cell>
          <cell r="V256">
            <v>0</v>
          </cell>
          <cell r="W256">
            <v>0</v>
          </cell>
          <cell r="X256">
            <v>0</v>
          </cell>
          <cell r="Y256">
            <v>0</v>
          </cell>
          <cell r="Z256">
            <v>0</v>
          </cell>
          <cell r="AA256">
            <v>0</v>
          </cell>
        </row>
        <row r="257">
          <cell r="B257" t="str">
            <v>TOTAL</v>
          </cell>
          <cell r="C257">
            <v>8040</v>
          </cell>
          <cell r="D257">
            <v>0</v>
          </cell>
          <cell r="E257">
            <v>984.48979591836746</v>
          </cell>
          <cell r="F257">
            <v>0</v>
          </cell>
          <cell r="G257">
            <v>8.1666666666666661</v>
          </cell>
          <cell r="H257">
            <v>0</v>
          </cell>
          <cell r="I257">
            <v>0</v>
          </cell>
          <cell r="J257">
            <v>1.6666666666666667</v>
          </cell>
          <cell r="K257">
            <v>14.166666666666668</v>
          </cell>
          <cell r="L257">
            <v>0</v>
          </cell>
          <cell r="M257">
            <v>0.95</v>
          </cell>
          <cell r="N257">
            <v>1</v>
          </cell>
          <cell r="O257">
            <v>0.875</v>
          </cell>
          <cell r="P257">
            <v>0.34027777777777773</v>
          </cell>
          <cell r="Q257" t="str">
            <v>Hiras Silaban</v>
          </cell>
          <cell r="R257" t="str">
            <v>Fresye A L</v>
          </cell>
          <cell r="T257">
            <v>257</v>
          </cell>
          <cell r="U257">
            <v>0</v>
          </cell>
          <cell r="V257">
            <v>0</v>
          </cell>
          <cell r="W257">
            <v>0</v>
          </cell>
          <cell r="X257">
            <v>0</v>
          </cell>
          <cell r="Y257">
            <v>0</v>
          </cell>
          <cell r="Z257">
            <v>0</v>
          </cell>
          <cell r="AA257">
            <v>0</v>
          </cell>
        </row>
        <row r="258">
          <cell r="T258">
            <v>258</v>
          </cell>
        </row>
        <row r="259">
          <cell r="B259" t="str">
            <v>TIME</v>
          </cell>
          <cell r="C259" t="str">
            <v>WASTE</v>
          </cell>
          <cell r="D259" t="str">
            <v>EX710</v>
          </cell>
          <cell r="E259" t="str">
            <v>TYPE</v>
          </cell>
          <cell r="F259" t="str">
            <v>PC 3000</v>
          </cell>
          <cell r="H259" t="str">
            <v>Plan Prod'ty :</v>
          </cell>
          <cell r="J259">
            <v>1000</v>
          </cell>
          <cell r="M259" t="str">
            <v>Distance :</v>
          </cell>
          <cell r="O259">
            <v>4.0243349162787787</v>
          </cell>
          <cell r="T259">
            <v>259</v>
          </cell>
          <cell r="U259" t="str">
            <v>EX710</v>
          </cell>
        </row>
        <row r="260">
          <cell r="C260" t="str">
            <v>MAT</v>
          </cell>
          <cell r="D260" t="str">
            <v>PROD</v>
          </cell>
          <cell r="E260" t="str">
            <v>PROD'TY</v>
          </cell>
          <cell r="F260" t="str">
            <v>Q'TY DT</v>
          </cell>
          <cell r="J260" t="str">
            <v>HOURS</v>
          </cell>
          <cell r="Q260" t="str">
            <v>REMARK PRODUKTIVITAS</v>
          </cell>
          <cell r="T260">
            <v>260</v>
          </cell>
          <cell r="U260" t="str">
            <v>ROM</v>
          </cell>
          <cell r="V260" t="str">
            <v>Crush1</v>
          </cell>
          <cell r="W260" t="str">
            <v>Crush2</v>
          </cell>
          <cell r="X260" t="str">
            <v>Crush3</v>
          </cell>
          <cell r="Y260" t="str">
            <v>Crush4</v>
          </cell>
          <cell r="Z260" t="str">
            <v>Crush5</v>
          </cell>
          <cell r="AA260" t="str">
            <v>Crush6</v>
          </cell>
        </row>
        <row r="261">
          <cell r="E261" t="str">
            <v>( By work )</v>
          </cell>
          <cell r="F261" t="str">
            <v>730E</v>
          </cell>
          <cell r="G261" t="str">
            <v>1500</v>
          </cell>
          <cell r="H261" t="str">
            <v>785</v>
          </cell>
          <cell r="I261" t="str">
            <v>Total</v>
          </cell>
          <cell r="J261" t="str">
            <v>Work</v>
          </cell>
          <cell r="K261" t="str">
            <v>General</v>
          </cell>
          <cell r="L261" t="str">
            <v>Delay</v>
          </cell>
          <cell r="M261" t="str">
            <v>Idle</v>
          </cell>
          <cell r="N261" t="str">
            <v>Rain</v>
          </cell>
          <cell r="O261" t="str">
            <v>Slipp</v>
          </cell>
          <cell r="P261" t="str">
            <v>B/D</v>
          </cell>
          <cell r="T261">
            <v>261</v>
          </cell>
        </row>
        <row r="262">
          <cell r="B262" t="str">
            <v>07  - 08</v>
          </cell>
          <cell r="C262" t="str">
            <v>OB</v>
          </cell>
          <cell r="D262">
            <v>532</v>
          </cell>
          <cell r="E262">
            <v>912</v>
          </cell>
          <cell r="F262">
            <v>0</v>
          </cell>
          <cell r="G262">
            <v>0</v>
          </cell>
          <cell r="H262">
            <v>10</v>
          </cell>
          <cell r="I262">
            <v>10</v>
          </cell>
          <cell r="J262">
            <v>35</v>
          </cell>
          <cell r="K262">
            <v>0</v>
          </cell>
          <cell r="L262">
            <v>25</v>
          </cell>
          <cell r="M262">
            <v>0</v>
          </cell>
          <cell r="N262">
            <v>0</v>
          </cell>
          <cell r="O262">
            <v>0</v>
          </cell>
          <cell r="Q262" t="str">
            <v>Waiting Operator, P2H Start 07:25</v>
          </cell>
          <cell r="T262">
            <v>262</v>
          </cell>
          <cell r="U262">
            <v>0</v>
          </cell>
          <cell r="V262">
            <v>0</v>
          </cell>
          <cell r="W262">
            <v>0</v>
          </cell>
          <cell r="X262">
            <v>0</v>
          </cell>
          <cell r="Y262">
            <v>0</v>
          </cell>
          <cell r="Z262">
            <v>0</v>
          </cell>
          <cell r="AA262">
            <v>0</v>
          </cell>
        </row>
        <row r="263">
          <cell r="B263" t="str">
            <v>08  - 09</v>
          </cell>
          <cell r="C263" t="str">
            <v>OB</v>
          </cell>
          <cell r="D263">
            <v>912</v>
          </cell>
          <cell r="E263">
            <v>912</v>
          </cell>
          <cell r="F263">
            <v>0</v>
          </cell>
          <cell r="G263">
            <v>0</v>
          </cell>
          <cell r="H263">
            <v>11</v>
          </cell>
          <cell r="I263">
            <v>11</v>
          </cell>
          <cell r="J263">
            <v>60</v>
          </cell>
          <cell r="K263">
            <v>0</v>
          </cell>
          <cell r="L263">
            <v>0</v>
          </cell>
          <cell r="M263">
            <v>0</v>
          </cell>
          <cell r="N263">
            <v>0</v>
          </cell>
          <cell r="O263">
            <v>0</v>
          </cell>
          <cell r="Q263">
            <v>0</v>
          </cell>
          <cell r="T263">
            <v>263</v>
          </cell>
          <cell r="U263">
            <v>0</v>
          </cell>
          <cell r="V263">
            <v>0</v>
          </cell>
          <cell r="W263">
            <v>0</v>
          </cell>
          <cell r="X263">
            <v>0</v>
          </cell>
          <cell r="Y263">
            <v>0</v>
          </cell>
          <cell r="Z263">
            <v>0</v>
          </cell>
          <cell r="AA263">
            <v>0</v>
          </cell>
        </row>
        <row r="264">
          <cell r="B264" t="str">
            <v>09  - 10</v>
          </cell>
          <cell r="C264" t="str">
            <v>OB</v>
          </cell>
          <cell r="D264">
            <v>912</v>
          </cell>
          <cell r="E264">
            <v>912</v>
          </cell>
          <cell r="F264">
            <v>0</v>
          </cell>
          <cell r="G264">
            <v>0</v>
          </cell>
          <cell r="H264">
            <v>11</v>
          </cell>
          <cell r="I264">
            <v>11</v>
          </cell>
          <cell r="J264">
            <v>60</v>
          </cell>
          <cell r="K264">
            <v>0</v>
          </cell>
          <cell r="L264">
            <v>0</v>
          </cell>
          <cell r="M264">
            <v>0</v>
          </cell>
          <cell r="N264">
            <v>0</v>
          </cell>
          <cell r="O264">
            <v>0</v>
          </cell>
          <cell r="Q264">
            <v>0</v>
          </cell>
          <cell r="T264">
            <v>264</v>
          </cell>
          <cell r="U264">
            <v>0</v>
          </cell>
          <cell r="V264">
            <v>0</v>
          </cell>
          <cell r="W264">
            <v>0</v>
          </cell>
          <cell r="X264">
            <v>0</v>
          </cell>
          <cell r="Y264">
            <v>0</v>
          </cell>
          <cell r="Z264">
            <v>0</v>
          </cell>
          <cell r="AA264">
            <v>0</v>
          </cell>
        </row>
        <row r="265">
          <cell r="B265" t="str">
            <v>10  - 11</v>
          </cell>
          <cell r="C265" t="str">
            <v>OB</v>
          </cell>
          <cell r="D265">
            <v>950</v>
          </cell>
          <cell r="E265">
            <v>950</v>
          </cell>
          <cell r="F265">
            <v>0</v>
          </cell>
          <cell r="G265">
            <v>0</v>
          </cell>
          <cell r="H265">
            <v>11</v>
          </cell>
          <cell r="I265">
            <v>11</v>
          </cell>
          <cell r="J265">
            <v>60</v>
          </cell>
          <cell r="K265">
            <v>0</v>
          </cell>
          <cell r="L265">
            <v>0</v>
          </cell>
          <cell r="M265">
            <v>0</v>
          </cell>
          <cell r="N265">
            <v>0</v>
          </cell>
          <cell r="O265">
            <v>0</v>
          </cell>
          <cell r="Q265">
            <v>0</v>
          </cell>
          <cell r="T265">
            <v>265</v>
          </cell>
          <cell r="U265">
            <v>0</v>
          </cell>
          <cell r="V265">
            <v>0</v>
          </cell>
          <cell r="W265">
            <v>0</v>
          </cell>
          <cell r="X265">
            <v>0</v>
          </cell>
          <cell r="Y265">
            <v>0</v>
          </cell>
          <cell r="Z265">
            <v>0</v>
          </cell>
          <cell r="AA265">
            <v>0</v>
          </cell>
        </row>
        <row r="266">
          <cell r="B266" t="str">
            <v>11  - 12</v>
          </cell>
          <cell r="C266" t="str">
            <v>OB</v>
          </cell>
          <cell r="D266">
            <v>836</v>
          </cell>
          <cell r="E266">
            <v>836</v>
          </cell>
          <cell r="F266">
            <v>0</v>
          </cell>
          <cell r="G266">
            <v>0</v>
          </cell>
          <cell r="H266">
            <v>11</v>
          </cell>
          <cell r="I266">
            <v>11</v>
          </cell>
          <cell r="J266">
            <v>60</v>
          </cell>
          <cell r="K266">
            <v>0</v>
          </cell>
          <cell r="L266">
            <v>0</v>
          </cell>
          <cell r="M266">
            <v>0</v>
          </cell>
          <cell r="N266">
            <v>0</v>
          </cell>
          <cell r="O266">
            <v>0</v>
          </cell>
          <cell r="Q266">
            <v>0</v>
          </cell>
          <cell r="T266">
            <v>266</v>
          </cell>
          <cell r="U266">
            <v>0</v>
          </cell>
          <cell r="V266">
            <v>0</v>
          </cell>
          <cell r="W266">
            <v>0</v>
          </cell>
          <cell r="X266">
            <v>0</v>
          </cell>
          <cell r="Y266">
            <v>0</v>
          </cell>
          <cell r="Z266">
            <v>0</v>
          </cell>
          <cell r="AA266">
            <v>0</v>
          </cell>
        </row>
        <row r="267">
          <cell r="B267" t="str">
            <v>12  - 13</v>
          </cell>
          <cell r="C267" t="str">
            <v>OB</v>
          </cell>
          <cell r="D267">
            <v>0</v>
          </cell>
          <cell r="E267">
            <v>0</v>
          </cell>
          <cell r="F267">
            <v>0</v>
          </cell>
          <cell r="G267">
            <v>0</v>
          </cell>
          <cell r="H267">
            <v>0</v>
          </cell>
          <cell r="I267">
            <v>0</v>
          </cell>
          <cell r="J267">
            <v>0</v>
          </cell>
          <cell r="K267">
            <v>0</v>
          </cell>
          <cell r="L267">
            <v>60</v>
          </cell>
          <cell r="M267">
            <v>0</v>
          </cell>
          <cell r="N267">
            <v>0</v>
          </cell>
          <cell r="O267">
            <v>0</v>
          </cell>
          <cell r="Q267" t="str">
            <v>Rest Time</v>
          </cell>
          <cell r="T267">
            <v>267</v>
          </cell>
          <cell r="U267">
            <v>0</v>
          </cell>
          <cell r="V267">
            <v>0</v>
          </cell>
          <cell r="W267">
            <v>0</v>
          </cell>
          <cell r="X267">
            <v>0</v>
          </cell>
          <cell r="Y267">
            <v>0</v>
          </cell>
          <cell r="Z267">
            <v>0</v>
          </cell>
          <cell r="AA267">
            <v>0</v>
          </cell>
        </row>
        <row r="268">
          <cell r="B268" t="str">
            <v>13  -  14</v>
          </cell>
          <cell r="C268" t="str">
            <v>OB</v>
          </cell>
          <cell r="D268">
            <v>874</v>
          </cell>
          <cell r="E268">
            <v>874</v>
          </cell>
          <cell r="F268">
            <v>0</v>
          </cell>
          <cell r="G268">
            <v>0</v>
          </cell>
          <cell r="H268">
            <v>10</v>
          </cell>
          <cell r="I268">
            <v>10</v>
          </cell>
          <cell r="J268">
            <v>60</v>
          </cell>
          <cell r="K268">
            <v>0</v>
          </cell>
          <cell r="L268">
            <v>0</v>
          </cell>
          <cell r="M268">
            <v>0</v>
          </cell>
          <cell r="N268">
            <v>0</v>
          </cell>
          <cell r="O268">
            <v>0</v>
          </cell>
          <cell r="Q268">
            <v>0</v>
          </cell>
          <cell r="T268">
            <v>268</v>
          </cell>
          <cell r="U268">
            <v>0</v>
          </cell>
          <cell r="V268">
            <v>0</v>
          </cell>
          <cell r="W268">
            <v>0</v>
          </cell>
          <cell r="X268">
            <v>0</v>
          </cell>
          <cell r="Y268">
            <v>0</v>
          </cell>
          <cell r="Z268">
            <v>0</v>
          </cell>
          <cell r="AA268">
            <v>0</v>
          </cell>
        </row>
        <row r="269">
          <cell r="B269" t="str">
            <v>14  -  15</v>
          </cell>
          <cell r="C269" t="str">
            <v>OB</v>
          </cell>
          <cell r="D269">
            <v>0</v>
          </cell>
          <cell r="E269">
            <v>0</v>
          </cell>
          <cell r="F269">
            <v>0</v>
          </cell>
          <cell r="G269">
            <v>0</v>
          </cell>
          <cell r="H269">
            <v>0</v>
          </cell>
          <cell r="I269">
            <v>0</v>
          </cell>
          <cell r="J269">
            <v>0</v>
          </cell>
          <cell r="K269">
            <v>0</v>
          </cell>
          <cell r="L269">
            <v>0</v>
          </cell>
          <cell r="M269">
            <v>0</v>
          </cell>
          <cell r="N269">
            <v>60</v>
          </cell>
          <cell r="O269">
            <v>0</v>
          </cell>
          <cell r="Q269" t="str">
            <v>Rain</v>
          </cell>
          <cell r="T269">
            <v>269</v>
          </cell>
          <cell r="U269">
            <v>0</v>
          </cell>
          <cell r="V269">
            <v>0</v>
          </cell>
          <cell r="W269">
            <v>0</v>
          </cell>
          <cell r="X269">
            <v>0</v>
          </cell>
          <cell r="Y269">
            <v>0</v>
          </cell>
          <cell r="Z269">
            <v>0</v>
          </cell>
          <cell r="AA269">
            <v>0</v>
          </cell>
        </row>
        <row r="270">
          <cell r="B270" t="str">
            <v>15  -  16</v>
          </cell>
          <cell r="C270" t="str">
            <v>OB</v>
          </cell>
          <cell r="D270">
            <v>0</v>
          </cell>
          <cell r="E270">
            <v>0</v>
          </cell>
          <cell r="F270">
            <v>0</v>
          </cell>
          <cell r="G270">
            <v>0</v>
          </cell>
          <cell r="H270">
            <v>0</v>
          </cell>
          <cell r="I270">
            <v>0</v>
          </cell>
          <cell r="J270">
            <v>0</v>
          </cell>
          <cell r="K270">
            <v>0</v>
          </cell>
          <cell r="L270">
            <v>0</v>
          </cell>
          <cell r="M270">
            <v>0</v>
          </cell>
          <cell r="N270">
            <v>0</v>
          </cell>
          <cell r="O270">
            <v>60</v>
          </cell>
          <cell r="Q270" t="str">
            <v>Slippery</v>
          </cell>
          <cell r="T270">
            <v>270</v>
          </cell>
          <cell r="U270">
            <v>0</v>
          </cell>
          <cell r="V270">
            <v>0</v>
          </cell>
          <cell r="W270">
            <v>0</v>
          </cell>
          <cell r="X270">
            <v>0</v>
          </cell>
          <cell r="Y270">
            <v>0</v>
          </cell>
          <cell r="Z270">
            <v>0</v>
          </cell>
          <cell r="AA270">
            <v>0</v>
          </cell>
        </row>
        <row r="271">
          <cell r="B271" t="str">
            <v>16  -  17</v>
          </cell>
          <cell r="C271" t="str">
            <v>OB</v>
          </cell>
          <cell r="D271">
            <v>304</v>
          </cell>
          <cell r="E271">
            <v>912</v>
          </cell>
          <cell r="F271">
            <v>0</v>
          </cell>
          <cell r="G271">
            <v>0</v>
          </cell>
          <cell r="H271">
            <v>8</v>
          </cell>
          <cell r="I271">
            <v>8</v>
          </cell>
          <cell r="J271">
            <v>20</v>
          </cell>
          <cell r="K271">
            <v>0</v>
          </cell>
          <cell r="L271">
            <v>0</v>
          </cell>
          <cell r="M271">
            <v>0</v>
          </cell>
          <cell r="N271">
            <v>0</v>
          </cell>
          <cell r="O271">
            <v>40</v>
          </cell>
          <cell r="Q271" t="str">
            <v>Slippery Start 16:40</v>
          </cell>
          <cell r="T271">
            <v>271</v>
          </cell>
          <cell r="U271">
            <v>0</v>
          </cell>
          <cell r="V271">
            <v>0</v>
          </cell>
          <cell r="W271">
            <v>0</v>
          </cell>
          <cell r="X271">
            <v>0</v>
          </cell>
          <cell r="Y271">
            <v>0</v>
          </cell>
          <cell r="Z271">
            <v>0</v>
          </cell>
          <cell r="AA271">
            <v>0</v>
          </cell>
        </row>
        <row r="272">
          <cell r="B272" t="str">
            <v>17  -  18</v>
          </cell>
          <cell r="C272" t="str">
            <v>OB</v>
          </cell>
          <cell r="D272">
            <v>836</v>
          </cell>
          <cell r="E272">
            <v>1003.2</v>
          </cell>
          <cell r="F272">
            <v>0</v>
          </cell>
          <cell r="G272">
            <v>0</v>
          </cell>
          <cell r="H272">
            <v>11</v>
          </cell>
          <cell r="I272">
            <v>11</v>
          </cell>
          <cell r="J272">
            <v>50</v>
          </cell>
          <cell r="K272">
            <v>0</v>
          </cell>
          <cell r="L272">
            <v>10</v>
          </cell>
          <cell r="M272">
            <v>0</v>
          </cell>
          <cell r="N272">
            <v>0</v>
          </cell>
          <cell r="O272">
            <v>0</v>
          </cell>
          <cell r="Q272" t="str">
            <v>Shift Change</v>
          </cell>
          <cell r="T272">
            <v>272</v>
          </cell>
          <cell r="U272">
            <v>0</v>
          </cell>
          <cell r="V272">
            <v>0</v>
          </cell>
          <cell r="W272">
            <v>0</v>
          </cell>
          <cell r="X272">
            <v>0</v>
          </cell>
          <cell r="Y272">
            <v>0</v>
          </cell>
          <cell r="Z272">
            <v>0</v>
          </cell>
          <cell r="AA272">
            <v>0</v>
          </cell>
        </row>
        <row r="273">
          <cell r="B273" t="str">
            <v>18  -  19</v>
          </cell>
          <cell r="C273" t="str">
            <v>OB</v>
          </cell>
          <cell r="D273">
            <v>570</v>
          </cell>
          <cell r="E273">
            <v>760</v>
          </cell>
          <cell r="F273">
            <v>0</v>
          </cell>
          <cell r="G273">
            <v>0</v>
          </cell>
          <cell r="H273">
            <v>11</v>
          </cell>
          <cell r="I273">
            <v>11</v>
          </cell>
          <cell r="J273">
            <v>45</v>
          </cell>
          <cell r="K273">
            <v>0</v>
          </cell>
          <cell r="L273">
            <v>15</v>
          </cell>
          <cell r="M273">
            <v>0</v>
          </cell>
          <cell r="N273">
            <v>0</v>
          </cell>
          <cell r="O273">
            <v>0</v>
          </cell>
          <cell r="Q273" t="str">
            <v>P2H, Start 18:15</v>
          </cell>
          <cell r="T273">
            <v>273</v>
          </cell>
          <cell r="U273">
            <v>0</v>
          </cell>
          <cell r="V273">
            <v>0</v>
          </cell>
          <cell r="W273">
            <v>0</v>
          </cell>
          <cell r="X273">
            <v>0</v>
          </cell>
          <cell r="Y273">
            <v>0</v>
          </cell>
          <cell r="Z273">
            <v>0</v>
          </cell>
          <cell r="AA273">
            <v>0</v>
          </cell>
        </row>
        <row r="274">
          <cell r="B274" t="str">
            <v>19  -  20</v>
          </cell>
          <cell r="C274" t="str">
            <v>OB</v>
          </cell>
          <cell r="D274">
            <v>0</v>
          </cell>
          <cell r="E274">
            <v>0</v>
          </cell>
          <cell r="F274">
            <v>0</v>
          </cell>
          <cell r="G274">
            <v>0</v>
          </cell>
          <cell r="H274">
            <v>0</v>
          </cell>
          <cell r="I274">
            <v>0</v>
          </cell>
          <cell r="J274">
            <v>0</v>
          </cell>
          <cell r="K274">
            <v>0</v>
          </cell>
          <cell r="L274">
            <v>0</v>
          </cell>
          <cell r="M274">
            <v>0</v>
          </cell>
          <cell r="N274">
            <v>60</v>
          </cell>
          <cell r="O274">
            <v>0</v>
          </cell>
          <cell r="Q274" t="str">
            <v>Rain</v>
          </cell>
          <cell r="T274">
            <v>274</v>
          </cell>
          <cell r="U274">
            <v>0</v>
          </cell>
          <cell r="V274">
            <v>0</v>
          </cell>
          <cell r="W274">
            <v>0</v>
          </cell>
          <cell r="X274">
            <v>0</v>
          </cell>
          <cell r="Y274">
            <v>0</v>
          </cell>
          <cell r="Z274">
            <v>0</v>
          </cell>
          <cell r="AA274">
            <v>0</v>
          </cell>
        </row>
        <row r="275">
          <cell r="B275" t="str">
            <v>20  -  21</v>
          </cell>
          <cell r="C275" t="str">
            <v>OB</v>
          </cell>
          <cell r="D275">
            <v>0</v>
          </cell>
          <cell r="E275">
            <v>0</v>
          </cell>
          <cell r="F275">
            <v>0</v>
          </cell>
          <cell r="G275">
            <v>0</v>
          </cell>
          <cell r="H275">
            <v>0</v>
          </cell>
          <cell r="I275">
            <v>0</v>
          </cell>
          <cell r="J275">
            <v>0</v>
          </cell>
          <cell r="K275">
            <v>0</v>
          </cell>
          <cell r="L275">
            <v>0</v>
          </cell>
          <cell r="M275">
            <v>0</v>
          </cell>
          <cell r="N275">
            <v>60</v>
          </cell>
          <cell r="O275">
            <v>0</v>
          </cell>
          <cell r="Q275" t="str">
            <v>Rain</v>
          </cell>
          <cell r="T275">
            <v>275</v>
          </cell>
          <cell r="U275">
            <v>0</v>
          </cell>
          <cell r="V275">
            <v>0</v>
          </cell>
          <cell r="W275">
            <v>0</v>
          </cell>
          <cell r="X275">
            <v>0</v>
          </cell>
          <cell r="Y275">
            <v>0</v>
          </cell>
          <cell r="Z275">
            <v>0</v>
          </cell>
          <cell r="AA275">
            <v>0</v>
          </cell>
        </row>
        <row r="276">
          <cell r="B276" t="str">
            <v>21  -  22</v>
          </cell>
          <cell r="C276" t="str">
            <v>OB</v>
          </cell>
          <cell r="D276">
            <v>0</v>
          </cell>
          <cell r="E276">
            <v>0</v>
          </cell>
          <cell r="F276">
            <v>0</v>
          </cell>
          <cell r="G276">
            <v>0</v>
          </cell>
          <cell r="H276">
            <v>0</v>
          </cell>
          <cell r="I276">
            <v>0</v>
          </cell>
          <cell r="J276">
            <v>0</v>
          </cell>
          <cell r="K276">
            <v>0</v>
          </cell>
          <cell r="L276">
            <v>0</v>
          </cell>
          <cell r="M276">
            <v>0</v>
          </cell>
          <cell r="N276">
            <v>60</v>
          </cell>
          <cell r="O276">
            <v>0</v>
          </cell>
          <cell r="Q276" t="str">
            <v>Rain</v>
          </cell>
          <cell r="T276">
            <v>276</v>
          </cell>
          <cell r="U276">
            <v>0</v>
          </cell>
          <cell r="V276">
            <v>0</v>
          </cell>
          <cell r="W276">
            <v>0</v>
          </cell>
          <cell r="X276">
            <v>0</v>
          </cell>
          <cell r="Y276">
            <v>0</v>
          </cell>
          <cell r="Z276">
            <v>0</v>
          </cell>
          <cell r="AA276">
            <v>0</v>
          </cell>
        </row>
        <row r="277">
          <cell r="B277" t="str">
            <v>22  -  23</v>
          </cell>
          <cell r="C277" t="str">
            <v>OB</v>
          </cell>
          <cell r="D277">
            <v>0</v>
          </cell>
          <cell r="E277">
            <v>0</v>
          </cell>
          <cell r="F277">
            <v>0</v>
          </cell>
          <cell r="G277">
            <v>0</v>
          </cell>
          <cell r="H277">
            <v>0</v>
          </cell>
          <cell r="I277">
            <v>0</v>
          </cell>
          <cell r="J277">
            <v>0</v>
          </cell>
          <cell r="K277">
            <v>0</v>
          </cell>
          <cell r="L277">
            <v>0</v>
          </cell>
          <cell r="M277">
            <v>0</v>
          </cell>
          <cell r="N277">
            <v>60</v>
          </cell>
          <cell r="O277">
            <v>0</v>
          </cell>
          <cell r="Q277" t="str">
            <v>Rain</v>
          </cell>
          <cell r="T277">
            <v>277</v>
          </cell>
          <cell r="U277">
            <v>0</v>
          </cell>
          <cell r="V277">
            <v>0</v>
          </cell>
          <cell r="W277">
            <v>0</v>
          </cell>
          <cell r="X277">
            <v>0</v>
          </cell>
          <cell r="Y277">
            <v>0</v>
          </cell>
          <cell r="Z277">
            <v>0</v>
          </cell>
          <cell r="AA277">
            <v>0</v>
          </cell>
        </row>
        <row r="278">
          <cell r="B278" t="str">
            <v>23  -  24</v>
          </cell>
          <cell r="C278" t="str">
            <v>OB</v>
          </cell>
          <cell r="D278">
            <v>0</v>
          </cell>
          <cell r="E278">
            <v>0</v>
          </cell>
          <cell r="F278">
            <v>0</v>
          </cell>
          <cell r="G278">
            <v>0</v>
          </cell>
          <cell r="H278">
            <v>0</v>
          </cell>
          <cell r="I278">
            <v>0</v>
          </cell>
          <cell r="J278">
            <v>0</v>
          </cell>
          <cell r="K278">
            <v>0</v>
          </cell>
          <cell r="L278">
            <v>0</v>
          </cell>
          <cell r="M278">
            <v>0</v>
          </cell>
          <cell r="N278">
            <v>0</v>
          </cell>
          <cell r="O278">
            <v>60</v>
          </cell>
          <cell r="Q278" t="str">
            <v>Slippery</v>
          </cell>
          <cell r="T278">
            <v>278</v>
          </cell>
          <cell r="U278">
            <v>0</v>
          </cell>
          <cell r="V278">
            <v>0</v>
          </cell>
          <cell r="W278">
            <v>0</v>
          </cell>
          <cell r="X278">
            <v>0</v>
          </cell>
          <cell r="Y278">
            <v>0</v>
          </cell>
          <cell r="Z278">
            <v>0</v>
          </cell>
          <cell r="AA278">
            <v>0</v>
          </cell>
        </row>
        <row r="279">
          <cell r="B279" t="str">
            <v>24  -  01</v>
          </cell>
          <cell r="C279" t="str">
            <v>OB</v>
          </cell>
          <cell r="D279">
            <v>0</v>
          </cell>
          <cell r="E279">
            <v>0</v>
          </cell>
          <cell r="F279">
            <v>0</v>
          </cell>
          <cell r="G279">
            <v>0</v>
          </cell>
          <cell r="H279">
            <v>0</v>
          </cell>
          <cell r="I279">
            <v>0</v>
          </cell>
          <cell r="J279">
            <v>0</v>
          </cell>
          <cell r="K279">
            <v>0</v>
          </cell>
          <cell r="L279">
            <v>0</v>
          </cell>
          <cell r="M279">
            <v>0</v>
          </cell>
          <cell r="N279">
            <v>0</v>
          </cell>
          <cell r="O279">
            <v>60</v>
          </cell>
          <cell r="Q279" t="str">
            <v>Slippery</v>
          </cell>
          <cell r="T279">
            <v>279</v>
          </cell>
          <cell r="U279">
            <v>0</v>
          </cell>
          <cell r="V279">
            <v>0</v>
          </cell>
          <cell r="W279">
            <v>0</v>
          </cell>
          <cell r="X279">
            <v>0</v>
          </cell>
          <cell r="Y279">
            <v>0</v>
          </cell>
          <cell r="Z279">
            <v>0</v>
          </cell>
          <cell r="AA279">
            <v>0</v>
          </cell>
        </row>
        <row r="280">
          <cell r="B280" t="str">
            <v>01  -  02</v>
          </cell>
          <cell r="C280" t="str">
            <v>OB</v>
          </cell>
          <cell r="D280">
            <v>266</v>
          </cell>
          <cell r="E280">
            <v>638.4</v>
          </cell>
          <cell r="F280">
            <v>0</v>
          </cell>
          <cell r="G280">
            <v>0</v>
          </cell>
          <cell r="H280">
            <v>7</v>
          </cell>
          <cell r="I280">
            <v>7</v>
          </cell>
          <cell r="J280">
            <v>25</v>
          </cell>
          <cell r="K280">
            <v>0</v>
          </cell>
          <cell r="L280">
            <v>0</v>
          </cell>
          <cell r="M280">
            <v>0</v>
          </cell>
          <cell r="N280">
            <v>0</v>
          </cell>
          <cell r="O280">
            <v>35</v>
          </cell>
          <cell r="Q280" t="str">
            <v>Slippery, Start 01:35</v>
          </cell>
          <cell r="T280">
            <v>280</v>
          </cell>
          <cell r="U280">
            <v>0</v>
          </cell>
          <cell r="V280">
            <v>0</v>
          </cell>
          <cell r="W280">
            <v>0</v>
          </cell>
          <cell r="X280">
            <v>0</v>
          </cell>
          <cell r="Y280">
            <v>0</v>
          </cell>
          <cell r="Z280">
            <v>0</v>
          </cell>
          <cell r="AA280">
            <v>0</v>
          </cell>
        </row>
        <row r="281">
          <cell r="B281" t="str">
            <v>02  -  03</v>
          </cell>
          <cell r="C281" t="str">
            <v>OB</v>
          </cell>
          <cell r="D281">
            <v>456</v>
          </cell>
          <cell r="E281">
            <v>547.20000000000005</v>
          </cell>
          <cell r="F281">
            <v>0</v>
          </cell>
          <cell r="G281">
            <v>0</v>
          </cell>
          <cell r="H281">
            <v>9</v>
          </cell>
          <cell r="I281">
            <v>9</v>
          </cell>
          <cell r="J281">
            <v>50</v>
          </cell>
          <cell r="K281">
            <v>0</v>
          </cell>
          <cell r="L281">
            <v>10</v>
          </cell>
          <cell r="M281">
            <v>0</v>
          </cell>
          <cell r="N281">
            <v>0</v>
          </cell>
          <cell r="O281">
            <v>0</v>
          </cell>
          <cell r="Q281" t="str">
            <v>02:50, Rain</v>
          </cell>
          <cell r="T281">
            <v>281</v>
          </cell>
          <cell r="U281">
            <v>0</v>
          </cell>
          <cell r="V281">
            <v>0</v>
          </cell>
          <cell r="W281">
            <v>0</v>
          </cell>
          <cell r="X281">
            <v>0</v>
          </cell>
          <cell r="Y281">
            <v>0</v>
          </cell>
          <cell r="Z281">
            <v>0</v>
          </cell>
          <cell r="AA281">
            <v>0</v>
          </cell>
        </row>
        <row r="282">
          <cell r="B282" t="str">
            <v>03  -  04</v>
          </cell>
          <cell r="C282" t="str">
            <v>OB</v>
          </cell>
          <cell r="D282">
            <v>0</v>
          </cell>
          <cell r="E282">
            <v>0</v>
          </cell>
          <cell r="F282">
            <v>0</v>
          </cell>
          <cell r="G282">
            <v>0</v>
          </cell>
          <cell r="H282">
            <v>0</v>
          </cell>
          <cell r="I282">
            <v>0</v>
          </cell>
          <cell r="J282">
            <v>0</v>
          </cell>
          <cell r="K282">
            <v>0</v>
          </cell>
          <cell r="L282">
            <v>0</v>
          </cell>
          <cell r="M282">
            <v>0</v>
          </cell>
          <cell r="N282">
            <v>60</v>
          </cell>
          <cell r="O282">
            <v>0</v>
          </cell>
          <cell r="Q282" t="str">
            <v>Rain</v>
          </cell>
          <cell r="T282">
            <v>282</v>
          </cell>
          <cell r="U282">
            <v>0</v>
          </cell>
          <cell r="V282">
            <v>0</v>
          </cell>
          <cell r="W282">
            <v>0</v>
          </cell>
          <cell r="X282">
            <v>0</v>
          </cell>
          <cell r="Y282">
            <v>0</v>
          </cell>
          <cell r="Z282">
            <v>0</v>
          </cell>
          <cell r="AA282">
            <v>0</v>
          </cell>
        </row>
        <row r="283">
          <cell r="B283" t="str">
            <v>04  -  05</v>
          </cell>
          <cell r="C283" t="str">
            <v>OB</v>
          </cell>
          <cell r="D283">
            <v>0</v>
          </cell>
          <cell r="E283">
            <v>0</v>
          </cell>
          <cell r="F283">
            <v>0</v>
          </cell>
          <cell r="G283">
            <v>0</v>
          </cell>
          <cell r="H283">
            <v>0</v>
          </cell>
          <cell r="I283">
            <v>0</v>
          </cell>
          <cell r="J283">
            <v>0</v>
          </cell>
          <cell r="K283">
            <v>0</v>
          </cell>
          <cell r="L283">
            <v>0</v>
          </cell>
          <cell r="M283">
            <v>0</v>
          </cell>
          <cell r="N283">
            <v>0</v>
          </cell>
          <cell r="O283">
            <v>60</v>
          </cell>
          <cell r="Q283" t="str">
            <v>Slippery</v>
          </cell>
          <cell r="T283">
            <v>283</v>
          </cell>
          <cell r="U283">
            <v>0</v>
          </cell>
          <cell r="V283">
            <v>0</v>
          </cell>
          <cell r="W283">
            <v>0</v>
          </cell>
          <cell r="X283">
            <v>0</v>
          </cell>
          <cell r="Y283">
            <v>0</v>
          </cell>
          <cell r="Z283">
            <v>0</v>
          </cell>
          <cell r="AA283">
            <v>0</v>
          </cell>
        </row>
        <row r="284">
          <cell r="B284" t="str">
            <v>05  -  06</v>
          </cell>
          <cell r="C284" t="str">
            <v>OB</v>
          </cell>
          <cell r="D284">
            <v>0</v>
          </cell>
          <cell r="E284">
            <v>0</v>
          </cell>
          <cell r="F284">
            <v>0</v>
          </cell>
          <cell r="G284">
            <v>0</v>
          </cell>
          <cell r="H284">
            <v>0</v>
          </cell>
          <cell r="I284">
            <v>0</v>
          </cell>
          <cell r="J284">
            <v>0</v>
          </cell>
          <cell r="K284">
            <v>0</v>
          </cell>
          <cell r="L284">
            <v>0</v>
          </cell>
          <cell r="M284">
            <v>0</v>
          </cell>
          <cell r="N284">
            <v>0</v>
          </cell>
          <cell r="O284">
            <v>60</v>
          </cell>
          <cell r="Q284" t="str">
            <v>Slippery</v>
          </cell>
          <cell r="T284">
            <v>284</v>
          </cell>
          <cell r="U284">
            <v>0</v>
          </cell>
          <cell r="V284">
            <v>0</v>
          </cell>
          <cell r="W284">
            <v>0</v>
          </cell>
          <cell r="X284">
            <v>0</v>
          </cell>
          <cell r="Y284">
            <v>0</v>
          </cell>
          <cell r="Z284">
            <v>0</v>
          </cell>
          <cell r="AA284">
            <v>0</v>
          </cell>
        </row>
        <row r="285">
          <cell r="B285" t="str">
            <v>06  -  07</v>
          </cell>
          <cell r="C285" t="str">
            <v>OB</v>
          </cell>
          <cell r="D285">
            <v>0</v>
          </cell>
          <cell r="E285">
            <v>0</v>
          </cell>
          <cell r="F285">
            <v>0</v>
          </cell>
          <cell r="G285">
            <v>0</v>
          </cell>
          <cell r="H285">
            <v>0</v>
          </cell>
          <cell r="I285">
            <v>0</v>
          </cell>
          <cell r="J285">
            <v>0</v>
          </cell>
          <cell r="K285">
            <v>30</v>
          </cell>
          <cell r="L285">
            <v>0</v>
          </cell>
          <cell r="M285">
            <v>0</v>
          </cell>
          <cell r="N285">
            <v>0</v>
          </cell>
          <cell r="O285">
            <v>30</v>
          </cell>
          <cell r="Q285" t="str">
            <v>Slippery</v>
          </cell>
          <cell r="T285">
            <v>285</v>
          </cell>
          <cell r="U285">
            <v>0</v>
          </cell>
          <cell r="V285">
            <v>0</v>
          </cell>
          <cell r="W285">
            <v>0</v>
          </cell>
          <cell r="X285">
            <v>0</v>
          </cell>
          <cell r="Y285">
            <v>0</v>
          </cell>
          <cell r="Z285">
            <v>0</v>
          </cell>
          <cell r="AA285">
            <v>0</v>
          </cell>
        </row>
        <row r="286">
          <cell r="B286" t="str">
            <v>RESUME</v>
          </cell>
          <cell r="C286" t="str">
            <v>PROD</v>
          </cell>
          <cell r="E286" t="str">
            <v>PROD'TY</v>
          </cell>
          <cell r="G286" t="str">
            <v>WORK HOURS</v>
          </cell>
          <cell r="J286" t="str">
            <v>LOST TIME</v>
          </cell>
          <cell r="L286" t="str">
            <v>DOWN</v>
          </cell>
          <cell r="M286" t="str">
            <v>PA</v>
          </cell>
          <cell r="O286" t="str">
            <v>UA PROD</v>
          </cell>
          <cell r="Q286" t="str">
            <v>OPERATOR</v>
          </cell>
          <cell r="R286" t="str">
            <v>GROUP LEADER</v>
          </cell>
          <cell r="T286">
            <v>286</v>
          </cell>
        </row>
        <row r="287">
          <cell r="B287" t="str">
            <v>GROUP</v>
          </cell>
          <cell r="C287" t="str">
            <v>WASTE</v>
          </cell>
          <cell r="D287" t="str">
            <v>CC</v>
          </cell>
          <cell r="E287" t="str">
            <v>WASTE</v>
          </cell>
          <cell r="F287" t="str">
            <v>CC</v>
          </cell>
          <cell r="G287" t="str">
            <v>WASTE</v>
          </cell>
          <cell r="H287" t="str">
            <v>CC</v>
          </cell>
          <cell r="I287" t="str">
            <v>GEN</v>
          </cell>
          <cell r="J287" t="str">
            <v>DELAY</v>
          </cell>
          <cell r="K287" t="str">
            <v>IDLE</v>
          </cell>
          <cell r="L287" t="str">
            <v>TIME</v>
          </cell>
          <cell r="M287" t="str">
            <v>PLAN</v>
          </cell>
          <cell r="N287" t="str">
            <v>ACT</v>
          </cell>
          <cell r="O287" t="str">
            <v>PLAN</v>
          </cell>
          <cell r="P287" t="str">
            <v>ACT</v>
          </cell>
          <cell r="T287">
            <v>287</v>
          </cell>
        </row>
        <row r="288">
          <cell r="B288" t="str">
            <v>Shift 1</v>
          </cell>
          <cell r="C288">
            <v>5016</v>
          </cell>
          <cell r="D288">
            <v>0</v>
          </cell>
          <cell r="E288">
            <v>898.38805970149258</v>
          </cell>
          <cell r="F288">
            <v>0</v>
          </cell>
          <cell r="G288">
            <v>5.583333333333333</v>
          </cell>
          <cell r="H288">
            <v>0</v>
          </cell>
          <cell r="I288">
            <v>0</v>
          </cell>
          <cell r="J288">
            <v>1.4166666666666667</v>
          </cell>
          <cell r="K288">
            <v>1</v>
          </cell>
          <cell r="L288">
            <v>0</v>
          </cell>
          <cell r="M288">
            <v>0.95</v>
          </cell>
          <cell r="N288">
            <v>1</v>
          </cell>
          <cell r="O288">
            <v>0.875</v>
          </cell>
          <cell r="P288">
            <v>0.69791666666666663</v>
          </cell>
          <cell r="Q288">
            <v>0</v>
          </cell>
          <cell r="R288">
            <v>0</v>
          </cell>
          <cell r="T288">
            <v>288</v>
          </cell>
          <cell r="U288">
            <v>0</v>
          </cell>
          <cell r="V288">
            <v>0</v>
          </cell>
          <cell r="W288">
            <v>0</v>
          </cell>
          <cell r="X288">
            <v>0</v>
          </cell>
          <cell r="Y288">
            <v>0</v>
          </cell>
          <cell r="Z288">
            <v>0</v>
          </cell>
          <cell r="AA288">
            <v>0</v>
          </cell>
        </row>
        <row r="289">
          <cell r="B289" t="str">
            <v>Shift 2</v>
          </cell>
          <cell r="C289">
            <v>1710</v>
          </cell>
          <cell r="D289">
            <v>0</v>
          </cell>
          <cell r="E289">
            <v>892.17391304347825</v>
          </cell>
          <cell r="F289">
            <v>0</v>
          </cell>
          <cell r="G289">
            <v>1.9166666666666667</v>
          </cell>
          <cell r="H289">
            <v>0</v>
          </cell>
          <cell r="I289">
            <v>0</v>
          </cell>
          <cell r="J289">
            <v>0.41666666666666669</v>
          </cell>
          <cell r="K289">
            <v>5.666666666666667</v>
          </cell>
          <cell r="L289">
            <v>0</v>
          </cell>
          <cell r="M289">
            <v>0.95</v>
          </cell>
          <cell r="N289">
            <v>1</v>
          </cell>
          <cell r="O289">
            <v>0.875</v>
          </cell>
          <cell r="P289">
            <v>0.23958333333333334</v>
          </cell>
          <cell r="Q289">
            <v>0</v>
          </cell>
          <cell r="R289">
            <v>0</v>
          </cell>
          <cell r="T289">
            <v>289</v>
          </cell>
          <cell r="U289">
            <v>0</v>
          </cell>
          <cell r="V289">
            <v>0</v>
          </cell>
          <cell r="W289">
            <v>0</v>
          </cell>
          <cell r="X289">
            <v>0</v>
          </cell>
          <cell r="Y289">
            <v>0</v>
          </cell>
          <cell r="Z289">
            <v>0</v>
          </cell>
          <cell r="AA289">
            <v>0</v>
          </cell>
        </row>
        <row r="290">
          <cell r="B290" t="str">
            <v>Shift 3</v>
          </cell>
          <cell r="C290">
            <v>722</v>
          </cell>
          <cell r="D290">
            <v>0</v>
          </cell>
          <cell r="E290">
            <v>577.6</v>
          </cell>
          <cell r="F290">
            <v>0</v>
          </cell>
          <cell r="G290">
            <v>1.25</v>
          </cell>
          <cell r="H290">
            <v>0</v>
          </cell>
          <cell r="I290">
            <v>0.5</v>
          </cell>
          <cell r="J290">
            <v>0.16666666666666666</v>
          </cell>
          <cell r="K290">
            <v>6.083333333333333</v>
          </cell>
          <cell r="L290">
            <v>0</v>
          </cell>
          <cell r="M290">
            <v>0.95</v>
          </cell>
          <cell r="N290">
            <v>1</v>
          </cell>
          <cell r="O290">
            <v>0.875</v>
          </cell>
          <cell r="P290">
            <v>0.21875</v>
          </cell>
          <cell r="Q290">
            <v>0</v>
          </cell>
          <cell r="R290">
            <v>0</v>
          </cell>
          <cell r="T290">
            <v>290</v>
          </cell>
          <cell r="U290">
            <v>0</v>
          </cell>
          <cell r="V290">
            <v>0</v>
          </cell>
          <cell r="W290">
            <v>0</v>
          </cell>
          <cell r="X290">
            <v>0</v>
          </cell>
          <cell r="Y290">
            <v>0</v>
          </cell>
          <cell r="Z290">
            <v>0</v>
          </cell>
          <cell r="AA290">
            <v>0</v>
          </cell>
        </row>
        <row r="291">
          <cell r="B291" t="str">
            <v>Shift 6</v>
          </cell>
          <cell r="C291">
            <v>6156</v>
          </cell>
          <cell r="D291">
            <v>0</v>
          </cell>
          <cell r="E291">
            <v>912</v>
          </cell>
          <cell r="F291">
            <v>0</v>
          </cell>
          <cell r="G291">
            <v>6.75</v>
          </cell>
          <cell r="H291">
            <v>0</v>
          </cell>
          <cell r="I291">
            <v>0</v>
          </cell>
          <cell r="J291">
            <v>1.5833333333333333</v>
          </cell>
          <cell r="K291">
            <v>2.6666666666666665</v>
          </cell>
          <cell r="L291">
            <v>0</v>
          </cell>
          <cell r="M291">
            <v>0.95</v>
          </cell>
          <cell r="N291">
            <v>1</v>
          </cell>
          <cell r="O291">
            <v>0.875</v>
          </cell>
          <cell r="P291">
            <v>0.61363636363636365</v>
          </cell>
          <cell r="Q291" t="str">
            <v>Hariyanto</v>
          </cell>
          <cell r="R291" t="str">
            <v>Bardono</v>
          </cell>
          <cell r="T291">
            <v>291</v>
          </cell>
          <cell r="U291">
            <v>0</v>
          </cell>
          <cell r="V291">
            <v>0</v>
          </cell>
          <cell r="W291">
            <v>0</v>
          </cell>
          <cell r="X291">
            <v>0</v>
          </cell>
          <cell r="Y291">
            <v>0</v>
          </cell>
          <cell r="Z291">
            <v>0</v>
          </cell>
          <cell r="AA291">
            <v>0</v>
          </cell>
        </row>
        <row r="292">
          <cell r="B292" t="str">
            <v>Shift 7</v>
          </cell>
          <cell r="C292">
            <v>1292</v>
          </cell>
          <cell r="D292">
            <v>0</v>
          </cell>
          <cell r="E292">
            <v>646</v>
          </cell>
          <cell r="F292">
            <v>0</v>
          </cell>
          <cell r="G292">
            <v>2</v>
          </cell>
          <cell r="H292">
            <v>0</v>
          </cell>
          <cell r="I292">
            <v>0.5</v>
          </cell>
          <cell r="J292">
            <v>0.41666666666666669</v>
          </cell>
          <cell r="K292">
            <v>10.083333333333334</v>
          </cell>
          <cell r="L292">
            <v>0</v>
          </cell>
          <cell r="M292">
            <v>0.95</v>
          </cell>
          <cell r="N292">
            <v>1</v>
          </cell>
          <cell r="O292">
            <v>0.875</v>
          </cell>
          <cell r="P292">
            <v>0.19230769230769232</v>
          </cell>
          <cell r="Q292" t="str">
            <v>Kristinus</v>
          </cell>
          <cell r="R292" t="str">
            <v>Saepudin</v>
          </cell>
          <cell r="T292">
            <v>292</v>
          </cell>
          <cell r="U292">
            <v>0</v>
          </cell>
          <cell r="V292">
            <v>0</v>
          </cell>
          <cell r="W292">
            <v>0</v>
          </cell>
          <cell r="X292">
            <v>0</v>
          </cell>
          <cell r="Y292">
            <v>0</v>
          </cell>
          <cell r="Z292">
            <v>0</v>
          </cell>
          <cell r="AA292">
            <v>0</v>
          </cell>
        </row>
        <row r="293">
          <cell r="B293" t="str">
            <v>TOTAL</v>
          </cell>
          <cell r="C293">
            <v>7448</v>
          </cell>
          <cell r="D293">
            <v>0</v>
          </cell>
          <cell r="E293">
            <v>851.2</v>
          </cell>
          <cell r="F293">
            <v>0</v>
          </cell>
          <cell r="G293">
            <v>8.75</v>
          </cell>
          <cell r="H293">
            <v>0</v>
          </cell>
          <cell r="I293">
            <v>0.5</v>
          </cell>
          <cell r="J293">
            <v>2</v>
          </cell>
          <cell r="K293">
            <v>12.75</v>
          </cell>
          <cell r="L293">
            <v>0</v>
          </cell>
          <cell r="M293">
            <v>0.95</v>
          </cell>
          <cell r="N293">
            <v>1</v>
          </cell>
          <cell r="O293">
            <v>0.875</v>
          </cell>
          <cell r="P293">
            <v>0.38541666666666669</v>
          </cell>
          <cell r="Q293" t="str">
            <v>Hiras Silaban</v>
          </cell>
          <cell r="R293" t="str">
            <v>Fresye A L</v>
          </cell>
          <cell r="T293">
            <v>293</v>
          </cell>
          <cell r="U293">
            <v>0</v>
          </cell>
          <cell r="V293">
            <v>0</v>
          </cell>
          <cell r="W293">
            <v>0</v>
          </cell>
          <cell r="X293">
            <v>0</v>
          </cell>
          <cell r="Y293">
            <v>0</v>
          </cell>
          <cell r="Z293">
            <v>0</v>
          </cell>
          <cell r="AA293">
            <v>0</v>
          </cell>
        </row>
        <row r="294">
          <cell r="T294">
            <v>294</v>
          </cell>
        </row>
        <row r="295">
          <cell r="B295" t="str">
            <v>TIME</v>
          </cell>
          <cell r="C295" t="str">
            <v>WASTE</v>
          </cell>
          <cell r="D295" t="str">
            <v>EX711</v>
          </cell>
          <cell r="E295" t="str">
            <v>TYPE</v>
          </cell>
          <cell r="F295" t="str">
            <v>PC 3000</v>
          </cell>
          <cell r="H295" t="str">
            <v>Plan Prod'ty :</v>
          </cell>
          <cell r="J295">
            <v>1000</v>
          </cell>
          <cell r="M295" t="str">
            <v>Distance :</v>
          </cell>
          <cell r="O295">
            <v>3.8595494266187251</v>
          </cell>
          <cell r="T295">
            <v>295</v>
          </cell>
          <cell r="U295" t="str">
            <v>EX711</v>
          </cell>
        </row>
        <row r="296">
          <cell r="C296" t="str">
            <v>MAT</v>
          </cell>
          <cell r="D296" t="str">
            <v>PROD</v>
          </cell>
          <cell r="E296" t="str">
            <v>PROD'TY</v>
          </cell>
          <cell r="F296" t="str">
            <v>Q'TY DT</v>
          </cell>
          <cell r="J296" t="str">
            <v>HOURS</v>
          </cell>
          <cell r="Q296" t="str">
            <v>REMARK PRODUKTIVITAS</v>
          </cell>
          <cell r="T296">
            <v>296</v>
          </cell>
          <cell r="U296" t="str">
            <v>ROM</v>
          </cell>
          <cell r="V296" t="str">
            <v>Crush1</v>
          </cell>
          <cell r="W296" t="str">
            <v>Crush2</v>
          </cell>
          <cell r="X296" t="str">
            <v>Crush3</v>
          </cell>
          <cell r="Y296" t="str">
            <v>Crush4</v>
          </cell>
          <cell r="Z296" t="str">
            <v>Crush5</v>
          </cell>
          <cell r="AA296" t="str">
            <v>Crush6</v>
          </cell>
        </row>
        <row r="297">
          <cell r="E297" t="str">
            <v>( By work )</v>
          </cell>
          <cell r="F297" t="str">
            <v>730E</v>
          </cell>
          <cell r="G297" t="str">
            <v>1500</v>
          </cell>
          <cell r="H297" t="str">
            <v>785</v>
          </cell>
          <cell r="I297" t="str">
            <v>Total</v>
          </cell>
          <cell r="J297" t="str">
            <v>Work</v>
          </cell>
          <cell r="K297" t="str">
            <v>General</v>
          </cell>
          <cell r="L297" t="str">
            <v>Delay</v>
          </cell>
          <cell r="M297" t="str">
            <v>Idle</v>
          </cell>
          <cell r="N297" t="str">
            <v>Rain</v>
          </cell>
          <cell r="O297" t="str">
            <v>Slipp</v>
          </cell>
          <cell r="P297" t="str">
            <v>B/D</v>
          </cell>
          <cell r="T297">
            <v>297</v>
          </cell>
        </row>
        <row r="298">
          <cell r="B298" t="str">
            <v>07  - 08</v>
          </cell>
          <cell r="C298" t="str">
            <v>OB</v>
          </cell>
          <cell r="D298">
            <v>756</v>
          </cell>
          <cell r="E298">
            <v>756</v>
          </cell>
          <cell r="F298">
            <v>0</v>
          </cell>
          <cell r="G298">
            <v>2</v>
          </cell>
          <cell r="H298">
            <v>7</v>
          </cell>
          <cell r="I298">
            <v>9</v>
          </cell>
          <cell r="J298">
            <v>60</v>
          </cell>
          <cell r="K298">
            <v>0</v>
          </cell>
          <cell r="L298">
            <v>0</v>
          </cell>
          <cell r="M298">
            <v>0</v>
          </cell>
          <cell r="N298">
            <v>0</v>
          </cell>
          <cell r="O298">
            <v>0</v>
          </cell>
          <cell r="Q298">
            <v>0</v>
          </cell>
          <cell r="T298">
            <v>298</v>
          </cell>
          <cell r="U298">
            <v>0</v>
          </cell>
          <cell r="V298">
            <v>0</v>
          </cell>
          <cell r="W298">
            <v>0</v>
          </cell>
          <cell r="X298">
            <v>0</v>
          </cell>
          <cell r="Y298">
            <v>0</v>
          </cell>
          <cell r="Z298">
            <v>0</v>
          </cell>
          <cell r="AA298">
            <v>0</v>
          </cell>
        </row>
        <row r="299">
          <cell r="B299" t="str">
            <v>08  - 09</v>
          </cell>
          <cell r="C299" t="str">
            <v>OB</v>
          </cell>
          <cell r="D299">
            <v>756</v>
          </cell>
          <cell r="E299">
            <v>756</v>
          </cell>
          <cell r="F299">
            <v>0</v>
          </cell>
          <cell r="G299">
            <v>2</v>
          </cell>
          <cell r="H299">
            <v>7</v>
          </cell>
          <cell r="I299">
            <v>9</v>
          </cell>
          <cell r="J299">
            <v>60</v>
          </cell>
          <cell r="K299">
            <v>0</v>
          </cell>
          <cell r="L299">
            <v>0</v>
          </cell>
          <cell r="M299">
            <v>0</v>
          </cell>
          <cell r="N299">
            <v>0</v>
          </cell>
          <cell r="O299">
            <v>0</v>
          </cell>
          <cell r="Q299">
            <v>0</v>
          </cell>
          <cell r="T299">
            <v>299</v>
          </cell>
          <cell r="U299">
            <v>0</v>
          </cell>
          <cell r="V299">
            <v>0</v>
          </cell>
          <cell r="W299">
            <v>0</v>
          </cell>
          <cell r="X299">
            <v>0</v>
          </cell>
          <cell r="Y299">
            <v>0</v>
          </cell>
          <cell r="Z299">
            <v>0</v>
          </cell>
          <cell r="AA299">
            <v>0</v>
          </cell>
        </row>
        <row r="300">
          <cell r="B300" t="str">
            <v>09  - 10</v>
          </cell>
          <cell r="C300" t="str">
            <v>OB</v>
          </cell>
          <cell r="D300">
            <v>1096</v>
          </cell>
          <cell r="E300">
            <v>1096</v>
          </cell>
          <cell r="F300">
            <v>0</v>
          </cell>
          <cell r="G300">
            <v>2</v>
          </cell>
          <cell r="H300">
            <v>7</v>
          </cell>
          <cell r="I300">
            <v>9</v>
          </cell>
          <cell r="J300">
            <v>60</v>
          </cell>
          <cell r="K300">
            <v>0</v>
          </cell>
          <cell r="L300">
            <v>0</v>
          </cell>
          <cell r="M300">
            <v>0</v>
          </cell>
          <cell r="N300">
            <v>0</v>
          </cell>
          <cell r="O300">
            <v>0</v>
          </cell>
          <cell r="Q300">
            <v>0</v>
          </cell>
          <cell r="T300">
            <v>300</v>
          </cell>
          <cell r="U300">
            <v>0</v>
          </cell>
          <cell r="V300">
            <v>0</v>
          </cell>
          <cell r="W300">
            <v>0</v>
          </cell>
          <cell r="X300">
            <v>0</v>
          </cell>
          <cell r="Y300">
            <v>0</v>
          </cell>
          <cell r="Z300">
            <v>0</v>
          </cell>
          <cell r="AA300">
            <v>0</v>
          </cell>
        </row>
        <row r="301">
          <cell r="B301" t="str">
            <v>10  - 11</v>
          </cell>
          <cell r="C301" t="str">
            <v>OB</v>
          </cell>
          <cell r="D301">
            <v>1248</v>
          </cell>
          <cell r="E301">
            <v>1248</v>
          </cell>
          <cell r="F301">
            <v>0</v>
          </cell>
          <cell r="G301">
            <v>2</v>
          </cell>
          <cell r="H301">
            <v>7</v>
          </cell>
          <cell r="I301">
            <v>9</v>
          </cell>
          <cell r="J301">
            <v>60</v>
          </cell>
          <cell r="K301">
            <v>0</v>
          </cell>
          <cell r="L301">
            <v>0</v>
          </cell>
          <cell r="M301">
            <v>0</v>
          </cell>
          <cell r="N301">
            <v>0</v>
          </cell>
          <cell r="O301">
            <v>0</v>
          </cell>
          <cell r="Q301">
            <v>0</v>
          </cell>
          <cell r="T301">
            <v>301</v>
          </cell>
          <cell r="U301">
            <v>0</v>
          </cell>
          <cell r="V301">
            <v>0</v>
          </cell>
          <cell r="W301">
            <v>0</v>
          </cell>
          <cell r="X301">
            <v>0</v>
          </cell>
          <cell r="Y301">
            <v>0</v>
          </cell>
          <cell r="Z301">
            <v>0</v>
          </cell>
          <cell r="AA301">
            <v>0</v>
          </cell>
        </row>
        <row r="302">
          <cell r="B302" t="str">
            <v>11  - 12</v>
          </cell>
          <cell r="C302" t="str">
            <v>OB</v>
          </cell>
          <cell r="D302">
            <v>1020</v>
          </cell>
          <cell r="E302">
            <v>1020</v>
          </cell>
          <cell r="F302">
            <v>0</v>
          </cell>
          <cell r="G302">
            <v>2</v>
          </cell>
          <cell r="H302">
            <v>7</v>
          </cell>
          <cell r="I302">
            <v>9</v>
          </cell>
          <cell r="J302">
            <v>60</v>
          </cell>
          <cell r="K302">
            <v>0</v>
          </cell>
          <cell r="L302">
            <v>0</v>
          </cell>
          <cell r="M302">
            <v>0</v>
          </cell>
          <cell r="N302">
            <v>0</v>
          </cell>
          <cell r="O302">
            <v>0</v>
          </cell>
          <cell r="Q302">
            <v>0</v>
          </cell>
          <cell r="T302">
            <v>302</v>
          </cell>
          <cell r="U302">
            <v>0</v>
          </cell>
          <cell r="V302">
            <v>0</v>
          </cell>
          <cell r="W302">
            <v>0</v>
          </cell>
          <cell r="X302">
            <v>0</v>
          </cell>
          <cell r="Y302">
            <v>0</v>
          </cell>
          <cell r="Z302">
            <v>0</v>
          </cell>
          <cell r="AA302">
            <v>0</v>
          </cell>
        </row>
        <row r="303">
          <cell r="B303" t="str">
            <v>12  - 13</v>
          </cell>
          <cell r="C303" t="str">
            <v>OB</v>
          </cell>
          <cell r="D303">
            <v>0</v>
          </cell>
          <cell r="E303">
            <v>0</v>
          </cell>
          <cell r="F303">
            <v>0</v>
          </cell>
          <cell r="G303">
            <v>0</v>
          </cell>
          <cell r="H303">
            <v>0</v>
          </cell>
          <cell r="I303">
            <v>0</v>
          </cell>
          <cell r="J303">
            <v>0</v>
          </cell>
          <cell r="K303">
            <v>0</v>
          </cell>
          <cell r="L303">
            <v>60</v>
          </cell>
          <cell r="M303">
            <v>0</v>
          </cell>
          <cell r="N303">
            <v>0</v>
          </cell>
          <cell r="O303">
            <v>0</v>
          </cell>
          <cell r="Q303" t="str">
            <v>Rest Time</v>
          </cell>
          <cell r="T303">
            <v>303</v>
          </cell>
          <cell r="U303">
            <v>0</v>
          </cell>
          <cell r="V303">
            <v>0</v>
          </cell>
          <cell r="W303">
            <v>0</v>
          </cell>
          <cell r="X303">
            <v>0</v>
          </cell>
          <cell r="Y303">
            <v>0</v>
          </cell>
          <cell r="Z303">
            <v>0</v>
          </cell>
          <cell r="AA303">
            <v>0</v>
          </cell>
        </row>
        <row r="304">
          <cell r="B304" t="str">
            <v>13  -  14</v>
          </cell>
          <cell r="C304" t="str">
            <v>OB</v>
          </cell>
          <cell r="D304">
            <v>1040</v>
          </cell>
          <cell r="E304">
            <v>1040</v>
          </cell>
          <cell r="F304">
            <v>0</v>
          </cell>
          <cell r="G304">
            <v>2</v>
          </cell>
          <cell r="H304">
            <v>7</v>
          </cell>
          <cell r="I304">
            <v>9</v>
          </cell>
          <cell r="J304">
            <v>60</v>
          </cell>
          <cell r="K304">
            <v>0</v>
          </cell>
          <cell r="L304">
            <v>0</v>
          </cell>
          <cell r="M304">
            <v>0</v>
          </cell>
          <cell r="N304">
            <v>0</v>
          </cell>
          <cell r="O304">
            <v>0</v>
          </cell>
          <cell r="Q304">
            <v>0</v>
          </cell>
          <cell r="T304">
            <v>304</v>
          </cell>
          <cell r="U304">
            <v>0</v>
          </cell>
          <cell r="V304">
            <v>0</v>
          </cell>
          <cell r="W304">
            <v>0</v>
          </cell>
          <cell r="X304">
            <v>0</v>
          </cell>
          <cell r="Y304">
            <v>0</v>
          </cell>
          <cell r="Z304">
            <v>0</v>
          </cell>
          <cell r="AA304">
            <v>0</v>
          </cell>
        </row>
        <row r="305">
          <cell r="B305" t="str">
            <v>14  -  15</v>
          </cell>
          <cell r="C305" t="str">
            <v>OB</v>
          </cell>
          <cell r="D305">
            <v>0</v>
          </cell>
          <cell r="E305">
            <v>0</v>
          </cell>
          <cell r="F305">
            <v>0</v>
          </cell>
          <cell r="G305">
            <v>0</v>
          </cell>
          <cell r="H305">
            <v>0</v>
          </cell>
          <cell r="I305">
            <v>0</v>
          </cell>
          <cell r="J305">
            <v>0</v>
          </cell>
          <cell r="K305">
            <v>0</v>
          </cell>
          <cell r="L305">
            <v>0</v>
          </cell>
          <cell r="M305">
            <v>0</v>
          </cell>
          <cell r="N305">
            <v>60</v>
          </cell>
          <cell r="O305">
            <v>0</v>
          </cell>
          <cell r="Q305" t="str">
            <v>Rain</v>
          </cell>
          <cell r="T305">
            <v>305</v>
          </cell>
          <cell r="U305">
            <v>0</v>
          </cell>
          <cell r="V305">
            <v>0</v>
          </cell>
          <cell r="W305">
            <v>0</v>
          </cell>
          <cell r="X305">
            <v>0</v>
          </cell>
          <cell r="Y305">
            <v>0</v>
          </cell>
          <cell r="Z305">
            <v>0</v>
          </cell>
          <cell r="AA305">
            <v>0</v>
          </cell>
        </row>
        <row r="306">
          <cell r="B306" t="str">
            <v>15  -  16</v>
          </cell>
          <cell r="C306" t="str">
            <v>OB</v>
          </cell>
          <cell r="D306">
            <v>0</v>
          </cell>
          <cell r="E306">
            <v>0</v>
          </cell>
          <cell r="F306">
            <v>0</v>
          </cell>
          <cell r="G306">
            <v>0</v>
          </cell>
          <cell r="H306">
            <v>0</v>
          </cell>
          <cell r="I306">
            <v>0</v>
          </cell>
          <cell r="J306">
            <v>0</v>
          </cell>
          <cell r="K306">
            <v>0</v>
          </cell>
          <cell r="L306">
            <v>0</v>
          </cell>
          <cell r="M306">
            <v>0</v>
          </cell>
          <cell r="N306">
            <v>0</v>
          </cell>
          <cell r="O306">
            <v>60</v>
          </cell>
          <cell r="Q306" t="str">
            <v>Slippery</v>
          </cell>
          <cell r="T306">
            <v>306</v>
          </cell>
          <cell r="U306">
            <v>0</v>
          </cell>
          <cell r="V306">
            <v>0</v>
          </cell>
          <cell r="W306">
            <v>0</v>
          </cell>
          <cell r="X306">
            <v>0</v>
          </cell>
          <cell r="Y306">
            <v>0</v>
          </cell>
          <cell r="Z306">
            <v>0</v>
          </cell>
          <cell r="AA306">
            <v>0</v>
          </cell>
        </row>
        <row r="307">
          <cell r="B307" t="str">
            <v>16  -  17</v>
          </cell>
          <cell r="C307" t="str">
            <v>OB</v>
          </cell>
          <cell r="D307">
            <v>340</v>
          </cell>
          <cell r="E307">
            <v>1020</v>
          </cell>
          <cell r="F307">
            <v>0</v>
          </cell>
          <cell r="G307">
            <v>2</v>
          </cell>
          <cell r="H307">
            <v>7</v>
          </cell>
          <cell r="I307">
            <v>9</v>
          </cell>
          <cell r="J307">
            <v>20</v>
          </cell>
          <cell r="K307">
            <v>0</v>
          </cell>
          <cell r="L307">
            <v>0</v>
          </cell>
          <cell r="M307">
            <v>0</v>
          </cell>
          <cell r="N307">
            <v>0</v>
          </cell>
          <cell r="O307">
            <v>40</v>
          </cell>
          <cell r="Q307" t="str">
            <v>Slippery Start 16:40</v>
          </cell>
          <cell r="T307">
            <v>307</v>
          </cell>
          <cell r="U307">
            <v>0</v>
          </cell>
          <cell r="V307">
            <v>0</v>
          </cell>
          <cell r="W307">
            <v>0</v>
          </cell>
          <cell r="X307">
            <v>0</v>
          </cell>
          <cell r="Y307">
            <v>0</v>
          </cell>
          <cell r="Z307">
            <v>0</v>
          </cell>
          <cell r="AA307">
            <v>0</v>
          </cell>
        </row>
        <row r="308">
          <cell r="B308" t="str">
            <v>17  -  18</v>
          </cell>
          <cell r="C308" t="str">
            <v>OB</v>
          </cell>
          <cell r="D308">
            <v>756</v>
          </cell>
          <cell r="E308">
            <v>907.2</v>
          </cell>
          <cell r="F308">
            <v>0</v>
          </cell>
          <cell r="G308">
            <v>2</v>
          </cell>
          <cell r="H308">
            <v>7</v>
          </cell>
          <cell r="I308">
            <v>9</v>
          </cell>
          <cell r="J308">
            <v>50</v>
          </cell>
          <cell r="K308">
            <v>0</v>
          </cell>
          <cell r="L308">
            <v>10</v>
          </cell>
          <cell r="M308">
            <v>0</v>
          </cell>
          <cell r="N308">
            <v>0</v>
          </cell>
          <cell r="O308">
            <v>0</v>
          </cell>
          <cell r="Q308" t="str">
            <v>Shift Change</v>
          </cell>
          <cell r="T308">
            <v>308</v>
          </cell>
          <cell r="U308">
            <v>0</v>
          </cell>
          <cell r="V308">
            <v>0</v>
          </cell>
          <cell r="W308">
            <v>0</v>
          </cell>
          <cell r="X308">
            <v>0</v>
          </cell>
          <cell r="Y308">
            <v>0</v>
          </cell>
          <cell r="Z308">
            <v>0</v>
          </cell>
          <cell r="AA308">
            <v>0</v>
          </cell>
        </row>
        <row r="309">
          <cell r="B309" t="str">
            <v>18  -  19</v>
          </cell>
          <cell r="C309" t="str">
            <v>OB</v>
          </cell>
          <cell r="D309">
            <v>284</v>
          </cell>
          <cell r="E309">
            <v>568</v>
          </cell>
          <cell r="F309">
            <v>0</v>
          </cell>
          <cell r="G309">
            <v>1</v>
          </cell>
          <cell r="H309">
            <v>6</v>
          </cell>
          <cell r="I309">
            <v>7</v>
          </cell>
          <cell r="J309">
            <v>30</v>
          </cell>
          <cell r="K309">
            <v>0</v>
          </cell>
          <cell r="L309">
            <v>30</v>
          </cell>
          <cell r="M309">
            <v>0</v>
          </cell>
          <cell r="N309">
            <v>0</v>
          </cell>
          <cell r="O309">
            <v>0</v>
          </cell>
          <cell r="Q309" t="str">
            <v>P2h, Start 18:10</v>
          </cell>
          <cell r="T309">
            <v>309</v>
          </cell>
          <cell r="U309">
            <v>0</v>
          </cell>
          <cell r="V309">
            <v>0</v>
          </cell>
          <cell r="W309">
            <v>0</v>
          </cell>
          <cell r="X309">
            <v>0</v>
          </cell>
          <cell r="Y309">
            <v>0</v>
          </cell>
          <cell r="Z309">
            <v>0</v>
          </cell>
          <cell r="AA309">
            <v>0</v>
          </cell>
        </row>
        <row r="310">
          <cell r="B310" t="str">
            <v>19  -  20</v>
          </cell>
          <cell r="C310" t="str">
            <v>OB</v>
          </cell>
          <cell r="D310">
            <v>0</v>
          </cell>
          <cell r="E310">
            <v>0</v>
          </cell>
          <cell r="F310">
            <v>0</v>
          </cell>
          <cell r="G310">
            <v>0</v>
          </cell>
          <cell r="H310">
            <v>0</v>
          </cell>
          <cell r="I310">
            <v>0</v>
          </cell>
          <cell r="J310">
            <v>0</v>
          </cell>
          <cell r="K310">
            <v>0</v>
          </cell>
          <cell r="L310">
            <v>0</v>
          </cell>
          <cell r="M310">
            <v>0</v>
          </cell>
          <cell r="N310">
            <v>60</v>
          </cell>
          <cell r="O310">
            <v>0</v>
          </cell>
          <cell r="Q310" t="str">
            <v>Rain</v>
          </cell>
          <cell r="T310">
            <v>310</v>
          </cell>
          <cell r="U310">
            <v>0</v>
          </cell>
          <cell r="V310">
            <v>0</v>
          </cell>
          <cell r="W310">
            <v>0</v>
          </cell>
          <cell r="X310">
            <v>0</v>
          </cell>
          <cell r="Y310">
            <v>0</v>
          </cell>
          <cell r="Z310">
            <v>0</v>
          </cell>
          <cell r="AA310">
            <v>0</v>
          </cell>
        </row>
        <row r="311">
          <cell r="B311" t="str">
            <v>20  -  21</v>
          </cell>
          <cell r="C311" t="str">
            <v>OB</v>
          </cell>
          <cell r="D311">
            <v>0</v>
          </cell>
          <cell r="E311">
            <v>0</v>
          </cell>
          <cell r="F311">
            <v>0</v>
          </cell>
          <cell r="G311">
            <v>0</v>
          </cell>
          <cell r="H311">
            <v>0</v>
          </cell>
          <cell r="I311">
            <v>0</v>
          </cell>
          <cell r="J311">
            <v>0</v>
          </cell>
          <cell r="K311">
            <v>0</v>
          </cell>
          <cell r="L311">
            <v>0</v>
          </cell>
          <cell r="M311">
            <v>0</v>
          </cell>
          <cell r="N311">
            <v>60</v>
          </cell>
          <cell r="O311">
            <v>0</v>
          </cell>
          <cell r="Q311" t="str">
            <v>Rain</v>
          </cell>
          <cell r="T311">
            <v>311</v>
          </cell>
          <cell r="U311">
            <v>0</v>
          </cell>
          <cell r="V311">
            <v>0</v>
          </cell>
          <cell r="W311">
            <v>0</v>
          </cell>
          <cell r="X311">
            <v>0</v>
          </cell>
          <cell r="Y311">
            <v>0</v>
          </cell>
          <cell r="Z311">
            <v>0</v>
          </cell>
          <cell r="AA311">
            <v>0</v>
          </cell>
        </row>
        <row r="312">
          <cell r="B312" t="str">
            <v>21  -  22</v>
          </cell>
          <cell r="C312" t="str">
            <v>OB</v>
          </cell>
          <cell r="D312">
            <v>0</v>
          </cell>
          <cell r="E312">
            <v>0</v>
          </cell>
          <cell r="F312">
            <v>0</v>
          </cell>
          <cell r="G312">
            <v>0</v>
          </cell>
          <cell r="H312">
            <v>0</v>
          </cell>
          <cell r="I312">
            <v>0</v>
          </cell>
          <cell r="J312">
            <v>0</v>
          </cell>
          <cell r="K312">
            <v>0</v>
          </cell>
          <cell r="L312">
            <v>0</v>
          </cell>
          <cell r="M312">
            <v>0</v>
          </cell>
          <cell r="N312">
            <v>60</v>
          </cell>
          <cell r="O312">
            <v>0</v>
          </cell>
          <cell r="Q312" t="str">
            <v>Rain</v>
          </cell>
          <cell r="T312">
            <v>312</v>
          </cell>
          <cell r="U312">
            <v>0</v>
          </cell>
          <cell r="V312">
            <v>0</v>
          </cell>
          <cell r="W312">
            <v>0</v>
          </cell>
          <cell r="X312">
            <v>0</v>
          </cell>
          <cell r="Y312">
            <v>0</v>
          </cell>
          <cell r="Z312">
            <v>0</v>
          </cell>
          <cell r="AA312">
            <v>0</v>
          </cell>
        </row>
        <row r="313">
          <cell r="B313" t="str">
            <v>22  -  23</v>
          </cell>
          <cell r="C313" t="str">
            <v>OB</v>
          </cell>
          <cell r="D313">
            <v>0</v>
          </cell>
          <cell r="E313">
            <v>0</v>
          </cell>
          <cell r="F313">
            <v>0</v>
          </cell>
          <cell r="G313">
            <v>0</v>
          </cell>
          <cell r="H313">
            <v>0</v>
          </cell>
          <cell r="I313">
            <v>0</v>
          </cell>
          <cell r="J313">
            <v>0</v>
          </cell>
          <cell r="K313">
            <v>0</v>
          </cell>
          <cell r="L313">
            <v>0</v>
          </cell>
          <cell r="M313">
            <v>0</v>
          </cell>
          <cell r="N313">
            <v>60</v>
          </cell>
          <cell r="O313">
            <v>0</v>
          </cell>
          <cell r="Q313" t="str">
            <v>Rain</v>
          </cell>
          <cell r="T313">
            <v>313</v>
          </cell>
          <cell r="U313">
            <v>0</v>
          </cell>
          <cell r="V313">
            <v>0</v>
          </cell>
          <cell r="W313">
            <v>0</v>
          </cell>
          <cell r="X313">
            <v>0</v>
          </cell>
          <cell r="Y313">
            <v>0</v>
          </cell>
          <cell r="Z313">
            <v>0</v>
          </cell>
          <cell r="AA313">
            <v>0</v>
          </cell>
        </row>
        <row r="314">
          <cell r="B314" t="str">
            <v>23  -  24</v>
          </cell>
          <cell r="C314" t="str">
            <v>OB</v>
          </cell>
          <cell r="D314">
            <v>0</v>
          </cell>
          <cell r="E314">
            <v>0</v>
          </cell>
          <cell r="F314">
            <v>0</v>
          </cell>
          <cell r="G314">
            <v>0</v>
          </cell>
          <cell r="H314">
            <v>0</v>
          </cell>
          <cell r="I314">
            <v>0</v>
          </cell>
          <cell r="J314">
            <v>0</v>
          </cell>
          <cell r="K314">
            <v>0</v>
          </cell>
          <cell r="L314">
            <v>0</v>
          </cell>
          <cell r="M314">
            <v>0</v>
          </cell>
          <cell r="N314">
            <v>0</v>
          </cell>
          <cell r="O314">
            <v>60</v>
          </cell>
          <cell r="Q314" t="str">
            <v>Slippery</v>
          </cell>
          <cell r="T314">
            <v>314</v>
          </cell>
          <cell r="U314">
            <v>0</v>
          </cell>
          <cell r="V314">
            <v>0</v>
          </cell>
          <cell r="W314">
            <v>0</v>
          </cell>
          <cell r="X314">
            <v>0</v>
          </cell>
          <cell r="Y314">
            <v>0</v>
          </cell>
          <cell r="Z314">
            <v>0</v>
          </cell>
          <cell r="AA314">
            <v>0</v>
          </cell>
        </row>
        <row r="315">
          <cell r="B315" t="str">
            <v>24  -  01</v>
          </cell>
          <cell r="C315" t="str">
            <v>OB</v>
          </cell>
          <cell r="D315">
            <v>0</v>
          </cell>
          <cell r="E315">
            <v>0</v>
          </cell>
          <cell r="F315">
            <v>0</v>
          </cell>
          <cell r="G315">
            <v>0</v>
          </cell>
          <cell r="H315">
            <v>0</v>
          </cell>
          <cell r="I315">
            <v>0</v>
          </cell>
          <cell r="J315">
            <v>0</v>
          </cell>
          <cell r="K315">
            <v>0</v>
          </cell>
          <cell r="L315">
            <v>0</v>
          </cell>
          <cell r="M315">
            <v>0</v>
          </cell>
          <cell r="N315">
            <v>0</v>
          </cell>
          <cell r="O315">
            <v>60</v>
          </cell>
          <cell r="Q315" t="str">
            <v>Slippery</v>
          </cell>
          <cell r="T315">
            <v>315</v>
          </cell>
          <cell r="U315">
            <v>0</v>
          </cell>
          <cell r="V315">
            <v>0</v>
          </cell>
          <cell r="W315">
            <v>0</v>
          </cell>
          <cell r="X315">
            <v>0</v>
          </cell>
          <cell r="Y315">
            <v>0</v>
          </cell>
          <cell r="Z315">
            <v>0</v>
          </cell>
          <cell r="AA315">
            <v>0</v>
          </cell>
        </row>
        <row r="316">
          <cell r="B316" t="str">
            <v>01  -  02</v>
          </cell>
          <cell r="C316" t="str">
            <v>OB</v>
          </cell>
          <cell r="D316">
            <v>378</v>
          </cell>
          <cell r="E316">
            <v>648</v>
          </cell>
          <cell r="F316">
            <v>0</v>
          </cell>
          <cell r="G316">
            <v>2</v>
          </cell>
          <cell r="H316">
            <v>5</v>
          </cell>
          <cell r="I316">
            <v>7</v>
          </cell>
          <cell r="J316">
            <v>35</v>
          </cell>
          <cell r="K316">
            <v>0</v>
          </cell>
          <cell r="L316">
            <v>0</v>
          </cell>
          <cell r="M316">
            <v>0</v>
          </cell>
          <cell r="N316">
            <v>0</v>
          </cell>
          <cell r="O316">
            <v>25</v>
          </cell>
          <cell r="Q316" t="str">
            <v>Slippery, Start 01:25</v>
          </cell>
          <cell r="T316">
            <v>316</v>
          </cell>
          <cell r="U316">
            <v>0</v>
          </cell>
          <cell r="V316">
            <v>0</v>
          </cell>
          <cell r="W316">
            <v>0</v>
          </cell>
          <cell r="X316">
            <v>0</v>
          </cell>
          <cell r="Y316">
            <v>0</v>
          </cell>
          <cell r="Z316">
            <v>0</v>
          </cell>
          <cell r="AA316">
            <v>0</v>
          </cell>
        </row>
        <row r="317">
          <cell r="B317" t="str">
            <v>02  -  03</v>
          </cell>
          <cell r="C317" t="str">
            <v>OB</v>
          </cell>
          <cell r="D317">
            <v>850</v>
          </cell>
          <cell r="E317">
            <v>1020</v>
          </cell>
          <cell r="F317">
            <v>0</v>
          </cell>
          <cell r="G317">
            <v>2</v>
          </cell>
          <cell r="H317">
            <v>5</v>
          </cell>
          <cell r="I317">
            <v>7</v>
          </cell>
          <cell r="J317">
            <v>50</v>
          </cell>
          <cell r="K317">
            <v>0</v>
          </cell>
          <cell r="L317">
            <v>0</v>
          </cell>
          <cell r="M317">
            <v>0</v>
          </cell>
          <cell r="N317">
            <v>10</v>
          </cell>
          <cell r="O317">
            <v>0</v>
          </cell>
          <cell r="Q317" t="str">
            <v>Rain 02:50</v>
          </cell>
          <cell r="T317">
            <v>317</v>
          </cell>
          <cell r="U317">
            <v>0</v>
          </cell>
          <cell r="V317">
            <v>0</v>
          </cell>
          <cell r="W317">
            <v>0</v>
          </cell>
          <cell r="X317">
            <v>0</v>
          </cell>
          <cell r="Y317">
            <v>0</v>
          </cell>
          <cell r="Z317">
            <v>0</v>
          </cell>
          <cell r="AA317">
            <v>0</v>
          </cell>
        </row>
        <row r="318">
          <cell r="B318" t="str">
            <v>03  -  04</v>
          </cell>
          <cell r="C318" t="str">
            <v>OB</v>
          </cell>
          <cell r="D318">
            <v>0</v>
          </cell>
          <cell r="E318">
            <v>0</v>
          </cell>
          <cell r="F318">
            <v>0</v>
          </cell>
          <cell r="G318">
            <v>0</v>
          </cell>
          <cell r="H318">
            <v>0</v>
          </cell>
          <cell r="I318">
            <v>0</v>
          </cell>
          <cell r="J318">
            <v>0</v>
          </cell>
          <cell r="K318">
            <v>0</v>
          </cell>
          <cell r="L318">
            <v>0</v>
          </cell>
          <cell r="M318">
            <v>0</v>
          </cell>
          <cell r="N318">
            <v>60</v>
          </cell>
          <cell r="O318">
            <v>0</v>
          </cell>
          <cell r="Q318" t="str">
            <v>Rain</v>
          </cell>
          <cell r="T318">
            <v>318</v>
          </cell>
          <cell r="U318">
            <v>0</v>
          </cell>
          <cell r="V318">
            <v>0</v>
          </cell>
          <cell r="W318">
            <v>0</v>
          </cell>
          <cell r="X318">
            <v>0</v>
          </cell>
          <cell r="Y318">
            <v>0</v>
          </cell>
          <cell r="Z318">
            <v>0</v>
          </cell>
          <cell r="AA318">
            <v>0</v>
          </cell>
        </row>
        <row r="319">
          <cell r="B319" t="str">
            <v>04  -  05</v>
          </cell>
          <cell r="C319" t="str">
            <v>OB</v>
          </cell>
          <cell r="D319">
            <v>0</v>
          </cell>
          <cell r="E319">
            <v>0</v>
          </cell>
          <cell r="F319">
            <v>0</v>
          </cell>
          <cell r="G319">
            <v>0</v>
          </cell>
          <cell r="H319">
            <v>0</v>
          </cell>
          <cell r="I319">
            <v>0</v>
          </cell>
          <cell r="J319">
            <v>0</v>
          </cell>
          <cell r="K319">
            <v>0</v>
          </cell>
          <cell r="L319">
            <v>0</v>
          </cell>
          <cell r="M319">
            <v>0</v>
          </cell>
          <cell r="N319">
            <v>0</v>
          </cell>
          <cell r="O319">
            <v>60</v>
          </cell>
          <cell r="Q319" t="str">
            <v>Slippery</v>
          </cell>
          <cell r="T319">
            <v>319</v>
          </cell>
          <cell r="U319">
            <v>0</v>
          </cell>
          <cell r="V319">
            <v>0</v>
          </cell>
          <cell r="W319">
            <v>0</v>
          </cell>
          <cell r="X319">
            <v>0</v>
          </cell>
          <cell r="Y319">
            <v>0</v>
          </cell>
          <cell r="Z319">
            <v>0</v>
          </cell>
          <cell r="AA319">
            <v>0</v>
          </cell>
        </row>
        <row r="320">
          <cell r="B320" t="str">
            <v>05  -  06</v>
          </cell>
          <cell r="C320" t="str">
            <v>OB</v>
          </cell>
          <cell r="D320">
            <v>0</v>
          </cell>
          <cell r="E320">
            <v>0</v>
          </cell>
          <cell r="F320">
            <v>0</v>
          </cell>
          <cell r="G320">
            <v>0</v>
          </cell>
          <cell r="H320">
            <v>0</v>
          </cell>
          <cell r="I320">
            <v>0</v>
          </cell>
          <cell r="J320">
            <v>0</v>
          </cell>
          <cell r="K320">
            <v>0</v>
          </cell>
          <cell r="L320">
            <v>0</v>
          </cell>
          <cell r="M320">
            <v>0</v>
          </cell>
          <cell r="N320">
            <v>0</v>
          </cell>
          <cell r="O320">
            <v>60</v>
          </cell>
          <cell r="Q320" t="str">
            <v>Slippery</v>
          </cell>
          <cell r="T320">
            <v>320</v>
          </cell>
          <cell r="U320">
            <v>0</v>
          </cell>
          <cell r="V320">
            <v>0</v>
          </cell>
          <cell r="W320">
            <v>0</v>
          </cell>
          <cell r="X320">
            <v>0</v>
          </cell>
          <cell r="Y320">
            <v>0</v>
          </cell>
          <cell r="Z320">
            <v>0</v>
          </cell>
          <cell r="AA320">
            <v>0</v>
          </cell>
        </row>
        <row r="321">
          <cell r="B321" t="str">
            <v>06  -  07</v>
          </cell>
          <cell r="C321" t="str">
            <v>OB</v>
          </cell>
          <cell r="D321">
            <v>0</v>
          </cell>
          <cell r="E321">
            <v>0</v>
          </cell>
          <cell r="F321">
            <v>0</v>
          </cell>
          <cell r="G321">
            <v>0</v>
          </cell>
          <cell r="H321">
            <v>0</v>
          </cell>
          <cell r="I321">
            <v>0</v>
          </cell>
          <cell r="J321">
            <v>0</v>
          </cell>
          <cell r="K321">
            <v>0</v>
          </cell>
          <cell r="L321">
            <v>0</v>
          </cell>
          <cell r="M321">
            <v>0</v>
          </cell>
          <cell r="N321">
            <v>0</v>
          </cell>
          <cell r="O321">
            <v>60</v>
          </cell>
          <cell r="Q321" t="str">
            <v>Slippery</v>
          </cell>
          <cell r="T321">
            <v>321</v>
          </cell>
          <cell r="U321">
            <v>0</v>
          </cell>
          <cell r="V321">
            <v>0</v>
          </cell>
          <cell r="W321">
            <v>0</v>
          </cell>
          <cell r="X321">
            <v>0</v>
          </cell>
          <cell r="Y321">
            <v>0</v>
          </cell>
          <cell r="Z321">
            <v>0</v>
          </cell>
          <cell r="AA321">
            <v>0</v>
          </cell>
        </row>
        <row r="322">
          <cell r="B322" t="str">
            <v>RESUME</v>
          </cell>
          <cell r="C322" t="str">
            <v>PROD</v>
          </cell>
          <cell r="E322" t="str">
            <v>PROD'TY</v>
          </cell>
          <cell r="G322" t="str">
            <v>WORK HOURS</v>
          </cell>
          <cell r="J322" t="str">
            <v>LOST TIME</v>
          </cell>
          <cell r="L322" t="str">
            <v>DOWN</v>
          </cell>
          <cell r="M322" t="str">
            <v>PA</v>
          </cell>
          <cell r="O322" t="str">
            <v>UA PROD</v>
          </cell>
          <cell r="Q322" t="str">
            <v>OPERATOR</v>
          </cell>
          <cell r="R322" t="str">
            <v>GROUP LEADER</v>
          </cell>
          <cell r="T322">
            <v>322</v>
          </cell>
        </row>
        <row r="323">
          <cell r="B323" t="str">
            <v>GROUP</v>
          </cell>
          <cell r="C323" t="str">
            <v>WASTE</v>
          </cell>
          <cell r="D323" t="str">
            <v>CC</v>
          </cell>
          <cell r="E323" t="str">
            <v>WASTE</v>
          </cell>
          <cell r="F323" t="str">
            <v>CC</v>
          </cell>
          <cell r="G323" t="str">
            <v>WASTE</v>
          </cell>
          <cell r="H323" t="str">
            <v>CC</v>
          </cell>
          <cell r="I323" t="str">
            <v>GEN</v>
          </cell>
          <cell r="J323" t="str">
            <v>DELAY</v>
          </cell>
          <cell r="K323" t="str">
            <v>IDLE</v>
          </cell>
          <cell r="L323" t="str">
            <v>TIME</v>
          </cell>
          <cell r="M323" t="str">
            <v>PLAN</v>
          </cell>
          <cell r="N323" t="str">
            <v>ACT</v>
          </cell>
          <cell r="O323" t="str">
            <v>PLAN</v>
          </cell>
          <cell r="P323" t="str">
            <v>ACT</v>
          </cell>
          <cell r="T323">
            <v>323</v>
          </cell>
        </row>
        <row r="324">
          <cell r="B324" t="str">
            <v>Shift 1</v>
          </cell>
          <cell r="C324">
            <v>5916</v>
          </cell>
          <cell r="D324">
            <v>0</v>
          </cell>
          <cell r="E324">
            <v>986</v>
          </cell>
          <cell r="F324">
            <v>0</v>
          </cell>
          <cell r="G324">
            <v>6</v>
          </cell>
          <cell r="H324">
            <v>0</v>
          </cell>
          <cell r="I324">
            <v>0</v>
          </cell>
          <cell r="J324">
            <v>1</v>
          </cell>
          <cell r="K324">
            <v>1</v>
          </cell>
          <cell r="L324">
            <v>0</v>
          </cell>
          <cell r="M324">
            <v>0.95</v>
          </cell>
          <cell r="N324">
            <v>1</v>
          </cell>
          <cell r="O324">
            <v>0.875</v>
          </cell>
          <cell r="P324">
            <v>0.75</v>
          </cell>
          <cell r="Q324">
            <v>0</v>
          </cell>
          <cell r="R324">
            <v>0</v>
          </cell>
          <cell r="T324">
            <v>324</v>
          </cell>
          <cell r="U324">
            <v>0</v>
          </cell>
          <cell r="V324">
            <v>0</v>
          </cell>
          <cell r="W324">
            <v>0</v>
          </cell>
          <cell r="X324">
            <v>0</v>
          </cell>
          <cell r="Y324">
            <v>0</v>
          </cell>
          <cell r="Z324">
            <v>0</v>
          </cell>
          <cell r="AA324">
            <v>0</v>
          </cell>
        </row>
        <row r="325">
          <cell r="B325" t="str">
            <v>Shift 2</v>
          </cell>
          <cell r="C325">
            <v>1380</v>
          </cell>
          <cell r="D325">
            <v>0</v>
          </cell>
          <cell r="E325">
            <v>828</v>
          </cell>
          <cell r="F325">
            <v>0</v>
          </cell>
          <cell r="G325">
            <v>1.6666666666666667</v>
          </cell>
          <cell r="H325">
            <v>0</v>
          </cell>
          <cell r="I325">
            <v>0</v>
          </cell>
          <cell r="J325">
            <v>0.66666666666666663</v>
          </cell>
          <cell r="K325">
            <v>5.666666666666667</v>
          </cell>
          <cell r="L325">
            <v>0</v>
          </cell>
          <cell r="M325">
            <v>0.95</v>
          </cell>
          <cell r="N325">
            <v>1</v>
          </cell>
          <cell r="O325">
            <v>0.875</v>
          </cell>
          <cell r="P325">
            <v>0.20833333333333334</v>
          </cell>
          <cell r="Q325">
            <v>0</v>
          </cell>
          <cell r="R325">
            <v>0</v>
          </cell>
          <cell r="T325">
            <v>325</v>
          </cell>
          <cell r="U325">
            <v>0</v>
          </cell>
          <cell r="V325">
            <v>0</v>
          </cell>
          <cell r="W325">
            <v>0</v>
          </cell>
          <cell r="X325">
            <v>0</v>
          </cell>
          <cell r="Y325">
            <v>0</v>
          </cell>
          <cell r="Z325">
            <v>0</v>
          </cell>
          <cell r="AA325">
            <v>0</v>
          </cell>
        </row>
        <row r="326">
          <cell r="B326" t="str">
            <v>Shift 3</v>
          </cell>
          <cell r="C326">
            <v>1228</v>
          </cell>
          <cell r="D326">
            <v>0</v>
          </cell>
          <cell r="E326">
            <v>866.82352941176464</v>
          </cell>
          <cell r="F326">
            <v>0</v>
          </cell>
          <cell r="G326">
            <v>1.4166666666666667</v>
          </cell>
          <cell r="H326">
            <v>0</v>
          </cell>
          <cell r="I326">
            <v>0</v>
          </cell>
          <cell r="J326">
            <v>0</v>
          </cell>
          <cell r="K326">
            <v>6.583333333333333</v>
          </cell>
          <cell r="L326">
            <v>0</v>
          </cell>
          <cell r="M326">
            <v>0.95</v>
          </cell>
          <cell r="N326">
            <v>1</v>
          </cell>
          <cell r="O326">
            <v>0.875</v>
          </cell>
          <cell r="P326">
            <v>0.17708333333333334</v>
          </cell>
          <cell r="Q326">
            <v>0</v>
          </cell>
          <cell r="R326">
            <v>0</v>
          </cell>
          <cell r="T326">
            <v>326</v>
          </cell>
          <cell r="U326">
            <v>0</v>
          </cell>
          <cell r="V326">
            <v>0</v>
          </cell>
          <cell r="W326">
            <v>0</v>
          </cell>
          <cell r="X326">
            <v>0</v>
          </cell>
          <cell r="Y326">
            <v>0</v>
          </cell>
          <cell r="Z326">
            <v>0</v>
          </cell>
          <cell r="AA326">
            <v>0</v>
          </cell>
        </row>
        <row r="327">
          <cell r="B327" t="str">
            <v>Shift 6</v>
          </cell>
          <cell r="C327">
            <v>7012</v>
          </cell>
          <cell r="D327">
            <v>0</v>
          </cell>
          <cell r="E327">
            <v>978.4186046511627</v>
          </cell>
          <cell r="F327">
            <v>0</v>
          </cell>
          <cell r="G327">
            <v>7.166666666666667</v>
          </cell>
          <cell r="H327">
            <v>0</v>
          </cell>
          <cell r="I327">
            <v>0</v>
          </cell>
          <cell r="J327">
            <v>1.1666666666666667</v>
          </cell>
          <cell r="K327">
            <v>2.6666666666666665</v>
          </cell>
          <cell r="L327">
            <v>0</v>
          </cell>
          <cell r="M327">
            <v>0.95</v>
          </cell>
          <cell r="N327">
            <v>1</v>
          </cell>
          <cell r="O327">
            <v>0.875</v>
          </cell>
          <cell r="P327">
            <v>0.65151515151515149</v>
          </cell>
          <cell r="Q327" t="str">
            <v>Ramses Pangaribuan</v>
          </cell>
          <cell r="R327" t="str">
            <v>Bardono</v>
          </cell>
          <cell r="T327">
            <v>327</v>
          </cell>
          <cell r="U327">
            <v>0</v>
          </cell>
          <cell r="V327">
            <v>0</v>
          </cell>
          <cell r="W327">
            <v>0</v>
          </cell>
          <cell r="X327">
            <v>0</v>
          </cell>
          <cell r="Y327">
            <v>0</v>
          </cell>
          <cell r="Z327">
            <v>0</v>
          </cell>
          <cell r="AA327">
            <v>0</v>
          </cell>
        </row>
        <row r="328">
          <cell r="B328" t="str">
            <v>Shift 7</v>
          </cell>
          <cell r="C328">
            <v>1512</v>
          </cell>
          <cell r="D328">
            <v>0</v>
          </cell>
          <cell r="E328">
            <v>788.86956521739125</v>
          </cell>
          <cell r="F328">
            <v>0</v>
          </cell>
          <cell r="G328">
            <v>1.9166666666666667</v>
          </cell>
          <cell r="H328">
            <v>0</v>
          </cell>
          <cell r="I328">
            <v>0</v>
          </cell>
          <cell r="J328">
            <v>0.5</v>
          </cell>
          <cell r="K328">
            <v>10.583333333333334</v>
          </cell>
          <cell r="L328">
            <v>0</v>
          </cell>
          <cell r="M328">
            <v>0.95</v>
          </cell>
          <cell r="N328">
            <v>1</v>
          </cell>
          <cell r="O328">
            <v>0.875</v>
          </cell>
          <cell r="P328">
            <v>0.14743589743589744</v>
          </cell>
          <cell r="Q328" t="str">
            <v>Edi manik</v>
          </cell>
          <cell r="R328" t="str">
            <v>Saepudin</v>
          </cell>
          <cell r="T328">
            <v>328</v>
          </cell>
          <cell r="U328">
            <v>0</v>
          </cell>
          <cell r="V328">
            <v>0</v>
          </cell>
          <cell r="W328">
            <v>0</v>
          </cell>
          <cell r="X328">
            <v>0</v>
          </cell>
          <cell r="Y328">
            <v>0</v>
          </cell>
          <cell r="Z328">
            <v>0</v>
          </cell>
          <cell r="AA328">
            <v>0</v>
          </cell>
        </row>
        <row r="329">
          <cell r="B329" t="str">
            <v>TOTAL</v>
          </cell>
          <cell r="C329">
            <v>8524</v>
          </cell>
          <cell r="D329">
            <v>0</v>
          </cell>
          <cell r="E329">
            <v>938.42201834862374</v>
          </cell>
          <cell r="F329">
            <v>0</v>
          </cell>
          <cell r="G329">
            <v>9.0833333333333339</v>
          </cell>
          <cell r="H329">
            <v>0</v>
          </cell>
          <cell r="I329">
            <v>0</v>
          </cell>
          <cell r="J329">
            <v>1.6666666666666667</v>
          </cell>
          <cell r="K329">
            <v>13.25</v>
          </cell>
          <cell r="L329">
            <v>0</v>
          </cell>
          <cell r="M329">
            <v>0.95</v>
          </cell>
          <cell r="N329">
            <v>1</v>
          </cell>
          <cell r="O329">
            <v>0.875</v>
          </cell>
          <cell r="P329">
            <v>0.37847222222222227</v>
          </cell>
          <cell r="Q329" t="str">
            <v>Hiras Silaban</v>
          </cell>
          <cell r="R329" t="str">
            <v>Fresye A L</v>
          </cell>
          <cell r="T329">
            <v>329</v>
          </cell>
          <cell r="U329">
            <v>0</v>
          </cell>
          <cell r="V329">
            <v>0</v>
          </cell>
          <cell r="W329">
            <v>0</v>
          </cell>
          <cell r="X329">
            <v>0</v>
          </cell>
          <cell r="Y329">
            <v>0</v>
          </cell>
          <cell r="Z329">
            <v>0</v>
          </cell>
          <cell r="AA329">
            <v>0</v>
          </cell>
        </row>
        <row r="330">
          <cell r="T330">
            <v>330</v>
          </cell>
        </row>
        <row r="331">
          <cell r="B331" t="str">
            <v>TIME</v>
          </cell>
          <cell r="C331" t="str">
            <v>WASTE</v>
          </cell>
          <cell r="D331" t="str">
            <v>EX1001</v>
          </cell>
          <cell r="E331" t="str">
            <v>TYPE</v>
          </cell>
          <cell r="F331" t="str">
            <v>PC 1250</v>
          </cell>
          <cell r="H331" t="str">
            <v>Plan Prod'ty :</v>
          </cell>
          <cell r="J331">
            <v>500</v>
          </cell>
          <cell r="M331" t="str">
            <v>Distance :</v>
          </cell>
          <cell r="O331">
            <v>3.7960891787474975</v>
          </cell>
          <cell r="T331">
            <v>331</v>
          </cell>
          <cell r="U331" t="str">
            <v>EX1001</v>
          </cell>
        </row>
        <row r="332">
          <cell r="C332" t="str">
            <v>MAT</v>
          </cell>
          <cell r="D332" t="str">
            <v>PROD</v>
          </cell>
          <cell r="E332" t="str">
            <v>PROD'TY</v>
          </cell>
          <cell r="F332" t="str">
            <v>Q'TY DT</v>
          </cell>
          <cell r="J332" t="str">
            <v>HOURS</v>
          </cell>
          <cell r="Q332" t="str">
            <v>REMARK PRODUKTIVITAS</v>
          </cell>
          <cell r="T332">
            <v>332</v>
          </cell>
          <cell r="U332" t="str">
            <v>ROM</v>
          </cell>
          <cell r="V332" t="str">
            <v>Crush1</v>
          </cell>
          <cell r="W332" t="str">
            <v>Crush2</v>
          </cell>
          <cell r="X332" t="str">
            <v>Crush3</v>
          </cell>
          <cell r="Y332" t="str">
            <v>Crush4</v>
          </cell>
          <cell r="Z332" t="str">
            <v>Crush5</v>
          </cell>
          <cell r="AA332" t="str">
            <v>Crush6</v>
          </cell>
        </row>
        <row r="333">
          <cell r="E333" t="str">
            <v>( By work )</v>
          </cell>
          <cell r="F333" t="str">
            <v>785</v>
          </cell>
          <cell r="G333" t="str">
            <v>785-CB</v>
          </cell>
          <cell r="H333" t="str">
            <v>A40/HM</v>
          </cell>
          <cell r="I333" t="str">
            <v>Total</v>
          </cell>
          <cell r="J333" t="str">
            <v>Work</v>
          </cell>
          <cell r="K333" t="str">
            <v>General</v>
          </cell>
          <cell r="L333" t="str">
            <v>Delay</v>
          </cell>
          <cell r="M333" t="str">
            <v>Idle</v>
          </cell>
          <cell r="N333" t="str">
            <v>Rain</v>
          </cell>
          <cell r="O333" t="str">
            <v>Slipp</v>
          </cell>
          <cell r="P333" t="str">
            <v>B/D</v>
          </cell>
          <cell r="T333">
            <v>333</v>
          </cell>
        </row>
        <row r="334">
          <cell r="B334" t="str">
            <v>07  - 08</v>
          </cell>
          <cell r="C334" t="str">
            <v>OB</v>
          </cell>
          <cell r="D334">
            <v>266</v>
          </cell>
          <cell r="E334">
            <v>532</v>
          </cell>
          <cell r="F334">
            <v>5</v>
          </cell>
          <cell r="G334">
            <v>0</v>
          </cell>
          <cell r="H334">
            <v>0</v>
          </cell>
          <cell r="I334">
            <v>5</v>
          </cell>
          <cell r="J334">
            <v>30</v>
          </cell>
          <cell r="K334">
            <v>0</v>
          </cell>
          <cell r="L334">
            <v>30</v>
          </cell>
          <cell r="M334">
            <v>0</v>
          </cell>
          <cell r="N334">
            <v>0</v>
          </cell>
          <cell r="O334">
            <v>0</v>
          </cell>
          <cell r="Q334" t="str">
            <v>Waiting Operator, P2H Start 07:30</v>
          </cell>
          <cell r="T334">
            <v>334</v>
          </cell>
          <cell r="U334">
            <v>0</v>
          </cell>
          <cell r="V334">
            <v>0</v>
          </cell>
          <cell r="W334">
            <v>0</v>
          </cell>
          <cell r="X334">
            <v>0</v>
          </cell>
          <cell r="Y334">
            <v>0</v>
          </cell>
          <cell r="Z334">
            <v>0</v>
          </cell>
          <cell r="AA334">
            <v>0</v>
          </cell>
        </row>
        <row r="335">
          <cell r="B335" t="str">
            <v>08  - 09</v>
          </cell>
          <cell r="C335" t="str">
            <v>OB</v>
          </cell>
          <cell r="D335">
            <v>380</v>
          </cell>
          <cell r="E335">
            <v>380</v>
          </cell>
          <cell r="F335">
            <v>5</v>
          </cell>
          <cell r="G335">
            <v>0</v>
          </cell>
          <cell r="H335">
            <v>0</v>
          </cell>
          <cell r="I335">
            <v>5</v>
          </cell>
          <cell r="J335">
            <v>60</v>
          </cell>
          <cell r="K335">
            <v>0</v>
          </cell>
          <cell r="L335">
            <v>0</v>
          </cell>
          <cell r="M335">
            <v>0</v>
          </cell>
          <cell r="N335">
            <v>0</v>
          </cell>
          <cell r="O335">
            <v>0</v>
          </cell>
          <cell r="Q335">
            <v>0</v>
          </cell>
          <cell r="T335">
            <v>335</v>
          </cell>
          <cell r="U335">
            <v>0</v>
          </cell>
          <cell r="V335">
            <v>0</v>
          </cell>
          <cell r="W335">
            <v>0</v>
          </cell>
          <cell r="X335">
            <v>0</v>
          </cell>
          <cell r="Y335">
            <v>0</v>
          </cell>
          <cell r="Z335">
            <v>0</v>
          </cell>
          <cell r="AA335">
            <v>0</v>
          </cell>
        </row>
        <row r="336">
          <cell r="B336" t="str">
            <v>09  - 10</v>
          </cell>
          <cell r="C336" t="str">
            <v>OB</v>
          </cell>
          <cell r="D336">
            <v>418</v>
          </cell>
          <cell r="E336">
            <v>418</v>
          </cell>
          <cell r="F336">
            <v>5</v>
          </cell>
          <cell r="G336">
            <v>0</v>
          </cell>
          <cell r="H336">
            <v>0</v>
          </cell>
          <cell r="I336">
            <v>5</v>
          </cell>
          <cell r="J336">
            <v>60</v>
          </cell>
          <cell r="K336">
            <v>0</v>
          </cell>
          <cell r="L336">
            <v>0</v>
          </cell>
          <cell r="M336">
            <v>0</v>
          </cell>
          <cell r="N336">
            <v>0</v>
          </cell>
          <cell r="O336">
            <v>0</v>
          </cell>
          <cell r="Q336">
            <v>0</v>
          </cell>
          <cell r="T336">
            <v>336</v>
          </cell>
          <cell r="U336">
            <v>0</v>
          </cell>
          <cell r="V336">
            <v>0</v>
          </cell>
          <cell r="W336">
            <v>0</v>
          </cell>
          <cell r="X336">
            <v>0</v>
          </cell>
          <cell r="Y336">
            <v>0</v>
          </cell>
          <cell r="Z336">
            <v>0</v>
          </cell>
          <cell r="AA336">
            <v>0</v>
          </cell>
        </row>
        <row r="337">
          <cell r="B337" t="str">
            <v>10  - 11</v>
          </cell>
          <cell r="C337" t="str">
            <v>OB</v>
          </cell>
          <cell r="D337">
            <v>266</v>
          </cell>
          <cell r="E337">
            <v>399</v>
          </cell>
          <cell r="F337">
            <v>5</v>
          </cell>
          <cell r="G337">
            <v>0</v>
          </cell>
          <cell r="H337">
            <v>0</v>
          </cell>
          <cell r="I337">
            <v>5</v>
          </cell>
          <cell r="J337">
            <v>40</v>
          </cell>
          <cell r="K337">
            <v>0</v>
          </cell>
          <cell r="L337">
            <v>0</v>
          </cell>
          <cell r="M337">
            <v>0</v>
          </cell>
          <cell r="N337">
            <v>0</v>
          </cell>
          <cell r="O337">
            <v>0</v>
          </cell>
          <cell r="P337">
            <v>20</v>
          </cell>
          <cell r="Q337" t="str">
            <v>10:05 RFU 10:25 Repair Radio Komunikasi</v>
          </cell>
          <cell r="T337">
            <v>337</v>
          </cell>
          <cell r="U337">
            <v>0</v>
          </cell>
          <cell r="V337">
            <v>0</v>
          </cell>
          <cell r="W337">
            <v>0</v>
          </cell>
          <cell r="X337">
            <v>0</v>
          </cell>
          <cell r="Y337">
            <v>0</v>
          </cell>
          <cell r="Z337">
            <v>0</v>
          </cell>
          <cell r="AA337">
            <v>0</v>
          </cell>
        </row>
        <row r="338">
          <cell r="B338" t="str">
            <v>11  - 12</v>
          </cell>
          <cell r="C338" t="str">
            <v>OB</v>
          </cell>
          <cell r="D338">
            <v>380</v>
          </cell>
          <cell r="E338">
            <v>380</v>
          </cell>
          <cell r="F338">
            <v>5</v>
          </cell>
          <cell r="G338">
            <v>0</v>
          </cell>
          <cell r="H338">
            <v>0</v>
          </cell>
          <cell r="I338">
            <v>5</v>
          </cell>
          <cell r="J338">
            <v>60</v>
          </cell>
          <cell r="K338">
            <v>0</v>
          </cell>
          <cell r="L338">
            <v>0</v>
          </cell>
          <cell r="M338">
            <v>0</v>
          </cell>
          <cell r="N338">
            <v>0</v>
          </cell>
          <cell r="O338">
            <v>0</v>
          </cell>
          <cell r="Q338">
            <v>0</v>
          </cell>
          <cell r="T338">
            <v>338</v>
          </cell>
          <cell r="U338">
            <v>0</v>
          </cell>
          <cell r="V338">
            <v>0</v>
          </cell>
          <cell r="W338">
            <v>0</v>
          </cell>
          <cell r="X338">
            <v>0</v>
          </cell>
          <cell r="Y338">
            <v>0</v>
          </cell>
          <cell r="Z338">
            <v>0</v>
          </cell>
          <cell r="AA338">
            <v>0</v>
          </cell>
        </row>
        <row r="339">
          <cell r="B339" t="str">
            <v>12  - 13</v>
          </cell>
          <cell r="C339" t="str">
            <v>OB</v>
          </cell>
          <cell r="D339">
            <v>0</v>
          </cell>
          <cell r="E339">
            <v>0</v>
          </cell>
          <cell r="F339">
            <v>0</v>
          </cell>
          <cell r="G339">
            <v>0</v>
          </cell>
          <cell r="H339">
            <v>0</v>
          </cell>
          <cell r="I339">
            <v>0</v>
          </cell>
          <cell r="J339">
            <v>0</v>
          </cell>
          <cell r="K339">
            <v>0</v>
          </cell>
          <cell r="L339">
            <v>60</v>
          </cell>
          <cell r="M339">
            <v>0</v>
          </cell>
          <cell r="N339">
            <v>0</v>
          </cell>
          <cell r="O339">
            <v>0</v>
          </cell>
          <cell r="Q339" t="str">
            <v>Rest Time</v>
          </cell>
          <cell r="T339">
            <v>339</v>
          </cell>
          <cell r="U339">
            <v>0</v>
          </cell>
          <cell r="V339">
            <v>0</v>
          </cell>
          <cell r="W339">
            <v>0</v>
          </cell>
          <cell r="X339">
            <v>0</v>
          </cell>
          <cell r="Y339">
            <v>0</v>
          </cell>
          <cell r="Z339">
            <v>0</v>
          </cell>
          <cell r="AA339">
            <v>0</v>
          </cell>
        </row>
        <row r="340">
          <cell r="B340" t="str">
            <v>13  -  14</v>
          </cell>
          <cell r="C340" t="str">
            <v>OB</v>
          </cell>
          <cell r="D340">
            <v>380</v>
          </cell>
          <cell r="E340">
            <v>380</v>
          </cell>
          <cell r="F340">
            <v>5</v>
          </cell>
          <cell r="G340">
            <v>0</v>
          </cell>
          <cell r="H340">
            <v>0</v>
          </cell>
          <cell r="I340">
            <v>5</v>
          </cell>
          <cell r="J340">
            <v>60</v>
          </cell>
          <cell r="K340">
            <v>0</v>
          </cell>
          <cell r="L340">
            <v>0</v>
          </cell>
          <cell r="M340">
            <v>0</v>
          </cell>
          <cell r="N340">
            <v>0</v>
          </cell>
          <cell r="O340">
            <v>0</v>
          </cell>
          <cell r="Q340">
            <v>0</v>
          </cell>
          <cell r="T340">
            <v>340</v>
          </cell>
          <cell r="U340">
            <v>0</v>
          </cell>
          <cell r="V340">
            <v>0</v>
          </cell>
          <cell r="W340">
            <v>0</v>
          </cell>
          <cell r="X340">
            <v>0</v>
          </cell>
          <cell r="Y340">
            <v>0</v>
          </cell>
          <cell r="Z340">
            <v>0</v>
          </cell>
          <cell r="AA340">
            <v>0</v>
          </cell>
        </row>
        <row r="341">
          <cell r="B341" t="str">
            <v>14  -  15</v>
          </cell>
          <cell r="C341" t="str">
            <v>OB</v>
          </cell>
          <cell r="D341">
            <v>76</v>
          </cell>
          <cell r="E341">
            <v>456</v>
          </cell>
          <cell r="F341">
            <v>5</v>
          </cell>
          <cell r="G341">
            <v>0</v>
          </cell>
          <cell r="H341">
            <v>0</v>
          </cell>
          <cell r="I341">
            <v>5</v>
          </cell>
          <cell r="J341">
            <v>10</v>
          </cell>
          <cell r="K341">
            <v>0</v>
          </cell>
          <cell r="L341">
            <v>0</v>
          </cell>
          <cell r="M341">
            <v>0</v>
          </cell>
          <cell r="N341">
            <v>50</v>
          </cell>
          <cell r="O341">
            <v>0</v>
          </cell>
          <cell r="Q341" t="str">
            <v>Rain Stop 14:10</v>
          </cell>
          <cell r="T341">
            <v>341</v>
          </cell>
          <cell r="U341">
            <v>0</v>
          </cell>
          <cell r="V341">
            <v>0</v>
          </cell>
          <cell r="W341">
            <v>0</v>
          </cell>
          <cell r="X341">
            <v>0</v>
          </cell>
          <cell r="Y341">
            <v>0</v>
          </cell>
          <cell r="Z341">
            <v>0</v>
          </cell>
          <cell r="AA341">
            <v>0</v>
          </cell>
        </row>
        <row r="342">
          <cell r="B342" t="str">
            <v>15  -  16</v>
          </cell>
          <cell r="C342" t="str">
            <v>OB</v>
          </cell>
          <cell r="D342">
            <v>0</v>
          </cell>
          <cell r="E342">
            <v>0</v>
          </cell>
          <cell r="F342">
            <v>0</v>
          </cell>
          <cell r="G342">
            <v>0</v>
          </cell>
          <cell r="H342">
            <v>0</v>
          </cell>
          <cell r="I342">
            <v>0</v>
          </cell>
          <cell r="J342">
            <v>0</v>
          </cell>
          <cell r="K342">
            <v>0</v>
          </cell>
          <cell r="L342">
            <v>0</v>
          </cell>
          <cell r="M342">
            <v>0</v>
          </cell>
          <cell r="N342">
            <v>0</v>
          </cell>
          <cell r="O342">
            <v>60</v>
          </cell>
          <cell r="Q342" t="str">
            <v>Slippery</v>
          </cell>
          <cell r="T342">
            <v>342</v>
          </cell>
          <cell r="U342">
            <v>0</v>
          </cell>
          <cell r="V342">
            <v>0</v>
          </cell>
          <cell r="W342">
            <v>0</v>
          </cell>
          <cell r="X342">
            <v>0</v>
          </cell>
          <cell r="Y342">
            <v>0</v>
          </cell>
          <cell r="Z342">
            <v>0</v>
          </cell>
          <cell r="AA342">
            <v>0</v>
          </cell>
        </row>
        <row r="343">
          <cell r="B343" t="str">
            <v>16  -  17</v>
          </cell>
          <cell r="C343" t="str">
            <v>OB</v>
          </cell>
          <cell r="D343">
            <v>114</v>
          </cell>
          <cell r="E343">
            <v>342</v>
          </cell>
          <cell r="F343">
            <v>4</v>
          </cell>
          <cell r="G343">
            <v>0</v>
          </cell>
          <cell r="H343">
            <v>0</v>
          </cell>
          <cell r="I343">
            <v>4</v>
          </cell>
          <cell r="J343">
            <v>20</v>
          </cell>
          <cell r="K343">
            <v>0</v>
          </cell>
          <cell r="L343">
            <v>0</v>
          </cell>
          <cell r="M343">
            <v>0</v>
          </cell>
          <cell r="N343">
            <v>0</v>
          </cell>
          <cell r="O343">
            <v>40</v>
          </cell>
          <cell r="Q343" t="str">
            <v>Slippery Start 16:40</v>
          </cell>
          <cell r="T343">
            <v>343</v>
          </cell>
          <cell r="U343">
            <v>0</v>
          </cell>
          <cell r="V343">
            <v>0</v>
          </cell>
          <cell r="W343">
            <v>0</v>
          </cell>
          <cell r="X343">
            <v>0</v>
          </cell>
          <cell r="Y343">
            <v>0</v>
          </cell>
          <cell r="Z343">
            <v>0</v>
          </cell>
          <cell r="AA343">
            <v>0</v>
          </cell>
        </row>
        <row r="344">
          <cell r="B344" t="str">
            <v>17  -  18</v>
          </cell>
          <cell r="C344" t="str">
            <v>OB</v>
          </cell>
          <cell r="D344">
            <v>304</v>
          </cell>
          <cell r="E344">
            <v>364.8</v>
          </cell>
          <cell r="F344">
            <v>4</v>
          </cell>
          <cell r="G344">
            <v>0</v>
          </cell>
          <cell r="H344">
            <v>0</v>
          </cell>
          <cell r="I344">
            <v>4</v>
          </cell>
          <cell r="J344">
            <v>50</v>
          </cell>
          <cell r="K344">
            <v>0</v>
          </cell>
          <cell r="L344">
            <v>10</v>
          </cell>
          <cell r="M344">
            <v>0</v>
          </cell>
          <cell r="N344">
            <v>0</v>
          </cell>
          <cell r="O344">
            <v>0</v>
          </cell>
          <cell r="Q344" t="str">
            <v>Shift Change</v>
          </cell>
          <cell r="T344">
            <v>344</v>
          </cell>
          <cell r="U344">
            <v>0</v>
          </cell>
          <cell r="V344">
            <v>0</v>
          </cell>
          <cell r="W344">
            <v>0</v>
          </cell>
          <cell r="X344">
            <v>0</v>
          </cell>
          <cell r="Y344">
            <v>0</v>
          </cell>
          <cell r="Z344">
            <v>0</v>
          </cell>
          <cell r="AA344">
            <v>0</v>
          </cell>
        </row>
        <row r="345">
          <cell r="B345" t="str">
            <v>18  -  19</v>
          </cell>
          <cell r="C345" t="str">
            <v>OB</v>
          </cell>
          <cell r="D345">
            <v>76</v>
          </cell>
          <cell r="E345">
            <v>228</v>
          </cell>
          <cell r="F345">
            <v>2</v>
          </cell>
          <cell r="G345">
            <v>0</v>
          </cell>
          <cell r="H345">
            <v>0</v>
          </cell>
          <cell r="I345">
            <v>2</v>
          </cell>
          <cell r="J345">
            <v>20</v>
          </cell>
          <cell r="K345">
            <v>0</v>
          </cell>
          <cell r="L345">
            <v>40</v>
          </cell>
          <cell r="M345">
            <v>0</v>
          </cell>
          <cell r="N345">
            <v>0</v>
          </cell>
          <cell r="O345">
            <v>0</v>
          </cell>
          <cell r="Q345" t="str">
            <v>Wait DT, Start 18:30</v>
          </cell>
          <cell r="T345">
            <v>345</v>
          </cell>
          <cell r="U345">
            <v>0</v>
          </cell>
          <cell r="V345">
            <v>0</v>
          </cell>
          <cell r="W345">
            <v>0</v>
          </cell>
          <cell r="X345">
            <v>0</v>
          </cell>
          <cell r="Y345">
            <v>0</v>
          </cell>
          <cell r="Z345">
            <v>0</v>
          </cell>
          <cell r="AA345">
            <v>0</v>
          </cell>
        </row>
        <row r="346">
          <cell r="B346" t="str">
            <v>19  -  20</v>
          </cell>
          <cell r="C346" t="str">
            <v>OB</v>
          </cell>
          <cell r="D346">
            <v>0</v>
          </cell>
          <cell r="E346">
            <v>0</v>
          </cell>
          <cell r="F346">
            <v>0</v>
          </cell>
          <cell r="G346">
            <v>0</v>
          </cell>
          <cell r="H346">
            <v>0</v>
          </cell>
          <cell r="I346">
            <v>0</v>
          </cell>
          <cell r="J346">
            <v>0</v>
          </cell>
          <cell r="K346">
            <v>0</v>
          </cell>
          <cell r="L346">
            <v>0</v>
          </cell>
          <cell r="M346">
            <v>0</v>
          </cell>
          <cell r="N346">
            <v>60</v>
          </cell>
          <cell r="O346">
            <v>0</v>
          </cell>
          <cell r="Q346" t="str">
            <v>Rain</v>
          </cell>
          <cell r="T346">
            <v>346</v>
          </cell>
          <cell r="U346">
            <v>0</v>
          </cell>
          <cell r="V346">
            <v>0</v>
          </cell>
          <cell r="W346">
            <v>0</v>
          </cell>
          <cell r="X346">
            <v>0</v>
          </cell>
          <cell r="Y346">
            <v>0</v>
          </cell>
          <cell r="Z346">
            <v>0</v>
          </cell>
          <cell r="AA346">
            <v>0</v>
          </cell>
        </row>
        <row r="347">
          <cell r="B347" t="str">
            <v>20  -  21</v>
          </cell>
          <cell r="C347" t="str">
            <v>OB</v>
          </cell>
          <cell r="D347">
            <v>0</v>
          </cell>
          <cell r="E347">
            <v>0</v>
          </cell>
          <cell r="F347">
            <v>0</v>
          </cell>
          <cell r="G347">
            <v>0</v>
          </cell>
          <cell r="H347">
            <v>0</v>
          </cell>
          <cell r="I347">
            <v>0</v>
          </cell>
          <cell r="J347">
            <v>0</v>
          </cell>
          <cell r="K347">
            <v>0</v>
          </cell>
          <cell r="L347">
            <v>0</v>
          </cell>
          <cell r="M347">
            <v>0</v>
          </cell>
          <cell r="N347">
            <v>60</v>
          </cell>
          <cell r="O347">
            <v>0</v>
          </cell>
          <cell r="Q347" t="str">
            <v>Rain</v>
          </cell>
          <cell r="T347">
            <v>347</v>
          </cell>
          <cell r="U347">
            <v>0</v>
          </cell>
          <cell r="V347">
            <v>0</v>
          </cell>
          <cell r="W347">
            <v>0</v>
          </cell>
          <cell r="X347">
            <v>0</v>
          </cell>
          <cell r="Y347">
            <v>0</v>
          </cell>
          <cell r="Z347">
            <v>0</v>
          </cell>
          <cell r="AA347">
            <v>0</v>
          </cell>
        </row>
        <row r="348">
          <cell r="B348" t="str">
            <v>21  -  22</v>
          </cell>
          <cell r="C348" t="str">
            <v>OB</v>
          </cell>
          <cell r="D348">
            <v>0</v>
          </cell>
          <cell r="E348">
            <v>0</v>
          </cell>
          <cell r="F348">
            <v>0</v>
          </cell>
          <cell r="G348">
            <v>0</v>
          </cell>
          <cell r="H348">
            <v>0</v>
          </cell>
          <cell r="I348">
            <v>0</v>
          </cell>
          <cell r="J348">
            <v>0</v>
          </cell>
          <cell r="K348">
            <v>0</v>
          </cell>
          <cell r="L348">
            <v>0</v>
          </cell>
          <cell r="M348">
            <v>0</v>
          </cell>
          <cell r="N348">
            <v>60</v>
          </cell>
          <cell r="O348">
            <v>0</v>
          </cell>
          <cell r="Q348" t="str">
            <v>Rain</v>
          </cell>
          <cell r="T348">
            <v>348</v>
          </cell>
          <cell r="U348">
            <v>0</v>
          </cell>
          <cell r="V348">
            <v>0</v>
          </cell>
          <cell r="W348">
            <v>0</v>
          </cell>
          <cell r="X348">
            <v>0</v>
          </cell>
          <cell r="Y348">
            <v>0</v>
          </cell>
          <cell r="Z348">
            <v>0</v>
          </cell>
          <cell r="AA348">
            <v>0</v>
          </cell>
        </row>
        <row r="349">
          <cell r="B349" t="str">
            <v>22  -  23</v>
          </cell>
          <cell r="C349" t="str">
            <v>OB</v>
          </cell>
          <cell r="D349">
            <v>0</v>
          </cell>
          <cell r="E349">
            <v>0</v>
          </cell>
          <cell r="F349">
            <v>0</v>
          </cell>
          <cell r="G349">
            <v>0</v>
          </cell>
          <cell r="H349">
            <v>0</v>
          </cell>
          <cell r="I349">
            <v>0</v>
          </cell>
          <cell r="J349">
            <v>0</v>
          </cell>
          <cell r="K349">
            <v>0</v>
          </cell>
          <cell r="L349">
            <v>0</v>
          </cell>
          <cell r="M349">
            <v>0</v>
          </cell>
          <cell r="N349">
            <v>60</v>
          </cell>
          <cell r="O349">
            <v>0</v>
          </cell>
          <cell r="Q349" t="str">
            <v>Rain</v>
          </cell>
          <cell r="T349">
            <v>349</v>
          </cell>
          <cell r="U349">
            <v>0</v>
          </cell>
          <cell r="V349">
            <v>0</v>
          </cell>
          <cell r="W349">
            <v>0</v>
          </cell>
          <cell r="X349">
            <v>0</v>
          </cell>
          <cell r="Y349">
            <v>0</v>
          </cell>
          <cell r="Z349">
            <v>0</v>
          </cell>
          <cell r="AA349">
            <v>0</v>
          </cell>
        </row>
        <row r="350">
          <cell r="B350" t="str">
            <v>23  -  24</v>
          </cell>
          <cell r="C350" t="str">
            <v>OB</v>
          </cell>
          <cell r="D350">
            <v>0</v>
          </cell>
          <cell r="E350">
            <v>0</v>
          </cell>
          <cell r="F350">
            <v>0</v>
          </cell>
          <cell r="G350">
            <v>0</v>
          </cell>
          <cell r="H350">
            <v>0</v>
          </cell>
          <cell r="I350">
            <v>0</v>
          </cell>
          <cell r="J350">
            <v>0</v>
          </cell>
          <cell r="K350">
            <v>0</v>
          </cell>
          <cell r="L350">
            <v>0</v>
          </cell>
          <cell r="M350">
            <v>0</v>
          </cell>
          <cell r="N350">
            <v>0</v>
          </cell>
          <cell r="O350">
            <v>60</v>
          </cell>
          <cell r="Q350" t="str">
            <v>Slippery</v>
          </cell>
          <cell r="T350">
            <v>350</v>
          </cell>
          <cell r="U350">
            <v>0</v>
          </cell>
          <cell r="V350">
            <v>0</v>
          </cell>
          <cell r="W350">
            <v>0</v>
          </cell>
          <cell r="X350">
            <v>0</v>
          </cell>
          <cell r="Y350">
            <v>0</v>
          </cell>
          <cell r="Z350">
            <v>0</v>
          </cell>
          <cell r="AA350">
            <v>0</v>
          </cell>
        </row>
        <row r="351">
          <cell r="B351" t="str">
            <v>24  -  01</v>
          </cell>
          <cell r="C351" t="str">
            <v>OB</v>
          </cell>
          <cell r="D351">
            <v>0</v>
          </cell>
          <cell r="E351">
            <v>0</v>
          </cell>
          <cell r="F351">
            <v>0</v>
          </cell>
          <cell r="G351">
            <v>0</v>
          </cell>
          <cell r="H351">
            <v>0</v>
          </cell>
          <cell r="I351">
            <v>0</v>
          </cell>
          <cell r="J351">
            <v>0</v>
          </cell>
          <cell r="K351">
            <v>0</v>
          </cell>
          <cell r="L351">
            <v>0</v>
          </cell>
          <cell r="M351">
            <v>0</v>
          </cell>
          <cell r="N351">
            <v>0</v>
          </cell>
          <cell r="O351">
            <v>60</v>
          </cell>
          <cell r="Q351" t="str">
            <v>Slippery</v>
          </cell>
          <cell r="T351">
            <v>351</v>
          </cell>
          <cell r="U351">
            <v>0</v>
          </cell>
          <cell r="V351">
            <v>0</v>
          </cell>
          <cell r="W351">
            <v>0</v>
          </cell>
          <cell r="X351">
            <v>0</v>
          </cell>
          <cell r="Y351">
            <v>0</v>
          </cell>
          <cell r="Z351">
            <v>0</v>
          </cell>
          <cell r="AA351">
            <v>0</v>
          </cell>
        </row>
        <row r="352">
          <cell r="B352" t="str">
            <v>01  -  02</v>
          </cell>
          <cell r="C352" t="str">
            <v>OB</v>
          </cell>
          <cell r="D352">
            <v>152</v>
          </cell>
          <cell r="E352">
            <v>228</v>
          </cell>
          <cell r="F352">
            <v>2</v>
          </cell>
          <cell r="G352">
            <v>0</v>
          </cell>
          <cell r="H352">
            <v>0</v>
          </cell>
          <cell r="I352">
            <v>2</v>
          </cell>
          <cell r="J352">
            <v>40</v>
          </cell>
          <cell r="K352">
            <v>0</v>
          </cell>
          <cell r="L352">
            <v>0</v>
          </cell>
          <cell r="M352">
            <v>0</v>
          </cell>
          <cell r="N352">
            <v>0</v>
          </cell>
          <cell r="O352">
            <v>20</v>
          </cell>
          <cell r="Q352" t="str">
            <v>Slippery, Start 01:20</v>
          </cell>
          <cell r="T352">
            <v>352</v>
          </cell>
          <cell r="U352">
            <v>0</v>
          </cell>
          <cell r="V352">
            <v>0</v>
          </cell>
          <cell r="W352">
            <v>0</v>
          </cell>
          <cell r="X352">
            <v>0</v>
          </cell>
          <cell r="Y352">
            <v>0</v>
          </cell>
          <cell r="Z352">
            <v>0</v>
          </cell>
          <cell r="AA352">
            <v>0</v>
          </cell>
        </row>
        <row r="353">
          <cell r="B353" t="str">
            <v>02  -  03</v>
          </cell>
          <cell r="C353" t="str">
            <v>OB</v>
          </cell>
          <cell r="D353">
            <v>152</v>
          </cell>
          <cell r="E353">
            <v>202.66666666666666</v>
          </cell>
          <cell r="F353">
            <v>2</v>
          </cell>
          <cell r="G353">
            <v>0</v>
          </cell>
          <cell r="H353">
            <v>0</v>
          </cell>
          <cell r="I353">
            <v>2</v>
          </cell>
          <cell r="J353">
            <v>45</v>
          </cell>
          <cell r="K353">
            <v>0</v>
          </cell>
          <cell r="L353">
            <v>0</v>
          </cell>
          <cell r="M353">
            <v>0</v>
          </cell>
          <cell r="N353">
            <v>15</v>
          </cell>
          <cell r="O353">
            <v>0</v>
          </cell>
          <cell r="Q353" t="str">
            <v>Rain</v>
          </cell>
          <cell r="T353">
            <v>353</v>
          </cell>
          <cell r="U353">
            <v>0</v>
          </cell>
          <cell r="V353">
            <v>0</v>
          </cell>
          <cell r="W353">
            <v>0</v>
          </cell>
          <cell r="X353">
            <v>0</v>
          </cell>
          <cell r="Y353">
            <v>0</v>
          </cell>
          <cell r="Z353">
            <v>0</v>
          </cell>
          <cell r="AA353">
            <v>0</v>
          </cell>
        </row>
        <row r="354">
          <cell r="B354" t="str">
            <v>03  -  04</v>
          </cell>
          <cell r="C354" t="str">
            <v>OB</v>
          </cell>
          <cell r="D354">
            <v>0</v>
          </cell>
          <cell r="E354">
            <v>0</v>
          </cell>
          <cell r="F354">
            <v>0</v>
          </cell>
          <cell r="G354">
            <v>0</v>
          </cell>
          <cell r="H354">
            <v>0</v>
          </cell>
          <cell r="I354">
            <v>0</v>
          </cell>
          <cell r="J354">
            <v>0</v>
          </cell>
          <cell r="K354">
            <v>0</v>
          </cell>
          <cell r="L354">
            <v>0</v>
          </cell>
          <cell r="M354">
            <v>0</v>
          </cell>
          <cell r="N354">
            <v>60</v>
          </cell>
          <cell r="O354">
            <v>0</v>
          </cell>
          <cell r="Q354" t="str">
            <v>Rain</v>
          </cell>
          <cell r="T354">
            <v>354</v>
          </cell>
          <cell r="U354">
            <v>0</v>
          </cell>
          <cell r="V354">
            <v>0</v>
          </cell>
          <cell r="W354">
            <v>0</v>
          </cell>
          <cell r="X354">
            <v>0</v>
          </cell>
          <cell r="Y354">
            <v>0</v>
          </cell>
          <cell r="Z354">
            <v>0</v>
          </cell>
          <cell r="AA354">
            <v>0</v>
          </cell>
        </row>
        <row r="355">
          <cell r="B355" t="str">
            <v>04  -  05</v>
          </cell>
          <cell r="C355" t="str">
            <v>OB</v>
          </cell>
          <cell r="D355">
            <v>0</v>
          </cell>
          <cell r="E355">
            <v>0</v>
          </cell>
          <cell r="F355">
            <v>0</v>
          </cell>
          <cell r="G355">
            <v>0</v>
          </cell>
          <cell r="H355">
            <v>0</v>
          </cell>
          <cell r="I355">
            <v>0</v>
          </cell>
          <cell r="J355">
            <v>0</v>
          </cell>
          <cell r="K355">
            <v>0</v>
          </cell>
          <cell r="L355">
            <v>0</v>
          </cell>
          <cell r="M355">
            <v>0</v>
          </cell>
          <cell r="N355">
            <v>0</v>
          </cell>
          <cell r="O355">
            <v>60</v>
          </cell>
          <cell r="Q355" t="str">
            <v>Slippery</v>
          </cell>
          <cell r="T355">
            <v>355</v>
          </cell>
          <cell r="U355">
            <v>0</v>
          </cell>
          <cell r="V355">
            <v>0</v>
          </cell>
          <cell r="W355">
            <v>0</v>
          </cell>
          <cell r="X355">
            <v>0</v>
          </cell>
          <cell r="Y355">
            <v>0</v>
          </cell>
          <cell r="Z355">
            <v>0</v>
          </cell>
          <cell r="AA355">
            <v>0</v>
          </cell>
        </row>
        <row r="356">
          <cell r="B356" t="str">
            <v>05  -  06</v>
          </cell>
          <cell r="C356" t="str">
            <v>OB</v>
          </cell>
          <cell r="D356">
            <v>0</v>
          </cell>
          <cell r="E356">
            <v>0</v>
          </cell>
          <cell r="F356">
            <v>0</v>
          </cell>
          <cell r="G356">
            <v>0</v>
          </cell>
          <cell r="H356">
            <v>0</v>
          </cell>
          <cell r="I356">
            <v>0</v>
          </cell>
          <cell r="J356">
            <v>0</v>
          </cell>
          <cell r="K356">
            <v>0</v>
          </cell>
          <cell r="L356">
            <v>0</v>
          </cell>
          <cell r="M356">
            <v>0</v>
          </cell>
          <cell r="N356">
            <v>0</v>
          </cell>
          <cell r="O356">
            <v>60</v>
          </cell>
          <cell r="Q356" t="str">
            <v>Slippery</v>
          </cell>
          <cell r="T356">
            <v>356</v>
          </cell>
          <cell r="U356">
            <v>0</v>
          </cell>
          <cell r="V356">
            <v>0</v>
          </cell>
          <cell r="W356">
            <v>0</v>
          </cell>
          <cell r="X356">
            <v>0</v>
          </cell>
          <cell r="Y356">
            <v>0</v>
          </cell>
          <cell r="Z356">
            <v>0</v>
          </cell>
          <cell r="AA356">
            <v>0</v>
          </cell>
        </row>
        <row r="357">
          <cell r="B357" t="str">
            <v>06  -  07</v>
          </cell>
          <cell r="C357" t="str">
            <v>OB</v>
          </cell>
          <cell r="D357">
            <v>0</v>
          </cell>
          <cell r="E357">
            <v>0</v>
          </cell>
          <cell r="F357">
            <v>0</v>
          </cell>
          <cell r="G357">
            <v>0</v>
          </cell>
          <cell r="H357">
            <v>0</v>
          </cell>
          <cell r="I357">
            <v>0</v>
          </cell>
          <cell r="J357">
            <v>0</v>
          </cell>
          <cell r="K357">
            <v>0</v>
          </cell>
          <cell r="L357">
            <v>0</v>
          </cell>
          <cell r="M357">
            <v>0</v>
          </cell>
          <cell r="N357">
            <v>0</v>
          </cell>
          <cell r="O357">
            <v>60</v>
          </cell>
          <cell r="Q357" t="str">
            <v>Slippery</v>
          </cell>
          <cell r="T357">
            <v>357</v>
          </cell>
          <cell r="U357">
            <v>0</v>
          </cell>
          <cell r="V357">
            <v>0</v>
          </cell>
          <cell r="W357">
            <v>0</v>
          </cell>
          <cell r="X357">
            <v>0</v>
          </cell>
          <cell r="Y357">
            <v>0</v>
          </cell>
          <cell r="Z357">
            <v>0</v>
          </cell>
          <cell r="AA357">
            <v>0</v>
          </cell>
        </row>
        <row r="358">
          <cell r="B358" t="str">
            <v>RESUME</v>
          </cell>
          <cell r="C358" t="str">
            <v>PROD</v>
          </cell>
          <cell r="E358" t="str">
            <v>PROD'TY</v>
          </cell>
          <cell r="G358" t="str">
            <v>WORK HOURS</v>
          </cell>
          <cell r="J358" t="str">
            <v>LOST TIME</v>
          </cell>
          <cell r="L358" t="str">
            <v>DOWN</v>
          </cell>
          <cell r="M358" t="str">
            <v>PA</v>
          </cell>
          <cell r="O358" t="str">
            <v>UA PROD</v>
          </cell>
          <cell r="Q358" t="str">
            <v>OPERATOR</v>
          </cell>
          <cell r="R358" t="str">
            <v>GROUP LEADER</v>
          </cell>
          <cell r="T358">
            <v>358</v>
          </cell>
        </row>
        <row r="359">
          <cell r="B359" t="str">
            <v>GROUP</v>
          </cell>
          <cell r="C359" t="str">
            <v>WASTE</v>
          </cell>
          <cell r="D359" t="str">
            <v>CC</v>
          </cell>
          <cell r="E359" t="str">
            <v>WASTE</v>
          </cell>
          <cell r="F359" t="str">
            <v>CC</v>
          </cell>
          <cell r="G359" t="str">
            <v>WASTE</v>
          </cell>
          <cell r="H359" t="str">
            <v>CC</v>
          </cell>
          <cell r="I359" t="str">
            <v>GEN</v>
          </cell>
          <cell r="J359" t="str">
            <v>DELAY</v>
          </cell>
          <cell r="K359" t="str">
            <v>IDLE</v>
          </cell>
          <cell r="L359" t="str">
            <v>TIME</v>
          </cell>
          <cell r="M359" t="str">
            <v>PLAN</v>
          </cell>
          <cell r="N359" t="str">
            <v>ACT</v>
          </cell>
          <cell r="O359" t="str">
            <v>PLAN</v>
          </cell>
          <cell r="P359" t="str">
            <v>ACT</v>
          </cell>
          <cell r="T359">
            <v>359</v>
          </cell>
        </row>
        <row r="360">
          <cell r="B360" t="str">
            <v>Shift 1</v>
          </cell>
          <cell r="C360">
            <v>2166</v>
          </cell>
          <cell r="D360">
            <v>0</v>
          </cell>
          <cell r="E360">
            <v>406.125</v>
          </cell>
          <cell r="F360">
            <v>0</v>
          </cell>
          <cell r="G360">
            <v>5.333333333333333</v>
          </cell>
          <cell r="H360">
            <v>0</v>
          </cell>
          <cell r="I360">
            <v>0</v>
          </cell>
          <cell r="J360">
            <v>1.5</v>
          </cell>
          <cell r="K360">
            <v>0.83333333333333337</v>
          </cell>
          <cell r="L360">
            <v>0.33333333333333331</v>
          </cell>
          <cell r="M360">
            <v>0.95</v>
          </cell>
          <cell r="N360">
            <v>0.95833333333333337</v>
          </cell>
          <cell r="O360">
            <v>0.875</v>
          </cell>
          <cell r="P360">
            <v>0.69565217391304346</v>
          </cell>
          <cell r="Q360">
            <v>0</v>
          </cell>
          <cell r="R360">
            <v>0</v>
          </cell>
          <cell r="T360">
            <v>360</v>
          </cell>
          <cell r="U360">
            <v>0</v>
          </cell>
          <cell r="V360">
            <v>0</v>
          </cell>
          <cell r="W360">
            <v>0</v>
          </cell>
          <cell r="X360">
            <v>0</v>
          </cell>
          <cell r="Y360">
            <v>0</v>
          </cell>
          <cell r="Z360">
            <v>0</v>
          </cell>
          <cell r="AA360">
            <v>0</v>
          </cell>
        </row>
        <row r="361">
          <cell r="B361" t="str">
            <v>Shift 2</v>
          </cell>
          <cell r="C361">
            <v>494</v>
          </cell>
          <cell r="D361">
            <v>0</v>
          </cell>
          <cell r="E361">
            <v>329.33333333333331</v>
          </cell>
          <cell r="F361">
            <v>0</v>
          </cell>
          <cell r="G361">
            <v>1.5</v>
          </cell>
          <cell r="H361">
            <v>0</v>
          </cell>
          <cell r="I361">
            <v>0</v>
          </cell>
          <cell r="J361">
            <v>0.83333333333333337</v>
          </cell>
          <cell r="K361">
            <v>5.666666666666667</v>
          </cell>
          <cell r="L361">
            <v>0</v>
          </cell>
          <cell r="M361">
            <v>0.95</v>
          </cell>
          <cell r="N361">
            <v>1</v>
          </cell>
          <cell r="O361">
            <v>0.875</v>
          </cell>
          <cell r="P361">
            <v>0.1875</v>
          </cell>
          <cell r="Q361">
            <v>0</v>
          </cell>
          <cell r="R361">
            <v>0</v>
          </cell>
          <cell r="T361">
            <v>361</v>
          </cell>
          <cell r="U361">
            <v>0</v>
          </cell>
          <cell r="V361">
            <v>0</v>
          </cell>
          <cell r="W361">
            <v>0</v>
          </cell>
          <cell r="X361">
            <v>0</v>
          </cell>
          <cell r="Y361">
            <v>0</v>
          </cell>
          <cell r="Z361">
            <v>0</v>
          </cell>
          <cell r="AA361">
            <v>0</v>
          </cell>
        </row>
        <row r="362">
          <cell r="B362" t="str">
            <v>Shift 3</v>
          </cell>
          <cell r="C362">
            <v>304</v>
          </cell>
          <cell r="D362">
            <v>0</v>
          </cell>
          <cell r="E362">
            <v>214.58823529411762</v>
          </cell>
          <cell r="F362">
            <v>0</v>
          </cell>
          <cell r="G362">
            <v>1.4166666666666667</v>
          </cell>
          <cell r="H362">
            <v>0</v>
          </cell>
          <cell r="I362">
            <v>0</v>
          </cell>
          <cell r="J362">
            <v>0</v>
          </cell>
          <cell r="K362">
            <v>6.583333333333333</v>
          </cell>
          <cell r="L362">
            <v>0</v>
          </cell>
          <cell r="M362">
            <v>0.95</v>
          </cell>
          <cell r="N362">
            <v>1</v>
          </cell>
          <cell r="O362">
            <v>0.875</v>
          </cell>
          <cell r="P362">
            <v>0.17708333333333334</v>
          </cell>
          <cell r="Q362">
            <v>0</v>
          </cell>
          <cell r="R362">
            <v>0</v>
          </cell>
          <cell r="T362">
            <v>362</v>
          </cell>
          <cell r="U362">
            <v>0</v>
          </cell>
          <cell r="V362">
            <v>0</v>
          </cell>
          <cell r="W362">
            <v>0</v>
          </cell>
          <cell r="X362">
            <v>0</v>
          </cell>
          <cell r="Y362">
            <v>0</v>
          </cell>
          <cell r="Z362">
            <v>0</v>
          </cell>
          <cell r="AA362">
            <v>0</v>
          </cell>
        </row>
        <row r="363">
          <cell r="B363" t="str">
            <v>Shift 6</v>
          </cell>
          <cell r="C363">
            <v>2584</v>
          </cell>
          <cell r="D363">
            <v>0</v>
          </cell>
          <cell r="E363">
            <v>397.53846153846155</v>
          </cell>
          <cell r="F363">
            <v>0</v>
          </cell>
          <cell r="G363">
            <v>6.5</v>
          </cell>
          <cell r="H363">
            <v>0</v>
          </cell>
          <cell r="I363">
            <v>0</v>
          </cell>
          <cell r="J363">
            <v>1.6666666666666667</v>
          </cell>
          <cell r="K363">
            <v>2.5</v>
          </cell>
          <cell r="L363">
            <v>0.33333333333333331</v>
          </cell>
          <cell r="M363">
            <v>0.95</v>
          </cell>
          <cell r="N363">
            <v>0.96969696969696961</v>
          </cell>
          <cell r="O363">
            <v>0.875</v>
          </cell>
          <cell r="P363">
            <v>0.609375</v>
          </cell>
          <cell r="Q363" t="str">
            <v>Edy Santoso</v>
          </cell>
          <cell r="R363" t="str">
            <v>Sutarno</v>
          </cell>
          <cell r="T363">
            <v>363</v>
          </cell>
          <cell r="U363">
            <v>0</v>
          </cell>
          <cell r="V363">
            <v>0</v>
          </cell>
          <cell r="W363">
            <v>0</v>
          </cell>
          <cell r="X363">
            <v>0</v>
          </cell>
          <cell r="Y363">
            <v>0</v>
          </cell>
          <cell r="Z363">
            <v>0</v>
          </cell>
          <cell r="AA363">
            <v>0</v>
          </cell>
        </row>
        <row r="364">
          <cell r="B364" t="str">
            <v>Shift 7</v>
          </cell>
          <cell r="C364">
            <v>380</v>
          </cell>
          <cell r="D364">
            <v>0</v>
          </cell>
          <cell r="E364">
            <v>217.14285714285714</v>
          </cell>
          <cell r="F364">
            <v>0</v>
          </cell>
          <cell r="G364">
            <v>1.75</v>
          </cell>
          <cell r="H364">
            <v>0</v>
          </cell>
          <cell r="I364">
            <v>0</v>
          </cell>
          <cell r="J364">
            <v>0.66666666666666663</v>
          </cell>
          <cell r="K364">
            <v>10.583333333333334</v>
          </cell>
          <cell r="L364">
            <v>0</v>
          </cell>
          <cell r="M364">
            <v>0.95</v>
          </cell>
          <cell r="N364">
            <v>1</v>
          </cell>
          <cell r="O364">
            <v>0.875</v>
          </cell>
          <cell r="P364">
            <v>0.13461538461538461</v>
          </cell>
          <cell r="Q364" t="str">
            <v>Mudihanto</v>
          </cell>
          <cell r="R364" t="str">
            <v>Fresye A Lumansik</v>
          </cell>
          <cell r="T364">
            <v>364</v>
          </cell>
          <cell r="U364">
            <v>0</v>
          </cell>
          <cell r="V364">
            <v>0</v>
          </cell>
          <cell r="W364">
            <v>0</v>
          </cell>
          <cell r="X364">
            <v>0</v>
          </cell>
          <cell r="Y364">
            <v>0</v>
          </cell>
          <cell r="Z364">
            <v>0</v>
          </cell>
          <cell r="AA364">
            <v>0</v>
          </cell>
        </row>
        <row r="365">
          <cell r="B365" t="str">
            <v>TOTAL</v>
          </cell>
          <cell r="C365">
            <v>2964</v>
          </cell>
          <cell r="D365">
            <v>0</v>
          </cell>
          <cell r="E365">
            <v>359.27272727272725</v>
          </cell>
          <cell r="F365">
            <v>0</v>
          </cell>
          <cell r="G365">
            <v>8.25</v>
          </cell>
          <cell r="H365">
            <v>0</v>
          </cell>
          <cell r="I365">
            <v>0</v>
          </cell>
          <cell r="J365">
            <v>2.3333333333333335</v>
          </cell>
          <cell r="K365">
            <v>13.083333333333334</v>
          </cell>
          <cell r="L365">
            <v>0.33333333333333331</v>
          </cell>
          <cell r="M365">
            <v>0.95</v>
          </cell>
          <cell r="N365">
            <v>0.98611111111111116</v>
          </cell>
          <cell r="O365">
            <v>0.875</v>
          </cell>
          <cell r="P365">
            <v>0.34859154929577463</v>
          </cell>
          <cell r="Q365" t="str">
            <v>Hiras Silaban</v>
          </cell>
          <cell r="R365" t="str">
            <v>Fresye A L</v>
          </cell>
          <cell r="T365">
            <v>365</v>
          </cell>
          <cell r="U365">
            <v>0</v>
          </cell>
          <cell r="V365">
            <v>0</v>
          </cell>
          <cell r="W365">
            <v>0</v>
          </cell>
          <cell r="X365">
            <v>0</v>
          </cell>
          <cell r="Y365">
            <v>0</v>
          </cell>
          <cell r="Z365">
            <v>0</v>
          </cell>
          <cell r="AA365">
            <v>0</v>
          </cell>
        </row>
        <row r="366">
          <cell r="T366">
            <v>366</v>
          </cell>
        </row>
        <row r="367">
          <cell r="B367" t="str">
            <v>TIME</v>
          </cell>
          <cell r="C367" t="str">
            <v>WASTE</v>
          </cell>
          <cell r="D367" t="str">
            <v>EX1002</v>
          </cell>
          <cell r="E367" t="str">
            <v>TYPE</v>
          </cell>
          <cell r="F367" t="str">
            <v>PC 1250</v>
          </cell>
          <cell r="H367" t="str">
            <v>Plan Prod'ty :</v>
          </cell>
          <cell r="J367">
            <v>400</v>
          </cell>
          <cell r="M367" t="str">
            <v>Distance :</v>
          </cell>
          <cell r="O367">
            <v>12.821088587394385</v>
          </cell>
          <cell r="T367">
            <v>367</v>
          </cell>
          <cell r="U367" t="str">
            <v>EX1002</v>
          </cell>
        </row>
        <row r="368">
          <cell r="C368" t="str">
            <v>MAT</v>
          </cell>
          <cell r="D368" t="str">
            <v>PROD</v>
          </cell>
          <cell r="E368" t="str">
            <v>PROD'TY</v>
          </cell>
          <cell r="F368" t="str">
            <v>Q'TY DT</v>
          </cell>
          <cell r="J368" t="str">
            <v>HOURS</v>
          </cell>
          <cell r="Q368" t="str">
            <v>REMARK PRODUKTIVITAS</v>
          </cell>
          <cell r="T368">
            <v>368</v>
          </cell>
          <cell r="U368" t="str">
            <v>ROM</v>
          </cell>
          <cell r="V368" t="str">
            <v>Crush1</v>
          </cell>
          <cell r="W368" t="str">
            <v>Crush2</v>
          </cell>
          <cell r="X368" t="str">
            <v>Crush3</v>
          </cell>
          <cell r="Y368" t="str">
            <v>Crush4</v>
          </cell>
          <cell r="Z368" t="str">
            <v>Crush5</v>
          </cell>
          <cell r="AA368" t="str">
            <v>Crush6</v>
          </cell>
        </row>
        <row r="369">
          <cell r="E369" t="str">
            <v>( By work )</v>
          </cell>
          <cell r="F369" t="str">
            <v>785</v>
          </cell>
          <cell r="G369" t="str">
            <v>785-CB</v>
          </cell>
          <cell r="H369" t="str">
            <v>A40/HM</v>
          </cell>
          <cell r="I369" t="str">
            <v>Total</v>
          </cell>
          <cell r="J369" t="str">
            <v>Work</v>
          </cell>
          <cell r="K369" t="str">
            <v>General</v>
          </cell>
          <cell r="L369" t="str">
            <v>Delay</v>
          </cell>
          <cell r="M369" t="str">
            <v>Idle</v>
          </cell>
          <cell r="N369" t="str">
            <v>Rain</v>
          </cell>
          <cell r="O369" t="str">
            <v>Slipp</v>
          </cell>
          <cell r="P369" t="str">
            <v>B/D</v>
          </cell>
          <cell r="T369">
            <v>369</v>
          </cell>
        </row>
        <row r="370">
          <cell r="B370" t="str">
            <v>07  - 08</v>
          </cell>
          <cell r="C370" t="str">
            <v>CC</v>
          </cell>
          <cell r="D370">
            <v>90</v>
          </cell>
          <cell r="E370">
            <v>270</v>
          </cell>
          <cell r="F370">
            <v>0</v>
          </cell>
          <cell r="G370">
            <v>1</v>
          </cell>
          <cell r="H370">
            <v>0</v>
          </cell>
          <cell r="I370">
            <v>1</v>
          </cell>
          <cell r="J370">
            <v>20</v>
          </cell>
          <cell r="K370">
            <v>0</v>
          </cell>
          <cell r="L370">
            <v>40</v>
          </cell>
          <cell r="M370">
            <v>0</v>
          </cell>
          <cell r="N370">
            <v>0</v>
          </cell>
          <cell r="O370">
            <v>0</v>
          </cell>
          <cell r="Q370" t="str">
            <v>Coal P4, Crusher 6, Waiting DT</v>
          </cell>
          <cell r="T370">
            <v>370</v>
          </cell>
          <cell r="U370">
            <v>0</v>
          </cell>
          <cell r="V370">
            <v>0</v>
          </cell>
          <cell r="W370">
            <v>0</v>
          </cell>
          <cell r="X370">
            <v>0</v>
          </cell>
          <cell r="Y370">
            <v>0</v>
          </cell>
          <cell r="Z370">
            <v>0</v>
          </cell>
          <cell r="AA370">
            <v>90</v>
          </cell>
        </row>
        <row r="371">
          <cell r="B371" t="str">
            <v>08  - 09</v>
          </cell>
          <cell r="C371" t="str">
            <v>CC</v>
          </cell>
          <cell r="D371">
            <v>270</v>
          </cell>
          <cell r="E371">
            <v>270</v>
          </cell>
          <cell r="F371">
            <v>0</v>
          </cell>
          <cell r="G371">
            <v>3</v>
          </cell>
          <cell r="H371">
            <v>0</v>
          </cell>
          <cell r="I371">
            <v>3</v>
          </cell>
          <cell r="J371">
            <v>60</v>
          </cell>
          <cell r="K371">
            <v>0</v>
          </cell>
          <cell r="L371">
            <v>0</v>
          </cell>
          <cell r="M371">
            <v>0</v>
          </cell>
          <cell r="N371">
            <v>0</v>
          </cell>
          <cell r="O371">
            <v>0</v>
          </cell>
          <cell r="Q371" t="str">
            <v>Coal P4, Crusher 6</v>
          </cell>
          <cell r="T371">
            <v>371</v>
          </cell>
          <cell r="U371">
            <v>0</v>
          </cell>
          <cell r="V371">
            <v>0</v>
          </cell>
          <cell r="W371">
            <v>0</v>
          </cell>
          <cell r="X371">
            <v>0</v>
          </cell>
          <cell r="Y371">
            <v>0</v>
          </cell>
          <cell r="Z371">
            <v>0</v>
          </cell>
          <cell r="AA371">
            <v>270</v>
          </cell>
        </row>
        <row r="372">
          <cell r="B372" t="str">
            <v>09  - 10</v>
          </cell>
          <cell r="C372" t="str">
            <v>CC</v>
          </cell>
          <cell r="D372">
            <v>450</v>
          </cell>
          <cell r="E372">
            <v>450</v>
          </cell>
          <cell r="F372">
            <v>0</v>
          </cell>
          <cell r="G372">
            <v>5</v>
          </cell>
          <cell r="H372">
            <v>0</v>
          </cell>
          <cell r="I372">
            <v>5</v>
          </cell>
          <cell r="J372">
            <v>60</v>
          </cell>
          <cell r="K372">
            <v>0</v>
          </cell>
          <cell r="L372">
            <v>0</v>
          </cell>
          <cell r="M372">
            <v>0</v>
          </cell>
          <cell r="N372">
            <v>0</v>
          </cell>
          <cell r="O372">
            <v>0</v>
          </cell>
          <cell r="Q372" t="str">
            <v>Coal P4, Crusher 6</v>
          </cell>
          <cell r="T372">
            <v>372</v>
          </cell>
          <cell r="U372">
            <v>0</v>
          </cell>
          <cell r="V372">
            <v>0</v>
          </cell>
          <cell r="W372">
            <v>0</v>
          </cell>
          <cell r="X372">
            <v>0</v>
          </cell>
          <cell r="Y372">
            <v>0</v>
          </cell>
          <cell r="Z372">
            <v>0</v>
          </cell>
          <cell r="AA372">
            <v>450</v>
          </cell>
        </row>
        <row r="373">
          <cell r="B373" t="str">
            <v>10  - 11</v>
          </cell>
          <cell r="C373" t="str">
            <v>CC</v>
          </cell>
          <cell r="D373">
            <v>360</v>
          </cell>
          <cell r="E373">
            <v>360</v>
          </cell>
          <cell r="F373">
            <v>0</v>
          </cell>
          <cell r="G373">
            <v>5</v>
          </cell>
          <cell r="H373">
            <v>0</v>
          </cell>
          <cell r="I373">
            <v>5</v>
          </cell>
          <cell r="J373">
            <v>60</v>
          </cell>
          <cell r="K373">
            <v>0</v>
          </cell>
          <cell r="L373">
            <v>0</v>
          </cell>
          <cell r="M373">
            <v>0</v>
          </cell>
          <cell r="N373">
            <v>0</v>
          </cell>
          <cell r="O373">
            <v>0</v>
          </cell>
          <cell r="Q373" t="str">
            <v>Coal P4, Crusher 6</v>
          </cell>
          <cell r="T373">
            <v>373</v>
          </cell>
          <cell r="U373">
            <v>0</v>
          </cell>
          <cell r="V373">
            <v>0</v>
          </cell>
          <cell r="W373">
            <v>0</v>
          </cell>
          <cell r="X373">
            <v>0</v>
          </cell>
          <cell r="Y373">
            <v>0</v>
          </cell>
          <cell r="Z373">
            <v>0</v>
          </cell>
          <cell r="AA373">
            <v>360</v>
          </cell>
        </row>
        <row r="374">
          <cell r="B374" t="str">
            <v>11  - 12</v>
          </cell>
          <cell r="C374" t="str">
            <v>CC</v>
          </cell>
          <cell r="D374">
            <v>180</v>
          </cell>
          <cell r="E374">
            <v>432</v>
          </cell>
          <cell r="F374">
            <v>0</v>
          </cell>
          <cell r="G374">
            <v>5</v>
          </cell>
          <cell r="H374">
            <v>0</v>
          </cell>
          <cell r="I374">
            <v>5</v>
          </cell>
          <cell r="J374">
            <v>25</v>
          </cell>
          <cell r="K374">
            <v>0</v>
          </cell>
          <cell r="L374">
            <v>0</v>
          </cell>
          <cell r="M374">
            <v>0</v>
          </cell>
          <cell r="N374">
            <v>0</v>
          </cell>
          <cell r="O374">
            <v>0</v>
          </cell>
          <cell r="P374">
            <v>35</v>
          </cell>
          <cell r="Q374" t="str">
            <v>11:25 Oring Hydrolik Pump Bocor</v>
          </cell>
          <cell r="T374">
            <v>374</v>
          </cell>
          <cell r="U374">
            <v>0</v>
          </cell>
          <cell r="V374">
            <v>0</v>
          </cell>
          <cell r="W374">
            <v>0</v>
          </cell>
          <cell r="X374">
            <v>0</v>
          </cell>
          <cell r="Y374">
            <v>0</v>
          </cell>
          <cell r="Z374">
            <v>0</v>
          </cell>
          <cell r="AA374">
            <v>180</v>
          </cell>
        </row>
        <row r="375">
          <cell r="B375" t="str">
            <v>12  - 13</v>
          </cell>
          <cell r="C375" t="str">
            <v>CC</v>
          </cell>
          <cell r="D375">
            <v>0</v>
          </cell>
          <cell r="E375">
            <v>0</v>
          </cell>
          <cell r="F375">
            <v>0</v>
          </cell>
          <cell r="G375">
            <v>0</v>
          </cell>
          <cell r="H375">
            <v>0</v>
          </cell>
          <cell r="I375">
            <v>0</v>
          </cell>
          <cell r="J375">
            <v>0</v>
          </cell>
          <cell r="K375">
            <v>0</v>
          </cell>
          <cell r="L375">
            <v>0</v>
          </cell>
          <cell r="M375">
            <v>0</v>
          </cell>
          <cell r="N375">
            <v>0</v>
          </cell>
          <cell r="O375">
            <v>0</v>
          </cell>
          <cell r="P375">
            <v>60</v>
          </cell>
          <cell r="Q375" t="str">
            <v>Oring Hydrolik Pump Bocor</v>
          </cell>
          <cell r="T375">
            <v>375</v>
          </cell>
          <cell r="U375">
            <v>0</v>
          </cell>
          <cell r="V375">
            <v>0</v>
          </cell>
          <cell r="W375">
            <v>0</v>
          </cell>
          <cell r="X375">
            <v>0</v>
          </cell>
          <cell r="Y375">
            <v>0</v>
          </cell>
          <cell r="Z375">
            <v>0</v>
          </cell>
          <cell r="AA375">
            <v>0</v>
          </cell>
        </row>
        <row r="376">
          <cell r="B376" t="str">
            <v>13  -  14</v>
          </cell>
          <cell r="C376" t="str">
            <v>CC</v>
          </cell>
          <cell r="D376">
            <v>360</v>
          </cell>
          <cell r="E376">
            <v>432</v>
          </cell>
          <cell r="F376">
            <v>0</v>
          </cell>
          <cell r="G376">
            <v>4</v>
          </cell>
          <cell r="H376">
            <v>0</v>
          </cell>
          <cell r="I376">
            <v>4</v>
          </cell>
          <cell r="J376">
            <v>50</v>
          </cell>
          <cell r="K376">
            <v>0</v>
          </cell>
          <cell r="L376">
            <v>0</v>
          </cell>
          <cell r="M376">
            <v>0</v>
          </cell>
          <cell r="N376">
            <v>0</v>
          </cell>
          <cell r="O376">
            <v>0</v>
          </cell>
          <cell r="P376">
            <v>10</v>
          </cell>
          <cell r="Q376" t="str">
            <v>Oring Hydrolik Pump Bocor RFU 13:10</v>
          </cell>
          <cell r="T376">
            <v>376</v>
          </cell>
          <cell r="U376">
            <v>0</v>
          </cell>
          <cell r="V376">
            <v>0</v>
          </cell>
          <cell r="W376">
            <v>0</v>
          </cell>
          <cell r="X376">
            <v>0</v>
          </cell>
          <cell r="Y376">
            <v>0</v>
          </cell>
          <cell r="Z376">
            <v>0</v>
          </cell>
          <cell r="AA376">
            <v>360</v>
          </cell>
        </row>
        <row r="377">
          <cell r="B377" t="str">
            <v>14  -  15</v>
          </cell>
          <cell r="C377" t="str">
            <v>CC</v>
          </cell>
          <cell r="D377">
            <v>90</v>
          </cell>
          <cell r="E377">
            <v>360</v>
          </cell>
          <cell r="F377">
            <v>0</v>
          </cell>
          <cell r="G377">
            <v>4</v>
          </cell>
          <cell r="H377">
            <v>0</v>
          </cell>
          <cell r="I377">
            <v>4</v>
          </cell>
          <cell r="J377">
            <v>15</v>
          </cell>
          <cell r="K377">
            <v>0</v>
          </cell>
          <cell r="L377">
            <v>0</v>
          </cell>
          <cell r="M377">
            <v>0</v>
          </cell>
          <cell r="N377">
            <v>45</v>
          </cell>
          <cell r="O377">
            <v>0</v>
          </cell>
          <cell r="Q377" t="str">
            <v>Rain Stop 14:15,</v>
          </cell>
          <cell r="T377">
            <v>377</v>
          </cell>
          <cell r="U377">
            <v>0</v>
          </cell>
          <cell r="V377">
            <v>0</v>
          </cell>
          <cell r="W377">
            <v>0</v>
          </cell>
          <cell r="X377">
            <v>0</v>
          </cell>
          <cell r="Y377">
            <v>0</v>
          </cell>
          <cell r="Z377">
            <v>0</v>
          </cell>
          <cell r="AA377">
            <v>90</v>
          </cell>
        </row>
        <row r="378">
          <cell r="B378" t="str">
            <v>15  -  16</v>
          </cell>
          <cell r="C378" t="str">
            <v>CC</v>
          </cell>
          <cell r="D378">
            <v>0</v>
          </cell>
          <cell r="E378">
            <v>0</v>
          </cell>
          <cell r="F378">
            <v>0</v>
          </cell>
          <cell r="G378">
            <v>0</v>
          </cell>
          <cell r="H378">
            <v>0</v>
          </cell>
          <cell r="I378">
            <v>0</v>
          </cell>
          <cell r="J378">
            <v>0</v>
          </cell>
          <cell r="K378">
            <v>0</v>
          </cell>
          <cell r="L378">
            <v>0</v>
          </cell>
          <cell r="M378">
            <v>0</v>
          </cell>
          <cell r="N378">
            <v>0</v>
          </cell>
          <cell r="O378">
            <v>60</v>
          </cell>
          <cell r="Q378" t="str">
            <v>Slippery</v>
          </cell>
          <cell r="T378">
            <v>378</v>
          </cell>
          <cell r="U378">
            <v>0</v>
          </cell>
          <cell r="V378">
            <v>0</v>
          </cell>
          <cell r="W378">
            <v>0</v>
          </cell>
          <cell r="X378">
            <v>0</v>
          </cell>
          <cell r="Y378">
            <v>0</v>
          </cell>
          <cell r="Z378">
            <v>0</v>
          </cell>
          <cell r="AA378">
            <v>0</v>
          </cell>
        </row>
        <row r="379">
          <cell r="B379" t="str">
            <v>16  -  17</v>
          </cell>
          <cell r="C379" t="str">
            <v>CC</v>
          </cell>
          <cell r="D379">
            <v>0</v>
          </cell>
          <cell r="E379">
            <v>0</v>
          </cell>
          <cell r="F379">
            <v>0</v>
          </cell>
          <cell r="G379">
            <v>0</v>
          </cell>
          <cell r="H379">
            <v>0</v>
          </cell>
          <cell r="I379">
            <v>0</v>
          </cell>
          <cell r="J379">
            <v>0</v>
          </cell>
          <cell r="K379">
            <v>0</v>
          </cell>
          <cell r="L379">
            <v>0</v>
          </cell>
          <cell r="M379">
            <v>0</v>
          </cell>
          <cell r="N379">
            <v>0</v>
          </cell>
          <cell r="O379">
            <v>60</v>
          </cell>
          <cell r="Q379" t="str">
            <v>Slippery</v>
          </cell>
          <cell r="T379">
            <v>379</v>
          </cell>
          <cell r="U379">
            <v>0</v>
          </cell>
          <cell r="V379">
            <v>0</v>
          </cell>
          <cell r="W379">
            <v>0</v>
          </cell>
          <cell r="X379">
            <v>0</v>
          </cell>
          <cell r="Y379">
            <v>0</v>
          </cell>
          <cell r="Z379">
            <v>0</v>
          </cell>
          <cell r="AA379">
            <v>0</v>
          </cell>
        </row>
        <row r="380">
          <cell r="B380" t="str">
            <v>17  -  18</v>
          </cell>
          <cell r="C380" t="str">
            <v>CC</v>
          </cell>
          <cell r="D380">
            <v>450</v>
          </cell>
          <cell r="E380">
            <v>540</v>
          </cell>
          <cell r="F380">
            <v>0</v>
          </cell>
          <cell r="G380">
            <v>5</v>
          </cell>
          <cell r="H380">
            <v>0</v>
          </cell>
          <cell r="I380">
            <v>5</v>
          </cell>
          <cell r="J380">
            <v>50</v>
          </cell>
          <cell r="K380">
            <v>0</v>
          </cell>
          <cell r="L380">
            <v>10</v>
          </cell>
          <cell r="M380">
            <v>0</v>
          </cell>
          <cell r="N380">
            <v>0</v>
          </cell>
          <cell r="O380">
            <v>0</v>
          </cell>
          <cell r="Q380" t="str">
            <v>Shift Change</v>
          </cell>
          <cell r="T380">
            <v>380</v>
          </cell>
          <cell r="U380">
            <v>0</v>
          </cell>
          <cell r="V380">
            <v>0</v>
          </cell>
          <cell r="W380">
            <v>0</v>
          </cell>
          <cell r="X380">
            <v>0</v>
          </cell>
          <cell r="Y380">
            <v>0</v>
          </cell>
          <cell r="Z380">
            <v>0</v>
          </cell>
          <cell r="AA380">
            <v>450</v>
          </cell>
        </row>
        <row r="381">
          <cell r="B381" t="str">
            <v>18  -  19</v>
          </cell>
          <cell r="C381" t="str">
            <v>CC</v>
          </cell>
          <cell r="D381">
            <v>0</v>
          </cell>
          <cell r="E381">
            <v>0</v>
          </cell>
          <cell r="F381">
            <v>0</v>
          </cell>
          <cell r="G381">
            <v>0</v>
          </cell>
          <cell r="H381">
            <v>0</v>
          </cell>
          <cell r="I381">
            <v>0</v>
          </cell>
          <cell r="J381">
            <v>0</v>
          </cell>
          <cell r="K381">
            <v>0</v>
          </cell>
          <cell r="L381">
            <v>0</v>
          </cell>
          <cell r="M381">
            <v>0</v>
          </cell>
          <cell r="N381">
            <v>60</v>
          </cell>
          <cell r="O381">
            <v>0</v>
          </cell>
          <cell r="Q381" t="str">
            <v>Rain</v>
          </cell>
          <cell r="T381">
            <v>381</v>
          </cell>
          <cell r="U381">
            <v>0</v>
          </cell>
          <cell r="V381">
            <v>0</v>
          </cell>
          <cell r="W381">
            <v>0</v>
          </cell>
          <cell r="X381">
            <v>0</v>
          </cell>
          <cell r="Y381">
            <v>0</v>
          </cell>
          <cell r="Z381">
            <v>0</v>
          </cell>
          <cell r="AA381">
            <v>0</v>
          </cell>
        </row>
        <row r="382">
          <cell r="B382" t="str">
            <v>19  -  20</v>
          </cell>
          <cell r="C382" t="str">
            <v>CC</v>
          </cell>
          <cell r="D382">
            <v>0</v>
          </cell>
          <cell r="E382">
            <v>0</v>
          </cell>
          <cell r="F382">
            <v>0</v>
          </cell>
          <cell r="G382">
            <v>0</v>
          </cell>
          <cell r="H382">
            <v>0</v>
          </cell>
          <cell r="I382">
            <v>0</v>
          </cell>
          <cell r="J382">
            <v>0</v>
          </cell>
          <cell r="K382">
            <v>0</v>
          </cell>
          <cell r="L382">
            <v>0</v>
          </cell>
          <cell r="M382">
            <v>0</v>
          </cell>
          <cell r="N382">
            <v>60</v>
          </cell>
          <cell r="O382">
            <v>0</v>
          </cell>
          <cell r="Q382" t="str">
            <v>Rain</v>
          </cell>
          <cell r="T382">
            <v>382</v>
          </cell>
          <cell r="U382">
            <v>0</v>
          </cell>
          <cell r="V382">
            <v>0</v>
          </cell>
          <cell r="W382">
            <v>0</v>
          </cell>
          <cell r="X382">
            <v>0</v>
          </cell>
          <cell r="Y382">
            <v>0</v>
          </cell>
          <cell r="Z382">
            <v>0</v>
          </cell>
          <cell r="AA382">
            <v>0</v>
          </cell>
        </row>
        <row r="383">
          <cell r="B383" t="str">
            <v>20  -  21</v>
          </cell>
          <cell r="C383" t="str">
            <v>CC</v>
          </cell>
          <cell r="D383">
            <v>0</v>
          </cell>
          <cell r="E383">
            <v>0</v>
          </cell>
          <cell r="F383">
            <v>0</v>
          </cell>
          <cell r="G383">
            <v>0</v>
          </cell>
          <cell r="H383">
            <v>0</v>
          </cell>
          <cell r="I383">
            <v>0</v>
          </cell>
          <cell r="J383">
            <v>0</v>
          </cell>
          <cell r="K383">
            <v>0</v>
          </cell>
          <cell r="L383">
            <v>0</v>
          </cell>
          <cell r="M383">
            <v>0</v>
          </cell>
          <cell r="N383">
            <v>60</v>
          </cell>
          <cell r="O383">
            <v>0</v>
          </cell>
          <cell r="Q383" t="str">
            <v>Rain</v>
          </cell>
          <cell r="T383">
            <v>383</v>
          </cell>
          <cell r="U383">
            <v>0</v>
          </cell>
          <cell r="V383">
            <v>0</v>
          </cell>
          <cell r="W383">
            <v>0</v>
          </cell>
          <cell r="X383">
            <v>0</v>
          </cell>
          <cell r="Y383">
            <v>0</v>
          </cell>
          <cell r="Z383">
            <v>0</v>
          </cell>
          <cell r="AA383">
            <v>0</v>
          </cell>
        </row>
        <row r="384">
          <cell r="B384" t="str">
            <v>21  -  22</v>
          </cell>
          <cell r="C384" t="str">
            <v>CC</v>
          </cell>
          <cell r="D384">
            <v>0</v>
          </cell>
          <cell r="E384">
            <v>0</v>
          </cell>
          <cell r="F384">
            <v>0</v>
          </cell>
          <cell r="G384">
            <v>0</v>
          </cell>
          <cell r="H384">
            <v>0</v>
          </cell>
          <cell r="I384">
            <v>0</v>
          </cell>
          <cell r="J384">
            <v>0</v>
          </cell>
          <cell r="K384">
            <v>0</v>
          </cell>
          <cell r="L384">
            <v>0</v>
          </cell>
          <cell r="M384">
            <v>0</v>
          </cell>
          <cell r="N384">
            <v>60</v>
          </cell>
          <cell r="O384">
            <v>0</v>
          </cell>
          <cell r="Q384" t="str">
            <v>Rain</v>
          </cell>
          <cell r="T384">
            <v>384</v>
          </cell>
          <cell r="U384">
            <v>0</v>
          </cell>
          <cell r="V384">
            <v>0</v>
          </cell>
          <cell r="W384">
            <v>0</v>
          </cell>
          <cell r="X384">
            <v>0</v>
          </cell>
          <cell r="Y384">
            <v>0</v>
          </cell>
          <cell r="Z384">
            <v>0</v>
          </cell>
          <cell r="AA384">
            <v>0</v>
          </cell>
        </row>
        <row r="385">
          <cell r="B385" t="str">
            <v>22  -  23</v>
          </cell>
          <cell r="C385" t="str">
            <v>CC</v>
          </cell>
          <cell r="D385">
            <v>0</v>
          </cell>
          <cell r="E385">
            <v>0</v>
          </cell>
          <cell r="F385">
            <v>0</v>
          </cell>
          <cell r="G385">
            <v>0</v>
          </cell>
          <cell r="H385">
            <v>0</v>
          </cell>
          <cell r="I385">
            <v>0</v>
          </cell>
          <cell r="J385">
            <v>0</v>
          </cell>
          <cell r="K385">
            <v>0</v>
          </cell>
          <cell r="L385">
            <v>0</v>
          </cell>
          <cell r="M385">
            <v>0</v>
          </cell>
          <cell r="N385">
            <v>60</v>
          </cell>
          <cell r="O385">
            <v>0</v>
          </cell>
          <cell r="Q385" t="str">
            <v>Rain</v>
          </cell>
          <cell r="T385">
            <v>385</v>
          </cell>
          <cell r="U385">
            <v>0</v>
          </cell>
          <cell r="V385">
            <v>0</v>
          </cell>
          <cell r="W385">
            <v>0</v>
          </cell>
          <cell r="X385">
            <v>0</v>
          </cell>
          <cell r="Y385">
            <v>0</v>
          </cell>
          <cell r="Z385">
            <v>0</v>
          </cell>
          <cell r="AA385">
            <v>0</v>
          </cell>
        </row>
        <row r="386">
          <cell r="B386" t="str">
            <v>23  -  24</v>
          </cell>
          <cell r="C386" t="str">
            <v>CC</v>
          </cell>
          <cell r="D386">
            <v>0</v>
          </cell>
          <cell r="E386">
            <v>0</v>
          </cell>
          <cell r="F386">
            <v>0</v>
          </cell>
          <cell r="G386">
            <v>0</v>
          </cell>
          <cell r="H386">
            <v>0</v>
          </cell>
          <cell r="I386">
            <v>0</v>
          </cell>
          <cell r="J386">
            <v>0</v>
          </cell>
          <cell r="K386">
            <v>0</v>
          </cell>
          <cell r="L386">
            <v>0</v>
          </cell>
          <cell r="M386">
            <v>0</v>
          </cell>
          <cell r="N386">
            <v>0</v>
          </cell>
          <cell r="O386">
            <v>60</v>
          </cell>
          <cell r="Q386" t="str">
            <v>Slippery</v>
          </cell>
          <cell r="T386">
            <v>386</v>
          </cell>
          <cell r="U386">
            <v>0</v>
          </cell>
          <cell r="V386">
            <v>0</v>
          </cell>
          <cell r="W386">
            <v>0</v>
          </cell>
          <cell r="X386">
            <v>0</v>
          </cell>
          <cell r="Y386">
            <v>0</v>
          </cell>
          <cell r="Z386">
            <v>0</v>
          </cell>
          <cell r="AA386">
            <v>0</v>
          </cell>
        </row>
        <row r="387">
          <cell r="B387" t="str">
            <v>24  -  01</v>
          </cell>
          <cell r="C387" t="str">
            <v>CC</v>
          </cell>
          <cell r="D387">
            <v>0</v>
          </cell>
          <cell r="E387">
            <v>0</v>
          </cell>
          <cell r="F387">
            <v>0</v>
          </cell>
          <cell r="G387">
            <v>0</v>
          </cell>
          <cell r="H387">
            <v>0</v>
          </cell>
          <cell r="I387">
            <v>0</v>
          </cell>
          <cell r="J387">
            <v>0</v>
          </cell>
          <cell r="K387">
            <v>0</v>
          </cell>
          <cell r="L387">
            <v>0</v>
          </cell>
          <cell r="M387">
            <v>0</v>
          </cell>
          <cell r="N387">
            <v>0</v>
          </cell>
          <cell r="O387">
            <v>60</v>
          </cell>
          <cell r="Q387" t="str">
            <v>Slippery</v>
          </cell>
          <cell r="T387">
            <v>387</v>
          </cell>
          <cell r="U387">
            <v>0</v>
          </cell>
          <cell r="V387">
            <v>0</v>
          </cell>
          <cell r="W387">
            <v>0</v>
          </cell>
          <cell r="X387">
            <v>0</v>
          </cell>
          <cell r="Y387">
            <v>0</v>
          </cell>
          <cell r="Z387">
            <v>0</v>
          </cell>
          <cell r="AA387">
            <v>0</v>
          </cell>
        </row>
        <row r="388">
          <cell r="B388" t="str">
            <v>01  -  02</v>
          </cell>
          <cell r="C388" t="str">
            <v>CC</v>
          </cell>
          <cell r="D388">
            <v>0</v>
          </cell>
          <cell r="E388">
            <v>0</v>
          </cell>
          <cell r="F388">
            <v>0</v>
          </cell>
          <cell r="G388">
            <v>0</v>
          </cell>
          <cell r="H388">
            <v>0</v>
          </cell>
          <cell r="I388">
            <v>0</v>
          </cell>
          <cell r="J388">
            <v>0</v>
          </cell>
          <cell r="K388">
            <v>0</v>
          </cell>
          <cell r="L388">
            <v>0</v>
          </cell>
          <cell r="M388">
            <v>0</v>
          </cell>
          <cell r="N388">
            <v>0</v>
          </cell>
          <cell r="O388">
            <v>60</v>
          </cell>
          <cell r="Q388" t="str">
            <v>Slippery</v>
          </cell>
          <cell r="T388">
            <v>388</v>
          </cell>
          <cell r="U388">
            <v>0</v>
          </cell>
          <cell r="V388">
            <v>0</v>
          </cell>
          <cell r="W388">
            <v>0</v>
          </cell>
          <cell r="X388">
            <v>0</v>
          </cell>
          <cell r="Y388">
            <v>0</v>
          </cell>
          <cell r="Z388">
            <v>0</v>
          </cell>
          <cell r="AA388">
            <v>0</v>
          </cell>
        </row>
        <row r="389">
          <cell r="B389" t="str">
            <v>02  -  03</v>
          </cell>
          <cell r="C389" t="str">
            <v>CC</v>
          </cell>
          <cell r="D389">
            <v>0</v>
          </cell>
          <cell r="E389">
            <v>0</v>
          </cell>
          <cell r="F389">
            <v>0</v>
          </cell>
          <cell r="G389">
            <v>0</v>
          </cell>
          <cell r="H389">
            <v>0</v>
          </cell>
          <cell r="I389">
            <v>0</v>
          </cell>
          <cell r="J389">
            <v>0</v>
          </cell>
          <cell r="K389">
            <v>0</v>
          </cell>
          <cell r="L389">
            <v>0</v>
          </cell>
          <cell r="M389">
            <v>0</v>
          </cell>
          <cell r="N389">
            <v>0</v>
          </cell>
          <cell r="O389">
            <v>60</v>
          </cell>
          <cell r="Q389" t="str">
            <v>Slippery</v>
          </cell>
          <cell r="T389">
            <v>389</v>
          </cell>
          <cell r="U389">
            <v>0</v>
          </cell>
          <cell r="V389">
            <v>0</v>
          </cell>
          <cell r="W389">
            <v>0</v>
          </cell>
          <cell r="X389">
            <v>0</v>
          </cell>
          <cell r="Y389">
            <v>0</v>
          </cell>
          <cell r="Z389">
            <v>0</v>
          </cell>
          <cell r="AA389">
            <v>0</v>
          </cell>
        </row>
        <row r="390">
          <cell r="B390" t="str">
            <v>03  -  04</v>
          </cell>
          <cell r="C390" t="str">
            <v>CC</v>
          </cell>
          <cell r="D390">
            <v>0</v>
          </cell>
          <cell r="E390">
            <v>0</v>
          </cell>
          <cell r="F390">
            <v>0</v>
          </cell>
          <cell r="G390">
            <v>0</v>
          </cell>
          <cell r="H390">
            <v>0</v>
          </cell>
          <cell r="I390">
            <v>0</v>
          </cell>
          <cell r="J390">
            <v>0</v>
          </cell>
          <cell r="K390">
            <v>0</v>
          </cell>
          <cell r="L390">
            <v>0</v>
          </cell>
          <cell r="M390">
            <v>0</v>
          </cell>
          <cell r="N390">
            <v>60</v>
          </cell>
          <cell r="O390">
            <v>0</v>
          </cell>
          <cell r="Q390" t="str">
            <v>Rain</v>
          </cell>
          <cell r="T390">
            <v>390</v>
          </cell>
          <cell r="U390">
            <v>0</v>
          </cell>
          <cell r="V390">
            <v>0</v>
          </cell>
          <cell r="W390">
            <v>0</v>
          </cell>
          <cell r="X390">
            <v>0</v>
          </cell>
          <cell r="Y390">
            <v>0</v>
          </cell>
          <cell r="Z390">
            <v>0</v>
          </cell>
          <cell r="AA390">
            <v>0</v>
          </cell>
        </row>
        <row r="391">
          <cell r="B391" t="str">
            <v>04  -  05</v>
          </cell>
          <cell r="C391" t="str">
            <v>CC</v>
          </cell>
          <cell r="D391">
            <v>0</v>
          </cell>
          <cell r="E391">
            <v>0</v>
          </cell>
          <cell r="F391">
            <v>0</v>
          </cell>
          <cell r="G391">
            <v>0</v>
          </cell>
          <cell r="H391">
            <v>0</v>
          </cell>
          <cell r="I391">
            <v>0</v>
          </cell>
          <cell r="J391">
            <v>0</v>
          </cell>
          <cell r="K391">
            <v>0</v>
          </cell>
          <cell r="L391">
            <v>0</v>
          </cell>
          <cell r="M391">
            <v>0</v>
          </cell>
          <cell r="N391">
            <v>60</v>
          </cell>
          <cell r="O391">
            <v>0</v>
          </cell>
          <cell r="Q391" t="str">
            <v>Rain</v>
          </cell>
          <cell r="T391">
            <v>391</v>
          </cell>
          <cell r="U391">
            <v>0</v>
          </cell>
          <cell r="V391">
            <v>0</v>
          </cell>
          <cell r="W391">
            <v>0</v>
          </cell>
          <cell r="X391">
            <v>0</v>
          </cell>
          <cell r="Y391">
            <v>0</v>
          </cell>
          <cell r="Z391">
            <v>0</v>
          </cell>
          <cell r="AA391">
            <v>0</v>
          </cell>
        </row>
        <row r="392">
          <cell r="B392" t="str">
            <v>05  -  06</v>
          </cell>
          <cell r="C392" t="str">
            <v>CC</v>
          </cell>
          <cell r="D392">
            <v>0</v>
          </cell>
          <cell r="E392">
            <v>0</v>
          </cell>
          <cell r="F392">
            <v>0</v>
          </cell>
          <cell r="G392">
            <v>0</v>
          </cell>
          <cell r="H392">
            <v>0</v>
          </cell>
          <cell r="I392">
            <v>0</v>
          </cell>
          <cell r="J392">
            <v>0</v>
          </cell>
          <cell r="K392">
            <v>0</v>
          </cell>
          <cell r="L392">
            <v>0</v>
          </cell>
          <cell r="M392">
            <v>0</v>
          </cell>
          <cell r="N392">
            <v>60</v>
          </cell>
          <cell r="O392">
            <v>0</v>
          </cell>
          <cell r="Q392" t="str">
            <v>Rain</v>
          </cell>
          <cell r="T392">
            <v>392</v>
          </cell>
          <cell r="U392">
            <v>0</v>
          </cell>
          <cell r="V392">
            <v>0</v>
          </cell>
          <cell r="W392">
            <v>0</v>
          </cell>
          <cell r="X392">
            <v>0</v>
          </cell>
          <cell r="Y392">
            <v>0</v>
          </cell>
          <cell r="Z392">
            <v>0</v>
          </cell>
          <cell r="AA392">
            <v>0</v>
          </cell>
        </row>
        <row r="393">
          <cell r="B393" t="str">
            <v>06  -  07</v>
          </cell>
          <cell r="C393" t="str">
            <v>CC</v>
          </cell>
          <cell r="D393">
            <v>0</v>
          </cell>
          <cell r="E393">
            <v>0</v>
          </cell>
          <cell r="F393">
            <v>0</v>
          </cell>
          <cell r="G393">
            <v>0</v>
          </cell>
          <cell r="H393">
            <v>0</v>
          </cell>
          <cell r="I393">
            <v>0</v>
          </cell>
          <cell r="J393">
            <v>0</v>
          </cell>
          <cell r="K393">
            <v>0</v>
          </cell>
          <cell r="L393">
            <v>0</v>
          </cell>
          <cell r="M393">
            <v>0</v>
          </cell>
          <cell r="N393">
            <v>60</v>
          </cell>
          <cell r="O393">
            <v>0</v>
          </cell>
          <cell r="Q393" t="str">
            <v>Rain</v>
          </cell>
          <cell r="T393">
            <v>393</v>
          </cell>
          <cell r="U393">
            <v>0</v>
          </cell>
          <cell r="V393">
            <v>0</v>
          </cell>
          <cell r="W393">
            <v>0</v>
          </cell>
          <cell r="X393">
            <v>0</v>
          </cell>
          <cell r="Y393">
            <v>0</v>
          </cell>
          <cell r="Z393">
            <v>0</v>
          </cell>
          <cell r="AA393">
            <v>0</v>
          </cell>
        </row>
        <row r="394">
          <cell r="B394" t="str">
            <v>RESUME</v>
          </cell>
          <cell r="C394" t="str">
            <v>PROD</v>
          </cell>
          <cell r="E394" t="str">
            <v>PROD'TY</v>
          </cell>
          <cell r="G394" t="str">
            <v>WORK HOURS</v>
          </cell>
          <cell r="J394" t="str">
            <v>LOST TIME</v>
          </cell>
          <cell r="L394" t="str">
            <v>DOWN</v>
          </cell>
          <cell r="M394" t="str">
            <v>PA</v>
          </cell>
          <cell r="O394" t="str">
            <v>UA PROD</v>
          </cell>
          <cell r="Q394" t="str">
            <v>OPERATOR</v>
          </cell>
          <cell r="R394" t="str">
            <v>GROUP LEADER</v>
          </cell>
          <cell r="T394">
            <v>394</v>
          </cell>
        </row>
        <row r="395">
          <cell r="B395" t="str">
            <v>GROUP</v>
          </cell>
          <cell r="C395" t="str">
            <v>WASTE</v>
          </cell>
          <cell r="D395" t="str">
            <v>CC</v>
          </cell>
          <cell r="E395" t="str">
            <v>WASTE</v>
          </cell>
          <cell r="F395" t="str">
            <v>CC</v>
          </cell>
          <cell r="G395" t="str">
            <v>WASTE</v>
          </cell>
          <cell r="H395" t="str">
            <v>CC</v>
          </cell>
          <cell r="I395" t="str">
            <v>GEN</v>
          </cell>
          <cell r="J395" t="str">
            <v>DELAY</v>
          </cell>
          <cell r="K395" t="str">
            <v>IDLE</v>
          </cell>
          <cell r="L395" t="str">
            <v>TIME</v>
          </cell>
          <cell r="M395" t="str">
            <v>PLAN</v>
          </cell>
          <cell r="N395" t="str">
            <v>ACT</v>
          </cell>
          <cell r="O395" t="str">
            <v>PLAN</v>
          </cell>
          <cell r="P395" t="str">
            <v>ACT</v>
          </cell>
          <cell r="T395">
            <v>395</v>
          </cell>
        </row>
        <row r="396">
          <cell r="B396" t="str">
            <v>Shift 1</v>
          </cell>
          <cell r="C396">
            <v>1800</v>
          </cell>
          <cell r="D396">
            <v>1800</v>
          </cell>
          <cell r="E396" t="e">
            <v>#DIV/0!</v>
          </cell>
          <cell r="F396">
            <v>372.41379310344831</v>
          </cell>
          <cell r="G396">
            <v>0</v>
          </cell>
          <cell r="H396">
            <v>4.833333333333333</v>
          </cell>
          <cell r="I396">
            <v>0</v>
          </cell>
          <cell r="J396">
            <v>0.66666666666666663</v>
          </cell>
          <cell r="K396">
            <v>0.75</v>
          </cell>
          <cell r="L396">
            <v>1.75</v>
          </cell>
          <cell r="M396">
            <v>0.95</v>
          </cell>
          <cell r="N396">
            <v>0.78125</v>
          </cell>
          <cell r="O396">
            <v>0.875</v>
          </cell>
          <cell r="P396">
            <v>0.77333333333333332</v>
          </cell>
          <cell r="Q396">
            <v>0</v>
          </cell>
          <cell r="R396">
            <v>0</v>
          </cell>
          <cell r="T396">
            <v>396</v>
          </cell>
          <cell r="U396">
            <v>0</v>
          </cell>
          <cell r="V396">
            <v>0</v>
          </cell>
          <cell r="W396">
            <v>0</v>
          </cell>
          <cell r="X396">
            <v>0</v>
          </cell>
          <cell r="Y396">
            <v>0</v>
          </cell>
          <cell r="Z396">
            <v>0</v>
          </cell>
          <cell r="AA396">
            <v>1800</v>
          </cell>
        </row>
        <row r="397">
          <cell r="B397" t="str">
            <v>Shift 2</v>
          </cell>
          <cell r="C397">
            <v>450</v>
          </cell>
          <cell r="D397">
            <v>450</v>
          </cell>
          <cell r="E397" t="e">
            <v>#DIV/0!</v>
          </cell>
          <cell r="F397">
            <v>540</v>
          </cell>
          <cell r="G397">
            <v>0</v>
          </cell>
          <cell r="H397">
            <v>0.83333333333333337</v>
          </cell>
          <cell r="I397">
            <v>0</v>
          </cell>
          <cell r="J397">
            <v>0.16666666666666666</v>
          </cell>
          <cell r="K397">
            <v>7</v>
          </cell>
          <cell r="L397">
            <v>0</v>
          </cell>
          <cell r="M397">
            <v>0.95</v>
          </cell>
          <cell r="N397">
            <v>1</v>
          </cell>
          <cell r="O397">
            <v>0.875</v>
          </cell>
          <cell r="P397">
            <v>0.10416666666666667</v>
          </cell>
          <cell r="Q397">
            <v>0</v>
          </cell>
          <cell r="R397">
            <v>0</v>
          </cell>
          <cell r="T397">
            <v>397</v>
          </cell>
          <cell r="U397">
            <v>0</v>
          </cell>
          <cell r="V397">
            <v>0</v>
          </cell>
          <cell r="W397">
            <v>0</v>
          </cell>
          <cell r="X397">
            <v>0</v>
          </cell>
          <cell r="Y397">
            <v>0</v>
          </cell>
          <cell r="Z397">
            <v>0</v>
          </cell>
          <cell r="AA397">
            <v>450</v>
          </cell>
        </row>
        <row r="398">
          <cell r="B398" t="str">
            <v>Shift 3</v>
          </cell>
          <cell r="C398">
            <v>0</v>
          </cell>
          <cell r="D398">
            <v>0</v>
          </cell>
          <cell r="E398">
            <v>0</v>
          </cell>
          <cell r="F398">
            <v>0</v>
          </cell>
          <cell r="G398">
            <v>0</v>
          </cell>
          <cell r="H398">
            <v>0</v>
          </cell>
          <cell r="I398">
            <v>0</v>
          </cell>
          <cell r="J398">
            <v>0</v>
          </cell>
          <cell r="K398">
            <v>8</v>
          </cell>
          <cell r="L398">
            <v>0</v>
          </cell>
          <cell r="M398">
            <v>0.95</v>
          </cell>
          <cell r="N398">
            <v>1</v>
          </cell>
          <cell r="O398">
            <v>0.875</v>
          </cell>
          <cell r="P398">
            <v>0</v>
          </cell>
          <cell r="Q398">
            <v>0</v>
          </cell>
          <cell r="R398">
            <v>0</v>
          </cell>
          <cell r="T398">
            <v>398</v>
          </cell>
          <cell r="U398">
            <v>0</v>
          </cell>
          <cell r="V398">
            <v>0</v>
          </cell>
          <cell r="W398">
            <v>0</v>
          </cell>
          <cell r="X398">
            <v>0</v>
          </cell>
          <cell r="Y398">
            <v>0</v>
          </cell>
          <cell r="Z398">
            <v>0</v>
          </cell>
          <cell r="AA398">
            <v>0</v>
          </cell>
        </row>
        <row r="399">
          <cell r="B399" t="str">
            <v>Shift 6</v>
          </cell>
          <cell r="C399">
            <v>0</v>
          </cell>
          <cell r="D399">
            <v>2250</v>
          </cell>
          <cell r="E399">
            <v>0</v>
          </cell>
          <cell r="F399">
            <v>397.05882352941177</v>
          </cell>
          <cell r="G399">
            <v>0</v>
          </cell>
          <cell r="H399">
            <v>5.666666666666667</v>
          </cell>
          <cell r="I399">
            <v>0</v>
          </cell>
          <cell r="J399">
            <v>0.83333333333333337</v>
          </cell>
          <cell r="K399">
            <v>2.75</v>
          </cell>
          <cell r="L399">
            <v>1.75</v>
          </cell>
          <cell r="M399">
            <v>0.95</v>
          </cell>
          <cell r="N399">
            <v>0.84090909090909094</v>
          </cell>
          <cell r="O399">
            <v>0.875</v>
          </cell>
          <cell r="P399">
            <v>0.61261261261261268</v>
          </cell>
          <cell r="Q399" t="str">
            <v>Dwi Hariyanto</v>
          </cell>
          <cell r="R399" t="str">
            <v>Parjo Yoseph</v>
          </cell>
          <cell r="T399">
            <v>399</v>
          </cell>
          <cell r="U399">
            <v>0</v>
          </cell>
          <cell r="V399">
            <v>0</v>
          </cell>
          <cell r="W399">
            <v>0</v>
          </cell>
          <cell r="X399">
            <v>0</v>
          </cell>
          <cell r="Y399">
            <v>0</v>
          </cell>
          <cell r="Z399">
            <v>0</v>
          </cell>
          <cell r="AA399">
            <v>2250</v>
          </cell>
        </row>
        <row r="400">
          <cell r="B400" t="str">
            <v>Shift 7</v>
          </cell>
          <cell r="C400">
            <v>0</v>
          </cell>
          <cell r="D400">
            <v>0</v>
          </cell>
          <cell r="E400">
            <v>0</v>
          </cell>
          <cell r="F400">
            <v>0</v>
          </cell>
          <cell r="G400">
            <v>0</v>
          </cell>
          <cell r="H400">
            <v>0</v>
          </cell>
          <cell r="I400">
            <v>0</v>
          </cell>
          <cell r="J400">
            <v>0</v>
          </cell>
          <cell r="K400">
            <v>13</v>
          </cell>
          <cell r="L400">
            <v>0</v>
          </cell>
          <cell r="M400">
            <v>0.95</v>
          </cell>
          <cell r="N400">
            <v>1</v>
          </cell>
          <cell r="O400">
            <v>0.875</v>
          </cell>
          <cell r="P400">
            <v>0</v>
          </cell>
          <cell r="Q400" t="str">
            <v>Sri Wargo S</v>
          </cell>
          <cell r="R400" t="str">
            <v>Bidrun Abidin</v>
          </cell>
          <cell r="T400">
            <v>400</v>
          </cell>
          <cell r="U400">
            <v>0</v>
          </cell>
          <cell r="V400">
            <v>0</v>
          </cell>
          <cell r="W400">
            <v>0</v>
          </cell>
          <cell r="X400">
            <v>0</v>
          </cell>
          <cell r="Y400">
            <v>0</v>
          </cell>
          <cell r="Z400">
            <v>0</v>
          </cell>
          <cell r="AA400">
            <v>0</v>
          </cell>
        </row>
        <row r="401">
          <cell r="B401" t="str">
            <v>TOTAL</v>
          </cell>
          <cell r="C401">
            <v>0</v>
          </cell>
          <cell r="D401">
            <v>2250</v>
          </cell>
          <cell r="E401">
            <v>0</v>
          </cell>
          <cell r="F401">
            <v>397.05882352941177</v>
          </cell>
          <cell r="G401">
            <v>0</v>
          </cell>
          <cell r="H401">
            <v>5.666666666666667</v>
          </cell>
          <cell r="I401">
            <v>0</v>
          </cell>
          <cell r="J401">
            <v>0.83333333333333337</v>
          </cell>
          <cell r="K401">
            <v>15.75</v>
          </cell>
          <cell r="L401">
            <v>1.75</v>
          </cell>
          <cell r="M401">
            <v>0.95</v>
          </cell>
          <cell r="N401">
            <v>0.92708333333333337</v>
          </cell>
          <cell r="O401">
            <v>0.875</v>
          </cell>
          <cell r="P401">
            <v>0.25468164794007492</v>
          </cell>
          <cell r="Q401" t="str">
            <v>Hiras Silaban</v>
          </cell>
          <cell r="R401" t="str">
            <v>Fresye A L</v>
          </cell>
          <cell r="T401">
            <v>401</v>
          </cell>
          <cell r="U401">
            <v>0</v>
          </cell>
          <cell r="V401">
            <v>0</v>
          </cell>
          <cell r="W401">
            <v>0</v>
          </cell>
          <cell r="X401">
            <v>0</v>
          </cell>
          <cell r="Y401">
            <v>0</v>
          </cell>
          <cell r="Z401">
            <v>0</v>
          </cell>
          <cell r="AA401">
            <v>2250</v>
          </cell>
        </row>
        <row r="402">
          <cell r="T402">
            <v>402</v>
          </cell>
        </row>
        <row r="403">
          <cell r="B403" t="str">
            <v>TIME</v>
          </cell>
          <cell r="C403" t="str">
            <v>WASTE</v>
          </cell>
          <cell r="D403" t="str">
            <v>EX1004</v>
          </cell>
          <cell r="E403" t="str">
            <v>TYPE</v>
          </cell>
          <cell r="F403" t="str">
            <v>PC 1250</v>
          </cell>
          <cell r="H403" t="str">
            <v>Plan Prod'ty :</v>
          </cell>
          <cell r="J403">
            <v>500</v>
          </cell>
          <cell r="M403" t="str">
            <v>Distance :</v>
          </cell>
          <cell r="O403">
            <v>8.2023630273662462</v>
          </cell>
          <cell r="T403">
            <v>403</v>
          </cell>
          <cell r="U403" t="str">
            <v>EX1004</v>
          </cell>
        </row>
        <row r="404">
          <cell r="C404" t="str">
            <v>MAT</v>
          </cell>
          <cell r="D404" t="str">
            <v>PROD</v>
          </cell>
          <cell r="E404" t="str">
            <v>PROD'TY</v>
          </cell>
          <cell r="F404" t="str">
            <v>Q'TY DT</v>
          </cell>
          <cell r="J404" t="str">
            <v>HOURS</v>
          </cell>
          <cell r="Q404" t="str">
            <v>REMARK PRODUKTIVITAS</v>
          </cell>
          <cell r="T404">
            <v>404</v>
          </cell>
          <cell r="U404" t="str">
            <v>ROM</v>
          </cell>
          <cell r="V404" t="str">
            <v>Crush1</v>
          </cell>
          <cell r="W404" t="str">
            <v>Crush2</v>
          </cell>
          <cell r="X404" t="str">
            <v>Crush3</v>
          </cell>
          <cell r="Y404" t="str">
            <v>Crush4</v>
          </cell>
          <cell r="Z404" t="str">
            <v>Crush5</v>
          </cell>
          <cell r="AA404" t="str">
            <v>Crush6</v>
          </cell>
        </row>
        <row r="405">
          <cell r="E405" t="str">
            <v>( By work )</v>
          </cell>
          <cell r="F405" t="str">
            <v>785</v>
          </cell>
          <cell r="G405" t="str">
            <v>785-CB</v>
          </cell>
          <cell r="H405" t="str">
            <v>A40/HM</v>
          </cell>
          <cell r="I405" t="str">
            <v>Total</v>
          </cell>
          <cell r="J405" t="str">
            <v>Work</v>
          </cell>
          <cell r="K405" t="str">
            <v>General</v>
          </cell>
          <cell r="L405" t="str">
            <v>Delay</v>
          </cell>
          <cell r="M405" t="str">
            <v>Idle</v>
          </cell>
          <cell r="N405" t="str">
            <v>Rain</v>
          </cell>
          <cell r="O405" t="str">
            <v>Slipp</v>
          </cell>
          <cell r="P405" t="str">
            <v>B/D</v>
          </cell>
          <cell r="T405">
            <v>405</v>
          </cell>
        </row>
        <row r="406">
          <cell r="B406" t="str">
            <v>07  - 08</v>
          </cell>
          <cell r="C406" t="str">
            <v>OB</v>
          </cell>
          <cell r="D406">
            <v>304</v>
          </cell>
          <cell r="E406">
            <v>364.8</v>
          </cell>
          <cell r="F406">
            <v>4</v>
          </cell>
          <cell r="G406">
            <v>0</v>
          </cell>
          <cell r="H406">
            <v>0</v>
          </cell>
          <cell r="I406">
            <v>4</v>
          </cell>
          <cell r="J406">
            <v>50</v>
          </cell>
          <cell r="K406">
            <v>0</v>
          </cell>
          <cell r="L406">
            <v>10</v>
          </cell>
          <cell r="M406">
            <v>0</v>
          </cell>
          <cell r="N406">
            <v>0</v>
          </cell>
          <cell r="O406">
            <v>0</v>
          </cell>
          <cell r="Q406" t="str">
            <v>P2H Start 07:10</v>
          </cell>
          <cell r="T406">
            <v>406</v>
          </cell>
          <cell r="U406">
            <v>0</v>
          </cell>
          <cell r="V406">
            <v>0</v>
          </cell>
          <cell r="W406">
            <v>0</v>
          </cell>
          <cell r="X406">
            <v>0</v>
          </cell>
          <cell r="Y406">
            <v>0</v>
          </cell>
          <cell r="Z406">
            <v>0</v>
          </cell>
          <cell r="AA406">
            <v>0</v>
          </cell>
        </row>
        <row r="407">
          <cell r="B407" t="str">
            <v>08  - 09</v>
          </cell>
          <cell r="C407" t="str">
            <v>OB</v>
          </cell>
          <cell r="D407">
            <v>380</v>
          </cell>
          <cell r="E407">
            <v>506.66666666666669</v>
          </cell>
          <cell r="F407">
            <v>4</v>
          </cell>
          <cell r="G407">
            <v>0</v>
          </cell>
          <cell r="H407">
            <v>0</v>
          </cell>
          <cell r="I407">
            <v>4</v>
          </cell>
          <cell r="J407">
            <v>45</v>
          </cell>
          <cell r="K407">
            <v>0</v>
          </cell>
          <cell r="L407">
            <v>15</v>
          </cell>
          <cell r="M407">
            <v>0</v>
          </cell>
          <cell r="N407">
            <v>0</v>
          </cell>
          <cell r="O407">
            <v>0</v>
          </cell>
          <cell r="Q407" t="str">
            <v>DT Low, Move Front 15'</v>
          </cell>
          <cell r="T407">
            <v>407</v>
          </cell>
          <cell r="U407">
            <v>0</v>
          </cell>
          <cell r="V407">
            <v>0</v>
          </cell>
          <cell r="W407">
            <v>0</v>
          </cell>
          <cell r="X407">
            <v>0</v>
          </cell>
          <cell r="Y407">
            <v>0</v>
          </cell>
          <cell r="Z407">
            <v>0</v>
          </cell>
          <cell r="AA407">
            <v>0</v>
          </cell>
        </row>
        <row r="408">
          <cell r="B408" t="str">
            <v>09  - 10</v>
          </cell>
          <cell r="C408" t="str">
            <v>OB</v>
          </cell>
          <cell r="D408">
            <v>418</v>
          </cell>
          <cell r="E408">
            <v>501.6</v>
          </cell>
          <cell r="F408">
            <v>5</v>
          </cell>
          <cell r="G408">
            <v>0</v>
          </cell>
          <cell r="H408">
            <v>0</v>
          </cell>
          <cell r="I408">
            <v>5</v>
          </cell>
          <cell r="J408">
            <v>50</v>
          </cell>
          <cell r="K408">
            <v>0</v>
          </cell>
          <cell r="L408">
            <v>10</v>
          </cell>
          <cell r="M408">
            <v>0</v>
          </cell>
          <cell r="N408">
            <v>0</v>
          </cell>
          <cell r="O408">
            <v>0</v>
          </cell>
          <cell r="Q408" t="str">
            <v>Move Front 10'</v>
          </cell>
          <cell r="T408">
            <v>408</v>
          </cell>
          <cell r="U408">
            <v>0</v>
          </cell>
          <cell r="V408">
            <v>0</v>
          </cell>
          <cell r="W408">
            <v>0</v>
          </cell>
          <cell r="X408">
            <v>0</v>
          </cell>
          <cell r="Y408">
            <v>0</v>
          </cell>
          <cell r="Z408">
            <v>0</v>
          </cell>
          <cell r="AA408">
            <v>0</v>
          </cell>
        </row>
        <row r="409">
          <cell r="B409" t="str">
            <v>10  - 11</v>
          </cell>
          <cell r="C409" t="str">
            <v>OB</v>
          </cell>
          <cell r="D409">
            <v>494</v>
          </cell>
          <cell r="E409">
            <v>494</v>
          </cell>
          <cell r="F409">
            <v>5</v>
          </cell>
          <cell r="G409">
            <v>0</v>
          </cell>
          <cell r="H409">
            <v>0</v>
          </cell>
          <cell r="I409">
            <v>5</v>
          </cell>
          <cell r="J409">
            <v>60</v>
          </cell>
          <cell r="K409">
            <v>0</v>
          </cell>
          <cell r="L409">
            <v>0</v>
          </cell>
          <cell r="M409">
            <v>0</v>
          </cell>
          <cell r="N409">
            <v>0</v>
          </cell>
          <cell r="O409">
            <v>0</v>
          </cell>
          <cell r="Q409">
            <v>0</v>
          </cell>
          <cell r="T409">
            <v>409</v>
          </cell>
          <cell r="U409">
            <v>0</v>
          </cell>
          <cell r="V409">
            <v>0</v>
          </cell>
          <cell r="W409">
            <v>0</v>
          </cell>
          <cell r="X409">
            <v>0</v>
          </cell>
          <cell r="Y409">
            <v>0</v>
          </cell>
          <cell r="Z409">
            <v>0</v>
          </cell>
          <cell r="AA409">
            <v>0</v>
          </cell>
        </row>
        <row r="410">
          <cell r="B410" t="str">
            <v>11  - 12</v>
          </cell>
          <cell r="C410" t="str">
            <v>OB</v>
          </cell>
          <cell r="D410">
            <v>380</v>
          </cell>
          <cell r="E410">
            <v>380</v>
          </cell>
          <cell r="F410">
            <v>5</v>
          </cell>
          <cell r="G410">
            <v>0</v>
          </cell>
          <cell r="H410">
            <v>0</v>
          </cell>
          <cell r="I410">
            <v>5</v>
          </cell>
          <cell r="J410">
            <v>60</v>
          </cell>
          <cell r="K410">
            <v>0</v>
          </cell>
          <cell r="L410">
            <v>0</v>
          </cell>
          <cell r="M410">
            <v>0</v>
          </cell>
          <cell r="N410">
            <v>0</v>
          </cell>
          <cell r="O410">
            <v>0</v>
          </cell>
          <cell r="Q410">
            <v>0</v>
          </cell>
          <cell r="T410">
            <v>410</v>
          </cell>
          <cell r="U410">
            <v>0</v>
          </cell>
          <cell r="V410">
            <v>0</v>
          </cell>
          <cell r="W410">
            <v>0</v>
          </cell>
          <cell r="X410">
            <v>0</v>
          </cell>
          <cell r="Y410">
            <v>0</v>
          </cell>
          <cell r="Z410">
            <v>0</v>
          </cell>
          <cell r="AA410">
            <v>0</v>
          </cell>
        </row>
        <row r="411">
          <cell r="B411" t="str">
            <v>12  - 13</v>
          </cell>
          <cell r="C411" t="str">
            <v>OB</v>
          </cell>
          <cell r="D411">
            <v>0</v>
          </cell>
          <cell r="E411">
            <v>0</v>
          </cell>
          <cell r="F411">
            <v>0</v>
          </cell>
          <cell r="G411">
            <v>0</v>
          </cell>
          <cell r="H411">
            <v>0</v>
          </cell>
          <cell r="I411">
            <v>0</v>
          </cell>
          <cell r="J411">
            <v>0</v>
          </cell>
          <cell r="K411">
            <v>0</v>
          </cell>
          <cell r="L411">
            <v>60</v>
          </cell>
          <cell r="M411">
            <v>0</v>
          </cell>
          <cell r="N411">
            <v>0</v>
          </cell>
          <cell r="O411">
            <v>0</v>
          </cell>
          <cell r="Q411" t="str">
            <v>Rest Time</v>
          </cell>
          <cell r="T411">
            <v>411</v>
          </cell>
          <cell r="U411">
            <v>0</v>
          </cell>
          <cell r="V411">
            <v>0</v>
          </cell>
          <cell r="W411">
            <v>0</v>
          </cell>
          <cell r="X411">
            <v>0</v>
          </cell>
          <cell r="Y411">
            <v>0</v>
          </cell>
          <cell r="Z411">
            <v>0</v>
          </cell>
          <cell r="AA411">
            <v>0</v>
          </cell>
        </row>
        <row r="412">
          <cell r="B412" t="str">
            <v>13  -  14</v>
          </cell>
          <cell r="C412" t="str">
            <v>OB</v>
          </cell>
          <cell r="D412">
            <v>494</v>
          </cell>
          <cell r="E412">
            <v>494</v>
          </cell>
          <cell r="F412">
            <v>5</v>
          </cell>
          <cell r="G412">
            <v>0</v>
          </cell>
          <cell r="H412">
            <v>0</v>
          </cell>
          <cell r="I412">
            <v>5</v>
          </cell>
          <cell r="J412">
            <v>60</v>
          </cell>
          <cell r="K412">
            <v>0</v>
          </cell>
          <cell r="L412">
            <v>0</v>
          </cell>
          <cell r="M412">
            <v>0</v>
          </cell>
          <cell r="N412">
            <v>0</v>
          </cell>
          <cell r="O412">
            <v>0</v>
          </cell>
          <cell r="Q412">
            <v>0</v>
          </cell>
          <cell r="T412">
            <v>412</v>
          </cell>
          <cell r="U412">
            <v>0</v>
          </cell>
          <cell r="V412">
            <v>0</v>
          </cell>
          <cell r="W412">
            <v>0</v>
          </cell>
          <cell r="X412">
            <v>0</v>
          </cell>
          <cell r="Y412">
            <v>0</v>
          </cell>
          <cell r="Z412">
            <v>0</v>
          </cell>
          <cell r="AA412">
            <v>0</v>
          </cell>
        </row>
        <row r="413">
          <cell r="B413" t="str">
            <v>14  -  15</v>
          </cell>
          <cell r="C413" t="str">
            <v>OB</v>
          </cell>
          <cell r="D413">
            <v>0</v>
          </cell>
          <cell r="E413">
            <v>0</v>
          </cell>
          <cell r="F413">
            <v>0</v>
          </cell>
          <cell r="G413">
            <v>0</v>
          </cell>
          <cell r="H413">
            <v>0</v>
          </cell>
          <cell r="I413">
            <v>0</v>
          </cell>
          <cell r="J413">
            <v>0</v>
          </cell>
          <cell r="K413">
            <v>0</v>
          </cell>
          <cell r="L413">
            <v>0</v>
          </cell>
          <cell r="M413">
            <v>0</v>
          </cell>
          <cell r="N413">
            <v>60</v>
          </cell>
          <cell r="O413">
            <v>0</v>
          </cell>
          <cell r="Q413" t="str">
            <v>Rain</v>
          </cell>
          <cell r="T413">
            <v>413</v>
          </cell>
          <cell r="U413">
            <v>0</v>
          </cell>
          <cell r="V413">
            <v>0</v>
          </cell>
          <cell r="W413">
            <v>0</v>
          </cell>
          <cell r="X413">
            <v>0</v>
          </cell>
          <cell r="Y413">
            <v>0</v>
          </cell>
          <cell r="Z413">
            <v>0</v>
          </cell>
          <cell r="AA413">
            <v>0</v>
          </cell>
        </row>
        <row r="414">
          <cell r="B414" t="str">
            <v>15  -  16</v>
          </cell>
          <cell r="C414" t="str">
            <v>OB</v>
          </cell>
          <cell r="D414">
            <v>0</v>
          </cell>
          <cell r="E414">
            <v>0</v>
          </cell>
          <cell r="F414">
            <v>0</v>
          </cell>
          <cell r="G414">
            <v>0</v>
          </cell>
          <cell r="H414">
            <v>0</v>
          </cell>
          <cell r="I414">
            <v>0</v>
          </cell>
          <cell r="J414">
            <v>0</v>
          </cell>
          <cell r="K414">
            <v>0</v>
          </cell>
          <cell r="L414">
            <v>0</v>
          </cell>
          <cell r="M414">
            <v>0</v>
          </cell>
          <cell r="N414">
            <v>0</v>
          </cell>
          <cell r="O414">
            <v>60</v>
          </cell>
          <cell r="Q414" t="str">
            <v>Slippery</v>
          </cell>
          <cell r="T414">
            <v>414</v>
          </cell>
          <cell r="U414">
            <v>0</v>
          </cell>
          <cell r="V414">
            <v>0</v>
          </cell>
          <cell r="W414">
            <v>0</v>
          </cell>
          <cell r="X414">
            <v>0</v>
          </cell>
          <cell r="Y414">
            <v>0</v>
          </cell>
          <cell r="Z414">
            <v>0</v>
          </cell>
          <cell r="AA414">
            <v>0</v>
          </cell>
        </row>
        <row r="415">
          <cell r="B415" t="str">
            <v>16  -  17</v>
          </cell>
          <cell r="C415" t="str">
            <v>OB</v>
          </cell>
          <cell r="D415">
            <v>190</v>
          </cell>
          <cell r="E415">
            <v>570</v>
          </cell>
          <cell r="F415">
            <v>5</v>
          </cell>
          <cell r="G415">
            <v>0</v>
          </cell>
          <cell r="H415">
            <v>0</v>
          </cell>
          <cell r="I415">
            <v>5</v>
          </cell>
          <cell r="J415">
            <v>20</v>
          </cell>
          <cell r="K415">
            <v>0</v>
          </cell>
          <cell r="L415">
            <v>0</v>
          </cell>
          <cell r="M415">
            <v>0</v>
          </cell>
          <cell r="N415">
            <v>0</v>
          </cell>
          <cell r="O415">
            <v>40</v>
          </cell>
          <cell r="Q415" t="str">
            <v>Slippery Start 16:40</v>
          </cell>
          <cell r="T415">
            <v>415</v>
          </cell>
          <cell r="U415">
            <v>0</v>
          </cell>
          <cell r="V415">
            <v>0</v>
          </cell>
          <cell r="W415">
            <v>0</v>
          </cell>
          <cell r="X415">
            <v>0</v>
          </cell>
          <cell r="Y415">
            <v>0</v>
          </cell>
          <cell r="Z415">
            <v>0</v>
          </cell>
          <cell r="AA415">
            <v>0</v>
          </cell>
        </row>
        <row r="416">
          <cell r="B416" t="str">
            <v>17  -  18</v>
          </cell>
          <cell r="C416" t="str">
            <v>OB</v>
          </cell>
          <cell r="D416">
            <v>380</v>
          </cell>
          <cell r="E416">
            <v>456</v>
          </cell>
          <cell r="F416">
            <v>5</v>
          </cell>
          <cell r="G416">
            <v>0</v>
          </cell>
          <cell r="H416">
            <v>0</v>
          </cell>
          <cell r="I416">
            <v>5</v>
          </cell>
          <cell r="J416">
            <v>50</v>
          </cell>
          <cell r="K416">
            <v>0</v>
          </cell>
          <cell r="L416">
            <v>10</v>
          </cell>
          <cell r="M416">
            <v>0</v>
          </cell>
          <cell r="N416">
            <v>0</v>
          </cell>
          <cell r="O416">
            <v>0</v>
          </cell>
          <cell r="Q416" t="str">
            <v>Shift Change</v>
          </cell>
          <cell r="T416">
            <v>416</v>
          </cell>
          <cell r="U416">
            <v>0</v>
          </cell>
          <cell r="V416">
            <v>0</v>
          </cell>
          <cell r="W416">
            <v>0</v>
          </cell>
          <cell r="X416">
            <v>0</v>
          </cell>
          <cell r="Y416">
            <v>0</v>
          </cell>
          <cell r="Z416">
            <v>0</v>
          </cell>
          <cell r="AA416">
            <v>0</v>
          </cell>
        </row>
        <row r="417">
          <cell r="B417" t="str">
            <v>18  -  19</v>
          </cell>
          <cell r="C417" t="str">
            <v>OB</v>
          </cell>
          <cell r="D417">
            <v>114</v>
          </cell>
          <cell r="E417">
            <v>171</v>
          </cell>
          <cell r="F417">
            <v>3</v>
          </cell>
          <cell r="G417">
            <v>0</v>
          </cell>
          <cell r="H417">
            <v>0</v>
          </cell>
          <cell r="I417">
            <v>3</v>
          </cell>
          <cell r="J417">
            <v>40</v>
          </cell>
          <cell r="K417">
            <v>0</v>
          </cell>
          <cell r="L417">
            <v>20</v>
          </cell>
          <cell r="M417">
            <v>0</v>
          </cell>
          <cell r="N417">
            <v>0</v>
          </cell>
          <cell r="O417">
            <v>0</v>
          </cell>
          <cell r="Q417" t="str">
            <v>Wait Operator, P2H, Start 18:20</v>
          </cell>
          <cell r="T417">
            <v>417</v>
          </cell>
          <cell r="U417">
            <v>0</v>
          </cell>
          <cell r="V417">
            <v>0</v>
          </cell>
          <cell r="W417">
            <v>0</v>
          </cell>
          <cell r="X417">
            <v>0</v>
          </cell>
          <cell r="Y417">
            <v>0</v>
          </cell>
          <cell r="Z417">
            <v>0</v>
          </cell>
          <cell r="AA417">
            <v>0</v>
          </cell>
        </row>
        <row r="418">
          <cell r="B418" t="str">
            <v>19  -  20</v>
          </cell>
          <cell r="C418" t="str">
            <v>OB</v>
          </cell>
          <cell r="D418">
            <v>0</v>
          </cell>
          <cell r="E418">
            <v>0</v>
          </cell>
          <cell r="F418">
            <v>0</v>
          </cell>
          <cell r="G418">
            <v>0</v>
          </cell>
          <cell r="H418">
            <v>0</v>
          </cell>
          <cell r="I418">
            <v>0</v>
          </cell>
          <cell r="J418">
            <v>0</v>
          </cell>
          <cell r="K418">
            <v>0</v>
          </cell>
          <cell r="L418">
            <v>0</v>
          </cell>
          <cell r="M418">
            <v>0</v>
          </cell>
          <cell r="N418">
            <v>60</v>
          </cell>
          <cell r="O418">
            <v>0</v>
          </cell>
          <cell r="Q418" t="str">
            <v>Rain</v>
          </cell>
          <cell r="T418">
            <v>418</v>
          </cell>
          <cell r="U418">
            <v>0</v>
          </cell>
          <cell r="V418">
            <v>0</v>
          </cell>
          <cell r="W418">
            <v>0</v>
          </cell>
          <cell r="X418">
            <v>0</v>
          </cell>
          <cell r="Y418">
            <v>0</v>
          </cell>
          <cell r="Z418">
            <v>0</v>
          </cell>
          <cell r="AA418">
            <v>0</v>
          </cell>
        </row>
        <row r="419">
          <cell r="B419" t="str">
            <v>20  -  21</v>
          </cell>
          <cell r="C419" t="str">
            <v>OB</v>
          </cell>
          <cell r="D419">
            <v>0</v>
          </cell>
          <cell r="E419">
            <v>0</v>
          </cell>
          <cell r="F419">
            <v>0</v>
          </cell>
          <cell r="G419">
            <v>0</v>
          </cell>
          <cell r="H419">
            <v>0</v>
          </cell>
          <cell r="I419">
            <v>0</v>
          </cell>
          <cell r="J419">
            <v>0</v>
          </cell>
          <cell r="K419">
            <v>0</v>
          </cell>
          <cell r="L419">
            <v>0</v>
          </cell>
          <cell r="M419">
            <v>0</v>
          </cell>
          <cell r="N419">
            <v>60</v>
          </cell>
          <cell r="O419">
            <v>0</v>
          </cell>
          <cell r="Q419" t="str">
            <v>Rain</v>
          </cell>
          <cell r="T419">
            <v>419</v>
          </cell>
          <cell r="U419">
            <v>0</v>
          </cell>
          <cell r="V419">
            <v>0</v>
          </cell>
          <cell r="W419">
            <v>0</v>
          </cell>
          <cell r="X419">
            <v>0</v>
          </cell>
          <cell r="Y419">
            <v>0</v>
          </cell>
          <cell r="Z419">
            <v>0</v>
          </cell>
          <cell r="AA419">
            <v>0</v>
          </cell>
        </row>
        <row r="420">
          <cell r="B420" t="str">
            <v>21  -  22</v>
          </cell>
          <cell r="C420" t="str">
            <v>OB</v>
          </cell>
          <cell r="D420">
            <v>0</v>
          </cell>
          <cell r="E420">
            <v>0</v>
          </cell>
          <cell r="F420">
            <v>0</v>
          </cell>
          <cell r="G420">
            <v>0</v>
          </cell>
          <cell r="H420">
            <v>0</v>
          </cell>
          <cell r="I420">
            <v>0</v>
          </cell>
          <cell r="J420">
            <v>0</v>
          </cell>
          <cell r="K420">
            <v>0</v>
          </cell>
          <cell r="L420">
            <v>0</v>
          </cell>
          <cell r="M420">
            <v>0</v>
          </cell>
          <cell r="N420">
            <v>60</v>
          </cell>
          <cell r="O420">
            <v>0</v>
          </cell>
          <cell r="Q420" t="str">
            <v>Rain</v>
          </cell>
          <cell r="T420">
            <v>420</v>
          </cell>
          <cell r="U420">
            <v>0</v>
          </cell>
          <cell r="V420">
            <v>0</v>
          </cell>
          <cell r="W420">
            <v>0</v>
          </cell>
          <cell r="X420">
            <v>0</v>
          </cell>
          <cell r="Y420">
            <v>0</v>
          </cell>
          <cell r="Z420">
            <v>0</v>
          </cell>
          <cell r="AA420">
            <v>0</v>
          </cell>
        </row>
        <row r="421">
          <cell r="B421" t="str">
            <v>22  -  23</v>
          </cell>
          <cell r="C421" t="str">
            <v>OB</v>
          </cell>
          <cell r="D421">
            <v>0</v>
          </cell>
          <cell r="E421">
            <v>0</v>
          </cell>
          <cell r="F421">
            <v>0</v>
          </cell>
          <cell r="G421">
            <v>0</v>
          </cell>
          <cell r="H421">
            <v>0</v>
          </cell>
          <cell r="I421">
            <v>0</v>
          </cell>
          <cell r="J421">
            <v>0</v>
          </cell>
          <cell r="K421">
            <v>0</v>
          </cell>
          <cell r="L421">
            <v>0</v>
          </cell>
          <cell r="M421">
            <v>0</v>
          </cell>
          <cell r="N421">
            <v>60</v>
          </cell>
          <cell r="O421">
            <v>0</v>
          </cell>
          <cell r="Q421" t="str">
            <v>Rain</v>
          </cell>
          <cell r="T421">
            <v>421</v>
          </cell>
          <cell r="U421">
            <v>0</v>
          </cell>
          <cell r="V421">
            <v>0</v>
          </cell>
          <cell r="W421">
            <v>0</v>
          </cell>
          <cell r="X421">
            <v>0</v>
          </cell>
          <cell r="Y421">
            <v>0</v>
          </cell>
          <cell r="Z421">
            <v>0</v>
          </cell>
          <cell r="AA421">
            <v>0</v>
          </cell>
        </row>
        <row r="422">
          <cell r="B422" t="str">
            <v>23  -  24</v>
          </cell>
          <cell r="C422" t="str">
            <v>OB</v>
          </cell>
          <cell r="D422">
            <v>0</v>
          </cell>
          <cell r="E422">
            <v>0</v>
          </cell>
          <cell r="F422">
            <v>0</v>
          </cell>
          <cell r="G422">
            <v>0</v>
          </cell>
          <cell r="H422">
            <v>0</v>
          </cell>
          <cell r="I422">
            <v>0</v>
          </cell>
          <cell r="J422">
            <v>0</v>
          </cell>
          <cell r="K422">
            <v>0</v>
          </cell>
          <cell r="L422">
            <v>0</v>
          </cell>
          <cell r="M422">
            <v>0</v>
          </cell>
          <cell r="N422">
            <v>0</v>
          </cell>
          <cell r="O422">
            <v>60</v>
          </cell>
          <cell r="Q422" t="str">
            <v>Slippery</v>
          </cell>
          <cell r="T422">
            <v>422</v>
          </cell>
          <cell r="U422">
            <v>0</v>
          </cell>
          <cell r="V422">
            <v>0</v>
          </cell>
          <cell r="W422">
            <v>0</v>
          </cell>
          <cell r="X422">
            <v>0</v>
          </cell>
          <cell r="Y422">
            <v>0</v>
          </cell>
          <cell r="Z422">
            <v>0</v>
          </cell>
          <cell r="AA422">
            <v>0</v>
          </cell>
        </row>
        <row r="423">
          <cell r="B423" t="str">
            <v>24  -  01</v>
          </cell>
          <cell r="C423" t="str">
            <v>OB</v>
          </cell>
          <cell r="D423">
            <v>0</v>
          </cell>
          <cell r="E423">
            <v>0</v>
          </cell>
          <cell r="F423">
            <v>0</v>
          </cell>
          <cell r="G423">
            <v>0</v>
          </cell>
          <cell r="H423">
            <v>0</v>
          </cell>
          <cell r="I423">
            <v>0</v>
          </cell>
          <cell r="J423">
            <v>0</v>
          </cell>
          <cell r="K423">
            <v>0</v>
          </cell>
          <cell r="L423">
            <v>60</v>
          </cell>
          <cell r="M423">
            <v>0</v>
          </cell>
          <cell r="N423">
            <v>0</v>
          </cell>
          <cell r="O423">
            <v>0</v>
          </cell>
          <cell r="Q423" t="str">
            <v>Rest Time</v>
          </cell>
          <cell r="T423">
            <v>423</v>
          </cell>
          <cell r="U423">
            <v>0</v>
          </cell>
          <cell r="V423">
            <v>0</v>
          </cell>
          <cell r="W423">
            <v>0</v>
          </cell>
          <cell r="X423">
            <v>0</v>
          </cell>
          <cell r="Y423">
            <v>0</v>
          </cell>
          <cell r="Z423">
            <v>0</v>
          </cell>
          <cell r="AA423">
            <v>0</v>
          </cell>
        </row>
        <row r="424">
          <cell r="B424" t="str">
            <v>01  -  02</v>
          </cell>
          <cell r="C424" t="str">
            <v>OB</v>
          </cell>
          <cell r="D424">
            <v>190</v>
          </cell>
          <cell r="E424">
            <v>285</v>
          </cell>
          <cell r="F424">
            <v>3</v>
          </cell>
          <cell r="G424">
            <v>0</v>
          </cell>
          <cell r="H424">
            <v>0</v>
          </cell>
          <cell r="I424">
            <v>3</v>
          </cell>
          <cell r="J424">
            <v>40</v>
          </cell>
          <cell r="K424">
            <v>0</v>
          </cell>
          <cell r="L424">
            <v>0</v>
          </cell>
          <cell r="M424">
            <v>0</v>
          </cell>
          <cell r="N424">
            <v>0</v>
          </cell>
          <cell r="O424">
            <v>20</v>
          </cell>
          <cell r="Q424" t="str">
            <v>Slippery</v>
          </cell>
          <cell r="T424">
            <v>424</v>
          </cell>
          <cell r="U424">
            <v>0</v>
          </cell>
          <cell r="V424">
            <v>0</v>
          </cell>
          <cell r="W424">
            <v>0</v>
          </cell>
          <cell r="X424">
            <v>0</v>
          </cell>
          <cell r="Y424">
            <v>0</v>
          </cell>
          <cell r="Z424">
            <v>0</v>
          </cell>
          <cell r="AA424">
            <v>0</v>
          </cell>
        </row>
        <row r="425">
          <cell r="B425" t="str">
            <v>02  -  03</v>
          </cell>
          <cell r="C425" t="str">
            <v>OB</v>
          </cell>
          <cell r="D425">
            <v>228</v>
          </cell>
          <cell r="E425">
            <v>273.60000000000002</v>
          </cell>
          <cell r="F425">
            <v>3</v>
          </cell>
          <cell r="G425">
            <v>0</v>
          </cell>
          <cell r="H425">
            <v>0</v>
          </cell>
          <cell r="I425">
            <v>3</v>
          </cell>
          <cell r="J425">
            <v>50</v>
          </cell>
          <cell r="K425">
            <v>0</v>
          </cell>
          <cell r="L425">
            <v>0</v>
          </cell>
          <cell r="M425">
            <v>0</v>
          </cell>
          <cell r="N425">
            <v>10</v>
          </cell>
          <cell r="O425">
            <v>0</v>
          </cell>
          <cell r="Q425" t="str">
            <v>Rain</v>
          </cell>
          <cell r="T425">
            <v>425</v>
          </cell>
          <cell r="U425">
            <v>0</v>
          </cell>
          <cell r="V425">
            <v>0</v>
          </cell>
          <cell r="W425">
            <v>0</v>
          </cell>
          <cell r="X425">
            <v>0</v>
          </cell>
          <cell r="Y425">
            <v>0</v>
          </cell>
          <cell r="Z425">
            <v>0</v>
          </cell>
          <cell r="AA425">
            <v>0</v>
          </cell>
        </row>
        <row r="426">
          <cell r="B426" t="str">
            <v>03  -  04</v>
          </cell>
          <cell r="C426" t="str">
            <v>OB</v>
          </cell>
          <cell r="D426">
            <v>0</v>
          </cell>
          <cell r="E426">
            <v>0</v>
          </cell>
          <cell r="F426">
            <v>0</v>
          </cell>
          <cell r="G426">
            <v>0</v>
          </cell>
          <cell r="H426">
            <v>0</v>
          </cell>
          <cell r="I426">
            <v>0</v>
          </cell>
          <cell r="J426">
            <v>0</v>
          </cell>
          <cell r="K426">
            <v>0</v>
          </cell>
          <cell r="L426">
            <v>60</v>
          </cell>
          <cell r="M426">
            <v>0</v>
          </cell>
          <cell r="N426">
            <v>0</v>
          </cell>
          <cell r="O426">
            <v>0</v>
          </cell>
          <cell r="Q426">
            <v>0</v>
          </cell>
          <cell r="T426">
            <v>426</v>
          </cell>
          <cell r="U426">
            <v>0</v>
          </cell>
          <cell r="V426">
            <v>0</v>
          </cell>
          <cell r="W426">
            <v>0</v>
          </cell>
          <cell r="X426">
            <v>0</v>
          </cell>
          <cell r="Y426">
            <v>0</v>
          </cell>
          <cell r="Z426">
            <v>0</v>
          </cell>
          <cell r="AA426">
            <v>0</v>
          </cell>
        </row>
        <row r="427">
          <cell r="B427" t="str">
            <v>04  -  05</v>
          </cell>
          <cell r="C427" t="str">
            <v>OB</v>
          </cell>
          <cell r="D427">
            <v>0</v>
          </cell>
          <cell r="E427">
            <v>0</v>
          </cell>
          <cell r="F427">
            <v>0</v>
          </cell>
          <cell r="G427">
            <v>0</v>
          </cell>
          <cell r="H427">
            <v>0</v>
          </cell>
          <cell r="I427">
            <v>0</v>
          </cell>
          <cell r="J427">
            <v>0</v>
          </cell>
          <cell r="K427">
            <v>0</v>
          </cell>
          <cell r="L427">
            <v>60</v>
          </cell>
          <cell r="M427">
            <v>0</v>
          </cell>
          <cell r="N427">
            <v>0</v>
          </cell>
          <cell r="O427">
            <v>0</v>
          </cell>
          <cell r="Q427">
            <v>0</v>
          </cell>
          <cell r="T427">
            <v>427</v>
          </cell>
          <cell r="U427">
            <v>0</v>
          </cell>
          <cell r="V427">
            <v>0</v>
          </cell>
          <cell r="W427">
            <v>0</v>
          </cell>
          <cell r="X427">
            <v>0</v>
          </cell>
          <cell r="Y427">
            <v>0</v>
          </cell>
          <cell r="Z427">
            <v>0</v>
          </cell>
          <cell r="AA427">
            <v>0</v>
          </cell>
        </row>
        <row r="428">
          <cell r="B428" t="str">
            <v>05  -  06</v>
          </cell>
          <cell r="C428" t="str">
            <v>OB</v>
          </cell>
          <cell r="D428">
            <v>0</v>
          </cell>
          <cell r="E428">
            <v>0</v>
          </cell>
          <cell r="F428">
            <v>0</v>
          </cell>
          <cell r="G428">
            <v>0</v>
          </cell>
          <cell r="H428">
            <v>0</v>
          </cell>
          <cell r="I428">
            <v>0</v>
          </cell>
          <cell r="J428">
            <v>0</v>
          </cell>
          <cell r="K428">
            <v>0</v>
          </cell>
          <cell r="L428">
            <v>60</v>
          </cell>
          <cell r="M428">
            <v>0</v>
          </cell>
          <cell r="N428">
            <v>0</v>
          </cell>
          <cell r="O428">
            <v>0</v>
          </cell>
          <cell r="Q428">
            <v>0</v>
          </cell>
          <cell r="T428">
            <v>428</v>
          </cell>
          <cell r="U428">
            <v>0</v>
          </cell>
          <cell r="V428">
            <v>0</v>
          </cell>
          <cell r="W428">
            <v>0</v>
          </cell>
          <cell r="X428">
            <v>0</v>
          </cell>
          <cell r="Y428">
            <v>0</v>
          </cell>
          <cell r="Z428">
            <v>0</v>
          </cell>
          <cell r="AA428">
            <v>0</v>
          </cell>
        </row>
        <row r="429">
          <cell r="B429" t="str">
            <v>06  -  07</v>
          </cell>
          <cell r="C429" t="str">
            <v>OB</v>
          </cell>
          <cell r="D429">
            <v>0</v>
          </cell>
          <cell r="E429">
            <v>0</v>
          </cell>
          <cell r="F429">
            <v>0</v>
          </cell>
          <cell r="G429">
            <v>0</v>
          </cell>
          <cell r="H429">
            <v>0</v>
          </cell>
          <cell r="I429">
            <v>0</v>
          </cell>
          <cell r="J429">
            <v>0</v>
          </cell>
          <cell r="K429">
            <v>30</v>
          </cell>
          <cell r="L429">
            <v>30</v>
          </cell>
          <cell r="M429">
            <v>0</v>
          </cell>
          <cell r="N429">
            <v>0</v>
          </cell>
          <cell r="O429">
            <v>0</v>
          </cell>
          <cell r="Q429" t="str">
            <v>Change Shift</v>
          </cell>
          <cell r="T429">
            <v>429</v>
          </cell>
          <cell r="U429">
            <v>0</v>
          </cell>
          <cell r="V429">
            <v>0</v>
          </cell>
          <cell r="W429">
            <v>0</v>
          </cell>
          <cell r="X429">
            <v>0</v>
          </cell>
          <cell r="Y429">
            <v>0</v>
          </cell>
          <cell r="Z429">
            <v>0</v>
          </cell>
          <cell r="AA429">
            <v>0</v>
          </cell>
        </row>
        <row r="430">
          <cell r="B430" t="str">
            <v>RESUME</v>
          </cell>
          <cell r="C430" t="str">
            <v>PROD</v>
          </cell>
          <cell r="E430" t="str">
            <v>PROD'TY</v>
          </cell>
          <cell r="G430" t="str">
            <v>WORK HOURS</v>
          </cell>
          <cell r="J430" t="str">
            <v>LOST TIME</v>
          </cell>
          <cell r="L430" t="str">
            <v>DOWN</v>
          </cell>
          <cell r="M430" t="str">
            <v>PA</v>
          </cell>
          <cell r="O430" t="str">
            <v>UA PROD</v>
          </cell>
          <cell r="Q430" t="str">
            <v>OPERATOR</v>
          </cell>
          <cell r="R430" t="str">
            <v>GROUP LEADER</v>
          </cell>
          <cell r="T430">
            <v>430</v>
          </cell>
        </row>
        <row r="431">
          <cell r="B431" t="str">
            <v>GROUP</v>
          </cell>
          <cell r="C431" t="str">
            <v>WASTE</v>
          </cell>
          <cell r="D431" t="str">
            <v>CC</v>
          </cell>
          <cell r="E431" t="str">
            <v>WASTE</v>
          </cell>
          <cell r="F431" t="str">
            <v>CC</v>
          </cell>
          <cell r="G431" t="str">
            <v>WASTE</v>
          </cell>
          <cell r="H431" t="str">
            <v>CC</v>
          </cell>
          <cell r="I431" t="str">
            <v>GEN</v>
          </cell>
          <cell r="J431" t="str">
            <v>DELAY</v>
          </cell>
          <cell r="K431" t="str">
            <v>IDLE</v>
          </cell>
          <cell r="L431" t="str">
            <v>TIME</v>
          </cell>
          <cell r="M431" t="str">
            <v>PLAN</v>
          </cell>
          <cell r="N431" t="str">
            <v>ACT</v>
          </cell>
          <cell r="O431" t="str">
            <v>PLAN</v>
          </cell>
          <cell r="P431" t="str">
            <v>ACT</v>
          </cell>
          <cell r="T431">
            <v>431</v>
          </cell>
        </row>
        <row r="432">
          <cell r="B432" t="str">
            <v>Shift 1</v>
          </cell>
          <cell r="C432">
            <v>2470</v>
          </cell>
          <cell r="D432">
            <v>0</v>
          </cell>
          <cell r="E432">
            <v>456</v>
          </cell>
          <cell r="F432">
            <v>0</v>
          </cell>
          <cell r="G432">
            <v>5.416666666666667</v>
          </cell>
          <cell r="H432">
            <v>0</v>
          </cell>
          <cell r="I432">
            <v>0</v>
          </cell>
          <cell r="J432">
            <v>1.5833333333333333</v>
          </cell>
          <cell r="K432">
            <v>1</v>
          </cell>
          <cell r="L432">
            <v>0</v>
          </cell>
          <cell r="M432">
            <v>0.95</v>
          </cell>
          <cell r="N432">
            <v>1</v>
          </cell>
          <cell r="O432">
            <v>0.875</v>
          </cell>
          <cell r="P432">
            <v>0.67708333333333337</v>
          </cell>
          <cell r="Q432">
            <v>0</v>
          </cell>
          <cell r="R432">
            <v>0</v>
          </cell>
          <cell r="T432">
            <v>432</v>
          </cell>
          <cell r="U432">
            <v>0</v>
          </cell>
          <cell r="V432">
            <v>0</v>
          </cell>
          <cell r="W432">
            <v>0</v>
          </cell>
          <cell r="X432">
            <v>0</v>
          </cell>
          <cell r="Y432">
            <v>0</v>
          </cell>
          <cell r="Z432">
            <v>0</v>
          </cell>
          <cell r="AA432">
            <v>0</v>
          </cell>
        </row>
        <row r="433">
          <cell r="B433" t="str">
            <v>Shift 2</v>
          </cell>
          <cell r="C433">
            <v>684</v>
          </cell>
          <cell r="D433">
            <v>0</v>
          </cell>
          <cell r="E433">
            <v>373.09090909090912</v>
          </cell>
          <cell r="F433">
            <v>0</v>
          </cell>
          <cell r="G433">
            <v>1.8333333333333333</v>
          </cell>
          <cell r="H433">
            <v>0</v>
          </cell>
          <cell r="I433">
            <v>0</v>
          </cell>
          <cell r="J433">
            <v>0.5</v>
          </cell>
          <cell r="K433">
            <v>5.666666666666667</v>
          </cell>
          <cell r="L433">
            <v>0</v>
          </cell>
          <cell r="M433">
            <v>0.95</v>
          </cell>
          <cell r="N433">
            <v>1</v>
          </cell>
          <cell r="O433">
            <v>0.875</v>
          </cell>
          <cell r="P433">
            <v>0.22916666666666666</v>
          </cell>
          <cell r="Q433">
            <v>0</v>
          </cell>
          <cell r="R433">
            <v>0</v>
          </cell>
          <cell r="T433">
            <v>433</v>
          </cell>
          <cell r="U433">
            <v>0</v>
          </cell>
          <cell r="V433">
            <v>0</v>
          </cell>
          <cell r="W433">
            <v>0</v>
          </cell>
          <cell r="X433">
            <v>0</v>
          </cell>
          <cell r="Y433">
            <v>0</v>
          </cell>
          <cell r="Z433">
            <v>0</v>
          </cell>
          <cell r="AA433">
            <v>0</v>
          </cell>
        </row>
        <row r="434">
          <cell r="B434" t="str">
            <v>Shift 3</v>
          </cell>
          <cell r="C434">
            <v>418</v>
          </cell>
          <cell r="D434">
            <v>0</v>
          </cell>
          <cell r="E434">
            <v>278.66666666666669</v>
          </cell>
          <cell r="F434">
            <v>0</v>
          </cell>
          <cell r="G434">
            <v>1.5</v>
          </cell>
          <cell r="H434">
            <v>0</v>
          </cell>
          <cell r="I434">
            <v>0.5</v>
          </cell>
          <cell r="J434">
            <v>4.5</v>
          </cell>
          <cell r="K434">
            <v>1.5</v>
          </cell>
          <cell r="L434">
            <v>0</v>
          </cell>
          <cell r="M434">
            <v>0.95</v>
          </cell>
          <cell r="N434">
            <v>1</v>
          </cell>
          <cell r="O434">
            <v>0.875</v>
          </cell>
          <cell r="P434">
            <v>0.25</v>
          </cell>
          <cell r="Q434">
            <v>0</v>
          </cell>
          <cell r="R434">
            <v>0</v>
          </cell>
          <cell r="T434">
            <v>434</v>
          </cell>
          <cell r="U434">
            <v>0</v>
          </cell>
          <cell r="V434">
            <v>0</v>
          </cell>
          <cell r="W434">
            <v>0</v>
          </cell>
          <cell r="X434">
            <v>0</v>
          </cell>
          <cell r="Y434">
            <v>0</v>
          </cell>
          <cell r="Z434">
            <v>0</v>
          </cell>
          <cell r="AA434">
            <v>0</v>
          </cell>
        </row>
        <row r="435">
          <cell r="B435" t="str">
            <v>Shift 6</v>
          </cell>
          <cell r="C435">
            <v>3040</v>
          </cell>
          <cell r="D435">
            <v>0</v>
          </cell>
          <cell r="E435">
            <v>461.77215189873419</v>
          </cell>
          <cell r="F435">
            <v>0</v>
          </cell>
          <cell r="G435">
            <v>6.583333333333333</v>
          </cell>
          <cell r="H435">
            <v>0</v>
          </cell>
          <cell r="I435">
            <v>0</v>
          </cell>
          <cell r="J435">
            <v>1.75</v>
          </cell>
          <cell r="K435">
            <v>2.6666666666666665</v>
          </cell>
          <cell r="L435">
            <v>0</v>
          </cell>
          <cell r="M435">
            <v>0.95</v>
          </cell>
          <cell r="N435">
            <v>1</v>
          </cell>
          <cell r="O435">
            <v>0.875</v>
          </cell>
          <cell r="P435">
            <v>0.59848484848484851</v>
          </cell>
          <cell r="Q435" t="str">
            <v>Saiful</v>
          </cell>
          <cell r="R435" t="str">
            <v>Bardono</v>
          </cell>
          <cell r="T435">
            <v>435</v>
          </cell>
          <cell r="U435">
            <v>0</v>
          </cell>
          <cell r="V435">
            <v>0</v>
          </cell>
          <cell r="W435">
            <v>0</v>
          </cell>
          <cell r="X435">
            <v>0</v>
          </cell>
          <cell r="Y435">
            <v>0</v>
          </cell>
          <cell r="Z435">
            <v>0</v>
          </cell>
          <cell r="AA435">
            <v>0</v>
          </cell>
        </row>
        <row r="436">
          <cell r="B436" t="str">
            <v>Shift 7</v>
          </cell>
          <cell r="C436">
            <v>532</v>
          </cell>
          <cell r="D436">
            <v>0</v>
          </cell>
          <cell r="E436">
            <v>245.53846153846155</v>
          </cell>
          <cell r="F436">
            <v>0</v>
          </cell>
          <cell r="G436">
            <v>2.1666666666666665</v>
          </cell>
          <cell r="H436">
            <v>0</v>
          </cell>
          <cell r="I436">
            <v>0.5</v>
          </cell>
          <cell r="J436">
            <v>4.833333333333333</v>
          </cell>
          <cell r="K436">
            <v>5.5</v>
          </cell>
          <cell r="L436">
            <v>0</v>
          </cell>
          <cell r="M436">
            <v>0.95</v>
          </cell>
          <cell r="N436">
            <v>1</v>
          </cell>
          <cell r="O436">
            <v>0.875</v>
          </cell>
          <cell r="P436">
            <v>0.20512820512820512</v>
          </cell>
          <cell r="Q436" t="str">
            <v>Jonson Panjaitan</v>
          </cell>
          <cell r="R436" t="str">
            <v>Saepudin</v>
          </cell>
          <cell r="T436">
            <v>436</v>
          </cell>
          <cell r="U436">
            <v>0</v>
          </cell>
          <cell r="V436">
            <v>0</v>
          </cell>
          <cell r="W436">
            <v>0</v>
          </cell>
          <cell r="X436">
            <v>0</v>
          </cell>
          <cell r="Y436">
            <v>0</v>
          </cell>
          <cell r="Z436">
            <v>0</v>
          </cell>
          <cell r="AA436">
            <v>0</v>
          </cell>
        </row>
        <row r="437">
          <cell r="B437" t="str">
            <v>TOTAL</v>
          </cell>
          <cell r="C437">
            <v>3572</v>
          </cell>
          <cell r="D437">
            <v>0</v>
          </cell>
          <cell r="E437">
            <v>408.22857142857146</v>
          </cell>
          <cell r="F437">
            <v>0</v>
          </cell>
          <cell r="G437">
            <v>8.75</v>
          </cell>
          <cell r="H437">
            <v>0</v>
          </cell>
          <cell r="I437">
            <v>0.5</v>
          </cell>
          <cell r="J437">
            <v>6.583333333333333</v>
          </cell>
          <cell r="K437">
            <v>8.1666666666666661</v>
          </cell>
          <cell r="L437">
            <v>0</v>
          </cell>
          <cell r="M437">
            <v>0.95</v>
          </cell>
          <cell r="N437">
            <v>1</v>
          </cell>
          <cell r="O437">
            <v>0.875</v>
          </cell>
          <cell r="P437">
            <v>0.38541666666666669</v>
          </cell>
          <cell r="Q437" t="str">
            <v>Hiras Silaban</v>
          </cell>
          <cell r="R437" t="str">
            <v>Fresye A L</v>
          </cell>
          <cell r="T437">
            <v>437</v>
          </cell>
          <cell r="U437">
            <v>0</v>
          </cell>
          <cell r="V437">
            <v>0</v>
          </cell>
          <cell r="W437">
            <v>0</v>
          </cell>
          <cell r="X437">
            <v>0</v>
          </cell>
          <cell r="Y437">
            <v>0</v>
          </cell>
          <cell r="Z437">
            <v>0</v>
          </cell>
          <cell r="AA437">
            <v>0</v>
          </cell>
        </row>
        <row r="438">
          <cell r="T438">
            <v>438</v>
          </cell>
        </row>
        <row r="439">
          <cell r="B439" t="str">
            <v>TIME</v>
          </cell>
          <cell r="C439" t="str">
            <v>WASTE</v>
          </cell>
          <cell r="D439" t="str">
            <v>EX1006</v>
          </cell>
          <cell r="E439" t="str">
            <v>TYPE</v>
          </cell>
          <cell r="F439" t="str">
            <v>PC 1250</v>
          </cell>
          <cell r="H439" t="str">
            <v>Plan Prod'ty :</v>
          </cell>
          <cell r="J439">
            <v>400</v>
          </cell>
          <cell r="M439" t="str">
            <v>Distance :</v>
          </cell>
          <cell r="O439">
            <v>8.9146664494480383</v>
          </cell>
          <cell r="T439">
            <v>439</v>
          </cell>
          <cell r="U439" t="str">
            <v>EX1006</v>
          </cell>
        </row>
        <row r="440">
          <cell r="C440" t="str">
            <v>MAT</v>
          </cell>
          <cell r="D440" t="str">
            <v>PROD</v>
          </cell>
          <cell r="E440" t="str">
            <v>PROD'TY</v>
          </cell>
          <cell r="F440" t="str">
            <v>Q'TY DT</v>
          </cell>
          <cell r="J440" t="str">
            <v>HOURS</v>
          </cell>
          <cell r="Q440" t="str">
            <v>REMARK PRODUKTIVITAS</v>
          </cell>
          <cell r="T440">
            <v>440</v>
          </cell>
          <cell r="U440" t="str">
            <v>ROM</v>
          </cell>
          <cell r="V440" t="str">
            <v>Crush1</v>
          </cell>
          <cell r="W440" t="str">
            <v>Crush2</v>
          </cell>
          <cell r="X440" t="str">
            <v>Crush3</v>
          </cell>
          <cell r="Y440" t="str">
            <v>Crush4</v>
          </cell>
          <cell r="Z440" t="str">
            <v>Crush5</v>
          </cell>
          <cell r="AA440" t="str">
            <v>Crush6</v>
          </cell>
        </row>
        <row r="441">
          <cell r="E441" t="str">
            <v>( By work )</v>
          </cell>
          <cell r="F441" t="str">
            <v>785</v>
          </cell>
          <cell r="G441" t="str">
            <v>785-CB</v>
          </cell>
          <cell r="H441" t="str">
            <v>A40/HM</v>
          </cell>
          <cell r="I441" t="str">
            <v>Total</v>
          </cell>
          <cell r="J441" t="str">
            <v>Work</v>
          </cell>
          <cell r="K441" t="str">
            <v>General</v>
          </cell>
          <cell r="L441" t="str">
            <v>Delay</v>
          </cell>
          <cell r="M441" t="str">
            <v>Idle</v>
          </cell>
          <cell r="N441" t="str">
            <v>Rain</v>
          </cell>
          <cell r="O441" t="str">
            <v>Slipp</v>
          </cell>
          <cell r="P441" t="str">
            <v>B/D</v>
          </cell>
          <cell r="T441">
            <v>441</v>
          </cell>
        </row>
        <row r="442">
          <cell r="B442" t="str">
            <v>07  - 08</v>
          </cell>
          <cell r="C442" t="str">
            <v>CC</v>
          </cell>
          <cell r="D442">
            <v>270</v>
          </cell>
          <cell r="E442">
            <v>405</v>
          </cell>
          <cell r="F442">
            <v>0</v>
          </cell>
          <cell r="G442">
            <v>3</v>
          </cell>
          <cell r="H442">
            <v>0</v>
          </cell>
          <cell r="I442">
            <v>3</v>
          </cell>
          <cell r="J442">
            <v>40</v>
          </cell>
          <cell r="K442">
            <v>0</v>
          </cell>
          <cell r="L442">
            <v>20</v>
          </cell>
          <cell r="M442">
            <v>0</v>
          </cell>
          <cell r="N442">
            <v>0</v>
          </cell>
          <cell r="O442">
            <v>0</v>
          </cell>
          <cell r="Q442" t="str">
            <v>Coal MD, Crusher 3 &amp; 4, Waiting DT</v>
          </cell>
          <cell r="T442">
            <v>442</v>
          </cell>
          <cell r="U442">
            <v>0</v>
          </cell>
          <cell r="V442">
            <v>0</v>
          </cell>
          <cell r="W442">
            <v>0</v>
          </cell>
          <cell r="X442">
            <v>90</v>
          </cell>
          <cell r="Y442">
            <v>180</v>
          </cell>
          <cell r="Z442">
            <v>0</v>
          </cell>
          <cell r="AA442">
            <v>0</v>
          </cell>
        </row>
        <row r="443">
          <cell r="B443" t="str">
            <v>08  - 09</v>
          </cell>
          <cell r="C443" t="str">
            <v>CC</v>
          </cell>
          <cell r="D443">
            <v>450</v>
          </cell>
          <cell r="E443">
            <v>450</v>
          </cell>
          <cell r="F443">
            <v>0</v>
          </cell>
          <cell r="G443">
            <v>5</v>
          </cell>
          <cell r="H443">
            <v>0</v>
          </cell>
          <cell r="I443">
            <v>5</v>
          </cell>
          <cell r="J443">
            <v>60</v>
          </cell>
          <cell r="K443">
            <v>0</v>
          </cell>
          <cell r="L443">
            <v>0</v>
          </cell>
          <cell r="M443">
            <v>0</v>
          </cell>
          <cell r="N443">
            <v>0</v>
          </cell>
          <cell r="O443">
            <v>0</v>
          </cell>
          <cell r="Q443" t="str">
            <v>Coal MD, Crusher 3 &amp; 4</v>
          </cell>
          <cell r="T443">
            <v>443</v>
          </cell>
          <cell r="U443">
            <v>0</v>
          </cell>
          <cell r="V443">
            <v>0</v>
          </cell>
          <cell r="W443">
            <v>0</v>
          </cell>
          <cell r="X443">
            <v>90</v>
          </cell>
          <cell r="Y443">
            <v>360</v>
          </cell>
          <cell r="Z443">
            <v>0</v>
          </cell>
          <cell r="AA443">
            <v>0</v>
          </cell>
        </row>
        <row r="444">
          <cell r="B444" t="str">
            <v>09  - 10</v>
          </cell>
          <cell r="C444" t="str">
            <v>CC</v>
          </cell>
          <cell r="D444">
            <v>270</v>
          </cell>
          <cell r="E444">
            <v>270</v>
          </cell>
          <cell r="F444">
            <v>0</v>
          </cell>
          <cell r="G444">
            <v>5</v>
          </cell>
          <cell r="H444">
            <v>0</v>
          </cell>
          <cell r="I444">
            <v>5</v>
          </cell>
          <cell r="J444">
            <v>60</v>
          </cell>
          <cell r="K444">
            <v>0</v>
          </cell>
          <cell r="L444">
            <v>0</v>
          </cell>
          <cell r="M444">
            <v>0</v>
          </cell>
          <cell r="N444">
            <v>0</v>
          </cell>
          <cell r="O444">
            <v>0</v>
          </cell>
          <cell r="Q444" t="str">
            <v>Coal MD, Crusher 3 &amp; 4</v>
          </cell>
          <cell r="T444">
            <v>444</v>
          </cell>
          <cell r="U444">
            <v>0</v>
          </cell>
          <cell r="V444">
            <v>0</v>
          </cell>
          <cell r="W444">
            <v>0</v>
          </cell>
          <cell r="X444">
            <v>0</v>
          </cell>
          <cell r="Y444">
            <v>270</v>
          </cell>
          <cell r="Z444">
            <v>0</v>
          </cell>
          <cell r="AA444">
            <v>0</v>
          </cell>
        </row>
        <row r="445">
          <cell r="B445" t="str">
            <v>10  - 11</v>
          </cell>
          <cell r="C445" t="str">
            <v>CC</v>
          </cell>
          <cell r="D445">
            <v>180</v>
          </cell>
          <cell r="E445">
            <v>216</v>
          </cell>
          <cell r="F445">
            <v>0</v>
          </cell>
          <cell r="G445">
            <v>5</v>
          </cell>
          <cell r="H445">
            <v>0</v>
          </cell>
          <cell r="I445">
            <v>5</v>
          </cell>
          <cell r="J445">
            <v>50</v>
          </cell>
          <cell r="K445">
            <v>0</v>
          </cell>
          <cell r="L445">
            <v>10</v>
          </cell>
          <cell r="M445">
            <v>0</v>
          </cell>
          <cell r="N445">
            <v>0</v>
          </cell>
          <cell r="O445">
            <v>0</v>
          </cell>
          <cell r="Q445" t="str">
            <v xml:space="preserve"> MD, Crs 3 &amp; 4, 10:30 RFU 10:40 Error 11</v>
          </cell>
          <cell r="T445">
            <v>445</v>
          </cell>
          <cell r="U445">
            <v>0</v>
          </cell>
          <cell r="V445">
            <v>0</v>
          </cell>
          <cell r="W445">
            <v>0</v>
          </cell>
          <cell r="X445">
            <v>0</v>
          </cell>
          <cell r="Y445">
            <v>180</v>
          </cell>
          <cell r="Z445">
            <v>0</v>
          </cell>
          <cell r="AA445">
            <v>0</v>
          </cell>
        </row>
        <row r="446">
          <cell r="B446" t="str">
            <v>11  - 12</v>
          </cell>
          <cell r="C446" t="str">
            <v>CC</v>
          </cell>
          <cell r="D446">
            <v>450</v>
          </cell>
          <cell r="E446">
            <v>450</v>
          </cell>
          <cell r="F446">
            <v>0</v>
          </cell>
          <cell r="G446">
            <v>5</v>
          </cell>
          <cell r="H446">
            <v>0</v>
          </cell>
          <cell r="I446">
            <v>5</v>
          </cell>
          <cell r="J446">
            <v>60</v>
          </cell>
          <cell r="K446">
            <v>0</v>
          </cell>
          <cell r="L446">
            <v>0</v>
          </cell>
          <cell r="M446">
            <v>0</v>
          </cell>
          <cell r="N446">
            <v>0</v>
          </cell>
          <cell r="O446">
            <v>0</v>
          </cell>
          <cell r="Q446" t="str">
            <v>Coal MD, Crusher 3 &amp; 4</v>
          </cell>
          <cell r="T446">
            <v>446</v>
          </cell>
          <cell r="U446">
            <v>0</v>
          </cell>
          <cell r="V446">
            <v>0</v>
          </cell>
          <cell r="W446">
            <v>0</v>
          </cell>
          <cell r="X446">
            <v>90</v>
          </cell>
          <cell r="Y446">
            <v>360</v>
          </cell>
          <cell r="Z446">
            <v>0</v>
          </cell>
          <cell r="AA446">
            <v>0</v>
          </cell>
        </row>
        <row r="447">
          <cell r="B447" t="str">
            <v>12  - 13</v>
          </cell>
          <cell r="C447" t="str">
            <v>CC</v>
          </cell>
          <cell r="D447">
            <v>0</v>
          </cell>
          <cell r="E447">
            <v>0</v>
          </cell>
          <cell r="F447">
            <v>0</v>
          </cell>
          <cell r="G447">
            <v>0</v>
          </cell>
          <cell r="H447">
            <v>0</v>
          </cell>
          <cell r="I447">
            <v>0</v>
          </cell>
          <cell r="J447">
            <v>0</v>
          </cell>
          <cell r="K447">
            <v>0</v>
          </cell>
          <cell r="L447">
            <v>60</v>
          </cell>
          <cell r="M447">
            <v>0</v>
          </cell>
          <cell r="N447">
            <v>0</v>
          </cell>
          <cell r="O447">
            <v>0</v>
          </cell>
          <cell r="Q447" t="str">
            <v>Rest Time</v>
          </cell>
          <cell r="T447">
            <v>447</v>
          </cell>
          <cell r="U447">
            <v>0</v>
          </cell>
          <cell r="V447">
            <v>0</v>
          </cell>
          <cell r="W447">
            <v>0</v>
          </cell>
          <cell r="X447">
            <v>0</v>
          </cell>
          <cell r="Y447">
            <v>0</v>
          </cell>
          <cell r="Z447">
            <v>0</v>
          </cell>
          <cell r="AA447">
            <v>0</v>
          </cell>
        </row>
        <row r="448">
          <cell r="B448" t="str">
            <v>13  -  14</v>
          </cell>
          <cell r="C448" t="str">
            <v>CC</v>
          </cell>
          <cell r="D448">
            <v>450</v>
          </cell>
          <cell r="E448">
            <v>450</v>
          </cell>
          <cell r="F448">
            <v>0</v>
          </cell>
          <cell r="G448">
            <v>5</v>
          </cell>
          <cell r="H448">
            <v>0</v>
          </cell>
          <cell r="I448">
            <v>5</v>
          </cell>
          <cell r="J448">
            <v>60</v>
          </cell>
          <cell r="K448">
            <v>0</v>
          </cell>
          <cell r="L448">
            <v>0</v>
          </cell>
          <cell r="M448">
            <v>0</v>
          </cell>
          <cell r="N448">
            <v>0</v>
          </cell>
          <cell r="O448">
            <v>0</v>
          </cell>
          <cell r="Q448" t="str">
            <v>Coal MD, Crusher 3 &amp; 4</v>
          </cell>
          <cell r="T448">
            <v>448</v>
          </cell>
          <cell r="U448">
            <v>0</v>
          </cell>
          <cell r="V448">
            <v>0</v>
          </cell>
          <cell r="W448">
            <v>0</v>
          </cell>
          <cell r="X448">
            <v>90</v>
          </cell>
          <cell r="Y448">
            <v>360</v>
          </cell>
          <cell r="Z448">
            <v>0</v>
          </cell>
          <cell r="AA448">
            <v>0</v>
          </cell>
        </row>
        <row r="449">
          <cell r="B449" t="str">
            <v>14  -  15</v>
          </cell>
          <cell r="C449" t="str">
            <v>CC</v>
          </cell>
          <cell r="D449">
            <v>270</v>
          </cell>
          <cell r="E449">
            <v>405</v>
          </cell>
          <cell r="F449">
            <v>0</v>
          </cell>
          <cell r="G449">
            <v>3</v>
          </cell>
          <cell r="H449">
            <v>0</v>
          </cell>
          <cell r="I449">
            <v>3</v>
          </cell>
          <cell r="J449">
            <v>40</v>
          </cell>
          <cell r="K449">
            <v>0</v>
          </cell>
          <cell r="L449">
            <v>0</v>
          </cell>
          <cell r="M449">
            <v>0</v>
          </cell>
          <cell r="N449">
            <v>20</v>
          </cell>
          <cell r="O449">
            <v>0</v>
          </cell>
          <cell r="Q449" t="str">
            <v>Rain Stop 14:40, Coal MD, Room A1</v>
          </cell>
          <cell r="T449">
            <v>449</v>
          </cell>
          <cell r="U449">
            <v>270</v>
          </cell>
          <cell r="V449">
            <v>0</v>
          </cell>
          <cell r="W449">
            <v>0</v>
          </cell>
          <cell r="X449">
            <v>0</v>
          </cell>
          <cell r="Y449">
            <v>0</v>
          </cell>
          <cell r="Z449">
            <v>0</v>
          </cell>
          <cell r="AA449">
            <v>0</v>
          </cell>
        </row>
        <row r="450">
          <cell r="B450" t="str">
            <v>15  -  16</v>
          </cell>
          <cell r="C450" t="str">
            <v>CC</v>
          </cell>
          <cell r="D450">
            <v>0</v>
          </cell>
          <cell r="E450">
            <v>0</v>
          </cell>
          <cell r="F450">
            <v>0</v>
          </cell>
          <cell r="G450">
            <v>0</v>
          </cell>
          <cell r="H450">
            <v>0</v>
          </cell>
          <cell r="I450">
            <v>0</v>
          </cell>
          <cell r="J450">
            <v>0</v>
          </cell>
          <cell r="K450">
            <v>0</v>
          </cell>
          <cell r="L450">
            <v>0</v>
          </cell>
          <cell r="M450">
            <v>0</v>
          </cell>
          <cell r="N450">
            <v>0</v>
          </cell>
          <cell r="O450">
            <v>60</v>
          </cell>
          <cell r="Q450" t="str">
            <v>Slippery</v>
          </cell>
          <cell r="T450">
            <v>450</v>
          </cell>
          <cell r="U450">
            <v>0</v>
          </cell>
          <cell r="V450">
            <v>0</v>
          </cell>
          <cell r="W450">
            <v>0</v>
          </cell>
          <cell r="X450">
            <v>0</v>
          </cell>
          <cell r="Y450">
            <v>0</v>
          </cell>
          <cell r="Z450">
            <v>0</v>
          </cell>
          <cell r="AA450">
            <v>0</v>
          </cell>
        </row>
        <row r="451">
          <cell r="B451" t="str">
            <v>16  -  17</v>
          </cell>
          <cell r="C451" t="str">
            <v>CC</v>
          </cell>
          <cell r="D451">
            <v>180</v>
          </cell>
          <cell r="E451">
            <v>432</v>
          </cell>
          <cell r="F451">
            <v>0</v>
          </cell>
          <cell r="G451">
            <v>2</v>
          </cell>
          <cell r="H451">
            <v>0</v>
          </cell>
          <cell r="I451">
            <v>2</v>
          </cell>
          <cell r="J451">
            <v>25</v>
          </cell>
          <cell r="K451">
            <v>0</v>
          </cell>
          <cell r="L451">
            <v>35</v>
          </cell>
          <cell r="M451">
            <v>0</v>
          </cell>
          <cell r="N451">
            <v>0</v>
          </cell>
          <cell r="O451">
            <v>0</v>
          </cell>
          <cell r="Q451" t="str">
            <v>Coal MD, Room A1, Slippery</v>
          </cell>
          <cell r="T451">
            <v>451</v>
          </cell>
          <cell r="U451">
            <v>180</v>
          </cell>
          <cell r="V451">
            <v>0</v>
          </cell>
          <cell r="W451">
            <v>0</v>
          </cell>
          <cell r="X451">
            <v>0</v>
          </cell>
          <cell r="Y451">
            <v>0</v>
          </cell>
          <cell r="Z451">
            <v>0</v>
          </cell>
          <cell r="AA451">
            <v>0</v>
          </cell>
        </row>
        <row r="452">
          <cell r="B452" t="str">
            <v>17  -  18</v>
          </cell>
          <cell r="C452" t="str">
            <v>CC</v>
          </cell>
          <cell r="D452">
            <v>270</v>
          </cell>
          <cell r="E452">
            <v>324</v>
          </cell>
          <cell r="F452">
            <v>0</v>
          </cell>
          <cell r="G452">
            <v>3</v>
          </cell>
          <cell r="H452">
            <v>0</v>
          </cell>
          <cell r="I452">
            <v>3</v>
          </cell>
          <cell r="J452">
            <v>50</v>
          </cell>
          <cell r="K452">
            <v>0</v>
          </cell>
          <cell r="L452">
            <v>10</v>
          </cell>
          <cell r="M452">
            <v>0</v>
          </cell>
          <cell r="N452">
            <v>0</v>
          </cell>
          <cell r="O452">
            <v>0</v>
          </cell>
          <cell r="Q452" t="str">
            <v>Shift Change</v>
          </cell>
          <cell r="T452">
            <v>452</v>
          </cell>
          <cell r="U452">
            <v>270</v>
          </cell>
          <cell r="V452">
            <v>0</v>
          </cell>
          <cell r="W452">
            <v>0</v>
          </cell>
          <cell r="X452">
            <v>0</v>
          </cell>
          <cell r="Y452">
            <v>0</v>
          </cell>
          <cell r="Z452">
            <v>0</v>
          </cell>
          <cell r="AA452">
            <v>0</v>
          </cell>
        </row>
        <row r="453">
          <cell r="B453" t="str">
            <v>18  -  19</v>
          </cell>
          <cell r="C453" t="str">
            <v>CC</v>
          </cell>
          <cell r="D453">
            <v>0</v>
          </cell>
          <cell r="E453">
            <v>0</v>
          </cell>
          <cell r="F453">
            <v>0</v>
          </cell>
          <cell r="G453">
            <v>0</v>
          </cell>
          <cell r="H453">
            <v>0</v>
          </cell>
          <cell r="I453">
            <v>0</v>
          </cell>
          <cell r="J453">
            <v>0</v>
          </cell>
          <cell r="K453">
            <v>0</v>
          </cell>
          <cell r="L453">
            <v>60</v>
          </cell>
          <cell r="M453">
            <v>0</v>
          </cell>
          <cell r="N453">
            <v>0</v>
          </cell>
          <cell r="O453">
            <v>0</v>
          </cell>
          <cell r="Q453" t="str">
            <v>Wait DT Antar Gantungan</v>
          </cell>
          <cell r="T453">
            <v>453</v>
          </cell>
          <cell r="U453">
            <v>0</v>
          </cell>
          <cell r="V453">
            <v>0</v>
          </cell>
          <cell r="W453">
            <v>0</v>
          </cell>
          <cell r="X453">
            <v>0</v>
          </cell>
          <cell r="Y453">
            <v>0</v>
          </cell>
          <cell r="Z453">
            <v>0</v>
          </cell>
          <cell r="AA453">
            <v>0</v>
          </cell>
        </row>
        <row r="454">
          <cell r="B454" t="str">
            <v>19  -  20</v>
          </cell>
          <cell r="C454" t="str">
            <v>CC</v>
          </cell>
          <cell r="D454">
            <v>0</v>
          </cell>
          <cell r="E454">
            <v>0</v>
          </cell>
          <cell r="F454">
            <v>0</v>
          </cell>
          <cell r="G454">
            <v>0</v>
          </cell>
          <cell r="H454">
            <v>0</v>
          </cell>
          <cell r="I454">
            <v>0</v>
          </cell>
          <cell r="J454">
            <v>0</v>
          </cell>
          <cell r="K454">
            <v>0</v>
          </cell>
          <cell r="L454">
            <v>0</v>
          </cell>
          <cell r="M454">
            <v>0</v>
          </cell>
          <cell r="N454">
            <v>60</v>
          </cell>
          <cell r="O454">
            <v>0</v>
          </cell>
          <cell r="Q454" t="str">
            <v>Rain</v>
          </cell>
          <cell r="T454">
            <v>454</v>
          </cell>
          <cell r="U454">
            <v>0</v>
          </cell>
          <cell r="V454">
            <v>0</v>
          </cell>
          <cell r="W454">
            <v>0</v>
          </cell>
          <cell r="X454">
            <v>0</v>
          </cell>
          <cell r="Y454">
            <v>0</v>
          </cell>
          <cell r="Z454">
            <v>0</v>
          </cell>
          <cell r="AA454">
            <v>0</v>
          </cell>
        </row>
        <row r="455">
          <cell r="B455" t="str">
            <v>20  -  21</v>
          </cell>
          <cell r="C455" t="str">
            <v>CC</v>
          </cell>
          <cell r="D455">
            <v>0</v>
          </cell>
          <cell r="E455">
            <v>0</v>
          </cell>
          <cell r="F455">
            <v>0</v>
          </cell>
          <cell r="G455">
            <v>0</v>
          </cell>
          <cell r="H455">
            <v>0</v>
          </cell>
          <cell r="I455">
            <v>0</v>
          </cell>
          <cell r="J455">
            <v>0</v>
          </cell>
          <cell r="K455">
            <v>0</v>
          </cell>
          <cell r="L455">
            <v>0</v>
          </cell>
          <cell r="M455">
            <v>0</v>
          </cell>
          <cell r="N455">
            <v>60</v>
          </cell>
          <cell r="O455">
            <v>0</v>
          </cell>
          <cell r="Q455" t="str">
            <v>Rain</v>
          </cell>
          <cell r="T455">
            <v>455</v>
          </cell>
          <cell r="U455">
            <v>0</v>
          </cell>
          <cell r="V455">
            <v>0</v>
          </cell>
          <cell r="W455">
            <v>0</v>
          </cell>
          <cell r="X455">
            <v>0</v>
          </cell>
          <cell r="Y455">
            <v>0</v>
          </cell>
          <cell r="Z455">
            <v>0</v>
          </cell>
          <cell r="AA455">
            <v>0</v>
          </cell>
        </row>
        <row r="456">
          <cell r="B456" t="str">
            <v>21  -  22</v>
          </cell>
          <cell r="C456" t="str">
            <v>CC</v>
          </cell>
          <cell r="D456">
            <v>0</v>
          </cell>
          <cell r="E456">
            <v>0</v>
          </cell>
          <cell r="F456">
            <v>0</v>
          </cell>
          <cell r="G456">
            <v>0</v>
          </cell>
          <cell r="H456">
            <v>0</v>
          </cell>
          <cell r="I456">
            <v>0</v>
          </cell>
          <cell r="J456">
            <v>0</v>
          </cell>
          <cell r="K456">
            <v>0</v>
          </cell>
          <cell r="L456">
            <v>0</v>
          </cell>
          <cell r="M456">
            <v>0</v>
          </cell>
          <cell r="N456">
            <v>60</v>
          </cell>
          <cell r="O456">
            <v>0</v>
          </cell>
          <cell r="Q456" t="str">
            <v>Rain</v>
          </cell>
          <cell r="T456">
            <v>456</v>
          </cell>
          <cell r="U456">
            <v>0</v>
          </cell>
          <cell r="V456">
            <v>0</v>
          </cell>
          <cell r="W456">
            <v>0</v>
          </cell>
          <cell r="X456">
            <v>0</v>
          </cell>
          <cell r="Y456">
            <v>0</v>
          </cell>
          <cell r="Z456">
            <v>0</v>
          </cell>
          <cell r="AA456">
            <v>0</v>
          </cell>
        </row>
        <row r="457">
          <cell r="B457" t="str">
            <v>22  -  23</v>
          </cell>
          <cell r="C457" t="str">
            <v>CC</v>
          </cell>
          <cell r="D457">
            <v>0</v>
          </cell>
          <cell r="E457">
            <v>0</v>
          </cell>
          <cell r="F457">
            <v>0</v>
          </cell>
          <cell r="G457">
            <v>0</v>
          </cell>
          <cell r="H457">
            <v>0</v>
          </cell>
          <cell r="I457">
            <v>0</v>
          </cell>
          <cell r="J457">
            <v>0</v>
          </cell>
          <cell r="K457">
            <v>0</v>
          </cell>
          <cell r="L457">
            <v>0</v>
          </cell>
          <cell r="M457">
            <v>0</v>
          </cell>
          <cell r="N457">
            <v>60</v>
          </cell>
          <cell r="O457">
            <v>0</v>
          </cell>
          <cell r="Q457" t="str">
            <v>Rain</v>
          </cell>
          <cell r="T457">
            <v>457</v>
          </cell>
          <cell r="U457">
            <v>0</v>
          </cell>
          <cell r="V457">
            <v>0</v>
          </cell>
          <cell r="W457">
            <v>0</v>
          </cell>
          <cell r="X457">
            <v>0</v>
          </cell>
          <cell r="Y457">
            <v>0</v>
          </cell>
          <cell r="Z457">
            <v>0</v>
          </cell>
          <cell r="AA457">
            <v>0</v>
          </cell>
        </row>
        <row r="458">
          <cell r="B458" t="str">
            <v>23  -  24</v>
          </cell>
          <cell r="C458" t="str">
            <v>CC</v>
          </cell>
          <cell r="D458">
            <v>0</v>
          </cell>
          <cell r="E458">
            <v>0</v>
          </cell>
          <cell r="F458">
            <v>0</v>
          </cell>
          <cell r="G458">
            <v>0</v>
          </cell>
          <cell r="H458">
            <v>0</v>
          </cell>
          <cell r="I458">
            <v>0</v>
          </cell>
          <cell r="J458">
            <v>0</v>
          </cell>
          <cell r="K458">
            <v>0</v>
          </cell>
          <cell r="L458">
            <v>0</v>
          </cell>
          <cell r="M458">
            <v>0</v>
          </cell>
          <cell r="N458">
            <v>0</v>
          </cell>
          <cell r="O458">
            <v>60</v>
          </cell>
          <cell r="Q458" t="str">
            <v>Slippery</v>
          </cell>
          <cell r="T458">
            <v>458</v>
          </cell>
          <cell r="U458">
            <v>0</v>
          </cell>
          <cell r="V458">
            <v>0</v>
          </cell>
          <cell r="W458">
            <v>0</v>
          </cell>
          <cell r="X458">
            <v>0</v>
          </cell>
          <cell r="Y458">
            <v>0</v>
          </cell>
          <cell r="Z458">
            <v>0</v>
          </cell>
          <cell r="AA458">
            <v>0</v>
          </cell>
        </row>
        <row r="459">
          <cell r="B459" t="str">
            <v>24  -  01</v>
          </cell>
          <cell r="C459" t="str">
            <v>CC</v>
          </cell>
          <cell r="D459">
            <v>0</v>
          </cell>
          <cell r="E459">
            <v>0</v>
          </cell>
          <cell r="F459">
            <v>0</v>
          </cell>
          <cell r="G459">
            <v>0</v>
          </cell>
          <cell r="H459">
            <v>0</v>
          </cell>
          <cell r="I459">
            <v>0</v>
          </cell>
          <cell r="J459">
            <v>0</v>
          </cell>
          <cell r="K459">
            <v>0</v>
          </cell>
          <cell r="L459">
            <v>0</v>
          </cell>
          <cell r="M459">
            <v>0</v>
          </cell>
          <cell r="N459">
            <v>0</v>
          </cell>
          <cell r="O459">
            <v>60</v>
          </cell>
          <cell r="Q459" t="str">
            <v>Slippery</v>
          </cell>
          <cell r="T459">
            <v>459</v>
          </cell>
          <cell r="U459">
            <v>0</v>
          </cell>
          <cell r="V459">
            <v>0</v>
          </cell>
          <cell r="W459">
            <v>0</v>
          </cell>
          <cell r="X459">
            <v>0</v>
          </cell>
          <cell r="Y459">
            <v>0</v>
          </cell>
          <cell r="Z459">
            <v>0</v>
          </cell>
          <cell r="AA459">
            <v>0</v>
          </cell>
        </row>
        <row r="460">
          <cell r="B460" t="str">
            <v>01  -  02</v>
          </cell>
          <cell r="C460" t="str">
            <v>CC</v>
          </cell>
          <cell r="D460">
            <v>0</v>
          </cell>
          <cell r="E460">
            <v>0</v>
          </cell>
          <cell r="F460">
            <v>0</v>
          </cell>
          <cell r="G460">
            <v>0</v>
          </cell>
          <cell r="H460">
            <v>0</v>
          </cell>
          <cell r="I460">
            <v>0</v>
          </cell>
          <cell r="J460">
            <v>0</v>
          </cell>
          <cell r="K460">
            <v>0</v>
          </cell>
          <cell r="L460">
            <v>0</v>
          </cell>
          <cell r="M460">
            <v>0</v>
          </cell>
          <cell r="N460">
            <v>0</v>
          </cell>
          <cell r="O460">
            <v>60</v>
          </cell>
          <cell r="Q460" t="str">
            <v>Slippery</v>
          </cell>
          <cell r="T460">
            <v>460</v>
          </cell>
          <cell r="U460">
            <v>0</v>
          </cell>
          <cell r="V460">
            <v>0</v>
          </cell>
          <cell r="W460">
            <v>0</v>
          </cell>
          <cell r="X460">
            <v>0</v>
          </cell>
          <cell r="Y460">
            <v>0</v>
          </cell>
          <cell r="Z460">
            <v>0</v>
          </cell>
          <cell r="AA460">
            <v>0</v>
          </cell>
        </row>
        <row r="461">
          <cell r="B461" t="str">
            <v>02  -  03</v>
          </cell>
          <cell r="C461" t="str">
            <v>CC</v>
          </cell>
          <cell r="D461">
            <v>540</v>
          </cell>
          <cell r="E461">
            <v>540</v>
          </cell>
          <cell r="F461">
            <v>0</v>
          </cell>
          <cell r="G461">
            <v>5</v>
          </cell>
          <cell r="H461">
            <v>0</v>
          </cell>
          <cell r="I461">
            <v>5</v>
          </cell>
          <cell r="J461">
            <v>60</v>
          </cell>
          <cell r="K461">
            <v>0</v>
          </cell>
          <cell r="L461">
            <v>0</v>
          </cell>
          <cell r="M461">
            <v>0</v>
          </cell>
          <cell r="N461">
            <v>0</v>
          </cell>
          <cell r="O461">
            <v>0</v>
          </cell>
          <cell r="Q461" t="str">
            <v>Start 02:00</v>
          </cell>
          <cell r="T461">
            <v>461</v>
          </cell>
          <cell r="U461">
            <v>0</v>
          </cell>
          <cell r="V461">
            <v>0</v>
          </cell>
          <cell r="W461">
            <v>0</v>
          </cell>
          <cell r="X461">
            <v>540</v>
          </cell>
          <cell r="Y461">
            <v>0</v>
          </cell>
          <cell r="Z461">
            <v>0</v>
          </cell>
          <cell r="AA461">
            <v>0</v>
          </cell>
        </row>
        <row r="462">
          <cell r="B462" t="str">
            <v>03  -  04</v>
          </cell>
          <cell r="C462" t="str">
            <v>CC</v>
          </cell>
          <cell r="D462">
            <v>0</v>
          </cell>
          <cell r="E462">
            <v>0</v>
          </cell>
          <cell r="F462">
            <v>0</v>
          </cell>
          <cell r="G462">
            <v>0</v>
          </cell>
          <cell r="H462">
            <v>0</v>
          </cell>
          <cell r="I462">
            <v>0</v>
          </cell>
          <cell r="J462">
            <v>0</v>
          </cell>
          <cell r="K462">
            <v>0</v>
          </cell>
          <cell r="L462">
            <v>0</v>
          </cell>
          <cell r="M462">
            <v>0</v>
          </cell>
          <cell r="N462">
            <v>60</v>
          </cell>
          <cell r="O462">
            <v>0</v>
          </cell>
          <cell r="Q462" t="str">
            <v>Rain</v>
          </cell>
          <cell r="T462">
            <v>462</v>
          </cell>
          <cell r="U462">
            <v>0</v>
          </cell>
          <cell r="V462">
            <v>0</v>
          </cell>
          <cell r="W462">
            <v>0</v>
          </cell>
          <cell r="X462">
            <v>0</v>
          </cell>
          <cell r="Y462">
            <v>0</v>
          </cell>
          <cell r="Z462">
            <v>0</v>
          </cell>
          <cell r="AA462">
            <v>0</v>
          </cell>
        </row>
        <row r="463">
          <cell r="B463" t="str">
            <v>04  -  05</v>
          </cell>
          <cell r="C463" t="str">
            <v>CC</v>
          </cell>
          <cell r="D463">
            <v>0</v>
          </cell>
          <cell r="E463">
            <v>0</v>
          </cell>
          <cell r="F463">
            <v>0</v>
          </cell>
          <cell r="G463">
            <v>0</v>
          </cell>
          <cell r="H463">
            <v>0</v>
          </cell>
          <cell r="I463">
            <v>0</v>
          </cell>
          <cell r="J463">
            <v>0</v>
          </cell>
          <cell r="K463">
            <v>0</v>
          </cell>
          <cell r="L463">
            <v>0</v>
          </cell>
          <cell r="M463">
            <v>0</v>
          </cell>
          <cell r="N463">
            <v>0</v>
          </cell>
          <cell r="O463">
            <v>60</v>
          </cell>
          <cell r="Q463" t="str">
            <v>Slippery</v>
          </cell>
          <cell r="T463">
            <v>463</v>
          </cell>
          <cell r="U463">
            <v>0</v>
          </cell>
          <cell r="V463">
            <v>0</v>
          </cell>
          <cell r="W463">
            <v>0</v>
          </cell>
          <cell r="X463">
            <v>0</v>
          </cell>
          <cell r="Y463">
            <v>0</v>
          </cell>
          <cell r="Z463">
            <v>0</v>
          </cell>
          <cell r="AA463">
            <v>0</v>
          </cell>
        </row>
        <row r="464">
          <cell r="B464" t="str">
            <v>05  -  06</v>
          </cell>
          <cell r="C464" t="str">
            <v>CC</v>
          </cell>
          <cell r="D464">
            <v>0</v>
          </cell>
          <cell r="E464">
            <v>0</v>
          </cell>
          <cell r="F464">
            <v>0</v>
          </cell>
          <cell r="G464">
            <v>0</v>
          </cell>
          <cell r="H464">
            <v>0</v>
          </cell>
          <cell r="I464">
            <v>0</v>
          </cell>
          <cell r="J464">
            <v>0</v>
          </cell>
          <cell r="K464">
            <v>0</v>
          </cell>
          <cell r="L464">
            <v>0</v>
          </cell>
          <cell r="M464">
            <v>0</v>
          </cell>
          <cell r="N464">
            <v>0</v>
          </cell>
          <cell r="O464">
            <v>60</v>
          </cell>
          <cell r="Q464" t="str">
            <v>Slippery</v>
          </cell>
          <cell r="T464">
            <v>464</v>
          </cell>
          <cell r="U464">
            <v>0</v>
          </cell>
          <cell r="V464">
            <v>0</v>
          </cell>
          <cell r="W464">
            <v>0</v>
          </cell>
          <cell r="X464">
            <v>0</v>
          </cell>
          <cell r="Y464">
            <v>0</v>
          </cell>
          <cell r="Z464">
            <v>0</v>
          </cell>
          <cell r="AA464">
            <v>0</v>
          </cell>
        </row>
        <row r="465">
          <cell r="B465" t="str">
            <v>06  -  07</v>
          </cell>
          <cell r="C465" t="str">
            <v>CC</v>
          </cell>
          <cell r="D465">
            <v>0</v>
          </cell>
          <cell r="E465">
            <v>0</v>
          </cell>
          <cell r="F465">
            <v>0</v>
          </cell>
          <cell r="G465">
            <v>0</v>
          </cell>
          <cell r="H465">
            <v>0</v>
          </cell>
          <cell r="I465">
            <v>0</v>
          </cell>
          <cell r="J465">
            <v>0</v>
          </cell>
          <cell r="K465">
            <v>30</v>
          </cell>
          <cell r="L465">
            <v>0</v>
          </cell>
          <cell r="M465">
            <v>0</v>
          </cell>
          <cell r="N465">
            <v>0</v>
          </cell>
          <cell r="O465">
            <v>30</v>
          </cell>
          <cell r="Q465" t="str">
            <v>Slippery</v>
          </cell>
          <cell r="T465">
            <v>465</v>
          </cell>
          <cell r="U465">
            <v>0</v>
          </cell>
          <cell r="V465">
            <v>0</v>
          </cell>
          <cell r="W465">
            <v>0</v>
          </cell>
          <cell r="X465">
            <v>0</v>
          </cell>
          <cell r="Y465">
            <v>0</v>
          </cell>
          <cell r="Z465">
            <v>0</v>
          </cell>
          <cell r="AA465">
            <v>0</v>
          </cell>
        </row>
        <row r="466">
          <cell r="B466" t="str">
            <v>RESUME</v>
          </cell>
          <cell r="C466" t="str">
            <v>PROD</v>
          </cell>
          <cell r="E466" t="str">
            <v>PROD'TY</v>
          </cell>
          <cell r="G466" t="str">
            <v>WORK HOURS</v>
          </cell>
          <cell r="J466" t="str">
            <v>LOST TIME</v>
          </cell>
          <cell r="L466" t="str">
            <v>DOWN</v>
          </cell>
          <cell r="M466" t="str">
            <v>PA</v>
          </cell>
          <cell r="O466" t="str">
            <v>UA PROD</v>
          </cell>
          <cell r="Q466" t="str">
            <v>OPERATOR</v>
          </cell>
          <cell r="R466" t="str">
            <v>GROUP LEADER</v>
          </cell>
          <cell r="T466">
            <v>466</v>
          </cell>
        </row>
        <row r="467">
          <cell r="B467" t="str">
            <v>GROUP</v>
          </cell>
          <cell r="C467" t="str">
            <v>WASTE</v>
          </cell>
          <cell r="D467" t="str">
            <v>CC</v>
          </cell>
          <cell r="E467" t="str">
            <v>WASTE</v>
          </cell>
          <cell r="F467" t="str">
            <v>CC</v>
          </cell>
          <cell r="G467" t="str">
            <v>WASTE</v>
          </cell>
          <cell r="H467" t="str">
            <v>CC</v>
          </cell>
          <cell r="I467" t="str">
            <v>GEN</v>
          </cell>
          <cell r="J467" t="str">
            <v>DELAY</v>
          </cell>
          <cell r="K467" t="str">
            <v>IDLE</v>
          </cell>
          <cell r="L467" t="str">
            <v>TIME</v>
          </cell>
          <cell r="M467" t="str">
            <v>PLAN</v>
          </cell>
          <cell r="N467" t="str">
            <v>ACT</v>
          </cell>
          <cell r="O467" t="str">
            <v>PLAN</v>
          </cell>
          <cell r="P467" t="str">
            <v>ACT</v>
          </cell>
          <cell r="T467">
            <v>467</v>
          </cell>
        </row>
        <row r="468">
          <cell r="B468" t="str">
            <v>Shift 1</v>
          </cell>
          <cell r="C468">
            <v>0</v>
          </cell>
          <cell r="D468">
            <v>2340</v>
          </cell>
          <cell r="E468">
            <v>0</v>
          </cell>
          <cell r="F468">
            <v>379.45945945945942</v>
          </cell>
          <cell r="G468">
            <v>0</v>
          </cell>
          <cell r="H468">
            <v>6.166666666666667</v>
          </cell>
          <cell r="I468">
            <v>0</v>
          </cell>
          <cell r="J468">
            <v>1.5</v>
          </cell>
          <cell r="K468">
            <v>0.33333333333333331</v>
          </cell>
          <cell r="L468">
            <v>0</v>
          </cell>
          <cell r="M468">
            <v>0.95</v>
          </cell>
          <cell r="N468">
            <v>1</v>
          </cell>
          <cell r="O468">
            <v>0.875</v>
          </cell>
          <cell r="P468">
            <v>0.77083333333333337</v>
          </cell>
          <cell r="Q468">
            <v>0</v>
          </cell>
          <cell r="R468">
            <v>0</v>
          </cell>
          <cell r="T468">
            <v>468</v>
          </cell>
          <cell r="U468">
            <v>270</v>
          </cell>
          <cell r="V468">
            <v>0</v>
          </cell>
          <cell r="W468">
            <v>0</v>
          </cell>
          <cell r="X468">
            <v>360</v>
          </cell>
          <cell r="Y468">
            <v>1710</v>
          </cell>
          <cell r="Z468">
            <v>0</v>
          </cell>
          <cell r="AA468">
            <v>0</v>
          </cell>
        </row>
        <row r="469">
          <cell r="B469" t="str">
            <v>Shift 2</v>
          </cell>
          <cell r="C469">
            <v>0</v>
          </cell>
          <cell r="D469">
            <v>450</v>
          </cell>
          <cell r="E469">
            <v>0</v>
          </cell>
          <cell r="F469">
            <v>360</v>
          </cell>
          <cell r="G469">
            <v>0</v>
          </cell>
          <cell r="H469">
            <v>1.25</v>
          </cell>
          <cell r="I469">
            <v>0</v>
          </cell>
          <cell r="J469">
            <v>1.75</v>
          </cell>
          <cell r="K469">
            <v>5</v>
          </cell>
          <cell r="L469">
            <v>0</v>
          </cell>
          <cell r="M469">
            <v>0.95</v>
          </cell>
          <cell r="N469">
            <v>1</v>
          </cell>
          <cell r="O469">
            <v>0.875</v>
          </cell>
          <cell r="P469">
            <v>0.15625</v>
          </cell>
          <cell r="Q469">
            <v>0</v>
          </cell>
          <cell r="R469">
            <v>0</v>
          </cell>
          <cell r="T469">
            <v>469</v>
          </cell>
          <cell r="U469">
            <v>450</v>
          </cell>
          <cell r="V469">
            <v>0</v>
          </cell>
          <cell r="W469">
            <v>0</v>
          </cell>
          <cell r="X469">
            <v>0</v>
          </cell>
          <cell r="Y469">
            <v>0</v>
          </cell>
          <cell r="Z469">
            <v>0</v>
          </cell>
          <cell r="AA469">
            <v>0</v>
          </cell>
        </row>
        <row r="470">
          <cell r="B470" t="str">
            <v>Shift 3</v>
          </cell>
          <cell r="C470">
            <v>0</v>
          </cell>
          <cell r="D470">
            <v>540</v>
          </cell>
          <cell r="E470">
            <v>0</v>
          </cell>
          <cell r="F470">
            <v>540</v>
          </cell>
          <cell r="G470">
            <v>0</v>
          </cell>
          <cell r="H470">
            <v>1</v>
          </cell>
          <cell r="I470">
            <v>0.5</v>
          </cell>
          <cell r="J470">
            <v>0</v>
          </cell>
          <cell r="K470">
            <v>6.5</v>
          </cell>
          <cell r="L470">
            <v>0</v>
          </cell>
          <cell r="M470">
            <v>0.95</v>
          </cell>
          <cell r="N470">
            <v>1</v>
          </cell>
          <cell r="O470">
            <v>0.875</v>
          </cell>
          <cell r="P470">
            <v>0.1875</v>
          </cell>
          <cell r="Q470">
            <v>0</v>
          </cell>
          <cell r="R470">
            <v>0</v>
          </cell>
          <cell r="T470">
            <v>470</v>
          </cell>
          <cell r="U470">
            <v>0</v>
          </cell>
          <cell r="V470">
            <v>0</v>
          </cell>
          <cell r="W470">
            <v>0</v>
          </cell>
          <cell r="X470">
            <v>540</v>
          </cell>
          <cell r="Y470">
            <v>0</v>
          </cell>
          <cell r="Z470">
            <v>0</v>
          </cell>
          <cell r="AA470">
            <v>0</v>
          </cell>
        </row>
        <row r="471">
          <cell r="B471" t="str">
            <v>Shift 6</v>
          </cell>
          <cell r="C471">
            <v>0</v>
          </cell>
          <cell r="D471">
            <v>2790</v>
          </cell>
          <cell r="E471">
            <v>0</v>
          </cell>
          <cell r="F471">
            <v>376.17977528089887</v>
          </cell>
          <cell r="G471">
            <v>0</v>
          </cell>
          <cell r="H471">
            <v>7.416666666666667</v>
          </cell>
          <cell r="I471">
            <v>0</v>
          </cell>
          <cell r="J471">
            <v>2.25</v>
          </cell>
          <cell r="K471">
            <v>1.3333333333333333</v>
          </cell>
          <cell r="L471">
            <v>0</v>
          </cell>
          <cell r="M471">
            <v>0.95</v>
          </cell>
          <cell r="N471">
            <v>1</v>
          </cell>
          <cell r="O471">
            <v>0.875</v>
          </cell>
          <cell r="P471">
            <v>0.67424242424242431</v>
          </cell>
          <cell r="Q471" t="str">
            <v>Dedi Rapsody</v>
          </cell>
          <cell r="R471" t="str">
            <v>Parjo Yoseph</v>
          </cell>
          <cell r="T471">
            <v>471</v>
          </cell>
          <cell r="U471">
            <v>720</v>
          </cell>
          <cell r="V471">
            <v>0</v>
          </cell>
          <cell r="W471">
            <v>0</v>
          </cell>
          <cell r="X471">
            <v>360</v>
          </cell>
          <cell r="Y471">
            <v>1710</v>
          </cell>
          <cell r="Z471">
            <v>0</v>
          </cell>
          <cell r="AA471">
            <v>0</v>
          </cell>
        </row>
        <row r="472">
          <cell r="B472" t="str">
            <v>Shift 7</v>
          </cell>
          <cell r="C472">
            <v>0</v>
          </cell>
          <cell r="D472">
            <v>540</v>
          </cell>
          <cell r="E472">
            <v>0</v>
          </cell>
          <cell r="F472">
            <v>540</v>
          </cell>
          <cell r="G472">
            <v>0</v>
          </cell>
          <cell r="H472">
            <v>1</v>
          </cell>
          <cell r="I472">
            <v>0.5</v>
          </cell>
          <cell r="J472">
            <v>1</v>
          </cell>
          <cell r="K472">
            <v>10.5</v>
          </cell>
          <cell r="L472">
            <v>0</v>
          </cell>
          <cell r="M472">
            <v>0.95</v>
          </cell>
          <cell r="N472">
            <v>1</v>
          </cell>
          <cell r="O472">
            <v>0.875</v>
          </cell>
          <cell r="P472">
            <v>0.11538461538461539</v>
          </cell>
          <cell r="Q472" t="str">
            <v>Rudi Sarwedi</v>
          </cell>
          <cell r="R472" t="str">
            <v>Bidrun Abidin</v>
          </cell>
          <cell r="T472">
            <v>472</v>
          </cell>
          <cell r="U472">
            <v>0</v>
          </cell>
          <cell r="V472">
            <v>0</v>
          </cell>
          <cell r="W472">
            <v>0</v>
          </cell>
          <cell r="X472">
            <v>540</v>
          </cell>
          <cell r="Y472">
            <v>0</v>
          </cell>
          <cell r="Z472">
            <v>0</v>
          </cell>
          <cell r="AA472">
            <v>0</v>
          </cell>
        </row>
        <row r="473">
          <cell r="B473" t="str">
            <v>TOTAL</v>
          </cell>
          <cell r="C473">
            <v>0</v>
          </cell>
          <cell r="D473">
            <v>3330</v>
          </cell>
          <cell r="E473">
            <v>0</v>
          </cell>
          <cell r="F473">
            <v>395.6435643564356</v>
          </cell>
          <cell r="G473">
            <v>0</v>
          </cell>
          <cell r="H473">
            <v>8.4166666666666679</v>
          </cell>
          <cell r="I473">
            <v>0.5</v>
          </cell>
          <cell r="J473">
            <v>3.25</v>
          </cell>
          <cell r="K473">
            <v>11.833333333333334</v>
          </cell>
          <cell r="L473">
            <v>0</v>
          </cell>
          <cell r="M473">
            <v>0.95</v>
          </cell>
          <cell r="N473">
            <v>1</v>
          </cell>
          <cell r="O473">
            <v>0.875</v>
          </cell>
          <cell r="P473">
            <v>0.37152777777777773</v>
          </cell>
          <cell r="Q473" t="str">
            <v>Hiras Silaban</v>
          </cell>
          <cell r="R473" t="str">
            <v>Fresye A L</v>
          </cell>
          <cell r="T473">
            <v>473</v>
          </cell>
          <cell r="U473">
            <v>720</v>
          </cell>
          <cell r="V473">
            <v>0</v>
          </cell>
          <cell r="W473">
            <v>0</v>
          </cell>
          <cell r="X473">
            <v>900</v>
          </cell>
          <cell r="Y473">
            <v>1710</v>
          </cell>
          <cell r="Z473">
            <v>0</v>
          </cell>
          <cell r="AA473">
            <v>0</v>
          </cell>
        </row>
        <row r="474">
          <cell r="T474">
            <v>474</v>
          </cell>
        </row>
        <row r="475">
          <cell r="B475" t="str">
            <v>TIME</v>
          </cell>
          <cell r="C475" t="str">
            <v>WASTE</v>
          </cell>
          <cell r="D475" t="str">
            <v>EX1008</v>
          </cell>
          <cell r="E475" t="str">
            <v>TYPE</v>
          </cell>
          <cell r="F475" t="str">
            <v>PC 1250</v>
          </cell>
          <cell r="H475" t="str">
            <v>Plan Prod'ty :</v>
          </cell>
          <cell r="J475">
            <v>0</v>
          </cell>
          <cell r="M475" t="str">
            <v>Distance :</v>
          </cell>
          <cell r="O475">
            <v>2.2211916644542598</v>
          </cell>
          <cell r="T475">
            <v>475</v>
          </cell>
          <cell r="U475" t="str">
            <v>EX1008</v>
          </cell>
        </row>
        <row r="476">
          <cell r="C476" t="str">
            <v>MAT</v>
          </cell>
          <cell r="D476" t="str">
            <v>PROD</v>
          </cell>
          <cell r="E476" t="str">
            <v>PROD'TY</v>
          </cell>
          <cell r="F476" t="str">
            <v>Q'TY DT</v>
          </cell>
          <cell r="J476" t="str">
            <v>HOURS</v>
          </cell>
          <cell r="Q476" t="str">
            <v>REMARK PRODUKTIVITAS</v>
          </cell>
          <cell r="T476">
            <v>476</v>
          </cell>
          <cell r="U476" t="str">
            <v>ROM</v>
          </cell>
          <cell r="V476" t="str">
            <v>Crush1</v>
          </cell>
          <cell r="W476" t="str">
            <v>Crush2</v>
          </cell>
          <cell r="X476" t="str">
            <v>Crush3</v>
          </cell>
          <cell r="Y476" t="str">
            <v>Crush4</v>
          </cell>
          <cell r="Z476" t="str">
            <v>Crush5</v>
          </cell>
          <cell r="AA476" t="str">
            <v>Crush6</v>
          </cell>
        </row>
        <row r="477">
          <cell r="E477" t="str">
            <v>( By work )</v>
          </cell>
          <cell r="F477" t="str">
            <v>785</v>
          </cell>
          <cell r="G477" t="str">
            <v>785-CB</v>
          </cell>
          <cell r="H477" t="str">
            <v>A40/HM</v>
          </cell>
          <cell r="I477" t="str">
            <v>Total</v>
          </cell>
          <cell r="J477" t="str">
            <v>Work</v>
          </cell>
          <cell r="K477" t="str">
            <v>General</v>
          </cell>
          <cell r="L477" t="str">
            <v>Delay</v>
          </cell>
          <cell r="M477" t="str">
            <v>Idle</v>
          </cell>
          <cell r="N477" t="str">
            <v>Rain</v>
          </cell>
          <cell r="O477" t="str">
            <v>Slipp</v>
          </cell>
          <cell r="P477" t="str">
            <v>B/D</v>
          </cell>
          <cell r="T477">
            <v>477</v>
          </cell>
        </row>
        <row r="478">
          <cell r="B478" t="str">
            <v>07  - 08</v>
          </cell>
          <cell r="C478" t="str">
            <v>OB</v>
          </cell>
          <cell r="D478">
            <v>0</v>
          </cell>
          <cell r="E478">
            <v>0</v>
          </cell>
          <cell r="F478">
            <v>0</v>
          </cell>
          <cell r="G478">
            <v>0</v>
          </cell>
          <cell r="H478">
            <v>0</v>
          </cell>
          <cell r="I478">
            <v>0</v>
          </cell>
          <cell r="J478">
            <v>0</v>
          </cell>
          <cell r="K478">
            <v>0</v>
          </cell>
          <cell r="L478">
            <v>60</v>
          </cell>
          <cell r="M478">
            <v>0</v>
          </cell>
          <cell r="N478">
            <v>0</v>
          </cell>
          <cell r="O478">
            <v>0</v>
          </cell>
          <cell r="Q478" t="str">
            <v>Stand By No operator</v>
          </cell>
          <cell r="T478">
            <v>478</v>
          </cell>
          <cell r="U478">
            <v>0</v>
          </cell>
          <cell r="V478">
            <v>0</v>
          </cell>
          <cell r="W478">
            <v>0</v>
          </cell>
          <cell r="X478">
            <v>0</v>
          </cell>
          <cell r="Y478">
            <v>0</v>
          </cell>
          <cell r="Z478">
            <v>0</v>
          </cell>
          <cell r="AA478">
            <v>0</v>
          </cell>
        </row>
        <row r="479">
          <cell r="B479" t="str">
            <v>08  - 09</v>
          </cell>
          <cell r="C479" t="str">
            <v>OB</v>
          </cell>
          <cell r="D479">
            <v>0</v>
          </cell>
          <cell r="E479">
            <v>0</v>
          </cell>
          <cell r="F479">
            <v>0</v>
          </cell>
          <cell r="G479">
            <v>0</v>
          </cell>
          <cell r="H479">
            <v>0</v>
          </cell>
          <cell r="I479">
            <v>0</v>
          </cell>
          <cell r="J479">
            <v>0</v>
          </cell>
          <cell r="K479">
            <v>0</v>
          </cell>
          <cell r="L479">
            <v>60</v>
          </cell>
          <cell r="M479">
            <v>0</v>
          </cell>
          <cell r="N479">
            <v>0</v>
          </cell>
          <cell r="O479">
            <v>0</v>
          </cell>
          <cell r="Q479" t="str">
            <v>Stand By No operator</v>
          </cell>
          <cell r="T479">
            <v>479</v>
          </cell>
          <cell r="U479">
            <v>0</v>
          </cell>
          <cell r="V479">
            <v>0</v>
          </cell>
          <cell r="W479">
            <v>0</v>
          </cell>
          <cell r="X479">
            <v>0</v>
          </cell>
          <cell r="Y479">
            <v>0</v>
          </cell>
          <cell r="Z479">
            <v>0</v>
          </cell>
          <cell r="AA479">
            <v>0</v>
          </cell>
        </row>
        <row r="480">
          <cell r="B480" t="str">
            <v>09  - 10</v>
          </cell>
          <cell r="C480" t="str">
            <v>OB</v>
          </cell>
          <cell r="D480">
            <v>0</v>
          </cell>
          <cell r="E480">
            <v>0</v>
          </cell>
          <cell r="F480">
            <v>0</v>
          </cell>
          <cell r="G480">
            <v>0</v>
          </cell>
          <cell r="H480">
            <v>0</v>
          </cell>
          <cell r="I480">
            <v>0</v>
          </cell>
          <cell r="J480">
            <v>0</v>
          </cell>
          <cell r="K480">
            <v>0</v>
          </cell>
          <cell r="L480">
            <v>60</v>
          </cell>
          <cell r="M480">
            <v>0</v>
          </cell>
          <cell r="N480">
            <v>0</v>
          </cell>
          <cell r="O480">
            <v>0</v>
          </cell>
          <cell r="Q480" t="str">
            <v>Stand By No operator</v>
          </cell>
          <cell r="T480">
            <v>480</v>
          </cell>
          <cell r="U480">
            <v>0</v>
          </cell>
          <cell r="V480">
            <v>0</v>
          </cell>
          <cell r="W480">
            <v>0</v>
          </cell>
          <cell r="X480">
            <v>0</v>
          </cell>
          <cell r="Y480">
            <v>0</v>
          </cell>
          <cell r="Z480">
            <v>0</v>
          </cell>
          <cell r="AA480">
            <v>0</v>
          </cell>
        </row>
        <row r="481">
          <cell r="B481" t="str">
            <v>10  - 11</v>
          </cell>
          <cell r="C481" t="str">
            <v>OB</v>
          </cell>
          <cell r="D481">
            <v>114</v>
          </cell>
          <cell r="E481">
            <v>380</v>
          </cell>
          <cell r="F481">
            <v>3</v>
          </cell>
          <cell r="G481">
            <v>0</v>
          </cell>
          <cell r="H481">
            <v>0</v>
          </cell>
          <cell r="I481">
            <v>3</v>
          </cell>
          <cell r="J481">
            <v>18</v>
          </cell>
          <cell r="K481">
            <v>0</v>
          </cell>
          <cell r="L481">
            <v>42</v>
          </cell>
          <cell r="M481">
            <v>0</v>
          </cell>
          <cell r="N481">
            <v>0</v>
          </cell>
          <cell r="O481">
            <v>0</v>
          </cell>
          <cell r="Q481" t="str">
            <v>Stand By Start 10:42</v>
          </cell>
          <cell r="T481">
            <v>481</v>
          </cell>
          <cell r="U481">
            <v>0</v>
          </cell>
          <cell r="V481">
            <v>0</v>
          </cell>
          <cell r="W481">
            <v>0</v>
          </cell>
          <cell r="X481">
            <v>0</v>
          </cell>
          <cell r="Y481">
            <v>0</v>
          </cell>
          <cell r="Z481">
            <v>0</v>
          </cell>
          <cell r="AA481">
            <v>0</v>
          </cell>
        </row>
        <row r="482">
          <cell r="B482" t="str">
            <v>11  - 12</v>
          </cell>
          <cell r="C482" t="str">
            <v>OB</v>
          </cell>
          <cell r="D482">
            <v>380</v>
          </cell>
          <cell r="E482">
            <v>380</v>
          </cell>
          <cell r="F482">
            <v>5</v>
          </cell>
          <cell r="G482">
            <v>0</v>
          </cell>
          <cell r="H482">
            <v>0</v>
          </cell>
          <cell r="I482">
            <v>5</v>
          </cell>
          <cell r="J482">
            <v>60</v>
          </cell>
          <cell r="K482">
            <v>0</v>
          </cell>
          <cell r="L482">
            <v>0</v>
          </cell>
          <cell r="M482">
            <v>0</v>
          </cell>
          <cell r="N482">
            <v>0</v>
          </cell>
          <cell r="O482">
            <v>0</v>
          </cell>
          <cell r="Q482">
            <v>0</v>
          </cell>
          <cell r="T482">
            <v>482</v>
          </cell>
          <cell r="U482">
            <v>0</v>
          </cell>
          <cell r="V482">
            <v>0</v>
          </cell>
          <cell r="W482">
            <v>0</v>
          </cell>
          <cell r="X482">
            <v>0</v>
          </cell>
          <cell r="Y482">
            <v>0</v>
          </cell>
          <cell r="Z482">
            <v>0</v>
          </cell>
          <cell r="AA482">
            <v>0</v>
          </cell>
        </row>
        <row r="483">
          <cell r="B483" t="str">
            <v>12  - 13</v>
          </cell>
          <cell r="C483" t="str">
            <v>OB</v>
          </cell>
          <cell r="D483">
            <v>0</v>
          </cell>
          <cell r="E483">
            <v>0</v>
          </cell>
          <cell r="F483">
            <v>0</v>
          </cell>
          <cell r="G483">
            <v>0</v>
          </cell>
          <cell r="H483">
            <v>0</v>
          </cell>
          <cell r="I483">
            <v>0</v>
          </cell>
          <cell r="J483">
            <v>0</v>
          </cell>
          <cell r="K483">
            <v>0</v>
          </cell>
          <cell r="L483">
            <v>60</v>
          </cell>
          <cell r="M483">
            <v>0</v>
          </cell>
          <cell r="N483">
            <v>0</v>
          </cell>
          <cell r="O483">
            <v>0</v>
          </cell>
          <cell r="Q483" t="str">
            <v>Rest Time</v>
          </cell>
          <cell r="T483">
            <v>483</v>
          </cell>
          <cell r="U483">
            <v>0</v>
          </cell>
          <cell r="V483">
            <v>0</v>
          </cell>
          <cell r="W483">
            <v>0</v>
          </cell>
          <cell r="X483">
            <v>0</v>
          </cell>
          <cell r="Y483">
            <v>0</v>
          </cell>
          <cell r="Z483">
            <v>0</v>
          </cell>
          <cell r="AA483">
            <v>0</v>
          </cell>
        </row>
        <row r="484">
          <cell r="B484" t="str">
            <v>13  -  14</v>
          </cell>
          <cell r="C484" t="str">
            <v>OB</v>
          </cell>
          <cell r="D484">
            <v>570</v>
          </cell>
          <cell r="E484">
            <v>570</v>
          </cell>
          <cell r="F484">
            <v>5</v>
          </cell>
          <cell r="G484">
            <v>0</v>
          </cell>
          <cell r="H484">
            <v>0</v>
          </cell>
          <cell r="I484">
            <v>5</v>
          </cell>
          <cell r="J484">
            <v>60</v>
          </cell>
          <cell r="K484">
            <v>0</v>
          </cell>
          <cell r="L484">
            <v>0</v>
          </cell>
          <cell r="M484">
            <v>0</v>
          </cell>
          <cell r="N484">
            <v>0</v>
          </cell>
          <cell r="O484">
            <v>0</v>
          </cell>
          <cell r="Q484">
            <v>0</v>
          </cell>
          <cell r="T484">
            <v>484</v>
          </cell>
          <cell r="U484">
            <v>0</v>
          </cell>
          <cell r="V484">
            <v>0</v>
          </cell>
          <cell r="W484">
            <v>0</v>
          </cell>
          <cell r="X484">
            <v>0</v>
          </cell>
          <cell r="Y484">
            <v>0</v>
          </cell>
          <cell r="Z484">
            <v>0</v>
          </cell>
          <cell r="AA484">
            <v>0</v>
          </cell>
        </row>
        <row r="485">
          <cell r="B485" t="str">
            <v>14  -  15</v>
          </cell>
          <cell r="C485" t="str">
            <v>OB</v>
          </cell>
          <cell r="D485">
            <v>0</v>
          </cell>
          <cell r="E485">
            <v>0</v>
          </cell>
          <cell r="F485">
            <v>0</v>
          </cell>
          <cell r="G485">
            <v>0</v>
          </cell>
          <cell r="H485">
            <v>0</v>
          </cell>
          <cell r="I485">
            <v>0</v>
          </cell>
          <cell r="J485">
            <v>0</v>
          </cell>
          <cell r="K485">
            <v>0</v>
          </cell>
          <cell r="L485">
            <v>0</v>
          </cell>
          <cell r="M485">
            <v>0</v>
          </cell>
          <cell r="N485">
            <v>60</v>
          </cell>
          <cell r="O485">
            <v>0</v>
          </cell>
          <cell r="Q485" t="str">
            <v>Rain</v>
          </cell>
          <cell r="T485">
            <v>485</v>
          </cell>
          <cell r="U485">
            <v>0</v>
          </cell>
          <cell r="V485">
            <v>0</v>
          </cell>
          <cell r="W485">
            <v>0</v>
          </cell>
          <cell r="X485">
            <v>0</v>
          </cell>
          <cell r="Y485">
            <v>0</v>
          </cell>
          <cell r="Z485">
            <v>0</v>
          </cell>
          <cell r="AA485">
            <v>0</v>
          </cell>
        </row>
        <row r="486">
          <cell r="B486" t="str">
            <v>15  -  16</v>
          </cell>
          <cell r="C486" t="str">
            <v>OB</v>
          </cell>
          <cell r="D486">
            <v>0</v>
          </cell>
          <cell r="E486">
            <v>0</v>
          </cell>
          <cell r="F486">
            <v>0</v>
          </cell>
          <cell r="G486">
            <v>0</v>
          </cell>
          <cell r="H486">
            <v>0</v>
          </cell>
          <cell r="I486">
            <v>0</v>
          </cell>
          <cell r="J486">
            <v>0</v>
          </cell>
          <cell r="K486">
            <v>0</v>
          </cell>
          <cell r="L486">
            <v>0</v>
          </cell>
          <cell r="M486">
            <v>0</v>
          </cell>
          <cell r="N486">
            <v>0</v>
          </cell>
          <cell r="O486">
            <v>60</v>
          </cell>
          <cell r="Q486" t="str">
            <v>Slippery</v>
          </cell>
          <cell r="T486">
            <v>486</v>
          </cell>
          <cell r="U486">
            <v>0</v>
          </cell>
          <cell r="V486">
            <v>0</v>
          </cell>
          <cell r="W486">
            <v>0</v>
          </cell>
          <cell r="X486">
            <v>0</v>
          </cell>
          <cell r="Y486">
            <v>0</v>
          </cell>
          <cell r="Z486">
            <v>0</v>
          </cell>
          <cell r="AA486">
            <v>0</v>
          </cell>
        </row>
        <row r="487">
          <cell r="B487" t="str">
            <v>16  -  17</v>
          </cell>
          <cell r="C487" t="str">
            <v>OB</v>
          </cell>
          <cell r="D487">
            <v>114</v>
          </cell>
          <cell r="E487">
            <v>380</v>
          </cell>
          <cell r="F487">
            <v>4</v>
          </cell>
          <cell r="G487">
            <v>0</v>
          </cell>
          <cell r="H487">
            <v>0</v>
          </cell>
          <cell r="I487">
            <v>4</v>
          </cell>
          <cell r="J487">
            <v>18</v>
          </cell>
          <cell r="K487">
            <v>0</v>
          </cell>
          <cell r="L487">
            <v>0</v>
          </cell>
          <cell r="M487">
            <v>0</v>
          </cell>
          <cell r="N487">
            <v>0</v>
          </cell>
          <cell r="O487">
            <v>42</v>
          </cell>
          <cell r="Q487" t="str">
            <v>Slippery Start 16:42</v>
          </cell>
          <cell r="T487">
            <v>487</v>
          </cell>
          <cell r="U487">
            <v>0</v>
          </cell>
          <cell r="V487">
            <v>0</v>
          </cell>
          <cell r="W487">
            <v>0</v>
          </cell>
          <cell r="X487">
            <v>0</v>
          </cell>
          <cell r="Y487">
            <v>0</v>
          </cell>
          <cell r="Z487">
            <v>0</v>
          </cell>
          <cell r="AA487">
            <v>0</v>
          </cell>
        </row>
        <row r="488">
          <cell r="B488" t="str">
            <v>17  -  18</v>
          </cell>
          <cell r="C488" t="str">
            <v>OB</v>
          </cell>
          <cell r="D488">
            <v>304</v>
          </cell>
          <cell r="E488">
            <v>364.8</v>
          </cell>
          <cell r="F488">
            <v>4</v>
          </cell>
          <cell r="G488">
            <v>0</v>
          </cell>
          <cell r="H488">
            <v>0</v>
          </cell>
          <cell r="I488">
            <v>4</v>
          </cell>
          <cell r="J488">
            <v>50</v>
          </cell>
          <cell r="K488">
            <v>0</v>
          </cell>
          <cell r="L488">
            <v>10</v>
          </cell>
          <cell r="M488">
            <v>0</v>
          </cell>
          <cell r="N488">
            <v>0</v>
          </cell>
          <cell r="O488">
            <v>0</v>
          </cell>
          <cell r="Q488" t="str">
            <v>Shift Change</v>
          </cell>
          <cell r="T488">
            <v>488</v>
          </cell>
          <cell r="U488">
            <v>0</v>
          </cell>
          <cell r="V488">
            <v>0</v>
          </cell>
          <cell r="W488">
            <v>0</v>
          </cell>
          <cell r="X488">
            <v>0</v>
          </cell>
          <cell r="Y488">
            <v>0</v>
          </cell>
          <cell r="Z488">
            <v>0</v>
          </cell>
          <cell r="AA488">
            <v>0</v>
          </cell>
        </row>
        <row r="489">
          <cell r="B489" t="str">
            <v>18  -  19</v>
          </cell>
          <cell r="C489" t="str">
            <v>OB</v>
          </cell>
          <cell r="D489">
            <v>342</v>
          </cell>
          <cell r="E489">
            <v>456</v>
          </cell>
          <cell r="F489">
            <v>5</v>
          </cell>
          <cell r="G489">
            <v>0</v>
          </cell>
          <cell r="H489">
            <v>0</v>
          </cell>
          <cell r="I489">
            <v>5</v>
          </cell>
          <cell r="J489">
            <v>45</v>
          </cell>
          <cell r="K489">
            <v>0</v>
          </cell>
          <cell r="L489">
            <v>15</v>
          </cell>
          <cell r="M489">
            <v>0</v>
          </cell>
          <cell r="N489">
            <v>0</v>
          </cell>
          <cell r="O489">
            <v>0</v>
          </cell>
          <cell r="Q489" t="str">
            <v>P2H, Start 18:15</v>
          </cell>
          <cell r="T489">
            <v>489</v>
          </cell>
          <cell r="U489">
            <v>0</v>
          </cell>
          <cell r="V489">
            <v>0</v>
          </cell>
          <cell r="W489">
            <v>0</v>
          </cell>
          <cell r="X489">
            <v>0</v>
          </cell>
          <cell r="Y489">
            <v>0</v>
          </cell>
          <cell r="Z489">
            <v>0</v>
          </cell>
          <cell r="AA489">
            <v>0</v>
          </cell>
        </row>
        <row r="490">
          <cell r="B490" t="str">
            <v>19  -  20</v>
          </cell>
          <cell r="C490" t="str">
            <v>OB</v>
          </cell>
          <cell r="D490">
            <v>0</v>
          </cell>
          <cell r="E490">
            <v>0</v>
          </cell>
          <cell r="F490">
            <v>0</v>
          </cell>
          <cell r="G490">
            <v>0</v>
          </cell>
          <cell r="H490">
            <v>0</v>
          </cell>
          <cell r="I490">
            <v>0</v>
          </cell>
          <cell r="J490">
            <v>0</v>
          </cell>
          <cell r="K490">
            <v>0</v>
          </cell>
          <cell r="L490">
            <v>0</v>
          </cell>
          <cell r="M490">
            <v>0</v>
          </cell>
          <cell r="N490">
            <v>60</v>
          </cell>
          <cell r="O490">
            <v>0</v>
          </cell>
          <cell r="Q490" t="str">
            <v>Rain</v>
          </cell>
          <cell r="T490">
            <v>490</v>
          </cell>
          <cell r="U490">
            <v>0</v>
          </cell>
          <cell r="V490">
            <v>0</v>
          </cell>
          <cell r="W490">
            <v>0</v>
          </cell>
          <cell r="X490">
            <v>0</v>
          </cell>
          <cell r="Y490">
            <v>0</v>
          </cell>
          <cell r="Z490">
            <v>0</v>
          </cell>
          <cell r="AA490">
            <v>0</v>
          </cell>
        </row>
        <row r="491">
          <cell r="B491" t="str">
            <v>20  -  21</v>
          </cell>
          <cell r="C491" t="str">
            <v>OB</v>
          </cell>
          <cell r="D491">
            <v>0</v>
          </cell>
          <cell r="E491">
            <v>0</v>
          </cell>
          <cell r="F491">
            <v>0</v>
          </cell>
          <cell r="G491">
            <v>0</v>
          </cell>
          <cell r="H491">
            <v>0</v>
          </cell>
          <cell r="I491">
            <v>0</v>
          </cell>
          <cell r="J491">
            <v>0</v>
          </cell>
          <cell r="K491">
            <v>0</v>
          </cell>
          <cell r="L491">
            <v>0</v>
          </cell>
          <cell r="M491">
            <v>0</v>
          </cell>
          <cell r="N491">
            <v>60</v>
          </cell>
          <cell r="O491">
            <v>0</v>
          </cell>
          <cell r="Q491" t="str">
            <v>Rain</v>
          </cell>
          <cell r="T491">
            <v>491</v>
          </cell>
          <cell r="U491">
            <v>0</v>
          </cell>
          <cell r="V491">
            <v>0</v>
          </cell>
          <cell r="W491">
            <v>0</v>
          </cell>
          <cell r="X491">
            <v>0</v>
          </cell>
          <cell r="Y491">
            <v>0</v>
          </cell>
          <cell r="Z491">
            <v>0</v>
          </cell>
          <cell r="AA491">
            <v>0</v>
          </cell>
        </row>
        <row r="492">
          <cell r="B492" t="str">
            <v>21  -  22</v>
          </cell>
          <cell r="C492" t="str">
            <v>OB</v>
          </cell>
          <cell r="D492">
            <v>0</v>
          </cell>
          <cell r="E492">
            <v>0</v>
          </cell>
          <cell r="F492">
            <v>0</v>
          </cell>
          <cell r="G492">
            <v>0</v>
          </cell>
          <cell r="H492">
            <v>0</v>
          </cell>
          <cell r="I492">
            <v>0</v>
          </cell>
          <cell r="J492">
            <v>0</v>
          </cell>
          <cell r="K492">
            <v>0</v>
          </cell>
          <cell r="L492">
            <v>0</v>
          </cell>
          <cell r="M492">
            <v>0</v>
          </cell>
          <cell r="N492">
            <v>60</v>
          </cell>
          <cell r="O492">
            <v>0</v>
          </cell>
          <cell r="Q492" t="str">
            <v>Rain</v>
          </cell>
          <cell r="T492">
            <v>492</v>
          </cell>
          <cell r="U492">
            <v>0</v>
          </cell>
          <cell r="V492">
            <v>0</v>
          </cell>
          <cell r="W492">
            <v>0</v>
          </cell>
          <cell r="X492">
            <v>0</v>
          </cell>
          <cell r="Y492">
            <v>0</v>
          </cell>
          <cell r="Z492">
            <v>0</v>
          </cell>
          <cell r="AA492">
            <v>0</v>
          </cell>
        </row>
        <row r="493">
          <cell r="B493" t="str">
            <v>22  -  23</v>
          </cell>
          <cell r="C493" t="str">
            <v>OB</v>
          </cell>
          <cell r="D493">
            <v>0</v>
          </cell>
          <cell r="E493">
            <v>0</v>
          </cell>
          <cell r="F493">
            <v>0</v>
          </cell>
          <cell r="G493">
            <v>0</v>
          </cell>
          <cell r="H493">
            <v>0</v>
          </cell>
          <cell r="I493">
            <v>0</v>
          </cell>
          <cell r="J493">
            <v>0</v>
          </cell>
          <cell r="K493">
            <v>0</v>
          </cell>
          <cell r="L493">
            <v>0</v>
          </cell>
          <cell r="M493">
            <v>0</v>
          </cell>
          <cell r="N493">
            <v>60</v>
          </cell>
          <cell r="O493">
            <v>0</v>
          </cell>
          <cell r="Q493" t="str">
            <v>Rain</v>
          </cell>
          <cell r="T493">
            <v>493</v>
          </cell>
          <cell r="U493">
            <v>0</v>
          </cell>
          <cell r="V493">
            <v>0</v>
          </cell>
          <cell r="W493">
            <v>0</v>
          </cell>
          <cell r="X493">
            <v>0</v>
          </cell>
          <cell r="Y493">
            <v>0</v>
          </cell>
          <cell r="Z493">
            <v>0</v>
          </cell>
          <cell r="AA493">
            <v>0</v>
          </cell>
        </row>
        <row r="494">
          <cell r="B494" t="str">
            <v>23  -  24</v>
          </cell>
          <cell r="C494" t="str">
            <v>OB</v>
          </cell>
          <cell r="D494">
            <v>0</v>
          </cell>
          <cell r="E494">
            <v>0</v>
          </cell>
          <cell r="F494">
            <v>0</v>
          </cell>
          <cell r="G494">
            <v>0</v>
          </cell>
          <cell r="H494">
            <v>0</v>
          </cell>
          <cell r="I494">
            <v>0</v>
          </cell>
          <cell r="J494">
            <v>0</v>
          </cell>
          <cell r="K494">
            <v>0</v>
          </cell>
          <cell r="L494">
            <v>0</v>
          </cell>
          <cell r="M494">
            <v>0</v>
          </cell>
          <cell r="N494">
            <v>0</v>
          </cell>
          <cell r="O494">
            <v>60</v>
          </cell>
          <cell r="Q494" t="str">
            <v>Slippery</v>
          </cell>
          <cell r="T494">
            <v>494</v>
          </cell>
          <cell r="U494">
            <v>0</v>
          </cell>
          <cell r="V494">
            <v>0</v>
          </cell>
          <cell r="W494">
            <v>0</v>
          </cell>
          <cell r="X494">
            <v>0</v>
          </cell>
          <cell r="Y494">
            <v>0</v>
          </cell>
          <cell r="Z494">
            <v>0</v>
          </cell>
          <cell r="AA494">
            <v>0</v>
          </cell>
        </row>
        <row r="495">
          <cell r="B495" t="str">
            <v>24  -  01</v>
          </cell>
          <cell r="C495" t="str">
            <v>OB</v>
          </cell>
          <cell r="D495">
            <v>0</v>
          </cell>
          <cell r="E495">
            <v>0</v>
          </cell>
          <cell r="F495">
            <v>0</v>
          </cell>
          <cell r="G495">
            <v>0</v>
          </cell>
          <cell r="H495">
            <v>0</v>
          </cell>
          <cell r="I495">
            <v>0</v>
          </cell>
          <cell r="J495">
            <v>0</v>
          </cell>
          <cell r="K495">
            <v>0</v>
          </cell>
          <cell r="L495">
            <v>60</v>
          </cell>
          <cell r="M495">
            <v>0</v>
          </cell>
          <cell r="N495">
            <v>0</v>
          </cell>
          <cell r="O495">
            <v>0</v>
          </cell>
          <cell r="Q495" t="str">
            <v>Rest Time</v>
          </cell>
          <cell r="T495">
            <v>495</v>
          </cell>
          <cell r="U495">
            <v>0</v>
          </cell>
          <cell r="V495">
            <v>0</v>
          </cell>
          <cell r="W495">
            <v>0</v>
          </cell>
          <cell r="X495">
            <v>0</v>
          </cell>
          <cell r="Y495">
            <v>0</v>
          </cell>
          <cell r="Z495">
            <v>0</v>
          </cell>
          <cell r="AA495">
            <v>0</v>
          </cell>
        </row>
        <row r="496">
          <cell r="B496" t="str">
            <v>01  -  02</v>
          </cell>
          <cell r="C496" t="str">
            <v>OB</v>
          </cell>
          <cell r="D496">
            <v>266</v>
          </cell>
          <cell r="E496">
            <v>532</v>
          </cell>
          <cell r="F496">
            <v>5</v>
          </cell>
          <cell r="G496">
            <v>0</v>
          </cell>
          <cell r="H496">
            <v>0</v>
          </cell>
          <cell r="I496">
            <v>5</v>
          </cell>
          <cell r="J496">
            <v>30</v>
          </cell>
          <cell r="K496">
            <v>0</v>
          </cell>
          <cell r="L496">
            <v>0</v>
          </cell>
          <cell r="M496">
            <v>0</v>
          </cell>
          <cell r="N496">
            <v>0</v>
          </cell>
          <cell r="O496">
            <v>30</v>
          </cell>
          <cell r="Q496" t="str">
            <v>Slippery</v>
          </cell>
          <cell r="T496">
            <v>496</v>
          </cell>
          <cell r="U496">
            <v>0</v>
          </cell>
          <cell r="V496">
            <v>0</v>
          </cell>
          <cell r="W496">
            <v>0</v>
          </cell>
          <cell r="X496">
            <v>0</v>
          </cell>
          <cell r="Y496">
            <v>0</v>
          </cell>
          <cell r="Z496">
            <v>0</v>
          </cell>
          <cell r="AA496">
            <v>0</v>
          </cell>
        </row>
        <row r="497">
          <cell r="B497" t="str">
            <v>02  -  03</v>
          </cell>
          <cell r="C497" t="str">
            <v>OB</v>
          </cell>
          <cell r="D497">
            <v>494</v>
          </cell>
          <cell r="E497">
            <v>494</v>
          </cell>
          <cell r="F497">
            <v>5</v>
          </cell>
          <cell r="G497">
            <v>0</v>
          </cell>
          <cell r="H497">
            <v>0</v>
          </cell>
          <cell r="I497">
            <v>5</v>
          </cell>
          <cell r="J497">
            <v>60</v>
          </cell>
          <cell r="K497">
            <v>0</v>
          </cell>
          <cell r="L497">
            <v>0</v>
          </cell>
          <cell r="M497">
            <v>0</v>
          </cell>
          <cell r="N497">
            <v>0</v>
          </cell>
          <cell r="O497">
            <v>0</v>
          </cell>
          <cell r="Q497">
            <v>0</v>
          </cell>
          <cell r="T497">
            <v>497</v>
          </cell>
          <cell r="U497">
            <v>0</v>
          </cell>
          <cell r="V497">
            <v>0</v>
          </cell>
          <cell r="W497">
            <v>0</v>
          </cell>
          <cell r="X497">
            <v>0</v>
          </cell>
          <cell r="Y497">
            <v>0</v>
          </cell>
          <cell r="Z497">
            <v>0</v>
          </cell>
          <cell r="AA497">
            <v>0</v>
          </cell>
        </row>
        <row r="498">
          <cell r="B498" t="str">
            <v>03  -  04</v>
          </cell>
          <cell r="C498" t="str">
            <v>OB</v>
          </cell>
          <cell r="D498">
            <v>0</v>
          </cell>
          <cell r="E498">
            <v>0</v>
          </cell>
          <cell r="F498">
            <v>0</v>
          </cell>
          <cell r="G498">
            <v>0</v>
          </cell>
          <cell r="H498">
            <v>0</v>
          </cell>
          <cell r="I498">
            <v>0</v>
          </cell>
          <cell r="J498">
            <v>0</v>
          </cell>
          <cell r="K498">
            <v>0</v>
          </cell>
          <cell r="L498">
            <v>0</v>
          </cell>
          <cell r="M498">
            <v>0</v>
          </cell>
          <cell r="N498">
            <v>60</v>
          </cell>
          <cell r="O498">
            <v>0</v>
          </cell>
          <cell r="Q498" t="str">
            <v>Rain</v>
          </cell>
          <cell r="T498">
            <v>498</v>
          </cell>
          <cell r="U498">
            <v>0</v>
          </cell>
          <cell r="V498">
            <v>0</v>
          </cell>
          <cell r="W498">
            <v>0</v>
          </cell>
          <cell r="X498">
            <v>0</v>
          </cell>
          <cell r="Y498">
            <v>0</v>
          </cell>
          <cell r="Z498">
            <v>0</v>
          </cell>
          <cell r="AA498">
            <v>0</v>
          </cell>
        </row>
        <row r="499">
          <cell r="B499" t="str">
            <v>04  -  05</v>
          </cell>
          <cell r="C499" t="str">
            <v>OB</v>
          </cell>
          <cell r="D499">
            <v>0</v>
          </cell>
          <cell r="E499">
            <v>0</v>
          </cell>
          <cell r="F499">
            <v>0</v>
          </cell>
          <cell r="G499">
            <v>0</v>
          </cell>
          <cell r="H499">
            <v>0</v>
          </cell>
          <cell r="I499">
            <v>0</v>
          </cell>
          <cell r="J499">
            <v>0</v>
          </cell>
          <cell r="K499">
            <v>0</v>
          </cell>
          <cell r="L499">
            <v>0</v>
          </cell>
          <cell r="M499">
            <v>0</v>
          </cell>
          <cell r="N499">
            <v>60</v>
          </cell>
          <cell r="O499">
            <v>0</v>
          </cell>
          <cell r="Q499" t="str">
            <v>Rain</v>
          </cell>
          <cell r="T499">
            <v>499</v>
          </cell>
          <cell r="U499">
            <v>0</v>
          </cell>
          <cell r="V499">
            <v>0</v>
          </cell>
          <cell r="W499">
            <v>0</v>
          </cell>
          <cell r="X499">
            <v>0</v>
          </cell>
          <cell r="Y499">
            <v>0</v>
          </cell>
          <cell r="Z499">
            <v>0</v>
          </cell>
          <cell r="AA499">
            <v>0</v>
          </cell>
        </row>
        <row r="500">
          <cell r="B500" t="str">
            <v>05  -  06</v>
          </cell>
          <cell r="C500" t="str">
            <v>OB</v>
          </cell>
          <cell r="D500">
            <v>0</v>
          </cell>
          <cell r="E500">
            <v>0</v>
          </cell>
          <cell r="F500">
            <v>0</v>
          </cell>
          <cell r="G500">
            <v>0</v>
          </cell>
          <cell r="H500">
            <v>0</v>
          </cell>
          <cell r="I500">
            <v>0</v>
          </cell>
          <cell r="J500">
            <v>0</v>
          </cell>
          <cell r="K500">
            <v>0</v>
          </cell>
          <cell r="L500">
            <v>0</v>
          </cell>
          <cell r="M500">
            <v>0</v>
          </cell>
          <cell r="N500">
            <v>60</v>
          </cell>
          <cell r="O500">
            <v>0</v>
          </cell>
          <cell r="Q500" t="str">
            <v>Rain</v>
          </cell>
          <cell r="T500">
            <v>500</v>
          </cell>
          <cell r="U500">
            <v>0</v>
          </cell>
          <cell r="V500">
            <v>0</v>
          </cell>
          <cell r="W500">
            <v>0</v>
          </cell>
          <cell r="X500">
            <v>0</v>
          </cell>
          <cell r="Y500">
            <v>0</v>
          </cell>
          <cell r="Z500">
            <v>0</v>
          </cell>
          <cell r="AA500">
            <v>0</v>
          </cell>
        </row>
        <row r="501">
          <cell r="B501" t="str">
            <v>06  -  07</v>
          </cell>
          <cell r="C501" t="str">
            <v>OB</v>
          </cell>
          <cell r="D501">
            <v>0</v>
          </cell>
          <cell r="E501">
            <v>0</v>
          </cell>
          <cell r="F501">
            <v>0</v>
          </cell>
          <cell r="G501">
            <v>0</v>
          </cell>
          <cell r="H501">
            <v>0</v>
          </cell>
          <cell r="I501">
            <v>0</v>
          </cell>
          <cell r="J501">
            <v>0</v>
          </cell>
          <cell r="K501">
            <v>30</v>
          </cell>
          <cell r="L501">
            <v>30</v>
          </cell>
          <cell r="M501">
            <v>0</v>
          </cell>
          <cell r="N501">
            <v>0</v>
          </cell>
          <cell r="O501">
            <v>0</v>
          </cell>
          <cell r="Q501" t="str">
            <v>Change Shift</v>
          </cell>
          <cell r="T501">
            <v>501</v>
          </cell>
          <cell r="U501">
            <v>0</v>
          </cell>
          <cell r="V501">
            <v>0</v>
          </cell>
          <cell r="W501">
            <v>0</v>
          </cell>
          <cell r="X501">
            <v>0</v>
          </cell>
          <cell r="Y501">
            <v>0</v>
          </cell>
          <cell r="Z501">
            <v>0</v>
          </cell>
          <cell r="AA501">
            <v>0</v>
          </cell>
        </row>
        <row r="502">
          <cell r="B502" t="str">
            <v>RESUME</v>
          </cell>
          <cell r="C502" t="str">
            <v>PROD</v>
          </cell>
          <cell r="E502" t="str">
            <v>PROD'TY</v>
          </cell>
          <cell r="G502" t="str">
            <v>WORK HOURS</v>
          </cell>
          <cell r="J502" t="str">
            <v>LOST TIME</v>
          </cell>
          <cell r="L502" t="str">
            <v>DOWN</v>
          </cell>
          <cell r="M502" t="str">
            <v>PA</v>
          </cell>
          <cell r="O502" t="str">
            <v>UA PROD</v>
          </cell>
          <cell r="Q502" t="str">
            <v>OPERATOR</v>
          </cell>
          <cell r="R502" t="str">
            <v>GROUP LEADER</v>
          </cell>
          <cell r="T502">
            <v>502</v>
          </cell>
        </row>
        <row r="503">
          <cell r="B503" t="str">
            <v>GROUP</v>
          </cell>
          <cell r="C503" t="str">
            <v>WASTE</v>
          </cell>
          <cell r="D503" t="str">
            <v>CC</v>
          </cell>
          <cell r="E503" t="str">
            <v>WASTE</v>
          </cell>
          <cell r="F503" t="str">
            <v>CC</v>
          </cell>
          <cell r="G503" t="str">
            <v>WASTE</v>
          </cell>
          <cell r="H503" t="str">
            <v>CC</v>
          </cell>
          <cell r="I503" t="str">
            <v>GEN</v>
          </cell>
          <cell r="J503" t="str">
            <v>DELAY</v>
          </cell>
          <cell r="K503" t="str">
            <v>IDLE</v>
          </cell>
          <cell r="L503" t="str">
            <v>TIME</v>
          </cell>
          <cell r="M503" t="str">
            <v>PLAN</v>
          </cell>
          <cell r="N503" t="str">
            <v>ACT</v>
          </cell>
          <cell r="O503" t="str">
            <v>PLAN</v>
          </cell>
          <cell r="P503" t="str">
            <v>ACT</v>
          </cell>
          <cell r="T503">
            <v>503</v>
          </cell>
        </row>
        <row r="504">
          <cell r="B504" t="str">
            <v>Shift 1</v>
          </cell>
          <cell r="C504">
            <v>1064</v>
          </cell>
          <cell r="D504">
            <v>0</v>
          </cell>
          <cell r="E504">
            <v>462.60869565217394</v>
          </cell>
          <cell r="F504">
            <v>0</v>
          </cell>
          <cell r="G504">
            <v>2.2999999999999998</v>
          </cell>
          <cell r="H504">
            <v>0</v>
          </cell>
          <cell r="I504">
            <v>0</v>
          </cell>
          <cell r="J504">
            <v>4.7</v>
          </cell>
          <cell r="K504">
            <v>1</v>
          </cell>
          <cell r="L504">
            <v>0</v>
          </cell>
          <cell r="M504">
            <v>0.95</v>
          </cell>
          <cell r="N504">
            <v>1</v>
          </cell>
          <cell r="O504">
            <v>0.875</v>
          </cell>
          <cell r="P504">
            <v>0.28749999999999998</v>
          </cell>
          <cell r="Q504">
            <v>0</v>
          </cell>
          <cell r="R504">
            <v>0</v>
          </cell>
          <cell r="T504">
            <v>504</v>
          </cell>
          <cell r="U504">
            <v>0</v>
          </cell>
          <cell r="V504">
            <v>0</v>
          </cell>
          <cell r="W504">
            <v>0</v>
          </cell>
          <cell r="X504">
            <v>0</v>
          </cell>
          <cell r="Y504">
            <v>0</v>
          </cell>
          <cell r="Z504">
            <v>0</v>
          </cell>
          <cell r="AA504">
            <v>0</v>
          </cell>
        </row>
        <row r="505">
          <cell r="B505" t="str">
            <v>Shift 2</v>
          </cell>
          <cell r="C505">
            <v>760</v>
          </cell>
          <cell r="D505">
            <v>0</v>
          </cell>
          <cell r="E505">
            <v>403.53982300884957</v>
          </cell>
          <cell r="F505">
            <v>0</v>
          </cell>
          <cell r="G505">
            <v>1.8833333333333333</v>
          </cell>
          <cell r="H505">
            <v>0</v>
          </cell>
          <cell r="I505">
            <v>0</v>
          </cell>
          <cell r="J505">
            <v>0.41666666666666669</v>
          </cell>
          <cell r="K505">
            <v>5.7</v>
          </cell>
          <cell r="L505">
            <v>0</v>
          </cell>
          <cell r="M505">
            <v>0.95</v>
          </cell>
          <cell r="N505">
            <v>1</v>
          </cell>
          <cell r="O505">
            <v>0.875</v>
          </cell>
          <cell r="P505">
            <v>0.23541666666666666</v>
          </cell>
          <cell r="Q505">
            <v>0</v>
          </cell>
          <cell r="R505">
            <v>0</v>
          </cell>
          <cell r="T505">
            <v>505</v>
          </cell>
          <cell r="U505">
            <v>0</v>
          </cell>
          <cell r="V505">
            <v>0</v>
          </cell>
          <cell r="W505">
            <v>0</v>
          </cell>
          <cell r="X505">
            <v>0</v>
          </cell>
          <cell r="Y505">
            <v>0</v>
          </cell>
          <cell r="Z505">
            <v>0</v>
          </cell>
          <cell r="AA505">
            <v>0</v>
          </cell>
        </row>
        <row r="506">
          <cell r="B506" t="str">
            <v>Shift 3</v>
          </cell>
          <cell r="C506">
            <v>760</v>
          </cell>
          <cell r="D506">
            <v>0</v>
          </cell>
          <cell r="E506">
            <v>506.66666666666669</v>
          </cell>
          <cell r="F506">
            <v>0</v>
          </cell>
          <cell r="G506">
            <v>1.5</v>
          </cell>
          <cell r="H506">
            <v>0</v>
          </cell>
          <cell r="I506">
            <v>0.5</v>
          </cell>
          <cell r="J506">
            <v>1.5</v>
          </cell>
          <cell r="K506">
            <v>4.5</v>
          </cell>
          <cell r="L506">
            <v>0</v>
          </cell>
          <cell r="M506">
            <v>0.95</v>
          </cell>
          <cell r="N506">
            <v>1</v>
          </cell>
          <cell r="O506">
            <v>0.875</v>
          </cell>
          <cell r="P506">
            <v>0.25</v>
          </cell>
          <cell r="Q506">
            <v>0</v>
          </cell>
          <cell r="R506">
            <v>0</v>
          </cell>
          <cell r="T506">
            <v>506</v>
          </cell>
          <cell r="U506">
            <v>0</v>
          </cell>
          <cell r="V506">
            <v>0</v>
          </cell>
          <cell r="W506">
            <v>0</v>
          </cell>
          <cell r="X506">
            <v>0</v>
          </cell>
          <cell r="Y506">
            <v>0</v>
          </cell>
          <cell r="Z506">
            <v>0</v>
          </cell>
          <cell r="AA506">
            <v>0</v>
          </cell>
        </row>
        <row r="507">
          <cell r="B507" t="str">
            <v>Shift 6</v>
          </cell>
          <cell r="C507">
            <v>1482</v>
          </cell>
          <cell r="D507">
            <v>0</v>
          </cell>
          <cell r="E507">
            <v>431.65048543689323</v>
          </cell>
          <cell r="F507">
            <v>0</v>
          </cell>
          <cell r="G507">
            <v>3.4333333333333331</v>
          </cell>
          <cell r="H507">
            <v>0</v>
          </cell>
          <cell r="I507">
            <v>0</v>
          </cell>
          <cell r="J507">
            <v>4.8666666666666663</v>
          </cell>
          <cell r="K507">
            <v>2.7</v>
          </cell>
          <cell r="L507">
            <v>0</v>
          </cell>
          <cell r="M507">
            <v>0.95</v>
          </cell>
          <cell r="N507">
            <v>1</v>
          </cell>
          <cell r="O507">
            <v>0.875</v>
          </cell>
          <cell r="P507">
            <v>0.31212121212121208</v>
          </cell>
          <cell r="Q507" t="str">
            <v>Iwan Caniago</v>
          </cell>
          <cell r="R507" t="str">
            <v>Bardono</v>
          </cell>
          <cell r="T507">
            <v>507</v>
          </cell>
          <cell r="U507">
            <v>0</v>
          </cell>
          <cell r="V507">
            <v>0</v>
          </cell>
          <cell r="W507">
            <v>0</v>
          </cell>
          <cell r="X507">
            <v>0</v>
          </cell>
          <cell r="Y507">
            <v>0</v>
          </cell>
          <cell r="Z507">
            <v>0</v>
          </cell>
          <cell r="AA507">
            <v>0</v>
          </cell>
        </row>
        <row r="508">
          <cell r="B508" t="str">
            <v>Shift 7</v>
          </cell>
          <cell r="C508">
            <v>1102</v>
          </cell>
          <cell r="D508">
            <v>0</v>
          </cell>
          <cell r="E508">
            <v>489.77777777777777</v>
          </cell>
          <cell r="F508">
            <v>0</v>
          </cell>
          <cell r="G508">
            <v>2.25</v>
          </cell>
          <cell r="H508">
            <v>0</v>
          </cell>
          <cell r="I508">
            <v>0.5</v>
          </cell>
          <cell r="J508">
            <v>1.75</v>
          </cell>
          <cell r="K508">
            <v>8.5</v>
          </cell>
          <cell r="L508">
            <v>0</v>
          </cell>
          <cell r="M508">
            <v>0.95</v>
          </cell>
          <cell r="N508">
            <v>1</v>
          </cell>
          <cell r="O508">
            <v>0.875</v>
          </cell>
          <cell r="P508">
            <v>0.21153846153846154</v>
          </cell>
          <cell r="Q508" t="str">
            <v>Endang Suparman</v>
          </cell>
          <cell r="R508" t="str">
            <v>Saepudin</v>
          </cell>
          <cell r="T508">
            <v>508</v>
          </cell>
          <cell r="U508">
            <v>0</v>
          </cell>
          <cell r="V508">
            <v>0</v>
          </cell>
          <cell r="W508">
            <v>0</v>
          </cell>
          <cell r="X508">
            <v>0</v>
          </cell>
          <cell r="Y508">
            <v>0</v>
          </cell>
          <cell r="Z508">
            <v>0</v>
          </cell>
          <cell r="AA508">
            <v>0</v>
          </cell>
        </row>
        <row r="509">
          <cell r="B509" t="str">
            <v>TOTAL</v>
          </cell>
          <cell r="C509">
            <v>2584</v>
          </cell>
          <cell r="D509">
            <v>0</v>
          </cell>
          <cell r="E509">
            <v>454.66275659824043</v>
          </cell>
          <cell r="F509">
            <v>0</v>
          </cell>
          <cell r="G509">
            <v>5.6833333333333336</v>
          </cell>
          <cell r="H509">
            <v>0</v>
          </cell>
          <cell r="I509">
            <v>0.5</v>
          </cell>
          <cell r="J509">
            <v>6.6166666666666663</v>
          </cell>
          <cell r="K509">
            <v>11.2</v>
          </cell>
          <cell r="L509">
            <v>0</v>
          </cell>
          <cell r="M509">
            <v>0.95</v>
          </cell>
          <cell r="N509">
            <v>1</v>
          </cell>
          <cell r="O509">
            <v>0.875</v>
          </cell>
          <cell r="P509">
            <v>0.25763888888888892</v>
          </cell>
          <cell r="Q509" t="str">
            <v>Hiras Silaban</v>
          </cell>
          <cell r="R509" t="str">
            <v>Fresye A L</v>
          </cell>
          <cell r="T509">
            <v>509</v>
          </cell>
          <cell r="U509">
            <v>0</v>
          </cell>
          <cell r="V509">
            <v>0</v>
          </cell>
          <cell r="W509">
            <v>0</v>
          </cell>
          <cell r="X509">
            <v>0</v>
          </cell>
          <cell r="Y509">
            <v>0</v>
          </cell>
          <cell r="Z509">
            <v>0</v>
          </cell>
          <cell r="AA509">
            <v>0</v>
          </cell>
        </row>
        <row r="510">
          <cell r="T510">
            <v>510</v>
          </cell>
        </row>
        <row r="511">
          <cell r="B511" t="str">
            <v>TIME</v>
          </cell>
          <cell r="C511" t="str">
            <v>WASTE</v>
          </cell>
          <cell r="D511" t="str">
            <v>EX1013</v>
          </cell>
          <cell r="E511" t="str">
            <v>TYPE</v>
          </cell>
          <cell r="F511" t="str">
            <v>PC 1250</v>
          </cell>
          <cell r="H511" t="str">
            <v>Plan Prod'ty :</v>
          </cell>
          <cell r="J511">
            <v>500</v>
          </cell>
          <cell r="M511" t="str">
            <v>Distance :</v>
          </cell>
          <cell r="O511">
            <v>2.6658815787846946</v>
          </cell>
          <cell r="T511">
            <v>511</v>
          </cell>
          <cell r="U511" t="str">
            <v>EX1013</v>
          </cell>
        </row>
        <row r="512">
          <cell r="C512" t="str">
            <v>MAT</v>
          </cell>
          <cell r="D512" t="str">
            <v>PROD</v>
          </cell>
          <cell r="E512" t="str">
            <v>PROD'TY</v>
          </cell>
          <cell r="F512" t="str">
            <v>Q'TY DT</v>
          </cell>
          <cell r="J512" t="str">
            <v>HOURS</v>
          </cell>
          <cell r="Q512" t="str">
            <v>REMARK PRODUKTIVITAS</v>
          </cell>
          <cell r="T512">
            <v>512</v>
          </cell>
          <cell r="U512" t="str">
            <v>ROM</v>
          </cell>
          <cell r="V512" t="str">
            <v>Crush1</v>
          </cell>
          <cell r="W512" t="str">
            <v>Crush2</v>
          </cell>
          <cell r="X512" t="str">
            <v>Crush3</v>
          </cell>
          <cell r="Y512" t="str">
            <v>Crush4</v>
          </cell>
          <cell r="Z512" t="str">
            <v>Crush5</v>
          </cell>
          <cell r="AA512" t="str">
            <v>Crush6</v>
          </cell>
        </row>
        <row r="513">
          <cell r="E513" t="str">
            <v>( By work )</v>
          </cell>
          <cell r="F513" t="str">
            <v>785</v>
          </cell>
          <cell r="G513" t="str">
            <v>785-CB</v>
          </cell>
          <cell r="H513" t="str">
            <v>A40/HM</v>
          </cell>
          <cell r="I513" t="str">
            <v>Total</v>
          </cell>
          <cell r="J513" t="str">
            <v>Work</v>
          </cell>
          <cell r="K513" t="str">
            <v>General</v>
          </cell>
          <cell r="L513" t="str">
            <v>Delay</v>
          </cell>
          <cell r="M513" t="str">
            <v>Idle</v>
          </cell>
          <cell r="N513" t="str">
            <v>Rain</v>
          </cell>
          <cell r="O513" t="str">
            <v>Slipp</v>
          </cell>
          <cell r="P513" t="str">
            <v>B/D</v>
          </cell>
          <cell r="T513">
            <v>513</v>
          </cell>
        </row>
        <row r="514">
          <cell r="B514" t="str">
            <v>07  - 08</v>
          </cell>
          <cell r="C514" t="str">
            <v>OB</v>
          </cell>
          <cell r="D514">
            <v>342</v>
          </cell>
          <cell r="E514">
            <v>410.4</v>
          </cell>
          <cell r="F514">
            <v>5</v>
          </cell>
          <cell r="G514">
            <v>0</v>
          </cell>
          <cell r="H514">
            <v>0</v>
          </cell>
          <cell r="I514">
            <v>5</v>
          </cell>
          <cell r="J514">
            <v>50</v>
          </cell>
          <cell r="K514">
            <v>0</v>
          </cell>
          <cell r="L514">
            <v>10</v>
          </cell>
          <cell r="M514">
            <v>0</v>
          </cell>
          <cell r="N514">
            <v>0</v>
          </cell>
          <cell r="O514">
            <v>0</v>
          </cell>
          <cell r="Q514" t="str">
            <v>P2H Start 07:10</v>
          </cell>
          <cell r="T514">
            <v>514</v>
          </cell>
          <cell r="U514">
            <v>0</v>
          </cell>
          <cell r="V514">
            <v>0</v>
          </cell>
          <cell r="W514">
            <v>0</v>
          </cell>
          <cell r="X514">
            <v>0</v>
          </cell>
          <cell r="Y514">
            <v>0</v>
          </cell>
          <cell r="Z514">
            <v>0</v>
          </cell>
          <cell r="AA514">
            <v>0</v>
          </cell>
        </row>
        <row r="515">
          <cell r="B515" t="str">
            <v>08  - 09</v>
          </cell>
          <cell r="C515" t="str">
            <v>OB</v>
          </cell>
          <cell r="D515">
            <v>494</v>
          </cell>
          <cell r="E515">
            <v>494</v>
          </cell>
          <cell r="F515">
            <v>5</v>
          </cell>
          <cell r="G515">
            <v>0</v>
          </cell>
          <cell r="H515">
            <v>0</v>
          </cell>
          <cell r="I515">
            <v>5</v>
          </cell>
          <cell r="J515">
            <v>60</v>
          </cell>
          <cell r="K515">
            <v>0</v>
          </cell>
          <cell r="L515">
            <v>0</v>
          </cell>
          <cell r="M515">
            <v>0</v>
          </cell>
          <cell r="N515">
            <v>0</v>
          </cell>
          <cell r="O515">
            <v>0</v>
          </cell>
          <cell r="Q515">
            <v>0</v>
          </cell>
          <cell r="T515">
            <v>515</v>
          </cell>
          <cell r="U515">
            <v>0</v>
          </cell>
          <cell r="V515">
            <v>0</v>
          </cell>
          <cell r="W515">
            <v>0</v>
          </cell>
          <cell r="X515">
            <v>0</v>
          </cell>
          <cell r="Y515">
            <v>0</v>
          </cell>
          <cell r="Z515">
            <v>0</v>
          </cell>
          <cell r="AA515">
            <v>0</v>
          </cell>
        </row>
        <row r="516">
          <cell r="B516" t="str">
            <v>09  - 10</v>
          </cell>
          <cell r="C516" t="str">
            <v>OB</v>
          </cell>
          <cell r="D516">
            <v>418</v>
          </cell>
          <cell r="E516">
            <v>418</v>
          </cell>
          <cell r="F516">
            <v>5</v>
          </cell>
          <cell r="G516">
            <v>0</v>
          </cell>
          <cell r="H516">
            <v>0</v>
          </cell>
          <cell r="I516">
            <v>5</v>
          </cell>
          <cell r="J516">
            <v>60</v>
          </cell>
          <cell r="K516">
            <v>0</v>
          </cell>
          <cell r="L516">
            <v>0</v>
          </cell>
          <cell r="M516">
            <v>0</v>
          </cell>
          <cell r="N516">
            <v>0</v>
          </cell>
          <cell r="O516">
            <v>0</v>
          </cell>
          <cell r="Q516">
            <v>0</v>
          </cell>
          <cell r="T516">
            <v>516</v>
          </cell>
          <cell r="U516">
            <v>0</v>
          </cell>
          <cell r="V516">
            <v>0</v>
          </cell>
          <cell r="W516">
            <v>0</v>
          </cell>
          <cell r="X516">
            <v>0</v>
          </cell>
          <cell r="Y516">
            <v>0</v>
          </cell>
          <cell r="Z516">
            <v>0</v>
          </cell>
          <cell r="AA516">
            <v>0</v>
          </cell>
        </row>
        <row r="517">
          <cell r="B517" t="str">
            <v>10  - 11</v>
          </cell>
          <cell r="C517" t="str">
            <v>OB</v>
          </cell>
          <cell r="D517">
            <v>418</v>
          </cell>
          <cell r="E517">
            <v>418</v>
          </cell>
          <cell r="F517">
            <v>5</v>
          </cell>
          <cell r="G517">
            <v>0</v>
          </cell>
          <cell r="H517">
            <v>0</v>
          </cell>
          <cell r="I517">
            <v>5</v>
          </cell>
          <cell r="J517">
            <v>60</v>
          </cell>
          <cell r="K517">
            <v>0</v>
          </cell>
          <cell r="L517">
            <v>0</v>
          </cell>
          <cell r="M517">
            <v>0</v>
          </cell>
          <cell r="N517">
            <v>0</v>
          </cell>
          <cell r="O517">
            <v>0</v>
          </cell>
          <cell r="Q517">
            <v>0</v>
          </cell>
          <cell r="T517">
            <v>517</v>
          </cell>
          <cell r="U517">
            <v>0</v>
          </cell>
          <cell r="V517">
            <v>0</v>
          </cell>
          <cell r="W517">
            <v>0</v>
          </cell>
          <cell r="X517">
            <v>0</v>
          </cell>
          <cell r="Y517">
            <v>0</v>
          </cell>
          <cell r="Z517">
            <v>0</v>
          </cell>
          <cell r="AA517">
            <v>0</v>
          </cell>
        </row>
        <row r="518">
          <cell r="B518" t="str">
            <v>11  - 12</v>
          </cell>
          <cell r="C518" t="str">
            <v>OB</v>
          </cell>
          <cell r="D518">
            <v>380</v>
          </cell>
          <cell r="E518">
            <v>380</v>
          </cell>
          <cell r="F518">
            <v>5</v>
          </cell>
          <cell r="G518">
            <v>0</v>
          </cell>
          <cell r="H518">
            <v>0</v>
          </cell>
          <cell r="I518">
            <v>5</v>
          </cell>
          <cell r="J518">
            <v>60</v>
          </cell>
          <cell r="K518">
            <v>0</v>
          </cell>
          <cell r="L518">
            <v>0</v>
          </cell>
          <cell r="M518">
            <v>0</v>
          </cell>
          <cell r="N518">
            <v>0</v>
          </cell>
          <cell r="O518">
            <v>0</v>
          </cell>
          <cell r="Q518">
            <v>0</v>
          </cell>
          <cell r="T518">
            <v>518</v>
          </cell>
          <cell r="U518">
            <v>0</v>
          </cell>
          <cell r="V518">
            <v>0</v>
          </cell>
          <cell r="W518">
            <v>0</v>
          </cell>
          <cell r="X518">
            <v>0</v>
          </cell>
          <cell r="Y518">
            <v>0</v>
          </cell>
          <cell r="Z518">
            <v>0</v>
          </cell>
          <cell r="AA518">
            <v>0</v>
          </cell>
        </row>
        <row r="519">
          <cell r="B519" t="str">
            <v>12  - 13</v>
          </cell>
          <cell r="C519" t="str">
            <v>OB</v>
          </cell>
          <cell r="D519">
            <v>0</v>
          </cell>
          <cell r="E519">
            <v>0</v>
          </cell>
          <cell r="F519">
            <v>0</v>
          </cell>
          <cell r="G519">
            <v>0</v>
          </cell>
          <cell r="H519">
            <v>0</v>
          </cell>
          <cell r="I519">
            <v>0</v>
          </cell>
          <cell r="J519">
            <v>0</v>
          </cell>
          <cell r="K519">
            <v>0</v>
          </cell>
          <cell r="L519">
            <v>60</v>
          </cell>
          <cell r="M519">
            <v>0</v>
          </cell>
          <cell r="N519">
            <v>0</v>
          </cell>
          <cell r="O519">
            <v>0</v>
          </cell>
          <cell r="Q519" t="str">
            <v>Rest Time</v>
          </cell>
          <cell r="T519">
            <v>519</v>
          </cell>
          <cell r="U519">
            <v>0</v>
          </cell>
          <cell r="V519">
            <v>0</v>
          </cell>
          <cell r="W519">
            <v>0</v>
          </cell>
          <cell r="X519">
            <v>0</v>
          </cell>
          <cell r="Y519">
            <v>0</v>
          </cell>
          <cell r="Z519">
            <v>0</v>
          </cell>
          <cell r="AA519">
            <v>0</v>
          </cell>
        </row>
        <row r="520">
          <cell r="B520" t="str">
            <v>13  -  14</v>
          </cell>
          <cell r="C520" t="str">
            <v>OB</v>
          </cell>
          <cell r="D520">
            <v>608</v>
          </cell>
          <cell r="E520">
            <v>608</v>
          </cell>
          <cell r="F520">
            <v>5</v>
          </cell>
          <cell r="G520">
            <v>0</v>
          </cell>
          <cell r="H520">
            <v>0</v>
          </cell>
          <cell r="I520">
            <v>5</v>
          </cell>
          <cell r="J520">
            <v>60</v>
          </cell>
          <cell r="K520">
            <v>0</v>
          </cell>
          <cell r="L520">
            <v>0</v>
          </cell>
          <cell r="M520">
            <v>0</v>
          </cell>
          <cell r="N520">
            <v>0</v>
          </cell>
          <cell r="O520">
            <v>0</v>
          </cell>
          <cell r="Q520">
            <v>0</v>
          </cell>
          <cell r="T520">
            <v>520</v>
          </cell>
          <cell r="U520">
            <v>0</v>
          </cell>
          <cell r="V520">
            <v>0</v>
          </cell>
          <cell r="W520">
            <v>0</v>
          </cell>
          <cell r="X520">
            <v>0</v>
          </cell>
          <cell r="Y520">
            <v>0</v>
          </cell>
          <cell r="Z520">
            <v>0</v>
          </cell>
          <cell r="AA520">
            <v>0</v>
          </cell>
        </row>
        <row r="521">
          <cell r="B521" t="str">
            <v>14  -  15</v>
          </cell>
          <cell r="C521" t="str">
            <v>OB</v>
          </cell>
          <cell r="D521">
            <v>0</v>
          </cell>
          <cell r="E521">
            <v>0</v>
          </cell>
          <cell r="F521">
            <v>0</v>
          </cell>
          <cell r="G521">
            <v>0</v>
          </cell>
          <cell r="H521">
            <v>0</v>
          </cell>
          <cell r="I521">
            <v>0</v>
          </cell>
          <cell r="J521">
            <v>0</v>
          </cell>
          <cell r="K521">
            <v>0</v>
          </cell>
          <cell r="L521">
            <v>0</v>
          </cell>
          <cell r="M521">
            <v>0</v>
          </cell>
          <cell r="N521">
            <v>60</v>
          </cell>
          <cell r="O521">
            <v>0</v>
          </cell>
          <cell r="Q521" t="str">
            <v>Rain</v>
          </cell>
          <cell r="T521">
            <v>521</v>
          </cell>
          <cell r="U521">
            <v>0</v>
          </cell>
          <cell r="V521">
            <v>0</v>
          </cell>
          <cell r="W521">
            <v>0</v>
          </cell>
          <cell r="X521">
            <v>0</v>
          </cell>
          <cell r="Y521">
            <v>0</v>
          </cell>
          <cell r="Z521">
            <v>0</v>
          </cell>
          <cell r="AA521">
            <v>0</v>
          </cell>
        </row>
        <row r="522">
          <cell r="B522" t="str">
            <v>15  -  16</v>
          </cell>
          <cell r="C522" t="str">
            <v>OB</v>
          </cell>
          <cell r="D522">
            <v>0</v>
          </cell>
          <cell r="E522">
            <v>0</v>
          </cell>
          <cell r="F522">
            <v>0</v>
          </cell>
          <cell r="G522">
            <v>0</v>
          </cell>
          <cell r="H522">
            <v>0</v>
          </cell>
          <cell r="I522">
            <v>0</v>
          </cell>
          <cell r="J522">
            <v>0</v>
          </cell>
          <cell r="K522">
            <v>0</v>
          </cell>
          <cell r="L522">
            <v>0</v>
          </cell>
          <cell r="M522">
            <v>0</v>
          </cell>
          <cell r="N522">
            <v>0</v>
          </cell>
          <cell r="O522">
            <v>60</v>
          </cell>
          <cell r="Q522" t="str">
            <v>Slippery</v>
          </cell>
          <cell r="T522">
            <v>522</v>
          </cell>
          <cell r="U522">
            <v>0</v>
          </cell>
          <cell r="V522">
            <v>0</v>
          </cell>
          <cell r="W522">
            <v>0</v>
          </cell>
          <cell r="X522">
            <v>0</v>
          </cell>
          <cell r="Y522">
            <v>0</v>
          </cell>
          <cell r="Z522">
            <v>0</v>
          </cell>
          <cell r="AA522">
            <v>0</v>
          </cell>
        </row>
        <row r="523">
          <cell r="B523" t="str">
            <v>16  -  17</v>
          </cell>
          <cell r="C523" t="str">
            <v>OB</v>
          </cell>
          <cell r="D523">
            <v>304</v>
          </cell>
          <cell r="E523">
            <v>456</v>
          </cell>
          <cell r="F523">
            <v>5</v>
          </cell>
          <cell r="G523">
            <v>0</v>
          </cell>
          <cell r="H523">
            <v>0</v>
          </cell>
          <cell r="I523">
            <v>5</v>
          </cell>
          <cell r="J523">
            <v>40</v>
          </cell>
          <cell r="K523">
            <v>0</v>
          </cell>
          <cell r="L523">
            <v>0</v>
          </cell>
          <cell r="M523">
            <v>0</v>
          </cell>
          <cell r="N523">
            <v>0</v>
          </cell>
          <cell r="O523">
            <v>20</v>
          </cell>
          <cell r="Q523" t="str">
            <v>Slippery Start 16:20</v>
          </cell>
          <cell r="T523">
            <v>523</v>
          </cell>
          <cell r="U523">
            <v>0</v>
          </cell>
          <cell r="V523">
            <v>0</v>
          </cell>
          <cell r="W523">
            <v>0</v>
          </cell>
          <cell r="X523">
            <v>0</v>
          </cell>
          <cell r="Y523">
            <v>0</v>
          </cell>
          <cell r="Z523">
            <v>0</v>
          </cell>
          <cell r="AA523">
            <v>0</v>
          </cell>
        </row>
        <row r="524">
          <cell r="B524" t="str">
            <v>17  -  18</v>
          </cell>
          <cell r="C524" t="str">
            <v>OB</v>
          </cell>
          <cell r="D524">
            <v>494</v>
          </cell>
          <cell r="E524">
            <v>592.79999999999995</v>
          </cell>
          <cell r="F524">
            <v>5</v>
          </cell>
          <cell r="G524">
            <v>0</v>
          </cell>
          <cell r="H524">
            <v>0</v>
          </cell>
          <cell r="I524">
            <v>5</v>
          </cell>
          <cell r="J524">
            <v>50</v>
          </cell>
          <cell r="K524">
            <v>0</v>
          </cell>
          <cell r="L524">
            <v>10</v>
          </cell>
          <cell r="M524">
            <v>0</v>
          </cell>
          <cell r="N524">
            <v>0</v>
          </cell>
          <cell r="O524">
            <v>0</v>
          </cell>
          <cell r="Q524" t="str">
            <v>Shift Change</v>
          </cell>
          <cell r="T524">
            <v>524</v>
          </cell>
          <cell r="U524">
            <v>0</v>
          </cell>
          <cell r="V524">
            <v>0</v>
          </cell>
          <cell r="W524">
            <v>0</v>
          </cell>
          <cell r="X524">
            <v>0</v>
          </cell>
          <cell r="Y524">
            <v>0</v>
          </cell>
          <cell r="Z524">
            <v>0</v>
          </cell>
          <cell r="AA524">
            <v>0</v>
          </cell>
        </row>
        <row r="525">
          <cell r="B525" t="str">
            <v>18  -  19</v>
          </cell>
          <cell r="C525" t="str">
            <v>OB</v>
          </cell>
          <cell r="D525">
            <v>342</v>
          </cell>
          <cell r="E525">
            <v>456</v>
          </cell>
          <cell r="F525">
            <v>6</v>
          </cell>
          <cell r="G525">
            <v>0</v>
          </cell>
          <cell r="H525">
            <v>0</v>
          </cell>
          <cell r="I525">
            <v>6</v>
          </cell>
          <cell r="J525">
            <v>45</v>
          </cell>
          <cell r="K525">
            <v>0</v>
          </cell>
          <cell r="L525">
            <v>15</v>
          </cell>
          <cell r="M525">
            <v>0</v>
          </cell>
          <cell r="N525">
            <v>0</v>
          </cell>
          <cell r="O525">
            <v>0</v>
          </cell>
          <cell r="Q525" t="str">
            <v>P2H, Start 18:15</v>
          </cell>
          <cell r="T525">
            <v>525</v>
          </cell>
          <cell r="U525">
            <v>0</v>
          </cell>
          <cell r="V525">
            <v>0</v>
          </cell>
          <cell r="W525">
            <v>0</v>
          </cell>
          <cell r="X525">
            <v>0</v>
          </cell>
          <cell r="Y525">
            <v>0</v>
          </cell>
          <cell r="Z525">
            <v>0</v>
          </cell>
          <cell r="AA525">
            <v>0</v>
          </cell>
        </row>
        <row r="526">
          <cell r="B526" t="str">
            <v>19  -  20</v>
          </cell>
          <cell r="C526" t="str">
            <v>OB</v>
          </cell>
          <cell r="D526">
            <v>0</v>
          </cell>
          <cell r="E526">
            <v>0</v>
          </cell>
          <cell r="F526">
            <v>0</v>
          </cell>
          <cell r="G526">
            <v>0</v>
          </cell>
          <cell r="H526">
            <v>0</v>
          </cell>
          <cell r="I526">
            <v>0</v>
          </cell>
          <cell r="J526">
            <v>0</v>
          </cell>
          <cell r="K526">
            <v>0</v>
          </cell>
          <cell r="L526">
            <v>0</v>
          </cell>
          <cell r="M526">
            <v>0</v>
          </cell>
          <cell r="N526">
            <v>60</v>
          </cell>
          <cell r="O526">
            <v>0</v>
          </cell>
          <cell r="Q526" t="str">
            <v>Rain</v>
          </cell>
          <cell r="T526">
            <v>526</v>
          </cell>
          <cell r="U526">
            <v>0</v>
          </cell>
          <cell r="V526">
            <v>0</v>
          </cell>
          <cell r="W526">
            <v>0</v>
          </cell>
          <cell r="X526">
            <v>0</v>
          </cell>
          <cell r="Y526">
            <v>0</v>
          </cell>
          <cell r="Z526">
            <v>0</v>
          </cell>
          <cell r="AA526">
            <v>0</v>
          </cell>
        </row>
        <row r="527">
          <cell r="B527" t="str">
            <v>20  -  21</v>
          </cell>
          <cell r="C527" t="str">
            <v>OB</v>
          </cell>
          <cell r="D527">
            <v>0</v>
          </cell>
          <cell r="E527">
            <v>0</v>
          </cell>
          <cell r="F527">
            <v>0</v>
          </cell>
          <cell r="G527">
            <v>0</v>
          </cell>
          <cell r="H527">
            <v>0</v>
          </cell>
          <cell r="I527">
            <v>0</v>
          </cell>
          <cell r="J527">
            <v>0</v>
          </cell>
          <cell r="K527">
            <v>0</v>
          </cell>
          <cell r="L527">
            <v>0</v>
          </cell>
          <cell r="M527">
            <v>0</v>
          </cell>
          <cell r="N527">
            <v>60</v>
          </cell>
          <cell r="O527">
            <v>0</v>
          </cell>
          <cell r="Q527" t="str">
            <v>Rain</v>
          </cell>
          <cell r="T527">
            <v>527</v>
          </cell>
          <cell r="U527">
            <v>0</v>
          </cell>
          <cell r="V527">
            <v>0</v>
          </cell>
          <cell r="W527">
            <v>0</v>
          </cell>
          <cell r="X527">
            <v>0</v>
          </cell>
          <cell r="Y527">
            <v>0</v>
          </cell>
          <cell r="Z527">
            <v>0</v>
          </cell>
          <cell r="AA527">
            <v>0</v>
          </cell>
        </row>
        <row r="528">
          <cell r="B528" t="str">
            <v>21  -  22</v>
          </cell>
          <cell r="C528" t="str">
            <v>OB</v>
          </cell>
          <cell r="D528">
            <v>0</v>
          </cell>
          <cell r="E528">
            <v>0</v>
          </cell>
          <cell r="F528">
            <v>0</v>
          </cell>
          <cell r="G528">
            <v>0</v>
          </cell>
          <cell r="H528">
            <v>0</v>
          </cell>
          <cell r="I528">
            <v>0</v>
          </cell>
          <cell r="J528">
            <v>0</v>
          </cell>
          <cell r="K528">
            <v>0</v>
          </cell>
          <cell r="L528">
            <v>0</v>
          </cell>
          <cell r="M528">
            <v>0</v>
          </cell>
          <cell r="N528">
            <v>60</v>
          </cell>
          <cell r="O528">
            <v>0</v>
          </cell>
          <cell r="Q528" t="str">
            <v>Rain</v>
          </cell>
          <cell r="T528">
            <v>528</v>
          </cell>
          <cell r="U528">
            <v>0</v>
          </cell>
          <cell r="V528">
            <v>0</v>
          </cell>
          <cell r="W528">
            <v>0</v>
          </cell>
          <cell r="X528">
            <v>0</v>
          </cell>
          <cell r="Y528">
            <v>0</v>
          </cell>
          <cell r="Z528">
            <v>0</v>
          </cell>
          <cell r="AA528">
            <v>0</v>
          </cell>
        </row>
        <row r="529">
          <cell r="B529" t="str">
            <v>22  -  23</v>
          </cell>
          <cell r="C529" t="str">
            <v>OB</v>
          </cell>
          <cell r="D529">
            <v>0</v>
          </cell>
          <cell r="E529">
            <v>0</v>
          </cell>
          <cell r="F529">
            <v>0</v>
          </cell>
          <cell r="G529">
            <v>0</v>
          </cell>
          <cell r="H529">
            <v>0</v>
          </cell>
          <cell r="I529">
            <v>0</v>
          </cell>
          <cell r="J529">
            <v>0</v>
          </cell>
          <cell r="K529">
            <v>0</v>
          </cell>
          <cell r="L529">
            <v>0</v>
          </cell>
          <cell r="M529">
            <v>0</v>
          </cell>
          <cell r="N529">
            <v>60</v>
          </cell>
          <cell r="O529">
            <v>0</v>
          </cell>
          <cell r="Q529" t="str">
            <v>Rain</v>
          </cell>
          <cell r="T529">
            <v>529</v>
          </cell>
          <cell r="U529">
            <v>0</v>
          </cell>
          <cell r="V529">
            <v>0</v>
          </cell>
          <cell r="W529">
            <v>0</v>
          </cell>
          <cell r="X529">
            <v>0</v>
          </cell>
          <cell r="Y529">
            <v>0</v>
          </cell>
          <cell r="Z529">
            <v>0</v>
          </cell>
          <cell r="AA529">
            <v>0</v>
          </cell>
        </row>
        <row r="530">
          <cell r="B530" t="str">
            <v>23  -  24</v>
          </cell>
          <cell r="C530" t="str">
            <v>OB</v>
          </cell>
          <cell r="D530">
            <v>0</v>
          </cell>
          <cell r="E530">
            <v>0</v>
          </cell>
          <cell r="F530">
            <v>0</v>
          </cell>
          <cell r="G530">
            <v>0</v>
          </cell>
          <cell r="H530">
            <v>0</v>
          </cell>
          <cell r="I530">
            <v>0</v>
          </cell>
          <cell r="J530">
            <v>0</v>
          </cell>
          <cell r="K530">
            <v>0</v>
          </cell>
          <cell r="L530">
            <v>0</v>
          </cell>
          <cell r="M530">
            <v>0</v>
          </cell>
          <cell r="N530">
            <v>0</v>
          </cell>
          <cell r="O530">
            <v>60</v>
          </cell>
          <cell r="Q530" t="str">
            <v>Slippery</v>
          </cell>
          <cell r="T530">
            <v>530</v>
          </cell>
          <cell r="U530">
            <v>0</v>
          </cell>
          <cell r="V530">
            <v>0</v>
          </cell>
          <cell r="W530">
            <v>0</v>
          </cell>
          <cell r="X530">
            <v>0</v>
          </cell>
          <cell r="Y530">
            <v>0</v>
          </cell>
          <cell r="Z530">
            <v>0</v>
          </cell>
          <cell r="AA530">
            <v>0</v>
          </cell>
        </row>
        <row r="531">
          <cell r="B531" t="str">
            <v>24  -  01</v>
          </cell>
          <cell r="C531" t="str">
            <v>OB</v>
          </cell>
          <cell r="D531">
            <v>0</v>
          </cell>
          <cell r="E531">
            <v>0</v>
          </cell>
          <cell r="F531">
            <v>0</v>
          </cell>
          <cell r="G531">
            <v>0</v>
          </cell>
          <cell r="H531">
            <v>0</v>
          </cell>
          <cell r="I531">
            <v>0</v>
          </cell>
          <cell r="J531">
            <v>0</v>
          </cell>
          <cell r="K531">
            <v>0</v>
          </cell>
          <cell r="L531">
            <v>60</v>
          </cell>
          <cell r="M531">
            <v>0</v>
          </cell>
          <cell r="N531">
            <v>0</v>
          </cell>
          <cell r="O531">
            <v>0</v>
          </cell>
          <cell r="Q531" t="str">
            <v>Rest Time</v>
          </cell>
          <cell r="T531">
            <v>531</v>
          </cell>
          <cell r="U531">
            <v>0</v>
          </cell>
          <cell r="V531">
            <v>0</v>
          </cell>
          <cell r="W531">
            <v>0</v>
          </cell>
          <cell r="X531">
            <v>0</v>
          </cell>
          <cell r="Y531">
            <v>0</v>
          </cell>
          <cell r="Z531">
            <v>0</v>
          </cell>
          <cell r="AA531">
            <v>0</v>
          </cell>
        </row>
        <row r="532">
          <cell r="B532" t="str">
            <v>01  -  02</v>
          </cell>
          <cell r="C532" t="str">
            <v>OB</v>
          </cell>
          <cell r="D532">
            <v>0</v>
          </cell>
          <cell r="E532">
            <v>0</v>
          </cell>
          <cell r="F532">
            <v>0</v>
          </cell>
          <cell r="G532">
            <v>0</v>
          </cell>
          <cell r="H532">
            <v>0</v>
          </cell>
          <cell r="I532">
            <v>0</v>
          </cell>
          <cell r="J532">
            <v>0</v>
          </cell>
          <cell r="K532">
            <v>0</v>
          </cell>
          <cell r="L532">
            <v>0</v>
          </cell>
          <cell r="M532">
            <v>0</v>
          </cell>
          <cell r="N532">
            <v>0</v>
          </cell>
          <cell r="O532">
            <v>60</v>
          </cell>
          <cell r="Q532" t="str">
            <v>Slippery</v>
          </cell>
          <cell r="T532">
            <v>532</v>
          </cell>
          <cell r="U532">
            <v>0</v>
          </cell>
          <cell r="V532">
            <v>0</v>
          </cell>
          <cell r="W532">
            <v>0</v>
          </cell>
          <cell r="X532">
            <v>0</v>
          </cell>
          <cell r="Y532">
            <v>0</v>
          </cell>
          <cell r="Z532">
            <v>0</v>
          </cell>
          <cell r="AA532">
            <v>0</v>
          </cell>
        </row>
        <row r="533">
          <cell r="B533" t="str">
            <v>02  -  03</v>
          </cell>
          <cell r="C533" t="str">
            <v>OB</v>
          </cell>
          <cell r="D533">
            <v>494</v>
          </cell>
          <cell r="E533">
            <v>494</v>
          </cell>
          <cell r="F533">
            <v>7</v>
          </cell>
          <cell r="G533">
            <v>0</v>
          </cell>
          <cell r="H533">
            <v>0</v>
          </cell>
          <cell r="I533">
            <v>7</v>
          </cell>
          <cell r="J533">
            <v>60</v>
          </cell>
          <cell r="K533">
            <v>0</v>
          </cell>
          <cell r="L533">
            <v>0</v>
          </cell>
          <cell r="M533">
            <v>0</v>
          </cell>
          <cell r="N533">
            <v>0</v>
          </cell>
          <cell r="O533">
            <v>0</v>
          </cell>
          <cell r="Q533" t="str">
            <v>Start 02:00</v>
          </cell>
          <cell r="T533">
            <v>533</v>
          </cell>
          <cell r="U533">
            <v>0</v>
          </cell>
          <cell r="V533">
            <v>0</v>
          </cell>
          <cell r="W533">
            <v>0</v>
          </cell>
          <cell r="X533">
            <v>0</v>
          </cell>
          <cell r="Y533">
            <v>0</v>
          </cell>
          <cell r="Z533">
            <v>0</v>
          </cell>
          <cell r="AA533">
            <v>0</v>
          </cell>
        </row>
        <row r="534">
          <cell r="B534" t="str">
            <v>03  -  04</v>
          </cell>
          <cell r="C534" t="str">
            <v>OB</v>
          </cell>
          <cell r="D534">
            <v>0</v>
          </cell>
          <cell r="E534">
            <v>0</v>
          </cell>
          <cell r="F534">
            <v>0</v>
          </cell>
          <cell r="G534">
            <v>0</v>
          </cell>
          <cell r="H534">
            <v>0</v>
          </cell>
          <cell r="I534">
            <v>0</v>
          </cell>
          <cell r="J534">
            <v>0</v>
          </cell>
          <cell r="K534">
            <v>0</v>
          </cell>
          <cell r="L534">
            <v>0</v>
          </cell>
          <cell r="M534">
            <v>0</v>
          </cell>
          <cell r="N534">
            <v>60</v>
          </cell>
          <cell r="O534">
            <v>0</v>
          </cell>
          <cell r="Q534" t="str">
            <v>Rain</v>
          </cell>
          <cell r="T534">
            <v>534</v>
          </cell>
          <cell r="U534">
            <v>0</v>
          </cell>
          <cell r="V534">
            <v>0</v>
          </cell>
          <cell r="W534">
            <v>0</v>
          </cell>
          <cell r="X534">
            <v>0</v>
          </cell>
          <cell r="Y534">
            <v>0</v>
          </cell>
          <cell r="Z534">
            <v>0</v>
          </cell>
          <cell r="AA534">
            <v>0</v>
          </cell>
        </row>
        <row r="535">
          <cell r="B535" t="str">
            <v>04  -  05</v>
          </cell>
          <cell r="C535" t="str">
            <v>OB</v>
          </cell>
          <cell r="D535">
            <v>0</v>
          </cell>
          <cell r="E535">
            <v>0</v>
          </cell>
          <cell r="F535">
            <v>0</v>
          </cell>
          <cell r="G535">
            <v>0</v>
          </cell>
          <cell r="H535">
            <v>0</v>
          </cell>
          <cell r="I535">
            <v>0</v>
          </cell>
          <cell r="J535">
            <v>0</v>
          </cell>
          <cell r="K535">
            <v>0</v>
          </cell>
          <cell r="L535">
            <v>0</v>
          </cell>
          <cell r="M535">
            <v>0</v>
          </cell>
          <cell r="N535">
            <v>0</v>
          </cell>
          <cell r="O535">
            <v>60</v>
          </cell>
          <cell r="Q535" t="str">
            <v>Slippery</v>
          </cell>
          <cell r="T535">
            <v>535</v>
          </cell>
          <cell r="U535">
            <v>0</v>
          </cell>
          <cell r="V535">
            <v>0</v>
          </cell>
          <cell r="W535">
            <v>0</v>
          </cell>
          <cell r="X535">
            <v>0</v>
          </cell>
          <cell r="Y535">
            <v>0</v>
          </cell>
          <cell r="Z535">
            <v>0</v>
          </cell>
          <cell r="AA535">
            <v>0</v>
          </cell>
        </row>
        <row r="536">
          <cell r="B536" t="str">
            <v>05  -  06</v>
          </cell>
          <cell r="C536" t="str">
            <v>OB</v>
          </cell>
          <cell r="D536">
            <v>0</v>
          </cell>
          <cell r="E536">
            <v>0</v>
          </cell>
          <cell r="F536">
            <v>0</v>
          </cell>
          <cell r="G536">
            <v>0</v>
          </cell>
          <cell r="H536">
            <v>0</v>
          </cell>
          <cell r="I536">
            <v>0</v>
          </cell>
          <cell r="J536">
            <v>0</v>
          </cell>
          <cell r="K536">
            <v>0</v>
          </cell>
          <cell r="L536">
            <v>0</v>
          </cell>
          <cell r="M536">
            <v>0</v>
          </cell>
          <cell r="N536">
            <v>0</v>
          </cell>
          <cell r="O536">
            <v>60</v>
          </cell>
          <cell r="Q536" t="str">
            <v>Slippery</v>
          </cell>
          <cell r="T536">
            <v>536</v>
          </cell>
          <cell r="U536">
            <v>0</v>
          </cell>
          <cell r="V536">
            <v>0</v>
          </cell>
          <cell r="W536">
            <v>0</v>
          </cell>
          <cell r="X536">
            <v>0</v>
          </cell>
          <cell r="Y536">
            <v>0</v>
          </cell>
          <cell r="Z536">
            <v>0</v>
          </cell>
          <cell r="AA536">
            <v>0</v>
          </cell>
        </row>
        <row r="537">
          <cell r="B537" t="str">
            <v>06  -  07</v>
          </cell>
          <cell r="C537" t="str">
            <v>OB</v>
          </cell>
          <cell r="D537">
            <v>0</v>
          </cell>
          <cell r="E537">
            <v>0</v>
          </cell>
          <cell r="F537">
            <v>0</v>
          </cell>
          <cell r="G537">
            <v>0</v>
          </cell>
          <cell r="H537">
            <v>0</v>
          </cell>
          <cell r="I537">
            <v>0</v>
          </cell>
          <cell r="J537">
            <v>0</v>
          </cell>
          <cell r="K537">
            <v>30</v>
          </cell>
          <cell r="L537">
            <v>0</v>
          </cell>
          <cell r="M537">
            <v>0</v>
          </cell>
          <cell r="N537">
            <v>0</v>
          </cell>
          <cell r="O537">
            <v>30</v>
          </cell>
          <cell r="Q537" t="str">
            <v>Slippery</v>
          </cell>
          <cell r="T537">
            <v>537</v>
          </cell>
          <cell r="U537">
            <v>0</v>
          </cell>
          <cell r="V537">
            <v>0</v>
          </cell>
          <cell r="W537">
            <v>0</v>
          </cell>
          <cell r="X537">
            <v>0</v>
          </cell>
          <cell r="Y537">
            <v>0</v>
          </cell>
          <cell r="Z537">
            <v>0</v>
          </cell>
          <cell r="AA537">
            <v>0</v>
          </cell>
        </row>
        <row r="538">
          <cell r="B538" t="str">
            <v>RESUME</v>
          </cell>
          <cell r="C538" t="str">
            <v>PROD</v>
          </cell>
          <cell r="E538" t="str">
            <v>PROD'TY</v>
          </cell>
          <cell r="G538" t="str">
            <v>WORK HOURS</v>
          </cell>
          <cell r="J538" t="str">
            <v>LOST TIME</v>
          </cell>
          <cell r="L538" t="str">
            <v>DOWN</v>
          </cell>
          <cell r="M538" t="str">
            <v>PA</v>
          </cell>
          <cell r="O538" t="str">
            <v>UA PROD</v>
          </cell>
          <cell r="Q538" t="str">
            <v>OPERATOR</v>
          </cell>
          <cell r="R538" t="str">
            <v>GROUP LEADER</v>
          </cell>
          <cell r="T538">
            <v>538</v>
          </cell>
        </row>
        <row r="539">
          <cell r="B539" t="str">
            <v>GROUP</v>
          </cell>
          <cell r="C539" t="str">
            <v>WASTE</v>
          </cell>
          <cell r="D539" t="str">
            <v>CC</v>
          </cell>
          <cell r="E539" t="str">
            <v>WASTE</v>
          </cell>
          <cell r="F539" t="str">
            <v>CC</v>
          </cell>
          <cell r="G539" t="str">
            <v>WASTE</v>
          </cell>
          <cell r="H539" t="str">
            <v>CC</v>
          </cell>
          <cell r="I539" t="str">
            <v>GEN</v>
          </cell>
          <cell r="J539" t="str">
            <v>DELAY</v>
          </cell>
          <cell r="K539" t="str">
            <v>IDLE</v>
          </cell>
          <cell r="L539" t="str">
            <v>TIME</v>
          </cell>
          <cell r="M539" t="str">
            <v>PLAN</v>
          </cell>
          <cell r="N539" t="str">
            <v>ACT</v>
          </cell>
          <cell r="O539" t="str">
            <v>PLAN</v>
          </cell>
          <cell r="P539" t="str">
            <v>ACT</v>
          </cell>
          <cell r="T539">
            <v>539</v>
          </cell>
        </row>
        <row r="540">
          <cell r="B540" t="str">
            <v>Shift 1</v>
          </cell>
          <cell r="C540">
            <v>2660</v>
          </cell>
          <cell r="D540">
            <v>0</v>
          </cell>
          <cell r="E540">
            <v>456</v>
          </cell>
          <cell r="F540">
            <v>0</v>
          </cell>
          <cell r="G540">
            <v>5.833333333333333</v>
          </cell>
          <cell r="H540">
            <v>0</v>
          </cell>
          <cell r="I540">
            <v>0</v>
          </cell>
          <cell r="J540">
            <v>1.1666666666666667</v>
          </cell>
          <cell r="K540">
            <v>1</v>
          </cell>
          <cell r="L540">
            <v>0</v>
          </cell>
          <cell r="M540">
            <v>0.95</v>
          </cell>
          <cell r="N540">
            <v>1</v>
          </cell>
          <cell r="O540">
            <v>0.875</v>
          </cell>
          <cell r="P540">
            <v>0.72916666666666663</v>
          </cell>
          <cell r="Q540">
            <v>0</v>
          </cell>
          <cell r="R540">
            <v>0</v>
          </cell>
          <cell r="T540">
            <v>540</v>
          </cell>
          <cell r="U540">
            <v>0</v>
          </cell>
          <cell r="V540">
            <v>0</v>
          </cell>
          <cell r="W540">
            <v>0</v>
          </cell>
          <cell r="X540">
            <v>0</v>
          </cell>
          <cell r="Y540">
            <v>0</v>
          </cell>
          <cell r="Z540">
            <v>0</v>
          </cell>
          <cell r="AA540">
            <v>0</v>
          </cell>
        </row>
        <row r="541">
          <cell r="B541" t="str">
            <v>Shift 2</v>
          </cell>
          <cell r="C541">
            <v>1140</v>
          </cell>
          <cell r="D541">
            <v>0</v>
          </cell>
          <cell r="E541">
            <v>506.66666666666669</v>
          </cell>
          <cell r="F541">
            <v>0</v>
          </cell>
          <cell r="G541">
            <v>2.25</v>
          </cell>
          <cell r="H541">
            <v>0</v>
          </cell>
          <cell r="I541">
            <v>0</v>
          </cell>
          <cell r="J541">
            <v>0.41666666666666669</v>
          </cell>
          <cell r="K541">
            <v>5.333333333333333</v>
          </cell>
          <cell r="L541">
            <v>0</v>
          </cell>
          <cell r="M541">
            <v>0.95</v>
          </cell>
          <cell r="N541">
            <v>1</v>
          </cell>
          <cell r="O541">
            <v>0.875</v>
          </cell>
          <cell r="P541">
            <v>0.28125</v>
          </cell>
          <cell r="Q541">
            <v>0</v>
          </cell>
          <cell r="R541">
            <v>0</v>
          </cell>
          <cell r="T541">
            <v>541</v>
          </cell>
          <cell r="U541">
            <v>0</v>
          </cell>
          <cell r="V541">
            <v>0</v>
          </cell>
          <cell r="W541">
            <v>0</v>
          </cell>
          <cell r="X541">
            <v>0</v>
          </cell>
          <cell r="Y541">
            <v>0</v>
          </cell>
          <cell r="Z541">
            <v>0</v>
          </cell>
          <cell r="AA541">
            <v>0</v>
          </cell>
        </row>
        <row r="542">
          <cell r="B542" t="str">
            <v>Shift 3</v>
          </cell>
          <cell r="C542">
            <v>494</v>
          </cell>
          <cell r="D542">
            <v>0</v>
          </cell>
          <cell r="E542">
            <v>494</v>
          </cell>
          <cell r="F542">
            <v>0</v>
          </cell>
          <cell r="G542">
            <v>1</v>
          </cell>
          <cell r="H542">
            <v>0</v>
          </cell>
          <cell r="I542">
            <v>0.5</v>
          </cell>
          <cell r="J542">
            <v>1</v>
          </cell>
          <cell r="K542">
            <v>5.5</v>
          </cell>
          <cell r="L542">
            <v>0</v>
          </cell>
          <cell r="M542">
            <v>0.95</v>
          </cell>
          <cell r="N542">
            <v>1</v>
          </cell>
          <cell r="O542">
            <v>0.875</v>
          </cell>
          <cell r="P542">
            <v>0.1875</v>
          </cell>
          <cell r="Q542">
            <v>0</v>
          </cell>
          <cell r="R542">
            <v>0</v>
          </cell>
          <cell r="T542">
            <v>542</v>
          </cell>
          <cell r="U542">
            <v>0</v>
          </cell>
          <cell r="V542">
            <v>0</v>
          </cell>
          <cell r="W542">
            <v>0</v>
          </cell>
          <cell r="X542">
            <v>0</v>
          </cell>
          <cell r="Y542">
            <v>0</v>
          </cell>
          <cell r="Z542">
            <v>0</v>
          </cell>
          <cell r="AA542">
            <v>0</v>
          </cell>
        </row>
        <row r="543">
          <cell r="B543" t="str">
            <v>Shift 6</v>
          </cell>
          <cell r="C543">
            <v>3458</v>
          </cell>
          <cell r="D543">
            <v>0</v>
          </cell>
          <cell r="E543">
            <v>471.54545454545456</v>
          </cell>
          <cell r="F543">
            <v>0</v>
          </cell>
          <cell r="G543">
            <v>7.333333333333333</v>
          </cell>
          <cell r="H543">
            <v>0</v>
          </cell>
          <cell r="I543">
            <v>0</v>
          </cell>
          <cell r="J543">
            <v>1.3333333333333333</v>
          </cell>
          <cell r="K543">
            <v>2.3333333333333335</v>
          </cell>
          <cell r="L543">
            <v>0</v>
          </cell>
          <cell r="M543">
            <v>0.95</v>
          </cell>
          <cell r="N543">
            <v>1</v>
          </cell>
          <cell r="O543">
            <v>0.875</v>
          </cell>
          <cell r="P543">
            <v>0.66666666666666663</v>
          </cell>
          <cell r="Q543" t="str">
            <v>Minarto</v>
          </cell>
          <cell r="R543" t="str">
            <v>Sutarno</v>
          </cell>
          <cell r="T543">
            <v>543</v>
          </cell>
          <cell r="U543">
            <v>0</v>
          </cell>
          <cell r="V543">
            <v>0</v>
          </cell>
          <cell r="W543">
            <v>0</v>
          </cell>
          <cell r="X543">
            <v>0</v>
          </cell>
          <cell r="Y543">
            <v>0</v>
          </cell>
          <cell r="Z543">
            <v>0</v>
          </cell>
          <cell r="AA543">
            <v>0</v>
          </cell>
        </row>
        <row r="544">
          <cell r="B544" t="str">
            <v>Shift 7</v>
          </cell>
          <cell r="C544">
            <v>836</v>
          </cell>
          <cell r="D544">
            <v>0</v>
          </cell>
          <cell r="E544">
            <v>477.71428571428572</v>
          </cell>
          <cell r="F544">
            <v>0</v>
          </cell>
          <cell r="G544">
            <v>1.75</v>
          </cell>
          <cell r="H544">
            <v>0</v>
          </cell>
          <cell r="I544">
            <v>0.5</v>
          </cell>
          <cell r="J544">
            <v>1.25</v>
          </cell>
          <cell r="K544">
            <v>9.5</v>
          </cell>
          <cell r="L544">
            <v>0</v>
          </cell>
          <cell r="M544">
            <v>0.95</v>
          </cell>
          <cell r="N544">
            <v>1</v>
          </cell>
          <cell r="O544">
            <v>0.875</v>
          </cell>
          <cell r="P544">
            <v>0.17307692307692307</v>
          </cell>
          <cell r="Q544" t="str">
            <v>Asmuliadi</v>
          </cell>
          <cell r="R544" t="str">
            <v>Sudarso</v>
          </cell>
          <cell r="T544">
            <v>544</v>
          </cell>
          <cell r="U544">
            <v>0</v>
          </cell>
          <cell r="V544">
            <v>0</v>
          </cell>
          <cell r="W544">
            <v>0</v>
          </cell>
          <cell r="X544">
            <v>0</v>
          </cell>
          <cell r="Y544">
            <v>0</v>
          </cell>
          <cell r="Z544">
            <v>0</v>
          </cell>
          <cell r="AA544">
            <v>0</v>
          </cell>
        </row>
        <row r="545">
          <cell r="B545" t="str">
            <v>TOTAL</v>
          </cell>
          <cell r="C545">
            <v>4294</v>
          </cell>
          <cell r="D545">
            <v>0</v>
          </cell>
          <cell r="E545">
            <v>472.7339449541285</v>
          </cell>
          <cell r="F545">
            <v>0</v>
          </cell>
          <cell r="G545">
            <v>9.0833333333333321</v>
          </cell>
          <cell r="H545">
            <v>0</v>
          </cell>
          <cell r="I545">
            <v>0.5</v>
          </cell>
          <cell r="J545">
            <v>2.583333333333333</v>
          </cell>
          <cell r="K545">
            <v>11.833333333333334</v>
          </cell>
          <cell r="L545">
            <v>0</v>
          </cell>
          <cell r="M545">
            <v>0.95</v>
          </cell>
          <cell r="N545">
            <v>1</v>
          </cell>
          <cell r="O545">
            <v>0.875</v>
          </cell>
          <cell r="P545">
            <v>0.39930555555555558</v>
          </cell>
          <cell r="Q545" t="str">
            <v>Hiras Silaban</v>
          </cell>
          <cell r="R545" t="str">
            <v>Fresye A L</v>
          </cell>
          <cell r="T545">
            <v>545</v>
          </cell>
          <cell r="U545">
            <v>0</v>
          </cell>
          <cell r="V545">
            <v>0</v>
          </cell>
          <cell r="W545">
            <v>0</v>
          </cell>
          <cell r="X545">
            <v>0</v>
          </cell>
          <cell r="Y545">
            <v>0</v>
          </cell>
          <cell r="Z545">
            <v>0</v>
          </cell>
          <cell r="AA545">
            <v>0</v>
          </cell>
        </row>
        <row r="546">
          <cell r="T546">
            <v>546</v>
          </cell>
        </row>
        <row r="547">
          <cell r="B547" t="str">
            <v>TIME</v>
          </cell>
          <cell r="C547" t="str">
            <v>WASTE</v>
          </cell>
          <cell r="D547" t="str">
            <v>EX1014</v>
          </cell>
          <cell r="E547" t="str">
            <v>TYPE</v>
          </cell>
          <cell r="F547" t="str">
            <v>PC 1250</v>
          </cell>
          <cell r="H547" t="str">
            <v>Plan Prod'ty :</v>
          </cell>
          <cell r="J547">
            <v>400</v>
          </cell>
          <cell r="M547" t="str">
            <v>Distance :</v>
          </cell>
          <cell r="O547">
            <v>3.6583558356579697</v>
          </cell>
          <cell r="T547">
            <v>547</v>
          </cell>
          <cell r="U547" t="str">
            <v>EX1014</v>
          </cell>
        </row>
        <row r="548">
          <cell r="C548" t="str">
            <v>MAT</v>
          </cell>
          <cell r="D548" t="str">
            <v>PROD</v>
          </cell>
          <cell r="E548" t="str">
            <v>PROD'TY</v>
          </cell>
          <cell r="F548" t="str">
            <v>Q'TY DT</v>
          </cell>
          <cell r="J548" t="str">
            <v>HOURS</v>
          </cell>
          <cell r="Q548" t="str">
            <v>REMARK PRODUKTIVITAS</v>
          </cell>
          <cell r="T548">
            <v>548</v>
          </cell>
          <cell r="U548" t="str">
            <v>ROM</v>
          </cell>
          <cell r="V548" t="str">
            <v>Crush1</v>
          </cell>
          <cell r="W548" t="str">
            <v>Crush2</v>
          </cell>
          <cell r="X548" t="str">
            <v>Crush3</v>
          </cell>
          <cell r="Y548" t="str">
            <v>Crush4</v>
          </cell>
          <cell r="Z548" t="str">
            <v>Crush5</v>
          </cell>
          <cell r="AA548" t="str">
            <v>Crush6</v>
          </cell>
        </row>
        <row r="549">
          <cell r="E549" t="str">
            <v>( By work )</v>
          </cell>
          <cell r="F549" t="str">
            <v>785</v>
          </cell>
          <cell r="G549" t="str">
            <v>785-CB</v>
          </cell>
          <cell r="H549" t="str">
            <v>A40/HM</v>
          </cell>
          <cell r="I549" t="str">
            <v>Total</v>
          </cell>
          <cell r="J549" t="str">
            <v>Work</v>
          </cell>
          <cell r="K549" t="str">
            <v>General</v>
          </cell>
          <cell r="L549" t="str">
            <v>Delay</v>
          </cell>
          <cell r="M549" t="str">
            <v>Idle</v>
          </cell>
          <cell r="N549" t="str">
            <v>Rain</v>
          </cell>
          <cell r="O549" t="str">
            <v>Slipp</v>
          </cell>
          <cell r="P549" t="str">
            <v>B/D</v>
          </cell>
          <cell r="T549">
            <v>549</v>
          </cell>
        </row>
        <row r="550">
          <cell r="B550" t="str">
            <v>07  - 08</v>
          </cell>
          <cell r="C550" t="str">
            <v>OB</v>
          </cell>
          <cell r="D550">
            <v>266</v>
          </cell>
          <cell r="E550">
            <v>532</v>
          </cell>
          <cell r="F550">
            <v>5</v>
          </cell>
          <cell r="G550">
            <v>0</v>
          </cell>
          <cell r="H550">
            <v>0</v>
          </cell>
          <cell r="I550">
            <v>5</v>
          </cell>
          <cell r="J550">
            <v>30</v>
          </cell>
          <cell r="K550">
            <v>0</v>
          </cell>
          <cell r="L550">
            <v>30</v>
          </cell>
          <cell r="M550">
            <v>0</v>
          </cell>
          <cell r="N550">
            <v>0</v>
          </cell>
          <cell r="O550">
            <v>0</v>
          </cell>
          <cell r="Q550" t="str">
            <v>Waiting Operator, P2H Start 07:30</v>
          </cell>
          <cell r="T550">
            <v>550</v>
          </cell>
          <cell r="U550">
            <v>0</v>
          </cell>
          <cell r="V550">
            <v>0</v>
          </cell>
          <cell r="W550">
            <v>0</v>
          </cell>
          <cell r="X550">
            <v>0</v>
          </cell>
          <cell r="Y550">
            <v>0</v>
          </cell>
          <cell r="Z550">
            <v>0</v>
          </cell>
          <cell r="AA550">
            <v>0</v>
          </cell>
        </row>
        <row r="551">
          <cell r="B551" t="str">
            <v>08  - 09</v>
          </cell>
          <cell r="C551" t="str">
            <v>OB</v>
          </cell>
          <cell r="D551">
            <v>304</v>
          </cell>
          <cell r="E551">
            <v>405.33333333333331</v>
          </cell>
          <cell r="F551">
            <v>5</v>
          </cell>
          <cell r="G551">
            <v>0</v>
          </cell>
          <cell r="H551">
            <v>0</v>
          </cell>
          <cell r="I551">
            <v>5</v>
          </cell>
          <cell r="J551">
            <v>45</v>
          </cell>
          <cell r="K551">
            <v>0</v>
          </cell>
          <cell r="L551">
            <v>15</v>
          </cell>
          <cell r="M551">
            <v>0</v>
          </cell>
          <cell r="N551">
            <v>0</v>
          </cell>
          <cell r="O551">
            <v>0</v>
          </cell>
          <cell r="Q551" t="str">
            <v>Move Front 15'</v>
          </cell>
          <cell r="T551">
            <v>551</v>
          </cell>
          <cell r="U551">
            <v>0</v>
          </cell>
          <cell r="V551">
            <v>0</v>
          </cell>
          <cell r="W551">
            <v>0</v>
          </cell>
          <cell r="X551">
            <v>0</v>
          </cell>
          <cell r="Y551">
            <v>0</v>
          </cell>
          <cell r="Z551">
            <v>0</v>
          </cell>
          <cell r="AA551">
            <v>0</v>
          </cell>
        </row>
        <row r="552">
          <cell r="B552" t="str">
            <v>09  - 10</v>
          </cell>
          <cell r="C552" t="str">
            <v>OB</v>
          </cell>
          <cell r="D552">
            <v>190</v>
          </cell>
          <cell r="E552">
            <v>456</v>
          </cell>
          <cell r="F552">
            <v>4</v>
          </cell>
          <cell r="G552">
            <v>0</v>
          </cell>
          <cell r="H552">
            <v>0</v>
          </cell>
          <cell r="I552">
            <v>4</v>
          </cell>
          <cell r="J552">
            <v>25</v>
          </cell>
          <cell r="K552">
            <v>0</v>
          </cell>
          <cell r="L552">
            <v>15</v>
          </cell>
          <cell r="M552">
            <v>0</v>
          </cell>
          <cell r="N552">
            <v>0</v>
          </cell>
          <cell r="O552">
            <v>0</v>
          </cell>
          <cell r="P552">
            <v>20</v>
          </cell>
          <cell r="Q552" t="str">
            <v>09:40 Fiire Alarm On Terus,Move Front 15</v>
          </cell>
          <cell r="T552">
            <v>552</v>
          </cell>
          <cell r="U552">
            <v>0</v>
          </cell>
          <cell r="V552">
            <v>0</v>
          </cell>
          <cell r="W552">
            <v>0</v>
          </cell>
          <cell r="X552">
            <v>0</v>
          </cell>
          <cell r="Y552">
            <v>0</v>
          </cell>
          <cell r="Z552">
            <v>0</v>
          </cell>
          <cell r="AA552">
            <v>0</v>
          </cell>
        </row>
        <row r="553">
          <cell r="B553" t="str">
            <v>10  - 11</v>
          </cell>
          <cell r="C553" t="str">
            <v>OB</v>
          </cell>
          <cell r="D553">
            <v>0</v>
          </cell>
          <cell r="E553">
            <v>0</v>
          </cell>
          <cell r="F553">
            <v>0</v>
          </cell>
          <cell r="G553">
            <v>0</v>
          </cell>
          <cell r="H553">
            <v>0</v>
          </cell>
          <cell r="I553">
            <v>0</v>
          </cell>
          <cell r="J553">
            <v>0</v>
          </cell>
          <cell r="K553">
            <v>0</v>
          </cell>
          <cell r="L553">
            <v>0</v>
          </cell>
          <cell r="M553">
            <v>0</v>
          </cell>
          <cell r="N553">
            <v>0</v>
          </cell>
          <cell r="O553">
            <v>0</v>
          </cell>
          <cell r="P553">
            <v>60</v>
          </cell>
          <cell r="Q553" t="str">
            <v>Fiire Alarm On Terus</v>
          </cell>
          <cell r="T553">
            <v>553</v>
          </cell>
          <cell r="U553">
            <v>0</v>
          </cell>
          <cell r="V553">
            <v>0</v>
          </cell>
          <cell r="W553">
            <v>0</v>
          </cell>
          <cell r="X553">
            <v>0</v>
          </cell>
          <cell r="Y553">
            <v>0</v>
          </cell>
          <cell r="Z553">
            <v>0</v>
          </cell>
          <cell r="AA553">
            <v>0</v>
          </cell>
        </row>
        <row r="554">
          <cell r="B554" t="str">
            <v>11  - 12</v>
          </cell>
          <cell r="C554" t="str">
            <v>OB</v>
          </cell>
          <cell r="D554">
            <v>0</v>
          </cell>
          <cell r="E554">
            <v>0</v>
          </cell>
          <cell r="F554">
            <v>0</v>
          </cell>
          <cell r="G554">
            <v>0</v>
          </cell>
          <cell r="H554">
            <v>0</v>
          </cell>
          <cell r="I554">
            <v>0</v>
          </cell>
          <cell r="J554">
            <v>0</v>
          </cell>
          <cell r="K554">
            <v>0</v>
          </cell>
          <cell r="L554">
            <v>0</v>
          </cell>
          <cell r="M554">
            <v>0</v>
          </cell>
          <cell r="N554">
            <v>0</v>
          </cell>
          <cell r="O554">
            <v>0</v>
          </cell>
          <cell r="P554">
            <v>60</v>
          </cell>
          <cell r="Q554" t="str">
            <v>Fiire Alarm On Terus</v>
          </cell>
          <cell r="T554">
            <v>554</v>
          </cell>
          <cell r="U554">
            <v>0</v>
          </cell>
          <cell r="V554">
            <v>0</v>
          </cell>
          <cell r="W554">
            <v>0</v>
          </cell>
          <cell r="X554">
            <v>0</v>
          </cell>
          <cell r="Y554">
            <v>0</v>
          </cell>
          <cell r="Z554">
            <v>0</v>
          </cell>
          <cell r="AA554">
            <v>0</v>
          </cell>
        </row>
        <row r="555">
          <cell r="B555" t="str">
            <v>12  - 13</v>
          </cell>
          <cell r="C555" t="str">
            <v>OB</v>
          </cell>
          <cell r="D555">
            <v>0</v>
          </cell>
          <cell r="E555">
            <v>0</v>
          </cell>
          <cell r="F555">
            <v>0</v>
          </cell>
          <cell r="G555">
            <v>0</v>
          </cell>
          <cell r="H555">
            <v>0</v>
          </cell>
          <cell r="I555">
            <v>0</v>
          </cell>
          <cell r="J555">
            <v>0</v>
          </cell>
          <cell r="K555">
            <v>0</v>
          </cell>
          <cell r="L555">
            <v>0</v>
          </cell>
          <cell r="M555">
            <v>0</v>
          </cell>
          <cell r="N555">
            <v>0</v>
          </cell>
          <cell r="O555">
            <v>0</v>
          </cell>
          <cell r="P555">
            <v>60</v>
          </cell>
          <cell r="Q555" t="str">
            <v>Fiire Alarm On Terus</v>
          </cell>
          <cell r="T555">
            <v>555</v>
          </cell>
          <cell r="U555">
            <v>0</v>
          </cell>
          <cell r="V555">
            <v>0</v>
          </cell>
          <cell r="W555">
            <v>0</v>
          </cell>
          <cell r="X555">
            <v>0</v>
          </cell>
          <cell r="Y555">
            <v>0</v>
          </cell>
          <cell r="Z555">
            <v>0</v>
          </cell>
          <cell r="AA555">
            <v>0</v>
          </cell>
        </row>
        <row r="556">
          <cell r="B556" t="str">
            <v>13  -  14</v>
          </cell>
          <cell r="C556" t="str">
            <v>OB</v>
          </cell>
          <cell r="D556">
            <v>0</v>
          </cell>
          <cell r="E556">
            <v>0</v>
          </cell>
          <cell r="F556">
            <v>0</v>
          </cell>
          <cell r="G556">
            <v>0</v>
          </cell>
          <cell r="H556">
            <v>0</v>
          </cell>
          <cell r="I556">
            <v>0</v>
          </cell>
          <cell r="J556">
            <v>0</v>
          </cell>
          <cell r="K556">
            <v>0</v>
          </cell>
          <cell r="L556">
            <v>0</v>
          </cell>
          <cell r="M556">
            <v>0</v>
          </cell>
          <cell r="N556">
            <v>0</v>
          </cell>
          <cell r="O556">
            <v>0</v>
          </cell>
          <cell r="P556">
            <v>60</v>
          </cell>
          <cell r="Q556" t="str">
            <v>Fiire Alarm On Terus RFU 14:00</v>
          </cell>
          <cell r="T556">
            <v>556</v>
          </cell>
          <cell r="U556">
            <v>0</v>
          </cell>
          <cell r="V556">
            <v>0</v>
          </cell>
          <cell r="W556">
            <v>0</v>
          </cell>
          <cell r="X556">
            <v>0</v>
          </cell>
          <cell r="Y556">
            <v>0</v>
          </cell>
          <cell r="Z556">
            <v>0</v>
          </cell>
          <cell r="AA556">
            <v>0</v>
          </cell>
        </row>
        <row r="557">
          <cell r="B557" t="str">
            <v>14  -  15</v>
          </cell>
          <cell r="C557" t="str">
            <v>OB</v>
          </cell>
          <cell r="D557">
            <v>0</v>
          </cell>
          <cell r="E557">
            <v>0</v>
          </cell>
          <cell r="F557">
            <v>0</v>
          </cell>
          <cell r="G557">
            <v>0</v>
          </cell>
          <cell r="H557">
            <v>0</v>
          </cell>
          <cell r="I557">
            <v>0</v>
          </cell>
          <cell r="J557">
            <v>0</v>
          </cell>
          <cell r="K557">
            <v>0</v>
          </cell>
          <cell r="L557">
            <v>0</v>
          </cell>
          <cell r="M557">
            <v>0</v>
          </cell>
          <cell r="N557">
            <v>60</v>
          </cell>
          <cell r="O557">
            <v>0</v>
          </cell>
          <cell r="Q557" t="str">
            <v>Rain</v>
          </cell>
          <cell r="T557">
            <v>557</v>
          </cell>
          <cell r="U557">
            <v>0</v>
          </cell>
          <cell r="V557">
            <v>0</v>
          </cell>
          <cell r="W557">
            <v>0</v>
          </cell>
          <cell r="X557">
            <v>0</v>
          </cell>
          <cell r="Y557">
            <v>0</v>
          </cell>
          <cell r="Z557">
            <v>0</v>
          </cell>
          <cell r="AA557">
            <v>0</v>
          </cell>
        </row>
        <row r="558">
          <cell r="B558" t="str">
            <v>15  -  16</v>
          </cell>
          <cell r="C558" t="str">
            <v>OB</v>
          </cell>
          <cell r="D558">
            <v>0</v>
          </cell>
          <cell r="E558">
            <v>0</v>
          </cell>
          <cell r="F558">
            <v>0</v>
          </cell>
          <cell r="G558">
            <v>0</v>
          </cell>
          <cell r="H558">
            <v>0</v>
          </cell>
          <cell r="I558">
            <v>0</v>
          </cell>
          <cell r="J558">
            <v>0</v>
          </cell>
          <cell r="K558">
            <v>0</v>
          </cell>
          <cell r="L558">
            <v>0</v>
          </cell>
          <cell r="M558">
            <v>0</v>
          </cell>
          <cell r="N558">
            <v>0</v>
          </cell>
          <cell r="O558">
            <v>60</v>
          </cell>
          <cell r="Q558" t="str">
            <v>Slippery</v>
          </cell>
          <cell r="T558">
            <v>558</v>
          </cell>
          <cell r="U558">
            <v>0</v>
          </cell>
          <cell r="V558">
            <v>0</v>
          </cell>
          <cell r="W558">
            <v>0</v>
          </cell>
          <cell r="X558">
            <v>0</v>
          </cell>
          <cell r="Y558">
            <v>0</v>
          </cell>
          <cell r="Z558">
            <v>0</v>
          </cell>
          <cell r="AA558">
            <v>0</v>
          </cell>
        </row>
        <row r="559">
          <cell r="B559" t="str">
            <v>16  -  17</v>
          </cell>
          <cell r="C559" t="str">
            <v>OB</v>
          </cell>
          <cell r="D559">
            <v>0</v>
          </cell>
          <cell r="E559">
            <v>0</v>
          </cell>
          <cell r="F559">
            <v>0</v>
          </cell>
          <cell r="G559">
            <v>0</v>
          </cell>
          <cell r="H559">
            <v>0</v>
          </cell>
          <cell r="I559">
            <v>0</v>
          </cell>
          <cell r="J559">
            <v>0</v>
          </cell>
          <cell r="K559">
            <v>0</v>
          </cell>
          <cell r="L559">
            <v>0</v>
          </cell>
          <cell r="M559">
            <v>0</v>
          </cell>
          <cell r="N559">
            <v>0</v>
          </cell>
          <cell r="O559">
            <v>60</v>
          </cell>
          <cell r="Q559" t="str">
            <v>Slippery</v>
          </cell>
          <cell r="T559">
            <v>559</v>
          </cell>
          <cell r="U559">
            <v>0</v>
          </cell>
          <cell r="V559">
            <v>0</v>
          </cell>
          <cell r="W559">
            <v>0</v>
          </cell>
          <cell r="X559">
            <v>0</v>
          </cell>
          <cell r="Y559">
            <v>0</v>
          </cell>
          <cell r="Z559">
            <v>0</v>
          </cell>
          <cell r="AA559">
            <v>0</v>
          </cell>
        </row>
        <row r="560">
          <cell r="B560" t="str">
            <v>17  -  18</v>
          </cell>
          <cell r="C560" t="str">
            <v>OB</v>
          </cell>
          <cell r="D560">
            <v>0</v>
          </cell>
          <cell r="E560">
            <v>0</v>
          </cell>
          <cell r="F560">
            <v>0</v>
          </cell>
          <cell r="G560">
            <v>0</v>
          </cell>
          <cell r="H560">
            <v>0</v>
          </cell>
          <cell r="I560">
            <v>0</v>
          </cell>
          <cell r="J560">
            <v>0</v>
          </cell>
          <cell r="K560">
            <v>0</v>
          </cell>
          <cell r="L560">
            <v>0</v>
          </cell>
          <cell r="M560">
            <v>0</v>
          </cell>
          <cell r="N560">
            <v>0</v>
          </cell>
          <cell r="O560">
            <v>60</v>
          </cell>
          <cell r="Q560" t="str">
            <v>Slippery</v>
          </cell>
          <cell r="T560">
            <v>560</v>
          </cell>
          <cell r="U560">
            <v>0</v>
          </cell>
          <cell r="V560">
            <v>0</v>
          </cell>
          <cell r="W560">
            <v>0</v>
          </cell>
          <cell r="X560">
            <v>0</v>
          </cell>
          <cell r="Y560">
            <v>0</v>
          </cell>
          <cell r="Z560">
            <v>0</v>
          </cell>
          <cell r="AA560">
            <v>0</v>
          </cell>
        </row>
        <row r="561">
          <cell r="B561" t="str">
            <v>18  -  19</v>
          </cell>
          <cell r="C561" t="str">
            <v>OB</v>
          </cell>
          <cell r="D561">
            <v>304</v>
          </cell>
          <cell r="E561">
            <v>331.63636363636363</v>
          </cell>
          <cell r="F561">
            <v>4</v>
          </cell>
          <cell r="G561">
            <v>0</v>
          </cell>
          <cell r="H561">
            <v>0</v>
          </cell>
          <cell r="I561">
            <v>4</v>
          </cell>
          <cell r="J561">
            <v>55</v>
          </cell>
          <cell r="K561">
            <v>0</v>
          </cell>
          <cell r="L561">
            <v>5</v>
          </cell>
          <cell r="M561">
            <v>0</v>
          </cell>
          <cell r="N561">
            <v>0</v>
          </cell>
          <cell r="O561">
            <v>0</v>
          </cell>
          <cell r="Q561" t="str">
            <v>P2H, Start 18:05</v>
          </cell>
          <cell r="T561">
            <v>561</v>
          </cell>
          <cell r="U561">
            <v>0</v>
          </cell>
          <cell r="V561">
            <v>0</v>
          </cell>
          <cell r="W561">
            <v>0</v>
          </cell>
          <cell r="X561">
            <v>0</v>
          </cell>
          <cell r="Y561">
            <v>0</v>
          </cell>
          <cell r="Z561">
            <v>0</v>
          </cell>
          <cell r="AA561">
            <v>0</v>
          </cell>
        </row>
        <row r="562">
          <cell r="B562" t="str">
            <v>19  -  20</v>
          </cell>
          <cell r="C562" t="str">
            <v>OB</v>
          </cell>
          <cell r="D562">
            <v>0</v>
          </cell>
          <cell r="E562">
            <v>0</v>
          </cell>
          <cell r="F562">
            <v>0</v>
          </cell>
          <cell r="G562">
            <v>0</v>
          </cell>
          <cell r="H562">
            <v>0</v>
          </cell>
          <cell r="I562">
            <v>0</v>
          </cell>
          <cell r="J562">
            <v>0</v>
          </cell>
          <cell r="K562">
            <v>0</v>
          </cell>
          <cell r="L562">
            <v>0</v>
          </cell>
          <cell r="M562">
            <v>0</v>
          </cell>
          <cell r="N562">
            <v>60</v>
          </cell>
          <cell r="O562">
            <v>0</v>
          </cell>
          <cell r="Q562" t="str">
            <v>Rain</v>
          </cell>
          <cell r="T562">
            <v>562</v>
          </cell>
          <cell r="U562">
            <v>0</v>
          </cell>
          <cell r="V562">
            <v>0</v>
          </cell>
          <cell r="W562">
            <v>0</v>
          </cell>
          <cell r="X562">
            <v>0</v>
          </cell>
          <cell r="Y562">
            <v>0</v>
          </cell>
          <cell r="Z562">
            <v>0</v>
          </cell>
          <cell r="AA562">
            <v>0</v>
          </cell>
        </row>
        <row r="563">
          <cell r="B563" t="str">
            <v>20  -  21</v>
          </cell>
          <cell r="C563" t="str">
            <v>OB</v>
          </cell>
          <cell r="D563">
            <v>0</v>
          </cell>
          <cell r="E563">
            <v>0</v>
          </cell>
          <cell r="F563">
            <v>0</v>
          </cell>
          <cell r="G563">
            <v>0</v>
          </cell>
          <cell r="H563">
            <v>0</v>
          </cell>
          <cell r="I563">
            <v>0</v>
          </cell>
          <cell r="J563">
            <v>0</v>
          </cell>
          <cell r="K563">
            <v>0</v>
          </cell>
          <cell r="L563">
            <v>0</v>
          </cell>
          <cell r="M563">
            <v>0</v>
          </cell>
          <cell r="N563">
            <v>60</v>
          </cell>
          <cell r="O563">
            <v>0</v>
          </cell>
          <cell r="Q563" t="str">
            <v>Rain</v>
          </cell>
          <cell r="T563">
            <v>563</v>
          </cell>
          <cell r="U563">
            <v>0</v>
          </cell>
          <cell r="V563">
            <v>0</v>
          </cell>
          <cell r="W563">
            <v>0</v>
          </cell>
          <cell r="X563">
            <v>0</v>
          </cell>
          <cell r="Y563">
            <v>0</v>
          </cell>
          <cell r="Z563">
            <v>0</v>
          </cell>
          <cell r="AA563">
            <v>0</v>
          </cell>
        </row>
        <row r="564">
          <cell r="B564" t="str">
            <v>21  -  22</v>
          </cell>
          <cell r="C564" t="str">
            <v>OB</v>
          </cell>
          <cell r="D564">
            <v>0</v>
          </cell>
          <cell r="E564">
            <v>0</v>
          </cell>
          <cell r="F564">
            <v>0</v>
          </cell>
          <cell r="G564">
            <v>0</v>
          </cell>
          <cell r="H564">
            <v>0</v>
          </cell>
          <cell r="I564">
            <v>0</v>
          </cell>
          <cell r="J564">
            <v>0</v>
          </cell>
          <cell r="K564">
            <v>0</v>
          </cell>
          <cell r="L564">
            <v>0</v>
          </cell>
          <cell r="M564">
            <v>0</v>
          </cell>
          <cell r="N564">
            <v>60</v>
          </cell>
          <cell r="O564">
            <v>0</v>
          </cell>
          <cell r="Q564" t="str">
            <v>Rain</v>
          </cell>
          <cell r="T564">
            <v>564</v>
          </cell>
          <cell r="U564">
            <v>0</v>
          </cell>
          <cell r="V564">
            <v>0</v>
          </cell>
          <cell r="W564">
            <v>0</v>
          </cell>
          <cell r="X564">
            <v>0</v>
          </cell>
          <cell r="Y564">
            <v>0</v>
          </cell>
          <cell r="Z564">
            <v>0</v>
          </cell>
          <cell r="AA564">
            <v>0</v>
          </cell>
        </row>
        <row r="565">
          <cell r="B565" t="str">
            <v>22  -  23</v>
          </cell>
          <cell r="C565" t="str">
            <v>OB</v>
          </cell>
          <cell r="D565">
            <v>0</v>
          </cell>
          <cell r="E565">
            <v>0</v>
          </cell>
          <cell r="F565">
            <v>0</v>
          </cell>
          <cell r="G565">
            <v>0</v>
          </cell>
          <cell r="H565">
            <v>0</v>
          </cell>
          <cell r="I565">
            <v>0</v>
          </cell>
          <cell r="J565">
            <v>0</v>
          </cell>
          <cell r="K565">
            <v>0</v>
          </cell>
          <cell r="L565">
            <v>0</v>
          </cell>
          <cell r="M565">
            <v>0</v>
          </cell>
          <cell r="N565">
            <v>60</v>
          </cell>
          <cell r="O565">
            <v>0</v>
          </cell>
          <cell r="Q565" t="str">
            <v>Rain</v>
          </cell>
          <cell r="T565">
            <v>565</v>
          </cell>
          <cell r="U565">
            <v>0</v>
          </cell>
          <cell r="V565">
            <v>0</v>
          </cell>
          <cell r="W565">
            <v>0</v>
          </cell>
          <cell r="X565">
            <v>0</v>
          </cell>
          <cell r="Y565">
            <v>0</v>
          </cell>
          <cell r="Z565">
            <v>0</v>
          </cell>
          <cell r="AA565">
            <v>0</v>
          </cell>
        </row>
        <row r="566">
          <cell r="B566" t="str">
            <v>23  -  24</v>
          </cell>
          <cell r="C566" t="str">
            <v>OB</v>
          </cell>
          <cell r="D566">
            <v>0</v>
          </cell>
          <cell r="E566">
            <v>0</v>
          </cell>
          <cell r="F566">
            <v>0</v>
          </cell>
          <cell r="G566">
            <v>0</v>
          </cell>
          <cell r="H566">
            <v>0</v>
          </cell>
          <cell r="I566">
            <v>0</v>
          </cell>
          <cell r="J566">
            <v>0</v>
          </cell>
          <cell r="K566">
            <v>0</v>
          </cell>
          <cell r="L566">
            <v>0</v>
          </cell>
          <cell r="M566">
            <v>0</v>
          </cell>
          <cell r="N566">
            <v>0</v>
          </cell>
          <cell r="O566">
            <v>60</v>
          </cell>
          <cell r="Q566" t="str">
            <v>Slippery</v>
          </cell>
          <cell r="T566">
            <v>566</v>
          </cell>
          <cell r="U566">
            <v>0</v>
          </cell>
          <cell r="V566">
            <v>0</v>
          </cell>
          <cell r="W566">
            <v>0</v>
          </cell>
          <cell r="X566">
            <v>0</v>
          </cell>
          <cell r="Y566">
            <v>0</v>
          </cell>
          <cell r="Z566">
            <v>0</v>
          </cell>
          <cell r="AA566">
            <v>0</v>
          </cell>
        </row>
        <row r="567">
          <cell r="B567" t="str">
            <v>24  -  01</v>
          </cell>
          <cell r="C567" t="str">
            <v>OB</v>
          </cell>
          <cell r="D567">
            <v>0</v>
          </cell>
          <cell r="E567">
            <v>0</v>
          </cell>
          <cell r="F567">
            <v>0</v>
          </cell>
          <cell r="G567">
            <v>0</v>
          </cell>
          <cell r="H567">
            <v>0</v>
          </cell>
          <cell r="I567">
            <v>0</v>
          </cell>
          <cell r="J567">
            <v>0</v>
          </cell>
          <cell r="K567">
            <v>0</v>
          </cell>
          <cell r="L567">
            <v>60</v>
          </cell>
          <cell r="M567">
            <v>0</v>
          </cell>
          <cell r="N567">
            <v>0</v>
          </cell>
          <cell r="O567">
            <v>0</v>
          </cell>
          <cell r="Q567" t="str">
            <v>Rest Time</v>
          </cell>
          <cell r="T567">
            <v>567</v>
          </cell>
          <cell r="U567">
            <v>0</v>
          </cell>
          <cell r="V567">
            <v>0</v>
          </cell>
          <cell r="W567">
            <v>0</v>
          </cell>
          <cell r="X567">
            <v>0</v>
          </cell>
          <cell r="Y567">
            <v>0</v>
          </cell>
          <cell r="Z567">
            <v>0</v>
          </cell>
          <cell r="AA567">
            <v>0</v>
          </cell>
        </row>
        <row r="568">
          <cell r="B568" t="str">
            <v>01  -  02</v>
          </cell>
          <cell r="C568" t="str">
            <v>OB</v>
          </cell>
          <cell r="D568">
            <v>228</v>
          </cell>
          <cell r="E568">
            <v>456</v>
          </cell>
          <cell r="F568">
            <v>4</v>
          </cell>
          <cell r="G568">
            <v>0</v>
          </cell>
          <cell r="H568">
            <v>0</v>
          </cell>
          <cell r="I568">
            <v>4</v>
          </cell>
          <cell r="J568">
            <v>30</v>
          </cell>
          <cell r="K568">
            <v>0</v>
          </cell>
          <cell r="L568">
            <v>0</v>
          </cell>
          <cell r="M568">
            <v>0</v>
          </cell>
          <cell r="N568">
            <v>0</v>
          </cell>
          <cell r="O568">
            <v>30</v>
          </cell>
          <cell r="Q568" t="str">
            <v>Slippery</v>
          </cell>
          <cell r="T568">
            <v>568</v>
          </cell>
          <cell r="U568">
            <v>0</v>
          </cell>
          <cell r="V568">
            <v>0</v>
          </cell>
          <cell r="W568">
            <v>0</v>
          </cell>
          <cell r="X568">
            <v>0</v>
          </cell>
          <cell r="Y568">
            <v>0</v>
          </cell>
          <cell r="Z568">
            <v>0</v>
          </cell>
          <cell r="AA568">
            <v>0</v>
          </cell>
        </row>
        <row r="569">
          <cell r="B569" t="str">
            <v>02  -  03</v>
          </cell>
          <cell r="C569" t="str">
            <v>OB</v>
          </cell>
          <cell r="D569">
            <v>380</v>
          </cell>
          <cell r="E569">
            <v>414.54545454545456</v>
          </cell>
          <cell r="F569">
            <v>4</v>
          </cell>
          <cell r="G569">
            <v>0</v>
          </cell>
          <cell r="H569">
            <v>0</v>
          </cell>
          <cell r="I569">
            <v>4</v>
          </cell>
          <cell r="J569">
            <v>55</v>
          </cell>
          <cell r="K569">
            <v>0</v>
          </cell>
          <cell r="L569">
            <v>0</v>
          </cell>
          <cell r="M569">
            <v>0</v>
          </cell>
          <cell r="N569">
            <v>5</v>
          </cell>
          <cell r="O569">
            <v>0</v>
          </cell>
          <cell r="Q569" t="str">
            <v>Rain</v>
          </cell>
          <cell r="T569">
            <v>569</v>
          </cell>
          <cell r="U569">
            <v>0</v>
          </cell>
          <cell r="V569">
            <v>0</v>
          </cell>
          <cell r="W569">
            <v>0</v>
          </cell>
          <cell r="X569">
            <v>0</v>
          </cell>
          <cell r="Y569">
            <v>0</v>
          </cell>
          <cell r="Z569">
            <v>0</v>
          </cell>
          <cell r="AA569">
            <v>0</v>
          </cell>
        </row>
        <row r="570">
          <cell r="B570" t="str">
            <v>03  -  04</v>
          </cell>
          <cell r="C570" t="str">
            <v>OB</v>
          </cell>
          <cell r="D570">
            <v>0</v>
          </cell>
          <cell r="E570">
            <v>0</v>
          </cell>
          <cell r="F570">
            <v>0</v>
          </cell>
          <cell r="G570">
            <v>0</v>
          </cell>
          <cell r="H570">
            <v>0</v>
          </cell>
          <cell r="I570">
            <v>0</v>
          </cell>
          <cell r="J570">
            <v>0</v>
          </cell>
          <cell r="K570">
            <v>0</v>
          </cell>
          <cell r="L570">
            <v>0</v>
          </cell>
          <cell r="M570">
            <v>0</v>
          </cell>
          <cell r="N570">
            <v>60</v>
          </cell>
          <cell r="O570">
            <v>0</v>
          </cell>
          <cell r="Q570" t="str">
            <v>Rain</v>
          </cell>
          <cell r="T570">
            <v>570</v>
          </cell>
          <cell r="U570">
            <v>0</v>
          </cell>
          <cell r="V570">
            <v>0</v>
          </cell>
          <cell r="W570">
            <v>0</v>
          </cell>
          <cell r="X570">
            <v>0</v>
          </cell>
          <cell r="Y570">
            <v>0</v>
          </cell>
          <cell r="Z570">
            <v>0</v>
          </cell>
          <cell r="AA570">
            <v>0</v>
          </cell>
        </row>
        <row r="571">
          <cell r="B571" t="str">
            <v>04  -  05</v>
          </cell>
          <cell r="C571" t="str">
            <v>OB</v>
          </cell>
          <cell r="D571">
            <v>0</v>
          </cell>
          <cell r="E571">
            <v>0</v>
          </cell>
          <cell r="F571">
            <v>0</v>
          </cell>
          <cell r="G571">
            <v>0</v>
          </cell>
          <cell r="H571">
            <v>0</v>
          </cell>
          <cell r="I571">
            <v>0</v>
          </cell>
          <cell r="J571">
            <v>0</v>
          </cell>
          <cell r="K571">
            <v>0</v>
          </cell>
          <cell r="L571">
            <v>0</v>
          </cell>
          <cell r="M571">
            <v>0</v>
          </cell>
          <cell r="N571">
            <v>60</v>
          </cell>
          <cell r="O571">
            <v>0</v>
          </cell>
          <cell r="Q571" t="str">
            <v>Rain</v>
          </cell>
          <cell r="T571">
            <v>571</v>
          </cell>
          <cell r="U571">
            <v>0</v>
          </cell>
          <cell r="V571">
            <v>0</v>
          </cell>
          <cell r="W571">
            <v>0</v>
          </cell>
          <cell r="X571">
            <v>0</v>
          </cell>
          <cell r="Y571">
            <v>0</v>
          </cell>
          <cell r="Z571">
            <v>0</v>
          </cell>
          <cell r="AA571">
            <v>0</v>
          </cell>
        </row>
        <row r="572">
          <cell r="B572" t="str">
            <v>05  -  06</v>
          </cell>
          <cell r="C572" t="str">
            <v>OB</v>
          </cell>
          <cell r="D572">
            <v>0</v>
          </cell>
          <cell r="E572">
            <v>0</v>
          </cell>
          <cell r="F572">
            <v>0</v>
          </cell>
          <cell r="G572">
            <v>0</v>
          </cell>
          <cell r="H572">
            <v>0</v>
          </cell>
          <cell r="I572">
            <v>0</v>
          </cell>
          <cell r="J572">
            <v>0</v>
          </cell>
          <cell r="K572">
            <v>0</v>
          </cell>
          <cell r="L572">
            <v>0</v>
          </cell>
          <cell r="M572">
            <v>0</v>
          </cell>
          <cell r="N572">
            <v>60</v>
          </cell>
          <cell r="O572">
            <v>0</v>
          </cell>
          <cell r="Q572" t="str">
            <v>Rain</v>
          </cell>
          <cell r="T572">
            <v>572</v>
          </cell>
          <cell r="U572">
            <v>0</v>
          </cell>
          <cell r="V572">
            <v>0</v>
          </cell>
          <cell r="W572">
            <v>0</v>
          </cell>
          <cell r="X572">
            <v>0</v>
          </cell>
          <cell r="Y572">
            <v>0</v>
          </cell>
          <cell r="Z572">
            <v>0</v>
          </cell>
          <cell r="AA572">
            <v>0</v>
          </cell>
        </row>
        <row r="573">
          <cell r="B573" t="str">
            <v>06  -  07</v>
          </cell>
          <cell r="C573" t="str">
            <v>OB</v>
          </cell>
          <cell r="D573">
            <v>0</v>
          </cell>
          <cell r="E573">
            <v>0</v>
          </cell>
          <cell r="F573">
            <v>0</v>
          </cell>
          <cell r="G573">
            <v>0</v>
          </cell>
          <cell r="H573">
            <v>0</v>
          </cell>
          <cell r="I573">
            <v>0</v>
          </cell>
          <cell r="J573">
            <v>0</v>
          </cell>
          <cell r="K573">
            <v>30</v>
          </cell>
          <cell r="L573">
            <v>30</v>
          </cell>
          <cell r="M573">
            <v>0</v>
          </cell>
          <cell r="N573">
            <v>0</v>
          </cell>
          <cell r="O573">
            <v>0</v>
          </cell>
          <cell r="Q573" t="str">
            <v>Change Shift</v>
          </cell>
          <cell r="T573">
            <v>573</v>
          </cell>
          <cell r="U573">
            <v>0</v>
          </cell>
          <cell r="V573">
            <v>0</v>
          </cell>
          <cell r="W573">
            <v>0</v>
          </cell>
          <cell r="X573">
            <v>0</v>
          </cell>
          <cell r="Y573">
            <v>0</v>
          </cell>
          <cell r="Z573">
            <v>0</v>
          </cell>
          <cell r="AA573">
            <v>0</v>
          </cell>
        </row>
        <row r="574">
          <cell r="B574" t="str">
            <v>RESUME</v>
          </cell>
          <cell r="C574" t="str">
            <v>PROD</v>
          </cell>
          <cell r="E574" t="str">
            <v>PROD'TY</v>
          </cell>
          <cell r="G574" t="str">
            <v>WORK HOURS</v>
          </cell>
          <cell r="J574" t="str">
            <v>LOST TIME</v>
          </cell>
          <cell r="L574" t="str">
            <v>DOWN</v>
          </cell>
          <cell r="M574" t="str">
            <v>PA</v>
          </cell>
          <cell r="O574" t="str">
            <v>UA PROD</v>
          </cell>
          <cell r="Q574" t="str">
            <v>OPERATOR</v>
          </cell>
          <cell r="R574" t="str">
            <v>GROUP LEADER</v>
          </cell>
          <cell r="T574">
            <v>574</v>
          </cell>
        </row>
        <row r="575">
          <cell r="B575" t="str">
            <v>GROUP</v>
          </cell>
          <cell r="C575" t="str">
            <v>WASTE</v>
          </cell>
          <cell r="D575" t="str">
            <v>CC</v>
          </cell>
          <cell r="E575" t="str">
            <v>WASTE</v>
          </cell>
          <cell r="F575" t="str">
            <v>CC</v>
          </cell>
          <cell r="G575" t="str">
            <v>WASTE</v>
          </cell>
          <cell r="H575" t="str">
            <v>CC</v>
          </cell>
          <cell r="I575" t="str">
            <v>GEN</v>
          </cell>
          <cell r="J575" t="str">
            <v>DELAY</v>
          </cell>
          <cell r="K575" t="str">
            <v>IDLE</v>
          </cell>
          <cell r="L575" t="str">
            <v>TIME</v>
          </cell>
          <cell r="M575" t="str">
            <v>PLAN</v>
          </cell>
          <cell r="N575" t="str">
            <v>ACT</v>
          </cell>
          <cell r="O575" t="str">
            <v>PLAN</v>
          </cell>
          <cell r="P575" t="str">
            <v>ACT</v>
          </cell>
          <cell r="T575">
            <v>575</v>
          </cell>
        </row>
        <row r="576">
          <cell r="B576" t="str">
            <v>Shift 1</v>
          </cell>
          <cell r="C576">
            <v>760</v>
          </cell>
          <cell r="D576">
            <v>0</v>
          </cell>
          <cell r="E576">
            <v>456</v>
          </cell>
          <cell r="F576">
            <v>0</v>
          </cell>
          <cell r="G576">
            <v>1.6666666666666667</v>
          </cell>
          <cell r="H576">
            <v>0</v>
          </cell>
          <cell r="I576">
            <v>0</v>
          </cell>
          <cell r="J576">
            <v>1</v>
          </cell>
          <cell r="K576">
            <v>1</v>
          </cell>
          <cell r="L576">
            <v>4.333333333333333</v>
          </cell>
          <cell r="M576">
            <v>0.95</v>
          </cell>
          <cell r="N576">
            <v>0.45833333333333337</v>
          </cell>
          <cell r="O576">
            <v>0.875</v>
          </cell>
          <cell r="P576">
            <v>0.45454545454545453</v>
          </cell>
          <cell r="Q576">
            <v>0</v>
          </cell>
          <cell r="R576">
            <v>0</v>
          </cell>
          <cell r="T576">
            <v>576</v>
          </cell>
          <cell r="U576">
            <v>0</v>
          </cell>
          <cell r="V576">
            <v>0</v>
          </cell>
          <cell r="W576">
            <v>0</v>
          </cell>
          <cell r="X576">
            <v>0</v>
          </cell>
          <cell r="Y576">
            <v>0</v>
          </cell>
          <cell r="Z576">
            <v>0</v>
          </cell>
          <cell r="AA576">
            <v>0</v>
          </cell>
        </row>
        <row r="577">
          <cell r="B577" t="str">
            <v>Shift 2</v>
          </cell>
          <cell r="C577">
            <v>304</v>
          </cell>
          <cell r="D577">
            <v>0</v>
          </cell>
          <cell r="E577">
            <v>331.63636363636363</v>
          </cell>
          <cell r="F577">
            <v>0</v>
          </cell>
          <cell r="G577">
            <v>0.91666666666666663</v>
          </cell>
          <cell r="H577">
            <v>0</v>
          </cell>
          <cell r="I577">
            <v>0</v>
          </cell>
          <cell r="J577">
            <v>8.3333333333333329E-2</v>
          </cell>
          <cell r="K577">
            <v>7</v>
          </cell>
          <cell r="L577">
            <v>0</v>
          </cell>
          <cell r="M577">
            <v>0.95</v>
          </cell>
          <cell r="N577">
            <v>1</v>
          </cell>
          <cell r="O577">
            <v>0.875</v>
          </cell>
          <cell r="P577">
            <v>0.11458333333333333</v>
          </cell>
          <cell r="Q577">
            <v>0</v>
          </cell>
          <cell r="R577">
            <v>0</v>
          </cell>
          <cell r="T577">
            <v>577</v>
          </cell>
          <cell r="U577">
            <v>0</v>
          </cell>
          <cell r="V577">
            <v>0</v>
          </cell>
          <cell r="W577">
            <v>0</v>
          </cell>
          <cell r="X577">
            <v>0</v>
          </cell>
          <cell r="Y577">
            <v>0</v>
          </cell>
          <cell r="Z577">
            <v>0</v>
          </cell>
          <cell r="AA577">
            <v>0</v>
          </cell>
        </row>
        <row r="578">
          <cell r="B578" t="str">
            <v>Shift 3</v>
          </cell>
          <cell r="C578">
            <v>608</v>
          </cell>
          <cell r="D578">
            <v>0</v>
          </cell>
          <cell r="E578">
            <v>429.17647058823525</v>
          </cell>
          <cell r="F578">
            <v>0</v>
          </cell>
          <cell r="G578">
            <v>1.4166666666666667</v>
          </cell>
          <cell r="H578">
            <v>0</v>
          </cell>
          <cell r="I578">
            <v>0.5</v>
          </cell>
          <cell r="J578">
            <v>1.5</v>
          </cell>
          <cell r="K578">
            <v>4.583333333333333</v>
          </cell>
          <cell r="L578">
            <v>0</v>
          </cell>
          <cell r="M578">
            <v>0.95</v>
          </cell>
          <cell r="N578">
            <v>1</v>
          </cell>
          <cell r="O578">
            <v>0.875</v>
          </cell>
          <cell r="P578">
            <v>0.23958333333333334</v>
          </cell>
          <cell r="Q578">
            <v>0</v>
          </cell>
          <cell r="R578">
            <v>0</v>
          </cell>
          <cell r="T578">
            <v>578</v>
          </cell>
          <cell r="U578">
            <v>0</v>
          </cell>
          <cell r="V578">
            <v>0</v>
          </cell>
          <cell r="W578">
            <v>0</v>
          </cell>
          <cell r="X578">
            <v>0</v>
          </cell>
          <cell r="Y578">
            <v>0</v>
          </cell>
          <cell r="Z578">
            <v>0</v>
          </cell>
          <cell r="AA578">
            <v>0</v>
          </cell>
        </row>
        <row r="579">
          <cell r="B579" t="str">
            <v>Shift 6</v>
          </cell>
          <cell r="C579">
            <v>760</v>
          </cell>
          <cell r="D579">
            <v>0</v>
          </cell>
          <cell r="E579">
            <v>456</v>
          </cell>
          <cell r="F579">
            <v>0</v>
          </cell>
          <cell r="G579">
            <v>1.6666666666666667</v>
          </cell>
          <cell r="H579">
            <v>0</v>
          </cell>
          <cell r="I579">
            <v>0</v>
          </cell>
          <cell r="J579">
            <v>1</v>
          </cell>
          <cell r="K579">
            <v>4</v>
          </cell>
          <cell r="L579">
            <v>4.333333333333333</v>
          </cell>
          <cell r="M579">
            <v>0.95</v>
          </cell>
          <cell r="N579">
            <v>0.60606060606060608</v>
          </cell>
          <cell r="O579">
            <v>0.875</v>
          </cell>
          <cell r="P579">
            <v>0.25</v>
          </cell>
          <cell r="Q579" t="str">
            <v>Iwan Caniago</v>
          </cell>
          <cell r="R579" t="str">
            <v>Bardono</v>
          </cell>
          <cell r="T579">
            <v>579</v>
          </cell>
          <cell r="U579">
            <v>0</v>
          </cell>
          <cell r="V579">
            <v>0</v>
          </cell>
          <cell r="W579">
            <v>0</v>
          </cell>
          <cell r="X579">
            <v>0</v>
          </cell>
          <cell r="Y579">
            <v>0</v>
          </cell>
          <cell r="Z579">
            <v>0</v>
          </cell>
          <cell r="AA579">
            <v>0</v>
          </cell>
        </row>
        <row r="580">
          <cell r="B580" t="str">
            <v>Shift 7</v>
          </cell>
          <cell r="C580">
            <v>912</v>
          </cell>
          <cell r="D580">
            <v>0</v>
          </cell>
          <cell r="E580">
            <v>390.85714285714283</v>
          </cell>
          <cell r="F580">
            <v>0</v>
          </cell>
          <cell r="G580">
            <v>2.3333333333333335</v>
          </cell>
          <cell r="H580">
            <v>0</v>
          </cell>
          <cell r="I580">
            <v>0.5</v>
          </cell>
          <cell r="J580">
            <v>1.5833333333333333</v>
          </cell>
          <cell r="K580">
            <v>8.5833333333333339</v>
          </cell>
          <cell r="L580">
            <v>0</v>
          </cell>
          <cell r="M580">
            <v>0.95</v>
          </cell>
          <cell r="N580">
            <v>1</v>
          </cell>
          <cell r="O580">
            <v>0.875</v>
          </cell>
          <cell r="P580">
            <v>0.21794871794871795</v>
          </cell>
          <cell r="Q580" t="str">
            <v>Daud Manglalan</v>
          </cell>
          <cell r="R580" t="str">
            <v>Saepudin</v>
          </cell>
          <cell r="T580">
            <v>580</v>
          </cell>
          <cell r="U580">
            <v>0</v>
          </cell>
          <cell r="V580">
            <v>0</v>
          </cell>
          <cell r="W580">
            <v>0</v>
          </cell>
          <cell r="X580">
            <v>0</v>
          </cell>
          <cell r="Y580">
            <v>0</v>
          </cell>
          <cell r="Z580">
            <v>0</v>
          </cell>
          <cell r="AA580">
            <v>0</v>
          </cell>
        </row>
        <row r="581">
          <cell r="B581" t="str">
            <v>TOTAL</v>
          </cell>
          <cell r="C581">
            <v>1672</v>
          </cell>
          <cell r="D581">
            <v>0</v>
          </cell>
          <cell r="E581">
            <v>418</v>
          </cell>
          <cell r="F581">
            <v>0</v>
          </cell>
          <cell r="G581">
            <v>4</v>
          </cell>
          <cell r="H581">
            <v>0</v>
          </cell>
          <cell r="I581">
            <v>0.5</v>
          </cell>
          <cell r="J581">
            <v>2.583333333333333</v>
          </cell>
          <cell r="K581">
            <v>12.583333333333334</v>
          </cell>
          <cell r="L581">
            <v>4.333333333333333</v>
          </cell>
          <cell r="M581">
            <v>0.95</v>
          </cell>
          <cell r="N581">
            <v>0.81944444444444453</v>
          </cell>
          <cell r="O581">
            <v>0.875</v>
          </cell>
          <cell r="P581">
            <v>0.22881355932203387</v>
          </cell>
          <cell r="Q581" t="str">
            <v>Hiras Silaban</v>
          </cell>
          <cell r="R581" t="str">
            <v>Fresye A L</v>
          </cell>
          <cell r="T581">
            <v>581</v>
          </cell>
          <cell r="U581">
            <v>0</v>
          </cell>
          <cell r="V581">
            <v>0</v>
          </cell>
          <cell r="W581">
            <v>0</v>
          </cell>
          <cell r="X581">
            <v>0</v>
          </cell>
          <cell r="Y581">
            <v>0</v>
          </cell>
          <cell r="Z581">
            <v>0</v>
          </cell>
          <cell r="AA581">
            <v>0</v>
          </cell>
        </row>
        <row r="582">
          <cell r="T582">
            <v>582</v>
          </cell>
        </row>
        <row r="583">
          <cell r="B583" t="str">
            <v>TIME</v>
          </cell>
          <cell r="C583" t="str">
            <v>WASTE</v>
          </cell>
          <cell r="D583" t="str">
            <v>EX577</v>
          </cell>
          <cell r="E583" t="str">
            <v>TYPE</v>
          </cell>
          <cell r="F583" t="str">
            <v>PC 750</v>
          </cell>
          <cell r="H583" t="str">
            <v>Plan Prod'ty :</v>
          </cell>
          <cell r="J583">
            <v>300</v>
          </cell>
          <cell r="M583" t="str">
            <v>Distance :</v>
          </cell>
          <cell r="O583">
            <v>1.8470583566917964</v>
          </cell>
          <cell r="T583">
            <v>583</v>
          </cell>
          <cell r="U583" t="str">
            <v>EX577</v>
          </cell>
        </row>
        <row r="584">
          <cell r="C584" t="str">
            <v>MAT</v>
          </cell>
          <cell r="D584" t="str">
            <v>PROD</v>
          </cell>
          <cell r="E584" t="str">
            <v>PROD'TY</v>
          </cell>
          <cell r="F584" t="str">
            <v>Q'TY DT</v>
          </cell>
          <cell r="J584" t="str">
            <v>HOURS</v>
          </cell>
          <cell r="Q584" t="str">
            <v>REMARK PRODUKTIVITAS</v>
          </cell>
          <cell r="T584">
            <v>584</v>
          </cell>
          <cell r="U584" t="str">
            <v>ROM</v>
          </cell>
          <cell r="V584" t="str">
            <v>Crush1</v>
          </cell>
          <cell r="W584" t="str">
            <v>Crush2</v>
          </cell>
          <cell r="X584" t="str">
            <v>Crush3</v>
          </cell>
          <cell r="Y584" t="str">
            <v>Crush4</v>
          </cell>
          <cell r="Z584" t="str">
            <v>Crush5</v>
          </cell>
          <cell r="AA584" t="str">
            <v>Crush6</v>
          </cell>
        </row>
        <row r="585">
          <cell r="E585" t="str">
            <v>( By work )</v>
          </cell>
          <cell r="F585" t="str">
            <v>785</v>
          </cell>
          <cell r="G585" t="str">
            <v>785-CB</v>
          </cell>
          <cell r="H585" t="str">
            <v>A40/HM</v>
          </cell>
          <cell r="I585" t="str">
            <v>Total</v>
          </cell>
          <cell r="J585" t="str">
            <v>Work</v>
          </cell>
          <cell r="K585" t="str">
            <v>General</v>
          </cell>
          <cell r="L585" t="str">
            <v>Delay</v>
          </cell>
          <cell r="M585" t="str">
            <v>Idle</v>
          </cell>
          <cell r="N585" t="str">
            <v>Rain</v>
          </cell>
          <cell r="O585" t="str">
            <v>Slipp</v>
          </cell>
          <cell r="P585" t="str">
            <v>B/D</v>
          </cell>
          <cell r="T585">
            <v>585</v>
          </cell>
        </row>
        <row r="586">
          <cell r="B586" t="str">
            <v>07  - 08</v>
          </cell>
          <cell r="C586" t="str">
            <v>TS</v>
          </cell>
          <cell r="D586">
            <v>112</v>
          </cell>
          <cell r="E586">
            <v>336</v>
          </cell>
          <cell r="F586">
            <v>0</v>
          </cell>
          <cell r="G586">
            <v>0</v>
          </cell>
          <cell r="H586">
            <v>11</v>
          </cell>
          <cell r="I586">
            <v>11</v>
          </cell>
          <cell r="J586">
            <v>20</v>
          </cell>
          <cell r="K586">
            <v>0</v>
          </cell>
          <cell r="L586">
            <v>40</v>
          </cell>
          <cell r="M586">
            <v>0</v>
          </cell>
          <cell r="N586">
            <v>0</v>
          </cell>
          <cell r="O586">
            <v>0</v>
          </cell>
          <cell r="Q586" t="str">
            <v>Waiting Operator, P2H Start 07:40</v>
          </cell>
          <cell r="T586">
            <v>586</v>
          </cell>
          <cell r="U586">
            <v>0</v>
          </cell>
          <cell r="V586">
            <v>0</v>
          </cell>
          <cell r="W586">
            <v>0</v>
          </cell>
          <cell r="X586">
            <v>0</v>
          </cell>
          <cell r="Y586">
            <v>0</v>
          </cell>
          <cell r="Z586">
            <v>0</v>
          </cell>
          <cell r="AA586">
            <v>0</v>
          </cell>
        </row>
        <row r="587">
          <cell r="B587" t="str">
            <v>08  - 09</v>
          </cell>
          <cell r="C587" t="str">
            <v>TS</v>
          </cell>
          <cell r="D587">
            <v>406</v>
          </cell>
          <cell r="E587">
            <v>406</v>
          </cell>
          <cell r="F587">
            <v>0</v>
          </cell>
          <cell r="G587">
            <v>0</v>
          </cell>
          <cell r="H587">
            <v>11</v>
          </cell>
          <cell r="I587">
            <v>11</v>
          </cell>
          <cell r="J587">
            <v>60</v>
          </cell>
          <cell r="K587">
            <v>0</v>
          </cell>
          <cell r="L587">
            <v>0</v>
          </cell>
          <cell r="M587">
            <v>0</v>
          </cell>
          <cell r="N587">
            <v>0</v>
          </cell>
          <cell r="O587">
            <v>0</v>
          </cell>
          <cell r="Q587">
            <v>0</v>
          </cell>
          <cell r="T587">
            <v>587</v>
          </cell>
          <cell r="U587">
            <v>0</v>
          </cell>
          <cell r="V587">
            <v>0</v>
          </cell>
          <cell r="W587">
            <v>0</v>
          </cell>
          <cell r="X587">
            <v>0</v>
          </cell>
          <cell r="Y587">
            <v>0</v>
          </cell>
          <cell r="Z587">
            <v>0</v>
          </cell>
          <cell r="AA587">
            <v>0</v>
          </cell>
        </row>
        <row r="588">
          <cell r="B588" t="str">
            <v>09  - 10</v>
          </cell>
          <cell r="C588" t="str">
            <v>TS</v>
          </cell>
          <cell r="D588">
            <v>322</v>
          </cell>
          <cell r="E588">
            <v>322</v>
          </cell>
          <cell r="F588">
            <v>0</v>
          </cell>
          <cell r="G588">
            <v>0</v>
          </cell>
          <cell r="H588">
            <v>8</v>
          </cell>
          <cell r="I588">
            <v>8</v>
          </cell>
          <cell r="J588">
            <v>60</v>
          </cell>
          <cell r="K588">
            <v>0</v>
          </cell>
          <cell r="L588">
            <v>0</v>
          </cell>
          <cell r="M588">
            <v>0</v>
          </cell>
          <cell r="N588">
            <v>0</v>
          </cell>
          <cell r="O588">
            <v>0</v>
          </cell>
          <cell r="Q588">
            <v>0</v>
          </cell>
          <cell r="T588">
            <v>588</v>
          </cell>
          <cell r="U588">
            <v>0</v>
          </cell>
          <cell r="V588">
            <v>0</v>
          </cell>
          <cell r="W588">
            <v>0</v>
          </cell>
          <cell r="X588">
            <v>0</v>
          </cell>
          <cell r="Y588">
            <v>0</v>
          </cell>
          <cell r="Z588">
            <v>0</v>
          </cell>
          <cell r="AA588">
            <v>0</v>
          </cell>
        </row>
        <row r="589">
          <cell r="B589" t="str">
            <v>10  - 11</v>
          </cell>
          <cell r="C589" t="str">
            <v>TS</v>
          </cell>
          <cell r="D589">
            <v>294</v>
          </cell>
          <cell r="E589">
            <v>294</v>
          </cell>
          <cell r="F589">
            <v>0</v>
          </cell>
          <cell r="G589">
            <v>0</v>
          </cell>
          <cell r="H589">
            <v>8</v>
          </cell>
          <cell r="I589">
            <v>8</v>
          </cell>
          <cell r="J589">
            <v>60</v>
          </cell>
          <cell r="K589">
            <v>0</v>
          </cell>
          <cell r="L589">
            <v>0</v>
          </cell>
          <cell r="M589">
            <v>0</v>
          </cell>
          <cell r="N589">
            <v>0</v>
          </cell>
          <cell r="O589">
            <v>0</v>
          </cell>
          <cell r="Q589">
            <v>0</v>
          </cell>
          <cell r="T589">
            <v>589</v>
          </cell>
          <cell r="U589">
            <v>0</v>
          </cell>
          <cell r="V589">
            <v>0</v>
          </cell>
          <cell r="W589">
            <v>0</v>
          </cell>
          <cell r="X589">
            <v>0</v>
          </cell>
          <cell r="Y589">
            <v>0</v>
          </cell>
          <cell r="Z589">
            <v>0</v>
          </cell>
          <cell r="AA589">
            <v>0</v>
          </cell>
        </row>
        <row r="590">
          <cell r="B590" t="str">
            <v>11  - 12</v>
          </cell>
          <cell r="C590" t="str">
            <v>TS</v>
          </cell>
          <cell r="D590">
            <v>196</v>
          </cell>
          <cell r="E590">
            <v>196</v>
          </cell>
          <cell r="F590">
            <v>0</v>
          </cell>
          <cell r="G590">
            <v>0</v>
          </cell>
          <cell r="H590">
            <v>7</v>
          </cell>
          <cell r="I590">
            <v>7</v>
          </cell>
          <cell r="J590">
            <v>60</v>
          </cell>
          <cell r="K590">
            <v>0</v>
          </cell>
          <cell r="L590">
            <v>0</v>
          </cell>
          <cell r="M590">
            <v>0</v>
          </cell>
          <cell r="N590">
            <v>0</v>
          </cell>
          <cell r="O590">
            <v>0</v>
          </cell>
          <cell r="Q590">
            <v>0</v>
          </cell>
          <cell r="T590">
            <v>590</v>
          </cell>
          <cell r="U590">
            <v>0</v>
          </cell>
          <cell r="V590">
            <v>0</v>
          </cell>
          <cell r="W590">
            <v>0</v>
          </cell>
          <cell r="X590">
            <v>0</v>
          </cell>
          <cell r="Y590">
            <v>0</v>
          </cell>
          <cell r="Z590">
            <v>0</v>
          </cell>
          <cell r="AA590">
            <v>0</v>
          </cell>
        </row>
        <row r="591">
          <cell r="B591" t="str">
            <v>12  - 13</v>
          </cell>
          <cell r="C591" t="str">
            <v>TS</v>
          </cell>
          <cell r="D591">
            <v>0</v>
          </cell>
          <cell r="E591">
            <v>0</v>
          </cell>
          <cell r="F591">
            <v>0</v>
          </cell>
          <cell r="G591">
            <v>0</v>
          </cell>
          <cell r="H591">
            <v>0</v>
          </cell>
          <cell r="I591">
            <v>0</v>
          </cell>
          <cell r="J591">
            <v>0</v>
          </cell>
          <cell r="K591">
            <v>0</v>
          </cell>
          <cell r="L591">
            <v>60</v>
          </cell>
          <cell r="M591">
            <v>0</v>
          </cell>
          <cell r="N591">
            <v>0</v>
          </cell>
          <cell r="O591">
            <v>0</v>
          </cell>
          <cell r="Q591" t="str">
            <v>Rest Time</v>
          </cell>
          <cell r="T591">
            <v>591</v>
          </cell>
          <cell r="U591">
            <v>0</v>
          </cell>
          <cell r="V591">
            <v>0</v>
          </cell>
          <cell r="W591">
            <v>0</v>
          </cell>
          <cell r="X591">
            <v>0</v>
          </cell>
          <cell r="Y591">
            <v>0</v>
          </cell>
          <cell r="Z591">
            <v>0</v>
          </cell>
          <cell r="AA591">
            <v>0</v>
          </cell>
        </row>
        <row r="592">
          <cell r="B592" t="str">
            <v>13  -  14</v>
          </cell>
          <cell r="C592" t="str">
            <v>TS</v>
          </cell>
          <cell r="D592">
            <v>308</v>
          </cell>
          <cell r="E592">
            <v>308</v>
          </cell>
          <cell r="F592">
            <v>0</v>
          </cell>
          <cell r="G592">
            <v>0</v>
          </cell>
          <cell r="H592">
            <v>7</v>
          </cell>
          <cell r="I592">
            <v>7</v>
          </cell>
          <cell r="J592">
            <v>60</v>
          </cell>
          <cell r="K592">
            <v>0</v>
          </cell>
          <cell r="L592">
            <v>0</v>
          </cell>
          <cell r="M592">
            <v>0</v>
          </cell>
          <cell r="N592">
            <v>0</v>
          </cell>
          <cell r="O592">
            <v>0</v>
          </cell>
          <cell r="Q592">
            <v>0</v>
          </cell>
          <cell r="T592">
            <v>592</v>
          </cell>
          <cell r="U592">
            <v>0</v>
          </cell>
          <cell r="V592">
            <v>0</v>
          </cell>
          <cell r="W592">
            <v>0</v>
          </cell>
          <cell r="X592">
            <v>0</v>
          </cell>
          <cell r="Y592">
            <v>0</v>
          </cell>
          <cell r="Z592">
            <v>0</v>
          </cell>
          <cell r="AA592">
            <v>0</v>
          </cell>
        </row>
        <row r="593">
          <cell r="B593" t="str">
            <v>14  -  15</v>
          </cell>
          <cell r="C593" t="str">
            <v>TS</v>
          </cell>
          <cell r="D593">
            <v>336</v>
          </cell>
          <cell r="E593">
            <v>336</v>
          </cell>
          <cell r="F593">
            <v>0</v>
          </cell>
          <cell r="G593">
            <v>0</v>
          </cell>
          <cell r="H593">
            <v>8</v>
          </cell>
          <cell r="I593">
            <v>8</v>
          </cell>
          <cell r="J593">
            <v>60</v>
          </cell>
          <cell r="K593">
            <v>0</v>
          </cell>
          <cell r="L593">
            <v>0</v>
          </cell>
          <cell r="M593">
            <v>0</v>
          </cell>
          <cell r="N593">
            <v>0</v>
          </cell>
          <cell r="O593">
            <v>0</v>
          </cell>
          <cell r="Q593">
            <v>0</v>
          </cell>
          <cell r="T593">
            <v>593</v>
          </cell>
          <cell r="U593">
            <v>0</v>
          </cell>
          <cell r="V593">
            <v>0</v>
          </cell>
          <cell r="W593">
            <v>0</v>
          </cell>
          <cell r="X593">
            <v>0</v>
          </cell>
          <cell r="Y593">
            <v>0</v>
          </cell>
          <cell r="Z593">
            <v>0</v>
          </cell>
          <cell r="AA593">
            <v>0</v>
          </cell>
        </row>
        <row r="594">
          <cell r="B594" t="str">
            <v>15  -  16</v>
          </cell>
          <cell r="C594" t="str">
            <v>TS</v>
          </cell>
          <cell r="D594">
            <v>280</v>
          </cell>
          <cell r="E594">
            <v>280</v>
          </cell>
          <cell r="F594">
            <v>0</v>
          </cell>
          <cell r="G594">
            <v>0</v>
          </cell>
          <cell r="H594">
            <v>7</v>
          </cell>
          <cell r="I594">
            <v>7</v>
          </cell>
          <cell r="J594">
            <v>60</v>
          </cell>
          <cell r="K594">
            <v>0</v>
          </cell>
          <cell r="L594">
            <v>0</v>
          </cell>
          <cell r="M594">
            <v>0</v>
          </cell>
          <cell r="N594">
            <v>0</v>
          </cell>
          <cell r="O594">
            <v>0</v>
          </cell>
          <cell r="Q594">
            <v>0</v>
          </cell>
          <cell r="T594">
            <v>594</v>
          </cell>
          <cell r="U594">
            <v>0</v>
          </cell>
          <cell r="V594">
            <v>0</v>
          </cell>
          <cell r="W594">
            <v>0</v>
          </cell>
          <cell r="X594">
            <v>0</v>
          </cell>
          <cell r="Y594">
            <v>0</v>
          </cell>
          <cell r="Z594">
            <v>0</v>
          </cell>
          <cell r="AA594">
            <v>0</v>
          </cell>
        </row>
        <row r="595">
          <cell r="B595" t="str">
            <v>16  -  17</v>
          </cell>
          <cell r="C595" t="str">
            <v>TS</v>
          </cell>
          <cell r="D595">
            <v>0</v>
          </cell>
          <cell r="E595">
            <v>0</v>
          </cell>
          <cell r="F595">
            <v>0</v>
          </cell>
          <cell r="G595">
            <v>0</v>
          </cell>
          <cell r="H595">
            <v>0</v>
          </cell>
          <cell r="I595">
            <v>0</v>
          </cell>
          <cell r="J595">
            <v>0</v>
          </cell>
          <cell r="K595">
            <v>0</v>
          </cell>
          <cell r="L595">
            <v>60</v>
          </cell>
          <cell r="M595">
            <v>0</v>
          </cell>
          <cell r="N595">
            <v>0</v>
          </cell>
          <cell r="O595">
            <v>0</v>
          </cell>
          <cell r="Q595">
            <v>0</v>
          </cell>
          <cell r="T595">
            <v>595</v>
          </cell>
          <cell r="U595">
            <v>0</v>
          </cell>
          <cell r="V595">
            <v>0</v>
          </cell>
          <cell r="W595">
            <v>0</v>
          </cell>
          <cell r="X595">
            <v>0</v>
          </cell>
          <cell r="Y595">
            <v>0</v>
          </cell>
          <cell r="Z595">
            <v>0</v>
          </cell>
          <cell r="AA595">
            <v>0</v>
          </cell>
        </row>
        <row r="596">
          <cell r="B596" t="str">
            <v>17  -  18</v>
          </cell>
          <cell r="C596" t="str">
            <v>TS</v>
          </cell>
          <cell r="D596">
            <v>0</v>
          </cell>
          <cell r="E596">
            <v>0</v>
          </cell>
          <cell r="F596">
            <v>0</v>
          </cell>
          <cell r="G596">
            <v>0</v>
          </cell>
          <cell r="H596">
            <v>0</v>
          </cell>
          <cell r="I596">
            <v>0</v>
          </cell>
          <cell r="J596">
            <v>0</v>
          </cell>
          <cell r="K596">
            <v>0</v>
          </cell>
          <cell r="L596">
            <v>60</v>
          </cell>
          <cell r="M596">
            <v>0</v>
          </cell>
          <cell r="N596">
            <v>0</v>
          </cell>
          <cell r="O596">
            <v>0</v>
          </cell>
          <cell r="Q596" t="str">
            <v>Shift Change</v>
          </cell>
          <cell r="T596">
            <v>596</v>
          </cell>
          <cell r="U596">
            <v>0</v>
          </cell>
          <cell r="V596">
            <v>0</v>
          </cell>
          <cell r="W596">
            <v>0</v>
          </cell>
          <cell r="X596">
            <v>0</v>
          </cell>
          <cell r="Y596">
            <v>0</v>
          </cell>
          <cell r="Z596">
            <v>0</v>
          </cell>
          <cell r="AA596">
            <v>0</v>
          </cell>
        </row>
        <row r="597">
          <cell r="B597" t="str">
            <v>18  -  19</v>
          </cell>
          <cell r="C597" t="str">
            <v>TS</v>
          </cell>
          <cell r="D597">
            <v>168</v>
          </cell>
          <cell r="E597">
            <v>336</v>
          </cell>
          <cell r="F597">
            <v>0</v>
          </cell>
          <cell r="G597">
            <v>0</v>
          </cell>
          <cell r="H597">
            <v>11</v>
          </cell>
          <cell r="I597">
            <v>11</v>
          </cell>
          <cell r="J597">
            <v>30</v>
          </cell>
          <cell r="K597">
            <v>0</v>
          </cell>
          <cell r="L597">
            <v>30</v>
          </cell>
          <cell r="M597">
            <v>0</v>
          </cell>
          <cell r="N597">
            <v>0</v>
          </cell>
          <cell r="O597">
            <v>0</v>
          </cell>
          <cell r="Q597" t="str">
            <v>Wait Operator, Start 18:30</v>
          </cell>
          <cell r="T597">
            <v>597</v>
          </cell>
          <cell r="U597">
            <v>0</v>
          </cell>
          <cell r="V597">
            <v>0</v>
          </cell>
          <cell r="W597">
            <v>0</v>
          </cell>
          <cell r="X597">
            <v>0</v>
          </cell>
          <cell r="Y597">
            <v>0</v>
          </cell>
          <cell r="Z597">
            <v>0</v>
          </cell>
          <cell r="AA597">
            <v>0</v>
          </cell>
        </row>
        <row r="598">
          <cell r="B598" t="str">
            <v>19  -  20</v>
          </cell>
          <cell r="C598" t="str">
            <v>TS</v>
          </cell>
          <cell r="D598">
            <v>280</v>
          </cell>
          <cell r="E598">
            <v>280</v>
          </cell>
          <cell r="F598">
            <v>0</v>
          </cell>
          <cell r="G598">
            <v>0</v>
          </cell>
          <cell r="H598">
            <v>11</v>
          </cell>
          <cell r="I598">
            <v>11</v>
          </cell>
          <cell r="J598">
            <v>60</v>
          </cell>
          <cell r="K598">
            <v>0</v>
          </cell>
          <cell r="L598">
            <v>0</v>
          </cell>
          <cell r="M598">
            <v>0</v>
          </cell>
          <cell r="N598">
            <v>0</v>
          </cell>
          <cell r="O598">
            <v>0</v>
          </cell>
          <cell r="Q598">
            <v>0</v>
          </cell>
          <cell r="T598">
            <v>598</v>
          </cell>
          <cell r="U598">
            <v>0</v>
          </cell>
          <cell r="V598">
            <v>0</v>
          </cell>
          <cell r="W598">
            <v>0</v>
          </cell>
          <cell r="X598">
            <v>0</v>
          </cell>
          <cell r="Y598">
            <v>0</v>
          </cell>
          <cell r="Z598">
            <v>0</v>
          </cell>
          <cell r="AA598">
            <v>0</v>
          </cell>
        </row>
        <row r="599">
          <cell r="B599" t="str">
            <v>20  -  21</v>
          </cell>
          <cell r="C599" t="str">
            <v>TS</v>
          </cell>
          <cell r="D599">
            <v>0</v>
          </cell>
          <cell r="E599">
            <v>0</v>
          </cell>
          <cell r="F599">
            <v>0</v>
          </cell>
          <cell r="G599">
            <v>0</v>
          </cell>
          <cell r="H599">
            <v>0</v>
          </cell>
          <cell r="I599">
            <v>0</v>
          </cell>
          <cell r="J599">
            <v>0</v>
          </cell>
          <cell r="K599">
            <v>0</v>
          </cell>
          <cell r="L599">
            <v>0</v>
          </cell>
          <cell r="M599">
            <v>0</v>
          </cell>
          <cell r="N599">
            <v>60</v>
          </cell>
          <cell r="O599">
            <v>0</v>
          </cell>
          <cell r="Q599" t="str">
            <v>Rain</v>
          </cell>
          <cell r="T599">
            <v>599</v>
          </cell>
          <cell r="U599">
            <v>0</v>
          </cell>
          <cell r="V599">
            <v>0</v>
          </cell>
          <cell r="W599">
            <v>0</v>
          </cell>
          <cell r="X599">
            <v>0</v>
          </cell>
          <cell r="Y599">
            <v>0</v>
          </cell>
          <cell r="Z599">
            <v>0</v>
          </cell>
          <cell r="AA599">
            <v>0</v>
          </cell>
        </row>
        <row r="600">
          <cell r="B600" t="str">
            <v>21  -  22</v>
          </cell>
          <cell r="C600" t="str">
            <v>TS</v>
          </cell>
          <cell r="D600">
            <v>0</v>
          </cell>
          <cell r="E600">
            <v>0</v>
          </cell>
          <cell r="F600">
            <v>0</v>
          </cell>
          <cell r="G600">
            <v>0</v>
          </cell>
          <cell r="H600">
            <v>0</v>
          </cell>
          <cell r="I600">
            <v>0</v>
          </cell>
          <cell r="J600">
            <v>0</v>
          </cell>
          <cell r="K600">
            <v>0</v>
          </cell>
          <cell r="L600">
            <v>0</v>
          </cell>
          <cell r="M600">
            <v>0</v>
          </cell>
          <cell r="N600">
            <v>60</v>
          </cell>
          <cell r="O600">
            <v>0</v>
          </cell>
          <cell r="Q600" t="str">
            <v>Rain</v>
          </cell>
          <cell r="T600">
            <v>600</v>
          </cell>
          <cell r="U600">
            <v>0</v>
          </cell>
          <cell r="V600">
            <v>0</v>
          </cell>
          <cell r="W600">
            <v>0</v>
          </cell>
          <cell r="X600">
            <v>0</v>
          </cell>
          <cell r="Y600">
            <v>0</v>
          </cell>
          <cell r="Z600">
            <v>0</v>
          </cell>
          <cell r="AA600">
            <v>0</v>
          </cell>
        </row>
        <row r="601">
          <cell r="B601" t="str">
            <v>22  -  23</v>
          </cell>
          <cell r="C601" t="str">
            <v>TS</v>
          </cell>
          <cell r="D601">
            <v>0</v>
          </cell>
          <cell r="E601">
            <v>0</v>
          </cell>
          <cell r="F601">
            <v>0</v>
          </cell>
          <cell r="G601">
            <v>0</v>
          </cell>
          <cell r="H601">
            <v>0</v>
          </cell>
          <cell r="I601">
            <v>0</v>
          </cell>
          <cell r="J601">
            <v>0</v>
          </cell>
          <cell r="K601">
            <v>0</v>
          </cell>
          <cell r="L601">
            <v>0</v>
          </cell>
          <cell r="M601">
            <v>0</v>
          </cell>
          <cell r="N601">
            <v>60</v>
          </cell>
          <cell r="O601">
            <v>0</v>
          </cell>
          <cell r="Q601" t="str">
            <v>Rain</v>
          </cell>
          <cell r="T601">
            <v>601</v>
          </cell>
          <cell r="U601">
            <v>0</v>
          </cell>
          <cell r="V601">
            <v>0</v>
          </cell>
          <cell r="W601">
            <v>0</v>
          </cell>
          <cell r="X601">
            <v>0</v>
          </cell>
          <cell r="Y601">
            <v>0</v>
          </cell>
          <cell r="Z601">
            <v>0</v>
          </cell>
          <cell r="AA601">
            <v>0</v>
          </cell>
        </row>
        <row r="602">
          <cell r="B602" t="str">
            <v>23  -  24</v>
          </cell>
          <cell r="C602" t="str">
            <v>TS</v>
          </cell>
          <cell r="D602">
            <v>0</v>
          </cell>
          <cell r="E602">
            <v>0</v>
          </cell>
          <cell r="F602">
            <v>0</v>
          </cell>
          <cell r="G602">
            <v>0</v>
          </cell>
          <cell r="H602">
            <v>0</v>
          </cell>
          <cell r="I602">
            <v>0</v>
          </cell>
          <cell r="J602">
            <v>0</v>
          </cell>
          <cell r="K602">
            <v>0</v>
          </cell>
          <cell r="L602">
            <v>0</v>
          </cell>
          <cell r="M602">
            <v>0</v>
          </cell>
          <cell r="N602">
            <v>0</v>
          </cell>
          <cell r="O602">
            <v>60</v>
          </cell>
          <cell r="Q602" t="str">
            <v>Slippery</v>
          </cell>
          <cell r="T602">
            <v>602</v>
          </cell>
          <cell r="U602">
            <v>0</v>
          </cell>
          <cell r="V602">
            <v>0</v>
          </cell>
          <cell r="W602">
            <v>0</v>
          </cell>
          <cell r="X602">
            <v>0</v>
          </cell>
          <cell r="Y602">
            <v>0</v>
          </cell>
          <cell r="Z602">
            <v>0</v>
          </cell>
          <cell r="AA602">
            <v>0</v>
          </cell>
        </row>
        <row r="603">
          <cell r="B603" t="str">
            <v>24  -  01</v>
          </cell>
          <cell r="C603" t="str">
            <v>TS</v>
          </cell>
          <cell r="D603">
            <v>0</v>
          </cell>
          <cell r="E603">
            <v>0</v>
          </cell>
          <cell r="F603">
            <v>0</v>
          </cell>
          <cell r="G603">
            <v>0</v>
          </cell>
          <cell r="H603">
            <v>0</v>
          </cell>
          <cell r="I603">
            <v>0</v>
          </cell>
          <cell r="J603">
            <v>0</v>
          </cell>
          <cell r="K603">
            <v>0</v>
          </cell>
          <cell r="L603">
            <v>60</v>
          </cell>
          <cell r="M603">
            <v>0</v>
          </cell>
          <cell r="N603">
            <v>0</v>
          </cell>
          <cell r="O603">
            <v>0</v>
          </cell>
          <cell r="Q603" t="str">
            <v>Rest Time</v>
          </cell>
          <cell r="T603">
            <v>603</v>
          </cell>
          <cell r="U603">
            <v>0</v>
          </cell>
          <cell r="V603">
            <v>0</v>
          </cell>
          <cell r="W603">
            <v>0</v>
          </cell>
          <cell r="X603">
            <v>0</v>
          </cell>
          <cell r="Y603">
            <v>0</v>
          </cell>
          <cell r="Z603">
            <v>0</v>
          </cell>
          <cell r="AA603">
            <v>0</v>
          </cell>
        </row>
        <row r="604">
          <cell r="B604" t="str">
            <v>01  -  02</v>
          </cell>
          <cell r="C604" t="str">
            <v>TS</v>
          </cell>
          <cell r="D604">
            <v>0</v>
          </cell>
          <cell r="E604">
            <v>0</v>
          </cell>
          <cell r="F604">
            <v>0</v>
          </cell>
          <cell r="G604">
            <v>0</v>
          </cell>
          <cell r="H604">
            <v>0</v>
          </cell>
          <cell r="I604">
            <v>0</v>
          </cell>
          <cell r="J604">
            <v>0</v>
          </cell>
          <cell r="K604">
            <v>0</v>
          </cell>
          <cell r="L604">
            <v>0</v>
          </cell>
          <cell r="M604">
            <v>0</v>
          </cell>
          <cell r="N604">
            <v>0</v>
          </cell>
          <cell r="O604">
            <v>60</v>
          </cell>
          <cell r="Q604" t="str">
            <v>Slippery</v>
          </cell>
          <cell r="T604">
            <v>604</v>
          </cell>
          <cell r="U604">
            <v>0</v>
          </cell>
          <cell r="V604">
            <v>0</v>
          </cell>
          <cell r="W604">
            <v>0</v>
          </cell>
          <cell r="X604">
            <v>0</v>
          </cell>
          <cell r="Y604">
            <v>0</v>
          </cell>
          <cell r="Z604">
            <v>0</v>
          </cell>
          <cell r="AA604">
            <v>0</v>
          </cell>
        </row>
        <row r="605">
          <cell r="B605" t="str">
            <v>02  -  03</v>
          </cell>
          <cell r="C605" t="str">
            <v>TS</v>
          </cell>
          <cell r="D605">
            <v>0</v>
          </cell>
          <cell r="E605">
            <v>0</v>
          </cell>
          <cell r="F605">
            <v>0</v>
          </cell>
          <cell r="G605">
            <v>0</v>
          </cell>
          <cell r="H605">
            <v>0</v>
          </cell>
          <cell r="I605">
            <v>0</v>
          </cell>
          <cell r="J605">
            <v>0</v>
          </cell>
          <cell r="K605">
            <v>0</v>
          </cell>
          <cell r="L605">
            <v>0</v>
          </cell>
          <cell r="M605">
            <v>0</v>
          </cell>
          <cell r="N605">
            <v>60</v>
          </cell>
          <cell r="O605">
            <v>0</v>
          </cell>
          <cell r="Q605" t="str">
            <v>Rain</v>
          </cell>
          <cell r="T605">
            <v>605</v>
          </cell>
          <cell r="U605">
            <v>0</v>
          </cell>
          <cell r="V605">
            <v>0</v>
          </cell>
          <cell r="W605">
            <v>0</v>
          </cell>
          <cell r="X605">
            <v>0</v>
          </cell>
          <cell r="Y605">
            <v>0</v>
          </cell>
          <cell r="Z605">
            <v>0</v>
          </cell>
          <cell r="AA605">
            <v>0</v>
          </cell>
        </row>
        <row r="606">
          <cell r="B606" t="str">
            <v>03  -  04</v>
          </cell>
          <cell r="C606" t="str">
            <v>TS</v>
          </cell>
          <cell r="D606">
            <v>0</v>
          </cell>
          <cell r="E606">
            <v>0</v>
          </cell>
          <cell r="F606">
            <v>0</v>
          </cell>
          <cell r="G606">
            <v>0</v>
          </cell>
          <cell r="H606">
            <v>0</v>
          </cell>
          <cell r="I606">
            <v>0</v>
          </cell>
          <cell r="J606">
            <v>0</v>
          </cell>
          <cell r="K606">
            <v>0</v>
          </cell>
          <cell r="L606">
            <v>0</v>
          </cell>
          <cell r="M606">
            <v>0</v>
          </cell>
          <cell r="N606">
            <v>60</v>
          </cell>
          <cell r="O606">
            <v>0</v>
          </cell>
          <cell r="Q606" t="str">
            <v>Rain</v>
          </cell>
          <cell r="T606">
            <v>606</v>
          </cell>
          <cell r="U606">
            <v>0</v>
          </cell>
          <cell r="V606">
            <v>0</v>
          </cell>
          <cell r="W606">
            <v>0</v>
          </cell>
          <cell r="X606">
            <v>0</v>
          </cell>
          <cell r="Y606">
            <v>0</v>
          </cell>
          <cell r="Z606">
            <v>0</v>
          </cell>
          <cell r="AA606">
            <v>0</v>
          </cell>
        </row>
        <row r="607">
          <cell r="B607" t="str">
            <v>04  -  05</v>
          </cell>
          <cell r="C607" t="str">
            <v>TS</v>
          </cell>
          <cell r="D607">
            <v>0</v>
          </cell>
          <cell r="E607">
            <v>0</v>
          </cell>
          <cell r="F607">
            <v>0</v>
          </cell>
          <cell r="G607">
            <v>0</v>
          </cell>
          <cell r="H607">
            <v>0</v>
          </cell>
          <cell r="I607">
            <v>0</v>
          </cell>
          <cell r="J607">
            <v>0</v>
          </cell>
          <cell r="K607">
            <v>0</v>
          </cell>
          <cell r="L607">
            <v>0</v>
          </cell>
          <cell r="M607">
            <v>0</v>
          </cell>
          <cell r="N607">
            <v>60</v>
          </cell>
          <cell r="O607">
            <v>0</v>
          </cell>
          <cell r="Q607" t="str">
            <v>Rain</v>
          </cell>
          <cell r="T607">
            <v>607</v>
          </cell>
          <cell r="U607">
            <v>0</v>
          </cell>
          <cell r="V607">
            <v>0</v>
          </cell>
          <cell r="W607">
            <v>0</v>
          </cell>
          <cell r="X607">
            <v>0</v>
          </cell>
          <cell r="Y607">
            <v>0</v>
          </cell>
          <cell r="Z607">
            <v>0</v>
          </cell>
          <cell r="AA607">
            <v>0</v>
          </cell>
        </row>
        <row r="608">
          <cell r="B608" t="str">
            <v>05  -  06</v>
          </cell>
          <cell r="C608" t="str">
            <v>TS</v>
          </cell>
          <cell r="D608">
            <v>0</v>
          </cell>
          <cell r="E608">
            <v>0</v>
          </cell>
          <cell r="F608">
            <v>0</v>
          </cell>
          <cell r="G608">
            <v>0</v>
          </cell>
          <cell r="H608">
            <v>0</v>
          </cell>
          <cell r="I608">
            <v>0</v>
          </cell>
          <cell r="J608">
            <v>0</v>
          </cell>
          <cell r="K608">
            <v>0</v>
          </cell>
          <cell r="L608">
            <v>0</v>
          </cell>
          <cell r="M608">
            <v>0</v>
          </cell>
          <cell r="N608">
            <v>60</v>
          </cell>
          <cell r="O608">
            <v>0</v>
          </cell>
          <cell r="Q608" t="str">
            <v>Rain</v>
          </cell>
          <cell r="T608">
            <v>608</v>
          </cell>
          <cell r="U608">
            <v>0</v>
          </cell>
          <cell r="V608">
            <v>0</v>
          </cell>
          <cell r="W608">
            <v>0</v>
          </cell>
          <cell r="X608">
            <v>0</v>
          </cell>
          <cell r="Y608">
            <v>0</v>
          </cell>
          <cell r="Z608">
            <v>0</v>
          </cell>
          <cell r="AA608">
            <v>0</v>
          </cell>
        </row>
        <row r="609">
          <cell r="B609" t="str">
            <v>06  -  07</v>
          </cell>
          <cell r="C609" t="str">
            <v>TS</v>
          </cell>
          <cell r="D609">
            <v>0</v>
          </cell>
          <cell r="E609">
            <v>0</v>
          </cell>
          <cell r="F609">
            <v>0</v>
          </cell>
          <cell r="G609">
            <v>0</v>
          </cell>
          <cell r="H609">
            <v>0</v>
          </cell>
          <cell r="I609">
            <v>0</v>
          </cell>
          <cell r="J609">
            <v>0</v>
          </cell>
          <cell r="K609">
            <v>30</v>
          </cell>
          <cell r="L609">
            <v>30</v>
          </cell>
          <cell r="M609">
            <v>0</v>
          </cell>
          <cell r="N609">
            <v>0</v>
          </cell>
          <cell r="O609">
            <v>0</v>
          </cell>
          <cell r="Q609" t="str">
            <v>Change Shift</v>
          </cell>
          <cell r="T609">
            <v>609</v>
          </cell>
          <cell r="U609">
            <v>0</v>
          </cell>
          <cell r="V609">
            <v>0</v>
          </cell>
          <cell r="W609">
            <v>0</v>
          </cell>
          <cell r="X609">
            <v>0</v>
          </cell>
          <cell r="Y609">
            <v>0</v>
          </cell>
          <cell r="Z609">
            <v>0</v>
          </cell>
          <cell r="AA609">
            <v>0</v>
          </cell>
        </row>
        <row r="610">
          <cell r="B610" t="str">
            <v>RESUME</v>
          </cell>
          <cell r="C610" t="str">
            <v>PROD</v>
          </cell>
          <cell r="E610" t="str">
            <v>PROD'TY</v>
          </cell>
          <cell r="G610" t="str">
            <v>WORK HOURS</v>
          </cell>
          <cell r="J610" t="str">
            <v>LOST TIME</v>
          </cell>
          <cell r="L610" t="str">
            <v>DOWN</v>
          </cell>
          <cell r="M610" t="str">
            <v>PA</v>
          </cell>
          <cell r="O610" t="str">
            <v>UA PROD</v>
          </cell>
          <cell r="Q610" t="str">
            <v>OPERATOR</v>
          </cell>
          <cell r="R610" t="str">
            <v>GROUP LEADER</v>
          </cell>
          <cell r="T610">
            <v>610</v>
          </cell>
        </row>
        <row r="611">
          <cell r="B611" t="str">
            <v>GROUP</v>
          </cell>
          <cell r="C611" t="str">
            <v>WASTE</v>
          </cell>
          <cell r="D611" t="str">
            <v>CC</v>
          </cell>
          <cell r="E611" t="str">
            <v>WASTE</v>
          </cell>
          <cell r="F611" t="str">
            <v>CC</v>
          </cell>
          <cell r="G611" t="str">
            <v>WASTE</v>
          </cell>
          <cell r="H611" t="str">
            <v>CC</v>
          </cell>
          <cell r="I611" t="str">
            <v>GEN</v>
          </cell>
          <cell r="J611" t="str">
            <v>DELAY</v>
          </cell>
          <cell r="K611" t="str">
            <v>IDLE</v>
          </cell>
          <cell r="L611" t="str">
            <v>TIME</v>
          </cell>
          <cell r="M611" t="str">
            <v>PLAN</v>
          </cell>
          <cell r="N611" t="str">
            <v>ACT</v>
          </cell>
          <cell r="O611" t="str">
            <v>PLAN</v>
          </cell>
          <cell r="P611" t="str">
            <v>ACT</v>
          </cell>
          <cell r="T611">
            <v>611</v>
          </cell>
        </row>
        <row r="612">
          <cell r="B612" t="str">
            <v>Shift 1</v>
          </cell>
          <cell r="C612">
            <v>1974</v>
          </cell>
          <cell r="D612">
            <v>0</v>
          </cell>
          <cell r="E612">
            <v>311.68421052631578</v>
          </cell>
          <cell r="F612">
            <v>0</v>
          </cell>
          <cell r="G612">
            <v>6.333333333333333</v>
          </cell>
          <cell r="H612">
            <v>0</v>
          </cell>
          <cell r="I612">
            <v>0</v>
          </cell>
          <cell r="J612">
            <v>1.6666666666666667</v>
          </cell>
          <cell r="K612">
            <v>0</v>
          </cell>
          <cell r="L612">
            <v>0</v>
          </cell>
          <cell r="M612">
            <v>0.95</v>
          </cell>
          <cell r="N612">
            <v>1</v>
          </cell>
          <cell r="O612">
            <v>0.875</v>
          </cell>
          <cell r="P612">
            <v>0.79166666666666663</v>
          </cell>
          <cell r="Q612">
            <v>0</v>
          </cell>
          <cell r="R612">
            <v>0</v>
          </cell>
          <cell r="T612">
            <v>612</v>
          </cell>
          <cell r="U612">
            <v>0</v>
          </cell>
          <cell r="V612">
            <v>0</v>
          </cell>
          <cell r="W612">
            <v>0</v>
          </cell>
          <cell r="X612">
            <v>0</v>
          </cell>
          <cell r="Y612">
            <v>0</v>
          </cell>
          <cell r="Z612">
            <v>0</v>
          </cell>
          <cell r="AA612">
            <v>0</v>
          </cell>
        </row>
        <row r="613">
          <cell r="B613" t="str">
            <v>Shift 2</v>
          </cell>
          <cell r="C613">
            <v>728</v>
          </cell>
          <cell r="D613">
            <v>0</v>
          </cell>
          <cell r="E613">
            <v>291.2</v>
          </cell>
          <cell r="F613">
            <v>0</v>
          </cell>
          <cell r="G613">
            <v>2.5</v>
          </cell>
          <cell r="H613">
            <v>0</v>
          </cell>
          <cell r="I613">
            <v>0</v>
          </cell>
          <cell r="J613">
            <v>2.5</v>
          </cell>
          <cell r="K613">
            <v>3</v>
          </cell>
          <cell r="L613">
            <v>0</v>
          </cell>
          <cell r="M613">
            <v>0.95</v>
          </cell>
          <cell r="N613">
            <v>1</v>
          </cell>
          <cell r="O613">
            <v>0.875</v>
          </cell>
          <cell r="P613">
            <v>0.3125</v>
          </cell>
          <cell r="Q613">
            <v>0</v>
          </cell>
          <cell r="R613">
            <v>0</v>
          </cell>
          <cell r="T613">
            <v>613</v>
          </cell>
          <cell r="U613">
            <v>0</v>
          </cell>
          <cell r="V613">
            <v>0</v>
          </cell>
          <cell r="W613">
            <v>0</v>
          </cell>
          <cell r="X613">
            <v>0</v>
          </cell>
          <cell r="Y613">
            <v>0</v>
          </cell>
          <cell r="Z613">
            <v>0</v>
          </cell>
          <cell r="AA613">
            <v>0</v>
          </cell>
        </row>
        <row r="614">
          <cell r="B614" t="str">
            <v>Shift 3</v>
          </cell>
          <cell r="C614">
            <v>0</v>
          </cell>
          <cell r="D614">
            <v>0</v>
          </cell>
          <cell r="E614">
            <v>0</v>
          </cell>
          <cell r="F614">
            <v>0</v>
          </cell>
          <cell r="G614">
            <v>0</v>
          </cell>
          <cell r="H614">
            <v>0</v>
          </cell>
          <cell r="I614">
            <v>0.5</v>
          </cell>
          <cell r="J614">
            <v>1.5</v>
          </cell>
          <cell r="K614">
            <v>6</v>
          </cell>
          <cell r="L614">
            <v>0</v>
          </cell>
          <cell r="M614">
            <v>0.95</v>
          </cell>
          <cell r="N614">
            <v>1</v>
          </cell>
          <cell r="O614">
            <v>0.875</v>
          </cell>
          <cell r="P614">
            <v>6.25E-2</v>
          </cell>
          <cell r="Q614">
            <v>0</v>
          </cell>
          <cell r="R614">
            <v>0</v>
          </cell>
          <cell r="T614">
            <v>614</v>
          </cell>
          <cell r="U614">
            <v>0</v>
          </cell>
          <cell r="V614">
            <v>0</v>
          </cell>
          <cell r="W614">
            <v>0</v>
          </cell>
          <cell r="X614">
            <v>0</v>
          </cell>
          <cell r="Y614">
            <v>0</v>
          </cell>
          <cell r="Z614">
            <v>0</v>
          </cell>
          <cell r="AA614">
            <v>0</v>
          </cell>
        </row>
        <row r="615">
          <cell r="B615" t="str">
            <v>Shift 6</v>
          </cell>
          <cell r="C615">
            <v>2254</v>
          </cell>
          <cell r="D615">
            <v>0</v>
          </cell>
          <cell r="E615">
            <v>307.36363636363637</v>
          </cell>
          <cell r="F615">
            <v>0</v>
          </cell>
          <cell r="G615">
            <v>7.333333333333333</v>
          </cell>
          <cell r="H615">
            <v>0</v>
          </cell>
          <cell r="I615">
            <v>0</v>
          </cell>
          <cell r="J615">
            <v>3.6666666666666665</v>
          </cell>
          <cell r="K615">
            <v>0</v>
          </cell>
          <cell r="L615">
            <v>0</v>
          </cell>
          <cell r="M615">
            <v>0.95</v>
          </cell>
          <cell r="N615">
            <v>1</v>
          </cell>
          <cell r="O615">
            <v>0.875</v>
          </cell>
          <cell r="P615">
            <v>0.66666666666666663</v>
          </cell>
          <cell r="Q615" t="str">
            <v>Slamet Arianto</v>
          </cell>
          <cell r="R615" t="str">
            <v>Donny Yusmanto</v>
          </cell>
          <cell r="T615">
            <v>615</v>
          </cell>
          <cell r="U615">
            <v>0</v>
          </cell>
          <cell r="V615">
            <v>0</v>
          </cell>
          <cell r="W615">
            <v>0</v>
          </cell>
          <cell r="X615">
            <v>0</v>
          </cell>
          <cell r="Y615">
            <v>0</v>
          </cell>
          <cell r="Z615">
            <v>0</v>
          </cell>
          <cell r="AA615">
            <v>0</v>
          </cell>
        </row>
        <row r="616">
          <cell r="B616" t="str">
            <v>Shift 7</v>
          </cell>
          <cell r="C616">
            <v>448</v>
          </cell>
          <cell r="D616">
            <v>0</v>
          </cell>
          <cell r="E616">
            <v>298.66666666666669</v>
          </cell>
          <cell r="F616">
            <v>0</v>
          </cell>
          <cell r="G616">
            <v>1.5</v>
          </cell>
          <cell r="H616">
            <v>0</v>
          </cell>
          <cell r="I616">
            <v>0.5</v>
          </cell>
          <cell r="J616">
            <v>2</v>
          </cell>
          <cell r="K616">
            <v>9</v>
          </cell>
          <cell r="L616">
            <v>0</v>
          </cell>
          <cell r="M616">
            <v>0.95</v>
          </cell>
          <cell r="N616">
            <v>1</v>
          </cell>
          <cell r="O616">
            <v>0.875</v>
          </cell>
          <cell r="P616">
            <v>0.15384615384615385</v>
          </cell>
          <cell r="Q616" t="str">
            <v>Budiono Tri</v>
          </cell>
          <cell r="R616" t="str">
            <v>Indra</v>
          </cell>
          <cell r="T616">
            <v>616</v>
          </cell>
          <cell r="U616">
            <v>0</v>
          </cell>
          <cell r="V616">
            <v>0</v>
          </cell>
          <cell r="W616">
            <v>0</v>
          </cell>
          <cell r="X616">
            <v>0</v>
          </cell>
          <cell r="Y616">
            <v>0</v>
          </cell>
          <cell r="Z616">
            <v>0</v>
          </cell>
          <cell r="AA616">
            <v>0</v>
          </cell>
        </row>
        <row r="617">
          <cell r="B617" t="str">
            <v>TOTAL</v>
          </cell>
          <cell r="C617">
            <v>2702</v>
          </cell>
          <cell r="D617">
            <v>0</v>
          </cell>
          <cell r="E617">
            <v>305.88679245283021</v>
          </cell>
          <cell r="F617">
            <v>0</v>
          </cell>
          <cell r="G617">
            <v>8.8333333333333321</v>
          </cell>
          <cell r="H617">
            <v>0</v>
          </cell>
          <cell r="I617">
            <v>0.5</v>
          </cell>
          <cell r="J617">
            <v>5.6666666666666661</v>
          </cell>
          <cell r="K617">
            <v>9</v>
          </cell>
          <cell r="L617">
            <v>0</v>
          </cell>
          <cell r="M617">
            <v>0.95</v>
          </cell>
          <cell r="N617">
            <v>1</v>
          </cell>
          <cell r="O617">
            <v>0.875</v>
          </cell>
          <cell r="P617">
            <v>0.3888888888888889</v>
          </cell>
          <cell r="Q617" t="str">
            <v>Hiras Silaban</v>
          </cell>
          <cell r="R617" t="str">
            <v>Fresye A L</v>
          </cell>
          <cell r="T617">
            <v>617</v>
          </cell>
          <cell r="U617">
            <v>0</v>
          </cell>
          <cell r="V617">
            <v>0</v>
          </cell>
          <cell r="W617">
            <v>0</v>
          </cell>
          <cell r="X617">
            <v>0</v>
          </cell>
          <cell r="Y617">
            <v>0</v>
          </cell>
          <cell r="Z617">
            <v>0</v>
          </cell>
          <cell r="AA617">
            <v>0</v>
          </cell>
        </row>
        <row r="618">
          <cell r="T618">
            <v>618</v>
          </cell>
        </row>
        <row r="619">
          <cell r="B619" t="str">
            <v>TIME</v>
          </cell>
          <cell r="C619" t="str">
            <v>WASTE</v>
          </cell>
          <cell r="D619" t="str">
            <v>EX578</v>
          </cell>
          <cell r="E619" t="str">
            <v>TYPE</v>
          </cell>
          <cell r="F619" t="str">
            <v>PC 750</v>
          </cell>
          <cell r="H619" t="str">
            <v>Plan Prod'ty :</v>
          </cell>
          <cell r="J619">
            <v>300</v>
          </cell>
          <cell r="M619" t="str">
            <v>Distance :</v>
          </cell>
          <cell r="O619">
            <v>1.8766676066414081</v>
          </cell>
          <cell r="T619">
            <v>619</v>
          </cell>
          <cell r="U619" t="str">
            <v>EX578</v>
          </cell>
        </row>
        <row r="620">
          <cell r="C620" t="str">
            <v>MAT</v>
          </cell>
          <cell r="D620" t="str">
            <v>PROD</v>
          </cell>
          <cell r="E620" t="str">
            <v>PROD'TY</v>
          </cell>
          <cell r="F620" t="str">
            <v>Q'TY DT</v>
          </cell>
          <cell r="J620" t="str">
            <v>HOURS</v>
          </cell>
          <cell r="Q620" t="str">
            <v>REMARK PRODUKTIVITAS</v>
          </cell>
          <cell r="T620">
            <v>620</v>
          </cell>
          <cell r="U620" t="str">
            <v>ROM</v>
          </cell>
          <cell r="V620" t="str">
            <v>Crush1</v>
          </cell>
          <cell r="W620" t="str">
            <v>Crush2</v>
          </cell>
          <cell r="X620" t="str">
            <v>Crush3</v>
          </cell>
          <cell r="Y620" t="str">
            <v>Crush4</v>
          </cell>
          <cell r="Z620" t="str">
            <v>Crush5</v>
          </cell>
          <cell r="AA620" t="str">
            <v>Crush6</v>
          </cell>
        </row>
        <row r="621">
          <cell r="E621" t="str">
            <v>( By work )</v>
          </cell>
          <cell r="F621" t="str">
            <v>785</v>
          </cell>
          <cell r="G621" t="str">
            <v>785-CB</v>
          </cell>
          <cell r="H621" t="str">
            <v>A40/HM</v>
          </cell>
          <cell r="I621" t="str">
            <v>Total</v>
          </cell>
          <cell r="J621" t="str">
            <v>Work</v>
          </cell>
          <cell r="K621" t="str">
            <v>General</v>
          </cell>
          <cell r="L621" t="str">
            <v>Delay</v>
          </cell>
          <cell r="M621" t="str">
            <v>Idle</v>
          </cell>
          <cell r="N621" t="str">
            <v>Rain</v>
          </cell>
          <cell r="O621" t="str">
            <v>Slipp</v>
          </cell>
          <cell r="P621" t="str">
            <v>B/D</v>
          </cell>
          <cell r="T621">
            <v>621</v>
          </cell>
        </row>
        <row r="622">
          <cell r="B622" t="str">
            <v>07  - 08</v>
          </cell>
          <cell r="C622" t="str">
            <v>TS</v>
          </cell>
          <cell r="D622">
            <v>0</v>
          </cell>
          <cell r="E622">
            <v>0</v>
          </cell>
          <cell r="F622">
            <v>0</v>
          </cell>
          <cell r="G622">
            <v>0</v>
          </cell>
          <cell r="H622">
            <v>0</v>
          </cell>
          <cell r="I622">
            <v>0</v>
          </cell>
          <cell r="J622">
            <v>0</v>
          </cell>
          <cell r="K622">
            <v>0</v>
          </cell>
          <cell r="L622">
            <v>45</v>
          </cell>
          <cell r="M622">
            <v>0</v>
          </cell>
          <cell r="N622">
            <v>0</v>
          </cell>
          <cell r="O622">
            <v>0</v>
          </cell>
          <cell r="P622">
            <v>15</v>
          </cell>
          <cell r="Q622" t="str">
            <v>Waiting Opr, 07:45 Monitor Blank</v>
          </cell>
          <cell r="T622">
            <v>622</v>
          </cell>
          <cell r="U622">
            <v>0</v>
          </cell>
          <cell r="V622">
            <v>0</v>
          </cell>
          <cell r="W622">
            <v>0</v>
          </cell>
          <cell r="X622">
            <v>0</v>
          </cell>
          <cell r="Y622">
            <v>0</v>
          </cell>
          <cell r="Z622">
            <v>0</v>
          </cell>
          <cell r="AA622">
            <v>0</v>
          </cell>
        </row>
        <row r="623">
          <cell r="B623" t="str">
            <v>08  - 09</v>
          </cell>
          <cell r="C623" t="str">
            <v>TS</v>
          </cell>
          <cell r="D623">
            <v>0</v>
          </cell>
          <cell r="E623">
            <v>0</v>
          </cell>
          <cell r="F623">
            <v>0</v>
          </cell>
          <cell r="G623">
            <v>0</v>
          </cell>
          <cell r="H623">
            <v>0</v>
          </cell>
          <cell r="I623">
            <v>0</v>
          </cell>
          <cell r="J623">
            <v>0</v>
          </cell>
          <cell r="K623">
            <v>0</v>
          </cell>
          <cell r="L623">
            <v>15</v>
          </cell>
          <cell r="M623">
            <v>0</v>
          </cell>
          <cell r="N623">
            <v>0</v>
          </cell>
          <cell r="O623">
            <v>0</v>
          </cell>
          <cell r="P623">
            <v>45</v>
          </cell>
          <cell r="Q623" t="str">
            <v xml:space="preserve"> Monitor Blank RFU 08:45, Wtg DT</v>
          </cell>
          <cell r="T623">
            <v>623</v>
          </cell>
          <cell r="U623">
            <v>0</v>
          </cell>
          <cell r="V623">
            <v>0</v>
          </cell>
          <cell r="W623">
            <v>0</v>
          </cell>
          <cell r="X623">
            <v>0</v>
          </cell>
          <cell r="Y623">
            <v>0</v>
          </cell>
          <cell r="Z623">
            <v>0</v>
          </cell>
          <cell r="AA623">
            <v>0</v>
          </cell>
        </row>
        <row r="624">
          <cell r="B624" t="str">
            <v>09  - 10</v>
          </cell>
          <cell r="C624" t="str">
            <v>TS</v>
          </cell>
          <cell r="D624">
            <v>404</v>
          </cell>
          <cell r="E624">
            <v>404</v>
          </cell>
          <cell r="F624">
            <v>0</v>
          </cell>
          <cell r="G624">
            <v>0</v>
          </cell>
          <cell r="H624">
            <v>3</v>
          </cell>
          <cell r="I624">
            <v>3</v>
          </cell>
          <cell r="J624">
            <v>60</v>
          </cell>
          <cell r="K624">
            <v>0</v>
          </cell>
          <cell r="L624">
            <v>0</v>
          </cell>
          <cell r="M624">
            <v>0</v>
          </cell>
          <cell r="N624">
            <v>0</v>
          </cell>
          <cell r="O624">
            <v>0</v>
          </cell>
          <cell r="Q624">
            <v>0</v>
          </cell>
          <cell r="T624">
            <v>624</v>
          </cell>
          <cell r="U624">
            <v>0</v>
          </cell>
          <cell r="V624">
            <v>0</v>
          </cell>
          <cell r="W624">
            <v>0</v>
          </cell>
          <cell r="X624">
            <v>0</v>
          </cell>
          <cell r="Y624">
            <v>0</v>
          </cell>
          <cell r="Z624">
            <v>0</v>
          </cell>
          <cell r="AA624">
            <v>0</v>
          </cell>
        </row>
        <row r="625">
          <cell r="B625" t="str">
            <v>10  - 11</v>
          </cell>
          <cell r="C625" t="str">
            <v>TS</v>
          </cell>
          <cell r="D625">
            <v>398</v>
          </cell>
          <cell r="E625">
            <v>398</v>
          </cell>
          <cell r="F625">
            <v>0</v>
          </cell>
          <cell r="G625">
            <v>0</v>
          </cell>
          <cell r="H625">
            <v>3</v>
          </cell>
          <cell r="I625">
            <v>3</v>
          </cell>
          <cell r="J625">
            <v>60</v>
          </cell>
          <cell r="K625">
            <v>0</v>
          </cell>
          <cell r="L625">
            <v>0</v>
          </cell>
          <cell r="M625">
            <v>0</v>
          </cell>
          <cell r="N625">
            <v>0</v>
          </cell>
          <cell r="O625">
            <v>0</v>
          </cell>
          <cell r="Q625">
            <v>0</v>
          </cell>
          <cell r="T625">
            <v>625</v>
          </cell>
          <cell r="U625">
            <v>0</v>
          </cell>
          <cell r="V625">
            <v>0</v>
          </cell>
          <cell r="W625">
            <v>0</v>
          </cell>
          <cell r="X625">
            <v>0</v>
          </cell>
          <cell r="Y625">
            <v>0</v>
          </cell>
          <cell r="Z625">
            <v>0</v>
          </cell>
          <cell r="AA625">
            <v>0</v>
          </cell>
        </row>
        <row r="626">
          <cell r="B626" t="str">
            <v>11  - 12</v>
          </cell>
          <cell r="C626" t="str">
            <v>TS</v>
          </cell>
          <cell r="D626">
            <v>384</v>
          </cell>
          <cell r="E626">
            <v>384</v>
          </cell>
          <cell r="F626">
            <v>0</v>
          </cell>
          <cell r="G626">
            <v>0</v>
          </cell>
          <cell r="H626">
            <v>3</v>
          </cell>
          <cell r="I626">
            <v>3</v>
          </cell>
          <cell r="J626">
            <v>60</v>
          </cell>
          <cell r="K626">
            <v>0</v>
          </cell>
          <cell r="L626">
            <v>0</v>
          </cell>
          <cell r="M626">
            <v>0</v>
          </cell>
          <cell r="N626">
            <v>0</v>
          </cell>
          <cell r="O626">
            <v>0</v>
          </cell>
          <cell r="Q626">
            <v>0</v>
          </cell>
          <cell r="T626">
            <v>626</v>
          </cell>
          <cell r="U626">
            <v>0</v>
          </cell>
          <cell r="V626">
            <v>0</v>
          </cell>
          <cell r="W626">
            <v>0</v>
          </cell>
          <cell r="X626">
            <v>0</v>
          </cell>
          <cell r="Y626">
            <v>0</v>
          </cell>
          <cell r="Z626">
            <v>0</v>
          </cell>
          <cell r="AA626">
            <v>0</v>
          </cell>
        </row>
        <row r="627">
          <cell r="B627" t="str">
            <v>12  - 13</v>
          </cell>
          <cell r="C627" t="str">
            <v>TS</v>
          </cell>
          <cell r="D627">
            <v>0</v>
          </cell>
          <cell r="E627">
            <v>0</v>
          </cell>
          <cell r="F627">
            <v>0</v>
          </cell>
          <cell r="G627">
            <v>0</v>
          </cell>
          <cell r="H627">
            <v>0</v>
          </cell>
          <cell r="I627">
            <v>0</v>
          </cell>
          <cell r="J627">
            <v>0</v>
          </cell>
          <cell r="K627">
            <v>0</v>
          </cell>
          <cell r="L627">
            <v>60</v>
          </cell>
          <cell r="M627">
            <v>0</v>
          </cell>
          <cell r="N627">
            <v>0</v>
          </cell>
          <cell r="O627">
            <v>0</v>
          </cell>
          <cell r="Q627" t="str">
            <v>Rest Time</v>
          </cell>
          <cell r="T627">
            <v>627</v>
          </cell>
          <cell r="U627">
            <v>0</v>
          </cell>
          <cell r="V627">
            <v>0</v>
          </cell>
          <cell r="W627">
            <v>0</v>
          </cell>
          <cell r="X627">
            <v>0</v>
          </cell>
          <cell r="Y627">
            <v>0</v>
          </cell>
          <cell r="Z627">
            <v>0</v>
          </cell>
          <cell r="AA627">
            <v>0</v>
          </cell>
        </row>
        <row r="628">
          <cell r="B628" t="str">
            <v>13  -  14</v>
          </cell>
          <cell r="C628" t="str">
            <v>TS</v>
          </cell>
          <cell r="D628">
            <v>376</v>
          </cell>
          <cell r="E628">
            <v>376</v>
          </cell>
          <cell r="F628">
            <v>0</v>
          </cell>
          <cell r="G628">
            <v>0</v>
          </cell>
          <cell r="H628">
            <v>3</v>
          </cell>
          <cell r="I628">
            <v>3</v>
          </cell>
          <cell r="J628">
            <v>60</v>
          </cell>
          <cell r="K628">
            <v>0</v>
          </cell>
          <cell r="L628">
            <v>0</v>
          </cell>
          <cell r="M628">
            <v>0</v>
          </cell>
          <cell r="N628">
            <v>0</v>
          </cell>
          <cell r="O628">
            <v>0</v>
          </cell>
          <cell r="Q628">
            <v>0</v>
          </cell>
          <cell r="T628">
            <v>628</v>
          </cell>
          <cell r="U628">
            <v>0</v>
          </cell>
          <cell r="V628">
            <v>0</v>
          </cell>
          <cell r="W628">
            <v>0</v>
          </cell>
          <cell r="X628">
            <v>0</v>
          </cell>
          <cell r="Y628">
            <v>0</v>
          </cell>
          <cell r="Z628">
            <v>0</v>
          </cell>
          <cell r="AA628">
            <v>0</v>
          </cell>
        </row>
        <row r="629">
          <cell r="B629" t="str">
            <v>14  -  15</v>
          </cell>
          <cell r="C629" t="str">
            <v>TS</v>
          </cell>
          <cell r="D629">
            <v>432</v>
          </cell>
          <cell r="E629">
            <v>432</v>
          </cell>
          <cell r="F629">
            <v>0</v>
          </cell>
          <cell r="G629">
            <v>0</v>
          </cell>
          <cell r="H629">
            <v>3</v>
          </cell>
          <cell r="I629">
            <v>3</v>
          </cell>
          <cell r="J629">
            <v>60</v>
          </cell>
          <cell r="K629">
            <v>0</v>
          </cell>
          <cell r="L629">
            <v>0</v>
          </cell>
          <cell r="M629">
            <v>0</v>
          </cell>
          <cell r="N629">
            <v>0</v>
          </cell>
          <cell r="O629">
            <v>0</v>
          </cell>
          <cell r="Q629">
            <v>0</v>
          </cell>
          <cell r="T629">
            <v>629</v>
          </cell>
          <cell r="U629">
            <v>0</v>
          </cell>
          <cell r="V629">
            <v>0</v>
          </cell>
          <cell r="W629">
            <v>0</v>
          </cell>
          <cell r="X629">
            <v>0</v>
          </cell>
          <cell r="Y629">
            <v>0</v>
          </cell>
          <cell r="Z629">
            <v>0</v>
          </cell>
          <cell r="AA629">
            <v>0</v>
          </cell>
        </row>
        <row r="630">
          <cell r="B630" t="str">
            <v>15  -  16</v>
          </cell>
          <cell r="C630" t="str">
            <v>TS</v>
          </cell>
          <cell r="D630">
            <v>432</v>
          </cell>
          <cell r="E630">
            <v>432</v>
          </cell>
          <cell r="F630">
            <v>0</v>
          </cell>
          <cell r="G630">
            <v>0</v>
          </cell>
          <cell r="H630">
            <v>3</v>
          </cell>
          <cell r="I630">
            <v>3</v>
          </cell>
          <cell r="J630">
            <v>60</v>
          </cell>
          <cell r="K630">
            <v>0</v>
          </cell>
          <cell r="L630">
            <v>0</v>
          </cell>
          <cell r="M630">
            <v>0</v>
          </cell>
          <cell r="N630">
            <v>0</v>
          </cell>
          <cell r="O630">
            <v>0</v>
          </cell>
          <cell r="Q630">
            <v>0</v>
          </cell>
          <cell r="T630">
            <v>630</v>
          </cell>
          <cell r="U630">
            <v>0</v>
          </cell>
          <cell r="V630">
            <v>0</v>
          </cell>
          <cell r="W630">
            <v>0</v>
          </cell>
          <cell r="X630">
            <v>0</v>
          </cell>
          <cell r="Y630">
            <v>0</v>
          </cell>
          <cell r="Z630">
            <v>0</v>
          </cell>
          <cell r="AA630">
            <v>0</v>
          </cell>
        </row>
        <row r="631">
          <cell r="B631" t="str">
            <v>16  -  17</v>
          </cell>
          <cell r="C631" t="str">
            <v>TS</v>
          </cell>
          <cell r="D631">
            <v>302</v>
          </cell>
          <cell r="E631">
            <v>302</v>
          </cell>
          <cell r="F631">
            <v>0</v>
          </cell>
          <cell r="G631">
            <v>0</v>
          </cell>
          <cell r="H631">
            <v>3</v>
          </cell>
          <cell r="I631">
            <v>3</v>
          </cell>
          <cell r="J631">
            <v>60</v>
          </cell>
          <cell r="K631">
            <v>0</v>
          </cell>
          <cell r="L631">
            <v>0</v>
          </cell>
          <cell r="M631">
            <v>0</v>
          </cell>
          <cell r="N631">
            <v>0</v>
          </cell>
          <cell r="O631">
            <v>0</v>
          </cell>
          <cell r="Q631">
            <v>0</v>
          </cell>
          <cell r="T631">
            <v>631</v>
          </cell>
          <cell r="U631">
            <v>0</v>
          </cell>
          <cell r="V631">
            <v>0</v>
          </cell>
          <cell r="W631">
            <v>0</v>
          </cell>
          <cell r="X631">
            <v>0</v>
          </cell>
          <cell r="Y631">
            <v>0</v>
          </cell>
          <cell r="Z631">
            <v>0</v>
          </cell>
          <cell r="AA631">
            <v>0</v>
          </cell>
        </row>
        <row r="632">
          <cell r="B632" t="str">
            <v>17  -  18</v>
          </cell>
          <cell r="C632" t="str">
            <v>TS</v>
          </cell>
          <cell r="D632">
            <v>288</v>
          </cell>
          <cell r="E632">
            <v>345.6</v>
          </cell>
          <cell r="F632">
            <v>0</v>
          </cell>
          <cell r="G632">
            <v>0</v>
          </cell>
          <cell r="H632">
            <v>3</v>
          </cell>
          <cell r="I632">
            <v>3</v>
          </cell>
          <cell r="J632">
            <v>50</v>
          </cell>
          <cell r="K632">
            <v>0</v>
          </cell>
          <cell r="L632">
            <v>10</v>
          </cell>
          <cell r="M632">
            <v>0</v>
          </cell>
          <cell r="N632">
            <v>0</v>
          </cell>
          <cell r="O632">
            <v>0</v>
          </cell>
          <cell r="Q632" t="str">
            <v>Shift Change</v>
          </cell>
          <cell r="T632">
            <v>632</v>
          </cell>
          <cell r="U632">
            <v>0</v>
          </cell>
          <cell r="V632">
            <v>0</v>
          </cell>
          <cell r="W632">
            <v>0</v>
          </cell>
          <cell r="X632">
            <v>0</v>
          </cell>
          <cell r="Y632">
            <v>0</v>
          </cell>
          <cell r="Z632">
            <v>0</v>
          </cell>
          <cell r="AA632">
            <v>0</v>
          </cell>
        </row>
        <row r="633">
          <cell r="B633" t="str">
            <v>18  -  19</v>
          </cell>
          <cell r="C633" t="str">
            <v>TS</v>
          </cell>
          <cell r="D633">
            <v>102</v>
          </cell>
          <cell r="E633">
            <v>204</v>
          </cell>
          <cell r="F633">
            <v>0</v>
          </cell>
          <cell r="G633">
            <v>0</v>
          </cell>
          <cell r="H633">
            <v>0</v>
          </cell>
          <cell r="I633">
            <v>0</v>
          </cell>
          <cell r="J633">
            <v>30</v>
          </cell>
          <cell r="K633">
            <v>0</v>
          </cell>
          <cell r="L633">
            <v>30</v>
          </cell>
          <cell r="M633">
            <v>0</v>
          </cell>
          <cell r="N633">
            <v>0</v>
          </cell>
          <cell r="O633">
            <v>0</v>
          </cell>
          <cell r="Q633" t="str">
            <v>Wait Operator, Start 18:30</v>
          </cell>
          <cell r="T633">
            <v>633</v>
          </cell>
          <cell r="U633">
            <v>0</v>
          </cell>
          <cell r="V633">
            <v>0</v>
          </cell>
          <cell r="W633">
            <v>0</v>
          </cell>
          <cell r="X633">
            <v>0</v>
          </cell>
          <cell r="Y633">
            <v>0</v>
          </cell>
          <cell r="Z633">
            <v>0</v>
          </cell>
          <cell r="AA633">
            <v>0</v>
          </cell>
        </row>
        <row r="634">
          <cell r="B634" t="str">
            <v>19  -  20</v>
          </cell>
          <cell r="C634" t="str">
            <v>TS</v>
          </cell>
          <cell r="D634">
            <v>246</v>
          </cell>
          <cell r="E634">
            <v>246</v>
          </cell>
          <cell r="F634">
            <v>0</v>
          </cell>
          <cell r="G634">
            <v>0</v>
          </cell>
          <cell r="H634">
            <v>2</v>
          </cell>
          <cell r="I634">
            <v>2</v>
          </cell>
          <cell r="J634">
            <v>60</v>
          </cell>
          <cell r="K634">
            <v>0</v>
          </cell>
          <cell r="L634">
            <v>0</v>
          </cell>
          <cell r="M634">
            <v>0</v>
          </cell>
          <cell r="N634">
            <v>0</v>
          </cell>
          <cell r="O634">
            <v>0</v>
          </cell>
          <cell r="Q634">
            <v>0</v>
          </cell>
          <cell r="T634">
            <v>634</v>
          </cell>
          <cell r="U634">
            <v>0</v>
          </cell>
          <cell r="V634">
            <v>0</v>
          </cell>
          <cell r="W634">
            <v>0</v>
          </cell>
          <cell r="X634">
            <v>0</v>
          </cell>
          <cell r="Y634">
            <v>0</v>
          </cell>
          <cell r="Z634">
            <v>0</v>
          </cell>
          <cell r="AA634">
            <v>0</v>
          </cell>
        </row>
        <row r="635">
          <cell r="B635" t="str">
            <v>20  -  21</v>
          </cell>
          <cell r="C635" t="str">
            <v>TS</v>
          </cell>
          <cell r="D635">
            <v>0</v>
          </cell>
          <cell r="E635">
            <v>0</v>
          </cell>
          <cell r="F635">
            <v>0</v>
          </cell>
          <cell r="G635">
            <v>0</v>
          </cell>
          <cell r="H635">
            <v>0</v>
          </cell>
          <cell r="I635">
            <v>0</v>
          </cell>
          <cell r="J635">
            <v>0</v>
          </cell>
          <cell r="K635">
            <v>0</v>
          </cell>
          <cell r="L635">
            <v>0</v>
          </cell>
          <cell r="M635">
            <v>0</v>
          </cell>
          <cell r="N635">
            <v>60</v>
          </cell>
          <cell r="O635">
            <v>0</v>
          </cell>
          <cell r="Q635" t="str">
            <v>Rain</v>
          </cell>
          <cell r="T635">
            <v>635</v>
          </cell>
          <cell r="U635">
            <v>0</v>
          </cell>
          <cell r="V635">
            <v>0</v>
          </cell>
          <cell r="W635">
            <v>0</v>
          </cell>
          <cell r="X635">
            <v>0</v>
          </cell>
          <cell r="Y635">
            <v>0</v>
          </cell>
          <cell r="Z635">
            <v>0</v>
          </cell>
          <cell r="AA635">
            <v>0</v>
          </cell>
        </row>
        <row r="636">
          <cell r="B636" t="str">
            <v>21  -  22</v>
          </cell>
          <cell r="C636" t="str">
            <v>TS</v>
          </cell>
          <cell r="D636">
            <v>0</v>
          </cell>
          <cell r="E636">
            <v>0</v>
          </cell>
          <cell r="F636">
            <v>0</v>
          </cell>
          <cell r="G636">
            <v>0</v>
          </cell>
          <cell r="H636">
            <v>0</v>
          </cell>
          <cell r="I636">
            <v>0</v>
          </cell>
          <cell r="J636">
            <v>0</v>
          </cell>
          <cell r="K636">
            <v>0</v>
          </cell>
          <cell r="L636">
            <v>0</v>
          </cell>
          <cell r="M636">
            <v>0</v>
          </cell>
          <cell r="N636">
            <v>60</v>
          </cell>
          <cell r="O636">
            <v>0</v>
          </cell>
          <cell r="Q636" t="str">
            <v>Rain</v>
          </cell>
          <cell r="T636">
            <v>636</v>
          </cell>
          <cell r="U636">
            <v>0</v>
          </cell>
          <cell r="V636">
            <v>0</v>
          </cell>
          <cell r="W636">
            <v>0</v>
          </cell>
          <cell r="X636">
            <v>0</v>
          </cell>
          <cell r="Y636">
            <v>0</v>
          </cell>
          <cell r="Z636">
            <v>0</v>
          </cell>
          <cell r="AA636">
            <v>0</v>
          </cell>
        </row>
        <row r="637">
          <cell r="B637" t="str">
            <v>22  -  23</v>
          </cell>
          <cell r="C637" t="str">
            <v>TS</v>
          </cell>
          <cell r="D637">
            <v>0</v>
          </cell>
          <cell r="E637">
            <v>0</v>
          </cell>
          <cell r="F637">
            <v>0</v>
          </cell>
          <cell r="G637">
            <v>0</v>
          </cell>
          <cell r="H637">
            <v>0</v>
          </cell>
          <cell r="I637">
            <v>0</v>
          </cell>
          <cell r="J637">
            <v>0</v>
          </cell>
          <cell r="K637">
            <v>0</v>
          </cell>
          <cell r="L637">
            <v>0</v>
          </cell>
          <cell r="M637">
            <v>0</v>
          </cell>
          <cell r="N637">
            <v>60</v>
          </cell>
          <cell r="O637">
            <v>0</v>
          </cell>
          <cell r="Q637" t="str">
            <v>Rain</v>
          </cell>
          <cell r="T637">
            <v>637</v>
          </cell>
          <cell r="U637">
            <v>0</v>
          </cell>
          <cell r="V637">
            <v>0</v>
          </cell>
          <cell r="W637">
            <v>0</v>
          </cell>
          <cell r="X637">
            <v>0</v>
          </cell>
          <cell r="Y637">
            <v>0</v>
          </cell>
          <cell r="Z637">
            <v>0</v>
          </cell>
          <cell r="AA637">
            <v>0</v>
          </cell>
        </row>
        <row r="638">
          <cell r="B638" t="str">
            <v>23  -  24</v>
          </cell>
          <cell r="C638" t="str">
            <v>TS</v>
          </cell>
          <cell r="D638">
            <v>0</v>
          </cell>
          <cell r="E638">
            <v>0</v>
          </cell>
          <cell r="F638">
            <v>0</v>
          </cell>
          <cell r="G638">
            <v>0</v>
          </cell>
          <cell r="H638">
            <v>0</v>
          </cell>
          <cell r="I638">
            <v>0</v>
          </cell>
          <cell r="J638">
            <v>0</v>
          </cell>
          <cell r="K638">
            <v>0</v>
          </cell>
          <cell r="L638">
            <v>0</v>
          </cell>
          <cell r="M638">
            <v>0</v>
          </cell>
          <cell r="N638">
            <v>0</v>
          </cell>
          <cell r="O638">
            <v>60</v>
          </cell>
          <cell r="Q638" t="str">
            <v>Slippery</v>
          </cell>
          <cell r="T638">
            <v>638</v>
          </cell>
          <cell r="U638">
            <v>0</v>
          </cell>
          <cell r="V638">
            <v>0</v>
          </cell>
          <cell r="W638">
            <v>0</v>
          </cell>
          <cell r="X638">
            <v>0</v>
          </cell>
          <cell r="Y638">
            <v>0</v>
          </cell>
          <cell r="Z638">
            <v>0</v>
          </cell>
          <cell r="AA638">
            <v>0</v>
          </cell>
        </row>
        <row r="639">
          <cell r="B639" t="str">
            <v>24  -  01</v>
          </cell>
          <cell r="C639" t="str">
            <v>TS</v>
          </cell>
          <cell r="D639">
            <v>0</v>
          </cell>
          <cell r="E639">
            <v>0</v>
          </cell>
          <cell r="F639">
            <v>0</v>
          </cell>
          <cell r="G639">
            <v>0</v>
          </cell>
          <cell r="H639">
            <v>0</v>
          </cell>
          <cell r="I639">
            <v>0</v>
          </cell>
          <cell r="J639">
            <v>0</v>
          </cell>
          <cell r="K639">
            <v>0</v>
          </cell>
          <cell r="L639">
            <v>60</v>
          </cell>
          <cell r="M639">
            <v>0</v>
          </cell>
          <cell r="N639">
            <v>0</v>
          </cell>
          <cell r="O639">
            <v>0</v>
          </cell>
          <cell r="Q639" t="str">
            <v>Rest Time</v>
          </cell>
          <cell r="T639">
            <v>639</v>
          </cell>
          <cell r="U639">
            <v>0</v>
          </cell>
          <cell r="V639">
            <v>0</v>
          </cell>
          <cell r="W639">
            <v>0</v>
          </cell>
          <cell r="X639">
            <v>0</v>
          </cell>
          <cell r="Y639">
            <v>0</v>
          </cell>
          <cell r="Z639">
            <v>0</v>
          </cell>
          <cell r="AA639">
            <v>0</v>
          </cell>
        </row>
        <row r="640">
          <cell r="B640" t="str">
            <v>01  -  02</v>
          </cell>
          <cell r="C640" t="str">
            <v>TS</v>
          </cell>
          <cell r="D640">
            <v>0</v>
          </cell>
          <cell r="E640">
            <v>0</v>
          </cell>
          <cell r="F640">
            <v>0</v>
          </cell>
          <cell r="G640">
            <v>0</v>
          </cell>
          <cell r="H640">
            <v>0</v>
          </cell>
          <cell r="I640">
            <v>0</v>
          </cell>
          <cell r="J640">
            <v>0</v>
          </cell>
          <cell r="K640">
            <v>0</v>
          </cell>
          <cell r="L640">
            <v>0</v>
          </cell>
          <cell r="M640">
            <v>0</v>
          </cell>
          <cell r="N640">
            <v>0</v>
          </cell>
          <cell r="O640">
            <v>60</v>
          </cell>
          <cell r="Q640" t="str">
            <v>Slippery</v>
          </cell>
          <cell r="T640">
            <v>640</v>
          </cell>
          <cell r="U640">
            <v>0</v>
          </cell>
          <cell r="V640">
            <v>0</v>
          </cell>
          <cell r="W640">
            <v>0</v>
          </cell>
          <cell r="X640">
            <v>0</v>
          </cell>
          <cell r="Y640">
            <v>0</v>
          </cell>
          <cell r="Z640">
            <v>0</v>
          </cell>
          <cell r="AA640">
            <v>0</v>
          </cell>
        </row>
        <row r="641">
          <cell r="B641" t="str">
            <v>02  -  03</v>
          </cell>
          <cell r="C641" t="str">
            <v>TS</v>
          </cell>
          <cell r="D641">
            <v>0</v>
          </cell>
          <cell r="E641">
            <v>0</v>
          </cell>
          <cell r="F641">
            <v>0</v>
          </cell>
          <cell r="G641">
            <v>0</v>
          </cell>
          <cell r="H641">
            <v>0</v>
          </cell>
          <cell r="I641">
            <v>0</v>
          </cell>
          <cell r="J641">
            <v>0</v>
          </cell>
          <cell r="K641">
            <v>0</v>
          </cell>
          <cell r="L641">
            <v>0</v>
          </cell>
          <cell r="M641">
            <v>0</v>
          </cell>
          <cell r="N641">
            <v>60</v>
          </cell>
          <cell r="O641">
            <v>0</v>
          </cell>
          <cell r="Q641" t="str">
            <v>Rain</v>
          </cell>
          <cell r="T641">
            <v>641</v>
          </cell>
          <cell r="U641">
            <v>0</v>
          </cell>
          <cell r="V641">
            <v>0</v>
          </cell>
          <cell r="W641">
            <v>0</v>
          </cell>
          <cell r="X641">
            <v>0</v>
          </cell>
          <cell r="Y641">
            <v>0</v>
          </cell>
          <cell r="Z641">
            <v>0</v>
          </cell>
          <cell r="AA641">
            <v>0</v>
          </cell>
        </row>
        <row r="642">
          <cell r="B642" t="str">
            <v>03  -  04</v>
          </cell>
          <cell r="C642" t="str">
            <v>TS</v>
          </cell>
          <cell r="D642">
            <v>0</v>
          </cell>
          <cell r="E642">
            <v>0</v>
          </cell>
          <cell r="F642">
            <v>0</v>
          </cell>
          <cell r="G642">
            <v>0</v>
          </cell>
          <cell r="H642">
            <v>0</v>
          </cell>
          <cell r="I642">
            <v>0</v>
          </cell>
          <cell r="J642">
            <v>0</v>
          </cell>
          <cell r="K642">
            <v>0</v>
          </cell>
          <cell r="L642">
            <v>0</v>
          </cell>
          <cell r="M642">
            <v>0</v>
          </cell>
          <cell r="N642">
            <v>60</v>
          </cell>
          <cell r="O642">
            <v>0</v>
          </cell>
          <cell r="Q642" t="str">
            <v>Rain</v>
          </cell>
          <cell r="T642">
            <v>642</v>
          </cell>
          <cell r="U642">
            <v>0</v>
          </cell>
          <cell r="V642">
            <v>0</v>
          </cell>
          <cell r="W642">
            <v>0</v>
          </cell>
          <cell r="X642">
            <v>0</v>
          </cell>
          <cell r="Y642">
            <v>0</v>
          </cell>
          <cell r="Z642">
            <v>0</v>
          </cell>
          <cell r="AA642">
            <v>0</v>
          </cell>
        </row>
        <row r="643">
          <cell r="B643" t="str">
            <v>04  -  05</v>
          </cell>
          <cell r="C643" t="str">
            <v>TS</v>
          </cell>
          <cell r="D643">
            <v>0</v>
          </cell>
          <cell r="E643">
            <v>0</v>
          </cell>
          <cell r="F643">
            <v>0</v>
          </cell>
          <cell r="G643">
            <v>0</v>
          </cell>
          <cell r="H643">
            <v>0</v>
          </cell>
          <cell r="I643">
            <v>0</v>
          </cell>
          <cell r="J643">
            <v>0</v>
          </cell>
          <cell r="K643">
            <v>0</v>
          </cell>
          <cell r="L643">
            <v>0</v>
          </cell>
          <cell r="M643">
            <v>0</v>
          </cell>
          <cell r="N643">
            <v>60</v>
          </cell>
          <cell r="O643">
            <v>0</v>
          </cell>
          <cell r="Q643" t="str">
            <v>Rain</v>
          </cell>
          <cell r="T643">
            <v>643</v>
          </cell>
          <cell r="U643">
            <v>0</v>
          </cell>
          <cell r="V643">
            <v>0</v>
          </cell>
          <cell r="W643">
            <v>0</v>
          </cell>
          <cell r="X643">
            <v>0</v>
          </cell>
          <cell r="Y643">
            <v>0</v>
          </cell>
          <cell r="Z643">
            <v>0</v>
          </cell>
          <cell r="AA643">
            <v>0</v>
          </cell>
        </row>
        <row r="644">
          <cell r="B644" t="str">
            <v>05  -  06</v>
          </cell>
          <cell r="C644" t="str">
            <v>TS</v>
          </cell>
          <cell r="D644">
            <v>0</v>
          </cell>
          <cell r="E644">
            <v>0</v>
          </cell>
          <cell r="F644">
            <v>0</v>
          </cell>
          <cell r="G644">
            <v>0</v>
          </cell>
          <cell r="H644">
            <v>0</v>
          </cell>
          <cell r="I644">
            <v>0</v>
          </cell>
          <cell r="J644">
            <v>0</v>
          </cell>
          <cell r="K644">
            <v>0</v>
          </cell>
          <cell r="L644">
            <v>0</v>
          </cell>
          <cell r="M644">
            <v>0</v>
          </cell>
          <cell r="N644">
            <v>60</v>
          </cell>
          <cell r="O644">
            <v>0</v>
          </cell>
          <cell r="Q644" t="str">
            <v>Rain</v>
          </cell>
          <cell r="T644">
            <v>644</v>
          </cell>
          <cell r="U644">
            <v>0</v>
          </cell>
          <cell r="V644">
            <v>0</v>
          </cell>
          <cell r="W644">
            <v>0</v>
          </cell>
          <cell r="X644">
            <v>0</v>
          </cell>
          <cell r="Y644">
            <v>0</v>
          </cell>
          <cell r="Z644">
            <v>0</v>
          </cell>
          <cell r="AA644">
            <v>0</v>
          </cell>
        </row>
        <row r="645">
          <cell r="B645" t="str">
            <v>06  -  07</v>
          </cell>
          <cell r="C645" t="str">
            <v>TS</v>
          </cell>
          <cell r="D645">
            <v>0</v>
          </cell>
          <cell r="E645">
            <v>0</v>
          </cell>
          <cell r="F645">
            <v>0</v>
          </cell>
          <cell r="G645">
            <v>0</v>
          </cell>
          <cell r="H645">
            <v>0</v>
          </cell>
          <cell r="I645">
            <v>0</v>
          </cell>
          <cell r="J645">
            <v>0</v>
          </cell>
          <cell r="K645">
            <v>30</v>
          </cell>
          <cell r="L645">
            <v>30</v>
          </cell>
          <cell r="M645">
            <v>0</v>
          </cell>
          <cell r="N645">
            <v>0</v>
          </cell>
          <cell r="O645">
            <v>0</v>
          </cell>
          <cell r="Q645" t="str">
            <v>Change Shift</v>
          </cell>
          <cell r="T645">
            <v>645</v>
          </cell>
          <cell r="U645">
            <v>0</v>
          </cell>
          <cell r="V645">
            <v>0</v>
          </cell>
          <cell r="W645">
            <v>0</v>
          </cell>
          <cell r="X645">
            <v>0</v>
          </cell>
          <cell r="Y645">
            <v>0</v>
          </cell>
          <cell r="Z645">
            <v>0</v>
          </cell>
          <cell r="AA645">
            <v>0</v>
          </cell>
        </row>
        <row r="646">
          <cell r="B646" t="str">
            <v>RESUME</v>
          </cell>
          <cell r="C646" t="str">
            <v>PROD</v>
          </cell>
          <cell r="E646" t="str">
            <v>PROD'TY</v>
          </cell>
          <cell r="G646" t="str">
            <v>WORK HOURS</v>
          </cell>
          <cell r="J646" t="str">
            <v>LOST TIME</v>
          </cell>
          <cell r="L646" t="str">
            <v>DOWN</v>
          </cell>
          <cell r="M646" t="str">
            <v>PA</v>
          </cell>
          <cell r="O646" t="str">
            <v>UA PROD</v>
          </cell>
          <cell r="Q646" t="str">
            <v>OPERATOR</v>
          </cell>
          <cell r="R646" t="str">
            <v>GROUP LEADER</v>
          </cell>
          <cell r="T646">
            <v>646</v>
          </cell>
        </row>
        <row r="647">
          <cell r="B647" t="str">
            <v>GROUP</v>
          </cell>
          <cell r="C647" t="str">
            <v>WASTE</v>
          </cell>
          <cell r="D647" t="str">
            <v>CC</v>
          </cell>
          <cell r="E647" t="str">
            <v>WASTE</v>
          </cell>
          <cell r="F647" t="str">
            <v>CC</v>
          </cell>
          <cell r="G647" t="str">
            <v>WASTE</v>
          </cell>
          <cell r="H647" t="str">
            <v>CC</v>
          </cell>
          <cell r="I647" t="str">
            <v>GEN</v>
          </cell>
          <cell r="J647" t="str">
            <v>DELAY</v>
          </cell>
          <cell r="K647" t="str">
            <v>IDLE</v>
          </cell>
          <cell r="L647" t="str">
            <v>TIME</v>
          </cell>
          <cell r="M647" t="str">
            <v>PLAN</v>
          </cell>
          <cell r="N647" t="str">
            <v>ACT</v>
          </cell>
          <cell r="O647" t="str">
            <v>PLAN</v>
          </cell>
          <cell r="P647" t="str">
            <v>ACT</v>
          </cell>
          <cell r="T647">
            <v>647</v>
          </cell>
        </row>
        <row r="648">
          <cell r="B648" t="str">
            <v>Shift 1</v>
          </cell>
          <cell r="C648">
            <v>1994</v>
          </cell>
          <cell r="D648">
            <v>0</v>
          </cell>
          <cell r="E648">
            <v>398.8</v>
          </cell>
          <cell r="F648">
            <v>0</v>
          </cell>
          <cell r="G648">
            <v>5</v>
          </cell>
          <cell r="H648">
            <v>0</v>
          </cell>
          <cell r="I648">
            <v>0</v>
          </cell>
          <cell r="J648">
            <v>2</v>
          </cell>
          <cell r="K648">
            <v>0</v>
          </cell>
          <cell r="L648">
            <v>1</v>
          </cell>
          <cell r="M648">
            <v>0.95</v>
          </cell>
          <cell r="N648">
            <v>0.875</v>
          </cell>
          <cell r="O648">
            <v>0.875</v>
          </cell>
          <cell r="P648">
            <v>0.7142857142857143</v>
          </cell>
          <cell r="Q648">
            <v>0</v>
          </cell>
          <cell r="R648">
            <v>0</v>
          </cell>
          <cell r="T648">
            <v>648</v>
          </cell>
          <cell r="U648">
            <v>0</v>
          </cell>
          <cell r="V648">
            <v>0</v>
          </cell>
          <cell r="W648">
            <v>0</v>
          </cell>
          <cell r="X648">
            <v>0</v>
          </cell>
          <cell r="Y648">
            <v>0</v>
          </cell>
          <cell r="Z648">
            <v>0</v>
          </cell>
          <cell r="AA648">
            <v>0</v>
          </cell>
        </row>
        <row r="649">
          <cell r="B649" t="str">
            <v>Shift 2</v>
          </cell>
          <cell r="C649">
            <v>1370</v>
          </cell>
          <cell r="D649">
            <v>0</v>
          </cell>
          <cell r="E649">
            <v>316.15384615384619</v>
          </cell>
          <cell r="F649">
            <v>0</v>
          </cell>
          <cell r="G649">
            <v>4.333333333333333</v>
          </cell>
          <cell r="H649">
            <v>0</v>
          </cell>
          <cell r="I649">
            <v>0</v>
          </cell>
          <cell r="J649">
            <v>0.66666666666666663</v>
          </cell>
          <cell r="K649">
            <v>3</v>
          </cell>
          <cell r="L649">
            <v>0</v>
          </cell>
          <cell r="M649">
            <v>0.95</v>
          </cell>
          <cell r="N649">
            <v>1</v>
          </cell>
          <cell r="O649">
            <v>0.875</v>
          </cell>
          <cell r="P649">
            <v>0.54166666666666663</v>
          </cell>
          <cell r="Q649">
            <v>0</v>
          </cell>
          <cell r="R649">
            <v>0</v>
          </cell>
          <cell r="T649">
            <v>649</v>
          </cell>
          <cell r="U649">
            <v>0</v>
          </cell>
          <cell r="V649">
            <v>0</v>
          </cell>
          <cell r="W649">
            <v>0</v>
          </cell>
          <cell r="X649">
            <v>0</v>
          </cell>
          <cell r="Y649">
            <v>0</v>
          </cell>
          <cell r="Z649">
            <v>0</v>
          </cell>
          <cell r="AA649">
            <v>0</v>
          </cell>
        </row>
        <row r="650">
          <cell r="B650" t="str">
            <v>Shift 3</v>
          </cell>
          <cell r="C650">
            <v>0</v>
          </cell>
          <cell r="D650">
            <v>0</v>
          </cell>
          <cell r="E650">
            <v>0</v>
          </cell>
          <cell r="F650">
            <v>0</v>
          </cell>
          <cell r="G650">
            <v>0</v>
          </cell>
          <cell r="H650">
            <v>0</v>
          </cell>
          <cell r="I650">
            <v>0.5</v>
          </cell>
          <cell r="J650">
            <v>1.5</v>
          </cell>
          <cell r="K650">
            <v>6</v>
          </cell>
          <cell r="L650">
            <v>0</v>
          </cell>
          <cell r="M650">
            <v>0.95</v>
          </cell>
          <cell r="N650">
            <v>1</v>
          </cell>
          <cell r="O650">
            <v>0.875</v>
          </cell>
          <cell r="P650">
            <v>6.25E-2</v>
          </cell>
          <cell r="Q650">
            <v>0</v>
          </cell>
          <cell r="R650">
            <v>0</v>
          </cell>
          <cell r="T650">
            <v>650</v>
          </cell>
          <cell r="U650">
            <v>0</v>
          </cell>
          <cell r="V650">
            <v>0</v>
          </cell>
          <cell r="W650">
            <v>0</v>
          </cell>
          <cell r="X650">
            <v>0</v>
          </cell>
          <cell r="Y650">
            <v>0</v>
          </cell>
          <cell r="Z650">
            <v>0</v>
          </cell>
          <cell r="AA650">
            <v>0</v>
          </cell>
        </row>
        <row r="651">
          <cell r="B651" t="str">
            <v>Shift 6</v>
          </cell>
          <cell r="C651">
            <v>3016</v>
          </cell>
          <cell r="D651">
            <v>0</v>
          </cell>
          <cell r="E651">
            <v>385.02127659574472</v>
          </cell>
          <cell r="F651">
            <v>0</v>
          </cell>
          <cell r="G651">
            <v>7.833333333333333</v>
          </cell>
          <cell r="H651">
            <v>0</v>
          </cell>
          <cell r="I651">
            <v>0</v>
          </cell>
          <cell r="J651">
            <v>2.1666666666666665</v>
          </cell>
          <cell r="K651">
            <v>0</v>
          </cell>
          <cell r="L651">
            <v>1</v>
          </cell>
          <cell r="M651">
            <v>0.95</v>
          </cell>
          <cell r="N651">
            <v>0.90909090909090906</v>
          </cell>
          <cell r="O651">
            <v>0.875</v>
          </cell>
          <cell r="P651">
            <v>0.78333333333333333</v>
          </cell>
          <cell r="Q651" t="str">
            <v>Yohan Siswanto</v>
          </cell>
          <cell r="R651" t="str">
            <v>Donny Yusmanto</v>
          </cell>
          <cell r="T651">
            <v>651</v>
          </cell>
          <cell r="U651">
            <v>0</v>
          </cell>
          <cell r="V651">
            <v>0</v>
          </cell>
          <cell r="W651">
            <v>0</v>
          </cell>
          <cell r="X651">
            <v>0</v>
          </cell>
          <cell r="Y651">
            <v>0</v>
          </cell>
          <cell r="Z651">
            <v>0</v>
          </cell>
          <cell r="AA651">
            <v>0</v>
          </cell>
        </row>
        <row r="652">
          <cell r="B652" t="str">
            <v>Shift 7</v>
          </cell>
          <cell r="C652">
            <v>348</v>
          </cell>
          <cell r="D652">
            <v>0</v>
          </cell>
          <cell r="E652">
            <v>232</v>
          </cell>
          <cell r="F652">
            <v>0</v>
          </cell>
          <cell r="G652">
            <v>1.5</v>
          </cell>
          <cell r="H652">
            <v>0</v>
          </cell>
          <cell r="I652">
            <v>0.5</v>
          </cell>
          <cell r="J652">
            <v>2</v>
          </cell>
          <cell r="K652">
            <v>9</v>
          </cell>
          <cell r="L652">
            <v>0</v>
          </cell>
          <cell r="M652">
            <v>0.95</v>
          </cell>
          <cell r="N652">
            <v>1</v>
          </cell>
          <cell r="O652">
            <v>0.875</v>
          </cell>
          <cell r="P652">
            <v>0.15384615384615385</v>
          </cell>
          <cell r="Q652" t="str">
            <v>Dede Junaedi</v>
          </cell>
          <cell r="R652" t="str">
            <v>Indra</v>
          </cell>
          <cell r="T652">
            <v>652</v>
          </cell>
          <cell r="U652">
            <v>0</v>
          </cell>
          <cell r="V652">
            <v>0</v>
          </cell>
          <cell r="W652">
            <v>0</v>
          </cell>
          <cell r="X652">
            <v>0</v>
          </cell>
          <cell r="Y652">
            <v>0</v>
          </cell>
          <cell r="Z652">
            <v>0</v>
          </cell>
          <cell r="AA652">
            <v>0</v>
          </cell>
        </row>
        <row r="653">
          <cell r="B653" t="str">
            <v>TOTAL</v>
          </cell>
          <cell r="C653">
            <v>3364</v>
          </cell>
          <cell r="D653">
            <v>0</v>
          </cell>
          <cell r="E653">
            <v>360.4285714285715</v>
          </cell>
          <cell r="F653">
            <v>0</v>
          </cell>
          <cell r="G653">
            <v>9.3333333333333321</v>
          </cell>
          <cell r="H653">
            <v>0</v>
          </cell>
          <cell r="I653">
            <v>0.5</v>
          </cell>
          <cell r="J653">
            <v>4.1666666666666661</v>
          </cell>
          <cell r="K653">
            <v>9</v>
          </cell>
          <cell r="L653">
            <v>1</v>
          </cell>
          <cell r="M653">
            <v>0.95</v>
          </cell>
          <cell r="N653">
            <v>0.95833333333333337</v>
          </cell>
          <cell r="O653">
            <v>0.875</v>
          </cell>
          <cell r="P653">
            <v>0.42753623188405798</v>
          </cell>
          <cell r="Q653" t="str">
            <v>Hiras Silaban</v>
          </cell>
          <cell r="R653" t="str">
            <v>Fresye A L</v>
          </cell>
          <cell r="T653">
            <v>653</v>
          </cell>
          <cell r="U653">
            <v>0</v>
          </cell>
          <cell r="V653">
            <v>0</v>
          </cell>
          <cell r="W653">
            <v>0</v>
          </cell>
          <cell r="X653">
            <v>0</v>
          </cell>
          <cell r="Y653">
            <v>0</v>
          </cell>
          <cell r="Z653">
            <v>0</v>
          </cell>
          <cell r="AA653">
            <v>0</v>
          </cell>
        </row>
        <row r="654">
          <cell r="T654">
            <v>654</v>
          </cell>
        </row>
        <row r="655">
          <cell r="B655" t="str">
            <v>TIME</v>
          </cell>
          <cell r="C655" t="str">
            <v>WASTE</v>
          </cell>
          <cell r="D655" t="str">
            <v>WL508</v>
          </cell>
          <cell r="E655" t="str">
            <v>TYPE</v>
          </cell>
          <cell r="F655" t="str">
            <v>PC 5500</v>
          </cell>
          <cell r="H655" t="str">
            <v>Plan Prod'ty :</v>
          </cell>
          <cell r="J655">
            <v>0</v>
          </cell>
          <cell r="M655" t="str">
            <v>Distance :</v>
          </cell>
          <cell r="O655">
            <v>0</v>
          </cell>
          <cell r="T655">
            <v>655</v>
          </cell>
          <cell r="U655" t="str">
            <v>WL508</v>
          </cell>
        </row>
        <row r="656">
          <cell r="C656" t="str">
            <v>MAT</v>
          </cell>
          <cell r="D656" t="str">
            <v>PROD</v>
          </cell>
          <cell r="E656" t="str">
            <v>PROD'TY</v>
          </cell>
          <cell r="F656" t="str">
            <v>Q'TY DT</v>
          </cell>
          <cell r="J656" t="str">
            <v>HOURS</v>
          </cell>
          <cell r="Q656" t="str">
            <v>REMARK PRODUKTIVITAS</v>
          </cell>
          <cell r="T656">
            <v>656</v>
          </cell>
          <cell r="U656" t="str">
            <v>ROM</v>
          </cell>
          <cell r="V656" t="str">
            <v>Crush1</v>
          </cell>
          <cell r="W656" t="str">
            <v>Crush2</v>
          </cell>
          <cell r="X656" t="str">
            <v>Crush3</v>
          </cell>
          <cell r="Y656" t="str">
            <v>Crush4</v>
          </cell>
          <cell r="Z656" t="str">
            <v>Crush5</v>
          </cell>
          <cell r="AA656" t="str">
            <v>Crush6</v>
          </cell>
        </row>
        <row r="657">
          <cell r="E657" t="str">
            <v>( By work )</v>
          </cell>
          <cell r="F657" t="str">
            <v>785</v>
          </cell>
          <cell r="G657" t="str">
            <v>785-CB</v>
          </cell>
          <cell r="H657" t="str">
            <v>A40/HM</v>
          </cell>
          <cell r="I657" t="str">
            <v>Total</v>
          </cell>
          <cell r="J657" t="str">
            <v>Work</v>
          </cell>
          <cell r="K657" t="str">
            <v>General</v>
          </cell>
          <cell r="L657" t="str">
            <v>Delay</v>
          </cell>
          <cell r="M657" t="str">
            <v>Idle</v>
          </cell>
          <cell r="N657" t="str">
            <v>Rain</v>
          </cell>
          <cell r="O657" t="str">
            <v>Slipp</v>
          </cell>
          <cell r="P657" t="str">
            <v>B/D</v>
          </cell>
          <cell r="T657">
            <v>657</v>
          </cell>
        </row>
        <row r="658">
          <cell r="B658" t="str">
            <v>07  - 08</v>
          </cell>
          <cell r="C658" t="str">
            <v>OB</v>
          </cell>
          <cell r="D658">
            <v>0</v>
          </cell>
          <cell r="E658">
            <v>0</v>
          </cell>
          <cell r="F658">
            <v>0</v>
          </cell>
          <cell r="G658">
            <v>0</v>
          </cell>
          <cell r="H658">
            <v>0</v>
          </cell>
          <cell r="I658">
            <v>0</v>
          </cell>
          <cell r="J658">
            <v>0</v>
          </cell>
          <cell r="K658">
            <v>0</v>
          </cell>
          <cell r="L658">
            <v>60</v>
          </cell>
          <cell r="M658">
            <v>0</v>
          </cell>
          <cell r="N658">
            <v>0</v>
          </cell>
          <cell r="O658">
            <v>0</v>
          </cell>
          <cell r="Q658" t="str">
            <v>General Work</v>
          </cell>
          <cell r="T658">
            <v>658</v>
          </cell>
          <cell r="U658">
            <v>0</v>
          </cell>
          <cell r="V658">
            <v>0</v>
          </cell>
          <cell r="W658">
            <v>0</v>
          </cell>
          <cell r="X658">
            <v>0</v>
          </cell>
          <cell r="Y658">
            <v>0</v>
          </cell>
          <cell r="Z658">
            <v>0</v>
          </cell>
          <cell r="AA658">
            <v>0</v>
          </cell>
        </row>
        <row r="659">
          <cell r="B659" t="str">
            <v>08  - 09</v>
          </cell>
          <cell r="C659" t="str">
            <v>OB</v>
          </cell>
          <cell r="D659">
            <v>190</v>
          </cell>
          <cell r="E659">
            <v>190</v>
          </cell>
          <cell r="F659">
            <v>2</v>
          </cell>
          <cell r="G659">
            <v>0</v>
          </cell>
          <cell r="H659">
            <v>0</v>
          </cell>
          <cell r="I659">
            <v>2</v>
          </cell>
          <cell r="J659">
            <v>60</v>
          </cell>
          <cell r="K659">
            <v>0</v>
          </cell>
          <cell r="L659">
            <v>0</v>
          </cell>
          <cell r="M659">
            <v>0</v>
          </cell>
          <cell r="N659">
            <v>0</v>
          </cell>
          <cell r="O659">
            <v>0</v>
          </cell>
          <cell r="Q659">
            <v>0</v>
          </cell>
          <cell r="T659">
            <v>659</v>
          </cell>
          <cell r="U659">
            <v>0</v>
          </cell>
          <cell r="V659">
            <v>0</v>
          </cell>
          <cell r="W659">
            <v>0</v>
          </cell>
          <cell r="X659">
            <v>0</v>
          </cell>
          <cell r="Y659">
            <v>0</v>
          </cell>
          <cell r="Z659">
            <v>0</v>
          </cell>
          <cell r="AA659">
            <v>0</v>
          </cell>
        </row>
        <row r="660">
          <cell r="B660" t="str">
            <v>09  - 10</v>
          </cell>
          <cell r="C660" t="str">
            <v>OB</v>
          </cell>
          <cell r="D660">
            <v>228</v>
          </cell>
          <cell r="E660">
            <v>228</v>
          </cell>
          <cell r="F660">
            <v>2</v>
          </cell>
          <cell r="G660">
            <v>0</v>
          </cell>
          <cell r="H660">
            <v>0</v>
          </cell>
          <cell r="I660">
            <v>2</v>
          </cell>
          <cell r="J660">
            <v>60</v>
          </cell>
          <cell r="K660">
            <v>0</v>
          </cell>
          <cell r="L660">
            <v>0</v>
          </cell>
          <cell r="M660">
            <v>0</v>
          </cell>
          <cell r="N660">
            <v>0</v>
          </cell>
          <cell r="O660">
            <v>0</v>
          </cell>
          <cell r="Q660">
            <v>0</v>
          </cell>
          <cell r="T660">
            <v>660</v>
          </cell>
          <cell r="U660">
            <v>0</v>
          </cell>
          <cell r="V660">
            <v>0</v>
          </cell>
          <cell r="W660">
            <v>0</v>
          </cell>
          <cell r="X660">
            <v>0</v>
          </cell>
          <cell r="Y660">
            <v>0</v>
          </cell>
          <cell r="Z660">
            <v>0</v>
          </cell>
          <cell r="AA660">
            <v>0</v>
          </cell>
        </row>
        <row r="661">
          <cell r="B661" t="str">
            <v>10  - 11</v>
          </cell>
          <cell r="C661" t="str">
            <v>OB</v>
          </cell>
          <cell r="D661">
            <v>228</v>
          </cell>
          <cell r="E661">
            <v>228</v>
          </cell>
          <cell r="F661">
            <v>2</v>
          </cell>
          <cell r="G661">
            <v>0</v>
          </cell>
          <cell r="H661">
            <v>0</v>
          </cell>
          <cell r="I661">
            <v>2</v>
          </cell>
          <cell r="J661">
            <v>60</v>
          </cell>
          <cell r="K661">
            <v>0</v>
          </cell>
          <cell r="L661">
            <v>0</v>
          </cell>
          <cell r="M661">
            <v>0</v>
          </cell>
          <cell r="N661">
            <v>0</v>
          </cell>
          <cell r="O661">
            <v>0</v>
          </cell>
          <cell r="Q661">
            <v>0</v>
          </cell>
          <cell r="T661">
            <v>661</v>
          </cell>
          <cell r="U661">
            <v>0</v>
          </cell>
          <cell r="V661">
            <v>0</v>
          </cell>
          <cell r="W661">
            <v>0</v>
          </cell>
          <cell r="X661">
            <v>0</v>
          </cell>
          <cell r="Y661">
            <v>0</v>
          </cell>
          <cell r="Z661">
            <v>0</v>
          </cell>
          <cell r="AA661">
            <v>0</v>
          </cell>
        </row>
        <row r="662">
          <cell r="B662" t="str">
            <v>11  - 12</v>
          </cell>
          <cell r="C662" t="str">
            <v>OB</v>
          </cell>
          <cell r="D662">
            <v>152</v>
          </cell>
          <cell r="E662">
            <v>152</v>
          </cell>
          <cell r="F662">
            <v>2</v>
          </cell>
          <cell r="G662">
            <v>0</v>
          </cell>
          <cell r="H662">
            <v>0</v>
          </cell>
          <cell r="I662">
            <v>2</v>
          </cell>
          <cell r="J662">
            <v>60</v>
          </cell>
          <cell r="K662">
            <v>0</v>
          </cell>
          <cell r="L662">
            <v>0</v>
          </cell>
          <cell r="M662">
            <v>0</v>
          </cell>
          <cell r="N662">
            <v>0</v>
          </cell>
          <cell r="O662">
            <v>0</v>
          </cell>
          <cell r="Q662" t="str">
            <v>General Work</v>
          </cell>
          <cell r="T662">
            <v>662</v>
          </cell>
          <cell r="U662">
            <v>0</v>
          </cell>
          <cell r="V662">
            <v>0</v>
          </cell>
          <cell r="W662">
            <v>0</v>
          </cell>
          <cell r="X662">
            <v>0</v>
          </cell>
          <cell r="Y662">
            <v>0</v>
          </cell>
          <cell r="Z662">
            <v>0</v>
          </cell>
          <cell r="AA662">
            <v>0</v>
          </cell>
        </row>
        <row r="663">
          <cell r="B663" t="str">
            <v>12  - 13</v>
          </cell>
          <cell r="C663" t="str">
            <v>OB</v>
          </cell>
          <cell r="D663">
            <v>0</v>
          </cell>
          <cell r="E663">
            <v>0</v>
          </cell>
          <cell r="F663">
            <v>0</v>
          </cell>
          <cell r="G663">
            <v>0</v>
          </cell>
          <cell r="H663">
            <v>0</v>
          </cell>
          <cell r="I663">
            <v>0</v>
          </cell>
          <cell r="J663">
            <v>0</v>
          </cell>
          <cell r="K663">
            <v>0</v>
          </cell>
          <cell r="L663">
            <v>60</v>
          </cell>
          <cell r="M663">
            <v>0</v>
          </cell>
          <cell r="N663">
            <v>0</v>
          </cell>
          <cell r="O663">
            <v>0</v>
          </cell>
          <cell r="Q663" t="str">
            <v>Rest Time</v>
          </cell>
          <cell r="T663">
            <v>663</v>
          </cell>
          <cell r="U663">
            <v>0</v>
          </cell>
          <cell r="V663">
            <v>0</v>
          </cell>
          <cell r="W663">
            <v>0</v>
          </cell>
          <cell r="X663">
            <v>0</v>
          </cell>
          <cell r="Y663">
            <v>0</v>
          </cell>
          <cell r="Z663">
            <v>0</v>
          </cell>
          <cell r="AA663">
            <v>0</v>
          </cell>
        </row>
        <row r="664">
          <cell r="B664" t="str">
            <v>13  -  14</v>
          </cell>
          <cell r="C664" t="str">
            <v>OB</v>
          </cell>
          <cell r="D664">
            <v>0</v>
          </cell>
          <cell r="E664">
            <v>0</v>
          </cell>
          <cell r="F664">
            <v>0</v>
          </cell>
          <cell r="G664">
            <v>0</v>
          </cell>
          <cell r="H664">
            <v>0</v>
          </cell>
          <cell r="I664">
            <v>0</v>
          </cell>
          <cell r="J664">
            <v>0</v>
          </cell>
          <cell r="K664">
            <v>0</v>
          </cell>
          <cell r="L664">
            <v>60</v>
          </cell>
          <cell r="M664">
            <v>0</v>
          </cell>
          <cell r="N664">
            <v>0</v>
          </cell>
          <cell r="O664">
            <v>0</v>
          </cell>
          <cell r="Q664" t="str">
            <v>General Work</v>
          </cell>
          <cell r="T664">
            <v>664</v>
          </cell>
          <cell r="U664">
            <v>0</v>
          </cell>
          <cell r="V664">
            <v>0</v>
          </cell>
          <cell r="W664">
            <v>0</v>
          </cell>
          <cell r="X664">
            <v>0</v>
          </cell>
          <cell r="Y664">
            <v>0</v>
          </cell>
          <cell r="Z664">
            <v>0</v>
          </cell>
          <cell r="AA664">
            <v>0</v>
          </cell>
        </row>
        <row r="665">
          <cell r="B665" t="str">
            <v>14  -  15</v>
          </cell>
          <cell r="C665" t="str">
            <v>OB</v>
          </cell>
          <cell r="D665">
            <v>0</v>
          </cell>
          <cell r="E665">
            <v>0</v>
          </cell>
          <cell r="F665">
            <v>0</v>
          </cell>
          <cell r="G665">
            <v>0</v>
          </cell>
          <cell r="H665">
            <v>0</v>
          </cell>
          <cell r="I665">
            <v>0</v>
          </cell>
          <cell r="J665">
            <v>0</v>
          </cell>
          <cell r="K665">
            <v>0</v>
          </cell>
          <cell r="L665">
            <v>60</v>
          </cell>
          <cell r="M665">
            <v>0</v>
          </cell>
          <cell r="N665">
            <v>0</v>
          </cell>
          <cell r="O665">
            <v>0</v>
          </cell>
          <cell r="Q665" t="str">
            <v>General Work</v>
          </cell>
          <cell r="T665">
            <v>665</v>
          </cell>
          <cell r="U665">
            <v>0</v>
          </cell>
          <cell r="V665">
            <v>0</v>
          </cell>
          <cell r="W665">
            <v>0</v>
          </cell>
          <cell r="X665">
            <v>0</v>
          </cell>
          <cell r="Y665">
            <v>0</v>
          </cell>
          <cell r="Z665">
            <v>0</v>
          </cell>
          <cell r="AA665">
            <v>0</v>
          </cell>
        </row>
        <row r="666">
          <cell r="B666" t="str">
            <v>15  -  16</v>
          </cell>
          <cell r="C666" t="str">
            <v>OB</v>
          </cell>
          <cell r="D666">
            <v>0</v>
          </cell>
          <cell r="E666">
            <v>0</v>
          </cell>
          <cell r="F666">
            <v>0</v>
          </cell>
          <cell r="G666">
            <v>0</v>
          </cell>
          <cell r="H666">
            <v>0</v>
          </cell>
          <cell r="I666">
            <v>0</v>
          </cell>
          <cell r="J666">
            <v>0</v>
          </cell>
          <cell r="K666">
            <v>0</v>
          </cell>
          <cell r="L666">
            <v>60</v>
          </cell>
          <cell r="M666">
            <v>0</v>
          </cell>
          <cell r="N666">
            <v>0</v>
          </cell>
          <cell r="O666">
            <v>0</v>
          </cell>
          <cell r="Q666" t="str">
            <v>General Work</v>
          </cell>
          <cell r="T666">
            <v>666</v>
          </cell>
          <cell r="U666">
            <v>0</v>
          </cell>
          <cell r="V666">
            <v>0</v>
          </cell>
          <cell r="W666">
            <v>0</v>
          </cell>
          <cell r="X666">
            <v>0</v>
          </cell>
          <cell r="Y666">
            <v>0</v>
          </cell>
          <cell r="Z666">
            <v>0</v>
          </cell>
          <cell r="AA666">
            <v>0</v>
          </cell>
        </row>
        <row r="667">
          <cell r="B667" t="str">
            <v>16  -  17</v>
          </cell>
          <cell r="C667" t="str">
            <v>OB</v>
          </cell>
          <cell r="D667">
            <v>0</v>
          </cell>
          <cell r="E667">
            <v>0</v>
          </cell>
          <cell r="F667">
            <v>0</v>
          </cell>
          <cell r="G667">
            <v>0</v>
          </cell>
          <cell r="H667">
            <v>0</v>
          </cell>
          <cell r="I667">
            <v>0</v>
          </cell>
          <cell r="J667">
            <v>0</v>
          </cell>
          <cell r="K667">
            <v>0</v>
          </cell>
          <cell r="L667">
            <v>60</v>
          </cell>
          <cell r="M667">
            <v>0</v>
          </cell>
          <cell r="N667">
            <v>0</v>
          </cell>
          <cell r="O667">
            <v>0</v>
          </cell>
          <cell r="Q667" t="str">
            <v>General Work</v>
          </cell>
          <cell r="T667">
            <v>667</v>
          </cell>
          <cell r="U667">
            <v>0</v>
          </cell>
          <cell r="V667">
            <v>0</v>
          </cell>
          <cell r="W667">
            <v>0</v>
          </cell>
          <cell r="X667">
            <v>0</v>
          </cell>
          <cell r="Y667">
            <v>0</v>
          </cell>
          <cell r="Z667">
            <v>0</v>
          </cell>
          <cell r="AA667">
            <v>0</v>
          </cell>
        </row>
        <row r="668">
          <cell r="B668" t="str">
            <v>17  -  18</v>
          </cell>
          <cell r="C668" t="str">
            <v>OB</v>
          </cell>
          <cell r="D668">
            <v>0</v>
          </cell>
          <cell r="E668">
            <v>0</v>
          </cell>
          <cell r="F668">
            <v>0</v>
          </cell>
          <cell r="G668">
            <v>0</v>
          </cell>
          <cell r="H668">
            <v>0</v>
          </cell>
          <cell r="I668">
            <v>0</v>
          </cell>
          <cell r="J668">
            <v>0</v>
          </cell>
          <cell r="K668">
            <v>0</v>
          </cell>
          <cell r="L668">
            <v>60</v>
          </cell>
          <cell r="M668">
            <v>0</v>
          </cell>
          <cell r="N668">
            <v>0</v>
          </cell>
          <cell r="O668">
            <v>0</v>
          </cell>
          <cell r="Q668" t="str">
            <v>Shift Change</v>
          </cell>
          <cell r="T668">
            <v>668</v>
          </cell>
          <cell r="U668">
            <v>0</v>
          </cell>
          <cell r="V668">
            <v>0</v>
          </cell>
          <cell r="W668">
            <v>0</v>
          </cell>
          <cell r="X668">
            <v>0</v>
          </cell>
          <cell r="Y668">
            <v>0</v>
          </cell>
          <cell r="Z668">
            <v>0</v>
          </cell>
          <cell r="AA668">
            <v>0</v>
          </cell>
        </row>
        <row r="669">
          <cell r="B669" t="str">
            <v>18  -  19</v>
          </cell>
          <cell r="C669" t="str">
            <v>OB</v>
          </cell>
          <cell r="D669">
            <v>0</v>
          </cell>
          <cell r="E669">
            <v>0</v>
          </cell>
          <cell r="F669">
            <v>0</v>
          </cell>
          <cell r="G669">
            <v>0</v>
          </cell>
          <cell r="H669">
            <v>0</v>
          </cell>
          <cell r="I669">
            <v>0</v>
          </cell>
          <cell r="J669">
            <v>0</v>
          </cell>
          <cell r="K669">
            <v>0</v>
          </cell>
          <cell r="L669">
            <v>60</v>
          </cell>
          <cell r="M669">
            <v>0</v>
          </cell>
          <cell r="N669">
            <v>0</v>
          </cell>
          <cell r="O669">
            <v>0</v>
          </cell>
          <cell r="Q669" t="str">
            <v>Stand By</v>
          </cell>
          <cell r="T669">
            <v>669</v>
          </cell>
          <cell r="U669">
            <v>0</v>
          </cell>
          <cell r="V669">
            <v>0</v>
          </cell>
          <cell r="W669">
            <v>0</v>
          </cell>
          <cell r="X669">
            <v>0</v>
          </cell>
          <cell r="Y669">
            <v>0</v>
          </cell>
          <cell r="Z669">
            <v>0</v>
          </cell>
          <cell r="AA669">
            <v>0</v>
          </cell>
        </row>
        <row r="670">
          <cell r="B670" t="str">
            <v>19  -  20</v>
          </cell>
          <cell r="C670" t="str">
            <v>OB</v>
          </cell>
          <cell r="D670">
            <v>0</v>
          </cell>
          <cell r="E670">
            <v>0</v>
          </cell>
          <cell r="F670">
            <v>0</v>
          </cell>
          <cell r="G670">
            <v>0</v>
          </cell>
          <cell r="H670">
            <v>0</v>
          </cell>
          <cell r="I670">
            <v>0</v>
          </cell>
          <cell r="J670">
            <v>0</v>
          </cell>
          <cell r="K670">
            <v>0</v>
          </cell>
          <cell r="L670">
            <v>60</v>
          </cell>
          <cell r="M670">
            <v>0</v>
          </cell>
          <cell r="N670">
            <v>0</v>
          </cell>
          <cell r="O670">
            <v>0</v>
          </cell>
          <cell r="Q670" t="str">
            <v>Stand By</v>
          </cell>
          <cell r="T670">
            <v>670</v>
          </cell>
          <cell r="U670">
            <v>0</v>
          </cell>
          <cell r="V670">
            <v>0</v>
          </cell>
          <cell r="W670">
            <v>0</v>
          </cell>
          <cell r="X670">
            <v>0</v>
          </cell>
          <cell r="Y670">
            <v>0</v>
          </cell>
          <cell r="Z670">
            <v>0</v>
          </cell>
          <cell r="AA670">
            <v>0</v>
          </cell>
        </row>
        <row r="671">
          <cell r="B671" t="str">
            <v>20  -  21</v>
          </cell>
          <cell r="C671" t="str">
            <v>OB</v>
          </cell>
          <cell r="D671">
            <v>0</v>
          </cell>
          <cell r="E671">
            <v>0</v>
          </cell>
          <cell r="F671">
            <v>0</v>
          </cell>
          <cell r="G671">
            <v>0</v>
          </cell>
          <cell r="H671">
            <v>0</v>
          </cell>
          <cell r="I671">
            <v>0</v>
          </cell>
          <cell r="J671">
            <v>0</v>
          </cell>
          <cell r="K671">
            <v>0</v>
          </cell>
          <cell r="L671">
            <v>60</v>
          </cell>
          <cell r="M671">
            <v>0</v>
          </cell>
          <cell r="N671">
            <v>0</v>
          </cell>
          <cell r="O671">
            <v>0</v>
          </cell>
          <cell r="Q671" t="str">
            <v>Stand By</v>
          </cell>
          <cell r="T671">
            <v>671</v>
          </cell>
          <cell r="U671">
            <v>0</v>
          </cell>
          <cell r="V671">
            <v>0</v>
          </cell>
          <cell r="W671">
            <v>0</v>
          </cell>
          <cell r="X671">
            <v>0</v>
          </cell>
          <cell r="Y671">
            <v>0</v>
          </cell>
          <cell r="Z671">
            <v>0</v>
          </cell>
          <cell r="AA671">
            <v>0</v>
          </cell>
        </row>
        <row r="672">
          <cell r="B672" t="str">
            <v>21  -  22</v>
          </cell>
          <cell r="C672" t="str">
            <v>OB</v>
          </cell>
          <cell r="D672">
            <v>0</v>
          </cell>
          <cell r="E672">
            <v>0</v>
          </cell>
          <cell r="F672">
            <v>0</v>
          </cell>
          <cell r="G672">
            <v>0</v>
          </cell>
          <cell r="H672">
            <v>0</v>
          </cell>
          <cell r="I672">
            <v>0</v>
          </cell>
          <cell r="J672">
            <v>0</v>
          </cell>
          <cell r="K672">
            <v>0</v>
          </cell>
          <cell r="L672">
            <v>60</v>
          </cell>
          <cell r="M672">
            <v>0</v>
          </cell>
          <cell r="N672">
            <v>0</v>
          </cell>
          <cell r="O672">
            <v>0</v>
          </cell>
          <cell r="Q672" t="str">
            <v>Stand By</v>
          </cell>
          <cell r="T672">
            <v>672</v>
          </cell>
          <cell r="U672">
            <v>0</v>
          </cell>
          <cell r="V672">
            <v>0</v>
          </cell>
          <cell r="W672">
            <v>0</v>
          </cell>
          <cell r="X672">
            <v>0</v>
          </cell>
          <cell r="Y672">
            <v>0</v>
          </cell>
          <cell r="Z672">
            <v>0</v>
          </cell>
          <cell r="AA672">
            <v>0</v>
          </cell>
        </row>
        <row r="673">
          <cell r="B673" t="str">
            <v>22  -  23</v>
          </cell>
          <cell r="C673" t="str">
            <v>OB</v>
          </cell>
          <cell r="D673">
            <v>0</v>
          </cell>
          <cell r="E673">
            <v>0</v>
          </cell>
          <cell r="F673">
            <v>0</v>
          </cell>
          <cell r="G673">
            <v>0</v>
          </cell>
          <cell r="H673">
            <v>0</v>
          </cell>
          <cell r="I673">
            <v>0</v>
          </cell>
          <cell r="J673">
            <v>0</v>
          </cell>
          <cell r="K673">
            <v>0</v>
          </cell>
          <cell r="L673">
            <v>60</v>
          </cell>
          <cell r="M673">
            <v>0</v>
          </cell>
          <cell r="N673">
            <v>0</v>
          </cell>
          <cell r="O673">
            <v>0</v>
          </cell>
          <cell r="Q673" t="str">
            <v>Stand By</v>
          </cell>
          <cell r="T673">
            <v>673</v>
          </cell>
          <cell r="U673">
            <v>0</v>
          </cell>
          <cell r="V673">
            <v>0</v>
          </cell>
          <cell r="W673">
            <v>0</v>
          </cell>
          <cell r="X673">
            <v>0</v>
          </cell>
          <cell r="Y673">
            <v>0</v>
          </cell>
          <cell r="Z673">
            <v>0</v>
          </cell>
          <cell r="AA673">
            <v>0</v>
          </cell>
        </row>
        <row r="674">
          <cell r="B674" t="str">
            <v>23  -  24</v>
          </cell>
          <cell r="C674" t="str">
            <v>OB</v>
          </cell>
          <cell r="D674">
            <v>0</v>
          </cell>
          <cell r="E674">
            <v>0</v>
          </cell>
          <cell r="F674">
            <v>0</v>
          </cell>
          <cell r="G674">
            <v>0</v>
          </cell>
          <cell r="H674">
            <v>0</v>
          </cell>
          <cell r="I674">
            <v>0</v>
          </cell>
          <cell r="J674">
            <v>0</v>
          </cell>
          <cell r="K674">
            <v>0</v>
          </cell>
          <cell r="L674">
            <v>60</v>
          </cell>
          <cell r="M674">
            <v>0</v>
          </cell>
          <cell r="N674">
            <v>0</v>
          </cell>
          <cell r="O674">
            <v>0</v>
          </cell>
          <cell r="Q674" t="str">
            <v>Stand By</v>
          </cell>
          <cell r="T674">
            <v>674</v>
          </cell>
          <cell r="U674">
            <v>0</v>
          </cell>
          <cell r="V674">
            <v>0</v>
          </cell>
          <cell r="W674">
            <v>0</v>
          </cell>
          <cell r="X674">
            <v>0</v>
          </cell>
          <cell r="Y674">
            <v>0</v>
          </cell>
          <cell r="Z674">
            <v>0</v>
          </cell>
          <cell r="AA674">
            <v>0</v>
          </cell>
        </row>
        <row r="675">
          <cell r="B675" t="str">
            <v>24  -  01</v>
          </cell>
          <cell r="C675" t="str">
            <v>OB</v>
          </cell>
          <cell r="D675">
            <v>0</v>
          </cell>
          <cell r="E675">
            <v>0</v>
          </cell>
          <cell r="F675">
            <v>0</v>
          </cell>
          <cell r="G675">
            <v>0</v>
          </cell>
          <cell r="H675">
            <v>0</v>
          </cell>
          <cell r="I675">
            <v>0</v>
          </cell>
          <cell r="J675">
            <v>0</v>
          </cell>
          <cell r="K675">
            <v>0</v>
          </cell>
          <cell r="L675">
            <v>60</v>
          </cell>
          <cell r="M675">
            <v>0</v>
          </cell>
          <cell r="N675">
            <v>0</v>
          </cell>
          <cell r="O675">
            <v>0</v>
          </cell>
          <cell r="Q675" t="str">
            <v>Stand By</v>
          </cell>
          <cell r="T675">
            <v>675</v>
          </cell>
          <cell r="U675">
            <v>0</v>
          </cell>
          <cell r="V675">
            <v>0</v>
          </cell>
          <cell r="W675">
            <v>0</v>
          </cell>
          <cell r="X675">
            <v>0</v>
          </cell>
          <cell r="Y675">
            <v>0</v>
          </cell>
          <cell r="Z675">
            <v>0</v>
          </cell>
          <cell r="AA675">
            <v>0</v>
          </cell>
        </row>
        <row r="676">
          <cell r="B676" t="str">
            <v>01  -  02</v>
          </cell>
          <cell r="C676" t="str">
            <v>OB</v>
          </cell>
          <cell r="D676">
            <v>0</v>
          </cell>
          <cell r="E676">
            <v>0</v>
          </cell>
          <cell r="F676">
            <v>0</v>
          </cell>
          <cell r="G676">
            <v>0</v>
          </cell>
          <cell r="H676">
            <v>0</v>
          </cell>
          <cell r="I676">
            <v>0</v>
          </cell>
          <cell r="J676">
            <v>0</v>
          </cell>
          <cell r="K676">
            <v>0</v>
          </cell>
          <cell r="L676">
            <v>60</v>
          </cell>
          <cell r="M676">
            <v>0</v>
          </cell>
          <cell r="N676">
            <v>0</v>
          </cell>
          <cell r="O676">
            <v>0</v>
          </cell>
          <cell r="Q676" t="str">
            <v>Stand By</v>
          </cell>
          <cell r="T676">
            <v>676</v>
          </cell>
          <cell r="U676">
            <v>0</v>
          </cell>
          <cell r="V676">
            <v>0</v>
          </cell>
          <cell r="W676">
            <v>0</v>
          </cell>
          <cell r="X676">
            <v>0</v>
          </cell>
          <cell r="Y676">
            <v>0</v>
          </cell>
          <cell r="Z676">
            <v>0</v>
          </cell>
          <cell r="AA676">
            <v>0</v>
          </cell>
        </row>
        <row r="677">
          <cell r="B677" t="str">
            <v>02  -  03</v>
          </cell>
          <cell r="C677" t="str">
            <v>OB</v>
          </cell>
          <cell r="D677">
            <v>0</v>
          </cell>
          <cell r="E677">
            <v>0</v>
          </cell>
          <cell r="F677">
            <v>0</v>
          </cell>
          <cell r="G677">
            <v>0</v>
          </cell>
          <cell r="H677">
            <v>0</v>
          </cell>
          <cell r="I677">
            <v>0</v>
          </cell>
          <cell r="J677">
            <v>0</v>
          </cell>
          <cell r="K677">
            <v>0</v>
          </cell>
          <cell r="L677">
            <v>60</v>
          </cell>
          <cell r="M677">
            <v>0</v>
          </cell>
          <cell r="N677">
            <v>0</v>
          </cell>
          <cell r="O677">
            <v>0</v>
          </cell>
          <cell r="Q677" t="str">
            <v>Stand By</v>
          </cell>
          <cell r="T677">
            <v>677</v>
          </cell>
          <cell r="U677">
            <v>0</v>
          </cell>
          <cell r="V677">
            <v>0</v>
          </cell>
          <cell r="W677">
            <v>0</v>
          </cell>
          <cell r="X677">
            <v>0</v>
          </cell>
          <cell r="Y677">
            <v>0</v>
          </cell>
          <cell r="Z677">
            <v>0</v>
          </cell>
          <cell r="AA677">
            <v>0</v>
          </cell>
        </row>
        <row r="678">
          <cell r="B678" t="str">
            <v>03  -  04</v>
          </cell>
          <cell r="C678" t="str">
            <v>OB</v>
          </cell>
          <cell r="D678">
            <v>0</v>
          </cell>
          <cell r="E678">
            <v>0</v>
          </cell>
          <cell r="F678">
            <v>0</v>
          </cell>
          <cell r="G678">
            <v>0</v>
          </cell>
          <cell r="H678">
            <v>0</v>
          </cell>
          <cell r="I678">
            <v>0</v>
          </cell>
          <cell r="J678">
            <v>0</v>
          </cell>
          <cell r="K678">
            <v>0</v>
          </cell>
          <cell r="L678">
            <v>60</v>
          </cell>
          <cell r="M678">
            <v>0</v>
          </cell>
          <cell r="N678">
            <v>0</v>
          </cell>
          <cell r="O678">
            <v>0</v>
          </cell>
          <cell r="Q678" t="str">
            <v>Stand By</v>
          </cell>
          <cell r="T678">
            <v>678</v>
          </cell>
          <cell r="U678">
            <v>0</v>
          </cell>
          <cell r="V678">
            <v>0</v>
          </cell>
          <cell r="W678">
            <v>0</v>
          </cell>
          <cell r="X678">
            <v>0</v>
          </cell>
          <cell r="Y678">
            <v>0</v>
          </cell>
          <cell r="Z678">
            <v>0</v>
          </cell>
          <cell r="AA678">
            <v>0</v>
          </cell>
        </row>
        <row r="679">
          <cell r="B679" t="str">
            <v>04  -  05</v>
          </cell>
          <cell r="C679" t="str">
            <v>OB</v>
          </cell>
          <cell r="D679">
            <v>0</v>
          </cell>
          <cell r="E679">
            <v>0</v>
          </cell>
          <cell r="F679">
            <v>0</v>
          </cell>
          <cell r="G679">
            <v>0</v>
          </cell>
          <cell r="H679">
            <v>0</v>
          </cell>
          <cell r="I679">
            <v>0</v>
          </cell>
          <cell r="J679">
            <v>0</v>
          </cell>
          <cell r="K679">
            <v>0</v>
          </cell>
          <cell r="L679">
            <v>60</v>
          </cell>
          <cell r="M679">
            <v>0</v>
          </cell>
          <cell r="N679">
            <v>0</v>
          </cell>
          <cell r="O679">
            <v>0</v>
          </cell>
          <cell r="Q679" t="str">
            <v>Stand By</v>
          </cell>
          <cell r="T679">
            <v>679</v>
          </cell>
          <cell r="U679">
            <v>0</v>
          </cell>
          <cell r="V679">
            <v>0</v>
          </cell>
          <cell r="W679">
            <v>0</v>
          </cell>
          <cell r="X679">
            <v>0</v>
          </cell>
          <cell r="Y679">
            <v>0</v>
          </cell>
          <cell r="Z679">
            <v>0</v>
          </cell>
          <cell r="AA679">
            <v>0</v>
          </cell>
        </row>
        <row r="680">
          <cell r="B680" t="str">
            <v>05  -  06</v>
          </cell>
          <cell r="C680" t="str">
            <v>OB</v>
          </cell>
          <cell r="D680">
            <v>0</v>
          </cell>
          <cell r="E680">
            <v>0</v>
          </cell>
          <cell r="F680">
            <v>0</v>
          </cell>
          <cell r="G680">
            <v>0</v>
          </cell>
          <cell r="H680">
            <v>0</v>
          </cell>
          <cell r="I680">
            <v>0</v>
          </cell>
          <cell r="J680">
            <v>0</v>
          </cell>
          <cell r="K680">
            <v>0</v>
          </cell>
          <cell r="L680">
            <v>60</v>
          </cell>
          <cell r="M680">
            <v>0</v>
          </cell>
          <cell r="N680">
            <v>0</v>
          </cell>
          <cell r="O680">
            <v>0</v>
          </cell>
          <cell r="Q680" t="str">
            <v>Stand By</v>
          </cell>
          <cell r="T680">
            <v>680</v>
          </cell>
          <cell r="U680">
            <v>0</v>
          </cell>
          <cell r="V680">
            <v>0</v>
          </cell>
          <cell r="W680">
            <v>0</v>
          </cell>
          <cell r="X680">
            <v>0</v>
          </cell>
          <cell r="Y680">
            <v>0</v>
          </cell>
          <cell r="Z680">
            <v>0</v>
          </cell>
          <cell r="AA680">
            <v>0</v>
          </cell>
        </row>
        <row r="681">
          <cell r="B681" t="str">
            <v>06  -  07</v>
          </cell>
          <cell r="C681" t="str">
            <v>OB</v>
          </cell>
          <cell r="D681">
            <v>0</v>
          </cell>
          <cell r="E681">
            <v>0</v>
          </cell>
          <cell r="F681">
            <v>0</v>
          </cell>
          <cell r="G681">
            <v>0</v>
          </cell>
          <cell r="H681">
            <v>0</v>
          </cell>
          <cell r="I681">
            <v>0</v>
          </cell>
          <cell r="J681">
            <v>0</v>
          </cell>
          <cell r="K681">
            <v>30</v>
          </cell>
          <cell r="L681">
            <v>30</v>
          </cell>
          <cell r="M681">
            <v>0</v>
          </cell>
          <cell r="N681">
            <v>0</v>
          </cell>
          <cell r="O681">
            <v>0</v>
          </cell>
          <cell r="Q681" t="str">
            <v>Stand By</v>
          </cell>
          <cell r="T681">
            <v>681</v>
          </cell>
          <cell r="U681">
            <v>0</v>
          </cell>
          <cell r="V681">
            <v>0</v>
          </cell>
          <cell r="W681">
            <v>0</v>
          </cell>
          <cell r="X681">
            <v>0</v>
          </cell>
          <cell r="Y681">
            <v>0</v>
          </cell>
          <cell r="Z681">
            <v>0</v>
          </cell>
          <cell r="AA681">
            <v>0</v>
          </cell>
        </row>
        <row r="682">
          <cell r="B682" t="str">
            <v>RESUME</v>
          </cell>
          <cell r="C682" t="str">
            <v>PROD</v>
          </cell>
          <cell r="E682" t="str">
            <v>PROD'TY</v>
          </cell>
          <cell r="G682" t="str">
            <v>WORK HOURS</v>
          </cell>
          <cell r="J682" t="str">
            <v>LOST TIME</v>
          </cell>
          <cell r="L682" t="str">
            <v>DOWN</v>
          </cell>
          <cell r="M682" t="str">
            <v>PA</v>
          </cell>
          <cell r="O682" t="str">
            <v>UA PROD</v>
          </cell>
          <cell r="Q682" t="str">
            <v>OPERATOR</v>
          </cell>
          <cell r="R682" t="str">
            <v>GROUP LEADER</v>
          </cell>
          <cell r="T682">
            <v>682</v>
          </cell>
        </row>
        <row r="683">
          <cell r="B683" t="str">
            <v>GROUP</v>
          </cell>
          <cell r="C683" t="str">
            <v>WASTE</v>
          </cell>
          <cell r="D683" t="str">
            <v>CC</v>
          </cell>
          <cell r="E683" t="str">
            <v>WASTE</v>
          </cell>
          <cell r="F683" t="str">
            <v>CC</v>
          </cell>
          <cell r="G683" t="str">
            <v>WASTE</v>
          </cell>
          <cell r="H683" t="str">
            <v>CC</v>
          </cell>
          <cell r="I683" t="str">
            <v>GEN</v>
          </cell>
          <cell r="J683" t="str">
            <v>DELAY</v>
          </cell>
          <cell r="K683" t="str">
            <v>IDLE</v>
          </cell>
          <cell r="L683" t="str">
            <v>TIME</v>
          </cell>
          <cell r="M683" t="str">
            <v>PLAN</v>
          </cell>
          <cell r="N683" t="str">
            <v>ACT</v>
          </cell>
          <cell r="O683" t="str">
            <v>PLAN</v>
          </cell>
          <cell r="P683" t="str">
            <v>ACT</v>
          </cell>
          <cell r="T683">
            <v>683</v>
          </cell>
        </row>
        <row r="684">
          <cell r="B684" t="str">
            <v>Shift 1</v>
          </cell>
          <cell r="C684">
            <v>798</v>
          </cell>
          <cell r="D684">
            <v>0</v>
          </cell>
          <cell r="E684">
            <v>199.5</v>
          </cell>
          <cell r="F684">
            <v>0</v>
          </cell>
          <cell r="G684">
            <v>4</v>
          </cell>
          <cell r="H684">
            <v>0</v>
          </cell>
          <cell r="I684">
            <v>0</v>
          </cell>
          <cell r="J684">
            <v>4</v>
          </cell>
          <cell r="K684">
            <v>0</v>
          </cell>
          <cell r="L684">
            <v>0</v>
          </cell>
          <cell r="M684">
            <v>0.95</v>
          </cell>
          <cell r="N684">
            <v>1</v>
          </cell>
          <cell r="O684">
            <v>0.875</v>
          </cell>
          <cell r="P684">
            <v>0.5</v>
          </cell>
          <cell r="Q684">
            <v>0</v>
          </cell>
          <cell r="R684">
            <v>0</v>
          </cell>
          <cell r="T684">
            <v>684</v>
          </cell>
          <cell r="U684">
            <v>0</v>
          </cell>
          <cell r="V684">
            <v>0</v>
          </cell>
          <cell r="W684">
            <v>0</v>
          </cell>
          <cell r="X684">
            <v>0</v>
          </cell>
          <cell r="Y684">
            <v>0</v>
          </cell>
          <cell r="Z684">
            <v>0</v>
          </cell>
          <cell r="AA684">
            <v>0</v>
          </cell>
        </row>
        <row r="685">
          <cell r="B685" t="str">
            <v>Shift 2</v>
          </cell>
          <cell r="C685">
            <v>0</v>
          </cell>
          <cell r="D685">
            <v>0</v>
          </cell>
          <cell r="E685">
            <v>0</v>
          </cell>
          <cell r="F685">
            <v>0</v>
          </cell>
          <cell r="G685">
            <v>0</v>
          </cell>
          <cell r="H685">
            <v>0</v>
          </cell>
          <cell r="I685">
            <v>0</v>
          </cell>
          <cell r="J685">
            <v>8</v>
          </cell>
          <cell r="K685">
            <v>0</v>
          </cell>
          <cell r="L685">
            <v>0</v>
          </cell>
          <cell r="M685">
            <v>0.95</v>
          </cell>
          <cell r="N685">
            <v>1</v>
          </cell>
          <cell r="O685">
            <v>0.875</v>
          </cell>
          <cell r="P685">
            <v>0</v>
          </cell>
          <cell r="Q685">
            <v>0</v>
          </cell>
          <cell r="R685">
            <v>0</v>
          </cell>
          <cell r="T685">
            <v>685</v>
          </cell>
          <cell r="U685">
            <v>0</v>
          </cell>
          <cell r="V685">
            <v>0</v>
          </cell>
          <cell r="W685">
            <v>0</v>
          </cell>
          <cell r="X685">
            <v>0</v>
          </cell>
          <cell r="Y685">
            <v>0</v>
          </cell>
          <cell r="Z685">
            <v>0</v>
          </cell>
          <cell r="AA685">
            <v>0</v>
          </cell>
        </row>
        <row r="686">
          <cell r="B686" t="str">
            <v>Shift 3</v>
          </cell>
          <cell r="C686">
            <v>0</v>
          </cell>
          <cell r="D686">
            <v>0</v>
          </cell>
          <cell r="E686">
            <v>0</v>
          </cell>
          <cell r="F686">
            <v>0</v>
          </cell>
          <cell r="G686">
            <v>0</v>
          </cell>
          <cell r="H686">
            <v>0</v>
          </cell>
          <cell r="I686">
            <v>0.5</v>
          </cell>
          <cell r="J686">
            <v>7.5</v>
          </cell>
          <cell r="K686">
            <v>0</v>
          </cell>
          <cell r="L686">
            <v>0</v>
          </cell>
          <cell r="M686">
            <v>0.95</v>
          </cell>
          <cell r="N686">
            <v>1</v>
          </cell>
          <cell r="O686">
            <v>0.875</v>
          </cell>
          <cell r="P686">
            <v>6.25E-2</v>
          </cell>
          <cell r="Q686">
            <v>0</v>
          </cell>
          <cell r="R686">
            <v>0</v>
          </cell>
          <cell r="T686">
            <v>686</v>
          </cell>
          <cell r="U686">
            <v>0</v>
          </cell>
          <cell r="V686">
            <v>0</v>
          </cell>
          <cell r="W686">
            <v>0</v>
          </cell>
          <cell r="X686">
            <v>0</v>
          </cell>
          <cell r="Y686">
            <v>0</v>
          </cell>
          <cell r="Z686">
            <v>0</v>
          </cell>
          <cell r="AA686">
            <v>0</v>
          </cell>
        </row>
        <row r="687">
          <cell r="B687" t="str">
            <v>Shift 6</v>
          </cell>
          <cell r="C687">
            <v>798</v>
          </cell>
          <cell r="D687">
            <v>0</v>
          </cell>
          <cell r="E687">
            <v>199.5</v>
          </cell>
          <cell r="F687">
            <v>0</v>
          </cell>
          <cell r="G687">
            <v>4</v>
          </cell>
          <cell r="H687">
            <v>0</v>
          </cell>
          <cell r="I687">
            <v>0</v>
          </cell>
          <cell r="J687">
            <v>7</v>
          </cell>
          <cell r="K687">
            <v>0</v>
          </cell>
          <cell r="L687">
            <v>0</v>
          </cell>
          <cell r="M687">
            <v>0.95</v>
          </cell>
          <cell r="N687">
            <v>1</v>
          </cell>
          <cell r="O687">
            <v>0.875</v>
          </cell>
          <cell r="P687">
            <v>0.36363636363636365</v>
          </cell>
          <cell r="Q687">
            <v>0</v>
          </cell>
          <cell r="R687">
            <v>0</v>
          </cell>
          <cell r="T687">
            <v>687</v>
          </cell>
          <cell r="U687">
            <v>0</v>
          </cell>
          <cell r="V687">
            <v>0</v>
          </cell>
          <cell r="W687">
            <v>0</v>
          </cell>
          <cell r="X687">
            <v>0</v>
          </cell>
          <cell r="Y687">
            <v>0</v>
          </cell>
          <cell r="Z687">
            <v>0</v>
          </cell>
          <cell r="AA687">
            <v>0</v>
          </cell>
        </row>
        <row r="688">
          <cell r="B688" t="str">
            <v>Shift 7</v>
          </cell>
          <cell r="C688">
            <v>0</v>
          </cell>
          <cell r="D688">
            <v>0</v>
          </cell>
          <cell r="E688">
            <v>0</v>
          </cell>
          <cell r="F688">
            <v>0</v>
          </cell>
          <cell r="G688">
            <v>0</v>
          </cell>
          <cell r="H688">
            <v>0</v>
          </cell>
          <cell r="I688">
            <v>0.5</v>
          </cell>
          <cell r="J688">
            <v>12.5</v>
          </cell>
          <cell r="K688">
            <v>0</v>
          </cell>
          <cell r="L688">
            <v>0</v>
          </cell>
          <cell r="M688">
            <v>0.95</v>
          </cell>
          <cell r="N688">
            <v>1</v>
          </cell>
          <cell r="O688">
            <v>0.875</v>
          </cell>
          <cell r="P688">
            <v>3.8461538461538464E-2</v>
          </cell>
          <cell r="Q688">
            <v>0</v>
          </cell>
          <cell r="R688">
            <v>0</v>
          </cell>
          <cell r="T688">
            <v>688</v>
          </cell>
          <cell r="U688">
            <v>0</v>
          </cell>
          <cell r="V688">
            <v>0</v>
          </cell>
          <cell r="W688">
            <v>0</v>
          </cell>
          <cell r="X688">
            <v>0</v>
          </cell>
          <cell r="Y688">
            <v>0</v>
          </cell>
          <cell r="Z688">
            <v>0</v>
          </cell>
          <cell r="AA688">
            <v>0</v>
          </cell>
        </row>
        <row r="689">
          <cell r="B689" t="str">
            <v>TOTAL</v>
          </cell>
          <cell r="C689">
            <v>798</v>
          </cell>
          <cell r="D689">
            <v>0</v>
          </cell>
          <cell r="E689">
            <v>199.5</v>
          </cell>
          <cell r="F689">
            <v>0</v>
          </cell>
          <cell r="G689">
            <v>4</v>
          </cell>
          <cell r="H689">
            <v>0</v>
          </cell>
          <cell r="I689">
            <v>0.5</v>
          </cell>
          <cell r="J689">
            <v>19.5</v>
          </cell>
          <cell r="K689">
            <v>0</v>
          </cell>
          <cell r="L689">
            <v>0</v>
          </cell>
          <cell r="M689">
            <v>0.95</v>
          </cell>
          <cell r="N689">
            <v>1</v>
          </cell>
          <cell r="O689">
            <v>0.875</v>
          </cell>
          <cell r="P689">
            <v>0.1875</v>
          </cell>
          <cell r="Q689" t="str">
            <v>Hiras Silaban</v>
          </cell>
          <cell r="R689" t="str">
            <v>Fresye A L</v>
          </cell>
          <cell r="T689">
            <v>689</v>
          </cell>
          <cell r="U689">
            <v>0</v>
          </cell>
          <cell r="V689">
            <v>0</v>
          </cell>
          <cell r="W689">
            <v>0</v>
          </cell>
          <cell r="X689">
            <v>0</v>
          </cell>
          <cell r="Y689">
            <v>0</v>
          </cell>
          <cell r="Z689">
            <v>0</v>
          </cell>
          <cell r="AA689">
            <v>0</v>
          </cell>
        </row>
        <row r="690">
          <cell r="T690">
            <v>690</v>
          </cell>
        </row>
        <row r="691">
          <cell r="B691" t="str">
            <v>TIME</v>
          </cell>
          <cell r="C691" t="str">
            <v>WASTE</v>
          </cell>
          <cell r="D691" t="str">
            <v>EX429</v>
          </cell>
          <cell r="E691" t="str">
            <v>TYPE</v>
          </cell>
          <cell r="F691" t="str">
            <v>PC 200</v>
          </cell>
          <cell r="H691" t="str">
            <v>Plan Prod'ty :</v>
          </cell>
          <cell r="J691">
            <v>0</v>
          </cell>
          <cell r="M691" t="str">
            <v>Distance :</v>
          </cell>
          <cell r="O691">
            <v>0</v>
          </cell>
          <cell r="T691">
            <v>691</v>
          </cell>
          <cell r="U691" t="str">
            <v>EX429</v>
          </cell>
        </row>
        <row r="692">
          <cell r="C692" t="str">
            <v>MAT</v>
          </cell>
          <cell r="D692" t="str">
            <v>PROD</v>
          </cell>
          <cell r="E692" t="str">
            <v>PROD'TY</v>
          </cell>
          <cell r="F692" t="str">
            <v>Q'TY DT</v>
          </cell>
          <cell r="J692" t="str">
            <v>HOURS</v>
          </cell>
          <cell r="Q692" t="str">
            <v>REMARK PRODUKTIVITAS</v>
          </cell>
          <cell r="T692">
            <v>692</v>
          </cell>
          <cell r="U692" t="str">
            <v>ROM</v>
          </cell>
          <cell r="V692" t="str">
            <v>Crush1</v>
          </cell>
          <cell r="W692" t="str">
            <v>Crush2</v>
          </cell>
          <cell r="X692" t="str">
            <v>Crush3</v>
          </cell>
          <cell r="Y692" t="str">
            <v>Crush4</v>
          </cell>
          <cell r="Z692" t="str">
            <v>Crush5</v>
          </cell>
          <cell r="AA692" t="str">
            <v>Crush6</v>
          </cell>
        </row>
        <row r="693">
          <cell r="E693" t="str">
            <v>( By work )</v>
          </cell>
          <cell r="F693" t="str">
            <v>785</v>
          </cell>
          <cell r="G693" t="str">
            <v>785-CB</v>
          </cell>
          <cell r="H693" t="str">
            <v>A40/HM</v>
          </cell>
          <cell r="I693" t="str">
            <v>Total</v>
          </cell>
          <cell r="J693" t="str">
            <v>Work</v>
          </cell>
          <cell r="K693" t="str">
            <v>General</v>
          </cell>
          <cell r="L693" t="str">
            <v>Delay</v>
          </cell>
          <cell r="M693" t="str">
            <v>Idle</v>
          </cell>
          <cell r="N693" t="str">
            <v>Rain</v>
          </cell>
          <cell r="O693" t="str">
            <v>Slipp</v>
          </cell>
          <cell r="P693" t="str">
            <v>B/D</v>
          </cell>
          <cell r="T693">
            <v>693</v>
          </cell>
        </row>
        <row r="694">
          <cell r="B694" t="str">
            <v>07  - 08</v>
          </cell>
          <cell r="C694" t="str">
            <v>OB</v>
          </cell>
          <cell r="D694">
            <v>0</v>
          </cell>
          <cell r="E694">
            <v>0</v>
          </cell>
          <cell r="F694">
            <v>0</v>
          </cell>
          <cell r="G694">
            <v>0</v>
          </cell>
          <cell r="H694">
            <v>0</v>
          </cell>
          <cell r="I694">
            <v>0</v>
          </cell>
          <cell r="J694">
            <v>0</v>
          </cell>
          <cell r="K694">
            <v>0</v>
          </cell>
          <cell r="L694">
            <v>60</v>
          </cell>
          <cell r="M694">
            <v>0</v>
          </cell>
          <cell r="N694">
            <v>0</v>
          </cell>
          <cell r="O694">
            <v>0</v>
          </cell>
          <cell r="Q694" t="str">
            <v>General Work</v>
          </cell>
          <cell r="T694">
            <v>694</v>
          </cell>
          <cell r="U694">
            <v>0</v>
          </cell>
          <cell r="V694">
            <v>0</v>
          </cell>
          <cell r="W694">
            <v>0</v>
          </cell>
          <cell r="X694">
            <v>0</v>
          </cell>
          <cell r="Y694">
            <v>0</v>
          </cell>
          <cell r="Z694">
            <v>0</v>
          </cell>
          <cell r="AA694">
            <v>0</v>
          </cell>
        </row>
        <row r="695">
          <cell r="B695" t="str">
            <v>08  - 09</v>
          </cell>
          <cell r="C695" t="str">
            <v>OB</v>
          </cell>
          <cell r="D695">
            <v>0</v>
          </cell>
          <cell r="E695">
            <v>0</v>
          </cell>
          <cell r="F695">
            <v>0</v>
          </cell>
          <cell r="G695">
            <v>0</v>
          </cell>
          <cell r="H695">
            <v>0</v>
          </cell>
          <cell r="I695">
            <v>0</v>
          </cell>
          <cell r="J695">
            <v>0</v>
          </cell>
          <cell r="K695">
            <v>0</v>
          </cell>
          <cell r="L695">
            <v>60</v>
          </cell>
          <cell r="M695">
            <v>0</v>
          </cell>
          <cell r="N695">
            <v>0</v>
          </cell>
          <cell r="O695">
            <v>0</v>
          </cell>
          <cell r="Q695" t="str">
            <v>General Work</v>
          </cell>
          <cell r="T695">
            <v>695</v>
          </cell>
          <cell r="U695">
            <v>0</v>
          </cell>
          <cell r="V695">
            <v>0</v>
          </cell>
          <cell r="W695">
            <v>0</v>
          </cell>
          <cell r="X695">
            <v>0</v>
          </cell>
          <cell r="Y695">
            <v>0</v>
          </cell>
          <cell r="Z695">
            <v>0</v>
          </cell>
          <cell r="AA695">
            <v>0</v>
          </cell>
        </row>
        <row r="696">
          <cell r="B696" t="str">
            <v>09  - 10</v>
          </cell>
          <cell r="C696" t="str">
            <v>OB</v>
          </cell>
          <cell r="D696">
            <v>0</v>
          </cell>
          <cell r="E696">
            <v>0</v>
          </cell>
          <cell r="F696">
            <v>0</v>
          </cell>
          <cell r="G696">
            <v>0</v>
          </cell>
          <cell r="H696">
            <v>0</v>
          </cell>
          <cell r="I696">
            <v>0</v>
          </cell>
          <cell r="J696">
            <v>0</v>
          </cell>
          <cell r="K696">
            <v>0</v>
          </cell>
          <cell r="L696">
            <v>60</v>
          </cell>
          <cell r="M696">
            <v>0</v>
          </cell>
          <cell r="N696">
            <v>0</v>
          </cell>
          <cell r="O696">
            <v>0</v>
          </cell>
          <cell r="Q696" t="str">
            <v>General Work, 09:45 Oil Hydrolik Bocor</v>
          </cell>
          <cell r="T696">
            <v>696</v>
          </cell>
          <cell r="U696">
            <v>0</v>
          </cell>
          <cell r="V696">
            <v>0</v>
          </cell>
          <cell r="W696">
            <v>0</v>
          </cell>
          <cell r="X696">
            <v>0</v>
          </cell>
          <cell r="Y696">
            <v>0</v>
          </cell>
          <cell r="Z696">
            <v>0</v>
          </cell>
          <cell r="AA696">
            <v>0</v>
          </cell>
        </row>
        <row r="697">
          <cell r="B697" t="str">
            <v>10  - 11</v>
          </cell>
          <cell r="C697" t="str">
            <v>OB</v>
          </cell>
          <cell r="D697">
            <v>0</v>
          </cell>
          <cell r="E697">
            <v>0</v>
          </cell>
          <cell r="F697">
            <v>0</v>
          </cell>
          <cell r="G697">
            <v>0</v>
          </cell>
          <cell r="H697">
            <v>0</v>
          </cell>
          <cell r="I697">
            <v>0</v>
          </cell>
          <cell r="J697">
            <v>0</v>
          </cell>
          <cell r="K697">
            <v>0</v>
          </cell>
          <cell r="L697">
            <v>60</v>
          </cell>
          <cell r="M697">
            <v>0</v>
          </cell>
          <cell r="N697">
            <v>0</v>
          </cell>
          <cell r="O697">
            <v>0</v>
          </cell>
          <cell r="Q697" t="str">
            <v>Oil Hydrolik Bocor</v>
          </cell>
          <cell r="T697">
            <v>697</v>
          </cell>
          <cell r="U697">
            <v>0</v>
          </cell>
          <cell r="V697">
            <v>0</v>
          </cell>
          <cell r="W697">
            <v>0</v>
          </cell>
          <cell r="X697">
            <v>0</v>
          </cell>
          <cell r="Y697">
            <v>0</v>
          </cell>
          <cell r="Z697">
            <v>0</v>
          </cell>
          <cell r="AA697">
            <v>0</v>
          </cell>
        </row>
        <row r="698">
          <cell r="B698" t="str">
            <v>11  - 12</v>
          </cell>
          <cell r="C698" t="str">
            <v>OB</v>
          </cell>
          <cell r="D698">
            <v>0</v>
          </cell>
          <cell r="E698">
            <v>0</v>
          </cell>
          <cell r="F698">
            <v>0</v>
          </cell>
          <cell r="G698">
            <v>0</v>
          </cell>
          <cell r="H698">
            <v>0</v>
          </cell>
          <cell r="I698">
            <v>0</v>
          </cell>
          <cell r="J698">
            <v>0</v>
          </cell>
          <cell r="K698">
            <v>0</v>
          </cell>
          <cell r="L698">
            <v>60</v>
          </cell>
          <cell r="M698">
            <v>0</v>
          </cell>
          <cell r="N698">
            <v>0</v>
          </cell>
          <cell r="O698">
            <v>0</v>
          </cell>
          <cell r="Q698" t="str">
            <v>Oil Hydrolik Bocor</v>
          </cell>
          <cell r="T698">
            <v>698</v>
          </cell>
          <cell r="U698">
            <v>0</v>
          </cell>
          <cell r="V698">
            <v>0</v>
          </cell>
          <cell r="W698">
            <v>0</v>
          </cell>
          <cell r="X698">
            <v>0</v>
          </cell>
          <cell r="Y698">
            <v>0</v>
          </cell>
          <cell r="Z698">
            <v>0</v>
          </cell>
          <cell r="AA698">
            <v>0</v>
          </cell>
        </row>
        <row r="699">
          <cell r="B699" t="str">
            <v>12  - 13</v>
          </cell>
          <cell r="C699" t="str">
            <v>OB</v>
          </cell>
          <cell r="D699">
            <v>0</v>
          </cell>
          <cell r="E699">
            <v>0</v>
          </cell>
          <cell r="F699">
            <v>0</v>
          </cell>
          <cell r="G699">
            <v>0</v>
          </cell>
          <cell r="H699">
            <v>0</v>
          </cell>
          <cell r="I699">
            <v>0</v>
          </cell>
          <cell r="J699">
            <v>0</v>
          </cell>
          <cell r="K699">
            <v>0</v>
          </cell>
          <cell r="L699">
            <v>60</v>
          </cell>
          <cell r="M699">
            <v>0</v>
          </cell>
          <cell r="N699">
            <v>0</v>
          </cell>
          <cell r="O699">
            <v>0</v>
          </cell>
          <cell r="Q699" t="str">
            <v>Oil Hydrolik Bocor</v>
          </cell>
          <cell r="T699">
            <v>699</v>
          </cell>
          <cell r="U699">
            <v>0</v>
          </cell>
          <cell r="V699">
            <v>0</v>
          </cell>
          <cell r="W699">
            <v>0</v>
          </cell>
          <cell r="X699">
            <v>0</v>
          </cell>
          <cell r="Y699">
            <v>0</v>
          </cell>
          <cell r="Z699">
            <v>0</v>
          </cell>
          <cell r="AA699">
            <v>0</v>
          </cell>
        </row>
        <row r="700">
          <cell r="B700" t="str">
            <v>13  -  14</v>
          </cell>
          <cell r="C700" t="str">
            <v>OB</v>
          </cell>
          <cell r="D700">
            <v>0</v>
          </cell>
          <cell r="E700">
            <v>0</v>
          </cell>
          <cell r="F700">
            <v>0</v>
          </cell>
          <cell r="G700">
            <v>0</v>
          </cell>
          <cell r="H700">
            <v>0</v>
          </cell>
          <cell r="I700">
            <v>0</v>
          </cell>
          <cell r="J700">
            <v>0</v>
          </cell>
          <cell r="K700">
            <v>0</v>
          </cell>
          <cell r="L700">
            <v>60</v>
          </cell>
          <cell r="M700">
            <v>0</v>
          </cell>
          <cell r="N700">
            <v>0</v>
          </cell>
          <cell r="O700">
            <v>0</v>
          </cell>
          <cell r="Q700" t="str">
            <v>Oil Hydrolik Bocor</v>
          </cell>
          <cell r="T700">
            <v>700</v>
          </cell>
          <cell r="U700">
            <v>0</v>
          </cell>
          <cell r="V700">
            <v>0</v>
          </cell>
          <cell r="W700">
            <v>0</v>
          </cell>
          <cell r="X700">
            <v>0</v>
          </cell>
          <cell r="Y700">
            <v>0</v>
          </cell>
          <cell r="Z700">
            <v>0</v>
          </cell>
          <cell r="AA700">
            <v>0</v>
          </cell>
        </row>
        <row r="701">
          <cell r="B701" t="str">
            <v>14  -  15</v>
          </cell>
          <cell r="C701" t="str">
            <v>OB</v>
          </cell>
          <cell r="D701">
            <v>0</v>
          </cell>
          <cell r="E701">
            <v>0</v>
          </cell>
          <cell r="F701">
            <v>0</v>
          </cell>
          <cell r="G701">
            <v>0</v>
          </cell>
          <cell r="H701">
            <v>0</v>
          </cell>
          <cell r="I701">
            <v>0</v>
          </cell>
          <cell r="J701">
            <v>0</v>
          </cell>
          <cell r="K701">
            <v>0</v>
          </cell>
          <cell r="L701">
            <v>60</v>
          </cell>
          <cell r="M701">
            <v>0</v>
          </cell>
          <cell r="N701">
            <v>0</v>
          </cell>
          <cell r="O701">
            <v>0</v>
          </cell>
          <cell r="Q701" t="str">
            <v>Oil Hydrolik Bocor</v>
          </cell>
          <cell r="T701">
            <v>701</v>
          </cell>
          <cell r="U701">
            <v>0</v>
          </cell>
          <cell r="V701">
            <v>0</v>
          </cell>
          <cell r="W701">
            <v>0</v>
          </cell>
          <cell r="X701">
            <v>0</v>
          </cell>
          <cell r="Y701">
            <v>0</v>
          </cell>
          <cell r="Z701">
            <v>0</v>
          </cell>
          <cell r="AA701">
            <v>0</v>
          </cell>
        </row>
        <row r="702">
          <cell r="B702" t="str">
            <v>15  -  16</v>
          </cell>
          <cell r="C702" t="str">
            <v>OB</v>
          </cell>
          <cell r="D702">
            <v>0</v>
          </cell>
          <cell r="E702">
            <v>0</v>
          </cell>
          <cell r="F702">
            <v>0</v>
          </cell>
          <cell r="G702">
            <v>0</v>
          </cell>
          <cell r="H702">
            <v>0</v>
          </cell>
          <cell r="I702">
            <v>0</v>
          </cell>
          <cell r="J702">
            <v>0</v>
          </cell>
          <cell r="K702">
            <v>0</v>
          </cell>
          <cell r="L702">
            <v>60</v>
          </cell>
          <cell r="M702">
            <v>0</v>
          </cell>
          <cell r="N702">
            <v>0</v>
          </cell>
          <cell r="O702">
            <v>0</v>
          </cell>
          <cell r="Q702" t="str">
            <v>Oil Hydrolik Bocor</v>
          </cell>
          <cell r="T702">
            <v>702</v>
          </cell>
          <cell r="U702">
            <v>0</v>
          </cell>
          <cell r="V702">
            <v>0</v>
          </cell>
          <cell r="W702">
            <v>0</v>
          </cell>
          <cell r="X702">
            <v>0</v>
          </cell>
          <cell r="Y702">
            <v>0</v>
          </cell>
          <cell r="Z702">
            <v>0</v>
          </cell>
          <cell r="AA702">
            <v>0</v>
          </cell>
        </row>
        <row r="703">
          <cell r="B703" t="str">
            <v>16  -  17</v>
          </cell>
          <cell r="C703" t="str">
            <v>OB</v>
          </cell>
          <cell r="D703">
            <v>0</v>
          </cell>
          <cell r="E703">
            <v>0</v>
          </cell>
          <cell r="F703">
            <v>0</v>
          </cell>
          <cell r="G703">
            <v>0</v>
          </cell>
          <cell r="H703">
            <v>0</v>
          </cell>
          <cell r="I703">
            <v>0</v>
          </cell>
          <cell r="J703">
            <v>0</v>
          </cell>
          <cell r="K703">
            <v>0</v>
          </cell>
          <cell r="L703">
            <v>60</v>
          </cell>
          <cell r="M703">
            <v>0</v>
          </cell>
          <cell r="N703">
            <v>0</v>
          </cell>
          <cell r="O703">
            <v>0</v>
          </cell>
          <cell r="Q703" t="str">
            <v>Oil Hydrolik Bocor</v>
          </cell>
          <cell r="T703">
            <v>703</v>
          </cell>
          <cell r="U703">
            <v>0</v>
          </cell>
          <cell r="V703">
            <v>0</v>
          </cell>
          <cell r="W703">
            <v>0</v>
          </cell>
          <cell r="X703">
            <v>0</v>
          </cell>
          <cell r="Y703">
            <v>0</v>
          </cell>
          <cell r="Z703">
            <v>0</v>
          </cell>
          <cell r="AA703">
            <v>0</v>
          </cell>
        </row>
        <row r="704">
          <cell r="B704" t="str">
            <v>17  -  18</v>
          </cell>
          <cell r="C704" t="str">
            <v>OB</v>
          </cell>
          <cell r="D704">
            <v>0</v>
          </cell>
          <cell r="E704">
            <v>0</v>
          </cell>
          <cell r="F704">
            <v>0</v>
          </cell>
          <cell r="G704">
            <v>0</v>
          </cell>
          <cell r="H704">
            <v>0</v>
          </cell>
          <cell r="I704">
            <v>0</v>
          </cell>
          <cell r="J704">
            <v>0</v>
          </cell>
          <cell r="K704">
            <v>0</v>
          </cell>
          <cell r="L704">
            <v>60</v>
          </cell>
          <cell r="M704">
            <v>0</v>
          </cell>
          <cell r="N704">
            <v>0</v>
          </cell>
          <cell r="O704">
            <v>0</v>
          </cell>
          <cell r="Q704" t="str">
            <v>Oil Hydrolik Bocor</v>
          </cell>
          <cell r="T704">
            <v>704</v>
          </cell>
          <cell r="U704">
            <v>0</v>
          </cell>
          <cell r="V704">
            <v>0</v>
          </cell>
          <cell r="W704">
            <v>0</v>
          </cell>
          <cell r="X704">
            <v>0</v>
          </cell>
          <cell r="Y704">
            <v>0</v>
          </cell>
          <cell r="Z704">
            <v>0</v>
          </cell>
          <cell r="AA704">
            <v>0</v>
          </cell>
        </row>
        <row r="705">
          <cell r="B705" t="str">
            <v>18  -  19</v>
          </cell>
          <cell r="C705" t="str">
            <v>OB</v>
          </cell>
          <cell r="D705">
            <v>0</v>
          </cell>
          <cell r="E705">
            <v>0</v>
          </cell>
          <cell r="F705">
            <v>0</v>
          </cell>
          <cell r="G705">
            <v>0</v>
          </cell>
          <cell r="H705">
            <v>0</v>
          </cell>
          <cell r="I705">
            <v>0</v>
          </cell>
          <cell r="J705">
            <v>0</v>
          </cell>
          <cell r="K705">
            <v>0</v>
          </cell>
          <cell r="L705">
            <v>60</v>
          </cell>
          <cell r="M705">
            <v>0</v>
          </cell>
          <cell r="N705">
            <v>0</v>
          </cell>
          <cell r="O705">
            <v>0</v>
          </cell>
          <cell r="Q705" t="str">
            <v>General</v>
          </cell>
          <cell r="T705">
            <v>705</v>
          </cell>
          <cell r="U705">
            <v>0</v>
          </cell>
          <cell r="V705">
            <v>0</v>
          </cell>
          <cell r="W705">
            <v>0</v>
          </cell>
          <cell r="X705">
            <v>0</v>
          </cell>
          <cell r="Y705">
            <v>0</v>
          </cell>
          <cell r="Z705">
            <v>0</v>
          </cell>
          <cell r="AA705">
            <v>0</v>
          </cell>
        </row>
        <row r="706">
          <cell r="B706" t="str">
            <v>19  -  20</v>
          </cell>
          <cell r="C706" t="str">
            <v>OB</v>
          </cell>
          <cell r="D706">
            <v>0</v>
          </cell>
          <cell r="E706">
            <v>0</v>
          </cell>
          <cell r="F706">
            <v>0</v>
          </cell>
          <cell r="G706">
            <v>0</v>
          </cell>
          <cell r="H706">
            <v>0</v>
          </cell>
          <cell r="I706">
            <v>0</v>
          </cell>
          <cell r="J706">
            <v>0</v>
          </cell>
          <cell r="K706">
            <v>0</v>
          </cell>
          <cell r="L706">
            <v>60</v>
          </cell>
          <cell r="M706">
            <v>0</v>
          </cell>
          <cell r="N706">
            <v>0</v>
          </cell>
          <cell r="O706">
            <v>0</v>
          </cell>
          <cell r="Q706" t="str">
            <v>General</v>
          </cell>
          <cell r="T706">
            <v>706</v>
          </cell>
          <cell r="U706">
            <v>0</v>
          </cell>
          <cell r="V706">
            <v>0</v>
          </cell>
          <cell r="W706">
            <v>0</v>
          </cell>
          <cell r="X706">
            <v>0</v>
          </cell>
          <cell r="Y706">
            <v>0</v>
          </cell>
          <cell r="Z706">
            <v>0</v>
          </cell>
          <cell r="AA706">
            <v>0</v>
          </cell>
        </row>
        <row r="707">
          <cell r="B707" t="str">
            <v>20  -  21</v>
          </cell>
          <cell r="C707" t="str">
            <v>OB</v>
          </cell>
          <cell r="D707">
            <v>0</v>
          </cell>
          <cell r="E707">
            <v>0</v>
          </cell>
          <cell r="F707">
            <v>0</v>
          </cell>
          <cell r="G707">
            <v>0</v>
          </cell>
          <cell r="H707">
            <v>0</v>
          </cell>
          <cell r="I707">
            <v>0</v>
          </cell>
          <cell r="J707">
            <v>0</v>
          </cell>
          <cell r="K707">
            <v>0</v>
          </cell>
          <cell r="L707">
            <v>60</v>
          </cell>
          <cell r="M707">
            <v>0</v>
          </cell>
          <cell r="N707">
            <v>0</v>
          </cell>
          <cell r="O707">
            <v>0</v>
          </cell>
          <cell r="Q707" t="str">
            <v>General</v>
          </cell>
          <cell r="T707">
            <v>707</v>
          </cell>
          <cell r="U707">
            <v>0</v>
          </cell>
          <cell r="V707">
            <v>0</v>
          </cell>
          <cell r="W707">
            <v>0</v>
          </cell>
          <cell r="X707">
            <v>0</v>
          </cell>
          <cell r="Y707">
            <v>0</v>
          </cell>
          <cell r="Z707">
            <v>0</v>
          </cell>
          <cell r="AA707">
            <v>0</v>
          </cell>
        </row>
        <row r="708">
          <cell r="B708" t="str">
            <v>21  -  22</v>
          </cell>
          <cell r="C708" t="str">
            <v>OB</v>
          </cell>
          <cell r="D708">
            <v>0</v>
          </cell>
          <cell r="E708">
            <v>0</v>
          </cell>
          <cell r="F708">
            <v>0</v>
          </cell>
          <cell r="G708">
            <v>0</v>
          </cell>
          <cell r="H708">
            <v>0</v>
          </cell>
          <cell r="I708">
            <v>0</v>
          </cell>
          <cell r="J708">
            <v>0</v>
          </cell>
          <cell r="K708">
            <v>0</v>
          </cell>
          <cell r="L708">
            <v>60</v>
          </cell>
          <cell r="M708">
            <v>0</v>
          </cell>
          <cell r="N708">
            <v>0</v>
          </cell>
          <cell r="O708">
            <v>0</v>
          </cell>
          <cell r="Q708" t="str">
            <v>General</v>
          </cell>
          <cell r="T708">
            <v>708</v>
          </cell>
          <cell r="U708">
            <v>0</v>
          </cell>
          <cell r="V708">
            <v>0</v>
          </cell>
          <cell r="W708">
            <v>0</v>
          </cell>
          <cell r="X708">
            <v>0</v>
          </cell>
          <cell r="Y708">
            <v>0</v>
          </cell>
          <cell r="Z708">
            <v>0</v>
          </cell>
          <cell r="AA708">
            <v>0</v>
          </cell>
        </row>
        <row r="709">
          <cell r="B709" t="str">
            <v>22  -  23</v>
          </cell>
          <cell r="C709" t="str">
            <v>OB</v>
          </cell>
          <cell r="D709">
            <v>0</v>
          </cell>
          <cell r="E709">
            <v>0</v>
          </cell>
          <cell r="F709">
            <v>0</v>
          </cell>
          <cell r="G709">
            <v>0</v>
          </cell>
          <cell r="H709">
            <v>0</v>
          </cell>
          <cell r="I709">
            <v>0</v>
          </cell>
          <cell r="J709">
            <v>0</v>
          </cell>
          <cell r="K709">
            <v>0</v>
          </cell>
          <cell r="L709">
            <v>60</v>
          </cell>
          <cell r="M709">
            <v>0</v>
          </cell>
          <cell r="N709">
            <v>0</v>
          </cell>
          <cell r="O709">
            <v>0</v>
          </cell>
          <cell r="Q709" t="str">
            <v>General</v>
          </cell>
          <cell r="T709">
            <v>709</v>
          </cell>
          <cell r="U709">
            <v>0</v>
          </cell>
          <cell r="V709">
            <v>0</v>
          </cell>
          <cell r="W709">
            <v>0</v>
          </cell>
          <cell r="X709">
            <v>0</v>
          </cell>
          <cell r="Y709">
            <v>0</v>
          </cell>
          <cell r="Z709">
            <v>0</v>
          </cell>
          <cell r="AA709">
            <v>0</v>
          </cell>
        </row>
        <row r="710">
          <cell r="B710" t="str">
            <v>23  -  24</v>
          </cell>
          <cell r="C710" t="str">
            <v>OB</v>
          </cell>
          <cell r="D710">
            <v>0</v>
          </cell>
          <cell r="E710">
            <v>0</v>
          </cell>
          <cell r="F710">
            <v>0</v>
          </cell>
          <cell r="G710">
            <v>0</v>
          </cell>
          <cell r="H710">
            <v>0</v>
          </cell>
          <cell r="I710">
            <v>0</v>
          </cell>
          <cell r="J710">
            <v>0</v>
          </cell>
          <cell r="K710">
            <v>0</v>
          </cell>
          <cell r="L710">
            <v>60</v>
          </cell>
          <cell r="M710">
            <v>0</v>
          </cell>
          <cell r="N710">
            <v>0</v>
          </cell>
          <cell r="O710">
            <v>0</v>
          </cell>
          <cell r="Q710" t="str">
            <v>General</v>
          </cell>
          <cell r="T710">
            <v>710</v>
          </cell>
          <cell r="U710">
            <v>0</v>
          </cell>
          <cell r="V710">
            <v>0</v>
          </cell>
          <cell r="W710">
            <v>0</v>
          </cell>
          <cell r="X710">
            <v>0</v>
          </cell>
          <cell r="Y710">
            <v>0</v>
          </cell>
          <cell r="Z710">
            <v>0</v>
          </cell>
          <cell r="AA710">
            <v>0</v>
          </cell>
        </row>
        <row r="711">
          <cell r="B711" t="str">
            <v>24  -  01</v>
          </cell>
          <cell r="C711" t="str">
            <v>OB</v>
          </cell>
          <cell r="D711">
            <v>0</v>
          </cell>
          <cell r="E711">
            <v>0</v>
          </cell>
          <cell r="F711">
            <v>0</v>
          </cell>
          <cell r="G711">
            <v>0</v>
          </cell>
          <cell r="H711">
            <v>0</v>
          </cell>
          <cell r="I711">
            <v>0</v>
          </cell>
          <cell r="J711">
            <v>0</v>
          </cell>
          <cell r="K711">
            <v>0</v>
          </cell>
          <cell r="L711">
            <v>60</v>
          </cell>
          <cell r="M711">
            <v>0</v>
          </cell>
          <cell r="N711">
            <v>0</v>
          </cell>
          <cell r="O711">
            <v>0</v>
          </cell>
          <cell r="Q711" t="str">
            <v>Rest Time</v>
          </cell>
          <cell r="T711">
            <v>711</v>
          </cell>
          <cell r="U711">
            <v>0</v>
          </cell>
          <cell r="V711">
            <v>0</v>
          </cell>
          <cell r="W711">
            <v>0</v>
          </cell>
          <cell r="X711">
            <v>0</v>
          </cell>
          <cell r="Y711">
            <v>0</v>
          </cell>
          <cell r="Z711">
            <v>0</v>
          </cell>
          <cell r="AA711">
            <v>0</v>
          </cell>
        </row>
        <row r="712">
          <cell r="B712" t="str">
            <v>01  -  02</v>
          </cell>
          <cell r="C712" t="str">
            <v>OB</v>
          </cell>
          <cell r="D712">
            <v>0</v>
          </cell>
          <cell r="E712">
            <v>0</v>
          </cell>
          <cell r="F712">
            <v>0</v>
          </cell>
          <cell r="G712">
            <v>0</v>
          </cell>
          <cell r="H712">
            <v>0</v>
          </cell>
          <cell r="I712">
            <v>0</v>
          </cell>
          <cell r="J712">
            <v>0</v>
          </cell>
          <cell r="K712">
            <v>0</v>
          </cell>
          <cell r="L712">
            <v>60</v>
          </cell>
          <cell r="M712">
            <v>0</v>
          </cell>
          <cell r="N712">
            <v>0</v>
          </cell>
          <cell r="O712">
            <v>0</v>
          </cell>
          <cell r="Q712" t="str">
            <v>General</v>
          </cell>
          <cell r="T712">
            <v>712</v>
          </cell>
          <cell r="U712">
            <v>0</v>
          </cell>
          <cell r="V712">
            <v>0</v>
          </cell>
          <cell r="W712">
            <v>0</v>
          </cell>
          <cell r="X712">
            <v>0</v>
          </cell>
          <cell r="Y712">
            <v>0</v>
          </cell>
          <cell r="Z712">
            <v>0</v>
          </cell>
          <cell r="AA712">
            <v>0</v>
          </cell>
        </row>
        <row r="713">
          <cell r="B713" t="str">
            <v>02  -  03</v>
          </cell>
          <cell r="C713" t="str">
            <v>OB</v>
          </cell>
          <cell r="D713">
            <v>0</v>
          </cell>
          <cell r="E713">
            <v>0</v>
          </cell>
          <cell r="F713">
            <v>0</v>
          </cell>
          <cell r="G713">
            <v>0</v>
          </cell>
          <cell r="H713">
            <v>0</v>
          </cell>
          <cell r="I713">
            <v>0</v>
          </cell>
          <cell r="J713">
            <v>0</v>
          </cell>
          <cell r="K713">
            <v>0</v>
          </cell>
          <cell r="L713">
            <v>60</v>
          </cell>
          <cell r="M713">
            <v>0</v>
          </cell>
          <cell r="N713">
            <v>0</v>
          </cell>
          <cell r="O713">
            <v>0</v>
          </cell>
          <cell r="Q713" t="str">
            <v>General</v>
          </cell>
          <cell r="T713">
            <v>713</v>
          </cell>
          <cell r="U713">
            <v>0</v>
          </cell>
          <cell r="V713">
            <v>0</v>
          </cell>
          <cell r="W713">
            <v>0</v>
          </cell>
          <cell r="X713">
            <v>0</v>
          </cell>
          <cell r="Y713">
            <v>0</v>
          </cell>
          <cell r="Z713">
            <v>0</v>
          </cell>
          <cell r="AA713">
            <v>0</v>
          </cell>
        </row>
        <row r="714">
          <cell r="B714" t="str">
            <v>03  -  04</v>
          </cell>
          <cell r="C714" t="str">
            <v>OB</v>
          </cell>
          <cell r="D714">
            <v>0</v>
          </cell>
          <cell r="E714">
            <v>0</v>
          </cell>
          <cell r="F714">
            <v>0</v>
          </cell>
          <cell r="G714">
            <v>0</v>
          </cell>
          <cell r="H714">
            <v>0</v>
          </cell>
          <cell r="I714">
            <v>0</v>
          </cell>
          <cell r="J714">
            <v>0</v>
          </cell>
          <cell r="K714">
            <v>0</v>
          </cell>
          <cell r="L714">
            <v>0</v>
          </cell>
          <cell r="M714">
            <v>0</v>
          </cell>
          <cell r="N714">
            <v>60</v>
          </cell>
          <cell r="O714">
            <v>0</v>
          </cell>
          <cell r="Q714" t="str">
            <v>Rain</v>
          </cell>
          <cell r="T714">
            <v>714</v>
          </cell>
          <cell r="U714">
            <v>0</v>
          </cell>
          <cell r="V714">
            <v>0</v>
          </cell>
          <cell r="W714">
            <v>0</v>
          </cell>
          <cell r="X714">
            <v>0</v>
          </cell>
          <cell r="Y714">
            <v>0</v>
          </cell>
          <cell r="Z714">
            <v>0</v>
          </cell>
          <cell r="AA714">
            <v>0</v>
          </cell>
        </row>
        <row r="715">
          <cell r="B715" t="str">
            <v>04  -  05</v>
          </cell>
          <cell r="C715" t="str">
            <v>OB</v>
          </cell>
          <cell r="D715">
            <v>0</v>
          </cell>
          <cell r="E715">
            <v>0</v>
          </cell>
          <cell r="F715">
            <v>0</v>
          </cell>
          <cell r="G715">
            <v>0</v>
          </cell>
          <cell r="H715">
            <v>0</v>
          </cell>
          <cell r="I715">
            <v>0</v>
          </cell>
          <cell r="J715">
            <v>0</v>
          </cell>
          <cell r="K715">
            <v>0</v>
          </cell>
          <cell r="L715">
            <v>0</v>
          </cell>
          <cell r="M715">
            <v>0</v>
          </cell>
          <cell r="N715">
            <v>0</v>
          </cell>
          <cell r="O715">
            <v>60</v>
          </cell>
          <cell r="Q715" t="str">
            <v>Slippery</v>
          </cell>
          <cell r="T715">
            <v>715</v>
          </cell>
          <cell r="U715">
            <v>0</v>
          </cell>
          <cell r="V715">
            <v>0</v>
          </cell>
          <cell r="W715">
            <v>0</v>
          </cell>
          <cell r="X715">
            <v>0</v>
          </cell>
          <cell r="Y715">
            <v>0</v>
          </cell>
          <cell r="Z715">
            <v>0</v>
          </cell>
          <cell r="AA715">
            <v>0</v>
          </cell>
        </row>
        <row r="716">
          <cell r="B716" t="str">
            <v>05  -  06</v>
          </cell>
          <cell r="C716" t="str">
            <v>OB</v>
          </cell>
          <cell r="D716">
            <v>0</v>
          </cell>
          <cell r="E716">
            <v>0</v>
          </cell>
          <cell r="F716">
            <v>0</v>
          </cell>
          <cell r="G716">
            <v>0</v>
          </cell>
          <cell r="H716">
            <v>0</v>
          </cell>
          <cell r="I716">
            <v>0</v>
          </cell>
          <cell r="J716">
            <v>0</v>
          </cell>
          <cell r="K716">
            <v>0</v>
          </cell>
          <cell r="L716">
            <v>0</v>
          </cell>
          <cell r="M716">
            <v>0</v>
          </cell>
          <cell r="N716">
            <v>0</v>
          </cell>
          <cell r="O716">
            <v>60</v>
          </cell>
          <cell r="Q716" t="str">
            <v>Slippery</v>
          </cell>
          <cell r="T716">
            <v>716</v>
          </cell>
          <cell r="U716">
            <v>0</v>
          </cell>
          <cell r="V716">
            <v>0</v>
          </cell>
          <cell r="W716">
            <v>0</v>
          </cell>
          <cell r="X716">
            <v>0</v>
          </cell>
          <cell r="Y716">
            <v>0</v>
          </cell>
          <cell r="Z716">
            <v>0</v>
          </cell>
          <cell r="AA716">
            <v>0</v>
          </cell>
        </row>
        <row r="717">
          <cell r="B717" t="str">
            <v>06  -  07</v>
          </cell>
          <cell r="C717" t="str">
            <v>OB</v>
          </cell>
          <cell r="D717">
            <v>0</v>
          </cell>
          <cell r="E717">
            <v>0</v>
          </cell>
          <cell r="F717">
            <v>0</v>
          </cell>
          <cell r="G717">
            <v>0</v>
          </cell>
          <cell r="H717">
            <v>0</v>
          </cell>
          <cell r="I717">
            <v>0</v>
          </cell>
          <cell r="J717">
            <v>0</v>
          </cell>
          <cell r="K717">
            <v>30</v>
          </cell>
          <cell r="L717">
            <v>0</v>
          </cell>
          <cell r="M717">
            <v>0</v>
          </cell>
          <cell r="N717">
            <v>0</v>
          </cell>
          <cell r="O717">
            <v>30</v>
          </cell>
          <cell r="Q717" t="str">
            <v>Slippery</v>
          </cell>
          <cell r="T717">
            <v>717</v>
          </cell>
          <cell r="U717">
            <v>0</v>
          </cell>
          <cell r="V717">
            <v>0</v>
          </cell>
          <cell r="W717">
            <v>0</v>
          </cell>
          <cell r="X717">
            <v>0</v>
          </cell>
          <cell r="Y717">
            <v>0</v>
          </cell>
          <cell r="Z717">
            <v>0</v>
          </cell>
          <cell r="AA717">
            <v>0</v>
          </cell>
        </row>
        <row r="718">
          <cell r="B718" t="str">
            <v>RESUME</v>
          </cell>
          <cell r="C718" t="str">
            <v>PROD</v>
          </cell>
          <cell r="E718" t="str">
            <v>PROD'TY</v>
          </cell>
          <cell r="G718" t="str">
            <v>WORK HOURS</v>
          </cell>
          <cell r="J718" t="str">
            <v>LOST TIME</v>
          </cell>
          <cell r="L718" t="str">
            <v>DOWN</v>
          </cell>
          <cell r="M718" t="str">
            <v>PA</v>
          </cell>
          <cell r="O718" t="str">
            <v>UA PROD</v>
          </cell>
          <cell r="Q718" t="str">
            <v>OPERATOR</v>
          </cell>
          <cell r="R718" t="str">
            <v>GROUP LEADER</v>
          </cell>
          <cell r="T718">
            <v>718</v>
          </cell>
        </row>
        <row r="719">
          <cell r="B719" t="str">
            <v>GROUP</v>
          </cell>
          <cell r="C719" t="str">
            <v>WASTE</v>
          </cell>
          <cell r="D719" t="str">
            <v>CC</v>
          </cell>
          <cell r="E719" t="str">
            <v>WASTE</v>
          </cell>
          <cell r="F719" t="str">
            <v>CC</v>
          </cell>
          <cell r="G719" t="str">
            <v>WASTE</v>
          </cell>
          <cell r="H719" t="str">
            <v>CC</v>
          </cell>
          <cell r="I719" t="str">
            <v>GEN</v>
          </cell>
          <cell r="J719" t="str">
            <v>DELAY</v>
          </cell>
          <cell r="K719" t="str">
            <v>IDLE</v>
          </cell>
          <cell r="L719" t="str">
            <v>TIME</v>
          </cell>
          <cell r="M719" t="str">
            <v>PLAN</v>
          </cell>
          <cell r="N719" t="str">
            <v>ACT</v>
          </cell>
          <cell r="O719" t="str">
            <v>PLAN</v>
          </cell>
          <cell r="P719" t="str">
            <v>ACT</v>
          </cell>
          <cell r="T719">
            <v>719</v>
          </cell>
        </row>
        <row r="720">
          <cell r="B720" t="str">
            <v>Shift 1</v>
          </cell>
          <cell r="C720">
            <v>0</v>
          </cell>
          <cell r="D720">
            <v>0</v>
          </cell>
          <cell r="E720">
            <v>0</v>
          </cell>
          <cell r="F720">
            <v>0</v>
          </cell>
          <cell r="G720">
            <v>0</v>
          </cell>
          <cell r="H720">
            <v>0</v>
          </cell>
          <cell r="I720">
            <v>0</v>
          </cell>
          <cell r="J720">
            <v>8</v>
          </cell>
          <cell r="K720">
            <v>0</v>
          </cell>
          <cell r="L720">
            <v>0</v>
          </cell>
          <cell r="M720">
            <v>0.95</v>
          </cell>
          <cell r="N720">
            <v>1</v>
          </cell>
          <cell r="O720">
            <v>0.875</v>
          </cell>
          <cell r="P720">
            <v>0</v>
          </cell>
          <cell r="Q720">
            <v>0</v>
          </cell>
          <cell r="R720">
            <v>0</v>
          </cell>
          <cell r="T720">
            <v>720</v>
          </cell>
          <cell r="U720">
            <v>0</v>
          </cell>
          <cell r="V720">
            <v>0</v>
          </cell>
          <cell r="W720">
            <v>0</v>
          </cell>
          <cell r="X720">
            <v>0</v>
          </cell>
          <cell r="Y720">
            <v>0</v>
          </cell>
          <cell r="Z720">
            <v>0</v>
          </cell>
          <cell r="AA720">
            <v>0</v>
          </cell>
        </row>
        <row r="721">
          <cell r="B721" t="str">
            <v>Shift 2</v>
          </cell>
          <cell r="C721">
            <v>0</v>
          </cell>
          <cell r="D721">
            <v>0</v>
          </cell>
          <cell r="E721">
            <v>0</v>
          </cell>
          <cell r="F721">
            <v>0</v>
          </cell>
          <cell r="G721">
            <v>0</v>
          </cell>
          <cell r="H721">
            <v>0</v>
          </cell>
          <cell r="I721">
            <v>0</v>
          </cell>
          <cell r="J721">
            <v>8</v>
          </cell>
          <cell r="K721">
            <v>0</v>
          </cell>
          <cell r="L721">
            <v>0</v>
          </cell>
          <cell r="M721">
            <v>0.95</v>
          </cell>
          <cell r="N721">
            <v>1</v>
          </cell>
          <cell r="O721">
            <v>0.875</v>
          </cell>
          <cell r="P721">
            <v>0</v>
          </cell>
          <cell r="Q721">
            <v>0</v>
          </cell>
          <cell r="R721">
            <v>0</v>
          </cell>
          <cell r="T721">
            <v>721</v>
          </cell>
          <cell r="U721">
            <v>0</v>
          </cell>
          <cell r="V721">
            <v>0</v>
          </cell>
          <cell r="W721">
            <v>0</v>
          </cell>
          <cell r="X721">
            <v>0</v>
          </cell>
          <cell r="Y721">
            <v>0</v>
          </cell>
          <cell r="Z721">
            <v>0</v>
          </cell>
          <cell r="AA721">
            <v>0</v>
          </cell>
        </row>
        <row r="722">
          <cell r="B722" t="str">
            <v>Shift 3</v>
          </cell>
          <cell r="C722">
            <v>0</v>
          </cell>
          <cell r="D722">
            <v>0</v>
          </cell>
          <cell r="E722">
            <v>0</v>
          </cell>
          <cell r="F722">
            <v>0</v>
          </cell>
          <cell r="G722">
            <v>0</v>
          </cell>
          <cell r="H722">
            <v>0</v>
          </cell>
          <cell r="I722">
            <v>0.5</v>
          </cell>
          <cell r="J722">
            <v>4</v>
          </cell>
          <cell r="K722">
            <v>3.5</v>
          </cell>
          <cell r="L722">
            <v>0</v>
          </cell>
          <cell r="M722">
            <v>0.95</v>
          </cell>
          <cell r="N722">
            <v>1</v>
          </cell>
          <cell r="O722">
            <v>0.875</v>
          </cell>
          <cell r="P722">
            <v>6.25E-2</v>
          </cell>
          <cell r="Q722">
            <v>0</v>
          </cell>
          <cell r="R722">
            <v>0</v>
          </cell>
          <cell r="T722">
            <v>722</v>
          </cell>
          <cell r="U722">
            <v>0</v>
          </cell>
          <cell r="V722">
            <v>0</v>
          </cell>
          <cell r="W722">
            <v>0</v>
          </cell>
          <cell r="X722">
            <v>0</v>
          </cell>
          <cell r="Y722">
            <v>0</v>
          </cell>
          <cell r="Z722">
            <v>0</v>
          </cell>
          <cell r="AA722">
            <v>0</v>
          </cell>
        </row>
        <row r="723">
          <cell r="B723" t="str">
            <v>Shift 6</v>
          </cell>
          <cell r="C723">
            <v>0</v>
          </cell>
          <cell r="D723">
            <v>0</v>
          </cell>
          <cell r="E723">
            <v>0</v>
          </cell>
          <cell r="F723">
            <v>0</v>
          </cell>
          <cell r="G723">
            <v>0</v>
          </cell>
          <cell r="H723">
            <v>0</v>
          </cell>
          <cell r="I723">
            <v>0</v>
          </cell>
          <cell r="J723">
            <v>11</v>
          </cell>
          <cell r="K723">
            <v>0</v>
          </cell>
          <cell r="L723">
            <v>0</v>
          </cell>
          <cell r="M723">
            <v>0.95</v>
          </cell>
          <cell r="N723">
            <v>1</v>
          </cell>
          <cell r="O723">
            <v>0.875</v>
          </cell>
          <cell r="P723">
            <v>0</v>
          </cell>
          <cell r="Q723">
            <v>0</v>
          </cell>
          <cell r="R723">
            <v>0</v>
          </cell>
          <cell r="T723">
            <v>723</v>
          </cell>
          <cell r="U723">
            <v>0</v>
          </cell>
          <cell r="V723">
            <v>0</v>
          </cell>
          <cell r="W723">
            <v>0</v>
          </cell>
          <cell r="X723">
            <v>0</v>
          </cell>
          <cell r="Y723">
            <v>0</v>
          </cell>
          <cell r="Z723">
            <v>0</v>
          </cell>
          <cell r="AA723">
            <v>0</v>
          </cell>
        </row>
        <row r="724">
          <cell r="B724" t="str">
            <v>Shift 7</v>
          </cell>
          <cell r="C724">
            <v>0</v>
          </cell>
          <cell r="D724">
            <v>0</v>
          </cell>
          <cell r="E724">
            <v>0</v>
          </cell>
          <cell r="F724">
            <v>0</v>
          </cell>
          <cell r="G724">
            <v>0</v>
          </cell>
          <cell r="H724">
            <v>0</v>
          </cell>
          <cell r="I724">
            <v>0.5</v>
          </cell>
          <cell r="J724">
            <v>9</v>
          </cell>
          <cell r="K724">
            <v>3.5</v>
          </cell>
          <cell r="L724">
            <v>0</v>
          </cell>
          <cell r="M724">
            <v>0.95</v>
          </cell>
          <cell r="N724">
            <v>1</v>
          </cell>
          <cell r="O724">
            <v>0.875</v>
          </cell>
          <cell r="P724">
            <v>3.8461538461538464E-2</v>
          </cell>
          <cell r="Q724">
            <v>0</v>
          </cell>
          <cell r="R724">
            <v>0</v>
          </cell>
          <cell r="T724">
            <v>724</v>
          </cell>
          <cell r="U724">
            <v>0</v>
          </cell>
          <cell r="V724">
            <v>0</v>
          </cell>
          <cell r="W724">
            <v>0</v>
          </cell>
          <cell r="X724">
            <v>0</v>
          </cell>
          <cell r="Y724">
            <v>0</v>
          </cell>
          <cell r="Z724">
            <v>0</v>
          </cell>
          <cell r="AA724">
            <v>0</v>
          </cell>
        </row>
        <row r="725">
          <cell r="B725" t="str">
            <v>TOTAL</v>
          </cell>
          <cell r="C725">
            <v>0</v>
          </cell>
          <cell r="D725">
            <v>0</v>
          </cell>
          <cell r="E725">
            <v>0</v>
          </cell>
          <cell r="F725">
            <v>0</v>
          </cell>
          <cell r="G725">
            <v>0</v>
          </cell>
          <cell r="H725">
            <v>0</v>
          </cell>
          <cell r="I725">
            <v>0.5</v>
          </cell>
          <cell r="J725">
            <v>20</v>
          </cell>
          <cell r="K725">
            <v>3.5</v>
          </cell>
          <cell r="L725">
            <v>0</v>
          </cell>
          <cell r="M725">
            <v>0.95</v>
          </cell>
          <cell r="N725">
            <v>1</v>
          </cell>
          <cell r="O725">
            <v>0.875</v>
          </cell>
          <cell r="P725">
            <v>2.0833333333333332E-2</v>
          </cell>
          <cell r="Q725" t="str">
            <v>Hiras Silaban</v>
          </cell>
          <cell r="R725" t="str">
            <v>Fresye A L</v>
          </cell>
          <cell r="T725">
            <v>725</v>
          </cell>
          <cell r="U725">
            <v>0</v>
          </cell>
          <cell r="V725">
            <v>0</v>
          </cell>
          <cell r="W725">
            <v>0</v>
          </cell>
          <cell r="X725">
            <v>0</v>
          </cell>
          <cell r="Y725">
            <v>0</v>
          </cell>
          <cell r="Z725">
            <v>0</v>
          </cell>
          <cell r="AA725">
            <v>0</v>
          </cell>
        </row>
        <row r="726">
          <cell r="T726">
            <v>726</v>
          </cell>
        </row>
        <row r="727">
          <cell r="B727" t="str">
            <v>TIME</v>
          </cell>
          <cell r="C727" t="str">
            <v>WASTE</v>
          </cell>
          <cell r="D727" t="str">
            <v>EX430</v>
          </cell>
          <cell r="E727" t="str">
            <v>TYPE</v>
          </cell>
          <cell r="F727" t="str">
            <v>PC 200</v>
          </cell>
          <cell r="H727" t="str">
            <v>Plan Prod'ty :</v>
          </cell>
          <cell r="J727">
            <v>0</v>
          </cell>
          <cell r="M727" t="str">
            <v>Distance :</v>
          </cell>
          <cell r="O727">
            <v>0</v>
          </cell>
          <cell r="T727">
            <v>727</v>
          </cell>
          <cell r="U727" t="str">
            <v>EX430</v>
          </cell>
        </row>
        <row r="728">
          <cell r="C728" t="str">
            <v>MAT</v>
          </cell>
          <cell r="D728" t="str">
            <v>PROD</v>
          </cell>
          <cell r="E728" t="str">
            <v>PROD'TY</v>
          </cell>
          <cell r="F728" t="str">
            <v>Q'TY DT</v>
          </cell>
          <cell r="J728" t="str">
            <v>HOURS</v>
          </cell>
          <cell r="Q728" t="str">
            <v>REMARK PRODUKTIVITAS</v>
          </cell>
          <cell r="T728">
            <v>728</v>
          </cell>
          <cell r="U728" t="str">
            <v>ROM</v>
          </cell>
          <cell r="V728" t="str">
            <v>Crush1</v>
          </cell>
          <cell r="W728" t="str">
            <v>Crush2</v>
          </cell>
          <cell r="X728" t="str">
            <v>Crush3</v>
          </cell>
          <cell r="Y728" t="str">
            <v>Crush4</v>
          </cell>
          <cell r="Z728" t="str">
            <v>Crush5</v>
          </cell>
          <cell r="AA728" t="str">
            <v>Crush6</v>
          </cell>
        </row>
        <row r="729">
          <cell r="E729" t="str">
            <v>( By work )</v>
          </cell>
          <cell r="F729" t="str">
            <v>785</v>
          </cell>
          <cell r="G729" t="str">
            <v>785-CB</v>
          </cell>
          <cell r="H729" t="str">
            <v>A40/HM</v>
          </cell>
          <cell r="I729" t="str">
            <v>Total</v>
          </cell>
          <cell r="J729" t="str">
            <v>Work</v>
          </cell>
          <cell r="K729" t="str">
            <v>General</v>
          </cell>
          <cell r="L729" t="str">
            <v>Delay</v>
          </cell>
          <cell r="M729" t="str">
            <v>Idle</v>
          </cell>
          <cell r="N729" t="str">
            <v>Rain</v>
          </cell>
          <cell r="O729" t="str">
            <v>Slipp</v>
          </cell>
          <cell r="P729" t="str">
            <v>B/D</v>
          </cell>
          <cell r="T729">
            <v>729</v>
          </cell>
        </row>
        <row r="730">
          <cell r="B730" t="str">
            <v>07  - 08</v>
          </cell>
          <cell r="C730" t="str">
            <v>OB</v>
          </cell>
          <cell r="D730">
            <v>0</v>
          </cell>
          <cell r="E730">
            <v>0</v>
          </cell>
          <cell r="F730">
            <v>0</v>
          </cell>
          <cell r="G730">
            <v>0</v>
          </cell>
          <cell r="H730">
            <v>0</v>
          </cell>
          <cell r="I730">
            <v>0</v>
          </cell>
          <cell r="J730">
            <v>0</v>
          </cell>
          <cell r="K730">
            <v>0</v>
          </cell>
          <cell r="L730">
            <v>60</v>
          </cell>
          <cell r="M730">
            <v>0</v>
          </cell>
          <cell r="N730">
            <v>0</v>
          </cell>
          <cell r="O730">
            <v>0</v>
          </cell>
          <cell r="Q730" t="str">
            <v>General Work</v>
          </cell>
          <cell r="T730">
            <v>730</v>
          </cell>
          <cell r="U730">
            <v>0</v>
          </cell>
          <cell r="V730">
            <v>0</v>
          </cell>
          <cell r="W730">
            <v>0</v>
          </cell>
          <cell r="X730">
            <v>0</v>
          </cell>
          <cell r="Y730">
            <v>0</v>
          </cell>
          <cell r="Z730">
            <v>0</v>
          </cell>
          <cell r="AA730">
            <v>0</v>
          </cell>
        </row>
        <row r="731">
          <cell r="B731" t="str">
            <v>08  - 09</v>
          </cell>
          <cell r="C731" t="str">
            <v>OB</v>
          </cell>
          <cell r="D731">
            <v>0</v>
          </cell>
          <cell r="E731">
            <v>0</v>
          </cell>
          <cell r="F731">
            <v>0</v>
          </cell>
          <cell r="G731">
            <v>0</v>
          </cell>
          <cell r="H731">
            <v>0</v>
          </cell>
          <cell r="I731">
            <v>0</v>
          </cell>
          <cell r="J731">
            <v>0</v>
          </cell>
          <cell r="K731">
            <v>0</v>
          </cell>
          <cell r="L731">
            <v>60</v>
          </cell>
          <cell r="M731">
            <v>0</v>
          </cell>
          <cell r="N731">
            <v>0</v>
          </cell>
          <cell r="O731">
            <v>0</v>
          </cell>
          <cell r="Q731" t="str">
            <v>General Work</v>
          </cell>
          <cell r="T731">
            <v>731</v>
          </cell>
          <cell r="U731">
            <v>0</v>
          </cell>
          <cell r="V731">
            <v>0</v>
          </cell>
          <cell r="W731">
            <v>0</v>
          </cell>
          <cell r="X731">
            <v>0</v>
          </cell>
          <cell r="Y731">
            <v>0</v>
          </cell>
          <cell r="Z731">
            <v>0</v>
          </cell>
          <cell r="AA731">
            <v>0</v>
          </cell>
        </row>
        <row r="732">
          <cell r="B732" t="str">
            <v>09  - 10</v>
          </cell>
          <cell r="C732" t="str">
            <v>OB</v>
          </cell>
          <cell r="D732">
            <v>0</v>
          </cell>
          <cell r="E732">
            <v>0</v>
          </cell>
          <cell r="F732">
            <v>0</v>
          </cell>
          <cell r="G732">
            <v>0</v>
          </cell>
          <cell r="H732">
            <v>0</v>
          </cell>
          <cell r="I732">
            <v>0</v>
          </cell>
          <cell r="J732">
            <v>0</v>
          </cell>
          <cell r="K732">
            <v>0</v>
          </cell>
          <cell r="L732">
            <v>60</v>
          </cell>
          <cell r="M732">
            <v>0</v>
          </cell>
          <cell r="N732">
            <v>0</v>
          </cell>
          <cell r="O732">
            <v>0</v>
          </cell>
          <cell r="Q732" t="str">
            <v>General Work</v>
          </cell>
          <cell r="T732">
            <v>732</v>
          </cell>
          <cell r="U732">
            <v>0</v>
          </cell>
          <cell r="V732">
            <v>0</v>
          </cell>
          <cell r="W732">
            <v>0</v>
          </cell>
          <cell r="X732">
            <v>0</v>
          </cell>
          <cell r="Y732">
            <v>0</v>
          </cell>
          <cell r="Z732">
            <v>0</v>
          </cell>
          <cell r="AA732">
            <v>0</v>
          </cell>
        </row>
        <row r="733">
          <cell r="B733" t="str">
            <v>10  - 11</v>
          </cell>
          <cell r="C733" t="str">
            <v>OB</v>
          </cell>
          <cell r="D733">
            <v>0</v>
          </cell>
          <cell r="E733">
            <v>0</v>
          </cell>
          <cell r="F733">
            <v>0</v>
          </cell>
          <cell r="G733">
            <v>0</v>
          </cell>
          <cell r="H733">
            <v>0</v>
          </cell>
          <cell r="I733">
            <v>0</v>
          </cell>
          <cell r="J733">
            <v>0</v>
          </cell>
          <cell r="K733">
            <v>0</v>
          </cell>
          <cell r="L733">
            <v>60</v>
          </cell>
          <cell r="M733">
            <v>0</v>
          </cell>
          <cell r="N733">
            <v>0</v>
          </cell>
          <cell r="O733">
            <v>0</v>
          </cell>
          <cell r="Q733" t="str">
            <v>General Work</v>
          </cell>
          <cell r="T733">
            <v>733</v>
          </cell>
          <cell r="U733">
            <v>0</v>
          </cell>
          <cell r="V733">
            <v>0</v>
          </cell>
          <cell r="W733">
            <v>0</v>
          </cell>
          <cell r="X733">
            <v>0</v>
          </cell>
          <cell r="Y733">
            <v>0</v>
          </cell>
          <cell r="Z733">
            <v>0</v>
          </cell>
          <cell r="AA733">
            <v>0</v>
          </cell>
        </row>
        <row r="734">
          <cell r="B734" t="str">
            <v>11  - 12</v>
          </cell>
          <cell r="C734" t="str">
            <v>OB</v>
          </cell>
          <cell r="D734">
            <v>0</v>
          </cell>
          <cell r="E734">
            <v>0</v>
          </cell>
          <cell r="F734">
            <v>0</v>
          </cell>
          <cell r="G734">
            <v>0</v>
          </cell>
          <cell r="H734">
            <v>0</v>
          </cell>
          <cell r="I734">
            <v>0</v>
          </cell>
          <cell r="J734">
            <v>0</v>
          </cell>
          <cell r="K734">
            <v>0</v>
          </cell>
          <cell r="L734">
            <v>60</v>
          </cell>
          <cell r="M734">
            <v>0</v>
          </cell>
          <cell r="N734">
            <v>0</v>
          </cell>
          <cell r="O734">
            <v>0</v>
          </cell>
          <cell r="Q734" t="str">
            <v>General Work</v>
          </cell>
          <cell r="T734">
            <v>734</v>
          </cell>
          <cell r="U734">
            <v>0</v>
          </cell>
          <cell r="V734">
            <v>0</v>
          </cell>
          <cell r="W734">
            <v>0</v>
          </cell>
          <cell r="X734">
            <v>0</v>
          </cell>
          <cell r="Y734">
            <v>0</v>
          </cell>
          <cell r="Z734">
            <v>0</v>
          </cell>
          <cell r="AA734">
            <v>0</v>
          </cell>
        </row>
        <row r="735">
          <cell r="B735" t="str">
            <v>12  - 13</v>
          </cell>
          <cell r="C735" t="str">
            <v>OB</v>
          </cell>
          <cell r="D735">
            <v>0</v>
          </cell>
          <cell r="E735">
            <v>0</v>
          </cell>
          <cell r="F735">
            <v>0</v>
          </cell>
          <cell r="G735">
            <v>0</v>
          </cell>
          <cell r="H735">
            <v>0</v>
          </cell>
          <cell r="I735">
            <v>0</v>
          </cell>
          <cell r="J735">
            <v>0</v>
          </cell>
          <cell r="K735">
            <v>0</v>
          </cell>
          <cell r="L735">
            <v>60</v>
          </cell>
          <cell r="M735">
            <v>0</v>
          </cell>
          <cell r="N735">
            <v>0</v>
          </cell>
          <cell r="O735">
            <v>0</v>
          </cell>
          <cell r="Q735" t="str">
            <v>Rest Time</v>
          </cell>
          <cell r="T735">
            <v>735</v>
          </cell>
          <cell r="U735">
            <v>0</v>
          </cell>
          <cell r="V735">
            <v>0</v>
          </cell>
          <cell r="W735">
            <v>0</v>
          </cell>
          <cell r="X735">
            <v>0</v>
          </cell>
          <cell r="Y735">
            <v>0</v>
          </cell>
          <cell r="Z735">
            <v>0</v>
          </cell>
          <cell r="AA735">
            <v>0</v>
          </cell>
        </row>
        <row r="736">
          <cell r="B736" t="str">
            <v>13  -  14</v>
          </cell>
          <cell r="C736" t="str">
            <v>OB</v>
          </cell>
          <cell r="D736">
            <v>0</v>
          </cell>
          <cell r="E736">
            <v>0</v>
          </cell>
          <cell r="F736">
            <v>0</v>
          </cell>
          <cell r="G736">
            <v>0</v>
          </cell>
          <cell r="H736">
            <v>0</v>
          </cell>
          <cell r="I736">
            <v>0</v>
          </cell>
          <cell r="J736">
            <v>0</v>
          </cell>
          <cell r="K736">
            <v>0</v>
          </cell>
          <cell r="L736">
            <v>60</v>
          </cell>
          <cell r="M736">
            <v>0</v>
          </cell>
          <cell r="N736">
            <v>0</v>
          </cell>
          <cell r="O736">
            <v>0</v>
          </cell>
          <cell r="Q736" t="str">
            <v>General Work</v>
          </cell>
          <cell r="T736">
            <v>736</v>
          </cell>
          <cell r="U736">
            <v>0</v>
          </cell>
          <cell r="V736">
            <v>0</v>
          </cell>
          <cell r="W736">
            <v>0</v>
          </cell>
          <cell r="X736">
            <v>0</v>
          </cell>
          <cell r="Y736">
            <v>0</v>
          </cell>
          <cell r="Z736">
            <v>0</v>
          </cell>
          <cell r="AA736">
            <v>0</v>
          </cell>
        </row>
        <row r="737">
          <cell r="B737" t="str">
            <v>14  -  15</v>
          </cell>
          <cell r="C737" t="str">
            <v>OB</v>
          </cell>
          <cell r="D737">
            <v>0</v>
          </cell>
          <cell r="E737">
            <v>0</v>
          </cell>
          <cell r="F737">
            <v>0</v>
          </cell>
          <cell r="G737">
            <v>0</v>
          </cell>
          <cell r="H737">
            <v>0</v>
          </cell>
          <cell r="I737">
            <v>0</v>
          </cell>
          <cell r="J737">
            <v>0</v>
          </cell>
          <cell r="K737">
            <v>0</v>
          </cell>
          <cell r="L737">
            <v>60</v>
          </cell>
          <cell r="M737">
            <v>0</v>
          </cell>
          <cell r="N737">
            <v>0</v>
          </cell>
          <cell r="O737">
            <v>0</v>
          </cell>
          <cell r="Q737" t="str">
            <v>General Work</v>
          </cell>
          <cell r="T737">
            <v>737</v>
          </cell>
          <cell r="U737">
            <v>0</v>
          </cell>
          <cell r="V737">
            <v>0</v>
          </cell>
          <cell r="W737">
            <v>0</v>
          </cell>
          <cell r="X737">
            <v>0</v>
          </cell>
          <cell r="Y737">
            <v>0</v>
          </cell>
          <cell r="Z737">
            <v>0</v>
          </cell>
          <cell r="AA737">
            <v>0</v>
          </cell>
        </row>
        <row r="738">
          <cell r="B738" t="str">
            <v>15  -  16</v>
          </cell>
          <cell r="C738" t="str">
            <v>OB</v>
          </cell>
          <cell r="D738">
            <v>0</v>
          </cell>
          <cell r="E738">
            <v>0</v>
          </cell>
          <cell r="F738">
            <v>0</v>
          </cell>
          <cell r="G738">
            <v>0</v>
          </cell>
          <cell r="H738">
            <v>0</v>
          </cell>
          <cell r="I738">
            <v>0</v>
          </cell>
          <cell r="J738">
            <v>0</v>
          </cell>
          <cell r="K738">
            <v>0</v>
          </cell>
          <cell r="L738">
            <v>60</v>
          </cell>
          <cell r="M738">
            <v>0</v>
          </cell>
          <cell r="N738">
            <v>0</v>
          </cell>
          <cell r="O738">
            <v>0</v>
          </cell>
          <cell r="Q738" t="str">
            <v>General Work</v>
          </cell>
          <cell r="T738">
            <v>738</v>
          </cell>
          <cell r="U738">
            <v>0</v>
          </cell>
          <cell r="V738">
            <v>0</v>
          </cell>
          <cell r="W738">
            <v>0</v>
          </cell>
          <cell r="X738">
            <v>0</v>
          </cell>
          <cell r="Y738">
            <v>0</v>
          </cell>
          <cell r="Z738">
            <v>0</v>
          </cell>
          <cell r="AA738">
            <v>0</v>
          </cell>
        </row>
        <row r="739">
          <cell r="B739" t="str">
            <v>16  -  17</v>
          </cell>
          <cell r="C739" t="str">
            <v>OB</v>
          </cell>
          <cell r="D739">
            <v>0</v>
          </cell>
          <cell r="E739">
            <v>0</v>
          </cell>
          <cell r="F739">
            <v>0</v>
          </cell>
          <cell r="G739">
            <v>0</v>
          </cell>
          <cell r="H739">
            <v>0</v>
          </cell>
          <cell r="I739">
            <v>0</v>
          </cell>
          <cell r="J739">
            <v>0</v>
          </cell>
          <cell r="K739">
            <v>0</v>
          </cell>
          <cell r="L739">
            <v>60</v>
          </cell>
          <cell r="M739">
            <v>0</v>
          </cell>
          <cell r="N739">
            <v>0</v>
          </cell>
          <cell r="O739">
            <v>0</v>
          </cell>
          <cell r="Q739" t="str">
            <v>General Work</v>
          </cell>
          <cell r="T739">
            <v>739</v>
          </cell>
          <cell r="U739">
            <v>0</v>
          </cell>
          <cell r="V739">
            <v>0</v>
          </cell>
          <cell r="W739">
            <v>0</v>
          </cell>
          <cell r="X739">
            <v>0</v>
          </cell>
          <cell r="Y739">
            <v>0</v>
          </cell>
          <cell r="Z739">
            <v>0</v>
          </cell>
          <cell r="AA739">
            <v>0</v>
          </cell>
        </row>
        <row r="740">
          <cell r="B740" t="str">
            <v>17  -  18</v>
          </cell>
          <cell r="C740" t="str">
            <v>OB</v>
          </cell>
          <cell r="D740">
            <v>0</v>
          </cell>
          <cell r="E740">
            <v>0</v>
          </cell>
          <cell r="F740">
            <v>0</v>
          </cell>
          <cell r="G740">
            <v>0</v>
          </cell>
          <cell r="H740">
            <v>0</v>
          </cell>
          <cell r="I740">
            <v>0</v>
          </cell>
          <cell r="J740">
            <v>0</v>
          </cell>
          <cell r="K740">
            <v>0</v>
          </cell>
          <cell r="L740">
            <v>60</v>
          </cell>
          <cell r="M740">
            <v>0</v>
          </cell>
          <cell r="N740">
            <v>0</v>
          </cell>
          <cell r="O740">
            <v>0</v>
          </cell>
          <cell r="Q740" t="str">
            <v>Shift Change</v>
          </cell>
          <cell r="T740">
            <v>740</v>
          </cell>
          <cell r="U740">
            <v>0</v>
          </cell>
          <cell r="V740">
            <v>0</v>
          </cell>
          <cell r="W740">
            <v>0</v>
          </cell>
          <cell r="X740">
            <v>0</v>
          </cell>
          <cell r="Y740">
            <v>0</v>
          </cell>
          <cell r="Z740">
            <v>0</v>
          </cell>
          <cell r="AA740">
            <v>0</v>
          </cell>
        </row>
        <row r="741">
          <cell r="B741" t="str">
            <v>18  -  19</v>
          </cell>
          <cell r="C741" t="str">
            <v>OB</v>
          </cell>
          <cell r="D741">
            <v>0</v>
          </cell>
          <cell r="E741">
            <v>0</v>
          </cell>
          <cell r="F741">
            <v>0</v>
          </cell>
          <cell r="G741">
            <v>0</v>
          </cell>
          <cell r="H741">
            <v>0</v>
          </cell>
          <cell r="I741">
            <v>0</v>
          </cell>
          <cell r="J741">
            <v>0</v>
          </cell>
          <cell r="K741">
            <v>0</v>
          </cell>
          <cell r="L741">
            <v>60</v>
          </cell>
          <cell r="M741">
            <v>0</v>
          </cell>
          <cell r="N741">
            <v>0</v>
          </cell>
          <cell r="O741">
            <v>0</v>
          </cell>
          <cell r="Q741" t="str">
            <v>General</v>
          </cell>
          <cell r="T741">
            <v>741</v>
          </cell>
          <cell r="U741">
            <v>0</v>
          </cell>
          <cell r="V741">
            <v>0</v>
          </cell>
          <cell r="W741">
            <v>0</v>
          </cell>
          <cell r="X741">
            <v>0</v>
          </cell>
          <cell r="Y741">
            <v>0</v>
          </cell>
          <cell r="Z741">
            <v>0</v>
          </cell>
          <cell r="AA741">
            <v>0</v>
          </cell>
        </row>
        <row r="742">
          <cell r="B742" t="str">
            <v>19  -  20</v>
          </cell>
          <cell r="C742" t="str">
            <v>OB</v>
          </cell>
          <cell r="D742">
            <v>0</v>
          </cell>
          <cell r="E742">
            <v>0</v>
          </cell>
          <cell r="F742">
            <v>0</v>
          </cell>
          <cell r="G742">
            <v>0</v>
          </cell>
          <cell r="H742">
            <v>0</v>
          </cell>
          <cell r="I742">
            <v>0</v>
          </cell>
          <cell r="J742">
            <v>0</v>
          </cell>
          <cell r="K742">
            <v>0</v>
          </cell>
          <cell r="L742">
            <v>60</v>
          </cell>
          <cell r="M742">
            <v>0</v>
          </cell>
          <cell r="N742">
            <v>0</v>
          </cell>
          <cell r="O742">
            <v>0</v>
          </cell>
          <cell r="Q742" t="str">
            <v>General</v>
          </cell>
          <cell r="T742">
            <v>742</v>
          </cell>
          <cell r="U742">
            <v>0</v>
          </cell>
          <cell r="V742">
            <v>0</v>
          </cell>
          <cell r="W742">
            <v>0</v>
          </cell>
          <cell r="X742">
            <v>0</v>
          </cell>
          <cell r="Y742">
            <v>0</v>
          </cell>
          <cell r="Z742">
            <v>0</v>
          </cell>
          <cell r="AA742">
            <v>0</v>
          </cell>
        </row>
        <row r="743">
          <cell r="B743" t="str">
            <v>20  -  21</v>
          </cell>
          <cell r="C743" t="str">
            <v>OB</v>
          </cell>
          <cell r="D743">
            <v>0</v>
          </cell>
          <cell r="E743">
            <v>0</v>
          </cell>
          <cell r="F743">
            <v>0</v>
          </cell>
          <cell r="G743">
            <v>0</v>
          </cell>
          <cell r="H743">
            <v>0</v>
          </cell>
          <cell r="I743">
            <v>0</v>
          </cell>
          <cell r="J743">
            <v>0</v>
          </cell>
          <cell r="K743">
            <v>0</v>
          </cell>
          <cell r="L743">
            <v>60</v>
          </cell>
          <cell r="M743">
            <v>0</v>
          </cell>
          <cell r="N743">
            <v>0</v>
          </cell>
          <cell r="O743">
            <v>0</v>
          </cell>
          <cell r="Q743" t="str">
            <v>General</v>
          </cell>
          <cell r="T743">
            <v>743</v>
          </cell>
          <cell r="U743">
            <v>0</v>
          </cell>
          <cell r="V743">
            <v>0</v>
          </cell>
          <cell r="W743">
            <v>0</v>
          </cell>
          <cell r="X743">
            <v>0</v>
          </cell>
          <cell r="Y743">
            <v>0</v>
          </cell>
          <cell r="Z743">
            <v>0</v>
          </cell>
          <cell r="AA743">
            <v>0</v>
          </cell>
        </row>
        <row r="744">
          <cell r="B744" t="str">
            <v>21  -  22</v>
          </cell>
          <cell r="C744" t="str">
            <v>OB</v>
          </cell>
          <cell r="D744">
            <v>0</v>
          </cell>
          <cell r="E744">
            <v>0</v>
          </cell>
          <cell r="F744">
            <v>0</v>
          </cell>
          <cell r="G744">
            <v>0</v>
          </cell>
          <cell r="H744">
            <v>0</v>
          </cell>
          <cell r="I744">
            <v>0</v>
          </cell>
          <cell r="J744">
            <v>0</v>
          </cell>
          <cell r="K744">
            <v>0</v>
          </cell>
          <cell r="L744">
            <v>60</v>
          </cell>
          <cell r="M744">
            <v>0</v>
          </cell>
          <cell r="N744">
            <v>0</v>
          </cell>
          <cell r="O744">
            <v>0</v>
          </cell>
          <cell r="Q744" t="str">
            <v>General</v>
          </cell>
          <cell r="T744">
            <v>744</v>
          </cell>
          <cell r="U744">
            <v>0</v>
          </cell>
          <cell r="V744">
            <v>0</v>
          </cell>
          <cell r="W744">
            <v>0</v>
          </cell>
          <cell r="X744">
            <v>0</v>
          </cell>
          <cell r="Y744">
            <v>0</v>
          </cell>
          <cell r="Z744">
            <v>0</v>
          </cell>
          <cell r="AA744">
            <v>0</v>
          </cell>
        </row>
        <row r="745">
          <cell r="B745" t="str">
            <v>22  -  23</v>
          </cell>
          <cell r="C745" t="str">
            <v>OB</v>
          </cell>
          <cell r="D745">
            <v>0</v>
          </cell>
          <cell r="E745">
            <v>0</v>
          </cell>
          <cell r="F745">
            <v>0</v>
          </cell>
          <cell r="G745">
            <v>0</v>
          </cell>
          <cell r="H745">
            <v>0</v>
          </cell>
          <cell r="I745">
            <v>0</v>
          </cell>
          <cell r="J745">
            <v>0</v>
          </cell>
          <cell r="K745">
            <v>0</v>
          </cell>
          <cell r="L745">
            <v>60</v>
          </cell>
          <cell r="M745">
            <v>0</v>
          </cell>
          <cell r="N745">
            <v>0</v>
          </cell>
          <cell r="O745">
            <v>0</v>
          </cell>
          <cell r="Q745" t="str">
            <v>General</v>
          </cell>
          <cell r="T745">
            <v>745</v>
          </cell>
          <cell r="U745">
            <v>0</v>
          </cell>
          <cell r="V745">
            <v>0</v>
          </cell>
          <cell r="W745">
            <v>0</v>
          </cell>
          <cell r="X745">
            <v>0</v>
          </cell>
          <cell r="Y745">
            <v>0</v>
          </cell>
          <cell r="Z745">
            <v>0</v>
          </cell>
          <cell r="AA745">
            <v>0</v>
          </cell>
        </row>
        <row r="746">
          <cell r="B746" t="str">
            <v>23  -  24</v>
          </cell>
          <cell r="C746" t="str">
            <v>OB</v>
          </cell>
          <cell r="D746">
            <v>0</v>
          </cell>
          <cell r="E746">
            <v>0</v>
          </cell>
          <cell r="F746">
            <v>0</v>
          </cell>
          <cell r="G746">
            <v>0</v>
          </cell>
          <cell r="H746">
            <v>0</v>
          </cell>
          <cell r="I746">
            <v>0</v>
          </cell>
          <cell r="J746">
            <v>0</v>
          </cell>
          <cell r="K746">
            <v>0</v>
          </cell>
          <cell r="L746">
            <v>60</v>
          </cell>
          <cell r="M746">
            <v>0</v>
          </cell>
          <cell r="N746">
            <v>0</v>
          </cell>
          <cell r="O746">
            <v>0</v>
          </cell>
          <cell r="Q746" t="str">
            <v>General</v>
          </cell>
          <cell r="T746">
            <v>746</v>
          </cell>
          <cell r="U746">
            <v>0</v>
          </cell>
          <cell r="V746">
            <v>0</v>
          </cell>
          <cell r="W746">
            <v>0</v>
          </cell>
          <cell r="X746">
            <v>0</v>
          </cell>
          <cell r="Y746">
            <v>0</v>
          </cell>
          <cell r="Z746">
            <v>0</v>
          </cell>
          <cell r="AA746">
            <v>0</v>
          </cell>
        </row>
        <row r="747">
          <cell r="B747" t="str">
            <v>24  -  01</v>
          </cell>
          <cell r="C747" t="str">
            <v>OB</v>
          </cell>
          <cell r="D747">
            <v>0</v>
          </cell>
          <cell r="E747">
            <v>0</v>
          </cell>
          <cell r="F747">
            <v>0</v>
          </cell>
          <cell r="G747">
            <v>0</v>
          </cell>
          <cell r="H747">
            <v>0</v>
          </cell>
          <cell r="I747">
            <v>0</v>
          </cell>
          <cell r="J747">
            <v>0</v>
          </cell>
          <cell r="K747">
            <v>0</v>
          </cell>
          <cell r="L747">
            <v>60</v>
          </cell>
          <cell r="M747">
            <v>0</v>
          </cell>
          <cell r="N747">
            <v>0</v>
          </cell>
          <cell r="O747">
            <v>0</v>
          </cell>
          <cell r="Q747" t="str">
            <v>Rest Time</v>
          </cell>
          <cell r="T747">
            <v>747</v>
          </cell>
          <cell r="U747">
            <v>0</v>
          </cell>
          <cell r="V747">
            <v>0</v>
          </cell>
          <cell r="W747">
            <v>0</v>
          </cell>
          <cell r="X747">
            <v>0</v>
          </cell>
          <cell r="Y747">
            <v>0</v>
          </cell>
          <cell r="Z747">
            <v>0</v>
          </cell>
          <cell r="AA747">
            <v>0</v>
          </cell>
        </row>
        <row r="748">
          <cell r="B748" t="str">
            <v>01  -  02</v>
          </cell>
          <cell r="C748" t="str">
            <v>OB</v>
          </cell>
          <cell r="D748">
            <v>0</v>
          </cell>
          <cell r="E748">
            <v>0</v>
          </cell>
          <cell r="F748">
            <v>0</v>
          </cell>
          <cell r="G748">
            <v>0</v>
          </cell>
          <cell r="H748">
            <v>0</v>
          </cell>
          <cell r="I748">
            <v>0</v>
          </cell>
          <cell r="J748">
            <v>0</v>
          </cell>
          <cell r="K748">
            <v>0</v>
          </cell>
          <cell r="L748">
            <v>60</v>
          </cell>
          <cell r="M748">
            <v>0</v>
          </cell>
          <cell r="N748">
            <v>0</v>
          </cell>
          <cell r="O748">
            <v>0</v>
          </cell>
          <cell r="Q748" t="str">
            <v>General</v>
          </cell>
          <cell r="T748">
            <v>748</v>
          </cell>
          <cell r="U748">
            <v>0</v>
          </cell>
          <cell r="V748">
            <v>0</v>
          </cell>
          <cell r="W748">
            <v>0</v>
          </cell>
          <cell r="X748">
            <v>0</v>
          </cell>
          <cell r="Y748">
            <v>0</v>
          </cell>
          <cell r="Z748">
            <v>0</v>
          </cell>
          <cell r="AA748">
            <v>0</v>
          </cell>
        </row>
        <row r="749">
          <cell r="B749" t="str">
            <v>02  -  03</v>
          </cell>
          <cell r="C749" t="str">
            <v>OB</v>
          </cell>
          <cell r="D749">
            <v>0</v>
          </cell>
          <cell r="E749">
            <v>0</v>
          </cell>
          <cell r="F749">
            <v>0</v>
          </cell>
          <cell r="G749">
            <v>0</v>
          </cell>
          <cell r="H749">
            <v>0</v>
          </cell>
          <cell r="I749">
            <v>0</v>
          </cell>
          <cell r="J749">
            <v>0</v>
          </cell>
          <cell r="K749">
            <v>0</v>
          </cell>
          <cell r="L749">
            <v>60</v>
          </cell>
          <cell r="M749">
            <v>0</v>
          </cell>
          <cell r="N749">
            <v>0</v>
          </cell>
          <cell r="O749">
            <v>0</v>
          </cell>
          <cell r="Q749" t="str">
            <v>General</v>
          </cell>
          <cell r="T749">
            <v>749</v>
          </cell>
          <cell r="U749">
            <v>0</v>
          </cell>
          <cell r="V749">
            <v>0</v>
          </cell>
          <cell r="W749">
            <v>0</v>
          </cell>
          <cell r="X749">
            <v>0</v>
          </cell>
          <cell r="Y749">
            <v>0</v>
          </cell>
          <cell r="Z749">
            <v>0</v>
          </cell>
          <cell r="AA749">
            <v>0</v>
          </cell>
        </row>
        <row r="750">
          <cell r="B750" t="str">
            <v>03  -  04</v>
          </cell>
          <cell r="C750" t="str">
            <v>OB</v>
          </cell>
          <cell r="D750">
            <v>0</v>
          </cell>
          <cell r="E750">
            <v>0</v>
          </cell>
          <cell r="F750">
            <v>0</v>
          </cell>
          <cell r="G750">
            <v>0</v>
          </cell>
          <cell r="H750">
            <v>0</v>
          </cell>
          <cell r="I750">
            <v>0</v>
          </cell>
          <cell r="J750">
            <v>0</v>
          </cell>
          <cell r="K750">
            <v>0</v>
          </cell>
          <cell r="L750">
            <v>0</v>
          </cell>
          <cell r="M750">
            <v>0</v>
          </cell>
          <cell r="N750">
            <v>60</v>
          </cell>
          <cell r="O750">
            <v>0</v>
          </cell>
          <cell r="Q750" t="str">
            <v>Rain</v>
          </cell>
          <cell r="T750">
            <v>750</v>
          </cell>
          <cell r="U750">
            <v>0</v>
          </cell>
          <cell r="V750">
            <v>0</v>
          </cell>
          <cell r="W750">
            <v>0</v>
          </cell>
          <cell r="X750">
            <v>0</v>
          </cell>
          <cell r="Y750">
            <v>0</v>
          </cell>
          <cell r="Z750">
            <v>0</v>
          </cell>
          <cell r="AA750">
            <v>0</v>
          </cell>
        </row>
        <row r="751">
          <cell r="B751" t="str">
            <v>04  -  05</v>
          </cell>
          <cell r="C751" t="str">
            <v>OB</v>
          </cell>
          <cell r="D751">
            <v>0</v>
          </cell>
          <cell r="E751">
            <v>0</v>
          </cell>
          <cell r="F751">
            <v>0</v>
          </cell>
          <cell r="G751">
            <v>0</v>
          </cell>
          <cell r="H751">
            <v>0</v>
          </cell>
          <cell r="I751">
            <v>0</v>
          </cell>
          <cell r="J751">
            <v>0</v>
          </cell>
          <cell r="K751">
            <v>0</v>
          </cell>
          <cell r="L751">
            <v>0</v>
          </cell>
          <cell r="M751">
            <v>0</v>
          </cell>
          <cell r="N751">
            <v>0</v>
          </cell>
          <cell r="O751">
            <v>60</v>
          </cell>
          <cell r="Q751" t="str">
            <v>Slippery</v>
          </cell>
          <cell r="T751">
            <v>751</v>
          </cell>
          <cell r="U751">
            <v>0</v>
          </cell>
          <cell r="V751">
            <v>0</v>
          </cell>
          <cell r="W751">
            <v>0</v>
          </cell>
          <cell r="X751">
            <v>0</v>
          </cell>
          <cell r="Y751">
            <v>0</v>
          </cell>
          <cell r="Z751">
            <v>0</v>
          </cell>
          <cell r="AA751">
            <v>0</v>
          </cell>
        </row>
        <row r="752">
          <cell r="B752" t="str">
            <v>05  -  06</v>
          </cell>
          <cell r="C752" t="str">
            <v>OB</v>
          </cell>
          <cell r="D752">
            <v>0</v>
          </cell>
          <cell r="E752">
            <v>0</v>
          </cell>
          <cell r="F752">
            <v>0</v>
          </cell>
          <cell r="G752">
            <v>0</v>
          </cell>
          <cell r="H752">
            <v>0</v>
          </cell>
          <cell r="I752">
            <v>0</v>
          </cell>
          <cell r="J752">
            <v>0</v>
          </cell>
          <cell r="K752">
            <v>0</v>
          </cell>
          <cell r="L752">
            <v>0</v>
          </cell>
          <cell r="M752">
            <v>0</v>
          </cell>
          <cell r="N752">
            <v>0</v>
          </cell>
          <cell r="O752">
            <v>60</v>
          </cell>
          <cell r="Q752" t="str">
            <v>Slippery</v>
          </cell>
          <cell r="T752">
            <v>752</v>
          </cell>
          <cell r="U752">
            <v>0</v>
          </cell>
          <cell r="V752">
            <v>0</v>
          </cell>
          <cell r="W752">
            <v>0</v>
          </cell>
          <cell r="X752">
            <v>0</v>
          </cell>
          <cell r="Y752">
            <v>0</v>
          </cell>
          <cell r="Z752">
            <v>0</v>
          </cell>
          <cell r="AA752">
            <v>0</v>
          </cell>
        </row>
        <row r="753">
          <cell r="B753" t="str">
            <v>06  -  07</v>
          </cell>
          <cell r="C753" t="str">
            <v>OB</v>
          </cell>
          <cell r="D753">
            <v>0</v>
          </cell>
          <cell r="E753">
            <v>0</v>
          </cell>
          <cell r="F753">
            <v>0</v>
          </cell>
          <cell r="G753">
            <v>0</v>
          </cell>
          <cell r="H753">
            <v>0</v>
          </cell>
          <cell r="I753">
            <v>0</v>
          </cell>
          <cell r="J753">
            <v>0</v>
          </cell>
          <cell r="K753">
            <v>30</v>
          </cell>
          <cell r="L753">
            <v>0</v>
          </cell>
          <cell r="M753">
            <v>0</v>
          </cell>
          <cell r="N753">
            <v>0</v>
          </cell>
          <cell r="O753">
            <v>30</v>
          </cell>
          <cell r="Q753" t="str">
            <v>Slippery</v>
          </cell>
          <cell r="T753">
            <v>753</v>
          </cell>
          <cell r="U753">
            <v>0</v>
          </cell>
          <cell r="V753">
            <v>0</v>
          </cell>
          <cell r="W753">
            <v>0</v>
          </cell>
          <cell r="X753">
            <v>0</v>
          </cell>
          <cell r="Y753">
            <v>0</v>
          </cell>
          <cell r="Z753">
            <v>0</v>
          </cell>
          <cell r="AA753">
            <v>0</v>
          </cell>
        </row>
        <row r="754">
          <cell r="B754" t="str">
            <v>RESUME</v>
          </cell>
          <cell r="C754" t="str">
            <v>PROD</v>
          </cell>
          <cell r="E754" t="str">
            <v>PROD'TY</v>
          </cell>
          <cell r="G754" t="str">
            <v>WORK HOURS</v>
          </cell>
          <cell r="J754" t="str">
            <v>LOST TIME</v>
          </cell>
          <cell r="L754" t="str">
            <v>DOWN</v>
          </cell>
          <cell r="M754" t="str">
            <v>PA</v>
          </cell>
          <cell r="O754" t="str">
            <v>UA PROD</v>
          </cell>
          <cell r="Q754" t="str">
            <v>OPERATOR</v>
          </cell>
          <cell r="R754" t="str">
            <v>GROUP LEADER</v>
          </cell>
          <cell r="T754">
            <v>754</v>
          </cell>
        </row>
        <row r="755">
          <cell r="B755" t="str">
            <v>GROUP</v>
          </cell>
          <cell r="C755" t="str">
            <v>WASTE</v>
          </cell>
          <cell r="D755" t="str">
            <v>CC</v>
          </cell>
          <cell r="E755" t="str">
            <v>WASTE</v>
          </cell>
          <cell r="F755" t="str">
            <v>CC</v>
          </cell>
          <cell r="G755" t="str">
            <v>WASTE</v>
          </cell>
          <cell r="H755" t="str">
            <v>CC</v>
          </cell>
          <cell r="I755" t="str">
            <v>GEN</v>
          </cell>
          <cell r="J755" t="str">
            <v>DELAY</v>
          </cell>
          <cell r="K755" t="str">
            <v>IDLE</v>
          </cell>
          <cell r="L755" t="str">
            <v>TIME</v>
          </cell>
          <cell r="M755" t="str">
            <v>PLAN</v>
          </cell>
          <cell r="N755" t="str">
            <v>ACT</v>
          </cell>
          <cell r="O755" t="str">
            <v>PLAN</v>
          </cell>
          <cell r="P755" t="str">
            <v>ACT</v>
          </cell>
          <cell r="T755">
            <v>755</v>
          </cell>
        </row>
        <row r="756">
          <cell r="B756" t="str">
            <v>Shift 1</v>
          </cell>
          <cell r="C756">
            <v>0</v>
          </cell>
          <cell r="D756">
            <v>0</v>
          </cell>
          <cell r="E756">
            <v>0</v>
          </cell>
          <cell r="F756">
            <v>0</v>
          </cell>
          <cell r="G756">
            <v>0</v>
          </cell>
          <cell r="H756">
            <v>0</v>
          </cell>
          <cell r="I756">
            <v>0</v>
          </cell>
          <cell r="J756">
            <v>8</v>
          </cell>
          <cell r="K756">
            <v>0</v>
          </cell>
          <cell r="L756">
            <v>0</v>
          </cell>
          <cell r="M756">
            <v>0.95</v>
          </cell>
          <cell r="N756">
            <v>1</v>
          </cell>
          <cell r="O756">
            <v>0.875</v>
          </cell>
          <cell r="P756">
            <v>0</v>
          </cell>
          <cell r="Q756">
            <v>0</v>
          </cell>
          <cell r="R756">
            <v>0</v>
          </cell>
          <cell r="T756">
            <v>756</v>
          </cell>
          <cell r="U756">
            <v>0</v>
          </cell>
          <cell r="V756">
            <v>0</v>
          </cell>
          <cell r="W756">
            <v>0</v>
          </cell>
          <cell r="X756">
            <v>0</v>
          </cell>
          <cell r="Y756">
            <v>0</v>
          </cell>
          <cell r="Z756">
            <v>0</v>
          </cell>
          <cell r="AA756">
            <v>0</v>
          </cell>
        </row>
        <row r="757">
          <cell r="B757" t="str">
            <v>Shift 2</v>
          </cell>
          <cell r="C757">
            <v>0</v>
          </cell>
          <cell r="D757">
            <v>0</v>
          </cell>
          <cell r="E757">
            <v>0</v>
          </cell>
          <cell r="F757">
            <v>0</v>
          </cell>
          <cell r="G757">
            <v>0</v>
          </cell>
          <cell r="H757">
            <v>0</v>
          </cell>
          <cell r="I757">
            <v>0</v>
          </cell>
          <cell r="J757">
            <v>8</v>
          </cell>
          <cell r="K757">
            <v>0</v>
          </cell>
          <cell r="L757">
            <v>0</v>
          </cell>
          <cell r="M757">
            <v>0.95</v>
          </cell>
          <cell r="N757">
            <v>1</v>
          </cell>
          <cell r="O757">
            <v>0.875</v>
          </cell>
          <cell r="P757">
            <v>0</v>
          </cell>
          <cell r="Q757">
            <v>0</v>
          </cell>
          <cell r="R757">
            <v>0</v>
          </cell>
          <cell r="T757">
            <v>757</v>
          </cell>
          <cell r="U757">
            <v>0</v>
          </cell>
          <cell r="V757">
            <v>0</v>
          </cell>
          <cell r="W757">
            <v>0</v>
          </cell>
          <cell r="X757">
            <v>0</v>
          </cell>
          <cell r="Y757">
            <v>0</v>
          </cell>
          <cell r="Z757">
            <v>0</v>
          </cell>
          <cell r="AA757">
            <v>0</v>
          </cell>
        </row>
        <row r="758">
          <cell r="B758" t="str">
            <v>Shift 3</v>
          </cell>
          <cell r="C758">
            <v>0</v>
          </cell>
          <cell r="D758">
            <v>0</v>
          </cell>
          <cell r="E758">
            <v>0</v>
          </cell>
          <cell r="F758">
            <v>0</v>
          </cell>
          <cell r="G758">
            <v>0</v>
          </cell>
          <cell r="H758">
            <v>0</v>
          </cell>
          <cell r="I758">
            <v>0.5</v>
          </cell>
          <cell r="J758">
            <v>4</v>
          </cell>
          <cell r="K758">
            <v>3.5</v>
          </cell>
          <cell r="L758">
            <v>0</v>
          </cell>
          <cell r="M758">
            <v>0.95</v>
          </cell>
          <cell r="N758">
            <v>1</v>
          </cell>
          <cell r="O758">
            <v>0.875</v>
          </cell>
          <cell r="P758">
            <v>6.25E-2</v>
          </cell>
          <cell r="Q758">
            <v>0</v>
          </cell>
          <cell r="R758">
            <v>0</v>
          </cell>
          <cell r="T758">
            <v>758</v>
          </cell>
          <cell r="U758">
            <v>0</v>
          </cell>
          <cell r="V758">
            <v>0</v>
          </cell>
          <cell r="W758">
            <v>0</v>
          </cell>
          <cell r="X758">
            <v>0</v>
          </cell>
          <cell r="Y758">
            <v>0</v>
          </cell>
          <cell r="Z758">
            <v>0</v>
          </cell>
          <cell r="AA758">
            <v>0</v>
          </cell>
        </row>
        <row r="759">
          <cell r="B759" t="str">
            <v>Shift 6</v>
          </cell>
          <cell r="C759">
            <v>0</v>
          </cell>
          <cell r="D759">
            <v>0</v>
          </cell>
          <cell r="E759">
            <v>0</v>
          </cell>
          <cell r="F759">
            <v>0</v>
          </cell>
          <cell r="G759">
            <v>0</v>
          </cell>
          <cell r="H759">
            <v>0</v>
          </cell>
          <cell r="I759">
            <v>0</v>
          </cell>
          <cell r="J759">
            <v>11</v>
          </cell>
          <cell r="K759">
            <v>0</v>
          </cell>
          <cell r="L759">
            <v>0</v>
          </cell>
          <cell r="M759">
            <v>0.95</v>
          </cell>
          <cell r="N759">
            <v>1</v>
          </cell>
          <cell r="O759">
            <v>0.875</v>
          </cell>
          <cell r="P759">
            <v>0</v>
          </cell>
          <cell r="Q759">
            <v>0</v>
          </cell>
          <cell r="R759">
            <v>0</v>
          </cell>
          <cell r="T759">
            <v>759</v>
          </cell>
          <cell r="U759">
            <v>0</v>
          </cell>
          <cell r="V759">
            <v>0</v>
          </cell>
          <cell r="W759">
            <v>0</v>
          </cell>
          <cell r="X759">
            <v>0</v>
          </cell>
          <cell r="Y759">
            <v>0</v>
          </cell>
          <cell r="Z759">
            <v>0</v>
          </cell>
          <cell r="AA759">
            <v>0</v>
          </cell>
        </row>
        <row r="760">
          <cell r="B760" t="str">
            <v>Shift 7</v>
          </cell>
          <cell r="C760">
            <v>0</v>
          </cell>
          <cell r="D760">
            <v>0</v>
          </cell>
          <cell r="E760">
            <v>0</v>
          </cell>
          <cell r="F760">
            <v>0</v>
          </cell>
          <cell r="G760">
            <v>0</v>
          </cell>
          <cell r="H760">
            <v>0</v>
          </cell>
          <cell r="I760">
            <v>0.5</v>
          </cell>
          <cell r="J760">
            <v>9</v>
          </cell>
          <cell r="K760">
            <v>3.5</v>
          </cell>
          <cell r="L760">
            <v>0</v>
          </cell>
          <cell r="M760">
            <v>0.95</v>
          </cell>
          <cell r="N760">
            <v>1</v>
          </cell>
          <cell r="O760">
            <v>0.875</v>
          </cell>
          <cell r="P760">
            <v>3.8461538461538464E-2</v>
          </cell>
          <cell r="Q760">
            <v>0</v>
          </cell>
          <cell r="R760">
            <v>0</v>
          </cell>
          <cell r="T760">
            <v>760</v>
          </cell>
          <cell r="U760">
            <v>0</v>
          </cell>
          <cell r="V760">
            <v>0</v>
          </cell>
          <cell r="W760">
            <v>0</v>
          </cell>
          <cell r="X760">
            <v>0</v>
          </cell>
          <cell r="Y760">
            <v>0</v>
          </cell>
          <cell r="Z760">
            <v>0</v>
          </cell>
          <cell r="AA760">
            <v>0</v>
          </cell>
        </row>
        <row r="761">
          <cell r="B761" t="str">
            <v>TOTAL</v>
          </cell>
          <cell r="C761">
            <v>0</v>
          </cell>
          <cell r="D761">
            <v>0</v>
          </cell>
          <cell r="E761">
            <v>0</v>
          </cell>
          <cell r="F761">
            <v>0</v>
          </cell>
          <cell r="G761">
            <v>0</v>
          </cell>
          <cell r="H761">
            <v>0</v>
          </cell>
          <cell r="I761">
            <v>0.5</v>
          </cell>
          <cell r="J761">
            <v>20</v>
          </cell>
          <cell r="K761">
            <v>3.5</v>
          </cell>
          <cell r="L761">
            <v>0</v>
          </cell>
          <cell r="M761">
            <v>0.95</v>
          </cell>
          <cell r="N761">
            <v>1</v>
          </cell>
          <cell r="O761">
            <v>0.875</v>
          </cell>
          <cell r="P761">
            <v>2.0833333333333332E-2</v>
          </cell>
          <cell r="Q761" t="str">
            <v>Hiras Silaban</v>
          </cell>
          <cell r="R761" t="str">
            <v>Fresye A L</v>
          </cell>
          <cell r="T761">
            <v>761</v>
          </cell>
          <cell r="U761">
            <v>0</v>
          </cell>
          <cell r="V761">
            <v>0</v>
          </cell>
          <cell r="W761">
            <v>0</v>
          </cell>
          <cell r="X761">
            <v>0</v>
          </cell>
          <cell r="Y761">
            <v>0</v>
          </cell>
          <cell r="Z761">
            <v>0</v>
          </cell>
          <cell r="AA761">
            <v>0</v>
          </cell>
        </row>
        <row r="762">
          <cell r="T762">
            <v>762</v>
          </cell>
        </row>
        <row r="763">
          <cell r="B763" t="str">
            <v>TIME</v>
          </cell>
          <cell r="C763" t="str">
            <v>WASTE</v>
          </cell>
          <cell r="D763" t="str">
            <v>KPTJEX009</v>
          </cell>
          <cell r="E763" t="str">
            <v>TYPE</v>
          </cell>
          <cell r="F763" t="str">
            <v>PC 300</v>
          </cell>
          <cell r="H763" t="str">
            <v>Plan Prod'ty :</v>
          </cell>
          <cell r="J763">
            <v>0</v>
          </cell>
          <cell r="M763" t="str">
            <v>Distance :</v>
          </cell>
          <cell r="O763">
            <v>0</v>
          </cell>
          <cell r="T763">
            <v>763</v>
          </cell>
          <cell r="U763" t="str">
            <v>KPTJEX009</v>
          </cell>
        </row>
        <row r="764">
          <cell r="C764" t="str">
            <v>MAT</v>
          </cell>
          <cell r="D764" t="str">
            <v>PROD</v>
          </cell>
          <cell r="E764" t="str">
            <v>PROD'TY</v>
          </cell>
          <cell r="F764" t="str">
            <v>Q'TY DT</v>
          </cell>
          <cell r="J764" t="str">
            <v>HOURS</v>
          </cell>
          <cell r="Q764" t="str">
            <v>REMARK PRODUKTIVITAS</v>
          </cell>
          <cell r="T764">
            <v>764</v>
          </cell>
          <cell r="U764" t="str">
            <v>ROM</v>
          </cell>
          <cell r="V764" t="str">
            <v>Crush1</v>
          </cell>
          <cell r="W764" t="str">
            <v>Crush2</v>
          </cell>
          <cell r="X764" t="str">
            <v>Crush3</v>
          </cell>
          <cell r="Y764" t="str">
            <v>Crush4</v>
          </cell>
          <cell r="Z764" t="str">
            <v>Crush5</v>
          </cell>
          <cell r="AA764" t="str">
            <v>Crush6</v>
          </cell>
        </row>
        <row r="765">
          <cell r="E765" t="str">
            <v>( By work )</v>
          </cell>
          <cell r="F765" t="str">
            <v>785</v>
          </cell>
          <cell r="G765" t="str">
            <v>785-CB</v>
          </cell>
          <cell r="H765" t="str">
            <v>A40/HM</v>
          </cell>
          <cell r="I765" t="str">
            <v>Total</v>
          </cell>
          <cell r="J765" t="str">
            <v>Work</v>
          </cell>
          <cell r="K765" t="str">
            <v>General</v>
          </cell>
          <cell r="L765" t="str">
            <v>Delay</v>
          </cell>
          <cell r="M765" t="str">
            <v>Idle</v>
          </cell>
          <cell r="N765" t="str">
            <v>Rain</v>
          </cell>
          <cell r="O765" t="str">
            <v>Slipp</v>
          </cell>
          <cell r="P765" t="str">
            <v>B/D</v>
          </cell>
          <cell r="T765">
            <v>765</v>
          </cell>
        </row>
        <row r="766">
          <cell r="B766" t="str">
            <v>07  - 08</v>
          </cell>
          <cell r="C766" t="str">
            <v>TS</v>
          </cell>
          <cell r="D766">
            <v>0</v>
          </cell>
          <cell r="E766">
            <v>0</v>
          </cell>
          <cell r="F766">
            <v>0</v>
          </cell>
          <cell r="G766">
            <v>0</v>
          </cell>
          <cell r="H766">
            <v>0</v>
          </cell>
          <cell r="I766">
            <v>0</v>
          </cell>
          <cell r="J766">
            <v>0</v>
          </cell>
          <cell r="K766">
            <v>0</v>
          </cell>
          <cell r="L766">
            <v>60</v>
          </cell>
          <cell r="M766">
            <v>0</v>
          </cell>
          <cell r="N766">
            <v>0</v>
          </cell>
          <cell r="O766">
            <v>0</v>
          </cell>
          <cell r="Q766" t="str">
            <v>General Work</v>
          </cell>
          <cell r="T766">
            <v>766</v>
          </cell>
          <cell r="U766">
            <v>0</v>
          </cell>
          <cell r="V766">
            <v>0</v>
          </cell>
          <cell r="W766">
            <v>0</v>
          </cell>
          <cell r="X766">
            <v>0</v>
          </cell>
          <cell r="Y766">
            <v>0</v>
          </cell>
          <cell r="Z766">
            <v>0</v>
          </cell>
          <cell r="AA766">
            <v>0</v>
          </cell>
        </row>
        <row r="767">
          <cell r="B767" t="str">
            <v>08  - 09</v>
          </cell>
          <cell r="C767" t="str">
            <v>TS</v>
          </cell>
          <cell r="D767">
            <v>0</v>
          </cell>
          <cell r="E767">
            <v>0</v>
          </cell>
          <cell r="F767">
            <v>0</v>
          </cell>
          <cell r="G767">
            <v>0</v>
          </cell>
          <cell r="H767">
            <v>0</v>
          </cell>
          <cell r="I767">
            <v>0</v>
          </cell>
          <cell r="J767">
            <v>0</v>
          </cell>
          <cell r="K767">
            <v>0</v>
          </cell>
          <cell r="L767">
            <v>60</v>
          </cell>
          <cell r="M767">
            <v>0</v>
          </cell>
          <cell r="N767">
            <v>0</v>
          </cell>
          <cell r="O767">
            <v>0</v>
          </cell>
          <cell r="Q767" t="str">
            <v>General Work</v>
          </cell>
          <cell r="T767">
            <v>767</v>
          </cell>
          <cell r="U767">
            <v>0</v>
          </cell>
          <cell r="V767">
            <v>0</v>
          </cell>
          <cell r="W767">
            <v>0</v>
          </cell>
          <cell r="X767">
            <v>0</v>
          </cell>
          <cell r="Y767">
            <v>0</v>
          </cell>
          <cell r="Z767">
            <v>0</v>
          </cell>
          <cell r="AA767">
            <v>0</v>
          </cell>
        </row>
        <row r="768">
          <cell r="B768" t="str">
            <v>09  - 10</v>
          </cell>
          <cell r="C768" t="str">
            <v>TS</v>
          </cell>
          <cell r="D768">
            <v>0</v>
          </cell>
          <cell r="E768">
            <v>0</v>
          </cell>
          <cell r="F768">
            <v>0</v>
          </cell>
          <cell r="G768">
            <v>0</v>
          </cell>
          <cell r="H768">
            <v>0</v>
          </cell>
          <cell r="I768">
            <v>0</v>
          </cell>
          <cell r="J768">
            <v>0</v>
          </cell>
          <cell r="K768">
            <v>0</v>
          </cell>
          <cell r="L768">
            <v>60</v>
          </cell>
          <cell r="M768">
            <v>0</v>
          </cell>
          <cell r="N768">
            <v>0</v>
          </cell>
          <cell r="O768">
            <v>0</v>
          </cell>
          <cell r="Q768" t="str">
            <v>General Work</v>
          </cell>
          <cell r="T768">
            <v>768</v>
          </cell>
          <cell r="U768">
            <v>0</v>
          </cell>
          <cell r="V768">
            <v>0</v>
          </cell>
          <cell r="W768">
            <v>0</v>
          </cell>
          <cell r="X768">
            <v>0</v>
          </cell>
          <cell r="Y768">
            <v>0</v>
          </cell>
          <cell r="Z768">
            <v>0</v>
          </cell>
          <cell r="AA768">
            <v>0</v>
          </cell>
        </row>
        <row r="769">
          <cell r="B769" t="str">
            <v>10  - 11</v>
          </cell>
          <cell r="C769" t="str">
            <v>TS</v>
          </cell>
          <cell r="D769">
            <v>14</v>
          </cell>
          <cell r="E769">
            <v>14</v>
          </cell>
          <cell r="F769">
            <v>0</v>
          </cell>
          <cell r="G769">
            <v>0</v>
          </cell>
          <cell r="H769">
            <v>1</v>
          </cell>
          <cell r="I769">
            <v>1</v>
          </cell>
          <cell r="J769">
            <v>60</v>
          </cell>
          <cell r="K769">
            <v>0</v>
          </cell>
          <cell r="L769">
            <v>0</v>
          </cell>
          <cell r="M769">
            <v>0</v>
          </cell>
          <cell r="N769">
            <v>0</v>
          </cell>
          <cell r="O769">
            <v>0</v>
          </cell>
          <cell r="Q769" t="str">
            <v>General Work</v>
          </cell>
          <cell r="T769">
            <v>769</v>
          </cell>
          <cell r="U769">
            <v>0</v>
          </cell>
          <cell r="V769">
            <v>0</v>
          </cell>
          <cell r="W769">
            <v>0</v>
          </cell>
          <cell r="X769">
            <v>0</v>
          </cell>
          <cell r="Y769">
            <v>0</v>
          </cell>
          <cell r="Z769">
            <v>0</v>
          </cell>
          <cell r="AA769">
            <v>0</v>
          </cell>
        </row>
        <row r="770">
          <cell r="B770" t="str">
            <v>11  - 12</v>
          </cell>
          <cell r="C770" t="str">
            <v>TS</v>
          </cell>
          <cell r="D770">
            <v>84</v>
          </cell>
          <cell r="E770">
            <v>84</v>
          </cell>
          <cell r="F770">
            <v>0</v>
          </cell>
          <cell r="G770">
            <v>0</v>
          </cell>
          <cell r="H770">
            <v>1</v>
          </cell>
          <cell r="I770">
            <v>1</v>
          </cell>
          <cell r="J770">
            <v>60</v>
          </cell>
          <cell r="K770">
            <v>0</v>
          </cell>
          <cell r="L770">
            <v>0</v>
          </cell>
          <cell r="M770">
            <v>0</v>
          </cell>
          <cell r="N770">
            <v>0</v>
          </cell>
          <cell r="O770">
            <v>0</v>
          </cell>
          <cell r="Q770" t="str">
            <v>General Work</v>
          </cell>
          <cell r="T770">
            <v>770</v>
          </cell>
          <cell r="U770">
            <v>0</v>
          </cell>
          <cell r="V770">
            <v>0</v>
          </cell>
          <cell r="W770">
            <v>0</v>
          </cell>
          <cell r="X770">
            <v>0</v>
          </cell>
          <cell r="Y770">
            <v>0</v>
          </cell>
          <cell r="Z770">
            <v>0</v>
          </cell>
          <cell r="AA770">
            <v>0</v>
          </cell>
        </row>
        <row r="771">
          <cell r="B771" t="str">
            <v>12  - 13</v>
          </cell>
          <cell r="C771" t="str">
            <v>TS</v>
          </cell>
          <cell r="D771">
            <v>0</v>
          </cell>
          <cell r="E771">
            <v>0</v>
          </cell>
          <cell r="F771">
            <v>0</v>
          </cell>
          <cell r="G771">
            <v>0</v>
          </cell>
          <cell r="H771">
            <v>0</v>
          </cell>
          <cell r="I771">
            <v>0</v>
          </cell>
          <cell r="J771">
            <v>0</v>
          </cell>
          <cell r="K771">
            <v>0</v>
          </cell>
          <cell r="L771">
            <v>60</v>
          </cell>
          <cell r="M771">
            <v>0</v>
          </cell>
          <cell r="N771">
            <v>0</v>
          </cell>
          <cell r="O771">
            <v>0</v>
          </cell>
          <cell r="Q771" t="str">
            <v>Rest Time</v>
          </cell>
          <cell r="T771">
            <v>771</v>
          </cell>
          <cell r="U771">
            <v>0</v>
          </cell>
          <cell r="V771">
            <v>0</v>
          </cell>
          <cell r="W771">
            <v>0</v>
          </cell>
          <cell r="X771">
            <v>0</v>
          </cell>
          <cell r="Y771">
            <v>0</v>
          </cell>
          <cell r="Z771">
            <v>0</v>
          </cell>
          <cell r="AA771">
            <v>0</v>
          </cell>
        </row>
        <row r="772">
          <cell r="B772" t="str">
            <v>13  -  14</v>
          </cell>
          <cell r="C772" t="str">
            <v>TS</v>
          </cell>
          <cell r="D772">
            <v>42</v>
          </cell>
          <cell r="E772">
            <v>42</v>
          </cell>
          <cell r="F772">
            <v>0</v>
          </cell>
          <cell r="G772">
            <v>0</v>
          </cell>
          <cell r="H772">
            <v>1</v>
          </cell>
          <cell r="I772">
            <v>1</v>
          </cell>
          <cell r="J772">
            <v>60</v>
          </cell>
          <cell r="K772">
            <v>0</v>
          </cell>
          <cell r="L772">
            <v>0</v>
          </cell>
          <cell r="M772">
            <v>0</v>
          </cell>
          <cell r="N772">
            <v>0</v>
          </cell>
          <cell r="O772">
            <v>0</v>
          </cell>
          <cell r="Q772" t="str">
            <v>General Work</v>
          </cell>
          <cell r="T772">
            <v>772</v>
          </cell>
          <cell r="U772">
            <v>0</v>
          </cell>
          <cell r="V772">
            <v>0</v>
          </cell>
          <cell r="W772">
            <v>0</v>
          </cell>
          <cell r="X772">
            <v>0</v>
          </cell>
          <cell r="Y772">
            <v>0</v>
          </cell>
          <cell r="Z772">
            <v>0</v>
          </cell>
          <cell r="AA772">
            <v>0</v>
          </cell>
        </row>
        <row r="773">
          <cell r="B773" t="str">
            <v>14  -  15</v>
          </cell>
          <cell r="C773" t="str">
            <v>TS</v>
          </cell>
          <cell r="D773">
            <v>0</v>
          </cell>
          <cell r="E773">
            <v>0</v>
          </cell>
          <cell r="F773">
            <v>0</v>
          </cell>
          <cell r="G773">
            <v>0</v>
          </cell>
          <cell r="H773">
            <v>0</v>
          </cell>
          <cell r="I773">
            <v>0</v>
          </cell>
          <cell r="J773">
            <v>0</v>
          </cell>
          <cell r="K773">
            <v>0</v>
          </cell>
          <cell r="L773">
            <v>60</v>
          </cell>
          <cell r="M773">
            <v>0</v>
          </cell>
          <cell r="N773">
            <v>0</v>
          </cell>
          <cell r="O773">
            <v>0</v>
          </cell>
          <cell r="Q773" t="str">
            <v>General Work</v>
          </cell>
          <cell r="T773">
            <v>773</v>
          </cell>
          <cell r="U773">
            <v>0</v>
          </cell>
          <cell r="V773">
            <v>0</v>
          </cell>
          <cell r="W773">
            <v>0</v>
          </cell>
          <cell r="X773">
            <v>0</v>
          </cell>
          <cell r="Y773">
            <v>0</v>
          </cell>
          <cell r="Z773">
            <v>0</v>
          </cell>
          <cell r="AA773">
            <v>0</v>
          </cell>
        </row>
        <row r="774">
          <cell r="B774" t="str">
            <v>15  -  16</v>
          </cell>
          <cell r="C774" t="str">
            <v>TS</v>
          </cell>
          <cell r="D774">
            <v>0</v>
          </cell>
          <cell r="E774">
            <v>0</v>
          </cell>
          <cell r="F774">
            <v>0</v>
          </cell>
          <cell r="G774">
            <v>0</v>
          </cell>
          <cell r="H774">
            <v>0</v>
          </cell>
          <cell r="I774">
            <v>0</v>
          </cell>
          <cell r="J774">
            <v>0</v>
          </cell>
          <cell r="K774">
            <v>0</v>
          </cell>
          <cell r="L774">
            <v>60</v>
          </cell>
          <cell r="M774">
            <v>0</v>
          </cell>
          <cell r="N774">
            <v>0</v>
          </cell>
          <cell r="O774">
            <v>0</v>
          </cell>
          <cell r="Q774" t="str">
            <v>General Work</v>
          </cell>
          <cell r="T774">
            <v>774</v>
          </cell>
          <cell r="U774">
            <v>0</v>
          </cell>
          <cell r="V774">
            <v>0</v>
          </cell>
          <cell r="W774">
            <v>0</v>
          </cell>
          <cell r="X774">
            <v>0</v>
          </cell>
          <cell r="Y774">
            <v>0</v>
          </cell>
          <cell r="Z774">
            <v>0</v>
          </cell>
          <cell r="AA774">
            <v>0</v>
          </cell>
        </row>
        <row r="775">
          <cell r="B775" t="str">
            <v>16  -  17</v>
          </cell>
          <cell r="C775" t="str">
            <v>TS</v>
          </cell>
          <cell r="D775">
            <v>84</v>
          </cell>
          <cell r="E775">
            <v>84</v>
          </cell>
          <cell r="F775">
            <v>0</v>
          </cell>
          <cell r="G775">
            <v>0</v>
          </cell>
          <cell r="H775">
            <v>1</v>
          </cell>
          <cell r="I775">
            <v>1</v>
          </cell>
          <cell r="J775">
            <v>60</v>
          </cell>
          <cell r="K775">
            <v>0</v>
          </cell>
          <cell r="L775">
            <v>0</v>
          </cell>
          <cell r="M775">
            <v>0</v>
          </cell>
          <cell r="N775">
            <v>0</v>
          </cell>
          <cell r="O775">
            <v>0</v>
          </cell>
          <cell r="Q775" t="str">
            <v>General Work</v>
          </cell>
          <cell r="T775">
            <v>775</v>
          </cell>
          <cell r="U775">
            <v>0</v>
          </cell>
          <cell r="V775">
            <v>0</v>
          </cell>
          <cell r="W775">
            <v>0</v>
          </cell>
          <cell r="X775">
            <v>0</v>
          </cell>
          <cell r="Y775">
            <v>0</v>
          </cell>
          <cell r="Z775">
            <v>0</v>
          </cell>
          <cell r="AA775">
            <v>0</v>
          </cell>
        </row>
        <row r="776">
          <cell r="B776" t="str">
            <v>17  -  18</v>
          </cell>
          <cell r="C776" t="str">
            <v>TS</v>
          </cell>
          <cell r="D776">
            <v>70</v>
          </cell>
          <cell r="E776">
            <v>84</v>
          </cell>
          <cell r="F776">
            <v>0</v>
          </cell>
          <cell r="G776">
            <v>0</v>
          </cell>
          <cell r="H776">
            <v>1</v>
          </cell>
          <cell r="I776">
            <v>1</v>
          </cell>
          <cell r="J776">
            <v>50</v>
          </cell>
          <cell r="K776">
            <v>0</v>
          </cell>
          <cell r="L776">
            <v>10</v>
          </cell>
          <cell r="M776">
            <v>0</v>
          </cell>
          <cell r="N776">
            <v>0</v>
          </cell>
          <cell r="O776">
            <v>0</v>
          </cell>
          <cell r="Q776" t="str">
            <v>Shift Change</v>
          </cell>
          <cell r="T776">
            <v>776</v>
          </cell>
          <cell r="U776">
            <v>0</v>
          </cell>
          <cell r="V776">
            <v>0</v>
          </cell>
          <cell r="W776">
            <v>0</v>
          </cell>
          <cell r="X776">
            <v>0</v>
          </cell>
          <cell r="Y776">
            <v>0</v>
          </cell>
          <cell r="Z776">
            <v>0</v>
          </cell>
          <cell r="AA776">
            <v>0</v>
          </cell>
        </row>
        <row r="777">
          <cell r="B777" t="str">
            <v>18  -  19</v>
          </cell>
          <cell r="C777" t="str">
            <v>TS</v>
          </cell>
          <cell r="D777">
            <v>0</v>
          </cell>
          <cell r="E777">
            <v>0</v>
          </cell>
          <cell r="F777">
            <v>0</v>
          </cell>
          <cell r="G777">
            <v>0</v>
          </cell>
          <cell r="H777">
            <v>0</v>
          </cell>
          <cell r="I777">
            <v>0</v>
          </cell>
          <cell r="J777">
            <v>0</v>
          </cell>
          <cell r="K777">
            <v>0</v>
          </cell>
          <cell r="L777">
            <v>60</v>
          </cell>
          <cell r="M777">
            <v>0</v>
          </cell>
          <cell r="N777">
            <v>0</v>
          </cell>
          <cell r="O777">
            <v>0</v>
          </cell>
          <cell r="Q777" t="str">
            <v>General</v>
          </cell>
          <cell r="T777">
            <v>777</v>
          </cell>
          <cell r="U777">
            <v>0</v>
          </cell>
          <cell r="V777">
            <v>0</v>
          </cell>
          <cell r="W777">
            <v>0</v>
          </cell>
          <cell r="X777">
            <v>0</v>
          </cell>
          <cell r="Y777">
            <v>0</v>
          </cell>
          <cell r="Z777">
            <v>0</v>
          </cell>
          <cell r="AA777">
            <v>0</v>
          </cell>
        </row>
        <row r="778">
          <cell r="B778" t="str">
            <v>19  -  20</v>
          </cell>
          <cell r="C778" t="str">
            <v>TS</v>
          </cell>
          <cell r="D778">
            <v>0</v>
          </cell>
          <cell r="E778">
            <v>0</v>
          </cell>
          <cell r="F778">
            <v>0</v>
          </cell>
          <cell r="G778">
            <v>0</v>
          </cell>
          <cell r="H778">
            <v>0</v>
          </cell>
          <cell r="I778">
            <v>0</v>
          </cell>
          <cell r="J778">
            <v>0</v>
          </cell>
          <cell r="K778">
            <v>0</v>
          </cell>
          <cell r="L778">
            <v>60</v>
          </cell>
          <cell r="M778">
            <v>0</v>
          </cell>
          <cell r="N778">
            <v>0</v>
          </cell>
          <cell r="O778">
            <v>0</v>
          </cell>
          <cell r="Q778" t="str">
            <v>General</v>
          </cell>
          <cell r="T778">
            <v>778</v>
          </cell>
          <cell r="U778">
            <v>0</v>
          </cell>
          <cell r="V778">
            <v>0</v>
          </cell>
          <cell r="W778">
            <v>0</v>
          </cell>
          <cell r="X778">
            <v>0</v>
          </cell>
          <cell r="Y778">
            <v>0</v>
          </cell>
          <cell r="Z778">
            <v>0</v>
          </cell>
          <cell r="AA778">
            <v>0</v>
          </cell>
        </row>
        <row r="779">
          <cell r="B779" t="str">
            <v>20  -  21</v>
          </cell>
          <cell r="C779" t="str">
            <v>TS</v>
          </cell>
          <cell r="D779">
            <v>0</v>
          </cell>
          <cell r="E779">
            <v>0</v>
          </cell>
          <cell r="F779">
            <v>0</v>
          </cell>
          <cell r="G779">
            <v>0</v>
          </cell>
          <cell r="H779">
            <v>0</v>
          </cell>
          <cell r="I779">
            <v>0</v>
          </cell>
          <cell r="J779">
            <v>0</v>
          </cell>
          <cell r="K779">
            <v>0</v>
          </cell>
          <cell r="L779">
            <v>60</v>
          </cell>
          <cell r="M779">
            <v>0</v>
          </cell>
          <cell r="N779">
            <v>0</v>
          </cell>
          <cell r="O779">
            <v>0</v>
          </cell>
          <cell r="Q779" t="str">
            <v>General</v>
          </cell>
          <cell r="T779">
            <v>779</v>
          </cell>
          <cell r="U779">
            <v>0</v>
          </cell>
          <cell r="V779">
            <v>0</v>
          </cell>
          <cell r="W779">
            <v>0</v>
          </cell>
          <cell r="X779">
            <v>0</v>
          </cell>
          <cell r="Y779">
            <v>0</v>
          </cell>
          <cell r="Z779">
            <v>0</v>
          </cell>
          <cell r="AA779">
            <v>0</v>
          </cell>
        </row>
        <row r="780">
          <cell r="B780" t="str">
            <v>21  -  22</v>
          </cell>
          <cell r="C780" t="str">
            <v>TS</v>
          </cell>
          <cell r="D780">
            <v>0</v>
          </cell>
          <cell r="E780">
            <v>0</v>
          </cell>
          <cell r="F780">
            <v>0</v>
          </cell>
          <cell r="G780">
            <v>0</v>
          </cell>
          <cell r="H780">
            <v>0</v>
          </cell>
          <cell r="I780">
            <v>0</v>
          </cell>
          <cell r="J780">
            <v>0</v>
          </cell>
          <cell r="K780">
            <v>0</v>
          </cell>
          <cell r="L780">
            <v>60</v>
          </cell>
          <cell r="M780">
            <v>0</v>
          </cell>
          <cell r="N780">
            <v>0</v>
          </cell>
          <cell r="O780">
            <v>0</v>
          </cell>
          <cell r="Q780" t="str">
            <v>General</v>
          </cell>
          <cell r="T780">
            <v>780</v>
          </cell>
          <cell r="U780">
            <v>0</v>
          </cell>
          <cell r="V780">
            <v>0</v>
          </cell>
          <cell r="W780">
            <v>0</v>
          </cell>
          <cell r="X780">
            <v>0</v>
          </cell>
          <cell r="Y780">
            <v>0</v>
          </cell>
          <cell r="Z780">
            <v>0</v>
          </cell>
          <cell r="AA780">
            <v>0</v>
          </cell>
        </row>
        <row r="781">
          <cell r="B781" t="str">
            <v>22  -  23</v>
          </cell>
          <cell r="C781" t="str">
            <v>TS</v>
          </cell>
          <cell r="D781">
            <v>0</v>
          </cell>
          <cell r="E781">
            <v>0</v>
          </cell>
          <cell r="F781">
            <v>0</v>
          </cell>
          <cell r="G781">
            <v>0</v>
          </cell>
          <cell r="H781">
            <v>0</v>
          </cell>
          <cell r="I781">
            <v>0</v>
          </cell>
          <cell r="J781">
            <v>0</v>
          </cell>
          <cell r="K781">
            <v>0</v>
          </cell>
          <cell r="L781">
            <v>60</v>
          </cell>
          <cell r="M781">
            <v>0</v>
          </cell>
          <cell r="N781">
            <v>0</v>
          </cell>
          <cell r="O781">
            <v>0</v>
          </cell>
          <cell r="Q781" t="str">
            <v>General</v>
          </cell>
          <cell r="T781">
            <v>781</v>
          </cell>
          <cell r="U781">
            <v>0</v>
          </cell>
          <cell r="V781">
            <v>0</v>
          </cell>
          <cell r="W781">
            <v>0</v>
          </cell>
          <cell r="X781">
            <v>0</v>
          </cell>
          <cell r="Y781">
            <v>0</v>
          </cell>
          <cell r="Z781">
            <v>0</v>
          </cell>
          <cell r="AA781">
            <v>0</v>
          </cell>
        </row>
        <row r="782">
          <cell r="B782" t="str">
            <v>23  -  24</v>
          </cell>
          <cell r="C782" t="str">
            <v>TS</v>
          </cell>
          <cell r="D782">
            <v>0</v>
          </cell>
          <cell r="E782">
            <v>0</v>
          </cell>
          <cell r="F782">
            <v>0</v>
          </cell>
          <cell r="G782">
            <v>0</v>
          </cell>
          <cell r="H782">
            <v>0</v>
          </cell>
          <cell r="I782">
            <v>0</v>
          </cell>
          <cell r="J782">
            <v>0</v>
          </cell>
          <cell r="K782">
            <v>0</v>
          </cell>
          <cell r="L782">
            <v>60</v>
          </cell>
          <cell r="M782">
            <v>0</v>
          </cell>
          <cell r="N782">
            <v>0</v>
          </cell>
          <cell r="O782">
            <v>0</v>
          </cell>
          <cell r="Q782" t="str">
            <v>General</v>
          </cell>
          <cell r="T782">
            <v>782</v>
          </cell>
          <cell r="U782">
            <v>0</v>
          </cell>
          <cell r="V782">
            <v>0</v>
          </cell>
          <cell r="W782">
            <v>0</v>
          </cell>
          <cell r="X782">
            <v>0</v>
          </cell>
          <cell r="Y782">
            <v>0</v>
          </cell>
          <cell r="Z782">
            <v>0</v>
          </cell>
          <cell r="AA782">
            <v>0</v>
          </cell>
        </row>
        <row r="783">
          <cell r="B783" t="str">
            <v>24  -  01</v>
          </cell>
          <cell r="C783" t="str">
            <v>TS</v>
          </cell>
          <cell r="D783">
            <v>0</v>
          </cell>
          <cell r="E783">
            <v>0</v>
          </cell>
          <cell r="F783">
            <v>0</v>
          </cell>
          <cell r="G783">
            <v>0</v>
          </cell>
          <cell r="H783">
            <v>0</v>
          </cell>
          <cell r="I783">
            <v>0</v>
          </cell>
          <cell r="J783">
            <v>0</v>
          </cell>
          <cell r="K783">
            <v>0</v>
          </cell>
          <cell r="L783">
            <v>60</v>
          </cell>
          <cell r="M783">
            <v>0</v>
          </cell>
          <cell r="N783">
            <v>0</v>
          </cell>
          <cell r="O783">
            <v>0</v>
          </cell>
          <cell r="Q783" t="str">
            <v>Rest Time</v>
          </cell>
          <cell r="T783">
            <v>783</v>
          </cell>
          <cell r="U783">
            <v>0</v>
          </cell>
          <cell r="V783">
            <v>0</v>
          </cell>
          <cell r="W783">
            <v>0</v>
          </cell>
          <cell r="X783">
            <v>0</v>
          </cell>
          <cell r="Y783">
            <v>0</v>
          </cell>
          <cell r="Z783">
            <v>0</v>
          </cell>
          <cell r="AA783">
            <v>0</v>
          </cell>
        </row>
        <row r="784">
          <cell r="B784" t="str">
            <v>01  -  02</v>
          </cell>
          <cell r="C784" t="str">
            <v>TS</v>
          </cell>
          <cell r="D784">
            <v>0</v>
          </cell>
          <cell r="E784">
            <v>0</v>
          </cell>
          <cell r="F784">
            <v>0</v>
          </cell>
          <cell r="G784">
            <v>0</v>
          </cell>
          <cell r="H784">
            <v>0</v>
          </cell>
          <cell r="I784">
            <v>0</v>
          </cell>
          <cell r="J784">
            <v>0</v>
          </cell>
          <cell r="K784">
            <v>0</v>
          </cell>
          <cell r="L784">
            <v>60</v>
          </cell>
          <cell r="M784">
            <v>0</v>
          </cell>
          <cell r="N784">
            <v>0</v>
          </cell>
          <cell r="O784">
            <v>0</v>
          </cell>
          <cell r="Q784" t="str">
            <v>General</v>
          </cell>
          <cell r="T784">
            <v>784</v>
          </cell>
          <cell r="U784">
            <v>0</v>
          </cell>
          <cell r="V784">
            <v>0</v>
          </cell>
          <cell r="W784">
            <v>0</v>
          </cell>
          <cell r="X784">
            <v>0</v>
          </cell>
          <cell r="Y784">
            <v>0</v>
          </cell>
          <cell r="Z784">
            <v>0</v>
          </cell>
          <cell r="AA784">
            <v>0</v>
          </cell>
        </row>
        <row r="785">
          <cell r="B785" t="str">
            <v>02  -  03</v>
          </cell>
          <cell r="C785" t="str">
            <v>TS</v>
          </cell>
          <cell r="D785">
            <v>0</v>
          </cell>
          <cell r="E785">
            <v>0</v>
          </cell>
          <cell r="F785">
            <v>0</v>
          </cell>
          <cell r="G785">
            <v>0</v>
          </cell>
          <cell r="H785">
            <v>0</v>
          </cell>
          <cell r="I785">
            <v>0</v>
          </cell>
          <cell r="J785">
            <v>0</v>
          </cell>
          <cell r="K785">
            <v>0</v>
          </cell>
          <cell r="L785">
            <v>60</v>
          </cell>
          <cell r="M785">
            <v>0</v>
          </cell>
          <cell r="N785">
            <v>0</v>
          </cell>
          <cell r="O785">
            <v>0</v>
          </cell>
          <cell r="Q785" t="str">
            <v>General</v>
          </cell>
          <cell r="T785">
            <v>785</v>
          </cell>
          <cell r="U785">
            <v>0</v>
          </cell>
          <cell r="V785">
            <v>0</v>
          </cell>
          <cell r="W785">
            <v>0</v>
          </cell>
          <cell r="X785">
            <v>0</v>
          </cell>
          <cell r="Y785">
            <v>0</v>
          </cell>
          <cell r="Z785">
            <v>0</v>
          </cell>
          <cell r="AA785">
            <v>0</v>
          </cell>
        </row>
        <row r="786">
          <cell r="B786" t="str">
            <v>03  -  04</v>
          </cell>
          <cell r="C786" t="str">
            <v>TS</v>
          </cell>
          <cell r="D786">
            <v>0</v>
          </cell>
          <cell r="E786">
            <v>0</v>
          </cell>
          <cell r="F786">
            <v>0</v>
          </cell>
          <cell r="G786">
            <v>0</v>
          </cell>
          <cell r="H786">
            <v>0</v>
          </cell>
          <cell r="I786">
            <v>0</v>
          </cell>
          <cell r="J786">
            <v>0</v>
          </cell>
          <cell r="K786">
            <v>0</v>
          </cell>
          <cell r="L786">
            <v>0</v>
          </cell>
          <cell r="M786">
            <v>0</v>
          </cell>
          <cell r="N786">
            <v>60</v>
          </cell>
          <cell r="O786">
            <v>0</v>
          </cell>
          <cell r="Q786" t="str">
            <v>Rain</v>
          </cell>
          <cell r="T786">
            <v>786</v>
          </cell>
          <cell r="U786">
            <v>0</v>
          </cell>
          <cell r="V786">
            <v>0</v>
          </cell>
          <cell r="W786">
            <v>0</v>
          </cell>
          <cell r="X786">
            <v>0</v>
          </cell>
          <cell r="Y786">
            <v>0</v>
          </cell>
          <cell r="Z786">
            <v>0</v>
          </cell>
          <cell r="AA786">
            <v>0</v>
          </cell>
        </row>
        <row r="787">
          <cell r="B787" t="str">
            <v>04  -  05</v>
          </cell>
          <cell r="C787" t="str">
            <v>TS</v>
          </cell>
          <cell r="D787">
            <v>0</v>
          </cell>
          <cell r="E787">
            <v>0</v>
          </cell>
          <cell r="F787">
            <v>0</v>
          </cell>
          <cell r="G787">
            <v>0</v>
          </cell>
          <cell r="H787">
            <v>0</v>
          </cell>
          <cell r="I787">
            <v>0</v>
          </cell>
          <cell r="J787">
            <v>0</v>
          </cell>
          <cell r="K787">
            <v>0</v>
          </cell>
          <cell r="L787">
            <v>0</v>
          </cell>
          <cell r="M787">
            <v>0</v>
          </cell>
          <cell r="N787">
            <v>0</v>
          </cell>
          <cell r="O787">
            <v>60</v>
          </cell>
          <cell r="Q787" t="str">
            <v>Slippery</v>
          </cell>
          <cell r="T787">
            <v>787</v>
          </cell>
          <cell r="U787">
            <v>0</v>
          </cell>
          <cell r="V787">
            <v>0</v>
          </cell>
          <cell r="W787">
            <v>0</v>
          </cell>
          <cell r="X787">
            <v>0</v>
          </cell>
          <cell r="Y787">
            <v>0</v>
          </cell>
          <cell r="Z787">
            <v>0</v>
          </cell>
          <cell r="AA787">
            <v>0</v>
          </cell>
        </row>
        <row r="788">
          <cell r="B788" t="str">
            <v>05  -  06</v>
          </cell>
          <cell r="C788" t="str">
            <v>TS</v>
          </cell>
          <cell r="D788">
            <v>0</v>
          </cell>
          <cell r="E788">
            <v>0</v>
          </cell>
          <cell r="F788">
            <v>0</v>
          </cell>
          <cell r="G788">
            <v>0</v>
          </cell>
          <cell r="H788">
            <v>0</v>
          </cell>
          <cell r="I788">
            <v>0</v>
          </cell>
          <cell r="J788">
            <v>0</v>
          </cell>
          <cell r="K788">
            <v>0</v>
          </cell>
          <cell r="L788">
            <v>0</v>
          </cell>
          <cell r="M788">
            <v>0</v>
          </cell>
          <cell r="N788">
            <v>0</v>
          </cell>
          <cell r="O788">
            <v>60</v>
          </cell>
          <cell r="Q788" t="str">
            <v>Slippery</v>
          </cell>
          <cell r="T788">
            <v>788</v>
          </cell>
          <cell r="U788">
            <v>0</v>
          </cell>
          <cell r="V788">
            <v>0</v>
          </cell>
          <cell r="W788">
            <v>0</v>
          </cell>
          <cell r="X788">
            <v>0</v>
          </cell>
          <cell r="Y788">
            <v>0</v>
          </cell>
          <cell r="Z788">
            <v>0</v>
          </cell>
          <cell r="AA788">
            <v>0</v>
          </cell>
        </row>
        <row r="789">
          <cell r="B789" t="str">
            <v>06  -  07</v>
          </cell>
          <cell r="C789" t="str">
            <v>TS</v>
          </cell>
          <cell r="D789">
            <v>0</v>
          </cell>
          <cell r="E789">
            <v>0</v>
          </cell>
          <cell r="F789">
            <v>0</v>
          </cell>
          <cell r="G789">
            <v>0</v>
          </cell>
          <cell r="H789">
            <v>0</v>
          </cell>
          <cell r="I789">
            <v>0</v>
          </cell>
          <cell r="J789">
            <v>0</v>
          </cell>
          <cell r="K789">
            <v>30</v>
          </cell>
          <cell r="L789">
            <v>0</v>
          </cell>
          <cell r="M789">
            <v>0</v>
          </cell>
          <cell r="N789">
            <v>0</v>
          </cell>
          <cell r="O789">
            <v>30</v>
          </cell>
          <cell r="Q789" t="str">
            <v>Slippery</v>
          </cell>
          <cell r="T789">
            <v>789</v>
          </cell>
          <cell r="U789">
            <v>0</v>
          </cell>
          <cell r="V789">
            <v>0</v>
          </cell>
          <cell r="W789">
            <v>0</v>
          </cell>
          <cell r="X789">
            <v>0</v>
          </cell>
          <cell r="Y789">
            <v>0</v>
          </cell>
          <cell r="Z789">
            <v>0</v>
          </cell>
          <cell r="AA789">
            <v>0</v>
          </cell>
        </row>
        <row r="790">
          <cell r="B790" t="str">
            <v>RESUME</v>
          </cell>
          <cell r="C790" t="str">
            <v>PROD</v>
          </cell>
          <cell r="E790" t="str">
            <v>PROD'TY</v>
          </cell>
          <cell r="G790" t="str">
            <v>WORK HOURS</v>
          </cell>
          <cell r="J790" t="str">
            <v>LOST TIME</v>
          </cell>
          <cell r="L790" t="str">
            <v>DOWN</v>
          </cell>
          <cell r="M790" t="str">
            <v>PA</v>
          </cell>
          <cell r="O790" t="str">
            <v>UA PROD</v>
          </cell>
          <cell r="Q790" t="str">
            <v>OPERATOR</v>
          </cell>
          <cell r="R790" t="str">
            <v>GROUP LEADER</v>
          </cell>
          <cell r="T790">
            <v>790</v>
          </cell>
        </row>
        <row r="791">
          <cell r="B791" t="str">
            <v>GROUP</v>
          </cell>
          <cell r="C791" t="str">
            <v>WASTE</v>
          </cell>
          <cell r="D791" t="str">
            <v>CC</v>
          </cell>
          <cell r="E791" t="str">
            <v>WASTE</v>
          </cell>
          <cell r="F791" t="str">
            <v>CC</v>
          </cell>
          <cell r="G791" t="str">
            <v>WASTE</v>
          </cell>
          <cell r="H791" t="str">
            <v>CC</v>
          </cell>
          <cell r="I791" t="str">
            <v>GEN</v>
          </cell>
          <cell r="J791" t="str">
            <v>DELAY</v>
          </cell>
          <cell r="K791" t="str">
            <v>IDLE</v>
          </cell>
          <cell r="L791" t="str">
            <v>TIME</v>
          </cell>
          <cell r="M791" t="str">
            <v>PLAN</v>
          </cell>
          <cell r="N791" t="str">
            <v>ACT</v>
          </cell>
          <cell r="O791" t="str">
            <v>PLAN</v>
          </cell>
          <cell r="P791" t="str">
            <v>ACT</v>
          </cell>
          <cell r="T791">
            <v>791</v>
          </cell>
        </row>
        <row r="792">
          <cell r="B792" t="str">
            <v>Shift 1</v>
          </cell>
          <cell r="C792">
            <v>140</v>
          </cell>
          <cell r="D792">
            <v>0</v>
          </cell>
          <cell r="E792">
            <v>46.666666666666664</v>
          </cell>
          <cell r="F792">
            <v>0</v>
          </cell>
          <cell r="G792">
            <v>3</v>
          </cell>
          <cell r="H792">
            <v>0</v>
          </cell>
          <cell r="I792">
            <v>0</v>
          </cell>
          <cell r="J792">
            <v>5</v>
          </cell>
          <cell r="K792">
            <v>0</v>
          </cell>
          <cell r="L792">
            <v>0</v>
          </cell>
          <cell r="M792">
            <v>0.95</v>
          </cell>
          <cell r="N792">
            <v>1</v>
          </cell>
          <cell r="O792">
            <v>0.875</v>
          </cell>
          <cell r="P792">
            <v>0.375</v>
          </cell>
          <cell r="Q792">
            <v>0</v>
          </cell>
          <cell r="R792">
            <v>0</v>
          </cell>
          <cell r="T792">
            <v>792</v>
          </cell>
          <cell r="U792">
            <v>0</v>
          </cell>
          <cell r="V792">
            <v>0</v>
          </cell>
          <cell r="W792">
            <v>0</v>
          </cell>
          <cell r="X792">
            <v>0</v>
          </cell>
          <cell r="Y792">
            <v>0</v>
          </cell>
          <cell r="Z792">
            <v>0</v>
          </cell>
          <cell r="AA792">
            <v>0</v>
          </cell>
        </row>
        <row r="793">
          <cell r="B793" t="str">
            <v>Shift 2</v>
          </cell>
          <cell r="C793">
            <v>154</v>
          </cell>
          <cell r="D793">
            <v>0</v>
          </cell>
          <cell r="E793">
            <v>84</v>
          </cell>
          <cell r="F793">
            <v>0</v>
          </cell>
          <cell r="G793">
            <v>1.8333333333333333</v>
          </cell>
          <cell r="H793">
            <v>0</v>
          </cell>
          <cell r="I793">
            <v>0</v>
          </cell>
          <cell r="J793">
            <v>6.166666666666667</v>
          </cell>
          <cell r="K793">
            <v>0</v>
          </cell>
          <cell r="L793">
            <v>0</v>
          </cell>
          <cell r="M793">
            <v>0.95</v>
          </cell>
          <cell r="N793">
            <v>1</v>
          </cell>
          <cell r="O793">
            <v>0.875</v>
          </cell>
          <cell r="P793">
            <v>0.22916666666666666</v>
          </cell>
          <cell r="Q793">
            <v>0</v>
          </cell>
          <cell r="R793">
            <v>0</v>
          </cell>
          <cell r="T793">
            <v>793</v>
          </cell>
          <cell r="U793">
            <v>0</v>
          </cell>
          <cell r="V793">
            <v>0</v>
          </cell>
          <cell r="W793">
            <v>0</v>
          </cell>
          <cell r="X793">
            <v>0</v>
          </cell>
          <cell r="Y793">
            <v>0</v>
          </cell>
          <cell r="Z793">
            <v>0</v>
          </cell>
          <cell r="AA793">
            <v>0</v>
          </cell>
        </row>
        <row r="794">
          <cell r="B794" t="str">
            <v>Shift 3</v>
          </cell>
          <cell r="C794">
            <v>0</v>
          </cell>
          <cell r="D794">
            <v>0</v>
          </cell>
          <cell r="E794">
            <v>0</v>
          </cell>
          <cell r="F794">
            <v>0</v>
          </cell>
          <cell r="G794">
            <v>0</v>
          </cell>
          <cell r="H794">
            <v>0</v>
          </cell>
          <cell r="I794">
            <v>0.5</v>
          </cell>
          <cell r="J794">
            <v>4</v>
          </cell>
          <cell r="K794">
            <v>3.5</v>
          </cell>
          <cell r="L794">
            <v>0</v>
          </cell>
          <cell r="M794">
            <v>0.95</v>
          </cell>
          <cell r="N794">
            <v>1</v>
          </cell>
          <cell r="O794">
            <v>0.875</v>
          </cell>
          <cell r="P794">
            <v>6.25E-2</v>
          </cell>
          <cell r="Q794">
            <v>0</v>
          </cell>
          <cell r="R794">
            <v>0</v>
          </cell>
          <cell r="T794">
            <v>794</v>
          </cell>
          <cell r="U794">
            <v>0</v>
          </cell>
          <cell r="V794">
            <v>0</v>
          </cell>
          <cell r="W794">
            <v>0</v>
          </cell>
          <cell r="X794">
            <v>0</v>
          </cell>
          <cell r="Y794">
            <v>0</v>
          </cell>
          <cell r="Z794">
            <v>0</v>
          </cell>
          <cell r="AA794">
            <v>0</v>
          </cell>
        </row>
        <row r="795">
          <cell r="B795" t="str">
            <v>Shift 6</v>
          </cell>
          <cell r="C795">
            <v>294</v>
          </cell>
          <cell r="D795">
            <v>0</v>
          </cell>
          <cell r="E795">
            <v>60.827586206896555</v>
          </cell>
          <cell r="F795">
            <v>0</v>
          </cell>
          <cell r="G795">
            <v>4.833333333333333</v>
          </cell>
          <cell r="H795">
            <v>0</v>
          </cell>
          <cell r="I795">
            <v>0</v>
          </cell>
          <cell r="J795">
            <v>6.166666666666667</v>
          </cell>
          <cell r="K795">
            <v>0</v>
          </cell>
          <cell r="L795">
            <v>0</v>
          </cell>
          <cell r="M795">
            <v>0.95</v>
          </cell>
          <cell r="N795">
            <v>1</v>
          </cell>
          <cell r="O795">
            <v>0.875</v>
          </cell>
          <cell r="P795">
            <v>0.43939393939393939</v>
          </cell>
          <cell r="Q795">
            <v>0</v>
          </cell>
          <cell r="R795">
            <v>0</v>
          </cell>
          <cell r="T795">
            <v>795</v>
          </cell>
          <cell r="U795">
            <v>0</v>
          </cell>
          <cell r="V795">
            <v>0</v>
          </cell>
          <cell r="W795">
            <v>0</v>
          </cell>
          <cell r="X795">
            <v>0</v>
          </cell>
          <cell r="Y795">
            <v>0</v>
          </cell>
          <cell r="Z795">
            <v>0</v>
          </cell>
          <cell r="AA795">
            <v>0</v>
          </cell>
        </row>
        <row r="796">
          <cell r="B796" t="str">
            <v>Shift 7</v>
          </cell>
          <cell r="C796">
            <v>0</v>
          </cell>
          <cell r="D796">
            <v>0</v>
          </cell>
          <cell r="E796">
            <v>0</v>
          </cell>
          <cell r="F796">
            <v>0</v>
          </cell>
          <cell r="G796">
            <v>0</v>
          </cell>
          <cell r="H796">
            <v>0</v>
          </cell>
          <cell r="I796">
            <v>0.5</v>
          </cell>
          <cell r="J796">
            <v>9</v>
          </cell>
          <cell r="K796">
            <v>3.5</v>
          </cell>
          <cell r="L796">
            <v>0</v>
          </cell>
          <cell r="M796">
            <v>0.95</v>
          </cell>
          <cell r="N796">
            <v>1</v>
          </cell>
          <cell r="O796">
            <v>0.875</v>
          </cell>
          <cell r="P796">
            <v>3.8461538461538464E-2</v>
          </cell>
          <cell r="Q796">
            <v>0</v>
          </cell>
          <cell r="R796">
            <v>0</v>
          </cell>
          <cell r="T796">
            <v>796</v>
          </cell>
          <cell r="U796">
            <v>0</v>
          </cell>
          <cell r="V796">
            <v>0</v>
          </cell>
          <cell r="W796">
            <v>0</v>
          </cell>
          <cell r="X796">
            <v>0</v>
          </cell>
          <cell r="Y796">
            <v>0</v>
          </cell>
          <cell r="Z796">
            <v>0</v>
          </cell>
          <cell r="AA796">
            <v>0</v>
          </cell>
        </row>
        <row r="797">
          <cell r="B797" t="str">
            <v>TOTAL</v>
          </cell>
          <cell r="C797">
            <v>294</v>
          </cell>
          <cell r="D797">
            <v>0</v>
          </cell>
          <cell r="E797">
            <v>60.827586206896555</v>
          </cell>
          <cell r="F797">
            <v>0</v>
          </cell>
          <cell r="G797">
            <v>4.833333333333333</v>
          </cell>
          <cell r="H797">
            <v>0</v>
          </cell>
          <cell r="I797">
            <v>0.5</v>
          </cell>
          <cell r="J797">
            <v>15.166666666666668</v>
          </cell>
          <cell r="K797">
            <v>3.5</v>
          </cell>
          <cell r="L797">
            <v>0</v>
          </cell>
          <cell r="M797">
            <v>0.95</v>
          </cell>
          <cell r="N797">
            <v>1</v>
          </cell>
          <cell r="O797">
            <v>0.875</v>
          </cell>
          <cell r="P797">
            <v>0.22222222222222221</v>
          </cell>
          <cell r="Q797" t="str">
            <v>Hiras Silaban</v>
          </cell>
          <cell r="R797" t="str">
            <v>Fresye A L</v>
          </cell>
          <cell r="T797">
            <v>797</v>
          </cell>
          <cell r="U797">
            <v>0</v>
          </cell>
          <cell r="V797">
            <v>0</v>
          </cell>
          <cell r="W797">
            <v>0</v>
          </cell>
          <cell r="X797">
            <v>0</v>
          </cell>
          <cell r="Y797">
            <v>0</v>
          </cell>
          <cell r="Z797">
            <v>0</v>
          </cell>
          <cell r="AA797">
            <v>0</v>
          </cell>
        </row>
        <row r="798">
          <cell r="T798">
            <v>798</v>
          </cell>
        </row>
        <row r="799">
          <cell r="B799" t="str">
            <v>TIME</v>
          </cell>
          <cell r="C799" t="str">
            <v>WASTE</v>
          </cell>
          <cell r="D799" t="str">
            <v>KPLMEX002</v>
          </cell>
          <cell r="E799" t="str">
            <v>TYPE</v>
          </cell>
          <cell r="F799" t="str">
            <v>PC 5500</v>
          </cell>
          <cell r="H799" t="str">
            <v>Plan Prod'ty :</v>
          </cell>
          <cell r="J799">
            <v>0</v>
          </cell>
          <cell r="M799" t="str">
            <v>Distance :</v>
          </cell>
          <cell r="O799">
            <v>0</v>
          </cell>
          <cell r="T799">
            <v>799</v>
          </cell>
          <cell r="U799" t="str">
            <v>KPLMEX002</v>
          </cell>
        </row>
        <row r="800">
          <cell r="C800" t="str">
            <v>MAT</v>
          </cell>
          <cell r="D800" t="str">
            <v>PROD</v>
          </cell>
          <cell r="E800" t="str">
            <v>PROD'TY</v>
          </cell>
          <cell r="F800" t="str">
            <v>Q'TY DT</v>
          </cell>
          <cell r="J800" t="str">
            <v>HOURS</v>
          </cell>
          <cell r="Q800" t="str">
            <v>REMARK PRODUKTIVITAS</v>
          </cell>
          <cell r="T800">
            <v>800</v>
          </cell>
          <cell r="U800" t="str">
            <v>ROM</v>
          </cell>
          <cell r="V800" t="str">
            <v>Crush1</v>
          </cell>
          <cell r="W800" t="str">
            <v>Crush2</v>
          </cell>
          <cell r="X800" t="str">
            <v>Crush3</v>
          </cell>
          <cell r="Y800" t="str">
            <v>Crush4</v>
          </cell>
          <cell r="Z800" t="str">
            <v>Crush5</v>
          </cell>
          <cell r="AA800" t="str">
            <v>Crush6</v>
          </cell>
        </row>
        <row r="801">
          <cell r="E801" t="str">
            <v>( By work )</v>
          </cell>
          <cell r="F801" t="str">
            <v>785</v>
          </cell>
          <cell r="G801" t="str">
            <v>785-CB</v>
          </cell>
          <cell r="H801" t="str">
            <v>A40/HM</v>
          </cell>
          <cell r="I801" t="str">
            <v>Total</v>
          </cell>
          <cell r="J801" t="str">
            <v>Work</v>
          </cell>
          <cell r="K801" t="str">
            <v>General</v>
          </cell>
          <cell r="L801" t="str">
            <v>Delay</v>
          </cell>
          <cell r="M801" t="str">
            <v>Idle</v>
          </cell>
          <cell r="N801" t="str">
            <v>Rain</v>
          </cell>
          <cell r="O801" t="str">
            <v>Slipp</v>
          </cell>
          <cell r="P801" t="str">
            <v>B/D</v>
          </cell>
          <cell r="T801">
            <v>801</v>
          </cell>
        </row>
        <row r="802">
          <cell r="B802" t="str">
            <v>07  - 08</v>
          </cell>
          <cell r="C802" t="str">
            <v>CC</v>
          </cell>
          <cell r="D802">
            <v>0</v>
          </cell>
          <cell r="E802">
            <v>0</v>
          </cell>
          <cell r="F802">
            <v>0</v>
          </cell>
          <cell r="G802">
            <v>0</v>
          </cell>
          <cell r="H802">
            <v>0</v>
          </cell>
          <cell r="I802">
            <v>0</v>
          </cell>
          <cell r="J802">
            <v>0</v>
          </cell>
          <cell r="K802">
            <v>60</v>
          </cell>
          <cell r="L802">
            <v>0</v>
          </cell>
          <cell r="M802">
            <v>0</v>
          </cell>
          <cell r="N802">
            <v>0</v>
          </cell>
          <cell r="O802">
            <v>0</v>
          </cell>
          <cell r="Q802" t="str">
            <v>Cleaning Coal</v>
          </cell>
          <cell r="T802">
            <v>802</v>
          </cell>
          <cell r="U802">
            <v>0</v>
          </cell>
          <cell r="V802">
            <v>0</v>
          </cell>
          <cell r="W802">
            <v>0</v>
          </cell>
          <cell r="X802">
            <v>0</v>
          </cell>
          <cell r="Y802">
            <v>0</v>
          </cell>
          <cell r="Z802">
            <v>0</v>
          </cell>
          <cell r="AA802">
            <v>0</v>
          </cell>
        </row>
        <row r="803">
          <cell r="B803" t="str">
            <v>08  - 09</v>
          </cell>
          <cell r="C803" t="str">
            <v>CC</v>
          </cell>
          <cell r="D803">
            <v>0</v>
          </cell>
          <cell r="E803">
            <v>0</v>
          </cell>
          <cell r="F803">
            <v>0</v>
          </cell>
          <cell r="G803">
            <v>0</v>
          </cell>
          <cell r="H803">
            <v>0</v>
          </cell>
          <cell r="I803">
            <v>0</v>
          </cell>
          <cell r="J803">
            <v>0</v>
          </cell>
          <cell r="K803">
            <v>60</v>
          </cell>
          <cell r="L803">
            <v>0</v>
          </cell>
          <cell r="M803">
            <v>0</v>
          </cell>
          <cell r="N803">
            <v>0</v>
          </cell>
          <cell r="O803">
            <v>0</v>
          </cell>
          <cell r="Q803" t="str">
            <v>Cleaning Coal</v>
          </cell>
          <cell r="T803">
            <v>803</v>
          </cell>
          <cell r="U803">
            <v>0</v>
          </cell>
          <cell r="V803">
            <v>0</v>
          </cell>
          <cell r="W803">
            <v>0</v>
          </cell>
          <cell r="X803">
            <v>0</v>
          </cell>
          <cell r="Y803">
            <v>0</v>
          </cell>
          <cell r="Z803">
            <v>0</v>
          </cell>
          <cell r="AA803">
            <v>0</v>
          </cell>
        </row>
        <row r="804">
          <cell r="B804" t="str">
            <v>09  - 10</v>
          </cell>
          <cell r="C804" t="str">
            <v>CC</v>
          </cell>
          <cell r="D804">
            <v>0</v>
          </cell>
          <cell r="E804">
            <v>0</v>
          </cell>
          <cell r="F804">
            <v>0</v>
          </cell>
          <cell r="G804">
            <v>0</v>
          </cell>
          <cell r="H804">
            <v>0</v>
          </cell>
          <cell r="I804">
            <v>0</v>
          </cell>
          <cell r="J804">
            <v>0</v>
          </cell>
          <cell r="K804">
            <v>60</v>
          </cell>
          <cell r="L804">
            <v>0</v>
          </cell>
          <cell r="M804">
            <v>0</v>
          </cell>
          <cell r="N804">
            <v>0</v>
          </cell>
          <cell r="O804">
            <v>0</v>
          </cell>
          <cell r="Q804" t="str">
            <v>Cleaning Coal</v>
          </cell>
          <cell r="T804">
            <v>804</v>
          </cell>
          <cell r="U804">
            <v>0</v>
          </cell>
          <cell r="V804">
            <v>0</v>
          </cell>
          <cell r="W804">
            <v>0</v>
          </cell>
          <cell r="X804">
            <v>0</v>
          </cell>
          <cell r="Y804">
            <v>0</v>
          </cell>
          <cell r="Z804">
            <v>0</v>
          </cell>
          <cell r="AA804">
            <v>0</v>
          </cell>
        </row>
        <row r="805">
          <cell r="B805" t="str">
            <v>10  - 11</v>
          </cell>
          <cell r="C805" t="str">
            <v>CC</v>
          </cell>
          <cell r="D805">
            <v>0</v>
          </cell>
          <cell r="E805">
            <v>0</v>
          </cell>
          <cell r="F805">
            <v>0</v>
          </cell>
          <cell r="G805">
            <v>0</v>
          </cell>
          <cell r="H805">
            <v>0</v>
          </cell>
          <cell r="I805">
            <v>0</v>
          </cell>
          <cell r="J805">
            <v>0</v>
          </cell>
          <cell r="K805">
            <v>60</v>
          </cell>
          <cell r="L805">
            <v>0</v>
          </cell>
          <cell r="M805">
            <v>0</v>
          </cell>
          <cell r="N805">
            <v>0</v>
          </cell>
          <cell r="O805">
            <v>0</v>
          </cell>
          <cell r="Q805" t="str">
            <v>Cleaning Coal</v>
          </cell>
          <cell r="T805">
            <v>805</v>
          </cell>
          <cell r="U805">
            <v>0</v>
          </cell>
          <cell r="V805">
            <v>0</v>
          </cell>
          <cell r="W805">
            <v>0</v>
          </cell>
          <cell r="X805">
            <v>0</v>
          </cell>
          <cell r="Y805">
            <v>0</v>
          </cell>
          <cell r="Z805">
            <v>0</v>
          </cell>
          <cell r="AA805">
            <v>0</v>
          </cell>
        </row>
        <row r="806">
          <cell r="B806" t="str">
            <v>11  - 12</v>
          </cell>
          <cell r="C806" t="str">
            <v>CC</v>
          </cell>
          <cell r="D806">
            <v>0</v>
          </cell>
          <cell r="E806">
            <v>0</v>
          </cell>
          <cell r="F806">
            <v>0</v>
          </cell>
          <cell r="G806">
            <v>0</v>
          </cell>
          <cell r="H806">
            <v>0</v>
          </cell>
          <cell r="I806">
            <v>0</v>
          </cell>
          <cell r="J806">
            <v>0</v>
          </cell>
          <cell r="K806">
            <v>60</v>
          </cell>
          <cell r="L806">
            <v>0</v>
          </cell>
          <cell r="M806">
            <v>0</v>
          </cell>
          <cell r="N806">
            <v>0</v>
          </cell>
          <cell r="O806">
            <v>0</v>
          </cell>
          <cell r="Q806" t="str">
            <v>Cleaning Coal</v>
          </cell>
          <cell r="T806">
            <v>806</v>
          </cell>
          <cell r="U806">
            <v>0</v>
          </cell>
          <cell r="V806">
            <v>0</v>
          </cell>
          <cell r="W806">
            <v>0</v>
          </cell>
          <cell r="X806">
            <v>0</v>
          </cell>
          <cell r="Y806">
            <v>0</v>
          </cell>
          <cell r="Z806">
            <v>0</v>
          </cell>
          <cell r="AA806">
            <v>0</v>
          </cell>
        </row>
        <row r="807">
          <cell r="B807" t="str">
            <v>12  - 13</v>
          </cell>
          <cell r="C807" t="str">
            <v>CC</v>
          </cell>
          <cell r="D807">
            <v>0</v>
          </cell>
          <cell r="E807">
            <v>0</v>
          </cell>
          <cell r="F807">
            <v>0</v>
          </cell>
          <cell r="G807">
            <v>0</v>
          </cell>
          <cell r="H807">
            <v>0</v>
          </cell>
          <cell r="I807">
            <v>0</v>
          </cell>
          <cell r="J807">
            <v>0</v>
          </cell>
          <cell r="K807">
            <v>0</v>
          </cell>
          <cell r="L807">
            <v>60</v>
          </cell>
          <cell r="M807">
            <v>0</v>
          </cell>
          <cell r="N807">
            <v>0</v>
          </cell>
          <cell r="O807">
            <v>0</v>
          </cell>
          <cell r="Q807" t="str">
            <v>Rest Time</v>
          </cell>
          <cell r="T807">
            <v>807</v>
          </cell>
          <cell r="U807">
            <v>0</v>
          </cell>
          <cell r="V807">
            <v>0</v>
          </cell>
          <cell r="W807">
            <v>0</v>
          </cell>
          <cell r="X807">
            <v>0</v>
          </cell>
          <cell r="Y807">
            <v>0</v>
          </cell>
          <cell r="Z807">
            <v>0</v>
          </cell>
          <cell r="AA807">
            <v>0</v>
          </cell>
        </row>
        <row r="808">
          <cell r="B808" t="str">
            <v>13  -  14</v>
          </cell>
          <cell r="C808" t="str">
            <v>CC</v>
          </cell>
          <cell r="D808">
            <v>0</v>
          </cell>
          <cell r="E808">
            <v>0</v>
          </cell>
          <cell r="F808">
            <v>0</v>
          </cell>
          <cell r="G808">
            <v>0</v>
          </cell>
          <cell r="H808">
            <v>0</v>
          </cell>
          <cell r="I808">
            <v>0</v>
          </cell>
          <cell r="J808">
            <v>0</v>
          </cell>
          <cell r="K808">
            <v>60</v>
          </cell>
          <cell r="L808">
            <v>0</v>
          </cell>
          <cell r="M808">
            <v>0</v>
          </cell>
          <cell r="N808">
            <v>0</v>
          </cell>
          <cell r="O808">
            <v>0</v>
          </cell>
          <cell r="Q808" t="str">
            <v>Cleaning Coal</v>
          </cell>
          <cell r="T808">
            <v>808</v>
          </cell>
          <cell r="U808">
            <v>0</v>
          </cell>
          <cell r="V808">
            <v>0</v>
          </cell>
          <cell r="W808">
            <v>0</v>
          </cell>
          <cell r="X808">
            <v>0</v>
          </cell>
          <cell r="Y808">
            <v>0</v>
          </cell>
          <cell r="Z808">
            <v>0</v>
          </cell>
          <cell r="AA808">
            <v>0</v>
          </cell>
        </row>
        <row r="809">
          <cell r="B809" t="str">
            <v>14  -  15</v>
          </cell>
          <cell r="C809" t="str">
            <v>CC</v>
          </cell>
          <cell r="D809">
            <v>0</v>
          </cell>
          <cell r="E809">
            <v>0</v>
          </cell>
          <cell r="F809">
            <v>0</v>
          </cell>
          <cell r="G809">
            <v>0</v>
          </cell>
          <cell r="H809">
            <v>0</v>
          </cell>
          <cell r="I809">
            <v>0</v>
          </cell>
          <cell r="J809">
            <v>0</v>
          </cell>
          <cell r="K809">
            <v>60</v>
          </cell>
          <cell r="L809">
            <v>0</v>
          </cell>
          <cell r="M809">
            <v>0</v>
          </cell>
          <cell r="N809">
            <v>0</v>
          </cell>
          <cell r="O809">
            <v>0</v>
          </cell>
          <cell r="Q809" t="str">
            <v>Cleaning Coal</v>
          </cell>
          <cell r="T809">
            <v>809</v>
          </cell>
          <cell r="U809">
            <v>0</v>
          </cell>
          <cell r="V809">
            <v>0</v>
          </cell>
          <cell r="W809">
            <v>0</v>
          </cell>
          <cell r="X809">
            <v>0</v>
          </cell>
          <cell r="Y809">
            <v>0</v>
          </cell>
          <cell r="Z809">
            <v>0</v>
          </cell>
          <cell r="AA809">
            <v>0</v>
          </cell>
        </row>
        <row r="810">
          <cell r="B810" t="str">
            <v>15  -  16</v>
          </cell>
          <cell r="C810" t="str">
            <v>CC</v>
          </cell>
          <cell r="D810">
            <v>0</v>
          </cell>
          <cell r="E810">
            <v>0</v>
          </cell>
          <cell r="F810">
            <v>0</v>
          </cell>
          <cell r="G810">
            <v>0</v>
          </cell>
          <cell r="H810">
            <v>0</v>
          </cell>
          <cell r="I810">
            <v>0</v>
          </cell>
          <cell r="J810">
            <v>0</v>
          </cell>
          <cell r="K810">
            <v>60</v>
          </cell>
          <cell r="L810">
            <v>0</v>
          </cell>
          <cell r="M810">
            <v>0</v>
          </cell>
          <cell r="N810">
            <v>0</v>
          </cell>
          <cell r="O810">
            <v>0</v>
          </cell>
          <cell r="Q810" t="str">
            <v>Cleaning Coal</v>
          </cell>
          <cell r="T810">
            <v>810</v>
          </cell>
          <cell r="U810">
            <v>0</v>
          </cell>
          <cell r="V810">
            <v>0</v>
          </cell>
          <cell r="W810">
            <v>0</v>
          </cell>
          <cell r="X810">
            <v>0</v>
          </cell>
          <cell r="Y810">
            <v>0</v>
          </cell>
          <cell r="Z810">
            <v>0</v>
          </cell>
          <cell r="AA810">
            <v>0</v>
          </cell>
        </row>
        <row r="811">
          <cell r="B811" t="str">
            <v>16  -  17</v>
          </cell>
          <cell r="C811" t="str">
            <v>CC</v>
          </cell>
          <cell r="D811">
            <v>0</v>
          </cell>
          <cell r="E811">
            <v>0</v>
          </cell>
          <cell r="F811">
            <v>0</v>
          </cell>
          <cell r="G811">
            <v>0</v>
          </cell>
          <cell r="H811">
            <v>0</v>
          </cell>
          <cell r="I811">
            <v>0</v>
          </cell>
          <cell r="J811">
            <v>0</v>
          </cell>
          <cell r="K811">
            <v>60</v>
          </cell>
          <cell r="L811">
            <v>0</v>
          </cell>
          <cell r="M811">
            <v>0</v>
          </cell>
          <cell r="N811">
            <v>0</v>
          </cell>
          <cell r="O811">
            <v>0</v>
          </cell>
          <cell r="Q811" t="str">
            <v>Cleaning Coal</v>
          </cell>
          <cell r="T811">
            <v>811</v>
          </cell>
          <cell r="U811">
            <v>0</v>
          </cell>
          <cell r="V811">
            <v>0</v>
          </cell>
          <cell r="W811">
            <v>0</v>
          </cell>
          <cell r="X811">
            <v>0</v>
          </cell>
          <cell r="Y811">
            <v>0</v>
          </cell>
          <cell r="Z811">
            <v>0</v>
          </cell>
          <cell r="AA811">
            <v>0</v>
          </cell>
        </row>
        <row r="812">
          <cell r="B812" t="str">
            <v>17  -  18</v>
          </cell>
          <cell r="C812" t="str">
            <v>CC</v>
          </cell>
          <cell r="D812">
            <v>0</v>
          </cell>
          <cell r="E812">
            <v>0</v>
          </cell>
          <cell r="F812">
            <v>0</v>
          </cell>
          <cell r="G812">
            <v>0</v>
          </cell>
          <cell r="H812">
            <v>0</v>
          </cell>
          <cell r="I812">
            <v>0</v>
          </cell>
          <cell r="J812">
            <v>0</v>
          </cell>
          <cell r="K812">
            <v>30</v>
          </cell>
          <cell r="L812">
            <v>30</v>
          </cell>
          <cell r="M812">
            <v>0</v>
          </cell>
          <cell r="N812">
            <v>0</v>
          </cell>
          <cell r="O812">
            <v>0</v>
          </cell>
          <cell r="Q812" t="str">
            <v>Shift Change</v>
          </cell>
          <cell r="T812">
            <v>812</v>
          </cell>
          <cell r="U812">
            <v>0</v>
          </cell>
          <cell r="V812">
            <v>0</v>
          </cell>
          <cell r="W812">
            <v>0</v>
          </cell>
          <cell r="X812">
            <v>0</v>
          </cell>
          <cell r="Y812">
            <v>0</v>
          </cell>
          <cell r="Z812">
            <v>0</v>
          </cell>
          <cell r="AA812">
            <v>0</v>
          </cell>
        </row>
        <row r="813">
          <cell r="B813" t="str">
            <v>18  -  19</v>
          </cell>
          <cell r="C813" t="str">
            <v>CC</v>
          </cell>
          <cell r="D813">
            <v>0</v>
          </cell>
          <cell r="E813">
            <v>0</v>
          </cell>
          <cell r="F813">
            <v>0</v>
          </cell>
          <cell r="G813">
            <v>0</v>
          </cell>
          <cell r="H813">
            <v>0</v>
          </cell>
          <cell r="I813">
            <v>0</v>
          </cell>
          <cell r="J813">
            <v>0</v>
          </cell>
          <cell r="K813">
            <v>60</v>
          </cell>
          <cell r="L813">
            <v>0</v>
          </cell>
          <cell r="M813">
            <v>0</v>
          </cell>
          <cell r="N813">
            <v>0</v>
          </cell>
          <cell r="O813">
            <v>0</v>
          </cell>
          <cell r="Q813" t="str">
            <v>Cleaning Coal</v>
          </cell>
          <cell r="T813">
            <v>813</v>
          </cell>
          <cell r="U813">
            <v>0</v>
          </cell>
          <cell r="V813">
            <v>0</v>
          </cell>
          <cell r="W813">
            <v>0</v>
          </cell>
          <cell r="X813">
            <v>0</v>
          </cell>
          <cell r="Y813">
            <v>0</v>
          </cell>
          <cell r="Z813">
            <v>0</v>
          </cell>
          <cell r="AA813">
            <v>0</v>
          </cell>
        </row>
        <row r="814">
          <cell r="B814" t="str">
            <v>19  -  20</v>
          </cell>
          <cell r="C814" t="str">
            <v>CC</v>
          </cell>
          <cell r="D814">
            <v>0</v>
          </cell>
          <cell r="E814">
            <v>0</v>
          </cell>
          <cell r="F814">
            <v>0</v>
          </cell>
          <cell r="G814">
            <v>0</v>
          </cell>
          <cell r="H814">
            <v>0</v>
          </cell>
          <cell r="I814">
            <v>0</v>
          </cell>
          <cell r="J814">
            <v>0</v>
          </cell>
          <cell r="K814">
            <v>60</v>
          </cell>
          <cell r="L814">
            <v>0</v>
          </cell>
          <cell r="M814">
            <v>0</v>
          </cell>
          <cell r="N814">
            <v>0</v>
          </cell>
          <cell r="O814">
            <v>0</v>
          </cell>
          <cell r="Q814" t="str">
            <v>Cleaning Coal</v>
          </cell>
          <cell r="T814">
            <v>814</v>
          </cell>
          <cell r="U814">
            <v>0</v>
          </cell>
          <cell r="V814">
            <v>0</v>
          </cell>
          <cell r="W814">
            <v>0</v>
          </cell>
          <cell r="X814">
            <v>0</v>
          </cell>
          <cell r="Y814">
            <v>0</v>
          </cell>
          <cell r="Z814">
            <v>0</v>
          </cell>
          <cell r="AA814">
            <v>0</v>
          </cell>
        </row>
        <row r="815">
          <cell r="B815" t="str">
            <v>20  -  21</v>
          </cell>
          <cell r="C815" t="str">
            <v>CC</v>
          </cell>
          <cell r="D815">
            <v>0</v>
          </cell>
          <cell r="E815">
            <v>0</v>
          </cell>
          <cell r="F815">
            <v>0</v>
          </cell>
          <cell r="G815">
            <v>0</v>
          </cell>
          <cell r="H815">
            <v>0</v>
          </cell>
          <cell r="I815">
            <v>0</v>
          </cell>
          <cell r="J815">
            <v>0</v>
          </cell>
          <cell r="K815">
            <v>60</v>
          </cell>
          <cell r="L815">
            <v>0</v>
          </cell>
          <cell r="M815">
            <v>0</v>
          </cell>
          <cell r="N815">
            <v>0</v>
          </cell>
          <cell r="O815">
            <v>0</v>
          </cell>
          <cell r="Q815" t="str">
            <v>Cleaning Coal</v>
          </cell>
          <cell r="T815">
            <v>815</v>
          </cell>
          <cell r="U815">
            <v>0</v>
          </cell>
          <cell r="V815">
            <v>0</v>
          </cell>
          <cell r="W815">
            <v>0</v>
          </cell>
          <cell r="X815">
            <v>0</v>
          </cell>
          <cell r="Y815">
            <v>0</v>
          </cell>
          <cell r="Z815">
            <v>0</v>
          </cell>
          <cell r="AA815">
            <v>0</v>
          </cell>
        </row>
        <row r="816">
          <cell r="B816" t="str">
            <v>21  -  22</v>
          </cell>
          <cell r="C816" t="str">
            <v>CC</v>
          </cell>
          <cell r="D816">
            <v>0</v>
          </cell>
          <cell r="E816">
            <v>0</v>
          </cell>
          <cell r="F816">
            <v>0</v>
          </cell>
          <cell r="G816">
            <v>0</v>
          </cell>
          <cell r="H816">
            <v>0</v>
          </cell>
          <cell r="I816">
            <v>0</v>
          </cell>
          <cell r="J816">
            <v>0</v>
          </cell>
          <cell r="K816">
            <v>60</v>
          </cell>
          <cell r="L816">
            <v>0</v>
          </cell>
          <cell r="M816">
            <v>0</v>
          </cell>
          <cell r="N816">
            <v>0</v>
          </cell>
          <cell r="O816">
            <v>0</v>
          </cell>
          <cell r="Q816" t="str">
            <v>Cleaning Coal</v>
          </cell>
          <cell r="T816">
            <v>816</v>
          </cell>
          <cell r="U816">
            <v>0</v>
          </cell>
          <cell r="V816">
            <v>0</v>
          </cell>
          <cell r="W816">
            <v>0</v>
          </cell>
          <cell r="X816">
            <v>0</v>
          </cell>
          <cell r="Y816">
            <v>0</v>
          </cell>
          <cell r="Z816">
            <v>0</v>
          </cell>
          <cell r="AA816">
            <v>0</v>
          </cell>
        </row>
        <row r="817">
          <cell r="B817" t="str">
            <v>22  -  23</v>
          </cell>
          <cell r="C817" t="str">
            <v>CC</v>
          </cell>
          <cell r="D817">
            <v>0</v>
          </cell>
          <cell r="E817">
            <v>0</v>
          </cell>
          <cell r="F817">
            <v>0</v>
          </cell>
          <cell r="G817">
            <v>0</v>
          </cell>
          <cell r="H817">
            <v>0</v>
          </cell>
          <cell r="I817">
            <v>0</v>
          </cell>
          <cell r="J817">
            <v>0</v>
          </cell>
          <cell r="K817">
            <v>60</v>
          </cell>
          <cell r="L817">
            <v>0</v>
          </cell>
          <cell r="M817">
            <v>0</v>
          </cell>
          <cell r="N817">
            <v>0</v>
          </cell>
          <cell r="O817">
            <v>0</v>
          </cell>
          <cell r="Q817" t="str">
            <v>Cleaning Coal</v>
          </cell>
          <cell r="T817">
            <v>817</v>
          </cell>
          <cell r="U817">
            <v>0</v>
          </cell>
          <cell r="V817">
            <v>0</v>
          </cell>
          <cell r="W817">
            <v>0</v>
          </cell>
          <cell r="X817">
            <v>0</v>
          </cell>
          <cell r="Y817">
            <v>0</v>
          </cell>
          <cell r="Z817">
            <v>0</v>
          </cell>
          <cell r="AA817">
            <v>0</v>
          </cell>
        </row>
        <row r="818">
          <cell r="B818" t="str">
            <v>23  -  24</v>
          </cell>
          <cell r="C818" t="str">
            <v>CC</v>
          </cell>
          <cell r="D818">
            <v>0</v>
          </cell>
          <cell r="E818">
            <v>0</v>
          </cell>
          <cell r="F818">
            <v>0</v>
          </cell>
          <cell r="G818">
            <v>0</v>
          </cell>
          <cell r="H818">
            <v>0</v>
          </cell>
          <cell r="I818">
            <v>0</v>
          </cell>
          <cell r="J818">
            <v>0</v>
          </cell>
          <cell r="K818">
            <v>0</v>
          </cell>
          <cell r="L818">
            <v>60</v>
          </cell>
          <cell r="M818">
            <v>0</v>
          </cell>
          <cell r="N818">
            <v>0</v>
          </cell>
          <cell r="O818">
            <v>0</v>
          </cell>
          <cell r="Q818" t="str">
            <v>Rest Time</v>
          </cell>
          <cell r="T818">
            <v>818</v>
          </cell>
          <cell r="U818">
            <v>0</v>
          </cell>
          <cell r="V818">
            <v>0</v>
          </cell>
          <cell r="W818">
            <v>0</v>
          </cell>
          <cell r="X818">
            <v>0</v>
          </cell>
          <cell r="Y818">
            <v>0</v>
          </cell>
          <cell r="Z818">
            <v>0</v>
          </cell>
          <cell r="AA818">
            <v>0</v>
          </cell>
        </row>
        <row r="819">
          <cell r="B819" t="str">
            <v>24  -  01</v>
          </cell>
          <cell r="C819" t="str">
            <v>CC</v>
          </cell>
          <cell r="D819">
            <v>0</v>
          </cell>
          <cell r="E819">
            <v>0</v>
          </cell>
          <cell r="F819">
            <v>0</v>
          </cell>
          <cell r="G819">
            <v>0</v>
          </cell>
          <cell r="H819">
            <v>0</v>
          </cell>
          <cell r="I819">
            <v>0</v>
          </cell>
          <cell r="J819">
            <v>0</v>
          </cell>
          <cell r="K819">
            <v>60</v>
          </cell>
          <cell r="L819">
            <v>0</v>
          </cell>
          <cell r="M819">
            <v>0</v>
          </cell>
          <cell r="N819">
            <v>0</v>
          </cell>
          <cell r="O819">
            <v>0</v>
          </cell>
          <cell r="Q819" t="str">
            <v>Cleaning Coal</v>
          </cell>
          <cell r="T819">
            <v>819</v>
          </cell>
          <cell r="U819">
            <v>0</v>
          </cell>
          <cell r="V819">
            <v>0</v>
          </cell>
          <cell r="W819">
            <v>0</v>
          </cell>
          <cell r="X819">
            <v>0</v>
          </cell>
          <cell r="Y819">
            <v>0</v>
          </cell>
          <cell r="Z819">
            <v>0</v>
          </cell>
          <cell r="AA819">
            <v>0</v>
          </cell>
        </row>
        <row r="820">
          <cell r="B820" t="str">
            <v>01  -  02</v>
          </cell>
          <cell r="C820" t="str">
            <v>CC</v>
          </cell>
          <cell r="D820">
            <v>0</v>
          </cell>
          <cell r="E820">
            <v>0</v>
          </cell>
          <cell r="F820">
            <v>0</v>
          </cell>
          <cell r="G820">
            <v>0</v>
          </cell>
          <cell r="H820">
            <v>0</v>
          </cell>
          <cell r="I820">
            <v>0</v>
          </cell>
          <cell r="J820">
            <v>0</v>
          </cell>
          <cell r="K820">
            <v>60</v>
          </cell>
          <cell r="L820">
            <v>0</v>
          </cell>
          <cell r="M820">
            <v>0</v>
          </cell>
          <cell r="N820">
            <v>0</v>
          </cell>
          <cell r="O820">
            <v>0</v>
          </cell>
          <cell r="Q820" t="str">
            <v>Cleaning Coal</v>
          </cell>
          <cell r="T820">
            <v>820</v>
          </cell>
          <cell r="U820">
            <v>0</v>
          </cell>
          <cell r="V820">
            <v>0</v>
          </cell>
          <cell r="W820">
            <v>0</v>
          </cell>
          <cell r="X820">
            <v>0</v>
          </cell>
          <cell r="Y820">
            <v>0</v>
          </cell>
          <cell r="Z820">
            <v>0</v>
          </cell>
          <cell r="AA820">
            <v>0</v>
          </cell>
        </row>
        <row r="821">
          <cell r="B821" t="str">
            <v>02  -  03</v>
          </cell>
          <cell r="C821" t="str">
            <v>CC</v>
          </cell>
          <cell r="D821">
            <v>0</v>
          </cell>
          <cell r="E821">
            <v>0</v>
          </cell>
          <cell r="F821">
            <v>0</v>
          </cell>
          <cell r="G821">
            <v>0</v>
          </cell>
          <cell r="H821">
            <v>0</v>
          </cell>
          <cell r="I821">
            <v>0</v>
          </cell>
          <cell r="J821">
            <v>0</v>
          </cell>
          <cell r="K821">
            <v>60</v>
          </cell>
          <cell r="L821">
            <v>0</v>
          </cell>
          <cell r="M821">
            <v>0</v>
          </cell>
          <cell r="N821">
            <v>0</v>
          </cell>
          <cell r="O821">
            <v>0</v>
          </cell>
          <cell r="Q821" t="str">
            <v>Cleaning Coal</v>
          </cell>
          <cell r="T821">
            <v>821</v>
          </cell>
          <cell r="U821">
            <v>0</v>
          </cell>
          <cell r="V821">
            <v>0</v>
          </cell>
          <cell r="W821">
            <v>0</v>
          </cell>
          <cell r="X821">
            <v>0</v>
          </cell>
          <cell r="Y821">
            <v>0</v>
          </cell>
          <cell r="Z821">
            <v>0</v>
          </cell>
          <cell r="AA821">
            <v>0</v>
          </cell>
        </row>
        <row r="822">
          <cell r="B822" t="str">
            <v>03  -  04</v>
          </cell>
          <cell r="C822" t="str">
            <v>CC</v>
          </cell>
          <cell r="D822">
            <v>0</v>
          </cell>
          <cell r="E822">
            <v>0</v>
          </cell>
          <cell r="F822">
            <v>0</v>
          </cell>
          <cell r="G822">
            <v>0</v>
          </cell>
          <cell r="H822">
            <v>0</v>
          </cell>
          <cell r="I822">
            <v>0</v>
          </cell>
          <cell r="J822">
            <v>0</v>
          </cell>
          <cell r="K822">
            <v>60</v>
          </cell>
          <cell r="L822">
            <v>0</v>
          </cell>
          <cell r="M822">
            <v>0</v>
          </cell>
          <cell r="N822">
            <v>0</v>
          </cell>
          <cell r="O822">
            <v>0</v>
          </cell>
          <cell r="Q822" t="str">
            <v>Cleaning Coal</v>
          </cell>
          <cell r="T822">
            <v>822</v>
          </cell>
          <cell r="U822">
            <v>0</v>
          </cell>
          <cell r="V822">
            <v>0</v>
          </cell>
          <cell r="W822">
            <v>0</v>
          </cell>
          <cell r="X822">
            <v>0</v>
          </cell>
          <cell r="Y822">
            <v>0</v>
          </cell>
          <cell r="Z822">
            <v>0</v>
          </cell>
          <cell r="AA822">
            <v>0</v>
          </cell>
        </row>
        <row r="823">
          <cell r="B823" t="str">
            <v>04  -  05</v>
          </cell>
          <cell r="C823" t="str">
            <v>CC</v>
          </cell>
          <cell r="D823">
            <v>0</v>
          </cell>
          <cell r="E823">
            <v>0</v>
          </cell>
          <cell r="F823">
            <v>0</v>
          </cell>
          <cell r="G823">
            <v>0</v>
          </cell>
          <cell r="H823">
            <v>0</v>
          </cell>
          <cell r="I823">
            <v>0</v>
          </cell>
          <cell r="J823">
            <v>0</v>
          </cell>
          <cell r="K823">
            <v>60</v>
          </cell>
          <cell r="L823">
            <v>0</v>
          </cell>
          <cell r="M823">
            <v>0</v>
          </cell>
          <cell r="N823">
            <v>0</v>
          </cell>
          <cell r="O823">
            <v>0</v>
          </cell>
          <cell r="Q823" t="str">
            <v>Cleaning Coal</v>
          </cell>
          <cell r="T823">
            <v>823</v>
          </cell>
          <cell r="U823">
            <v>0</v>
          </cell>
          <cell r="V823">
            <v>0</v>
          </cell>
          <cell r="W823">
            <v>0</v>
          </cell>
          <cell r="X823">
            <v>0</v>
          </cell>
          <cell r="Y823">
            <v>0</v>
          </cell>
          <cell r="Z823">
            <v>0</v>
          </cell>
          <cell r="AA823">
            <v>0</v>
          </cell>
        </row>
        <row r="824">
          <cell r="B824" t="str">
            <v>05  -  06</v>
          </cell>
          <cell r="C824" t="str">
            <v>CC</v>
          </cell>
          <cell r="D824">
            <v>0</v>
          </cell>
          <cell r="E824">
            <v>0</v>
          </cell>
          <cell r="F824">
            <v>0</v>
          </cell>
          <cell r="G824">
            <v>0</v>
          </cell>
          <cell r="H824">
            <v>0</v>
          </cell>
          <cell r="I824">
            <v>0</v>
          </cell>
          <cell r="J824">
            <v>0</v>
          </cell>
          <cell r="K824">
            <v>60</v>
          </cell>
          <cell r="L824">
            <v>0</v>
          </cell>
          <cell r="M824">
            <v>0</v>
          </cell>
          <cell r="N824">
            <v>0</v>
          </cell>
          <cell r="O824">
            <v>0</v>
          </cell>
          <cell r="Q824" t="str">
            <v>Cleaning Coal</v>
          </cell>
          <cell r="T824">
            <v>824</v>
          </cell>
          <cell r="U824">
            <v>0</v>
          </cell>
          <cell r="V824">
            <v>0</v>
          </cell>
          <cell r="W824">
            <v>0</v>
          </cell>
          <cell r="X824">
            <v>0</v>
          </cell>
          <cell r="Y824">
            <v>0</v>
          </cell>
          <cell r="Z824">
            <v>0</v>
          </cell>
          <cell r="AA824">
            <v>0</v>
          </cell>
        </row>
        <row r="825">
          <cell r="B825" t="str">
            <v>06  -  07</v>
          </cell>
          <cell r="C825" t="str">
            <v>CC</v>
          </cell>
          <cell r="D825">
            <v>0</v>
          </cell>
          <cell r="E825">
            <v>0</v>
          </cell>
          <cell r="F825">
            <v>0</v>
          </cell>
          <cell r="G825">
            <v>0</v>
          </cell>
          <cell r="H825">
            <v>0</v>
          </cell>
          <cell r="I825">
            <v>0</v>
          </cell>
          <cell r="J825">
            <v>0</v>
          </cell>
          <cell r="K825">
            <v>0</v>
          </cell>
          <cell r="L825">
            <v>60</v>
          </cell>
          <cell r="M825">
            <v>0</v>
          </cell>
          <cell r="N825">
            <v>0</v>
          </cell>
          <cell r="O825">
            <v>0</v>
          </cell>
          <cell r="Q825" t="str">
            <v>Shift Change</v>
          </cell>
          <cell r="T825">
            <v>825</v>
          </cell>
          <cell r="U825">
            <v>0</v>
          </cell>
          <cell r="V825">
            <v>0</v>
          </cell>
          <cell r="W825">
            <v>0</v>
          </cell>
          <cell r="X825">
            <v>0</v>
          </cell>
          <cell r="Y825">
            <v>0</v>
          </cell>
          <cell r="Z825">
            <v>0</v>
          </cell>
          <cell r="AA825">
            <v>0</v>
          </cell>
        </row>
        <row r="826">
          <cell r="B826" t="str">
            <v>RESUME</v>
          </cell>
          <cell r="C826" t="str">
            <v>PROD</v>
          </cell>
          <cell r="E826" t="str">
            <v>PROD'TY</v>
          </cell>
          <cell r="G826" t="str">
            <v>WORK HOURS</v>
          </cell>
          <cell r="J826" t="str">
            <v>LOST TIME</v>
          </cell>
          <cell r="L826" t="str">
            <v>DOWN</v>
          </cell>
          <cell r="M826" t="str">
            <v>PA</v>
          </cell>
          <cell r="O826" t="str">
            <v>UA PROD</v>
          </cell>
          <cell r="Q826" t="str">
            <v>OPERATOR</v>
          </cell>
          <cell r="R826" t="str">
            <v>GROUP LEADER</v>
          </cell>
          <cell r="T826">
            <v>826</v>
          </cell>
        </row>
        <row r="827">
          <cell r="B827" t="str">
            <v>GROUP</v>
          </cell>
          <cell r="C827" t="str">
            <v>WASTE</v>
          </cell>
          <cell r="D827" t="str">
            <v>CC</v>
          </cell>
          <cell r="E827" t="str">
            <v>WASTE</v>
          </cell>
          <cell r="F827" t="str">
            <v>CC</v>
          </cell>
          <cell r="G827" t="str">
            <v>WASTE</v>
          </cell>
          <cell r="H827" t="str">
            <v>CC</v>
          </cell>
          <cell r="I827" t="str">
            <v>GEN</v>
          </cell>
          <cell r="J827" t="str">
            <v>DELAY</v>
          </cell>
          <cell r="K827" t="str">
            <v>IDLE</v>
          </cell>
          <cell r="L827" t="str">
            <v>TIME</v>
          </cell>
          <cell r="M827" t="str">
            <v>PLAN</v>
          </cell>
          <cell r="N827" t="str">
            <v>ACT</v>
          </cell>
          <cell r="O827" t="str">
            <v>PLAN</v>
          </cell>
          <cell r="P827" t="str">
            <v>ACT</v>
          </cell>
          <cell r="T827">
            <v>827</v>
          </cell>
        </row>
        <row r="828">
          <cell r="B828" t="str">
            <v>Shift 1</v>
          </cell>
          <cell r="C828">
            <v>0</v>
          </cell>
          <cell r="D828">
            <v>0</v>
          </cell>
          <cell r="E828">
            <v>0</v>
          </cell>
          <cell r="F828">
            <v>0</v>
          </cell>
          <cell r="G828">
            <v>0</v>
          </cell>
          <cell r="H828">
            <v>0</v>
          </cell>
          <cell r="I828">
            <v>7</v>
          </cell>
          <cell r="J828">
            <v>1</v>
          </cell>
          <cell r="K828">
            <v>0</v>
          </cell>
          <cell r="L828">
            <v>0</v>
          </cell>
          <cell r="M828">
            <v>0.95</v>
          </cell>
          <cell r="N828">
            <v>1</v>
          </cell>
          <cell r="O828">
            <v>0.875</v>
          </cell>
          <cell r="P828">
            <v>0.875</v>
          </cell>
          <cell r="Q828">
            <v>0</v>
          </cell>
          <cell r="R828">
            <v>0</v>
          </cell>
          <cell r="T828">
            <v>828</v>
          </cell>
          <cell r="U828">
            <v>0</v>
          </cell>
          <cell r="V828">
            <v>0</v>
          </cell>
          <cell r="W828">
            <v>0</v>
          </cell>
          <cell r="X828">
            <v>0</v>
          </cell>
          <cell r="Y828">
            <v>0</v>
          </cell>
          <cell r="Z828">
            <v>0</v>
          </cell>
          <cell r="AA828">
            <v>0</v>
          </cell>
        </row>
        <row r="829">
          <cell r="B829" t="str">
            <v>Shift 2</v>
          </cell>
          <cell r="C829">
            <v>0</v>
          </cell>
          <cell r="D829">
            <v>0</v>
          </cell>
          <cell r="E829">
            <v>0</v>
          </cell>
          <cell r="F829">
            <v>0</v>
          </cell>
          <cell r="G829">
            <v>0</v>
          </cell>
          <cell r="H829">
            <v>0</v>
          </cell>
          <cell r="I829">
            <v>7.5</v>
          </cell>
          <cell r="J829">
            <v>0.5</v>
          </cell>
          <cell r="K829">
            <v>0</v>
          </cell>
          <cell r="L829">
            <v>0</v>
          </cell>
          <cell r="M829">
            <v>0.95</v>
          </cell>
          <cell r="N829">
            <v>1</v>
          </cell>
          <cell r="O829">
            <v>0.875</v>
          </cell>
          <cell r="P829">
            <v>0.9375</v>
          </cell>
          <cell r="Q829">
            <v>0</v>
          </cell>
          <cell r="R829">
            <v>0</v>
          </cell>
          <cell r="T829">
            <v>829</v>
          </cell>
          <cell r="U829">
            <v>0</v>
          </cell>
          <cell r="V829">
            <v>0</v>
          </cell>
          <cell r="W829">
            <v>0</v>
          </cell>
          <cell r="X829">
            <v>0</v>
          </cell>
          <cell r="Y829">
            <v>0</v>
          </cell>
          <cell r="Z829">
            <v>0</v>
          </cell>
          <cell r="AA829">
            <v>0</v>
          </cell>
        </row>
        <row r="830">
          <cell r="B830" t="str">
            <v>Shift 3</v>
          </cell>
          <cell r="C830">
            <v>0</v>
          </cell>
          <cell r="D830">
            <v>0</v>
          </cell>
          <cell r="E830">
            <v>0</v>
          </cell>
          <cell r="F830">
            <v>0</v>
          </cell>
          <cell r="G830">
            <v>0</v>
          </cell>
          <cell r="H830">
            <v>0</v>
          </cell>
          <cell r="I830">
            <v>6</v>
          </cell>
          <cell r="J830">
            <v>2</v>
          </cell>
          <cell r="K830">
            <v>0</v>
          </cell>
          <cell r="L830">
            <v>0</v>
          </cell>
          <cell r="M830">
            <v>0.95</v>
          </cell>
          <cell r="N830">
            <v>1</v>
          </cell>
          <cell r="O830">
            <v>0.875</v>
          </cell>
          <cell r="P830">
            <v>0.75</v>
          </cell>
          <cell r="Q830">
            <v>0</v>
          </cell>
          <cell r="R830">
            <v>0</v>
          </cell>
          <cell r="T830">
            <v>830</v>
          </cell>
          <cell r="U830">
            <v>0</v>
          </cell>
          <cell r="V830">
            <v>0</v>
          </cell>
          <cell r="W830">
            <v>0</v>
          </cell>
          <cell r="X830">
            <v>0</v>
          </cell>
          <cell r="Y830">
            <v>0</v>
          </cell>
          <cell r="Z830">
            <v>0</v>
          </cell>
          <cell r="AA830">
            <v>0</v>
          </cell>
        </row>
        <row r="831">
          <cell r="B831" t="str">
            <v>Shift 6</v>
          </cell>
          <cell r="C831">
            <v>0</v>
          </cell>
          <cell r="D831">
            <v>0</v>
          </cell>
          <cell r="E831">
            <v>0</v>
          </cell>
          <cell r="F831">
            <v>0</v>
          </cell>
          <cell r="G831">
            <v>0</v>
          </cell>
          <cell r="H831">
            <v>0</v>
          </cell>
          <cell r="I831">
            <v>9.5</v>
          </cell>
          <cell r="J831">
            <v>1.5</v>
          </cell>
          <cell r="K831">
            <v>0</v>
          </cell>
          <cell r="L831">
            <v>0</v>
          </cell>
          <cell r="M831">
            <v>0.95</v>
          </cell>
          <cell r="N831">
            <v>1</v>
          </cell>
          <cell r="O831">
            <v>0.875</v>
          </cell>
          <cell r="P831">
            <v>0.86363636363636365</v>
          </cell>
          <cell r="Q831">
            <v>0</v>
          </cell>
          <cell r="R831">
            <v>0</v>
          </cell>
          <cell r="T831">
            <v>831</v>
          </cell>
          <cell r="U831">
            <v>0</v>
          </cell>
          <cell r="V831">
            <v>0</v>
          </cell>
          <cell r="W831">
            <v>0</v>
          </cell>
          <cell r="X831">
            <v>0</v>
          </cell>
          <cell r="Y831">
            <v>0</v>
          </cell>
          <cell r="Z831">
            <v>0</v>
          </cell>
          <cell r="AA831">
            <v>0</v>
          </cell>
        </row>
        <row r="832">
          <cell r="B832" t="str">
            <v>Shift 7</v>
          </cell>
          <cell r="C832">
            <v>0</v>
          </cell>
          <cell r="D832">
            <v>0</v>
          </cell>
          <cell r="E832">
            <v>0</v>
          </cell>
          <cell r="F832">
            <v>0</v>
          </cell>
          <cell r="G832">
            <v>0</v>
          </cell>
          <cell r="H832">
            <v>0</v>
          </cell>
          <cell r="I832">
            <v>11</v>
          </cell>
          <cell r="J832">
            <v>2</v>
          </cell>
          <cell r="K832">
            <v>0</v>
          </cell>
          <cell r="L832">
            <v>0</v>
          </cell>
          <cell r="M832">
            <v>0.95</v>
          </cell>
          <cell r="N832">
            <v>1</v>
          </cell>
          <cell r="O832">
            <v>0.875</v>
          </cell>
          <cell r="P832">
            <v>0.84615384615384615</v>
          </cell>
          <cell r="Q832">
            <v>0</v>
          </cell>
          <cell r="R832">
            <v>0</v>
          </cell>
          <cell r="T832">
            <v>832</v>
          </cell>
          <cell r="U832">
            <v>0</v>
          </cell>
          <cell r="V832">
            <v>0</v>
          </cell>
          <cell r="W832">
            <v>0</v>
          </cell>
          <cell r="X832">
            <v>0</v>
          </cell>
          <cell r="Y832">
            <v>0</v>
          </cell>
          <cell r="Z832">
            <v>0</v>
          </cell>
          <cell r="AA832">
            <v>0</v>
          </cell>
        </row>
        <row r="833">
          <cell r="B833" t="str">
            <v>TOTAL</v>
          </cell>
          <cell r="C833">
            <v>0</v>
          </cell>
          <cell r="D833">
            <v>0</v>
          </cell>
          <cell r="E833">
            <v>0</v>
          </cell>
          <cell r="F833">
            <v>0</v>
          </cell>
          <cell r="G833">
            <v>0</v>
          </cell>
          <cell r="H833">
            <v>0</v>
          </cell>
          <cell r="I833">
            <v>20.5</v>
          </cell>
          <cell r="J833">
            <v>3.5</v>
          </cell>
          <cell r="K833">
            <v>0</v>
          </cell>
          <cell r="L833">
            <v>0</v>
          </cell>
          <cell r="M833">
            <v>0.95</v>
          </cell>
          <cell r="N833">
            <v>1</v>
          </cell>
          <cell r="O833">
            <v>0.875</v>
          </cell>
          <cell r="P833">
            <v>0.85416666666666663</v>
          </cell>
          <cell r="Q833" t="str">
            <v>Hiras Silaban</v>
          </cell>
          <cell r="R833" t="str">
            <v>Fresye A L</v>
          </cell>
          <cell r="T833">
            <v>833</v>
          </cell>
          <cell r="U833">
            <v>0</v>
          </cell>
          <cell r="V833">
            <v>0</v>
          </cell>
          <cell r="W833">
            <v>0</v>
          </cell>
          <cell r="X833">
            <v>0</v>
          </cell>
          <cell r="Y833">
            <v>0</v>
          </cell>
          <cell r="Z833">
            <v>0</v>
          </cell>
          <cell r="AA833">
            <v>0</v>
          </cell>
        </row>
      </sheetData>
      <sheetData sheetId="1"/>
      <sheetData sheetId="2"/>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URLY"/>
      <sheetName val="SUM"/>
      <sheetName val="LIST"/>
      <sheetName val="dBase"/>
      <sheetName val="dBonus"/>
      <sheetName val="Exchange"/>
    </sheetNames>
    <sheetDataSet>
      <sheetData sheetId="0">
        <row r="1">
          <cell r="B1" t="str">
            <v>TIME</v>
          </cell>
          <cell r="C1" t="str">
            <v>MAT</v>
          </cell>
          <cell r="D1" t="str">
            <v>PROD</v>
          </cell>
          <cell r="E1" t="str">
            <v>PRODTY</v>
          </cell>
          <cell r="F1" t="str">
            <v>DT1</v>
          </cell>
          <cell r="G1" t="str">
            <v>D2</v>
          </cell>
          <cell r="H1" t="str">
            <v>D3</v>
          </cell>
          <cell r="I1" t="str">
            <v>TOT_DT</v>
          </cell>
          <cell r="J1" t="str">
            <v>WORK</v>
          </cell>
          <cell r="K1" t="str">
            <v>GEN</v>
          </cell>
          <cell r="L1" t="str">
            <v>DELAY</v>
          </cell>
          <cell r="M1" t="str">
            <v>IDLE</v>
          </cell>
          <cell r="N1" t="str">
            <v>RAIN</v>
          </cell>
          <cell r="O1" t="str">
            <v>SLIPP</v>
          </cell>
          <cell r="P1" t="str">
            <v>DOWN</v>
          </cell>
          <cell r="Q1" t="str">
            <v>REMARK</v>
          </cell>
          <cell r="R1" t="str">
            <v>G_LEADER</v>
          </cell>
          <cell r="T1">
            <v>1</v>
          </cell>
          <cell r="U1" t="str">
            <v>ROM</v>
          </cell>
          <cell r="V1" t="str">
            <v>CRUSH1</v>
          </cell>
          <cell r="W1" t="str">
            <v>CRUSH2</v>
          </cell>
          <cell r="X1" t="str">
            <v>CRUSH3</v>
          </cell>
          <cell r="Y1" t="str">
            <v>CRUSH4</v>
          </cell>
          <cell r="Z1" t="str">
            <v>CRUSH5</v>
          </cell>
          <cell r="AA1" t="str">
            <v>CRUSH6</v>
          </cell>
        </row>
        <row r="2">
          <cell r="T2">
            <v>2</v>
          </cell>
        </row>
        <row r="3">
          <cell r="T3">
            <v>3</v>
          </cell>
          <cell r="U3">
            <v>1</v>
          </cell>
          <cell r="V3" t="str">
            <v>Hiras Silaban</v>
          </cell>
          <cell r="X3">
            <v>1</v>
          </cell>
          <cell r="Y3" t="str">
            <v>Hiras Silaban</v>
          </cell>
        </row>
        <row r="4">
          <cell r="T4">
            <v>4</v>
          </cell>
          <cell r="U4">
            <v>2</v>
          </cell>
          <cell r="V4" t="str">
            <v>Yalii</v>
          </cell>
          <cell r="X4">
            <v>3</v>
          </cell>
          <cell r="Y4" t="str">
            <v>Fresye A L</v>
          </cell>
        </row>
        <row r="5">
          <cell r="T5">
            <v>5</v>
          </cell>
          <cell r="U5">
            <v>3</v>
          </cell>
          <cell r="V5" t="str">
            <v>Fresye A L</v>
          </cell>
        </row>
        <row r="6">
          <cell r="B6" t="str">
            <v>31 - Jan -07</v>
          </cell>
          <cell r="T6">
            <v>6</v>
          </cell>
          <cell r="U6">
            <v>4</v>
          </cell>
        </row>
        <row r="7">
          <cell r="B7" t="str">
            <v>TIME</v>
          </cell>
          <cell r="C7" t="str">
            <v>WASTE</v>
          </cell>
          <cell r="D7" t="str">
            <v>SH4001</v>
          </cell>
          <cell r="E7" t="str">
            <v>TYPE</v>
          </cell>
          <cell r="F7" t="str">
            <v>PC 5500</v>
          </cell>
          <cell r="H7" t="str">
            <v>Plan Prod'ty :</v>
          </cell>
          <cell r="J7">
            <v>1750</v>
          </cell>
          <cell r="M7" t="str">
            <v>Distance :</v>
          </cell>
          <cell r="O7">
            <v>3.6265301410346602</v>
          </cell>
          <cell r="T7">
            <v>7</v>
          </cell>
          <cell r="U7" t="str">
            <v>SH4001</v>
          </cell>
        </row>
        <row r="8">
          <cell r="C8" t="str">
            <v>MAT</v>
          </cell>
          <cell r="D8" t="str">
            <v>PROD</v>
          </cell>
          <cell r="E8" t="str">
            <v>PROD'TY</v>
          </cell>
          <cell r="F8" t="str">
            <v>Q'TY DT</v>
          </cell>
          <cell r="J8" t="str">
            <v>HOURS</v>
          </cell>
          <cell r="Q8" t="str">
            <v>REMARK PRODUKTIVITAS</v>
          </cell>
          <cell r="T8">
            <v>8</v>
          </cell>
          <cell r="U8" t="str">
            <v>ROM</v>
          </cell>
          <cell r="V8" t="str">
            <v>Crush1</v>
          </cell>
          <cell r="W8" t="str">
            <v>Crush2</v>
          </cell>
          <cell r="X8" t="str">
            <v>Crush3</v>
          </cell>
          <cell r="Y8" t="str">
            <v>Crush4</v>
          </cell>
          <cell r="Z8" t="str">
            <v>Crush5</v>
          </cell>
          <cell r="AA8" t="str">
            <v>Crush6</v>
          </cell>
        </row>
        <row r="9">
          <cell r="E9" t="str">
            <v>( By work )</v>
          </cell>
          <cell r="F9" t="str">
            <v>730E</v>
          </cell>
          <cell r="G9" t="str">
            <v>1500</v>
          </cell>
          <cell r="H9" t="str">
            <v>785</v>
          </cell>
          <cell r="I9" t="str">
            <v>Total</v>
          </cell>
          <cell r="J9" t="str">
            <v>Work</v>
          </cell>
          <cell r="K9" t="str">
            <v>General</v>
          </cell>
          <cell r="L9" t="str">
            <v>Delay</v>
          </cell>
          <cell r="M9" t="str">
            <v>Idle</v>
          </cell>
          <cell r="N9" t="str">
            <v>Rain</v>
          </cell>
          <cell r="O9" t="str">
            <v>Slipp</v>
          </cell>
          <cell r="P9" t="str">
            <v>B/D</v>
          </cell>
          <cell r="T9">
            <v>9</v>
          </cell>
        </row>
        <row r="10">
          <cell r="B10" t="str">
            <v>07  - 08</v>
          </cell>
          <cell r="C10" t="str">
            <v>OB</v>
          </cell>
          <cell r="D10">
            <v>1330</v>
          </cell>
          <cell r="E10">
            <v>1596</v>
          </cell>
          <cell r="F10">
            <v>10</v>
          </cell>
          <cell r="G10">
            <v>0</v>
          </cell>
          <cell r="H10">
            <v>0</v>
          </cell>
          <cell r="I10">
            <v>10</v>
          </cell>
          <cell r="J10">
            <v>50</v>
          </cell>
          <cell r="K10">
            <v>0</v>
          </cell>
          <cell r="L10">
            <v>10</v>
          </cell>
          <cell r="M10">
            <v>0</v>
          </cell>
          <cell r="N10">
            <v>0</v>
          </cell>
          <cell r="O10">
            <v>0</v>
          </cell>
          <cell r="Q10" t="str">
            <v>P2H Start 07:10</v>
          </cell>
          <cell r="T10">
            <v>10</v>
          </cell>
          <cell r="U10">
            <v>0</v>
          </cell>
          <cell r="V10">
            <v>0</v>
          </cell>
          <cell r="W10">
            <v>0</v>
          </cell>
          <cell r="X10">
            <v>0</v>
          </cell>
          <cell r="Y10">
            <v>0</v>
          </cell>
          <cell r="Z10">
            <v>0</v>
          </cell>
          <cell r="AA10">
            <v>0</v>
          </cell>
        </row>
        <row r="11">
          <cell r="B11" t="str">
            <v>08  - 09</v>
          </cell>
          <cell r="C11" t="str">
            <v>OB</v>
          </cell>
          <cell r="D11">
            <v>1610</v>
          </cell>
          <cell r="E11">
            <v>1610</v>
          </cell>
          <cell r="F11">
            <v>10</v>
          </cell>
          <cell r="G11">
            <v>0</v>
          </cell>
          <cell r="H11">
            <v>0</v>
          </cell>
          <cell r="I11">
            <v>10</v>
          </cell>
          <cell r="J11">
            <v>60</v>
          </cell>
          <cell r="K11">
            <v>0</v>
          </cell>
          <cell r="L11">
            <v>0</v>
          </cell>
          <cell r="M11">
            <v>0</v>
          </cell>
          <cell r="N11">
            <v>0</v>
          </cell>
          <cell r="O11">
            <v>0</v>
          </cell>
          <cell r="Q11">
            <v>0</v>
          </cell>
          <cell r="T11">
            <v>11</v>
          </cell>
          <cell r="U11">
            <v>0</v>
          </cell>
          <cell r="V11">
            <v>0</v>
          </cell>
          <cell r="W11">
            <v>0</v>
          </cell>
          <cell r="X11">
            <v>0</v>
          </cell>
          <cell r="Y11">
            <v>0</v>
          </cell>
          <cell r="Z11">
            <v>0</v>
          </cell>
          <cell r="AA11">
            <v>0</v>
          </cell>
        </row>
        <row r="12">
          <cell r="B12" t="str">
            <v>09  - 10</v>
          </cell>
          <cell r="C12" t="str">
            <v>OB</v>
          </cell>
          <cell r="D12">
            <v>1540</v>
          </cell>
          <cell r="E12">
            <v>1540</v>
          </cell>
          <cell r="F12">
            <v>10</v>
          </cell>
          <cell r="G12">
            <v>0</v>
          </cell>
          <cell r="H12">
            <v>0</v>
          </cell>
          <cell r="I12">
            <v>10</v>
          </cell>
          <cell r="J12">
            <v>60</v>
          </cell>
          <cell r="K12">
            <v>0</v>
          </cell>
          <cell r="L12">
            <v>0</v>
          </cell>
          <cell r="M12">
            <v>0</v>
          </cell>
          <cell r="N12">
            <v>0</v>
          </cell>
          <cell r="O12">
            <v>0</v>
          </cell>
          <cell r="Q12">
            <v>0</v>
          </cell>
          <cell r="T12">
            <v>12</v>
          </cell>
          <cell r="U12">
            <v>0</v>
          </cell>
          <cell r="V12">
            <v>0</v>
          </cell>
          <cell r="W12">
            <v>0</v>
          </cell>
          <cell r="X12">
            <v>0</v>
          </cell>
          <cell r="Y12">
            <v>0</v>
          </cell>
          <cell r="Z12">
            <v>0</v>
          </cell>
          <cell r="AA12">
            <v>0</v>
          </cell>
        </row>
        <row r="13">
          <cell r="B13" t="str">
            <v>10  - 11</v>
          </cell>
          <cell r="C13" t="str">
            <v>OB</v>
          </cell>
          <cell r="D13">
            <v>1470</v>
          </cell>
          <cell r="E13">
            <v>1470</v>
          </cell>
          <cell r="F13">
            <v>8</v>
          </cell>
          <cell r="G13">
            <v>0</v>
          </cell>
          <cell r="H13">
            <v>0</v>
          </cell>
          <cell r="I13">
            <v>8</v>
          </cell>
          <cell r="J13">
            <v>60</v>
          </cell>
          <cell r="K13">
            <v>0</v>
          </cell>
          <cell r="L13">
            <v>0</v>
          </cell>
          <cell r="M13">
            <v>0</v>
          </cell>
          <cell r="N13">
            <v>0</v>
          </cell>
          <cell r="O13">
            <v>0</v>
          </cell>
          <cell r="Q13">
            <v>0</v>
          </cell>
          <cell r="T13">
            <v>13</v>
          </cell>
          <cell r="U13">
            <v>0</v>
          </cell>
          <cell r="V13">
            <v>0</v>
          </cell>
          <cell r="W13">
            <v>0</v>
          </cell>
          <cell r="X13">
            <v>0</v>
          </cell>
          <cell r="Y13">
            <v>0</v>
          </cell>
          <cell r="Z13">
            <v>0</v>
          </cell>
          <cell r="AA13">
            <v>0</v>
          </cell>
        </row>
        <row r="14">
          <cell r="B14" t="str">
            <v>11  - 12</v>
          </cell>
          <cell r="C14" t="str">
            <v>OB</v>
          </cell>
          <cell r="D14">
            <v>1330</v>
          </cell>
          <cell r="E14">
            <v>1330</v>
          </cell>
          <cell r="F14">
            <v>8</v>
          </cell>
          <cell r="G14">
            <v>0</v>
          </cell>
          <cell r="H14">
            <v>0</v>
          </cell>
          <cell r="I14">
            <v>8</v>
          </cell>
          <cell r="J14">
            <v>60</v>
          </cell>
          <cell r="K14">
            <v>0</v>
          </cell>
          <cell r="L14">
            <v>0</v>
          </cell>
          <cell r="M14">
            <v>0</v>
          </cell>
          <cell r="N14">
            <v>0</v>
          </cell>
          <cell r="O14">
            <v>0</v>
          </cell>
          <cell r="Q14">
            <v>0</v>
          </cell>
          <cell r="T14">
            <v>14</v>
          </cell>
          <cell r="U14">
            <v>0</v>
          </cell>
          <cell r="V14">
            <v>0</v>
          </cell>
          <cell r="W14">
            <v>0</v>
          </cell>
          <cell r="X14">
            <v>0</v>
          </cell>
          <cell r="Y14">
            <v>0</v>
          </cell>
          <cell r="Z14">
            <v>0</v>
          </cell>
          <cell r="AA14">
            <v>0</v>
          </cell>
        </row>
        <row r="15">
          <cell r="B15" t="str">
            <v>12  - 13</v>
          </cell>
          <cell r="C15" t="str">
            <v>OB</v>
          </cell>
          <cell r="D15">
            <v>700</v>
          </cell>
          <cell r="E15">
            <v>1680</v>
          </cell>
          <cell r="F15">
            <v>8</v>
          </cell>
          <cell r="G15">
            <v>0</v>
          </cell>
          <cell r="H15">
            <v>0</v>
          </cell>
          <cell r="I15">
            <v>8</v>
          </cell>
          <cell r="J15">
            <v>25</v>
          </cell>
          <cell r="K15">
            <v>0</v>
          </cell>
          <cell r="L15">
            <v>35</v>
          </cell>
          <cell r="M15">
            <v>0</v>
          </cell>
          <cell r="N15">
            <v>0</v>
          </cell>
          <cell r="O15">
            <v>0</v>
          </cell>
          <cell r="Q15" t="str">
            <v>Rest Time</v>
          </cell>
          <cell r="T15">
            <v>15</v>
          </cell>
          <cell r="U15">
            <v>0</v>
          </cell>
          <cell r="V15">
            <v>0</v>
          </cell>
          <cell r="W15">
            <v>0</v>
          </cell>
          <cell r="X15">
            <v>0</v>
          </cell>
          <cell r="Y15">
            <v>0</v>
          </cell>
          <cell r="Z15">
            <v>0</v>
          </cell>
          <cell r="AA15">
            <v>0</v>
          </cell>
        </row>
        <row r="16">
          <cell r="B16" t="str">
            <v>13  -  14</v>
          </cell>
          <cell r="C16" t="str">
            <v>OB</v>
          </cell>
          <cell r="D16">
            <v>1540</v>
          </cell>
          <cell r="E16">
            <v>1540</v>
          </cell>
          <cell r="F16">
            <v>8</v>
          </cell>
          <cell r="G16">
            <v>0</v>
          </cell>
          <cell r="H16">
            <v>0</v>
          </cell>
          <cell r="I16">
            <v>8</v>
          </cell>
          <cell r="J16">
            <v>60</v>
          </cell>
          <cell r="K16">
            <v>0</v>
          </cell>
          <cell r="L16">
            <v>0</v>
          </cell>
          <cell r="M16">
            <v>0</v>
          </cell>
          <cell r="N16">
            <v>0</v>
          </cell>
          <cell r="O16">
            <v>0</v>
          </cell>
          <cell r="Q16">
            <v>0</v>
          </cell>
          <cell r="T16">
            <v>16</v>
          </cell>
          <cell r="U16">
            <v>0</v>
          </cell>
          <cell r="V16">
            <v>0</v>
          </cell>
          <cell r="W16">
            <v>0</v>
          </cell>
          <cell r="X16">
            <v>0</v>
          </cell>
          <cell r="Y16">
            <v>0</v>
          </cell>
          <cell r="Z16">
            <v>0</v>
          </cell>
          <cell r="AA16">
            <v>0</v>
          </cell>
        </row>
        <row r="17">
          <cell r="B17" t="str">
            <v>14  -  15</v>
          </cell>
          <cell r="C17" t="str">
            <v>OB</v>
          </cell>
          <cell r="D17">
            <v>0</v>
          </cell>
          <cell r="E17">
            <v>0</v>
          </cell>
          <cell r="F17">
            <v>0</v>
          </cell>
          <cell r="G17">
            <v>0</v>
          </cell>
          <cell r="H17">
            <v>0</v>
          </cell>
          <cell r="I17">
            <v>0</v>
          </cell>
          <cell r="J17">
            <v>0</v>
          </cell>
          <cell r="K17">
            <v>0</v>
          </cell>
          <cell r="L17">
            <v>0</v>
          </cell>
          <cell r="M17">
            <v>0</v>
          </cell>
          <cell r="N17">
            <v>60</v>
          </cell>
          <cell r="O17">
            <v>0</v>
          </cell>
          <cell r="Q17" t="str">
            <v>Rain</v>
          </cell>
          <cell r="T17">
            <v>17</v>
          </cell>
          <cell r="U17">
            <v>0</v>
          </cell>
          <cell r="V17">
            <v>0</v>
          </cell>
          <cell r="W17">
            <v>0</v>
          </cell>
          <cell r="X17">
            <v>0</v>
          </cell>
          <cell r="Y17">
            <v>0</v>
          </cell>
          <cell r="Z17">
            <v>0</v>
          </cell>
          <cell r="AA17">
            <v>0</v>
          </cell>
        </row>
        <row r="18">
          <cell r="B18" t="str">
            <v>15  -  16</v>
          </cell>
          <cell r="C18" t="str">
            <v>OB</v>
          </cell>
          <cell r="D18">
            <v>0</v>
          </cell>
          <cell r="E18">
            <v>0</v>
          </cell>
          <cell r="F18">
            <v>0</v>
          </cell>
          <cell r="G18">
            <v>0</v>
          </cell>
          <cell r="H18">
            <v>0</v>
          </cell>
          <cell r="I18">
            <v>0</v>
          </cell>
          <cell r="J18">
            <v>0</v>
          </cell>
          <cell r="K18">
            <v>0</v>
          </cell>
          <cell r="L18">
            <v>0</v>
          </cell>
          <cell r="M18">
            <v>0</v>
          </cell>
          <cell r="N18">
            <v>0</v>
          </cell>
          <cell r="O18">
            <v>60</v>
          </cell>
          <cell r="Q18" t="str">
            <v>Slippery</v>
          </cell>
          <cell r="T18">
            <v>18</v>
          </cell>
          <cell r="U18">
            <v>0</v>
          </cell>
          <cell r="V18">
            <v>0</v>
          </cell>
          <cell r="W18">
            <v>0</v>
          </cell>
          <cell r="X18">
            <v>0</v>
          </cell>
          <cell r="Y18">
            <v>0</v>
          </cell>
          <cell r="Z18">
            <v>0</v>
          </cell>
          <cell r="AA18">
            <v>0</v>
          </cell>
        </row>
        <row r="19">
          <cell r="B19" t="str">
            <v>16  -  17</v>
          </cell>
          <cell r="C19" t="str">
            <v>OB</v>
          </cell>
          <cell r="D19">
            <v>504</v>
          </cell>
          <cell r="E19">
            <v>1512</v>
          </cell>
          <cell r="F19">
            <v>0</v>
          </cell>
          <cell r="G19">
            <v>9</v>
          </cell>
          <cell r="H19">
            <v>0</v>
          </cell>
          <cell r="I19">
            <v>9</v>
          </cell>
          <cell r="J19">
            <v>20</v>
          </cell>
          <cell r="K19">
            <v>0</v>
          </cell>
          <cell r="L19">
            <v>0</v>
          </cell>
          <cell r="M19">
            <v>0</v>
          </cell>
          <cell r="N19">
            <v>0</v>
          </cell>
          <cell r="O19">
            <v>40</v>
          </cell>
          <cell r="Q19" t="str">
            <v>Slippery, Start 16:40</v>
          </cell>
          <cell r="T19">
            <v>19</v>
          </cell>
          <cell r="U19">
            <v>0</v>
          </cell>
          <cell r="V19">
            <v>0</v>
          </cell>
          <cell r="W19">
            <v>0</v>
          </cell>
          <cell r="X19">
            <v>0</v>
          </cell>
          <cell r="Y19">
            <v>0</v>
          </cell>
          <cell r="Z19">
            <v>0</v>
          </cell>
          <cell r="AA19">
            <v>0</v>
          </cell>
        </row>
        <row r="20">
          <cell r="B20" t="str">
            <v>17  -  18</v>
          </cell>
          <cell r="C20" t="str">
            <v>OB</v>
          </cell>
          <cell r="D20">
            <v>1176</v>
          </cell>
          <cell r="E20">
            <v>1176</v>
          </cell>
          <cell r="F20">
            <v>0</v>
          </cell>
          <cell r="G20">
            <v>9</v>
          </cell>
          <cell r="H20">
            <v>0</v>
          </cell>
          <cell r="I20">
            <v>9</v>
          </cell>
          <cell r="J20">
            <v>60</v>
          </cell>
          <cell r="K20">
            <v>0</v>
          </cell>
          <cell r="L20">
            <v>0</v>
          </cell>
          <cell r="M20">
            <v>0</v>
          </cell>
          <cell r="N20">
            <v>0</v>
          </cell>
          <cell r="O20">
            <v>0</v>
          </cell>
          <cell r="Q20">
            <v>0</v>
          </cell>
          <cell r="T20">
            <v>20</v>
          </cell>
          <cell r="U20">
            <v>0</v>
          </cell>
          <cell r="V20">
            <v>0</v>
          </cell>
          <cell r="W20">
            <v>0</v>
          </cell>
          <cell r="X20">
            <v>0</v>
          </cell>
          <cell r="Y20">
            <v>0</v>
          </cell>
          <cell r="Z20">
            <v>0</v>
          </cell>
          <cell r="AA20">
            <v>0</v>
          </cell>
        </row>
        <row r="21">
          <cell r="B21" t="str">
            <v>18  -  19</v>
          </cell>
          <cell r="C21" t="str">
            <v>OB</v>
          </cell>
          <cell r="D21">
            <v>504</v>
          </cell>
          <cell r="E21">
            <v>1008</v>
          </cell>
          <cell r="F21">
            <v>0</v>
          </cell>
          <cell r="G21">
            <v>9</v>
          </cell>
          <cell r="H21">
            <v>0</v>
          </cell>
          <cell r="I21">
            <v>9</v>
          </cell>
          <cell r="J21">
            <v>30</v>
          </cell>
          <cell r="K21">
            <v>0</v>
          </cell>
          <cell r="L21">
            <v>30</v>
          </cell>
          <cell r="M21">
            <v>0</v>
          </cell>
          <cell r="N21">
            <v>0</v>
          </cell>
          <cell r="O21">
            <v>0</v>
          </cell>
          <cell r="Q21" t="str">
            <v>Rest Time</v>
          </cell>
          <cell r="T21">
            <v>21</v>
          </cell>
          <cell r="U21">
            <v>0</v>
          </cell>
          <cell r="V21">
            <v>0</v>
          </cell>
          <cell r="W21">
            <v>0</v>
          </cell>
          <cell r="X21">
            <v>0</v>
          </cell>
          <cell r="Y21">
            <v>0</v>
          </cell>
          <cell r="Z21">
            <v>0</v>
          </cell>
          <cell r="AA21">
            <v>0</v>
          </cell>
        </row>
        <row r="22">
          <cell r="B22" t="str">
            <v>19  -  20</v>
          </cell>
          <cell r="C22" t="str">
            <v>OB</v>
          </cell>
          <cell r="D22">
            <v>0</v>
          </cell>
          <cell r="E22">
            <v>0</v>
          </cell>
          <cell r="F22">
            <v>0</v>
          </cell>
          <cell r="G22">
            <v>0</v>
          </cell>
          <cell r="H22">
            <v>0</v>
          </cell>
          <cell r="I22">
            <v>0</v>
          </cell>
          <cell r="J22">
            <v>0</v>
          </cell>
          <cell r="K22">
            <v>0</v>
          </cell>
          <cell r="L22">
            <v>0</v>
          </cell>
          <cell r="M22">
            <v>0</v>
          </cell>
          <cell r="N22">
            <v>60</v>
          </cell>
          <cell r="O22">
            <v>0</v>
          </cell>
          <cell r="Q22" t="str">
            <v>Rain</v>
          </cell>
          <cell r="T22">
            <v>22</v>
          </cell>
          <cell r="U22">
            <v>0</v>
          </cell>
          <cell r="V22">
            <v>0</v>
          </cell>
          <cell r="W22">
            <v>0</v>
          </cell>
          <cell r="X22">
            <v>0</v>
          </cell>
          <cell r="Y22">
            <v>0</v>
          </cell>
          <cell r="Z22">
            <v>0</v>
          </cell>
          <cell r="AA22">
            <v>0</v>
          </cell>
        </row>
        <row r="23">
          <cell r="B23" t="str">
            <v>20  -  21</v>
          </cell>
          <cell r="C23" t="str">
            <v>OB</v>
          </cell>
          <cell r="D23">
            <v>0</v>
          </cell>
          <cell r="E23">
            <v>0</v>
          </cell>
          <cell r="F23">
            <v>0</v>
          </cell>
          <cell r="G23">
            <v>0</v>
          </cell>
          <cell r="H23">
            <v>0</v>
          </cell>
          <cell r="I23">
            <v>0</v>
          </cell>
          <cell r="J23">
            <v>0</v>
          </cell>
          <cell r="K23">
            <v>0</v>
          </cell>
          <cell r="L23">
            <v>0</v>
          </cell>
          <cell r="M23">
            <v>0</v>
          </cell>
          <cell r="N23">
            <v>60</v>
          </cell>
          <cell r="O23">
            <v>0</v>
          </cell>
          <cell r="Q23" t="str">
            <v>Rain</v>
          </cell>
          <cell r="T23">
            <v>23</v>
          </cell>
          <cell r="U23">
            <v>0</v>
          </cell>
          <cell r="V23">
            <v>0</v>
          </cell>
          <cell r="W23">
            <v>0</v>
          </cell>
          <cell r="X23">
            <v>0</v>
          </cell>
          <cell r="Y23">
            <v>0</v>
          </cell>
          <cell r="Z23">
            <v>0</v>
          </cell>
          <cell r="AA23">
            <v>0</v>
          </cell>
        </row>
        <row r="24">
          <cell r="B24" t="str">
            <v>21  -  22</v>
          </cell>
          <cell r="C24" t="str">
            <v>OB</v>
          </cell>
          <cell r="D24">
            <v>0</v>
          </cell>
          <cell r="E24">
            <v>0</v>
          </cell>
          <cell r="F24">
            <v>0</v>
          </cell>
          <cell r="G24">
            <v>0</v>
          </cell>
          <cell r="H24">
            <v>0</v>
          </cell>
          <cell r="I24">
            <v>0</v>
          </cell>
          <cell r="J24">
            <v>0</v>
          </cell>
          <cell r="K24">
            <v>0</v>
          </cell>
          <cell r="L24">
            <v>0</v>
          </cell>
          <cell r="M24">
            <v>0</v>
          </cell>
          <cell r="N24">
            <v>60</v>
          </cell>
          <cell r="O24">
            <v>0</v>
          </cell>
          <cell r="Q24" t="str">
            <v>Rain</v>
          </cell>
          <cell r="T24">
            <v>24</v>
          </cell>
          <cell r="U24">
            <v>0</v>
          </cell>
          <cell r="V24">
            <v>0</v>
          </cell>
          <cell r="W24">
            <v>0</v>
          </cell>
          <cell r="X24">
            <v>0</v>
          </cell>
          <cell r="Y24">
            <v>0</v>
          </cell>
          <cell r="Z24">
            <v>0</v>
          </cell>
          <cell r="AA24">
            <v>0</v>
          </cell>
        </row>
        <row r="25">
          <cell r="B25" t="str">
            <v>22  -  23</v>
          </cell>
          <cell r="C25" t="str">
            <v>OB</v>
          </cell>
          <cell r="D25">
            <v>0</v>
          </cell>
          <cell r="E25">
            <v>0</v>
          </cell>
          <cell r="F25">
            <v>0</v>
          </cell>
          <cell r="G25">
            <v>0</v>
          </cell>
          <cell r="H25">
            <v>0</v>
          </cell>
          <cell r="I25">
            <v>0</v>
          </cell>
          <cell r="J25">
            <v>0</v>
          </cell>
          <cell r="K25">
            <v>0</v>
          </cell>
          <cell r="L25">
            <v>0</v>
          </cell>
          <cell r="M25">
            <v>0</v>
          </cell>
          <cell r="N25">
            <v>60</v>
          </cell>
          <cell r="O25">
            <v>0</v>
          </cell>
          <cell r="Q25" t="str">
            <v>Rain</v>
          </cell>
          <cell r="T25">
            <v>25</v>
          </cell>
          <cell r="U25">
            <v>0</v>
          </cell>
          <cell r="V25">
            <v>0</v>
          </cell>
          <cell r="W25">
            <v>0</v>
          </cell>
          <cell r="X25">
            <v>0</v>
          </cell>
          <cell r="Y25">
            <v>0</v>
          </cell>
          <cell r="Z25">
            <v>0</v>
          </cell>
          <cell r="AA25">
            <v>0</v>
          </cell>
        </row>
        <row r="26">
          <cell r="B26" t="str">
            <v>23  -  24</v>
          </cell>
          <cell r="C26" t="str">
            <v>OB</v>
          </cell>
          <cell r="D26">
            <v>0</v>
          </cell>
          <cell r="E26">
            <v>0</v>
          </cell>
          <cell r="F26">
            <v>0</v>
          </cell>
          <cell r="G26">
            <v>0</v>
          </cell>
          <cell r="H26">
            <v>0</v>
          </cell>
          <cell r="I26">
            <v>0</v>
          </cell>
          <cell r="J26">
            <v>0</v>
          </cell>
          <cell r="K26">
            <v>0</v>
          </cell>
          <cell r="L26">
            <v>0</v>
          </cell>
          <cell r="M26">
            <v>0</v>
          </cell>
          <cell r="N26">
            <v>0</v>
          </cell>
          <cell r="O26">
            <v>60</v>
          </cell>
          <cell r="Q26" t="str">
            <v>Slippery</v>
          </cell>
          <cell r="T26">
            <v>26</v>
          </cell>
          <cell r="U26">
            <v>0</v>
          </cell>
          <cell r="V26">
            <v>0</v>
          </cell>
          <cell r="W26">
            <v>0</v>
          </cell>
          <cell r="X26">
            <v>0</v>
          </cell>
          <cell r="Y26">
            <v>0</v>
          </cell>
          <cell r="Z26">
            <v>0</v>
          </cell>
          <cell r="AA26">
            <v>0</v>
          </cell>
        </row>
        <row r="27">
          <cell r="B27" t="str">
            <v>24  -  01</v>
          </cell>
          <cell r="C27" t="str">
            <v>OB</v>
          </cell>
          <cell r="D27">
            <v>0</v>
          </cell>
          <cell r="E27">
            <v>0</v>
          </cell>
          <cell r="F27">
            <v>0</v>
          </cell>
          <cell r="G27">
            <v>0</v>
          </cell>
          <cell r="H27">
            <v>0</v>
          </cell>
          <cell r="I27">
            <v>0</v>
          </cell>
          <cell r="J27">
            <v>0</v>
          </cell>
          <cell r="K27">
            <v>0</v>
          </cell>
          <cell r="L27">
            <v>0</v>
          </cell>
          <cell r="M27">
            <v>0</v>
          </cell>
          <cell r="N27">
            <v>0</v>
          </cell>
          <cell r="O27">
            <v>60</v>
          </cell>
          <cell r="Q27" t="str">
            <v>Slippery</v>
          </cell>
          <cell r="T27">
            <v>27</v>
          </cell>
          <cell r="U27">
            <v>0</v>
          </cell>
          <cell r="V27">
            <v>0</v>
          </cell>
          <cell r="W27">
            <v>0</v>
          </cell>
          <cell r="X27">
            <v>0</v>
          </cell>
          <cell r="Y27">
            <v>0</v>
          </cell>
          <cell r="Z27">
            <v>0</v>
          </cell>
          <cell r="AA27">
            <v>0</v>
          </cell>
        </row>
        <row r="28">
          <cell r="B28" t="str">
            <v>01  -  02</v>
          </cell>
          <cell r="C28" t="str">
            <v>OB</v>
          </cell>
          <cell r="D28">
            <v>70</v>
          </cell>
          <cell r="E28">
            <v>420</v>
          </cell>
          <cell r="F28">
            <v>1</v>
          </cell>
          <cell r="G28">
            <v>0</v>
          </cell>
          <cell r="H28">
            <v>0</v>
          </cell>
          <cell r="I28">
            <v>1</v>
          </cell>
          <cell r="J28">
            <v>10</v>
          </cell>
          <cell r="K28">
            <v>0</v>
          </cell>
          <cell r="L28">
            <v>0</v>
          </cell>
          <cell r="M28">
            <v>0</v>
          </cell>
          <cell r="N28">
            <v>0</v>
          </cell>
          <cell r="O28">
            <v>50</v>
          </cell>
          <cell r="Q28" t="str">
            <v>Slippery</v>
          </cell>
          <cell r="T28">
            <v>28</v>
          </cell>
          <cell r="U28">
            <v>0</v>
          </cell>
          <cell r="V28">
            <v>0</v>
          </cell>
          <cell r="W28">
            <v>0</v>
          </cell>
          <cell r="X28">
            <v>0</v>
          </cell>
          <cell r="Y28">
            <v>0</v>
          </cell>
          <cell r="Z28">
            <v>0</v>
          </cell>
          <cell r="AA28">
            <v>0</v>
          </cell>
        </row>
        <row r="29">
          <cell r="B29" t="str">
            <v>02  -  03</v>
          </cell>
          <cell r="C29" t="str">
            <v>OB</v>
          </cell>
          <cell r="D29">
            <v>1750</v>
          </cell>
          <cell r="E29">
            <v>1750</v>
          </cell>
          <cell r="F29">
            <v>11</v>
          </cell>
          <cell r="G29">
            <v>0</v>
          </cell>
          <cell r="H29">
            <v>0</v>
          </cell>
          <cell r="I29">
            <v>11</v>
          </cell>
          <cell r="J29">
            <v>60</v>
          </cell>
          <cell r="K29">
            <v>0</v>
          </cell>
          <cell r="L29">
            <v>0</v>
          </cell>
          <cell r="M29">
            <v>0</v>
          </cell>
          <cell r="N29">
            <v>0</v>
          </cell>
          <cell r="O29">
            <v>0</v>
          </cell>
          <cell r="Q29">
            <v>0</v>
          </cell>
          <cell r="T29">
            <v>29</v>
          </cell>
          <cell r="U29">
            <v>0</v>
          </cell>
          <cell r="V29">
            <v>0</v>
          </cell>
          <cell r="W29">
            <v>0</v>
          </cell>
          <cell r="X29">
            <v>0</v>
          </cell>
          <cell r="Y29">
            <v>0</v>
          </cell>
          <cell r="Z29">
            <v>0</v>
          </cell>
          <cell r="AA29">
            <v>0</v>
          </cell>
        </row>
        <row r="30">
          <cell r="B30" t="str">
            <v>03  -  04</v>
          </cell>
          <cell r="C30" t="str">
            <v>OB</v>
          </cell>
          <cell r="D30">
            <v>0</v>
          </cell>
          <cell r="E30">
            <v>0</v>
          </cell>
          <cell r="F30">
            <v>0</v>
          </cell>
          <cell r="G30">
            <v>0</v>
          </cell>
          <cell r="H30">
            <v>0</v>
          </cell>
          <cell r="I30">
            <v>0</v>
          </cell>
          <cell r="J30">
            <v>0</v>
          </cell>
          <cell r="K30">
            <v>30</v>
          </cell>
          <cell r="L30">
            <v>0</v>
          </cell>
          <cell r="M30">
            <v>0</v>
          </cell>
          <cell r="N30">
            <v>30</v>
          </cell>
          <cell r="O30">
            <v>0</v>
          </cell>
          <cell r="Q30" t="str">
            <v>Rain</v>
          </cell>
          <cell r="T30">
            <v>30</v>
          </cell>
          <cell r="U30">
            <v>0</v>
          </cell>
          <cell r="V30">
            <v>0</v>
          </cell>
          <cell r="W30">
            <v>0</v>
          </cell>
          <cell r="X30">
            <v>0</v>
          </cell>
          <cell r="Y30">
            <v>0</v>
          </cell>
          <cell r="Z30">
            <v>0</v>
          </cell>
          <cell r="AA30">
            <v>0</v>
          </cell>
        </row>
        <row r="31">
          <cell r="B31" t="str">
            <v>04  -  05</v>
          </cell>
          <cell r="C31" t="str">
            <v>OB</v>
          </cell>
          <cell r="D31">
            <v>0</v>
          </cell>
          <cell r="E31">
            <v>0</v>
          </cell>
          <cell r="F31">
            <v>0</v>
          </cell>
          <cell r="G31">
            <v>0</v>
          </cell>
          <cell r="H31">
            <v>0</v>
          </cell>
          <cell r="I31">
            <v>0</v>
          </cell>
          <cell r="J31">
            <v>0</v>
          </cell>
          <cell r="K31">
            <v>0</v>
          </cell>
          <cell r="L31">
            <v>0</v>
          </cell>
          <cell r="M31">
            <v>0</v>
          </cell>
          <cell r="N31">
            <v>60</v>
          </cell>
          <cell r="O31">
            <v>0</v>
          </cell>
          <cell r="Q31" t="str">
            <v>Rain</v>
          </cell>
          <cell r="T31">
            <v>31</v>
          </cell>
          <cell r="U31">
            <v>0</v>
          </cell>
          <cell r="V31">
            <v>0</v>
          </cell>
          <cell r="W31">
            <v>0</v>
          </cell>
          <cell r="X31">
            <v>0</v>
          </cell>
          <cell r="Y31">
            <v>0</v>
          </cell>
          <cell r="Z31">
            <v>0</v>
          </cell>
          <cell r="AA31">
            <v>0</v>
          </cell>
        </row>
        <row r="32">
          <cell r="B32" t="str">
            <v>05  -  06</v>
          </cell>
          <cell r="C32" t="str">
            <v>OB</v>
          </cell>
          <cell r="D32">
            <v>0</v>
          </cell>
          <cell r="E32">
            <v>0</v>
          </cell>
          <cell r="F32">
            <v>0</v>
          </cell>
          <cell r="G32">
            <v>0</v>
          </cell>
          <cell r="H32">
            <v>0</v>
          </cell>
          <cell r="I32">
            <v>0</v>
          </cell>
          <cell r="J32">
            <v>0</v>
          </cell>
          <cell r="K32">
            <v>0</v>
          </cell>
          <cell r="L32">
            <v>0</v>
          </cell>
          <cell r="M32">
            <v>0</v>
          </cell>
          <cell r="N32">
            <v>0</v>
          </cell>
          <cell r="O32">
            <v>60</v>
          </cell>
          <cell r="Q32" t="str">
            <v>Slippery</v>
          </cell>
          <cell r="T32">
            <v>32</v>
          </cell>
          <cell r="U32">
            <v>0</v>
          </cell>
          <cell r="V32">
            <v>0</v>
          </cell>
          <cell r="W32">
            <v>0</v>
          </cell>
          <cell r="X32">
            <v>0</v>
          </cell>
          <cell r="Y32">
            <v>0</v>
          </cell>
          <cell r="Z32">
            <v>0</v>
          </cell>
          <cell r="AA32">
            <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Q33" t="str">
            <v>Slippery</v>
          </cell>
          <cell r="T33">
            <v>33</v>
          </cell>
          <cell r="U33">
            <v>0</v>
          </cell>
          <cell r="V33">
            <v>0</v>
          </cell>
          <cell r="W33">
            <v>0</v>
          </cell>
          <cell r="X33">
            <v>0</v>
          </cell>
          <cell r="Y33">
            <v>0</v>
          </cell>
          <cell r="Z33">
            <v>0</v>
          </cell>
          <cell r="AA33">
            <v>0</v>
          </cell>
        </row>
        <row r="34">
          <cell r="B34" t="str">
            <v>RESUME</v>
          </cell>
          <cell r="C34" t="str">
            <v>PROD</v>
          </cell>
          <cell r="E34" t="str">
            <v>PROD'TY</v>
          </cell>
          <cell r="G34" t="str">
            <v>WORK HOURS</v>
          </cell>
          <cell r="J34" t="str">
            <v>LOST TIME</v>
          </cell>
          <cell r="L34" t="str">
            <v>DOWN</v>
          </cell>
          <cell r="M34" t="str">
            <v>PA</v>
          </cell>
          <cell r="O34" t="str">
            <v>UA PROD</v>
          </cell>
          <cell r="Q34" t="str">
            <v>OPERATOR</v>
          </cell>
          <cell r="R34" t="str">
            <v>GROUP LEADER</v>
          </cell>
          <cell r="T34">
            <v>34</v>
          </cell>
        </row>
        <row r="35">
          <cell r="B35" t="str">
            <v>GROUP</v>
          </cell>
          <cell r="C35" t="str">
            <v>WASTE</v>
          </cell>
          <cell r="D35" t="str">
            <v>CC</v>
          </cell>
          <cell r="E35" t="str">
            <v>WASTE</v>
          </cell>
          <cell r="F35" t="str">
            <v>CC</v>
          </cell>
          <cell r="G35" t="str">
            <v>WASTE</v>
          </cell>
          <cell r="H35" t="str">
            <v>CC</v>
          </cell>
          <cell r="I35" t="str">
            <v>GEN</v>
          </cell>
          <cell r="J35" t="str">
            <v>DELAY</v>
          </cell>
          <cell r="K35" t="str">
            <v>IDLE</v>
          </cell>
          <cell r="L35" t="str">
            <v>TIME</v>
          </cell>
          <cell r="M35" t="str">
            <v>PLAN</v>
          </cell>
          <cell r="N35" t="str">
            <v>ACT</v>
          </cell>
          <cell r="O35" t="str">
            <v>PLAN</v>
          </cell>
          <cell r="P35" t="str">
            <v>ACT</v>
          </cell>
          <cell r="T35">
            <v>35</v>
          </cell>
        </row>
        <row r="36">
          <cell r="B36" t="str">
            <v>Shift 1</v>
          </cell>
          <cell r="C36">
            <v>9520</v>
          </cell>
          <cell r="D36">
            <v>0</v>
          </cell>
          <cell r="E36">
            <v>1523.2</v>
          </cell>
          <cell r="F36">
            <v>0</v>
          </cell>
          <cell r="G36">
            <v>6.25</v>
          </cell>
          <cell r="H36">
            <v>0</v>
          </cell>
          <cell r="I36">
            <v>0</v>
          </cell>
          <cell r="J36">
            <v>0.75</v>
          </cell>
          <cell r="K36">
            <v>1</v>
          </cell>
          <cell r="L36">
            <v>0</v>
          </cell>
          <cell r="M36">
            <v>0.95</v>
          </cell>
          <cell r="N36">
            <v>1</v>
          </cell>
          <cell r="O36">
            <v>0.875</v>
          </cell>
          <cell r="P36">
            <v>0.78125</v>
          </cell>
          <cell r="Q36" t="str">
            <v>Warsinton Tamba</v>
          </cell>
          <cell r="R36" t="str">
            <v>Bardono</v>
          </cell>
          <cell r="T36">
            <v>36</v>
          </cell>
          <cell r="U36">
            <v>0</v>
          </cell>
          <cell r="V36">
            <v>0</v>
          </cell>
          <cell r="W36">
            <v>0</v>
          </cell>
          <cell r="X36">
            <v>0</v>
          </cell>
          <cell r="Y36">
            <v>0</v>
          </cell>
          <cell r="Z36">
            <v>0</v>
          </cell>
          <cell r="AA36">
            <v>0</v>
          </cell>
        </row>
        <row r="37">
          <cell r="B37" t="str">
            <v>Shift 2</v>
          </cell>
          <cell r="C37">
            <v>2184</v>
          </cell>
          <cell r="D37">
            <v>0</v>
          </cell>
          <cell r="E37">
            <v>1191.2727272727273</v>
          </cell>
          <cell r="F37">
            <v>0</v>
          </cell>
          <cell r="G37">
            <v>1.8333333333333333</v>
          </cell>
          <cell r="H37">
            <v>0</v>
          </cell>
          <cell r="I37">
            <v>0</v>
          </cell>
          <cell r="J37">
            <v>0.5</v>
          </cell>
          <cell r="K37">
            <v>5.666666666666667</v>
          </cell>
          <cell r="L37">
            <v>0</v>
          </cell>
          <cell r="M37">
            <v>0.95</v>
          </cell>
          <cell r="N37">
            <v>1</v>
          </cell>
          <cell r="O37">
            <v>0.875</v>
          </cell>
          <cell r="P37">
            <v>0.22916666666666666</v>
          </cell>
          <cell r="Q37" t="str">
            <v>Edy Susanto</v>
          </cell>
          <cell r="R37" t="str">
            <v>Saepudin</v>
          </cell>
          <cell r="T37">
            <v>37</v>
          </cell>
          <cell r="U37">
            <v>0</v>
          </cell>
          <cell r="V37">
            <v>0</v>
          </cell>
          <cell r="W37">
            <v>0</v>
          </cell>
          <cell r="X37">
            <v>0</v>
          </cell>
          <cell r="Y37">
            <v>0</v>
          </cell>
          <cell r="Z37">
            <v>0</v>
          </cell>
          <cell r="AA37">
            <v>0</v>
          </cell>
        </row>
        <row r="38">
          <cell r="B38" t="str">
            <v>Shift 3</v>
          </cell>
          <cell r="C38">
            <v>1820</v>
          </cell>
          <cell r="D38">
            <v>0</v>
          </cell>
          <cell r="E38">
            <v>1560</v>
          </cell>
          <cell r="F38">
            <v>0</v>
          </cell>
          <cell r="G38">
            <v>1.1666666666666667</v>
          </cell>
          <cell r="H38">
            <v>0</v>
          </cell>
          <cell r="I38">
            <v>0.5</v>
          </cell>
          <cell r="J38">
            <v>0</v>
          </cell>
          <cell r="K38">
            <v>6.333333333333333</v>
          </cell>
          <cell r="L38">
            <v>0</v>
          </cell>
          <cell r="M38">
            <v>0.95</v>
          </cell>
          <cell r="N38">
            <v>1</v>
          </cell>
          <cell r="O38">
            <v>0.875</v>
          </cell>
          <cell r="P38">
            <v>0.20833333333333334</v>
          </cell>
          <cell r="Q38" t="str">
            <v>Suyanto Tamin</v>
          </cell>
          <cell r="R38" t="str">
            <v>Saepudin</v>
          </cell>
          <cell r="T38">
            <v>38</v>
          </cell>
          <cell r="U38">
            <v>0</v>
          </cell>
          <cell r="V38">
            <v>0</v>
          </cell>
          <cell r="W38">
            <v>0</v>
          </cell>
          <cell r="X38">
            <v>0</v>
          </cell>
          <cell r="Y38">
            <v>0</v>
          </cell>
          <cell r="Z38">
            <v>0</v>
          </cell>
          <cell r="AA38">
            <v>0</v>
          </cell>
        </row>
        <row r="39">
          <cell r="B39" t="str">
            <v>Shift 6</v>
          </cell>
          <cell r="C39">
            <v>11200</v>
          </cell>
          <cell r="D39">
            <v>0</v>
          </cell>
          <cell r="E39">
            <v>1476.9230769230769</v>
          </cell>
          <cell r="F39">
            <v>0</v>
          </cell>
          <cell r="G39">
            <v>7.583333333333333</v>
          </cell>
          <cell r="H39">
            <v>0</v>
          </cell>
          <cell r="I39">
            <v>0</v>
          </cell>
          <cell r="J39">
            <v>0.75</v>
          </cell>
          <cell r="K39">
            <v>2.6666666666666665</v>
          </cell>
          <cell r="L39">
            <v>0</v>
          </cell>
          <cell r="M39">
            <v>0.95</v>
          </cell>
          <cell r="N39">
            <v>1</v>
          </cell>
          <cell r="O39">
            <v>0.875</v>
          </cell>
          <cell r="P39">
            <v>0.68939393939393934</v>
          </cell>
          <cell r="Q39">
            <v>0</v>
          </cell>
          <cell r="R39">
            <v>0</v>
          </cell>
          <cell r="T39">
            <v>39</v>
          </cell>
          <cell r="U39">
            <v>0</v>
          </cell>
          <cell r="V39">
            <v>0</v>
          </cell>
          <cell r="W39">
            <v>0</v>
          </cell>
          <cell r="X39">
            <v>0</v>
          </cell>
          <cell r="Y39">
            <v>0</v>
          </cell>
          <cell r="Z39">
            <v>0</v>
          </cell>
          <cell r="AA39">
            <v>0</v>
          </cell>
        </row>
        <row r="40">
          <cell r="B40" t="str">
            <v>Shift 7</v>
          </cell>
          <cell r="C40">
            <v>2324</v>
          </cell>
          <cell r="D40">
            <v>0</v>
          </cell>
          <cell r="E40">
            <v>1394.4</v>
          </cell>
          <cell r="F40">
            <v>0</v>
          </cell>
          <cell r="G40">
            <v>1.6666666666666667</v>
          </cell>
          <cell r="H40">
            <v>0</v>
          </cell>
          <cell r="I40">
            <v>0.5</v>
          </cell>
          <cell r="J40">
            <v>0.5</v>
          </cell>
          <cell r="K40">
            <v>10.333333333333334</v>
          </cell>
          <cell r="L40">
            <v>0</v>
          </cell>
          <cell r="M40">
            <v>0.95</v>
          </cell>
          <cell r="N40">
            <v>1</v>
          </cell>
          <cell r="O40">
            <v>0.875</v>
          </cell>
          <cell r="P40">
            <v>0.16666666666666666</v>
          </cell>
          <cell r="Q40">
            <v>0</v>
          </cell>
          <cell r="R40">
            <v>0</v>
          </cell>
          <cell r="T40">
            <v>40</v>
          </cell>
          <cell r="U40">
            <v>0</v>
          </cell>
          <cell r="V40">
            <v>0</v>
          </cell>
          <cell r="W40">
            <v>0</v>
          </cell>
          <cell r="X40">
            <v>0</v>
          </cell>
          <cell r="Y40">
            <v>0</v>
          </cell>
          <cell r="Z40">
            <v>0</v>
          </cell>
          <cell r="AA40">
            <v>0</v>
          </cell>
        </row>
        <row r="41">
          <cell r="B41" t="str">
            <v>TOTAL</v>
          </cell>
          <cell r="C41">
            <v>13524</v>
          </cell>
          <cell r="D41">
            <v>0</v>
          </cell>
          <cell r="E41">
            <v>1462.0540540540539</v>
          </cell>
          <cell r="F41">
            <v>0</v>
          </cell>
          <cell r="G41">
            <v>9.25</v>
          </cell>
          <cell r="H41">
            <v>0</v>
          </cell>
          <cell r="I41">
            <v>0.5</v>
          </cell>
          <cell r="J41">
            <v>1.25</v>
          </cell>
          <cell r="K41">
            <v>13</v>
          </cell>
          <cell r="L41">
            <v>0</v>
          </cell>
          <cell r="M41">
            <v>0.95</v>
          </cell>
          <cell r="N41">
            <v>1</v>
          </cell>
          <cell r="O41">
            <v>0.875</v>
          </cell>
          <cell r="P41">
            <v>0.40625</v>
          </cell>
          <cell r="Q41" t="str">
            <v>Hiras Silaban</v>
          </cell>
          <cell r="R41" t="str">
            <v>Fresye A L</v>
          </cell>
          <cell r="T41">
            <v>41</v>
          </cell>
          <cell r="U41">
            <v>0</v>
          </cell>
          <cell r="V41">
            <v>0</v>
          </cell>
          <cell r="W41">
            <v>0</v>
          </cell>
          <cell r="X41">
            <v>0</v>
          </cell>
          <cell r="Y41">
            <v>0</v>
          </cell>
          <cell r="Z41">
            <v>0</v>
          </cell>
          <cell r="AA41">
            <v>0</v>
          </cell>
        </row>
        <row r="42">
          <cell r="T42">
            <v>42</v>
          </cell>
        </row>
        <row r="43">
          <cell r="B43" t="str">
            <v>TIME</v>
          </cell>
          <cell r="C43" t="str">
            <v>WASTE</v>
          </cell>
          <cell r="D43" t="str">
            <v>SH4002</v>
          </cell>
          <cell r="E43" t="str">
            <v>TYPE</v>
          </cell>
          <cell r="F43" t="str">
            <v>PC 5500</v>
          </cell>
          <cell r="H43" t="str">
            <v>Plan Prod'ty :</v>
          </cell>
          <cell r="J43">
            <v>1700</v>
          </cell>
          <cell r="M43" t="str">
            <v>Distance :</v>
          </cell>
          <cell r="O43">
            <v>2.4234931308056349</v>
          </cell>
          <cell r="T43">
            <v>43</v>
          </cell>
          <cell r="U43" t="str">
            <v>SH4002</v>
          </cell>
        </row>
        <row r="44">
          <cell r="C44" t="str">
            <v>MAT</v>
          </cell>
          <cell r="D44" t="str">
            <v>PROD</v>
          </cell>
          <cell r="E44" t="str">
            <v>PROD'TY</v>
          </cell>
          <cell r="F44" t="str">
            <v>Q'TY DT</v>
          </cell>
          <cell r="J44" t="str">
            <v>HOURS</v>
          </cell>
          <cell r="Q44" t="str">
            <v>REMARK PRODUKTIVITAS</v>
          </cell>
          <cell r="T44">
            <v>44</v>
          </cell>
          <cell r="U44" t="str">
            <v>ROM</v>
          </cell>
          <cell r="V44" t="str">
            <v>Crush1</v>
          </cell>
          <cell r="W44" t="str">
            <v>Crush2</v>
          </cell>
          <cell r="X44" t="str">
            <v>Crush3</v>
          </cell>
          <cell r="Y44" t="str">
            <v>Crush4</v>
          </cell>
          <cell r="Z44" t="str">
            <v>Crush5</v>
          </cell>
          <cell r="AA44" t="str">
            <v>Crush6</v>
          </cell>
        </row>
        <row r="45">
          <cell r="E45" t="str">
            <v>( By work )</v>
          </cell>
          <cell r="F45" t="str">
            <v>730E</v>
          </cell>
          <cell r="G45" t="str">
            <v>1500</v>
          </cell>
          <cell r="H45" t="str">
            <v>785</v>
          </cell>
          <cell r="I45" t="str">
            <v>Total</v>
          </cell>
          <cell r="J45" t="str">
            <v>Work</v>
          </cell>
          <cell r="K45" t="str">
            <v>General</v>
          </cell>
          <cell r="L45" t="str">
            <v>Delay</v>
          </cell>
          <cell r="M45" t="str">
            <v>Idle</v>
          </cell>
          <cell r="N45" t="str">
            <v>Rain</v>
          </cell>
          <cell r="O45" t="str">
            <v>Slipp</v>
          </cell>
          <cell r="P45" t="str">
            <v>B/D</v>
          </cell>
          <cell r="T45">
            <v>45</v>
          </cell>
        </row>
        <row r="46">
          <cell r="B46" t="str">
            <v>07  - 08</v>
          </cell>
          <cell r="C46" t="str">
            <v>OB</v>
          </cell>
          <cell r="D46">
            <v>1232</v>
          </cell>
          <cell r="E46">
            <v>1478.4</v>
          </cell>
          <cell r="F46">
            <v>0</v>
          </cell>
          <cell r="G46">
            <v>11</v>
          </cell>
          <cell r="H46">
            <v>0</v>
          </cell>
          <cell r="I46">
            <v>11</v>
          </cell>
          <cell r="J46">
            <v>50</v>
          </cell>
          <cell r="K46">
            <v>0</v>
          </cell>
          <cell r="L46">
            <v>10</v>
          </cell>
          <cell r="M46">
            <v>0</v>
          </cell>
          <cell r="N46">
            <v>0</v>
          </cell>
          <cell r="O46">
            <v>0</v>
          </cell>
          <cell r="Q46" t="str">
            <v>P2H Start 07:10</v>
          </cell>
          <cell r="T46">
            <v>46</v>
          </cell>
          <cell r="U46">
            <v>0</v>
          </cell>
          <cell r="V46">
            <v>0</v>
          </cell>
          <cell r="W46">
            <v>0</v>
          </cell>
          <cell r="X46">
            <v>0</v>
          </cell>
          <cell r="Y46">
            <v>0</v>
          </cell>
          <cell r="Z46">
            <v>0</v>
          </cell>
          <cell r="AA46">
            <v>0</v>
          </cell>
        </row>
        <row r="47">
          <cell r="B47" t="str">
            <v>08  - 09</v>
          </cell>
          <cell r="C47" t="str">
            <v>OB</v>
          </cell>
          <cell r="D47">
            <v>1680</v>
          </cell>
          <cell r="E47">
            <v>1680</v>
          </cell>
          <cell r="F47">
            <v>0</v>
          </cell>
          <cell r="G47">
            <v>11</v>
          </cell>
          <cell r="H47">
            <v>0</v>
          </cell>
          <cell r="I47">
            <v>11</v>
          </cell>
          <cell r="J47">
            <v>60</v>
          </cell>
          <cell r="K47">
            <v>0</v>
          </cell>
          <cell r="L47">
            <v>0</v>
          </cell>
          <cell r="M47">
            <v>0</v>
          </cell>
          <cell r="N47">
            <v>0</v>
          </cell>
          <cell r="O47">
            <v>0</v>
          </cell>
          <cell r="Q47">
            <v>0</v>
          </cell>
          <cell r="T47">
            <v>47</v>
          </cell>
          <cell r="U47">
            <v>0</v>
          </cell>
          <cell r="V47">
            <v>0</v>
          </cell>
          <cell r="W47">
            <v>0</v>
          </cell>
          <cell r="X47">
            <v>0</v>
          </cell>
          <cell r="Y47">
            <v>0</v>
          </cell>
          <cell r="Z47">
            <v>0</v>
          </cell>
          <cell r="AA47">
            <v>0</v>
          </cell>
        </row>
        <row r="48">
          <cell r="B48" t="str">
            <v>09  - 10</v>
          </cell>
          <cell r="C48" t="str">
            <v>OB</v>
          </cell>
          <cell r="D48">
            <v>1512</v>
          </cell>
          <cell r="E48">
            <v>1512</v>
          </cell>
          <cell r="F48">
            <v>0</v>
          </cell>
          <cell r="G48">
            <v>11</v>
          </cell>
          <cell r="H48">
            <v>0</v>
          </cell>
          <cell r="I48">
            <v>11</v>
          </cell>
          <cell r="J48">
            <v>60</v>
          </cell>
          <cell r="K48">
            <v>0</v>
          </cell>
          <cell r="L48">
            <v>0</v>
          </cell>
          <cell r="M48">
            <v>0</v>
          </cell>
          <cell r="N48">
            <v>0</v>
          </cell>
          <cell r="O48">
            <v>0</v>
          </cell>
          <cell r="Q48">
            <v>0</v>
          </cell>
          <cell r="T48">
            <v>48</v>
          </cell>
          <cell r="U48">
            <v>0</v>
          </cell>
          <cell r="V48">
            <v>0</v>
          </cell>
          <cell r="W48">
            <v>0</v>
          </cell>
          <cell r="X48">
            <v>0</v>
          </cell>
          <cell r="Y48">
            <v>0</v>
          </cell>
          <cell r="Z48">
            <v>0</v>
          </cell>
          <cell r="AA48">
            <v>0</v>
          </cell>
        </row>
        <row r="49">
          <cell r="B49" t="str">
            <v>10  - 11</v>
          </cell>
          <cell r="C49" t="str">
            <v>OB</v>
          </cell>
          <cell r="D49">
            <v>1624</v>
          </cell>
          <cell r="E49">
            <v>1624</v>
          </cell>
          <cell r="F49">
            <v>0</v>
          </cell>
          <cell r="G49">
            <v>11</v>
          </cell>
          <cell r="H49">
            <v>0</v>
          </cell>
          <cell r="I49">
            <v>11</v>
          </cell>
          <cell r="J49">
            <v>60</v>
          </cell>
          <cell r="K49">
            <v>0</v>
          </cell>
          <cell r="L49">
            <v>0</v>
          </cell>
          <cell r="M49">
            <v>0</v>
          </cell>
          <cell r="N49">
            <v>0</v>
          </cell>
          <cell r="O49">
            <v>0</v>
          </cell>
          <cell r="Q49">
            <v>0</v>
          </cell>
          <cell r="T49">
            <v>49</v>
          </cell>
          <cell r="U49">
            <v>0</v>
          </cell>
          <cell r="V49">
            <v>0</v>
          </cell>
          <cell r="W49">
            <v>0</v>
          </cell>
          <cell r="X49">
            <v>0</v>
          </cell>
          <cell r="Y49">
            <v>0</v>
          </cell>
          <cell r="Z49">
            <v>0</v>
          </cell>
          <cell r="AA49">
            <v>0</v>
          </cell>
        </row>
        <row r="50">
          <cell r="B50" t="str">
            <v>11  - 12</v>
          </cell>
          <cell r="C50" t="str">
            <v>OB</v>
          </cell>
          <cell r="D50">
            <v>1512</v>
          </cell>
          <cell r="E50">
            <v>1512</v>
          </cell>
          <cell r="F50">
            <v>0</v>
          </cell>
          <cell r="G50">
            <v>11</v>
          </cell>
          <cell r="H50">
            <v>0</v>
          </cell>
          <cell r="I50">
            <v>11</v>
          </cell>
          <cell r="J50">
            <v>60</v>
          </cell>
          <cell r="K50">
            <v>0</v>
          </cell>
          <cell r="L50">
            <v>0</v>
          </cell>
          <cell r="M50">
            <v>0</v>
          </cell>
          <cell r="N50">
            <v>0</v>
          </cell>
          <cell r="O50">
            <v>0</v>
          </cell>
          <cell r="Q50">
            <v>0</v>
          </cell>
          <cell r="T50">
            <v>50</v>
          </cell>
          <cell r="U50">
            <v>0</v>
          </cell>
          <cell r="V50">
            <v>0</v>
          </cell>
          <cell r="W50">
            <v>0</v>
          </cell>
          <cell r="X50">
            <v>0</v>
          </cell>
          <cell r="Y50">
            <v>0</v>
          </cell>
          <cell r="Z50">
            <v>0</v>
          </cell>
          <cell r="AA50">
            <v>0</v>
          </cell>
        </row>
        <row r="51">
          <cell r="B51" t="str">
            <v>12  - 13</v>
          </cell>
          <cell r="C51" t="str">
            <v>OB</v>
          </cell>
          <cell r="D51">
            <v>784</v>
          </cell>
          <cell r="E51">
            <v>1881.6</v>
          </cell>
          <cell r="F51">
            <v>0</v>
          </cell>
          <cell r="G51">
            <v>10</v>
          </cell>
          <cell r="H51">
            <v>0</v>
          </cell>
          <cell r="I51">
            <v>10</v>
          </cell>
          <cell r="J51">
            <v>25</v>
          </cell>
          <cell r="K51">
            <v>0</v>
          </cell>
          <cell r="L51">
            <v>35</v>
          </cell>
          <cell r="M51">
            <v>0</v>
          </cell>
          <cell r="N51">
            <v>0</v>
          </cell>
          <cell r="O51">
            <v>0</v>
          </cell>
          <cell r="Q51" t="str">
            <v>Rest Time</v>
          </cell>
          <cell r="T51">
            <v>51</v>
          </cell>
          <cell r="U51">
            <v>0</v>
          </cell>
          <cell r="V51">
            <v>0</v>
          </cell>
          <cell r="W51">
            <v>0</v>
          </cell>
          <cell r="X51">
            <v>0</v>
          </cell>
          <cell r="Y51">
            <v>0</v>
          </cell>
          <cell r="Z51">
            <v>0</v>
          </cell>
          <cell r="AA51">
            <v>0</v>
          </cell>
        </row>
        <row r="52">
          <cell r="B52" t="str">
            <v>13  -  14</v>
          </cell>
          <cell r="C52" t="str">
            <v>OB</v>
          </cell>
          <cell r="D52">
            <v>1960</v>
          </cell>
          <cell r="E52">
            <v>1960</v>
          </cell>
          <cell r="F52">
            <v>0</v>
          </cell>
          <cell r="G52">
            <v>10</v>
          </cell>
          <cell r="H52">
            <v>0</v>
          </cell>
          <cell r="I52">
            <v>10</v>
          </cell>
          <cell r="J52">
            <v>60</v>
          </cell>
          <cell r="K52">
            <v>0</v>
          </cell>
          <cell r="L52">
            <v>0</v>
          </cell>
          <cell r="M52">
            <v>0</v>
          </cell>
          <cell r="N52">
            <v>0</v>
          </cell>
          <cell r="O52">
            <v>0</v>
          </cell>
          <cell r="Q52">
            <v>0</v>
          </cell>
          <cell r="T52">
            <v>52</v>
          </cell>
          <cell r="U52">
            <v>0</v>
          </cell>
          <cell r="V52">
            <v>0</v>
          </cell>
          <cell r="W52">
            <v>0</v>
          </cell>
          <cell r="X52">
            <v>0</v>
          </cell>
          <cell r="Y52">
            <v>0</v>
          </cell>
          <cell r="Z52">
            <v>0</v>
          </cell>
          <cell r="AA52">
            <v>0</v>
          </cell>
        </row>
        <row r="53">
          <cell r="B53" t="str">
            <v>14  -  15</v>
          </cell>
          <cell r="C53" t="str">
            <v>OB</v>
          </cell>
          <cell r="D53">
            <v>0</v>
          </cell>
          <cell r="E53">
            <v>0</v>
          </cell>
          <cell r="F53">
            <v>0</v>
          </cell>
          <cell r="G53">
            <v>0</v>
          </cell>
          <cell r="H53">
            <v>0</v>
          </cell>
          <cell r="I53">
            <v>0</v>
          </cell>
          <cell r="J53">
            <v>0</v>
          </cell>
          <cell r="K53">
            <v>0</v>
          </cell>
          <cell r="L53">
            <v>0</v>
          </cell>
          <cell r="M53">
            <v>0</v>
          </cell>
          <cell r="N53">
            <v>60</v>
          </cell>
          <cell r="O53">
            <v>0</v>
          </cell>
          <cell r="Q53" t="str">
            <v>Rain</v>
          </cell>
          <cell r="T53">
            <v>53</v>
          </cell>
          <cell r="U53">
            <v>0</v>
          </cell>
          <cell r="V53">
            <v>0</v>
          </cell>
          <cell r="W53">
            <v>0</v>
          </cell>
          <cell r="X53">
            <v>0</v>
          </cell>
          <cell r="Y53">
            <v>0</v>
          </cell>
          <cell r="Z53">
            <v>0</v>
          </cell>
          <cell r="AA53">
            <v>0</v>
          </cell>
        </row>
        <row r="54">
          <cell r="B54" t="str">
            <v>15  -  16</v>
          </cell>
          <cell r="C54" t="str">
            <v>OB</v>
          </cell>
          <cell r="D54">
            <v>0</v>
          </cell>
          <cell r="E54">
            <v>0</v>
          </cell>
          <cell r="F54">
            <v>0</v>
          </cell>
          <cell r="G54">
            <v>0</v>
          </cell>
          <cell r="H54">
            <v>0</v>
          </cell>
          <cell r="I54">
            <v>0</v>
          </cell>
          <cell r="J54">
            <v>0</v>
          </cell>
          <cell r="K54">
            <v>0</v>
          </cell>
          <cell r="L54">
            <v>0</v>
          </cell>
          <cell r="M54">
            <v>0</v>
          </cell>
          <cell r="N54">
            <v>0</v>
          </cell>
          <cell r="O54">
            <v>60</v>
          </cell>
          <cell r="Q54" t="str">
            <v>Slipery</v>
          </cell>
          <cell r="T54">
            <v>54</v>
          </cell>
          <cell r="U54">
            <v>0</v>
          </cell>
          <cell r="V54">
            <v>0</v>
          </cell>
          <cell r="W54">
            <v>0</v>
          </cell>
          <cell r="X54">
            <v>0</v>
          </cell>
          <cell r="Y54">
            <v>0</v>
          </cell>
          <cell r="Z54">
            <v>0</v>
          </cell>
          <cell r="AA54">
            <v>0</v>
          </cell>
        </row>
        <row r="55">
          <cell r="B55" t="str">
            <v>16  -  17</v>
          </cell>
          <cell r="C55" t="str">
            <v>OB</v>
          </cell>
          <cell r="D55">
            <v>0</v>
          </cell>
          <cell r="E55">
            <v>0</v>
          </cell>
          <cell r="F55">
            <v>0</v>
          </cell>
          <cell r="G55">
            <v>0</v>
          </cell>
          <cell r="H55">
            <v>0</v>
          </cell>
          <cell r="I55">
            <v>0</v>
          </cell>
          <cell r="J55">
            <v>0</v>
          </cell>
          <cell r="K55">
            <v>0</v>
          </cell>
          <cell r="L55">
            <v>0</v>
          </cell>
          <cell r="M55">
            <v>0</v>
          </cell>
          <cell r="N55">
            <v>0</v>
          </cell>
          <cell r="O55">
            <v>60</v>
          </cell>
          <cell r="Q55" t="str">
            <v>Slipery</v>
          </cell>
          <cell r="T55">
            <v>55</v>
          </cell>
          <cell r="U55">
            <v>0</v>
          </cell>
          <cell r="V55">
            <v>0</v>
          </cell>
          <cell r="W55">
            <v>0</v>
          </cell>
          <cell r="X55">
            <v>0</v>
          </cell>
          <cell r="Y55">
            <v>0</v>
          </cell>
          <cell r="Z55">
            <v>0</v>
          </cell>
          <cell r="AA55">
            <v>0</v>
          </cell>
        </row>
        <row r="56">
          <cell r="B56" t="str">
            <v>17  -  18</v>
          </cell>
          <cell r="C56" t="str">
            <v>OB</v>
          </cell>
          <cell r="D56">
            <v>0</v>
          </cell>
          <cell r="E56">
            <v>0</v>
          </cell>
          <cell r="F56">
            <v>0</v>
          </cell>
          <cell r="G56">
            <v>0</v>
          </cell>
          <cell r="H56">
            <v>0</v>
          </cell>
          <cell r="I56">
            <v>0</v>
          </cell>
          <cell r="J56">
            <v>0</v>
          </cell>
          <cell r="K56">
            <v>0</v>
          </cell>
          <cell r="L56">
            <v>0</v>
          </cell>
          <cell r="M56">
            <v>0</v>
          </cell>
          <cell r="N56">
            <v>0</v>
          </cell>
          <cell r="O56">
            <v>60</v>
          </cell>
          <cell r="Q56" t="str">
            <v>Slipery</v>
          </cell>
          <cell r="T56">
            <v>56</v>
          </cell>
          <cell r="U56">
            <v>0</v>
          </cell>
          <cell r="V56">
            <v>0</v>
          </cell>
          <cell r="W56">
            <v>0</v>
          </cell>
          <cell r="X56">
            <v>0</v>
          </cell>
          <cell r="Y56">
            <v>0</v>
          </cell>
          <cell r="Z56">
            <v>0</v>
          </cell>
          <cell r="AA56">
            <v>0</v>
          </cell>
        </row>
        <row r="57">
          <cell r="B57" t="str">
            <v>18  -  19</v>
          </cell>
          <cell r="C57" t="str">
            <v>OB</v>
          </cell>
          <cell r="D57">
            <v>0</v>
          </cell>
          <cell r="E57">
            <v>0</v>
          </cell>
          <cell r="F57">
            <v>0</v>
          </cell>
          <cell r="G57">
            <v>0</v>
          </cell>
          <cell r="H57">
            <v>0</v>
          </cell>
          <cell r="I57">
            <v>0</v>
          </cell>
          <cell r="J57">
            <v>0</v>
          </cell>
          <cell r="K57">
            <v>30</v>
          </cell>
          <cell r="L57">
            <v>30</v>
          </cell>
          <cell r="M57">
            <v>0</v>
          </cell>
          <cell r="N57">
            <v>0</v>
          </cell>
          <cell r="O57">
            <v>0</v>
          </cell>
          <cell r="Q57" t="str">
            <v>Rest time</v>
          </cell>
          <cell r="T57">
            <v>57</v>
          </cell>
          <cell r="U57">
            <v>0</v>
          </cell>
          <cell r="V57">
            <v>0</v>
          </cell>
          <cell r="W57">
            <v>0</v>
          </cell>
          <cell r="X57">
            <v>0</v>
          </cell>
          <cell r="Y57">
            <v>0</v>
          </cell>
          <cell r="Z57">
            <v>0</v>
          </cell>
          <cell r="AA57">
            <v>0</v>
          </cell>
        </row>
        <row r="58">
          <cell r="B58" t="str">
            <v>19  -  20</v>
          </cell>
          <cell r="C58" t="str">
            <v>OB</v>
          </cell>
          <cell r="D58">
            <v>0</v>
          </cell>
          <cell r="E58">
            <v>0</v>
          </cell>
          <cell r="F58">
            <v>0</v>
          </cell>
          <cell r="G58">
            <v>0</v>
          </cell>
          <cell r="H58">
            <v>0</v>
          </cell>
          <cell r="I58">
            <v>0</v>
          </cell>
          <cell r="J58">
            <v>0</v>
          </cell>
          <cell r="K58">
            <v>0</v>
          </cell>
          <cell r="L58">
            <v>0</v>
          </cell>
          <cell r="M58">
            <v>0</v>
          </cell>
          <cell r="N58">
            <v>60</v>
          </cell>
          <cell r="O58">
            <v>0</v>
          </cell>
          <cell r="Q58" t="str">
            <v>Rain</v>
          </cell>
          <cell r="T58">
            <v>58</v>
          </cell>
          <cell r="U58">
            <v>0</v>
          </cell>
          <cell r="V58">
            <v>0</v>
          </cell>
          <cell r="W58">
            <v>0</v>
          </cell>
          <cell r="X58">
            <v>0</v>
          </cell>
          <cell r="Y58">
            <v>0</v>
          </cell>
          <cell r="Z58">
            <v>0</v>
          </cell>
          <cell r="AA58">
            <v>0</v>
          </cell>
        </row>
        <row r="59">
          <cell r="B59" t="str">
            <v>20  -  21</v>
          </cell>
          <cell r="C59" t="str">
            <v>OB</v>
          </cell>
          <cell r="D59">
            <v>0</v>
          </cell>
          <cell r="E59">
            <v>0</v>
          </cell>
          <cell r="F59">
            <v>0</v>
          </cell>
          <cell r="G59">
            <v>0</v>
          </cell>
          <cell r="H59">
            <v>0</v>
          </cell>
          <cell r="I59">
            <v>0</v>
          </cell>
          <cell r="J59">
            <v>0</v>
          </cell>
          <cell r="K59">
            <v>0</v>
          </cell>
          <cell r="L59">
            <v>0</v>
          </cell>
          <cell r="M59">
            <v>0</v>
          </cell>
          <cell r="N59">
            <v>60</v>
          </cell>
          <cell r="O59">
            <v>0</v>
          </cell>
          <cell r="Q59" t="str">
            <v>Rain</v>
          </cell>
          <cell r="T59">
            <v>59</v>
          </cell>
          <cell r="U59">
            <v>0</v>
          </cell>
          <cell r="V59">
            <v>0</v>
          </cell>
          <cell r="W59">
            <v>0</v>
          </cell>
          <cell r="X59">
            <v>0</v>
          </cell>
          <cell r="Y59">
            <v>0</v>
          </cell>
          <cell r="Z59">
            <v>0</v>
          </cell>
          <cell r="AA59">
            <v>0</v>
          </cell>
        </row>
        <row r="60">
          <cell r="B60" t="str">
            <v>21  -  22</v>
          </cell>
          <cell r="C60" t="str">
            <v>OB</v>
          </cell>
          <cell r="D60">
            <v>0</v>
          </cell>
          <cell r="E60">
            <v>0</v>
          </cell>
          <cell r="F60">
            <v>0</v>
          </cell>
          <cell r="G60">
            <v>0</v>
          </cell>
          <cell r="H60">
            <v>0</v>
          </cell>
          <cell r="I60">
            <v>0</v>
          </cell>
          <cell r="J60">
            <v>0</v>
          </cell>
          <cell r="K60">
            <v>0</v>
          </cell>
          <cell r="L60">
            <v>0</v>
          </cell>
          <cell r="M60">
            <v>0</v>
          </cell>
          <cell r="N60">
            <v>60</v>
          </cell>
          <cell r="O60">
            <v>0</v>
          </cell>
          <cell r="Q60" t="str">
            <v>Rain</v>
          </cell>
          <cell r="T60">
            <v>60</v>
          </cell>
          <cell r="U60">
            <v>0</v>
          </cell>
          <cell r="V60">
            <v>0</v>
          </cell>
          <cell r="W60">
            <v>0</v>
          </cell>
          <cell r="X60">
            <v>0</v>
          </cell>
          <cell r="Y60">
            <v>0</v>
          </cell>
          <cell r="Z60">
            <v>0</v>
          </cell>
          <cell r="AA60">
            <v>0</v>
          </cell>
        </row>
        <row r="61">
          <cell r="B61" t="str">
            <v>22  -  23</v>
          </cell>
          <cell r="C61" t="str">
            <v>OB</v>
          </cell>
          <cell r="D61">
            <v>0</v>
          </cell>
          <cell r="E61">
            <v>0</v>
          </cell>
          <cell r="F61">
            <v>0</v>
          </cell>
          <cell r="G61">
            <v>0</v>
          </cell>
          <cell r="H61">
            <v>0</v>
          </cell>
          <cell r="I61">
            <v>0</v>
          </cell>
          <cell r="J61">
            <v>0</v>
          </cell>
          <cell r="K61">
            <v>0</v>
          </cell>
          <cell r="L61">
            <v>0</v>
          </cell>
          <cell r="M61">
            <v>0</v>
          </cell>
          <cell r="N61">
            <v>60</v>
          </cell>
          <cell r="O61">
            <v>0</v>
          </cell>
          <cell r="Q61" t="str">
            <v>Rain</v>
          </cell>
          <cell r="T61">
            <v>61</v>
          </cell>
          <cell r="U61">
            <v>0</v>
          </cell>
          <cell r="V61">
            <v>0</v>
          </cell>
          <cell r="W61">
            <v>0</v>
          </cell>
          <cell r="X61">
            <v>0</v>
          </cell>
          <cell r="Y61">
            <v>0</v>
          </cell>
          <cell r="Z61">
            <v>0</v>
          </cell>
          <cell r="AA61">
            <v>0</v>
          </cell>
        </row>
        <row r="62">
          <cell r="B62" t="str">
            <v>23  -  24</v>
          </cell>
          <cell r="C62" t="str">
            <v>OB</v>
          </cell>
          <cell r="D62">
            <v>0</v>
          </cell>
          <cell r="E62">
            <v>0</v>
          </cell>
          <cell r="F62">
            <v>0</v>
          </cell>
          <cell r="G62">
            <v>0</v>
          </cell>
          <cell r="H62">
            <v>0</v>
          </cell>
          <cell r="I62">
            <v>0</v>
          </cell>
          <cell r="J62">
            <v>0</v>
          </cell>
          <cell r="K62">
            <v>0</v>
          </cell>
          <cell r="L62">
            <v>0</v>
          </cell>
          <cell r="M62">
            <v>0</v>
          </cell>
          <cell r="N62">
            <v>0</v>
          </cell>
          <cell r="O62">
            <v>60</v>
          </cell>
          <cell r="Q62" t="str">
            <v>Slippery</v>
          </cell>
          <cell r="T62">
            <v>62</v>
          </cell>
          <cell r="U62">
            <v>0</v>
          </cell>
          <cell r="V62">
            <v>0</v>
          </cell>
          <cell r="W62">
            <v>0</v>
          </cell>
          <cell r="X62">
            <v>0</v>
          </cell>
          <cell r="Y62">
            <v>0</v>
          </cell>
          <cell r="Z62">
            <v>0</v>
          </cell>
          <cell r="AA62">
            <v>0</v>
          </cell>
        </row>
        <row r="63">
          <cell r="B63" t="str">
            <v>24  -  01</v>
          </cell>
          <cell r="C63" t="str">
            <v>OB</v>
          </cell>
          <cell r="D63">
            <v>0</v>
          </cell>
          <cell r="E63">
            <v>0</v>
          </cell>
          <cell r="F63">
            <v>0</v>
          </cell>
          <cell r="G63">
            <v>0</v>
          </cell>
          <cell r="H63">
            <v>0</v>
          </cell>
          <cell r="I63">
            <v>0</v>
          </cell>
          <cell r="J63">
            <v>0</v>
          </cell>
          <cell r="K63">
            <v>0</v>
          </cell>
          <cell r="L63">
            <v>0</v>
          </cell>
          <cell r="M63">
            <v>0</v>
          </cell>
          <cell r="N63">
            <v>0</v>
          </cell>
          <cell r="O63">
            <v>60</v>
          </cell>
          <cell r="Q63" t="str">
            <v>Slippery</v>
          </cell>
          <cell r="T63">
            <v>63</v>
          </cell>
          <cell r="U63">
            <v>0</v>
          </cell>
          <cell r="V63">
            <v>0</v>
          </cell>
          <cell r="W63">
            <v>0</v>
          </cell>
          <cell r="X63">
            <v>0</v>
          </cell>
          <cell r="Y63">
            <v>0</v>
          </cell>
          <cell r="Z63">
            <v>0</v>
          </cell>
          <cell r="AA63">
            <v>0</v>
          </cell>
        </row>
        <row r="64">
          <cell r="B64" t="str">
            <v>01  -  02</v>
          </cell>
          <cell r="C64" t="str">
            <v>OB</v>
          </cell>
          <cell r="D64">
            <v>0</v>
          </cell>
          <cell r="E64">
            <v>0</v>
          </cell>
          <cell r="F64">
            <v>0</v>
          </cell>
          <cell r="G64">
            <v>0</v>
          </cell>
          <cell r="H64">
            <v>0</v>
          </cell>
          <cell r="I64">
            <v>0</v>
          </cell>
          <cell r="J64">
            <v>0</v>
          </cell>
          <cell r="K64">
            <v>0</v>
          </cell>
          <cell r="L64">
            <v>0</v>
          </cell>
          <cell r="M64">
            <v>0</v>
          </cell>
          <cell r="N64">
            <v>0</v>
          </cell>
          <cell r="O64">
            <v>60</v>
          </cell>
          <cell r="Q64" t="str">
            <v>Slippery</v>
          </cell>
          <cell r="T64">
            <v>64</v>
          </cell>
          <cell r="U64">
            <v>0</v>
          </cell>
          <cell r="V64">
            <v>0</v>
          </cell>
          <cell r="W64">
            <v>0</v>
          </cell>
          <cell r="X64">
            <v>0</v>
          </cell>
          <cell r="Y64">
            <v>0</v>
          </cell>
          <cell r="Z64">
            <v>0</v>
          </cell>
          <cell r="AA64">
            <v>0</v>
          </cell>
        </row>
        <row r="65">
          <cell r="B65" t="str">
            <v>02  -  03</v>
          </cell>
          <cell r="C65" t="str">
            <v>OB</v>
          </cell>
          <cell r="D65">
            <v>0</v>
          </cell>
          <cell r="E65">
            <v>0</v>
          </cell>
          <cell r="F65">
            <v>0</v>
          </cell>
          <cell r="G65">
            <v>0</v>
          </cell>
          <cell r="H65">
            <v>0</v>
          </cell>
          <cell r="I65">
            <v>0</v>
          </cell>
          <cell r="J65">
            <v>0</v>
          </cell>
          <cell r="K65">
            <v>0</v>
          </cell>
          <cell r="L65">
            <v>60</v>
          </cell>
          <cell r="M65">
            <v>0</v>
          </cell>
          <cell r="N65">
            <v>0</v>
          </cell>
          <cell r="O65">
            <v>0</v>
          </cell>
          <cell r="Q65">
            <v>0</v>
          </cell>
          <cell r="T65">
            <v>65</v>
          </cell>
          <cell r="U65">
            <v>0</v>
          </cell>
          <cell r="V65">
            <v>0</v>
          </cell>
          <cell r="W65">
            <v>0</v>
          </cell>
          <cell r="X65">
            <v>0</v>
          </cell>
          <cell r="Y65">
            <v>0</v>
          </cell>
          <cell r="Z65">
            <v>0</v>
          </cell>
          <cell r="AA65">
            <v>0</v>
          </cell>
        </row>
        <row r="66">
          <cell r="B66" t="str">
            <v>03  -  04</v>
          </cell>
          <cell r="C66" t="str">
            <v>OB</v>
          </cell>
          <cell r="D66">
            <v>0</v>
          </cell>
          <cell r="E66">
            <v>0</v>
          </cell>
          <cell r="F66">
            <v>0</v>
          </cell>
          <cell r="G66">
            <v>0</v>
          </cell>
          <cell r="H66">
            <v>0</v>
          </cell>
          <cell r="I66">
            <v>0</v>
          </cell>
          <cell r="J66">
            <v>0</v>
          </cell>
          <cell r="K66">
            <v>0</v>
          </cell>
          <cell r="L66">
            <v>0</v>
          </cell>
          <cell r="M66">
            <v>0</v>
          </cell>
          <cell r="N66">
            <v>60</v>
          </cell>
          <cell r="O66">
            <v>0</v>
          </cell>
          <cell r="Q66" t="str">
            <v>Rain</v>
          </cell>
          <cell r="T66">
            <v>66</v>
          </cell>
          <cell r="U66">
            <v>0</v>
          </cell>
          <cell r="V66">
            <v>0</v>
          </cell>
          <cell r="W66">
            <v>0</v>
          </cell>
          <cell r="X66">
            <v>0</v>
          </cell>
          <cell r="Y66">
            <v>0</v>
          </cell>
          <cell r="Z66">
            <v>0</v>
          </cell>
          <cell r="AA66">
            <v>0</v>
          </cell>
        </row>
        <row r="67">
          <cell r="B67" t="str">
            <v>04  -  05</v>
          </cell>
          <cell r="C67" t="str">
            <v>OB</v>
          </cell>
          <cell r="D67">
            <v>0</v>
          </cell>
          <cell r="E67">
            <v>0</v>
          </cell>
          <cell r="F67">
            <v>0</v>
          </cell>
          <cell r="G67">
            <v>0</v>
          </cell>
          <cell r="H67">
            <v>0</v>
          </cell>
          <cell r="I67">
            <v>0</v>
          </cell>
          <cell r="J67">
            <v>0</v>
          </cell>
          <cell r="K67">
            <v>0</v>
          </cell>
          <cell r="L67">
            <v>0</v>
          </cell>
          <cell r="M67">
            <v>0</v>
          </cell>
          <cell r="N67">
            <v>60</v>
          </cell>
          <cell r="O67">
            <v>0</v>
          </cell>
          <cell r="Q67" t="str">
            <v>Rain</v>
          </cell>
          <cell r="T67">
            <v>67</v>
          </cell>
          <cell r="U67">
            <v>0</v>
          </cell>
          <cell r="V67">
            <v>0</v>
          </cell>
          <cell r="W67">
            <v>0</v>
          </cell>
          <cell r="X67">
            <v>0</v>
          </cell>
          <cell r="Y67">
            <v>0</v>
          </cell>
          <cell r="Z67">
            <v>0</v>
          </cell>
          <cell r="AA67">
            <v>0</v>
          </cell>
        </row>
        <row r="68">
          <cell r="B68" t="str">
            <v>05  -  06</v>
          </cell>
          <cell r="C68" t="str">
            <v>OB</v>
          </cell>
          <cell r="D68">
            <v>0</v>
          </cell>
          <cell r="E68">
            <v>0</v>
          </cell>
          <cell r="F68">
            <v>0</v>
          </cell>
          <cell r="G68">
            <v>0</v>
          </cell>
          <cell r="H68">
            <v>0</v>
          </cell>
          <cell r="I68">
            <v>0</v>
          </cell>
          <cell r="J68">
            <v>0</v>
          </cell>
          <cell r="K68">
            <v>0</v>
          </cell>
          <cell r="L68">
            <v>0</v>
          </cell>
          <cell r="M68">
            <v>0</v>
          </cell>
          <cell r="N68">
            <v>0</v>
          </cell>
          <cell r="O68">
            <v>60</v>
          </cell>
          <cell r="Q68" t="str">
            <v>Slippery</v>
          </cell>
          <cell r="T68">
            <v>68</v>
          </cell>
          <cell r="U68">
            <v>0</v>
          </cell>
          <cell r="V68">
            <v>0</v>
          </cell>
          <cell r="W68">
            <v>0</v>
          </cell>
          <cell r="X68">
            <v>0</v>
          </cell>
          <cell r="Y68">
            <v>0</v>
          </cell>
          <cell r="Z68">
            <v>0</v>
          </cell>
          <cell r="AA68">
            <v>0</v>
          </cell>
        </row>
        <row r="69">
          <cell r="B69" t="str">
            <v>06  -  07</v>
          </cell>
          <cell r="C69" t="str">
            <v>OB</v>
          </cell>
          <cell r="D69">
            <v>0</v>
          </cell>
          <cell r="E69">
            <v>0</v>
          </cell>
          <cell r="F69">
            <v>0</v>
          </cell>
          <cell r="G69">
            <v>0</v>
          </cell>
          <cell r="H69">
            <v>0</v>
          </cell>
          <cell r="I69">
            <v>0</v>
          </cell>
          <cell r="J69">
            <v>0</v>
          </cell>
          <cell r="K69">
            <v>0</v>
          </cell>
          <cell r="L69">
            <v>0</v>
          </cell>
          <cell r="M69">
            <v>0</v>
          </cell>
          <cell r="N69">
            <v>0</v>
          </cell>
          <cell r="O69">
            <v>60</v>
          </cell>
          <cell r="Q69" t="str">
            <v>Slippery</v>
          </cell>
          <cell r="T69">
            <v>69</v>
          </cell>
          <cell r="U69">
            <v>0</v>
          </cell>
          <cell r="V69">
            <v>0</v>
          </cell>
          <cell r="W69">
            <v>0</v>
          </cell>
          <cell r="X69">
            <v>0</v>
          </cell>
          <cell r="Y69">
            <v>0</v>
          </cell>
          <cell r="Z69">
            <v>0</v>
          </cell>
          <cell r="AA69">
            <v>0</v>
          </cell>
        </row>
        <row r="70">
          <cell r="B70" t="str">
            <v>RESUME</v>
          </cell>
          <cell r="C70" t="str">
            <v>PROD</v>
          </cell>
          <cell r="E70" t="str">
            <v>PROD'TY</v>
          </cell>
          <cell r="G70" t="str">
            <v>WORK HOURS</v>
          </cell>
          <cell r="J70" t="str">
            <v>LOST TIME</v>
          </cell>
          <cell r="L70" t="str">
            <v>DOWN</v>
          </cell>
          <cell r="M70" t="str">
            <v>PA</v>
          </cell>
          <cell r="O70" t="str">
            <v>UA PROD</v>
          </cell>
          <cell r="Q70" t="str">
            <v>OPERATOR</v>
          </cell>
          <cell r="R70" t="str">
            <v>GROUP LEADER</v>
          </cell>
          <cell r="T70">
            <v>70</v>
          </cell>
        </row>
        <row r="71">
          <cell r="B71" t="str">
            <v>GROUP</v>
          </cell>
          <cell r="C71" t="str">
            <v>WASTE</v>
          </cell>
          <cell r="D71" t="str">
            <v>CC</v>
          </cell>
          <cell r="E71" t="str">
            <v>WASTE</v>
          </cell>
          <cell r="F71" t="str">
            <v>CC</v>
          </cell>
          <cell r="G71" t="str">
            <v>WASTE</v>
          </cell>
          <cell r="H71" t="str">
            <v>CC</v>
          </cell>
          <cell r="I71" t="str">
            <v>GEN</v>
          </cell>
          <cell r="J71" t="str">
            <v>DELAY</v>
          </cell>
          <cell r="K71" t="str">
            <v>IDLE</v>
          </cell>
          <cell r="L71" t="str">
            <v>TIME</v>
          </cell>
          <cell r="M71" t="str">
            <v>PLAN</v>
          </cell>
          <cell r="N71" t="str">
            <v>ACT</v>
          </cell>
          <cell r="O71" t="str">
            <v>PLAN</v>
          </cell>
          <cell r="P71" t="str">
            <v>ACT</v>
          </cell>
          <cell r="T71">
            <v>71</v>
          </cell>
        </row>
        <row r="72">
          <cell r="B72" t="str">
            <v>Shift 1</v>
          </cell>
          <cell r="C72">
            <v>10304</v>
          </cell>
          <cell r="D72">
            <v>0</v>
          </cell>
          <cell r="E72">
            <v>1648.64</v>
          </cell>
          <cell r="F72">
            <v>0</v>
          </cell>
          <cell r="G72">
            <v>6.25</v>
          </cell>
          <cell r="H72">
            <v>0</v>
          </cell>
          <cell r="I72">
            <v>0</v>
          </cell>
          <cell r="J72">
            <v>0.75</v>
          </cell>
          <cell r="K72">
            <v>1</v>
          </cell>
          <cell r="L72">
            <v>0</v>
          </cell>
          <cell r="M72">
            <v>0.95</v>
          </cell>
          <cell r="N72">
            <v>1</v>
          </cell>
          <cell r="O72">
            <v>0.875</v>
          </cell>
          <cell r="P72">
            <v>0.78125</v>
          </cell>
          <cell r="Q72" t="str">
            <v>Edy Susanto</v>
          </cell>
          <cell r="R72" t="str">
            <v>Sutarno</v>
          </cell>
          <cell r="T72">
            <v>72</v>
          </cell>
          <cell r="U72">
            <v>0</v>
          </cell>
          <cell r="V72">
            <v>0</v>
          </cell>
          <cell r="W72">
            <v>0</v>
          </cell>
          <cell r="X72">
            <v>0</v>
          </cell>
          <cell r="Y72">
            <v>0</v>
          </cell>
          <cell r="Z72">
            <v>0</v>
          </cell>
          <cell r="AA72">
            <v>0</v>
          </cell>
        </row>
        <row r="73">
          <cell r="B73" t="str">
            <v>Shift 2</v>
          </cell>
          <cell r="C73">
            <v>0</v>
          </cell>
          <cell r="D73">
            <v>0</v>
          </cell>
          <cell r="E73">
            <v>0</v>
          </cell>
          <cell r="F73">
            <v>0</v>
          </cell>
          <cell r="G73">
            <v>0</v>
          </cell>
          <cell r="H73">
            <v>0</v>
          </cell>
          <cell r="I73">
            <v>0.5</v>
          </cell>
          <cell r="J73">
            <v>0.5</v>
          </cell>
          <cell r="K73">
            <v>7</v>
          </cell>
          <cell r="L73">
            <v>0</v>
          </cell>
          <cell r="M73">
            <v>0.95</v>
          </cell>
          <cell r="N73">
            <v>1</v>
          </cell>
          <cell r="O73">
            <v>0.875</v>
          </cell>
          <cell r="P73">
            <v>6.25E-2</v>
          </cell>
          <cell r="Q73">
            <v>0</v>
          </cell>
          <cell r="R73">
            <v>0</v>
          </cell>
          <cell r="T73">
            <v>73</v>
          </cell>
          <cell r="U73">
            <v>0</v>
          </cell>
          <cell r="V73">
            <v>0</v>
          </cell>
          <cell r="W73">
            <v>0</v>
          </cell>
          <cell r="X73">
            <v>0</v>
          </cell>
          <cell r="Y73">
            <v>0</v>
          </cell>
          <cell r="Z73">
            <v>0</v>
          </cell>
          <cell r="AA73">
            <v>0</v>
          </cell>
        </row>
        <row r="74">
          <cell r="B74" t="str">
            <v>Shift 3</v>
          </cell>
          <cell r="C74">
            <v>0</v>
          </cell>
          <cell r="D74">
            <v>0</v>
          </cell>
          <cell r="E74">
            <v>0</v>
          </cell>
          <cell r="F74">
            <v>0</v>
          </cell>
          <cell r="G74">
            <v>0</v>
          </cell>
          <cell r="H74">
            <v>0</v>
          </cell>
          <cell r="I74">
            <v>0</v>
          </cell>
          <cell r="J74">
            <v>1</v>
          </cell>
          <cell r="K74">
            <v>7</v>
          </cell>
          <cell r="L74">
            <v>0</v>
          </cell>
          <cell r="M74">
            <v>0.95</v>
          </cell>
          <cell r="N74">
            <v>1</v>
          </cell>
          <cell r="O74">
            <v>0.875</v>
          </cell>
          <cell r="P74">
            <v>0</v>
          </cell>
          <cell r="Q74">
            <v>0</v>
          </cell>
          <cell r="R74">
            <v>0</v>
          </cell>
          <cell r="T74">
            <v>74</v>
          </cell>
          <cell r="U74">
            <v>0</v>
          </cell>
          <cell r="V74">
            <v>0</v>
          </cell>
          <cell r="W74">
            <v>0</v>
          </cell>
          <cell r="X74">
            <v>0</v>
          </cell>
          <cell r="Y74">
            <v>0</v>
          </cell>
          <cell r="Z74">
            <v>0</v>
          </cell>
          <cell r="AA74">
            <v>0</v>
          </cell>
        </row>
        <row r="75">
          <cell r="B75" t="str">
            <v>Shift 6</v>
          </cell>
          <cell r="C75">
            <v>10304</v>
          </cell>
          <cell r="D75">
            <v>0</v>
          </cell>
          <cell r="E75">
            <v>1648.64</v>
          </cell>
          <cell r="F75">
            <v>0</v>
          </cell>
          <cell r="G75">
            <v>6.25</v>
          </cell>
          <cell r="H75">
            <v>0</v>
          </cell>
          <cell r="I75">
            <v>0</v>
          </cell>
          <cell r="J75">
            <v>0.75</v>
          </cell>
          <cell r="K75">
            <v>4</v>
          </cell>
          <cell r="L75">
            <v>0</v>
          </cell>
          <cell r="M75">
            <v>0.95</v>
          </cell>
          <cell r="N75">
            <v>1</v>
          </cell>
          <cell r="O75">
            <v>0.875</v>
          </cell>
          <cell r="P75">
            <v>0.56818181818181823</v>
          </cell>
          <cell r="Q75">
            <v>0</v>
          </cell>
          <cell r="R75">
            <v>0</v>
          </cell>
          <cell r="T75">
            <v>75</v>
          </cell>
          <cell r="U75">
            <v>0</v>
          </cell>
          <cell r="V75">
            <v>0</v>
          </cell>
          <cell r="W75">
            <v>0</v>
          </cell>
          <cell r="X75">
            <v>0</v>
          </cell>
          <cell r="Y75">
            <v>0</v>
          </cell>
          <cell r="Z75">
            <v>0</v>
          </cell>
          <cell r="AA75">
            <v>0</v>
          </cell>
        </row>
        <row r="76">
          <cell r="B76" t="str">
            <v>Shift 7</v>
          </cell>
          <cell r="C76">
            <v>0</v>
          </cell>
          <cell r="D76">
            <v>0</v>
          </cell>
          <cell r="E76">
            <v>0</v>
          </cell>
          <cell r="F76">
            <v>0</v>
          </cell>
          <cell r="G76">
            <v>0</v>
          </cell>
          <cell r="H76">
            <v>0</v>
          </cell>
          <cell r="I76">
            <v>0.5</v>
          </cell>
          <cell r="J76">
            <v>1.5</v>
          </cell>
          <cell r="K76">
            <v>11</v>
          </cell>
          <cell r="L76">
            <v>0</v>
          </cell>
          <cell r="M76">
            <v>0.95</v>
          </cell>
          <cell r="N76">
            <v>1</v>
          </cell>
          <cell r="O76">
            <v>0.875</v>
          </cell>
          <cell r="P76">
            <v>3.8461538461538464E-2</v>
          </cell>
          <cell r="Q76">
            <v>0</v>
          </cell>
          <cell r="R76">
            <v>0</v>
          </cell>
          <cell r="T76">
            <v>76</v>
          </cell>
          <cell r="U76">
            <v>0</v>
          </cell>
          <cell r="V76">
            <v>0</v>
          </cell>
          <cell r="W76">
            <v>0</v>
          </cell>
          <cell r="X76">
            <v>0</v>
          </cell>
          <cell r="Y76">
            <v>0</v>
          </cell>
          <cell r="Z76">
            <v>0</v>
          </cell>
          <cell r="AA76">
            <v>0</v>
          </cell>
        </row>
        <row r="77">
          <cell r="B77" t="str">
            <v>TOTAL</v>
          </cell>
          <cell r="C77">
            <v>10304</v>
          </cell>
          <cell r="D77">
            <v>0</v>
          </cell>
          <cell r="E77">
            <v>1648.64</v>
          </cell>
          <cell r="F77">
            <v>0</v>
          </cell>
          <cell r="G77">
            <v>6.25</v>
          </cell>
          <cell r="H77">
            <v>0</v>
          </cell>
          <cell r="I77">
            <v>0.5</v>
          </cell>
          <cell r="J77">
            <v>2.25</v>
          </cell>
          <cell r="K77">
            <v>15</v>
          </cell>
          <cell r="L77">
            <v>0</v>
          </cell>
          <cell r="M77">
            <v>0.95</v>
          </cell>
          <cell r="N77">
            <v>1</v>
          </cell>
          <cell r="O77">
            <v>0.875</v>
          </cell>
          <cell r="P77">
            <v>0.28125</v>
          </cell>
          <cell r="Q77" t="str">
            <v>Hiras Silaban</v>
          </cell>
          <cell r="R77" t="str">
            <v>Fresye A L</v>
          </cell>
          <cell r="T77">
            <v>77</v>
          </cell>
          <cell r="U77">
            <v>0</v>
          </cell>
          <cell r="V77">
            <v>0</v>
          </cell>
          <cell r="W77">
            <v>0</v>
          </cell>
          <cell r="X77">
            <v>0</v>
          </cell>
          <cell r="Y77">
            <v>0</v>
          </cell>
          <cell r="Z77">
            <v>0</v>
          </cell>
          <cell r="AA77">
            <v>0</v>
          </cell>
        </row>
        <row r="78">
          <cell r="T78">
            <v>78</v>
          </cell>
        </row>
        <row r="79">
          <cell r="B79" t="str">
            <v>TIME</v>
          </cell>
          <cell r="C79" t="str">
            <v>WASTE</v>
          </cell>
          <cell r="D79" t="str">
            <v>SH304</v>
          </cell>
          <cell r="E79" t="str">
            <v>TYPE</v>
          </cell>
          <cell r="F79" t="str">
            <v>PC 4000</v>
          </cell>
          <cell r="H79" t="str">
            <v>Plan Prod'ty :</v>
          </cell>
          <cell r="J79">
            <v>1300</v>
          </cell>
          <cell r="M79" t="str">
            <v>Distance :</v>
          </cell>
          <cell r="O79">
            <v>3.0420693678716133</v>
          </cell>
          <cell r="T79">
            <v>79</v>
          </cell>
          <cell r="U79" t="str">
            <v>SH304</v>
          </cell>
        </row>
        <row r="80">
          <cell r="C80" t="str">
            <v>MAT</v>
          </cell>
          <cell r="D80" t="str">
            <v>PROD</v>
          </cell>
          <cell r="E80" t="str">
            <v>PROD'TY</v>
          </cell>
          <cell r="F80" t="str">
            <v>Q'TY DT</v>
          </cell>
          <cell r="J80" t="str">
            <v>HOURS</v>
          </cell>
          <cell r="Q80" t="str">
            <v>REMARK PRODUKTIVITAS</v>
          </cell>
          <cell r="T80">
            <v>80</v>
          </cell>
          <cell r="U80" t="str">
            <v>ROM</v>
          </cell>
          <cell r="V80" t="str">
            <v>Crush1</v>
          </cell>
          <cell r="W80" t="str">
            <v>Crush2</v>
          </cell>
          <cell r="X80" t="str">
            <v>Crush3</v>
          </cell>
          <cell r="Y80" t="str">
            <v>Crush4</v>
          </cell>
          <cell r="Z80" t="str">
            <v>Crush5</v>
          </cell>
          <cell r="AA80" t="str">
            <v>Crush6</v>
          </cell>
        </row>
        <row r="81">
          <cell r="E81" t="str">
            <v>( By work )</v>
          </cell>
          <cell r="F81" t="str">
            <v>730E</v>
          </cell>
          <cell r="G81" t="str">
            <v>1500</v>
          </cell>
          <cell r="H81" t="str">
            <v>785</v>
          </cell>
          <cell r="I81" t="str">
            <v>Total</v>
          </cell>
          <cell r="J81" t="str">
            <v>Work</v>
          </cell>
          <cell r="K81" t="str">
            <v>General</v>
          </cell>
          <cell r="L81" t="str">
            <v>Delay</v>
          </cell>
          <cell r="M81" t="str">
            <v>Idle</v>
          </cell>
          <cell r="N81" t="str">
            <v>Rain</v>
          </cell>
          <cell r="O81" t="str">
            <v>Slipp</v>
          </cell>
          <cell r="P81" t="str">
            <v>B/D</v>
          </cell>
          <cell r="T81">
            <v>81</v>
          </cell>
        </row>
        <row r="82">
          <cell r="B82" t="str">
            <v>07  - 08</v>
          </cell>
          <cell r="C82" t="str">
            <v>OB</v>
          </cell>
          <cell r="D82">
            <v>1024</v>
          </cell>
          <cell r="E82">
            <v>1228.8</v>
          </cell>
          <cell r="F82">
            <v>0</v>
          </cell>
          <cell r="G82">
            <v>1</v>
          </cell>
          <cell r="H82">
            <v>10</v>
          </cell>
          <cell r="I82">
            <v>11</v>
          </cell>
          <cell r="J82">
            <v>50</v>
          </cell>
          <cell r="K82">
            <v>0</v>
          </cell>
          <cell r="L82">
            <v>10</v>
          </cell>
          <cell r="M82">
            <v>0</v>
          </cell>
          <cell r="N82">
            <v>0</v>
          </cell>
          <cell r="O82">
            <v>0</v>
          </cell>
          <cell r="Q82" t="str">
            <v>P2H Start 07:10</v>
          </cell>
          <cell r="T82">
            <v>82</v>
          </cell>
          <cell r="U82">
            <v>0</v>
          </cell>
          <cell r="V82">
            <v>0</v>
          </cell>
          <cell r="W82">
            <v>0</v>
          </cell>
          <cell r="X82">
            <v>0</v>
          </cell>
          <cell r="Y82">
            <v>0</v>
          </cell>
          <cell r="Z82">
            <v>0</v>
          </cell>
          <cell r="AA82">
            <v>0</v>
          </cell>
        </row>
        <row r="83">
          <cell r="B83" t="str">
            <v>08  - 09</v>
          </cell>
          <cell r="C83" t="str">
            <v>OB</v>
          </cell>
          <cell r="D83">
            <v>1102</v>
          </cell>
          <cell r="E83">
            <v>1102</v>
          </cell>
          <cell r="F83">
            <v>0</v>
          </cell>
          <cell r="G83">
            <v>0</v>
          </cell>
          <cell r="H83">
            <v>10</v>
          </cell>
          <cell r="I83">
            <v>10</v>
          </cell>
          <cell r="J83">
            <v>60</v>
          </cell>
          <cell r="K83">
            <v>0</v>
          </cell>
          <cell r="L83">
            <v>0</v>
          </cell>
          <cell r="M83">
            <v>0</v>
          </cell>
          <cell r="N83">
            <v>0</v>
          </cell>
          <cell r="O83">
            <v>0</v>
          </cell>
          <cell r="Q83">
            <v>0</v>
          </cell>
          <cell r="T83">
            <v>83</v>
          </cell>
          <cell r="U83">
            <v>0</v>
          </cell>
          <cell r="V83">
            <v>0</v>
          </cell>
          <cell r="W83">
            <v>0</v>
          </cell>
          <cell r="X83">
            <v>0</v>
          </cell>
          <cell r="Y83">
            <v>0</v>
          </cell>
          <cell r="Z83">
            <v>0</v>
          </cell>
          <cell r="AA83">
            <v>0</v>
          </cell>
        </row>
        <row r="84">
          <cell r="B84" t="str">
            <v>09  - 10</v>
          </cell>
          <cell r="C84" t="str">
            <v>OB</v>
          </cell>
          <cell r="D84">
            <v>1308</v>
          </cell>
          <cell r="E84">
            <v>1308</v>
          </cell>
          <cell r="F84">
            <v>0</v>
          </cell>
          <cell r="G84">
            <v>2</v>
          </cell>
          <cell r="H84">
            <v>10</v>
          </cell>
          <cell r="I84">
            <v>12</v>
          </cell>
          <cell r="J84">
            <v>60</v>
          </cell>
          <cell r="K84">
            <v>0</v>
          </cell>
          <cell r="L84">
            <v>0</v>
          </cell>
          <cell r="M84">
            <v>0</v>
          </cell>
          <cell r="N84">
            <v>0</v>
          </cell>
          <cell r="O84">
            <v>0</v>
          </cell>
          <cell r="Q84">
            <v>0</v>
          </cell>
          <cell r="T84">
            <v>84</v>
          </cell>
          <cell r="U84">
            <v>0</v>
          </cell>
          <cell r="V84">
            <v>0</v>
          </cell>
          <cell r="W84">
            <v>0</v>
          </cell>
          <cell r="X84">
            <v>0</v>
          </cell>
          <cell r="Y84">
            <v>0</v>
          </cell>
          <cell r="Z84">
            <v>0</v>
          </cell>
          <cell r="AA84">
            <v>0</v>
          </cell>
        </row>
        <row r="85">
          <cell r="B85" t="str">
            <v>10  - 11</v>
          </cell>
          <cell r="C85" t="str">
            <v>OB</v>
          </cell>
          <cell r="D85">
            <v>1476</v>
          </cell>
          <cell r="E85">
            <v>1476</v>
          </cell>
          <cell r="F85">
            <v>0</v>
          </cell>
          <cell r="G85">
            <v>2</v>
          </cell>
          <cell r="H85">
            <v>9</v>
          </cell>
          <cell r="I85">
            <v>11</v>
          </cell>
          <cell r="J85">
            <v>60</v>
          </cell>
          <cell r="K85">
            <v>0</v>
          </cell>
          <cell r="L85">
            <v>0</v>
          </cell>
          <cell r="M85">
            <v>0</v>
          </cell>
          <cell r="N85">
            <v>0</v>
          </cell>
          <cell r="O85">
            <v>0</v>
          </cell>
          <cell r="Q85">
            <v>0</v>
          </cell>
          <cell r="T85">
            <v>85</v>
          </cell>
          <cell r="U85">
            <v>0</v>
          </cell>
          <cell r="V85">
            <v>0</v>
          </cell>
          <cell r="W85">
            <v>0</v>
          </cell>
          <cell r="X85">
            <v>0</v>
          </cell>
          <cell r="Y85">
            <v>0</v>
          </cell>
          <cell r="Z85">
            <v>0</v>
          </cell>
          <cell r="AA85">
            <v>0</v>
          </cell>
        </row>
        <row r="86">
          <cell r="B86" t="str">
            <v>11  - 12</v>
          </cell>
          <cell r="C86" t="str">
            <v>OB</v>
          </cell>
          <cell r="D86">
            <v>1136</v>
          </cell>
          <cell r="E86">
            <v>1136</v>
          </cell>
          <cell r="F86">
            <v>0</v>
          </cell>
          <cell r="G86">
            <v>2</v>
          </cell>
          <cell r="H86">
            <v>9</v>
          </cell>
          <cell r="I86">
            <v>11</v>
          </cell>
          <cell r="J86">
            <v>60</v>
          </cell>
          <cell r="K86">
            <v>0</v>
          </cell>
          <cell r="L86">
            <v>0</v>
          </cell>
          <cell r="M86">
            <v>0</v>
          </cell>
          <cell r="N86">
            <v>0</v>
          </cell>
          <cell r="O86">
            <v>0</v>
          </cell>
          <cell r="Q86">
            <v>0</v>
          </cell>
          <cell r="T86">
            <v>86</v>
          </cell>
          <cell r="U86">
            <v>0</v>
          </cell>
          <cell r="V86">
            <v>0</v>
          </cell>
          <cell r="W86">
            <v>0</v>
          </cell>
          <cell r="X86">
            <v>0</v>
          </cell>
          <cell r="Y86">
            <v>0</v>
          </cell>
          <cell r="Z86">
            <v>0</v>
          </cell>
          <cell r="AA86">
            <v>0</v>
          </cell>
        </row>
        <row r="87">
          <cell r="B87" t="str">
            <v>12  - 13</v>
          </cell>
          <cell r="C87" t="str">
            <v>OB</v>
          </cell>
          <cell r="D87">
            <v>0</v>
          </cell>
          <cell r="E87">
            <v>0</v>
          </cell>
          <cell r="F87">
            <v>0</v>
          </cell>
          <cell r="G87">
            <v>0</v>
          </cell>
          <cell r="H87">
            <v>0</v>
          </cell>
          <cell r="I87">
            <v>0</v>
          </cell>
          <cell r="J87">
            <v>0</v>
          </cell>
          <cell r="K87">
            <v>0</v>
          </cell>
          <cell r="L87">
            <v>60</v>
          </cell>
          <cell r="M87">
            <v>0</v>
          </cell>
          <cell r="N87">
            <v>0</v>
          </cell>
          <cell r="O87">
            <v>0</v>
          </cell>
          <cell r="Q87" t="str">
            <v>Rest Time</v>
          </cell>
          <cell r="T87">
            <v>87</v>
          </cell>
          <cell r="U87">
            <v>0</v>
          </cell>
          <cell r="V87">
            <v>0</v>
          </cell>
          <cell r="W87">
            <v>0</v>
          </cell>
          <cell r="X87">
            <v>0</v>
          </cell>
          <cell r="Y87">
            <v>0</v>
          </cell>
          <cell r="Z87">
            <v>0</v>
          </cell>
          <cell r="AA87">
            <v>0</v>
          </cell>
        </row>
        <row r="88">
          <cell r="B88" t="str">
            <v>13  -  14</v>
          </cell>
          <cell r="C88" t="str">
            <v>OB</v>
          </cell>
          <cell r="D88">
            <v>1154</v>
          </cell>
          <cell r="E88">
            <v>1154</v>
          </cell>
          <cell r="F88">
            <v>0</v>
          </cell>
          <cell r="G88">
            <v>2</v>
          </cell>
          <cell r="H88">
            <v>9</v>
          </cell>
          <cell r="I88">
            <v>11</v>
          </cell>
          <cell r="J88">
            <v>60</v>
          </cell>
          <cell r="K88">
            <v>0</v>
          </cell>
          <cell r="L88">
            <v>0</v>
          </cell>
          <cell r="M88">
            <v>0</v>
          </cell>
          <cell r="N88">
            <v>0</v>
          </cell>
          <cell r="O88">
            <v>0</v>
          </cell>
          <cell r="Q88">
            <v>0</v>
          </cell>
          <cell r="T88">
            <v>88</v>
          </cell>
          <cell r="U88">
            <v>0</v>
          </cell>
          <cell r="V88">
            <v>0</v>
          </cell>
          <cell r="W88">
            <v>0</v>
          </cell>
          <cell r="X88">
            <v>0</v>
          </cell>
          <cell r="Y88">
            <v>0</v>
          </cell>
          <cell r="Z88">
            <v>0</v>
          </cell>
          <cell r="AA88">
            <v>0</v>
          </cell>
        </row>
        <row r="89">
          <cell r="B89" t="str">
            <v>14  -  15</v>
          </cell>
          <cell r="C89" t="str">
            <v>OB</v>
          </cell>
          <cell r="D89">
            <v>0</v>
          </cell>
          <cell r="E89">
            <v>0</v>
          </cell>
          <cell r="F89">
            <v>0</v>
          </cell>
          <cell r="G89">
            <v>0</v>
          </cell>
          <cell r="H89">
            <v>0</v>
          </cell>
          <cell r="I89">
            <v>0</v>
          </cell>
          <cell r="J89">
            <v>0</v>
          </cell>
          <cell r="K89">
            <v>0</v>
          </cell>
          <cell r="L89">
            <v>0</v>
          </cell>
          <cell r="M89">
            <v>0</v>
          </cell>
          <cell r="N89">
            <v>60</v>
          </cell>
          <cell r="O89">
            <v>0</v>
          </cell>
          <cell r="Q89" t="str">
            <v>Rain</v>
          </cell>
          <cell r="T89">
            <v>89</v>
          </cell>
          <cell r="U89">
            <v>0</v>
          </cell>
          <cell r="V89">
            <v>0</v>
          </cell>
          <cell r="W89">
            <v>0</v>
          </cell>
          <cell r="X89">
            <v>0</v>
          </cell>
          <cell r="Y89">
            <v>0</v>
          </cell>
          <cell r="Z89">
            <v>0</v>
          </cell>
          <cell r="AA89">
            <v>0</v>
          </cell>
        </row>
        <row r="90">
          <cell r="B90" t="str">
            <v>15  -  16</v>
          </cell>
          <cell r="C90" t="str">
            <v>OB</v>
          </cell>
          <cell r="D90">
            <v>0</v>
          </cell>
          <cell r="E90">
            <v>0</v>
          </cell>
          <cell r="F90">
            <v>0</v>
          </cell>
          <cell r="G90">
            <v>0</v>
          </cell>
          <cell r="H90">
            <v>0</v>
          </cell>
          <cell r="I90">
            <v>0</v>
          </cell>
          <cell r="J90">
            <v>0</v>
          </cell>
          <cell r="K90">
            <v>0</v>
          </cell>
          <cell r="L90">
            <v>0</v>
          </cell>
          <cell r="M90">
            <v>0</v>
          </cell>
          <cell r="N90">
            <v>0</v>
          </cell>
          <cell r="O90">
            <v>60</v>
          </cell>
          <cell r="Q90" t="str">
            <v>Slippery</v>
          </cell>
          <cell r="T90">
            <v>90</v>
          </cell>
          <cell r="U90">
            <v>0</v>
          </cell>
          <cell r="V90">
            <v>0</v>
          </cell>
          <cell r="W90">
            <v>0</v>
          </cell>
          <cell r="X90">
            <v>0</v>
          </cell>
          <cell r="Y90">
            <v>0</v>
          </cell>
          <cell r="Z90">
            <v>0</v>
          </cell>
          <cell r="AA90">
            <v>0</v>
          </cell>
        </row>
        <row r="91">
          <cell r="B91" t="str">
            <v>16  -  17</v>
          </cell>
          <cell r="C91" t="str">
            <v>OB</v>
          </cell>
          <cell r="D91">
            <v>680</v>
          </cell>
          <cell r="E91">
            <v>1360</v>
          </cell>
          <cell r="F91">
            <v>0</v>
          </cell>
          <cell r="G91">
            <v>4</v>
          </cell>
          <cell r="H91">
            <v>8</v>
          </cell>
          <cell r="I91">
            <v>12</v>
          </cell>
          <cell r="J91">
            <v>30</v>
          </cell>
          <cell r="K91">
            <v>0</v>
          </cell>
          <cell r="L91">
            <v>0</v>
          </cell>
          <cell r="M91">
            <v>0</v>
          </cell>
          <cell r="N91">
            <v>0</v>
          </cell>
          <cell r="O91">
            <v>30</v>
          </cell>
          <cell r="Q91" t="str">
            <v>Slippery Start 16:30</v>
          </cell>
          <cell r="T91">
            <v>91</v>
          </cell>
          <cell r="U91">
            <v>0</v>
          </cell>
          <cell r="V91">
            <v>0</v>
          </cell>
          <cell r="W91">
            <v>0</v>
          </cell>
          <cell r="X91">
            <v>0</v>
          </cell>
          <cell r="Y91">
            <v>0</v>
          </cell>
          <cell r="Z91">
            <v>0</v>
          </cell>
          <cell r="AA91">
            <v>0</v>
          </cell>
        </row>
        <row r="92">
          <cell r="B92" t="str">
            <v>17  -  18</v>
          </cell>
          <cell r="C92" t="str">
            <v>OB</v>
          </cell>
          <cell r="D92">
            <v>1056</v>
          </cell>
          <cell r="E92">
            <v>1267.2</v>
          </cell>
          <cell r="F92">
            <v>0</v>
          </cell>
          <cell r="G92">
            <v>4</v>
          </cell>
          <cell r="H92">
            <v>7</v>
          </cell>
          <cell r="I92">
            <v>11</v>
          </cell>
          <cell r="J92">
            <v>50</v>
          </cell>
          <cell r="K92">
            <v>0</v>
          </cell>
          <cell r="L92">
            <v>10</v>
          </cell>
          <cell r="M92">
            <v>0</v>
          </cell>
          <cell r="N92">
            <v>0</v>
          </cell>
          <cell r="O92">
            <v>0</v>
          </cell>
          <cell r="Q92" t="str">
            <v>Shift Change</v>
          </cell>
          <cell r="T92">
            <v>92</v>
          </cell>
          <cell r="U92">
            <v>0</v>
          </cell>
          <cell r="V92">
            <v>0</v>
          </cell>
          <cell r="W92">
            <v>0</v>
          </cell>
          <cell r="X92">
            <v>0</v>
          </cell>
          <cell r="Y92">
            <v>0</v>
          </cell>
          <cell r="Z92">
            <v>0</v>
          </cell>
          <cell r="AA92">
            <v>0</v>
          </cell>
        </row>
        <row r="93">
          <cell r="B93" t="str">
            <v>18  -  19</v>
          </cell>
          <cell r="C93" t="str">
            <v>OB</v>
          </cell>
          <cell r="D93">
            <v>714</v>
          </cell>
          <cell r="E93">
            <v>856.8</v>
          </cell>
          <cell r="F93">
            <v>0</v>
          </cell>
          <cell r="G93">
            <v>8</v>
          </cell>
          <cell r="H93">
            <v>6</v>
          </cell>
          <cell r="I93">
            <v>14</v>
          </cell>
          <cell r="J93">
            <v>50</v>
          </cell>
          <cell r="K93">
            <v>0</v>
          </cell>
          <cell r="L93">
            <v>10</v>
          </cell>
          <cell r="M93">
            <v>0</v>
          </cell>
          <cell r="N93">
            <v>0</v>
          </cell>
          <cell r="O93">
            <v>0</v>
          </cell>
          <cell r="Q93" t="str">
            <v>P2H, Start 18:10</v>
          </cell>
          <cell r="T93">
            <v>93</v>
          </cell>
          <cell r="U93">
            <v>0</v>
          </cell>
          <cell r="V93">
            <v>0</v>
          </cell>
          <cell r="W93">
            <v>0</v>
          </cell>
          <cell r="X93">
            <v>0</v>
          </cell>
          <cell r="Y93">
            <v>0</v>
          </cell>
          <cell r="Z93">
            <v>0</v>
          </cell>
          <cell r="AA93">
            <v>0</v>
          </cell>
        </row>
        <row r="94">
          <cell r="B94" t="str">
            <v>19  -  20</v>
          </cell>
          <cell r="C94" t="str">
            <v>OB</v>
          </cell>
          <cell r="D94">
            <v>0</v>
          </cell>
          <cell r="E94">
            <v>0</v>
          </cell>
          <cell r="F94">
            <v>0</v>
          </cell>
          <cell r="G94">
            <v>0</v>
          </cell>
          <cell r="H94">
            <v>0</v>
          </cell>
          <cell r="I94">
            <v>0</v>
          </cell>
          <cell r="J94">
            <v>0</v>
          </cell>
          <cell r="K94">
            <v>0</v>
          </cell>
          <cell r="L94">
            <v>0</v>
          </cell>
          <cell r="M94">
            <v>0</v>
          </cell>
          <cell r="N94">
            <v>60</v>
          </cell>
          <cell r="O94">
            <v>0</v>
          </cell>
          <cell r="Q94" t="str">
            <v>Rain</v>
          </cell>
          <cell r="T94">
            <v>94</v>
          </cell>
          <cell r="U94">
            <v>0</v>
          </cell>
          <cell r="V94">
            <v>0</v>
          </cell>
          <cell r="W94">
            <v>0</v>
          </cell>
          <cell r="X94">
            <v>0</v>
          </cell>
          <cell r="Y94">
            <v>0</v>
          </cell>
          <cell r="Z94">
            <v>0</v>
          </cell>
          <cell r="AA94">
            <v>0</v>
          </cell>
        </row>
        <row r="95">
          <cell r="B95" t="str">
            <v>20  -  21</v>
          </cell>
          <cell r="C95" t="str">
            <v>OB</v>
          </cell>
          <cell r="D95">
            <v>0</v>
          </cell>
          <cell r="E95">
            <v>0</v>
          </cell>
          <cell r="F95">
            <v>0</v>
          </cell>
          <cell r="G95">
            <v>0</v>
          </cell>
          <cell r="H95">
            <v>0</v>
          </cell>
          <cell r="I95">
            <v>0</v>
          </cell>
          <cell r="J95">
            <v>0</v>
          </cell>
          <cell r="K95">
            <v>0</v>
          </cell>
          <cell r="L95">
            <v>0</v>
          </cell>
          <cell r="M95">
            <v>0</v>
          </cell>
          <cell r="N95">
            <v>60</v>
          </cell>
          <cell r="O95">
            <v>0</v>
          </cell>
          <cell r="Q95" t="str">
            <v>Rain</v>
          </cell>
          <cell r="T95">
            <v>95</v>
          </cell>
          <cell r="U95">
            <v>0</v>
          </cell>
          <cell r="V95">
            <v>0</v>
          </cell>
          <cell r="W95">
            <v>0</v>
          </cell>
          <cell r="X95">
            <v>0</v>
          </cell>
          <cell r="Y95">
            <v>0</v>
          </cell>
          <cell r="Z95">
            <v>0</v>
          </cell>
          <cell r="AA95">
            <v>0</v>
          </cell>
        </row>
        <row r="96">
          <cell r="B96" t="str">
            <v>21  -  22</v>
          </cell>
          <cell r="C96" t="str">
            <v>OB</v>
          </cell>
          <cell r="D96">
            <v>0</v>
          </cell>
          <cell r="E96">
            <v>0</v>
          </cell>
          <cell r="F96">
            <v>0</v>
          </cell>
          <cell r="G96">
            <v>0</v>
          </cell>
          <cell r="H96">
            <v>0</v>
          </cell>
          <cell r="I96">
            <v>0</v>
          </cell>
          <cell r="J96">
            <v>0</v>
          </cell>
          <cell r="K96">
            <v>0</v>
          </cell>
          <cell r="L96">
            <v>0</v>
          </cell>
          <cell r="M96">
            <v>0</v>
          </cell>
          <cell r="N96">
            <v>60</v>
          </cell>
          <cell r="O96">
            <v>0</v>
          </cell>
          <cell r="Q96" t="str">
            <v>Rain</v>
          </cell>
          <cell r="T96">
            <v>96</v>
          </cell>
          <cell r="U96">
            <v>0</v>
          </cell>
          <cell r="V96">
            <v>0</v>
          </cell>
          <cell r="W96">
            <v>0</v>
          </cell>
          <cell r="X96">
            <v>0</v>
          </cell>
          <cell r="Y96">
            <v>0</v>
          </cell>
          <cell r="Z96">
            <v>0</v>
          </cell>
          <cell r="AA96">
            <v>0</v>
          </cell>
        </row>
        <row r="97">
          <cell r="B97" t="str">
            <v>22  -  23</v>
          </cell>
          <cell r="C97" t="str">
            <v>OB</v>
          </cell>
          <cell r="D97">
            <v>0</v>
          </cell>
          <cell r="E97">
            <v>0</v>
          </cell>
          <cell r="F97">
            <v>0</v>
          </cell>
          <cell r="G97">
            <v>0</v>
          </cell>
          <cell r="H97">
            <v>0</v>
          </cell>
          <cell r="I97">
            <v>0</v>
          </cell>
          <cell r="J97">
            <v>0</v>
          </cell>
          <cell r="K97">
            <v>0</v>
          </cell>
          <cell r="L97">
            <v>0</v>
          </cell>
          <cell r="M97">
            <v>0</v>
          </cell>
          <cell r="N97">
            <v>60</v>
          </cell>
          <cell r="O97">
            <v>0</v>
          </cell>
          <cell r="Q97" t="str">
            <v>Rain</v>
          </cell>
          <cell r="T97">
            <v>97</v>
          </cell>
          <cell r="U97">
            <v>0</v>
          </cell>
          <cell r="V97">
            <v>0</v>
          </cell>
          <cell r="W97">
            <v>0</v>
          </cell>
          <cell r="X97">
            <v>0</v>
          </cell>
          <cell r="Y97">
            <v>0</v>
          </cell>
          <cell r="Z97">
            <v>0</v>
          </cell>
          <cell r="AA97">
            <v>0</v>
          </cell>
        </row>
        <row r="98">
          <cell r="B98" t="str">
            <v>23  -  24</v>
          </cell>
          <cell r="C98" t="str">
            <v>OB</v>
          </cell>
          <cell r="D98">
            <v>0</v>
          </cell>
          <cell r="E98">
            <v>0</v>
          </cell>
          <cell r="F98">
            <v>0</v>
          </cell>
          <cell r="G98">
            <v>0</v>
          </cell>
          <cell r="H98">
            <v>0</v>
          </cell>
          <cell r="I98">
            <v>0</v>
          </cell>
          <cell r="J98">
            <v>0</v>
          </cell>
          <cell r="K98">
            <v>0</v>
          </cell>
          <cell r="L98">
            <v>0</v>
          </cell>
          <cell r="M98">
            <v>0</v>
          </cell>
          <cell r="N98">
            <v>0</v>
          </cell>
          <cell r="O98">
            <v>60</v>
          </cell>
          <cell r="Q98" t="str">
            <v>Slippery</v>
          </cell>
          <cell r="T98">
            <v>98</v>
          </cell>
          <cell r="U98">
            <v>0</v>
          </cell>
          <cell r="V98">
            <v>0</v>
          </cell>
          <cell r="W98">
            <v>0</v>
          </cell>
          <cell r="X98">
            <v>0</v>
          </cell>
          <cell r="Y98">
            <v>0</v>
          </cell>
          <cell r="Z98">
            <v>0</v>
          </cell>
          <cell r="AA98">
            <v>0</v>
          </cell>
        </row>
        <row r="99">
          <cell r="B99" t="str">
            <v>24  -  01</v>
          </cell>
          <cell r="C99" t="str">
            <v>OB</v>
          </cell>
          <cell r="D99">
            <v>0</v>
          </cell>
          <cell r="E99">
            <v>0</v>
          </cell>
          <cell r="F99">
            <v>0</v>
          </cell>
          <cell r="G99">
            <v>0</v>
          </cell>
          <cell r="H99">
            <v>0</v>
          </cell>
          <cell r="I99">
            <v>0</v>
          </cell>
          <cell r="J99">
            <v>0</v>
          </cell>
          <cell r="K99">
            <v>0</v>
          </cell>
          <cell r="L99">
            <v>0</v>
          </cell>
          <cell r="M99">
            <v>0</v>
          </cell>
          <cell r="N99">
            <v>0</v>
          </cell>
          <cell r="O99">
            <v>60</v>
          </cell>
          <cell r="Q99" t="str">
            <v>Slippery</v>
          </cell>
          <cell r="T99">
            <v>99</v>
          </cell>
          <cell r="U99">
            <v>0</v>
          </cell>
          <cell r="V99">
            <v>0</v>
          </cell>
          <cell r="W99">
            <v>0</v>
          </cell>
          <cell r="X99">
            <v>0</v>
          </cell>
          <cell r="Y99">
            <v>0</v>
          </cell>
          <cell r="Z99">
            <v>0</v>
          </cell>
          <cell r="AA99">
            <v>0</v>
          </cell>
        </row>
        <row r="100">
          <cell r="B100" t="str">
            <v>01  -  02</v>
          </cell>
          <cell r="C100" t="str">
            <v>OB</v>
          </cell>
          <cell r="D100">
            <v>0</v>
          </cell>
          <cell r="E100">
            <v>0</v>
          </cell>
          <cell r="F100">
            <v>0</v>
          </cell>
          <cell r="G100">
            <v>0</v>
          </cell>
          <cell r="H100">
            <v>0</v>
          </cell>
          <cell r="I100">
            <v>0</v>
          </cell>
          <cell r="J100">
            <v>0</v>
          </cell>
          <cell r="K100">
            <v>0</v>
          </cell>
          <cell r="L100">
            <v>0</v>
          </cell>
          <cell r="M100">
            <v>0</v>
          </cell>
          <cell r="N100">
            <v>0</v>
          </cell>
          <cell r="O100">
            <v>60</v>
          </cell>
          <cell r="Q100" t="str">
            <v>Slippery</v>
          </cell>
          <cell r="T100">
            <v>100</v>
          </cell>
          <cell r="U100">
            <v>0</v>
          </cell>
          <cell r="V100">
            <v>0</v>
          </cell>
          <cell r="W100">
            <v>0</v>
          </cell>
          <cell r="X100">
            <v>0</v>
          </cell>
          <cell r="Y100">
            <v>0</v>
          </cell>
          <cell r="Z100">
            <v>0</v>
          </cell>
          <cell r="AA100">
            <v>0</v>
          </cell>
        </row>
        <row r="101">
          <cell r="B101" t="str">
            <v>02  -  03</v>
          </cell>
          <cell r="C101" t="str">
            <v>OB</v>
          </cell>
          <cell r="D101">
            <v>866</v>
          </cell>
          <cell r="E101">
            <v>1404.3243243243242</v>
          </cell>
          <cell r="F101">
            <v>0</v>
          </cell>
          <cell r="G101">
            <v>8</v>
          </cell>
          <cell r="H101">
            <v>6</v>
          </cell>
          <cell r="I101">
            <v>14</v>
          </cell>
          <cell r="J101">
            <v>37</v>
          </cell>
          <cell r="K101">
            <v>0</v>
          </cell>
          <cell r="L101">
            <v>0</v>
          </cell>
          <cell r="M101">
            <v>0</v>
          </cell>
          <cell r="N101">
            <v>0</v>
          </cell>
          <cell r="O101">
            <v>23</v>
          </cell>
          <cell r="Q101" t="str">
            <v>Slippery, Start 02:23</v>
          </cell>
          <cell r="T101">
            <v>101</v>
          </cell>
          <cell r="U101">
            <v>0</v>
          </cell>
          <cell r="V101">
            <v>0</v>
          </cell>
          <cell r="W101">
            <v>0</v>
          </cell>
          <cell r="X101">
            <v>0</v>
          </cell>
          <cell r="Y101">
            <v>0</v>
          </cell>
          <cell r="Z101">
            <v>0</v>
          </cell>
          <cell r="AA101">
            <v>0</v>
          </cell>
        </row>
        <row r="102">
          <cell r="B102" t="str">
            <v>03  -  04</v>
          </cell>
          <cell r="C102" t="str">
            <v>OB</v>
          </cell>
          <cell r="D102">
            <v>0</v>
          </cell>
          <cell r="E102">
            <v>0</v>
          </cell>
          <cell r="F102">
            <v>0</v>
          </cell>
          <cell r="G102">
            <v>0</v>
          </cell>
          <cell r="H102">
            <v>0</v>
          </cell>
          <cell r="I102">
            <v>0</v>
          </cell>
          <cell r="J102">
            <v>0</v>
          </cell>
          <cell r="K102">
            <v>0</v>
          </cell>
          <cell r="L102">
            <v>60</v>
          </cell>
          <cell r="M102">
            <v>0</v>
          </cell>
          <cell r="N102">
            <v>0</v>
          </cell>
          <cell r="O102">
            <v>0</v>
          </cell>
          <cell r="Q102" t="str">
            <v>03:00, Rain</v>
          </cell>
          <cell r="T102">
            <v>102</v>
          </cell>
          <cell r="U102">
            <v>0</v>
          </cell>
          <cell r="V102">
            <v>0</v>
          </cell>
          <cell r="W102">
            <v>0</v>
          </cell>
          <cell r="X102">
            <v>0</v>
          </cell>
          <cell r="Y102">
            <v>0</v>
          </cell>
          <cell r="Z102">
            <v>0</v>
          </cell>
          <cell r="AA102">
            <v>0</v>
          </cell>
        </row>
        <row r="103">
          <cell r="B103" t="str">
            <v>04  -  05</v>
          </cell>
          <cell r="C103" t="str">
            <v>OB</v>
          </cell>
          <cell r="D103">
            <v>0</v>
          </cell>
          <cell r="E103">
            <v>0</v>
          </cell>
          <cell r="F103">
            <v>0</v>
          </cell>
          <cell r="G103">
            <v>0</v>
          </cell>
          <cell r="H103">
            <v>0</v>
          </cell>
          <cell r="I103">
            <v>0</v>
          </cell>
          <cell r="J103">
            <v>0</v>
          </cell>
          <cell r="K103">
            <v>0</v>
          </cell>
          <cell r="L103">
            <v>0</v>
          </cell>
          <cell r="M103">
            <v>0</v>
          </cell>
          <cell r="N103">
            <v>0</v>
          </cell>
          <cell r="O103">
            <v>60</v>
          </cell>
          <cell r="Q103" t="str">
            <v>Slippery</v>
          </cell>
          <cell r="T103">
            <v>103</v>
          </cell>
          <cell r="U103">
            <v>0</v>
          </cell>
          <cell r="V103">
            <v>0</v>
          </cell>
          <cell r="W103">
            <v>0</v>
          </cell>
          <cell r="X103">
            <v>0</v>
          </cell>
          <cell r="Y103">
            <v>0</v>
          </cell>
          <cell r="Z103">
            <v>0</v>
          </cell>
          <cell r="AA103">
            <v>0</v>
          </cell>
        </row>
        <row r="104">
          <cell r="B104" t="str">
            <v>05  -  06</v>
          </cell>
          <cell r="C104" t="str">
            <v>OB</v>
          </cell>
          <cell r="D104">
            <v>0</v>
          </cell>
          <cell r="E104">
            <v>0</v>
          </cell>
          <cell r="F104">
            <v>0</v>
          </cell>
          <cell r="G104">
            <v>0</v>
          </cell>
          <cell r="H104">
            <v>0</v>
          </cell>
          <cell r="I104">
            <v>0</v>
          </cell>
          <cell r="J104">
            <v>0</v>
          </cell>
          <cell r="K104">
            <v>0</v>
          </cell>
          <cell r="L104">
            <v>0</v>
          </cell>
          <cell r="M104">
            <v>0</v>
          </cell>
          <cell r="N104">
            <v>0</v>
          </cell>
          <cell r="O104">
            <v>60</v>
          </cell>
          <cell r="Q104" t="str">
            <v>Slippery</v>
          </cell>
          <cell r="T104">
            <v>104</v>
          </cell>
          <cell r="U104">
            <v>0</v>
          </cell>
          <cell r="V104">
            <v>0</v>
          </cell>
          <cell r="W104">
            <v>0</v>
          </cell>
          <cell r="X104">
            <v>0</v>
          </cell>
          <cell r="Y104">
            <v>0</v>
          </cell>
          <cell r="Z104">
            <v>0</v>
          </cell>
          <cell r="AA104">
            <v>0</v>
          </cell>
        </row>
        <row r="105">
          <cell r="B105" t="str">
            <v>06  -  07</v>
          </cell>
          <cell r="C105" t="str">
            <v>OB</v>
          </cell>
          <cell r="D105">
            <v>0</v>
          </cell>
          <cell r="E105">
            <v>0</v>
          </cell>
          <cell r="F105">
            <v>0</v>
          </cell>
          <cell r="G105">
            <v>0</v>
          </cell>
          <cell r="H105">
            <v>0</v>
          </cell>
          <cell r="I105">
            <v>0</v>
          </cell>
          <cell r="J105">
            <v>0</v>
          </cell>
          <cell r="K105">
            <v>0</v>
          </cell>
          <cell r="L105">
            <v>0</v>
          </cell>
          <cell r="M105">
            <v>0</v>
          </cell>
          <cell r="N105">
            <v>0</v>
          </cell>
          <cell r="O105">
            <v>60</v>
          </cell>
          <cell r="Q105" t="str">
            <v>Slippery</v>
          </cell>
          <cell r="T105">
            <v>105</v>
          </cell>
          <cell r="U105">
            <v>0</v>
          </cell>
          <cell r="V105">
            <v>0</v>
          </cell>
          <cell r="W105">
            <v>0</v>
          </cell>
          <cell r="X105">
            <v>0</v>
          </cell>
          <cell r="Y105">
            <v>0</v>
          </cell>
          <cell r="Z105">
            <v>0</v>
          </cell>
          <cell r="AA105">
            <v>0</v>
          </cell>
        </row>
        <row r="106">
          <cell r="B106" t="str">
            <v>RESUME</v>
          </cell>
          <cell r="C106" t="str">
            <v>PROD</v>
          </cell>
          <cell r="E106" t="str">
            <v>PROD'TY</v>
          </cell>
          <cell r="G106" t="str">
            <v>WORK HOURS</v>
          </cell>
          <cell r="J106" t="str">
            <v>LOST TIME</v>
          </cell>
          <cell r="L106" t="str">
            <v>DOWN</v>
          </cell>
          <cell r="M106" t="str">
            <v>PA</v>
          </cell>
          <cell r="O106" t="str">
            <v>UA PROD</v>
          </cell>
          <cell r="Q106" t="str">
            <v>OPERATOR</v>
          </cell>
          <cell r="R106" t="str">
            <v>GROUP LEADER</v>
          </cell>
          <cell r="T106">
            <v>106</v>
          </cell>
        </row>
        <row r="107">
          <cell r="B107" t="str">
            <v>GROUP</v>
          </cell>
          <cell r="C107" t="str">
            <v>WASTE</v>
          </cell>
          <cell r="D107" t="str">
            <v>CC</v>
          </cell>
          <cell r="E107" t="str">
            <v>WASTE</v>
          </cell>
          <cell r="F107" t="str">
            <v>CC</v>
          </cell>
          <cell r="G107" t="str">
            <v>WASTE</v>
          </cell>
          <cell r="H107" t="str">
            <v>CC</v>
          </cell>
          <cell r="I107" t="str">
            <v>GEN</v>
          </cell>
          <cell r="J107" t="str">
            <v>DELAY</v>
          </cell>
          <cell r="K107" t="str">
            <v>IDLE</v>
          </cell>
          <cell r="L107" t="str">
            <v>TIME</v>
          </cell>
          <cell r="M107" t="str">
            <v>PLAN</v>
          </cell>
          <cell r="N107" t="str">
            <v>ACT</v>
          </cell>
          <cell r="O107" t="str">
            <v>PLAN</v>
          </cell>
          <cell r="P107" t="str">
            <v>ACT</v>
          </cell>
          <cell r="T107">
            <v>107</v>
          </cell>
        </row>
        <row r="108">
          <cell r="B108" t="str">
            <v>Shift 1</v>
          </cell>
          <cell r="C108">
            <v>7200</v>
          </cell>
          <cell r="D108">
            <v>0</v>
          </cell>
          <cell r="E108">
            <v>1234.2857142857144</v>
          </cell>
          <cell r="F108">
            <v>0</v>
          </cell>
          <cell r="G108">
            <v>5.833333333333333</v>
          </cell>
          <cell r="H108">
            <v>0</v>
          </cell>
          <cell r="I108">
            <v>0</v>
          </cell>
          <cell r="J108">
            <v>1.1666666666666667</v>
          </cell>
          <cell r="K108">
            <v>1</v>
          </cell>
          <cell r="L108">
            <v>0</v>
          </cell>
          <cell r="M108">
            <v>0.95</v>
          </cell>
          <cell r="N108">
            <v>1</v>
          </cell>
          <cell r="O108">
            <v>0.875</v>
          </cell>
          <cell r="P108">
            <v>0.72916666666666663</v>
          </cell>
          <cell r="Q108">
            <v>0</v>
          </cell>
          <cell r="R108">
            <v>0</v>
          </cell>
          <cell r="T108">
            <v>108</v>
          </cell>
          <cell r="U108">
            <v>0</v>
          </cell>
          <cell r="V108">
            <v>0</v>
          </cell>
          <cell r="W108">
            <v>0</v>
          </cell>
          <cell r="X108">
            <v>0</v>
          </cell>
          <cell r="Y108">
            <v>0</v>
          </cell>
          <cell r="Z108">
            <v>0</v>
          </cell>
          <cell r="AA108">
            <v>0</v>
          </cell>
        </row>
        <row r="109">
          <cell r="B109" t="str">
            <v>Shift 2</v>
          </cell>
          <cell r="C109">
            <v>2450</v>
          </cell>
          <cell r="D109">
            <v>0</v>
          </cell>
          <cell r="E109">
            <v>1130.7692307692309</v>
          </cell>
          <cell r="F109">
            <v>0</v>
          </cell>
          <cell r="G109">
            <v>2.1666666666666665</v>
          </cell>
          <cell r="H109">
            <v>0</v>
          </cell>
          <cell r="I109">
            <v>0</v>
          </cell>
          <cell r="J109">
            <v>0.33333333333333331</v>
          </cell>
          <cell r="K109">
            <v>5.5</v>
          </cell>
          <cell r="L109">
            <v>0</v>
          </cell>
          <cell r="M109">
            <v>0.95</v>
          </cell>
          <cell r="N109">
            <v>1</v>
          </cell>
          <cell r="O109">
            <v>0.875</v>
          </cell>
          <cell r="P109">
            <v>0.27083333333333331</v>
          </cell>
          <cell r="Q109">
            <v>0</v>
          </cell>
          <cell r="R109">
            <v>0</v>
          </cell>
          <cell r="T109">
            <v>109</v>
          </cell>
          <cell r="U109">
            <v>0</v>
          </cell>
          <cell r="V109">
            <v>0</v>
          </cell>
          <cell r="W109">
            <v>0</v>
          </cell>
          <cell r="X109">
            <v>0</v>
          </cell>
          <cell r="Y109">
            <v>0</v>
          </cell>
          <cell r="Z109">
            <v>0</v>
          </cell>
          <cell r="AA109">
            <v>0</v>
          </cell>
        </row>
        <row r="110">
          <cell r="B110" t="str">
            <v>Shift 3</v>
          </cell>
          <cell r="C110">
            <v>866</v>
          </cell>
          <cell r="D110">
            <v>0</v>
          </cell>
          <cell r="E110">
            <v>1404.3243243243242</v>
          </cell>
          <cell r="F110">
            <v>0</v>
          </cell>
          <cell r="G110">
            <v>0.6166666666666667</v>
          </cell>
          <cell r="H110">
            <v>0</v>
          </cell>
          <cell r="I110">
            <v>0</v>
          </cell>
          <cell r="J110">
            <v>1</v>
          </cell>
          <cell r="K110">
            <v>6.3833333333333337</v>
          </cell>
          <cell r="L110">
            <v>0</v>
          </cell>
          <cell r="M110">
            <v>0.95</v>
          </cell>
          <cell r="N110">
            <v>1</v>
          </cell>
          <cell r="O110">
            <v>0.875</v>
          </cell>
          <cell r="P110">
            <v>7.7083333333333337E-2</v>
          </cell>
          <cell r="Q110">
            <v>0</v>
          </cell>
          <cell r="R110">
            <v>0</v>
          </cell>
          <cell r="T110">
            <v>110</v>
          </cell>
          <cell r="U110">
            <v>0</v>
          </cell>
          <cell r="V110">
            <v>0</v>
          </cell>
          <cell r="W110">
            <v>0</v>
          </cell>
          <cell r="X110">
            <v>0</v>
          </cell>
          <cell r="Y110">
            <v>0</v>
          </cell>
          <cell r="Z110">
            <v>0</v>
          </cell>
          <cell r="AA110">
            <v>0</v>
          </cell>
        </row>
        <row r="111">
          <cell r="B111" t="str">
            <v>Shift 6</v>
          </cell>
          <cell r="C111">
            <v>8936</v>
          </cell>
          <cell r="D111">
            <v>0</v>
          </cell>
          <cell r="E111">
            <v>1246.8837209302326</v>
          </cell>
          <cell r="F111">
            <v>0</v>
          </cell>
          <cell r="G111">
            <v>7.166666666666667</v>
          </cell>
          <cell r="H111">
            <v>0</v>
          </cell>
          <cell r="I111">
            <v>0</v>
          </cell>
          <cell r="J111">
            <v>1.3333333333333333</v>
          </cell>
          <cell r="K111">
            <v>2.5</v>
          </cell>
          <cell r="L111">
            <v>0</v>
          </cell>
          <cell r="M111">
            <v>0.95</v>
          </cell>
          <cell r="N111">
            <v>1</v>
          </cell>
          <cell r="O111">
            <v>0.875</v>
          </cell>
          <cell r="P111">
            <v>0.65151515151515149</v>
          </cell>
          <cell r="Q111" t="str">
            <v>Hero Marten</v>
          </cell>
          <cell r="R111" t="str">
            <v>Sutarno</v>
          </cell>
          <cell r="T111">
            <v>111</v>
          </cell>
          <cell r="U111">
            <v>0</v>
          </cell>
          <cell r="V111">
            <v>0</v>
          </cell>
          <cell r="W111">
            <v>0</v>
          </cell>
          <cell r="X111">
            <v>0</v>
          </cell>
          <cell r="Y111">
            <v>0</v>
          </cell>
          <cell r="Z111">
            <v>0</v>
          </cell>
          <cell r="AA111">
            <v>0</v>
          </cell>
        </row>
        <row r="112">
          <cell r="B112" t="str">
            <v>Shift 7</v>
          </cell>
          <cell r="C112">
            <v>1580</v>
          </cell>
          <cell r="D112">
            <v>0</v>
          </cell>
          <cell r="E112">
            <v>1089.655172413793</v>
          </cell>
          <cell r="F112">
            <v>0</v>
          </cell>
          <cell r="G112">
            <v>1.45</v>
          </cell>
          <cell r="H112">
            <v>0</v>
          </cell>
          <cell r="I112">
            <v>0</v>
          </cell>
          <cell r="J112">
            <v>1.1666666666666667</v>
          </cell>
          <cell r="K112">
            <v>10.383333333333333</v>
          </cell>
          <cell r="L112">
            <v>0</v>
          </cell>
          <cell r="M112">
            <v>0.95</v>
          </cell>
          <cell r="N112">
            <v>1</v>
          </cell>
          <cell r="O112">
            <v>0.875</v>
          </cell>
          <cell r="P112">
            <v>0.11153846153846153</v>
          </cell>
          <cell r="Q112" t="str">
            <v>Juartono</v>
          </cell>
          <cell r="R112" t="str">
            <v>Sudarso</v>
          </cell>
          <cell r="T112">
            <v>112</v>
          </cell>
          <cell r="U112">
            <v>0</v>
          </cell>
          <cell r="V112">
            <v>0</v>
          </cell>
          <cell r="W112">
            <v>0</v>
          </cell>
          <cell r="X112">
            <v>0</v>
          </cell>
          <cell r="Y112">
            <v>0</v>
          </cell>
          <cell r="Z112">
            <v>0</v>
          </cell>
          <cell r="AA112">
            <v>0</v>
          </cell>
        </row>
        <row r="113">
          <cell r="B113" t="str">
            <v>TOTAL</v>
          </cell>
          <cell r="C113">
            <v>10516</v>
          </cell>
          <cell r="D113">
            <v>0</v>
          </cell>
          <cell r="E113">
            <v>1220.4255319148936</v>
          </cell>
          <cell r="F113">
            <v>0</v>
          </cell>
          <cell r="G113">
            <v>8.6166666666666671</v>
          </cell>
          <cell r="H113">
            <v>0</v>
          </cell>
          <cell r="I113">
            <v>0</v>
          </cell>
          <cell r="J113">
            <v>2.5</v>
          </cell>
          <cell r="K113">
            <v>12.883333333333333</v>
          </cell>
          <cell r="L113">
            <v>0</v>
          </cell>
          <cell r="M113">
            <v>0.95</v>
          </cell>
          <cell r="N113">
            <v>1</v>
          </cell>
          <cell r="O113">
            <v>0.875</v>
          </cell>
          <cell r="P113">
            <v>0.35902777777777778</v>
          </cell>
          <cell r="Q113" t="str">
            <v>Hiras Silaban</v>
          </cell>
          <cell r="R113" t="str">
            <v>Fresye A L</v>
          </cell>
          <cell r="T113">
            <v>113</v>
          </cell>
          <cell r="U113">
            <v>0</v>
          </cell>
          <cell r="V113">
            <v>0</v>
          </cell>
          <cell r="W113">
            <v>0</v>
          </cell>
          <cell r="X113">
            <v>0</v>
          </cell>
          <cell r="Y113">
            <v>0</v>
          </cell>
          <cell r="Z113">
            <v>0</v>
          </cell>
          <cell r="AA113">
            <v>0</v>
          </cell>
        </row>
        <row r="114">
          <cell r="T114">
            <v>114</v>
          </cell>
        </row>
        <row r="115">
          <cell r="B115" t="str">
            <v>TIME</v>
          </cell>
          <cell r="C115" t="str">
            <v>WASTE</v>
          </cell>
          <cell r="D115" t="str">
            <v>SH305</v>
          </cell>
          <cell r="E115" t="str">
            <v>TYPE</v>
          </cell>
          <cell r="F115" t="str">
            <v>PC 4000</v>
          </cell>
          <cell r="H115" t="str">
            <v>Plan Prod'ty :</v>
          </cell>
          <cell r="J115">
            <v>1450</v>
          </cell>
          <cell r="M115" t="str">
            <v>Distance :</v>
          </cell>
          <cell r="O115">
            <v>3.1456743072620683</v>
          </cell>
          <cell r="T115">
            <v>115</v>
          </cell>
          <cell r="U115" t="str">
            <v>SH305</v>
          </cell>
        </row>
        <row r="116">
          <cell r="C116" t="str">
            <v>MAT</v>
          </cell>
          <cell r="D116" t="str">
            <v>PROD</v>
          </cell>
          <cell r="E116" t="str">
            <v>PROD'TY</v>
          </cell>
          <cell r="F116" t="str">
            <v>Q'TY DT</v>
          </cell>
          <cell r="J116" t="str">
            <v>HOURS</v>
          </cell>
          <cell r="Q116" t="str">
            <v>REMARK PRODUKTIVITAS</v>
          </cell>
          <cell r="T116">
            <v>116</v>
          </cell>
          <cell r="U116" t="str">
            <v>ROM</v>
          </cell>
          <cell r="V116" t="str">
            <v>Crush1</v>
          </cell>
          <cell r="W116" t="str">
            <v>Crush2</v>
          </cell>
          <cell r="X116" t="str">
            <v>Crush3</v>
          </cell>
          <cell r="Y116" t="str">
            <v>Crush4</v>
          </cell>
          <cell r="Z116" t="str">
            <v>Crush5</v>
          </cell>
          <cell r="AA116" t="str">
            <v>Crush6</v>
          </cell>
        </row>
        <row r="117">
          <cell r="E117" t="str">
            <v>( By work )</v>
          </cell>
          <cell r="F117" t="str">
            <v>730E</v>
          </cell>
          <cell r="G117" t="str">
            <v>1500</v>
          </cell>
          <cell r="H117" t="str">
            <v>785</v>
          </cell>
          <cell r="I117" t="str">
            <v>Total</v>
          </cell>
          <cell r="J117" t="str">
            <v>Work</v>
          </cell>
          <cell r="K117" t="str">
            <v>General</v>
          </cell>
          <cell r="L117" t="str">
            <v>Delay</v>
          </cell>
          <cell r="M117" t="str">
            <v>Idle</v>
          </cell>
          <cell r="N117" t="str">
            <v>Rain</v>
          </cell>
          <cell r="O117" t="str">
            <v>Slipp</v>
          </cell>
          <cell r="P117" t="str">
            <v>B/D</v>
          </cell>
          <cell r="T117">
            <v>117</v>
          </cell>
        </row>
        <row r="118">
          <cell r="B118" t="str">
            <v>07  - 08</v>
          </cell>
          <cell r="C118" t="str">
            <v>OB</v>
          </cell>
          <cell r="D118">
            <v>0</v>
          </cell>
          <cell r="E118">
            <v>0</v>
          </cell>
          <cell r="F118">
            <v>0</v>
          </cell>
          <cell r="G118">
            <v>0</v>
          </cell>
          <cell r="H118">
            <v>0</v>
          </cell>
          <cell r="I118">
            <v>0</v>
          </cell>
          <cell r="J118">
            <v>0</v>
          </cell>
          <cell r="K118">
            <v>0</v>
          </cell>
          <cell r="L118">
            <v>0</v>
          </cell>
          <cell r="M118">
            <v>0</v>
          </cell>
          <cell r="N118">
            <v>0</v>
          </cell>
          <cell r="O118">
            <v>0</v>
          </cell>
          <cell r="P118">
            <v>60</v>
          </cell>
          <cell r="Q118" t="str">
            <v>07:00, Control Valve Low Pressure</v>
          </cell>
          <cell r="T118">
            <v>118</v>
          </cell>
          <cell r="U118">
            <v>0</v>
          </cell>
          <cell r="V118">
            <v>0</v>
          </cell>
          <cell r="W118">
            <v>0</v>
          </cell>
          <cell r="X118">
            <v>0</v>
          </cell>
          <cell r="Y118">
            <v>0</v>
          </cell>
          <cell r="Z118">
            <v>0</v>
          </cell>
          <cell r="AA118">
            <v>0</v>
          </cell>
        </row>
        <row r="119">
          <cell r="B119" t="str">
            <v>08  - 09</v>
          </cell>
          <cell r="C119" t="str">
            <v>OB</v>
          </cell>
          <cell r="D119">
            <v>0</v>
          </cell>
          <cell r="E119">
            <v>0</v>
          </cell>
          <cell r="F119">
            <v>0</v>
          </cell>
          <cell r="G119">
            <v>0</v>
          </cell>
          <cell r="H119">
            <v>0</v>
          </cell>
          <cell r="I119">
            <v>0</v>
          </cell>
          <cell r="J119">
            <v>0</v>
          </cell>
          <cell r="K119">
            <v>0</v>
          </cell>
          <cell r="L119">
            <v>0</v>
          </cell>
          <cell r="M119">
            <v>0</v>
          </cell>
          <cell r="N119">
            <v>0</v>
          </cell>
          <cell r="O119">
            <v>0</v>
          </cell>
          <cell r="P119">
            <v>60</v>
          </cell>
          <cell r="Q119" t="str">
            <v>Control Valve Low Pressure</v>
          </cell>
          <cell r="T119">
            <v>119</v>
          </cell>
          <cell r="U119">
            <v>0</v>
          </cell>
          <cell r="V119">
            <v>0</v>
          </cell>
          <cell r="W119">
            <v>0</v>
          </cell>
          <cell r="X119">
            <v>0</v>
          </cell>
          <cell r="Y119">
            <v>0</v>
          </cell>
          <cell r="Z119">
            <v>0</v>
          </cell>
          <cell r="AA119">
            <v>0</v>
          </cell>
        </row>
        <row r="120">
          <cell r="B120" t="str">
            <v>09  - 10</v>
          </cell>
          <cell r="C120" t="str">
            <v>OB</v>
          </cell>
          <cell r="D120">
            <v>0</v>
          </cell>
          <cell r="E120">
            <v>0</v>
          </cell>
          <cell r="F120">
            <v>0</v>
          </cell>
          <cell r="G120">
            <v>0</v>
          </cell>
          <cell r="H120">
            <v>0</v>
          </cell>
          <cell r="I120">
            <v>0</v>
          </cell>
          <cell r="J120">
            <v>0</v>
          </cell>
          <cell r="K120">
            <v>0</v>
          </cell>
          <cell r="L120">
            <v>0</v>
          </cell>
          <cell r="M120">
            <v>0</v>
          </cell>
          <cell r="N120">
            <v>0</v>
          </cell>
          <cell r="O120">
            <v>0</v>
          </cell>
          <cell r="P120">
            <v>60</v>
          </cell>
          <cell r="Q120" t="str">
            <v>Control Valve Low Pressure</v>
          </cell>
          <cell r="T120">
            <v>120</v>
          </cell>
          <cell r="U120">
            <v>0</v>
          </cell>
          <cell r="V120">
            <v>0</v>
          </cell>
          <cell r="W120">
            <v>0</v>
          </cell>
          <cell r="X120">
            <v>0</v>
          </cell>
          <cell r="Y120">
            <v>0</v>
          </cell>
          <cell r="Z120">
            <v>0</v>
          </cell>
          <cell r="AA120">
            <v>0</v>
          </cell>
        </row>
        <row r="121">
          <cell r="B121" t="str">
            <v>10  - 11</v>
          </cell>
          <cell r="C121" t="str">
            <v>OB</v>
          </cell>
          <cell r="D121">
            <v>0</v>
          </cell>
          <cell r="E121">
            <v>0</v>
          </cell>
          <cell r="F121">
            <v>0</v>
          </cell>
          <cell r="G121">
            <v>0</v>
          </cell>
          <cell r="H121">
            <v>0</v>
          </cell>
          <cell r="I121">
            <v>0</v>
          </cell>
          <cell r="J121">
            <v>0</v>
          </cell>
          <cell r="K121">
            <v>0</v>
          </cell>
          <cell r="L121">
            <v>5</v>
          </cell>
          <cell r="M121">
            <v>0</v>
          </cell>
          <cell r="N121">
            <v>0</v>
          </cell>
          <cell r="O121">
            <v>0</v>
          </cell>
          <cell r="P121">
            <v>55</v>
          </cell>
          <cell r="Q121" t="str">
            <v>Control Valve Low Pressure RFU 10:55</v>
          </cell>
          <cell r="T121">
            <v>121</v>
          </cell>
          <cell r="U121">
            <v>0</v>
          </cell>
          <cell r="V121">
            <v>0</v>
          </cell>
          <cell r="W121">
            <v>0</v>
          </cell>
          <cell r="X121">
            <v>0</v>
          </cell>
          <cell r="Y121">
            <v>0</v>
          </cell>
          <cell r="Z121">
            <v>0</v>
          </cell>
          <cell r="AA121">
            <v>0</v>
          </cell>
        </row>
        <row r="122">
          <cell r="B122" t="str">
            <v>11  - 12</v>
          </cell>
          <cell r="C122" t="str">
            <v>OB</v>
          </cell>
          <cell r="D122">
            <v>0</v>
          </cell>
          <cell r="E122">
            <v>0</v>
          </cell>
          <cell r="F122">
            <v>0</v>
          </cell>
          <cell r="G122">
            <v>0</v>
          </cell>
          <cell r="H122">
            <v>0</v>
          </cell>
          <cell r="I122">
            <v>0</v>
          </cell>
          <cell r="J122">
            <v>0</v>
          </cell>
          <cell r="K122">
            <v>0</v>
          </cell>
          <cell r="L122">
            <v>60</v>
          </cell>
          <cell r="M122">
            <v>0</v>
          </cell>
          <cell r="N122">
            <v>0</v>
          </cell>
          <cell r="O122">
            <v>0</v>
          </cell>
          <cell r="Q122" t="str">
            <v>Stand By, No Operator</v>
          </cell>
          <cell r="T122">
            <v>122</v>
          </cell>
          <cell r="U122">
            <v>0</v>
          </cell>
          <cell r="V122">
            <v>0</v>
          </cell>
          <cell r="W122">
            <v>0</v>
          </cell>
          <cell r="X122">
            <v>0</v>
          </cell>
          <cell r="Y122">
            <v>0</v>
          </cell>
          <cell r="Z122">
            <v>0</v>
          </cell>
          <cell r="AA122">
            <v>0</v>
          </cell>
        </row>
        <row r="123">
          <cell r="B123" t="str">
            <v>12  - 13</v>
          </cell>
          <cell r="C123" t="str">
            <v>OB</v>
          </cell>
          <cell r="D123">
            <v>0</v>
          </cell>
          <cell r="E123">
            <v>0</v>
          </cell>
          <cell r="F123">
            <v>0</v>
          </cell>
          <cell r="G123">
            <v>0</v>
          </cell>
          <cell r="H123">
            <v>0</v>
          </cell>
          <cell r="I123">
            <v>0</v>
          </cell>
          <cell r="J123">
            <v>0</v>
          </cell>
          <cell r="K123">
            <v>0</v>
          </cell>
          <cell r="L123">
            <v>60</v>
          </cell>
          <cell r="M123">
            <v>0</v>
          </cell>
          <cell r="N123">
            <v>0</v>
          </cell>
          <cell r="O123">
            <v>0</v>
          </cell>
          <cell r="Q123" t="str">
            <v>Stand By, No Operator</v>
          </cell>
          <cell r="T123">
            <v>123</v>
          </cell>
          <cell r="U123">
            <v>0</v>
          </cell>
          <cell r="V123">
            <v>0</v>
          </cell>
          <cell r="W123">
            <v>0</v>
          </cell>
          <cell r="X123">
            <v>0</v>
          </cell>
          <cell r="Y123">
            <v>0</v>
          </cell>
          <cell r="Z123">
            <v>0</v>
          </cell>
          <cell r="AA123">
            <v>0</v>
          </cell>
        </row>
        <row r="124">
          <cell r="B124" t="str">
            <v>13  -  14</v>
          </cell>
          <cell r="C124" t="str">
            <v>OB</v>
          </cell>
          <cell r="D124">
            <v>0</v>
          </cell>
          <cell r="E124">
            <v>0</v>
          </cell>
          <cell r="F124">
            <v>0</v>
          </cell>
          <cell r="G124">
            <v>0</v>
          </cell>
          <cell r="H124">
            <v>0</v>
          </cell>
          <cell r="I124">
            <v>0</v>
          </cell>
          <cell r="J124">
            <v>0</v>
          </cell>
          <cell r="K124">
            <v>0</v>
          </cell>
          <cell r="L124">
            <v>60</v>
          </cell>
          <cell r="M124">
            <v>0</v>
          </cell>
          <cell r="N124">
            <v>0</v>
          </cell>
          <cell r="O124">
            <v>0</v>
          </cell>
          <cell r="Q124" t="str">
            <v>Stand By, No Operator</v>
          </cell>
          <cell r="T124">
            <v>124</v>
          </cell>
          <cell r="U124">
            <v>0</v>
          </cell>
          <cell r="V124">
            <v>0</v>
          </cell>
          <cell r="W124">
            <v>0</v>
          </cell>
          <cell r="X124">
            <v>0</v>
          </cell>
          <cell r="Y124">
            <v>0</v>
          </cell>
          <cell r="Z124">
            <v>0</v>
          </cell>
          <cell r="AA124">
            <v>0</v>
          </cell>
        </row>
        <row r="125">
          <cell r="B125" t="str">
            <v>14  -  15</v>
          </cell>
          <cell r="C125" t="str">
            <v>OB</v>
          </cell>
          <cell r="D125">
            <v>0</v>
          </cell>
          <cell r="E125">
            <v>0</v>
          </cell>
          <cell r="F125">
            <v>0</v>
          </cell>
          <cell r="G125">
            <v>0</v>
          </cell>
          <cell r="H125">
            <v>0</v>
          </cell>
          <cell r="I125">
            <v>0</v>
          </cell>
          <cell r="J125">
            <v>0</v>
          </cell>
          <cell r="K125">
            <v>0</v>
          </cell>
          <cell r="L125">
            <v>60</v>
          </cell>
          <cell r="M125">
            <v>0</v>
          </cell>
          <cell r="N125">
            <v>0</v>
          </cell>
          <cell r="O125">
            <v>0</v>
          </cell>
          <cell r="Q125" t="str">
            <v>Stand By, No Operator</v>
          </cell>
          <cell r="T125">
            <v>125</v>
          </cell>
          <cell r="U125">
            <v>0</v>
          </cell>
          <cell r="V125">
            <v>0</v>
          </cell>
          <cell r="W125">
            <v>0</v>
          </cell>
          <cell r="X125">
            <v>0</v>
          </cell>
          <cell r="Y125">
            <v>0</v>
          </cell>
          <cell r="Z125">
            <v>0</v>
          </cell>
          <cell r="AA125">
            <v>0</v>
          </cell>
        </row>
        <row r="126">
          <cell r="B126" t="str">
            <v>15  -  16</v>
          </cell>
          <cell r="C126" t="str">
            <v>OB</v>
          </cell>
          <cell r="D126">
            <v>0</v>
          </cell>
          <cell r="E126">
            <v>0</v>
          </cell>
          <cell r="F126">
            <v>0</v>
          </cell>
          <cell r="G126">
            <v>0</v>
          </cell>
          <cell r="H126">
            <v>0</v>
          </cell>
          <cell r="I126">
            <v>0</v>
          </cell>
          <cell r="J126">
            <v>0</v>
          </cell>
          <cell r="K126">
            <v>0</v>
          </cell>
          <cell r="L126">
            <v>60</v>
          </cell>
          <cell r="M126">
            <v>0</v>
          </cell>
          <cell r="N126">
            <v>0</v>
          </cell>
          <cell r="O126">
            <v>0</v>
          </cell>
          <cell r="Q126" t="str">
            <v>Stand By, No Operator</v>
          </cell>
          <cell r="T126">
            <v>126</v>
          </cell>
          <cell r="U126">
            <v>0</v>
          </cell>
          <cell r="V126">
            <v>0</v>
          </cell>
          <cell r="W126">
            <v>0</v>
          </cell>
          <cell r="X126">
            <v>0</v>
          </cell>
          <cell r="Y126">
            <v>0</v>
          </cell>
          <cell r="Z126">
            <v>0</v>
          </cell>
          <cell r="AA126">
            <v>0</v>
          </cell>
        </row>
        <row r="127">
          <cell r="B127" t="str">
            <v>16  -  17</v>
          </cell>
          <cell r="C127" t="str">
            <v>OB</v>
          </cell>
          <cell r="D127">
            <v>0</v>
          </cell>
          <cell r="E127">
            <v>0</v>
          </cell>
          <cell r="F127">
            <v>0</v>
          </cell>
          <cell r="G127">
            <v>0</v>
          </cell>
          <cell r="H127">
            <v>0</v>
          </cell>
          <cell r="I127">
            <v>0</v>
          </cell>
          <cell r="J127">
            <v>0</v>
          </cell>
          <cell r="K127">
            <v>0</v>
          </cell>
          <cell r="L127">
            <v>60</v>
          </cell>
          <cell r="M127">
            <v>0</v>
          </cell>
          <cell r="N127">
            <v>0</v>
          </cell>
          <cell r="O127">
            <v>0</v>
          </cell>
          <cell r="Q127" t="str">
            <v>Stand By, No Operator</v>
          </cell>
          <cell r="T127">
            <v>127</v>
          </cell>
          <cell r="U127">
            <v>0</v>
          </cell>
          <cell r="V127">
            <v>0</v>
          </cell>
          <cell r="W127">
            <v>0</v>
          </cell>
          <cell r="X127">
            <v>0</v>
          </cell>
          <cell r="Y127">
            <v>0</v>
          </cell>
          <cell r="Z127">
            <v>0</v>
          </cell>
          <cell r="AA127">
            <v>0</v>
          </cell>
        </row>
        <row r="128">
          <cell r="B128" t="str">
            <v>17  -  18</v>
          </cell>
          <cell r="C128" t="str">
            <v>OB</v>
          </cell>
          <cell r="D128">
            <v>0</v>
          </cell>
          <cell r="E128">
            <v>0</v>
          </cell>
          <cell r="F128">
            <v>0</v>
          </cell>
          <cell r="G128">
            <v>0</v>
          </cell>
          <cell r="H128">
            <v>0</v>
          </cell>
          <cell r="I128">
            <v>0</v>
          </cell>
          <cell r="J128">
            <v>0</v>
          </cell>
          <cell r="K128">
            <v>0</v>
          </cell>
          <cell r="L128">
            <v>60</v>
          </cell>
          <cell r="M128">
            <v>0</v>
          </cell>
          <cell r="N128">
            <v>0</v>
          </cell>
          <cell r="O128">
            <v>0</v>
          </cell>
          <cell r="Q128" t="str">
            <v>Stand By, No Operator</v>
          </cell>
          <cell r="T128">
            <v>128</v>
          </cell>
          <cell r="U128">
            <v>0</v>
          </cell>
          <cell r="V128">
            <v>0</v>
          </cell>
          <cell r="W128">
            <v>0</v>
          </cell>
          <cell r="X128">
            <v>0</v>
          </cell>
          <cell r="Y128">
            <v>0</v>
          </cell>
          <cell r="Z128">
            <v>0</v>
          </cell>
          <cell r="AA128">
            <v>0</v>
          </cell>
        </row>
        <row r="129">
          <cell r="B129" t="str">
            <v>18  -  19</v>
          </cell>
          <cell r="C129" t="str">
            <v>OB</v>
          </cell>
          <cell r="D129">
            <v>0</v>
          </cell>
          <cell r="E129">
            <v>0</v>
          </cell>
          <cell r="F129">
            <v>0</v>
          </cell>
          <cell r="G129">
            <v>0</v>
          </cell>
          <cell r="H129">
            <v>0</v>
          </cell>
          <cell r="I129">
            <v>0</v>
          </cell>
          <cell r="J129">
            <v>0</v>
          </cell>
          <cell r="K129">
            <v>0</v>
          </cell>
          <cell r="L129">
            <v>60</v>
          </cell>
          <cell r="M129">
            <v>0</v>
          </cell>
          <cell r="N129">
            <v>0</v>
          </cell>
          <cell r="O129">
            <v>0</v>
          </cell>
          <cell r="Q129" t="str">
            <v>Stand By No Operator</v>
          </cell>
          <cell r="T129">
            <v>129</v>
          </cell>
          <cell r="U129">
            <v>0</v>
          </cell>
          <cell r="V129">
            <v>0</v>
          </cell>
          <cell r="W129">
            <v>0</v>
          </cell>
          <cell r="X129">
            <v>0</v>
          </cell>
          <cell r="Y129">
            <v>0</v>
          </cell>
          <cell r="Z129">
            <v>0</v>
          </cell>
          <cell r="AA129">
            <v>0</v>
          </cell>
        </row>
        <row r="130">
          <cell r="B130" t="str">
            <v>19  -  20</v>
          </cell>
          <cell r="C130" t="str">
            <v>OB</v>
          </cell>
          <cell r="D130">
            <v>0</v>
          </cell>
          <cell r="E130">
            <v>0</v>
          </cell>
          <cell r="F130">
            <v>0</v>
          </cell>
          <cell r="G130">
            <v>0</v>
          </cell>
          <cell r="H130">
            <v>0</v>
          </cell>
          <cell r="I130">
            <v>0</v>
          </cell>
          <cell r="J130">
            <v>0</v>
          </cell>
          <cell r="K130">
            <v>0</v>
          </cell>
          <cell r="L130">
            <v>60</v>
          </cell>
          <cell r="M130">
            <v>0</v>
          </cell>
          <cell r="N130">
            <v>0</v>
          </cell>
          <cell r="O130">
            <v>0</v>
          </cell>
          <cell r="Q130" t="str">
            <v>Stand By No Operator</v>
          </cell>
          <cell r="T130">
            <v>130</v>
          </cell>
          <cell r="U130">
            <v>0</v>
          </cell>
          <cell r="V130">
            <v>0</v>
          </cell>
          <cell r="W130">
            <v>0</v>
          </cell>
          <cell r="X130">
            <v>0</v>
          </cell>
          <cell r="Y130">
            <v>0</v>
          </cell>
          <cell r="Z130">
            <v>0</v>
          </cell>
          <cell r="AA130">
            <v>0</v>
          </cell>
        </row>
        <row r="131">
          <cell r="B131" t="str">
            <v>20  -  21</v>
          </cell>
          <cell r="C131" t="str">
            <v>OB</v>
          </cell>
          <cell r="D131">
            <v>0</v>
          </cell>
          <cell r="E131">
            <v>0</v>
          </cell>
          <cell r="F131">
            <v>0</v>
          </cell>
          <cell r="G131">
            <v>0</v>
          </cell>
          <cell r="H131">
            <v>0</v>
          </cell>
          <cell r="I131">
            <v>0</v>
          </cell>
          <cell r="J131">
            <v>0</v>
          </cell>
          <cell r="K131">
            <v>0</v>
          </cell>
          <cell r="L131">
            <v>60</v>
          </cell>
          <cell r="M131">
            <v>0</v>
          </cell>
          <cell r="N131">
            <v>0</v>
          </cell>
          <cell r="O131">
            <v>0</v>
          </cell>
          <cell r="Q131" t="str">
            <v>Stand By No Operator</v>
          </cell>
          <cell r="T131">
            <v>131</v>
          </cell>
          <cell r="U131">
            <v>0</v>
          </cell>
          <cell r="V131">
            <v>0</v>
          </cell>
          <cell r="W131">
            <v>0</v>
          </cell>
          <cell r="X131">
            <v>0</v>
          </cell>
          <cell r="Y131">
            <v>0</v>
          </cell>
          <cell r="Z131">
            <v>0</v>
          </cell>
          <cell r="AA131">
            <v>0</v>
          </cell>
        </row>
        <row r="132">
          <cell r="B132" t="str">
            <v>21  -  22</v>
          </cell>
          <cell r="C132" t="str">
            <v>OB</v>
          </cell>
          <cell r="D132">
            <v>0</v>
          </cell>
          <cell r="E132">
            <v>0</v>
          </cell>
          <cell r="F132">
            <v>0</v>
          </cell>
          <cell r="G132">
            <v>0</v>
          </cell>
          <cell r="H132">
            <v>0</v>
          </cell>
          <cell r="I132">
            <v>0</v>
          </cell>
          <cell r="J132">
            <v>0</v>
          </cell>
          <cell r="K132">
            <v>0</v>
          </cell>
          <cell r="L132">
            <v>60</v>
          </cell>
          <cell r="M132">
            <v>0</v>
          </cell>
          <cell r="N132">
            <v>0</v>
          </cell>
          <cell r="O132">
            <v>0</v>
          </cell>
          <cell r="Q132" t="str">
            <v>Stand By No Operator</v>
          </cell>
          <cell r="T132">
            <v>132</v>
          </cell>
          <cell r="U132">
            <v>0</v>
          </cell>
          <cell r="V132">
            <v>0</v>
          </cell>
          <cell r="W132">
            <v>0</v>
          </cell>
          <cell r="X132">
            <v>0</v>
          </cell>
          <cell r="Y132">
            <v>0</v>
          </cell>
          <cell r="Z132">
            <v>0</v>
          </cell>
          <cell r="AA132">
            <v>0</v>
          </cell>
        </row>
        <row r="133">
          <cell r="B133" t="str">
            <v>22  -  23</v>
          </cell>
          <cell r="C133" t="str">
            <v>OB</v>
          </cell>
          <cell r="D133">
            <v>0</v>
          </cell>
          <cell r="E133">
            <v>0</v>
          </cell>
          <cell r="F133">
            <v>0</v>
          </cell>
          <cell r="G133">
            <v>0</v>
          </cell>
          <cell r="H133">
            <v>0</v>
          </cell>
          <cell r="I133">
            <v>0</v>
          </cell>
          <cell r="J133">
            <v>0</v>
          </cell>
          <cell r="K133">
            <v>0</v>
          </cell>
          <cell r="L133">
            <v>60</v>
          </cell>
          <cell r="M133">
            <v>0</v>
          </cell>
          <cell r="N133">
            <v>0</v>
          </cell>
          <cell r="O133">
            <v>0</v>
          </cell>
          <cell r="Q133" t="str">
            <v>Stand By No Operator</v>
          </cell>
          <cell r="T133">
            <v>133</v>
          </cell>
          <cell r="U133">
            <v>0</v>
          </cell>
          <cell r="V133">
            <v>0</v>
          </cell>
          <cell r="W133">
            <v>0</v>
          </cell>
          <cell r="X133">
            <v>0</v>
          </cell>
          <cell r="Y133">
            <v>0</v>
          </cell>
          <cell r="Z133">
            <v>0</v>
          </cell>
          <cell r="AA133">
            <v>0</v>
          </cell>
        </row>
        <row r="134">
          <cell r="B134" t="str">
            <v>23  -  24</v>
          </cell>
          <cell r="C134" t="str">
            <v>OB</v>
          </cell>
          <cell r="D134">
            <v>0</v>
          </cell>
          <cell r="E134">
            <v>0</v>
          </cell>
          <cell r="F134">
            <v>0</v>
          </cell>
          <cell r="G134">
            <v>0</v>
          </cell>
          <cell r="H134">
            <v>0</v>
          </cell>
          <cell r="I134">
            <v>0</v>
          </cell>
          <cell r="J134">
            <v>0</v>
          </cell>
          <cell r="K134">
            <v>0</v>
          </cell>
          <cell r="L134">
            <v>60</v>
          </cell>
          <cell r="M134">
            <v>0</v>
          </cell>
          <cell r="N134">
            <v>0</v>
          </cell>
          <cell r="O134">
            <v>0</v>
          </cell>
          <cell r="Q134" t="str">
            <v>Stand By No Operator</v>
          </cell>
          <cell r="T134">
            <v>134</v>
          </cell>
          <cell r="U134">
            <v>0</v>
          </cell>
          <cell r="V134">
            <v>0</v>
          </cell>
          <cell r="W134">
            <v>0</v>
          </cell>
          <cell r="X134">
            <v>0</v>
          </cell>
          <cell r="Y134">
            <v>0</v>
          </cell>
          <cell r="Z134">
            <v>0</v>
          </cell>
          <cell r="AA134">
            <v>0</v>
          </cell>
        </row>
        <row r="135">
          <cell r="B135" t="str">
            <v>24  -  01</v>
          </cell>
          <cell r="C135" t="str">
            <v>OB</v>
          </cell>
          <cell r="D135">
            <v>0</v>
          </cell>
          <cell r="E135">
            <v>0</v>
          </cell>
          <cell r="F135">
            <v>0</v>
          </cell>
          <cell r="G135">
            <v>0</v>
          </cell>
          <cell r="H135">
            <v>0</v>
          </cell>
          <cell r="I135">
            <v>0</v>
          </cell>
          <cell r="J135">
            <v>0</v>
          </cell>
          <cell r="K135">
            <v>0</v>
          </cell>
          <cell r="L135">
            <v>60</v>
          </cell>
          <cell r="M135">
            <v>0</v>
          </cell>
          <cell r="N135">
            <v>0</v>
          </cell>
          <cell r="O135">
            <v>0</v>
          </cell>
          <cell r="Q135" t="str">
            <v>Stand By No Operator</v>
          </cell>
          <cell r="T135">
            <v>135</v>
          </cell>
          <cell r="U135">
            <v>0</v>
          </cell>
          <cell r="V135">
            <v>0</v>
          </cell>
          <cell r="W135">
            <v>0</v>
          </cell>
          <cell r="X135">
            <v>0</v>
          </cell>
          <cell r="Y135">
            <v>0</v>
          </cell>
          <cell r="Z135">
            <v>0</v>
          </cell>
          <cell r="AA135">
            <v>0</v>
          </cell>
        </row>
        <row r="136">
          <cell r="B136" t="str">
            <v>01  -  02</v>
          </cell>
          <cell r="C136" t="str">
            <v>OB</v>
          </cell>
          <cell r="D136">
            <v>0</v>
          </cell>
          <cell r="E136">
            <v>0</v>
          </cell>
          <cell r="F136">
            <v>0</v>
          </cell>
          <cell r="G136">
            <v>0</v>
          </cell>
          <cell r="H136">
            <v>0</v>
          </cell>
          <cell r="I136">
            <v>0</v>
          </cell>
          <cell r="J136">
            <v>0</v>
          </cell>
          <cell r="K136">
            <v>0</v>
          </cell>
          <cell r="L136">
            <v>60</v>
          </cell>
          <cell r="M136">
            <v>0</v>
          </cell>
          <cell r="N136">
            <v>0</v>
          </cell>
          <cell r="O136">
            <v>0</v>
          </cell>
          <cell r="Q136" t="str">
            <v>Stand By No Operator</v>
          </cell>
          <cell r="T136">
            <v>136</v>
          </cell>
          <cell r="U136">
            <v>0</v>
          </cell>
          <cell r="V136">
            <v>0</v>
          </cell>
          <cell r="W136">
            <v>0</v>
          </cell>
          <cell r="X136">
            <v>0</v>
          </cell>
          <cell r="Y136">
            <v>0</v>
          </cell>
          <cell r="Z136">
            <v>0</v>
          </cell>
          <cell r="AA136">
            <v>0</v>
          </cell>
        </row>
        <row r="137">
          <cell r="B137" t="str">
            <v>02  -  03</v>
          </cell>
          <cell r="C137" t="str">
            <v>OB</v>
          </cell>
          <cell r="D137">
            <v>0</v>
          </cell>
          <cell r="E137">
            <v>0</v>
          </cell>
          <cell r="F137">
            <v>0</v>
          </cell>
          <cell r="G137">
            <v>0</v>
          </cell>
          <cell r="H137">
            <v>0</v>
          </cell>
          <cell r="I137">
            <v>0</v>
          </cell>
          <cell r="J137">
            <v>0</v>
          </cell>
          <cell r="K137">
            <v>0</v>
          </cell>
          <cell r="L137">
            <v>60</v>
          </cell>
          <cell r="M137">
            <v>0</v>
          </cell>
          <cell r="N137">
            <v>0</v>
          </cell>
          <cell r="O137">
            <v>0</v>
          </cell>
          <cell r="Q137" t="str">
            <v>Stand By No Operator</v>
          </cell>
          <cell r="T137">
            <v>137</v>
          </cell>
          <cell r="U137">
            <v>0</v>
          </cell>
          <cell r="V137">
            <v>0</v>
          </cell>
          <cell r="W137">
            <v>0</v>
          </cell>
          <cell r="X137">
            <v>0</v>
          </cell>
          <cell r="Y137">
            <v>0</v>
          </cell>
          <cell r="Z137">
            <v>0</v>
          </cell>
          <cell r="AA137">
            <v>0</v>
          </cell>
        </row>
        <row r="138">
          <cell r="B138" t="str">
            <v>03  -  04</v>
          </cell>
          <cell r="C138" t="str">
            <v>OB</v>
          </cell>
          <cell r="D138">
            <v>0</v>
          </cell>
          <cell r="E138">
            <v>0</v>
          </cell>
          <cell r="F138">
            <v>0</v>
          </cell>
          <cell r="G138">
            <v>0</v>
          </cell>
          <cell r="H138">
            <v>0</v>
          </cell>
          <cell r="I138">
            <v>0</v>
          </cell>
          <cell r="J138">
            <v>0</v>
          </cell>
          <cell r="K138">
            <v>0</v>
          </cell>
          <cell r="L138">
            <v>60</v>
          </cell>
          <cell r="M138">
            <v>0</v>
          </cell>
          <cell r="N138">
            <v>0</v>
          </cell>
          <cell r="O138">
            <v>0</v>
          </cell>
          <cell r="Q138" t="str">
            <v>Stand By No Operator</v>
          </cell>
          <cell r="T138">
            <v>138</v>
          </cell>
          <cell r="U138">
            <v>0</v>
          </cell>
          <cell r="V138">
            <v>0</v>
          </cell>
          <cell r="W138">
            <v>0</v>
          </cell>
          <cell r="X138">
            <v>0</v>
          </cell>
          <cell r="Y138">
            <v>0</v>
          </cell>
          <cell r="Z138">
            <v>0</v>
          </cell>
          <cell r="AA138">
            <v>0</v>
          </cell>
        </row>
        <row r="139">
          <cell r="B139" t="str">
            <v>04  -  05</v>
          </cell>
          <cell r="C139" t="str">
            <v>OB</v>
          </cell>
          <cell r="D139">
            <v>0</v>
          </cell>
          <cell r="E139">
            <v>0</v>
          </cell>
          <cell r="F139">
            <v>0</v>
          </cell>
          <cell r="G139">
            <v>0</v>
          </cell>
          <cell r="H139">
            <v>0</v>
          </cell>
          <cell r="I139">
            <v>0</v>
          </cell>
          <cell r="J139">
            <v>0</v>
          </cell>
          <cell r="K139">
            <v>0</v>
          </cell>
          <cell r="L139">
            <v>60</v>
          </cell>
          <cell r="M139">
            <v>0</v>
          </cell>
          <cell r="N139">
            <v>0</v>
          </cell>
          <cell r="O139">
            <v>0</v>
          </cell>
          <cell r="Q139" t="str">
            <v>Stand By No Operator</v>
          </cell>
          <cell r="T139">
            <v>139</v>
          </cell>
          <cell r="U139">
            <v>0</v>
          </cell>
          <cell r="V139">
            <v>0</v>
          </cell>
          <cell r="W139">
            <v>0</v>
          </cell>
          <cell r="X139">
            <v>0</v>
          </cell>
          <cell r="Y139">
            <v>0</v>
          </cell>
          <cell r="Z139">
            <v>0</v>
          </cell>
          <cell r="AA139">
            <v>0</v>
          </cell>
        </row>
        <row r="140">
          <cell r="B140" t="str">
            <v>05  -  06</v>
          </cell>
          <cell r="C140" t="str">
            <v>OB</v>
          </cell>
          <cell r="D140">
            <v>0</v>
          </cell>
          <cell r="E140">
            <v>0</v>
          </cell>
          <cell r="F140">
            <v>0</v>
          </cell>
          <cell r="G140">
            <v>0</v>
          </cell>
          <cell r="H140">
            <v>0</v>
          </cell>
          <cell r="I140">
            <v>0</v>
          </cell>
          <cell r="J140">
            <v>0</v>
          </cell>
          <cell r="K140">
            <v>0</v>
          </cell>
          <cell r="L140">
            <v>60</v>
          </cell>
          <cell r="M140">
            <v>0</v>
          </cell>
          <cell r="N140">
            <v>0</v>
          </cell>
          <cell r="O140">
            <v>0</v>
          </cell>
          <cell r="Q140" t="str">
            <v>Stand By No Operator</v>
          </cell>
          <cell r="T140">
            <v>140</v>
          </cell>
          <cell r="U140">
            <v>0</v>
          </cell>
          <cell r="V140">
            <v>0</v>
          </cell>
          <cell r="W140">
            <v>0</v>
          </cell>
          <cell r="X140">
            <v>0</v>
          </cell>
          <cell r="Y140">
            <v>0</v>
          </cell>
          <cell r="Z140">
            <v>0</v>
          </cell>
          <cell r="AA140">
            <v>0</v>
          </cell>
        </row>
        <row r="141">
          <cell r="B141" t="str">
            <v>06  -  07</v>
          </cell>
          <cell r="C141" t="str">
            <v>OB</v>
          </cell>
          <cell r="D141">
            <v>0</v>
          </cell>
          <cell r="E141">
            <v>0</v>
          </cell>
          <cell r="F141">
            <v>0</v>
          </cell>
          <cell r="G141">
            <v>0</v>
          </cell>
          <cell r="H141">
            <v>0</v>
          </cell>
          <cell r="I141">
            <v>0</v>
          </cell>
          <cell r="J141">
            <v>0</v>
          </cell>
          <cell r="K141">
            <v>0</v>
          </cell>
          <cell r="L141">
            <v>60</v>
          </cell>
          <cell r="M141">
            <v>0</v>
          </cell>
          <cell r="N141">
            <v>0</v>
          </cell>
          <cell r="O141">
            <v>0</v>
          </cell>
          <cell r="Q141" t="str">
            <v>Stand By No Operator</v>
          </cell>
          <cell r="T141">
            <v>141</v>
          </cell>
          <cell r="U141">
            <v>0</v>
          </cell>
          <cell r="V141">
            <v>0</v>
          </cell>
          <cell r="W141">
            <v>0</v>
          </cell>
          <cell r="X141">
            <v>0</v>
          </cell>
          <cell r="Y141">
            <v>0</v>
          </cell>
          <cell r="Z141">
            <v>0</v>
          </cell>
          <cell r="AA141">
            <v>0</v>
          </cell>
        </row>
        <row r="142">
          <cell r="B142" t="str">
            <v>RESUME</v>
          </cell>
          <cell r="C142" t="str">
            <v>PROD</v>
          </cell>
          <cell r="E142" t="str">
            <v>PROD'TY</v>
          </cell>
          <cell r="G142" t="str">
            <v>WORK HOURS</v>
          </cell>
          <cell r="J142" t="str">
            <v>LOST TIME</v>
          </cell>
          <cell r="L142" t="str">
            <v>DOWN</v>
          </cell>
          <cell r="M142" t="str">
            <v>PA</v>
          </cell>
          <cell r="O142" t="str">
            <v>UA PROD</v>
          </cell>
          <cell r="Q142" t="str">
            <v>OPERATOR</v>
          </cell>
          <cell r="R142" t="str">
            <v>GROUP LEADER</v>
          </cell>
          <cell r="T142">
            <v>142</v>
          </cell>
        </row>
        <row r="143">
          <cell r="B143" t="str">
            <v>GROUP</v>
          </cell>
          <cell r="C143" t="str">
            <v>WASTE</v>
          </cell>
          <cell r="D143" t="str">
            <v>CC</v>
          </cell>
          <cell r="E143" t="str">
            <v>WASTE</v>
          </cell>
          <cell r="F143" t="str">
            <v>CC</v>
          </cell>
          <cell r="G143" t="str">
            <v>WASTE</v>
          </cell>
          <cell r="H143" t="str">
            <v>CC</v>
          </cell>
          <cell r="I143" t="str">
            <v>GEN</v>
          </cell>
          <cell r="J143" t="str">
            <v>DELAY</v>
          </cell>
          <cell r="K143" t="str">
            <v>IDLE</v>
          </cell>
          <cell r="L143" t="str">
            <v>TIME</v>
          </cell>
          <cell r="M143" t="str">
            <v>PLAN</v>
          </cell>
          <cell r="N143" t="str">
            <v>ACT</v>
          </cell>
          <cell r="O143" t="str">
            <v>PLAN</v>
          </cell>
          <cell r="P143" t="str">
            <v>ACT</v>
          </cell>
          <cell r="T143">
            <v>143</v>
          </cell>
        </row>
        <row r="144">
          <cell r="B144" t="str">
            <v>Shift 1</v>
          </cell>
          <cell r="C144">
            <v>0</v>
          </cell>
          <cell r="D144">
            <v>0</v>
          </cell>
          <cell r="E144">
            <v>0</v>
          </cell>
          <cell r="F144">
            <v>0</v>
          </cell>
          <cell r="G144">
            <v>0</v>
          </cell>
          <cell r="H144">
            <v>0</v>
          </cell>
          <cell r="I144">
            <v>0</v>
          </cell>
          <cell r="J144">
            <v>4.083333333333333</v>
          </cell>
          <cell r="K144">
            <v>0</v>
          </cell>
          <cell r="L144">
            <v>3.9166666666666665</v>
          </cell>
          <cell r="M144">
            <v>0.95</v>
          </cell>
          <cell r="N144">
            <v>0.51041666666666674</v>
          </cell>
          <cell r="O144">
            <v>0.875</v>
          </cell>
          <cell r="P144">
            <v>0</v>
          </cell>
          <cell r="Q144">
            <v>0</v>
          </cell>
          <cell r="R144">
            <v>0</v>
          </cell>
          <cell r="T144">
            <v>144</v>
          </cell>
          <cell r="U144">
            <v>0</v>
          </cell>
          <cell r="V144">
            <v>0</v>
          </cell>
          <cell r="W144">
            <v>0</v>
          </cell>
          <cell r="X144">
            <v>0</v>
          </cell>
          <cell r="Y144">
            <v>0</v>
          </cell>
          <cell r="Z144">
            <v>0</v>
          </cell>
          <cell r="AA144">
            <v>0</v>
          </cell>
        </row>
        <row r="145">
          <cell r="B145" t="str">
            <v>Shift 2</v>
          </cell>
          <cell r="C145">
            <v>0</v>
          </cell>
          <cell r="D145">
            <v>0</v>
          </cell>
          <cell r="E145">
            <v>0</v>
          </cell>
          <cell r="F145">
            <v>0</v>
          </cell>
          <cell r="G145">
            <v>0</v>
          </cell>
          <cell r="H145">
            <v>0</v>
          </cell>
          <cell r="I145">
            <v>0</v>
          </cell>
          <cell r="J145">
            <v>8</v>
          </cell>
          <cell r="K145">
            <v>0</v>
          </cell>
          <cell r="L145">
            <v>0</v>
          </cell>
          <cell r="M145">
            <v>0.95</v>
          </cell>
          <cell r="N145">
            <v>1</v>
          </cell>
          <cell r="O145">
            <v>0.875</v>
          </cell>
          <cell r="P145">
            <v>0</v>
          </cell>
          <cell r="Q145">
            <v>0</v>
          </cell>
          <cell r="R145">
            <v>0</v>
          </cell>
          <cell r="T145">
            <v>145</v>
          </cell>
          <cell r="U145">
            <v>0</v>
          </cell>
          <cell r="V145">
            <v>0</v>
          </cell>
          <cell r="W145">
            <v>0</v>
          </cell>
          <cell r="X145">
            <v>0</v>
          </cell>
          <cell r="Y145">
            <v>0</v>
          </cell>
          <cell r="Z145">
            <v>0</v>
          </cell>
          <cell r="AA145">
            <v>0</v>
          </cell>
        </row>
        <row r="146">
          <cell r="B146" t="str">
            <v>Shift 3</v>
          </cell>
          <cell r="C146">
            <v>0</v>
          </cell>
          <cell r="D146">
            <v>0</v>
          </cell>
          <cell r="E146">
            <v>0</v>
          </cell>
          <cell r="F146">
            <v>0</v>
          </cell>
          <cell r="G146">
            <v>0</v>
          </cell>
          <cell r="H146">
            <v>0</v>
          </cell>
          <cell r="I146">
            <v>0</v>
          </cell>
          <cell r="J146">
            <v>8</v>
          </cell>
          <cell r="K146">
            <v>0</v>
          </cell>
          <cell r="L146">
            <v>0</v>
          </cell>
          <cell r="M146">
            <v>0.95</v>
          </cell>
          <cell r="N146">
            <v>1</v>
          </cell>
          <cell r="O146">
            <v>0.875</v>
          </cell>
          <cell r="P146">
            <v>0</v>
          </cell>
          <cell r="Q146">
            <v>0</v>
          </cell>
          <cell r="R146">
            <v>0</v>
          </cell>
          <cell r="T146">
            <v>146</v>
          </cell>
          <cell r="U146">
            <v>0</v>
          </cell>
          <cell r="V146">
            <v>0</v>
          </cell>
          <cell r="W146">
            <v>0</v>
          </cell>
          <cell r="X146">
            <v>0</v>
          </cell>
          <cell r="Y146">
            <v>0</v>
          </cell>
          <cell r="Z146">
            <v>0</v>
          </cell>
          <cell r="AA146">
            <v>0</v>
          </cell>
        </row>
        <row r="147">
          <cell r="B147" t="str">
            <v>Shift 6</v>
          </cell>
          <cell r="C147">
            <v>0</v>
          </cell>
          <cell r="D147">
            <v>0</v>
          </cell>
          <cell r="E147">
            <v>0</v>
          </cell>
          <cell r="F147">
            <v>0</v>
          </cell>
          <cell r="G147">
            <v>0</v>
          </cell>
          <cell r="H147">
            <v>0</v>
          </cell>
          <cell r="I147">
            <v>0</v>
          </cell>
          <cell r="J147">
            <v>7.083333333333333</v>
          </cell>
          <cell r="K147">
            <v>0</v>
          </cell>
          <cell r="L147">
            <v>3.9166666666666665</v>
          </cell>
          <cell r="M147">
            <v>0.95</v>
          </cell>
          <cell r="N147">
            <v>0.64393939393939403</v>
          </cell>
          <cell r="O147">
            <v>0.875</v>
          </cell>
          <cell r="P147">
            <v>0</v>
          </cell>
          <cell r="Q147">
            <v>0</v>
          </cell>
          <cell r="R147">
            <v>0</v>
          </cell>
          <cell r="T147">
            <v>147</v>
          </cell>
          <cell r="U147">
            <v>0</v>
          </cell>
          <cell r="V147">
            <v>0</v>
          </cell>
          <cell r="W147">
            <v>0</v>
          </cell>
          <cell r="X147">
            <v>0</v>
          </cell>
          <cell r="Y147">
            <v>0</v>
          </cell>
          <cell r="Z147">
            <v>0</v>
          </cell>
          <cell r="AA147">
            <v>0</v>
          </cell>
        </row>
        <row r="148">
          <cell r="B148" t="str">
            <v>Shift 7</v>
          </cell>
          <cell r="C148">
            <v>0</v>
          </cell>
          <cell r="D148">
            <v>0</v>
          </cell>
          <cell r="E148">
            <v>0</v>
          </cell>
          <cell r="F148">
            <v>0</v>
          </cell>
          <cell r="G148">
            <v>0</v>
          </cell>
          <cell r="H148">
            <v>0</v>
          </cell>
          <cell r="I148">
            <v>0</v>
          </cell>
          <cell r="J148">
            <v>13</v>
          </cell>
          <cell r="K148">
            <v>0</v>
          </cell>
          <cell r="L148">
            <v>0</v>
          </cell>
          <cell r="M148">
            <v>0.95</v>
          </cell>
          <cell r="N148">
            <v>1</v>
          </cell>
          <cell r="O148">
            <v>0.875</v>
          </cell>
          <cell r="P148">
            <v>0</v>
          </cell>
          <cell r="Q148">
            <v>0</v>
          </cell>
          <cell r="R148">
            <v>0</v>
          </cell>
          <cell r="T148">
            <v>148</v>
          </cell>
          <cell r="U148">
            <v>0</v>
          </cell>
          <cell r="V148">
            <v>0</v>
          </cell>
          <cell r="W148">
            <v>0</v>
          </cell>
          <cell r="X148">
            <v>0</v>
          </cell>
          <cell r="Y148">
            <v>0</v>
          </cell>
          <cell r="Z148">
            <v>0</v>
          </cell>
          <cell r="AA148">
            <v>0</v>
          </cell>
        </row>
        <row r="149">
          <cell r="B149" t="str">
            <v>TOTAL</v>
          </cell>
          <cell r="C149">
            <v>0</v>
          </cell>
          <cell r="D149">
            <v>0</v>
          </cell>
          <cell r="E149">
            <v>0</v>
          </cell>
          <cell r="F149">
            <v>0</v>
          </cell>
          <cell r="G149">
            <v>0</v>
          </cell>
          <cell r="H149">
            <v>0</v>
          </cell>
          <cell r="I149">
            <v>0</v>
          </cell>
          <cell r="J149">
            <v>20.083333333333332</v>
          </cell>
          <cell r="K149">
            <v>0</v>
          </cell>
          <cell r="L149">
            <v>3.9166666666666665</v>
          </cell>
          <cell r="M149">
            <v>0.95</v>
          </cell>
          <cell r="N149">
            <v>0.83680555555555547</v>
          </cell>
          <cell r="O149">
            <v>0.875</v>
          </cell>
          <cell r="P149">
            <v>0</v>
          </cell>
          <cell r="Q149" t="str">
            <v>Hiras Silaban</v>
          </cell>
          <cell r="R149" t="str">
            <v>Fresye A L</v>
          </cell>
          <cell r="T149">
            <v>149</v>
          </cell>
          <cell r="U149">
            <v>0</v>
          </cell>
          <cell r="V149">
            <v>0</v>
          </cell>
          <cell r="W149">
            <v>0</v>
          </cell>
          <cell r="X149">
            <v>0</v>
          </cell>
          <cell r="Y149">
            <v>0</v>
          </cell>
          <cell r="Z149">
            <v>0</v>
          </cell>
          <cell r="AA149">
            <v>0</v>
          </cell>
        </row>
        <row r="150">
          <cell r="T150">
            <v>150</v>
          </cell>
        </row>
        <row r="151">
          <cell r="B151" t="str">
            <v>TIME</v>
          </cell>
          <cell r="C151" t="str">
            <v>WASTE</v>
          </cell>
          <cell r="D151" t="str">
            <v>SH306</v>
          </cell>
          <cell r="E151" t="str">
            <v>TYPE</v>
          </cell>
          <cell r="F151" t="str">
            <v>PC 4000</v>
          </cell>
          <cell r="H151" t="str">
            <v>Plan Prod'ty :</v>
          </cell>
          <cell r="J151">
            <v>1466.6666666666667</v>
          </cell>
          <cell r="M151" t="str">
            <v>Distance :</v>
          </cell>
          <cell r="O151">
            <v>3.2117226153400442</v>
          </cell>
          <cell r="T151">
            <v>151</v>
          </cell>
          <cell r="U151" t="str">
            <v>SH306</v>
          </cell>
        </row>
        <row r="152">
          <cell r="C152" t="str">
            <v>MAT</v>
          </cell>
          <cell r="D152" t="str">
            <v>PROD</v>
          </cell>
          <cell r="E152" t="str">
            <v>PROD'TY</v>
          </cell>
          <cell r="F152" t="str">
            <v>Q'TY DT</v>
          </cell>
          <cell r="J152" t="str">
            <v>HOURS</v>
          </cell>
          <cell r="Q152" t="str">
            <v>REMARK PRODUKTIVITAS</v>
          </cell>
          <cell r="T152">
            <v>152</v>
          </cell>
          <cell r="U152" t="str">
            <v>ROM</v>
          </cell>
          <cell r="V152" t="str">
            <v>Crush1</v>
          </cell>
          <cell r="W152" t="str">
            <v>Crush2</v>
          </cell>
          <cell r="X152" t="str">
            <v>Crush3</v>
          </cell>
          <cell r="Y152" t="str">
            <v>Crush4</v>
          </cell>
          <cell r="Z152" t="str">
            <v>Crush5</v>
          </cell>
          <cell r="AA152" t="str">
            <v>Crush6</v>
          </cell>
        </row>
        <row r="153">
          <cell r="E153" t="str">
            <v>( By work )</v>
          </cell>
          <cell r="F153" t="str">
            <v>730E</v>
          </cell>
          <cell r="G153" t="str">
            <v>1500</v>
          </cell>
          <cell r="H153" t="str">
            <v>785</v>
          </cell>
          <cell r="I153" t="str">
            <v>Total</v>
          </cell>
          <cell r="J153" t="str">
            <v>Work</v>
          </cell>
          <cell r="K153" t="str">
            <v>General</v>
          </cell>
          <cell r="L153" t="str">
            <v>Delay</v>
          </cell>
          <cell r="M153" t="str">
            <v>Idle</v>
          </cell>
          <cell r="N153" t="str">
            <v>Rain</v>
          </cell>
          <cell r="O153" t="str">
            <v>Slipp</v>
          </cell>
          <cell r="P153" t="str">
            <v>B/D</v>
          </cell>
          <cell r="T153">
            <v>153</v>
          </cell>
        </row>
        <row r="154">
          <cell r="B154" t="str">
            <v>07  - 08</v>
          </cell>
          <cell r="C154" t="str">
            <v>OB</v>
          </cell>
          <cell r="D154">
            <v>1036</v>
          </cell>
          <cell r="E154">
            <v>1243.2</v>
          </cell>
          <cell r="F154">
            <v>5</v>
          </cell>
          <cell r="G154">
            <v>3</v>
          </cell>
          <cell r="H154">
            <v>0</v>
          </cell>
          <cell r="I154">
            <v>8</v>
          </cell>
          <cell r="J154">
            <v>50</v>
          </cell>
          <cell r="K154">
            <v>0</v>
          </cell>
          <cell r="L154">
            <v>10</v>
          </cell>
          <cell r="M154">
            <v>0</v>
          </cell>
          <cell r="N154">
            <v>0</v>
          </cell>
          <cell r="O154">
            <v>0</v>
          </cell>
          <cell r="Q154" t="str">
            <v>P2H Start 07:10</v>
          </cell>
          <cell r="T154">
            <v>154</v>
          </cell>
          <cell r="U154">
            <v>0</v>
          </cell>
          <cell r="V154">
            <v>0</v>
          </cell>
          <cell r="W154">
            <v>0</v>
          </cell>
          <cell r="X154">
            <v>0</v>
          </cell>
          <cell r="Y154">
            <v>0</v>
          </cell>
          <cell r="Z154">
            <v>0</v>
          </cell>
          <cell r="AA154">
            <v>0</v>
          </cell>
        </row>
        <row r="155">
          <cell r="B155" t="str">
            <v>08  - 09</v>
          </cell>
          <cell r="C155" t="str">
            <v>OB</v>
          </cell>
          <cell r="D155">
            <v>1036</v>
          </cell>
          <cell r="E155">
            <v>1036</v>
          </cell>
          <cell r="F155">
            <v>5</v>
          </cell>
          <cell r="G155">
            <v>3</v>
          </cell>
          <cell r="H155">
            <v>0</v>
          </cell>
          <cell r="I155">
            <v>8</v>
          </cell>
          <cell r="J155">
            <v>60</v>
          </cell>
          <cell r="K155">
            <v>0</v>
          </cell>
          <cell r="L155">
            <v>0</v>
          </cell>
          <cell r="M155">
            <v>0</v>
          </cell>
          <cell r="N155">
            <v>0</v>
          </cell>
          <cell r="O155">
            <v>0</v>
          </cell>
          <cell r="Q155" t="str">
            <v>Move Front 10'</v>
          </cell>
          <cell r="T155">
            <v>155</v>
          </cell>
          <cell r="U155">
            <v>0</v>
          </cell>
          <cell r="V155">
            <v>0</v>
          </cell>
          <cell r="W155">
            <v>0</v>
          </cell>
          <cell r="X155">
            <v>0</v>
          </cell>
          <cell r="Y155">
            <v>0</v>
          </cell>
          <cell r="Z155">
            <v>0</v>
          </cell>
          <cell r="AA155">
            <v>0</v>
          </cell>
        </row>
        <row r="156">
          <cell r="B156" t="str">
            <v>09  - 10</v>
          </cell>
          <cell r="C156" t="str">
            <v>OB</v>
          </cell>
          <cell r="D156">
            <v>1218</v>
          </cell>
          <cell r="E156">
            <v>1218</v>
          </cell>
          <cell r="F156">
            <v>5</v>
          </cell>
          <cell r="G156">
            <v>3</v>
          </cell>
          <cell r="H156">
            <v>0</v>
          </cell>
          <cell r="I156">
            <v>8</v>
          </cell>
          <cell r="J156">
            <v>60</v>
          </cell>
          <cell r="K156">
            <v>0</v>
          </cell>
          <cell r="L156">
            <v>0</v>
          </cell>
          <cell r="M156">
            <v>0</v>
          </cell>
          <cell r="N156">
            <v>0</v>
          </cell>
          <cell r="O156">
            <v>0</v>
          </cell>
          <cell r="Q156">
            <v>0</v>
          </cell>
          <cell r="T156">
            <v>156</v>
          </cell>
          <cell r="U156">
            <v>0</v>
          </cell>
          <cell r="V156">
            <v>0</v>
          </cell>
          <cell r="W156">
            <v>0</v>
          </cell>
          <cell r="X156">
            <v>0</v>
          </cell>
          <cell r="Y156">
            <v>0</v>
          </cell>
          <cell r="Z156">
            <v>0</v>
          </cell>
          <cell r="AA156">
            <v>0</v>
          </cell>
        </row>
        <row r="157">
          <cell r="B157" t="str">
            <v>10  - 11</v>
          </cell>
          <cell r="C157" t="str">
            <v>OB</v>
          </cell>
          <cell r="D157">
            <v>1288</v>
          </cell>
          <cell r="E157">
            <v>1288</v>
          </cell>
          <cell r="F157">
            <v>5</v>
          </cell>
          <cell r="G157">
            <v>3</v>
          </cell>
          <cell r="H157">
            <v>0</v>
          </cell>
          <cell r="I157">
            <v>8</v>
          </cell>
          <cell r="J157">
            <v>60</v>
          </cell>
          <cell r="K157">
            <v>0</v>
          </cell>
          <cell r="L157">
            <v>0</v>
          </cell>
          <cell r="M157">
            <v>0</v>
          </cell>
          <cell r="N157">
            <v>0</v>
          </cell>
          <cell r="O157">
            <v>0</v>
          </cell>
          <cell r="Q157">
            <v>0</v>
          </cell>
          <cell r="T157">
            <v>157</v>
          </cell>
          <cell r="U157">
            <v>0</v>
          </cell>
          <cell r="V157">
            <v>0</v>
          </cell>
          <cell r="W157">
            <v>0</v>
          </cell>
          <cell r="X157">
            <v>0</v>
          </cell>
          <cell r="Y157">
            <v>0</v>
          </cell>
          <cell r="Z157">
            <v>0</v>
          </cell>
          <cell r="AA157">
            <v>0</v>
          </cell>
        </row>
        <row r="158">
          <cell r="B158" t="str">
            <v>11  - 12</v>
          </cell>
          <cell r="C158" t="str">
            <v>OB</v>
          </cell>
          <cell r="D158">
            <v>1036</v>
          </cell>
          <cell r="E158">
            <v>1036</v>
          </cell>
          <cell r="F158">
            <v>5</v>
          </cell>
          <cell r="G158">
            <v>3</v>
          </cell>
          <cell r="H158">
            <v>0</v>
          </cell>
          <cell r="I158">
            <v>8</v>
          </cell>
          <cell r="J158">
            <v>60</v>
          </cell>
          <cell r="K158">
            <v>0</v>
          </cell>
          <cell r="L158">
            <v>0</v>
          </cell>
          <cell r="M158">
            <v>0</v>
          </cell>
          <cell r="N158">
            <v>0</v>
          </cell>
          <cell r="O158">
            <v>0</v>
          </cell>
          <cell r="Q158">
            <v>0</v>
          </cell>
          <cell r="T158">
            <v>158</v>
          </cell>
          <cell r="U158">
            <v>0</v>
          </cell>
          <cell r="V158">
            <v>0</v>
          </cell>
          <cell r="W158">
            <v>0</v>
          </cell>
          <cell r="X158">
            <v>0</v>
          </cell>
          <cell r="Y158">
            <v>0</v>
          </cell>
          <cell r="Z158">
            <v>0</v>
          </cell>
          <cell r="AA158">
            <v>0</v>
          </cell>
        </row>
        <row r="159">
          <cell r="B159" t="str">
            <v>12  - 13</v>
          </cell>
          <cell r="C159" t="str">
            <v>OB</v>
          </cell>
          <cell r="D159">
            <v>588</v>
          </cell>
          <cell r="E159">
            <v>1176</v>
          </cell>
          <cell r="F159">
            <v>5</v>
          </cell>
          <cell r="G159">
            <v>3</v>
          </cell>
          <cell r="H159">
            <v>0</v>
          </cell>
          <cell r="I159">
            <v>8</v>
          </cell>
          <cell r="J159">
            <v>30</v>
          </cell>
          <cell r="K159">
            <v>0</v>
          </cell>
          <cell r="L159">
            <v>30</v>
          </cell>
          <cell r="M159">
            <v>0</v>
          </cell>
          <cell r="N159">
            <v>0</v>
          </cell>
          <cell r="O159">
            <v>0</v>
          </cell>
          <cell r="Q159" t="str">
            <v>Rest Time</v>
          </cell>
          <cell r="T159">
            <v>159</v>
          </cell>
          <cell r="U159">
            <v>0</v>
          </cell>
          <cell r="V159">
            <v>0</v>
          </cell>
          <cell r="W159">
            <v>0</v>
          </cell>
          <cell r="X159">
            <v>0</v>
          </cell>
          <cell r="Y159">
            <v>0</v>
          </cell>
          <cell r="Z159">
            <v>0</v>
          </cell>
          <cell r="AA159">
            <v>0</v>
          </cell>
        </row>
        <row r="160">
          <cell r="B160" t="str">
            <v>13  -  14</v>
          </cell>
          <cell r="C160" t="str">
            <v>OB</v>
          </cell>
          <cell r="D160">
            <v>1414</v>
          </cell>
          <cell r="E160">
            <v>1414</v>
          </cell>
          <cell r="F160">
            <v>5</v>
          </cell>
          <cell r="G160">
            <v>3</v>
          </cell>
          <cell r="H160">
            <v>0</v>
          </cell>
          <cell r="I160">
            <v>8</v>
          </cell>
          <cell r="J160">
            <v>60</v>
          </cell>
          <cell r="K160">
            <v>0</v>
          </cell>
          <cell r="L160">
            <v>0</v>
          </cell>
          <cell r="M160">
            <v>0</v>
          </cell>
          <cell r="N160">
            <v>0</v>
          </cell>
          <cell r="O160">
            <v>0</v>
          </cell>
          <cell r="Q160">
            <v>0</v>
          </cell>
          <cell r="T160">
            <v>160</v>
          </cell>
          <cell r="U160">
            <v>0</v>
          </cell>
          <cell r="V160">
            <v>0</v>
          </cell>
          <cell r="W160">
            <v>0</v>
          </cell>
          <cell r="X160">
            <v>0</v>
          </cell>
          <cell r="Y160">
            <v>0</v>
          </cell>
          <cell r="Z160">
            <v>0</v>
          </cell>
          <cell r="AA160">
            <v>0</v>
          </cell>
        </row>
        <row r="161">
          <cell r="B161" t="str">
            <v>14  -  15</v>
          </cell>
          <cell r="C161" t="str">
            <v>OB</v>
          </cell>
          <cell r="D161">
            <v>0</v>
          </cell>
          <cell r="E161">
            <v>0</v>
          </cell>
          <cell r="F161">
            <v>0</v>
          </cell>
          <cell r="G161">
            <v>0</v>
          </cell>
          <cell r="H161">
            <v>0</v>
          </cell>
          <cell r="I161">
            <v>0</v>
          </cell>
          <cell r="J161">
            <v>0</v>
          </cell>
          <cell r="K161">
            <v>0</v>
          </cell>
          <cell r="L161">
            <v>0</v>
          </cell>
          <cell r="M161">
            <v>0</v>
          </cell>
          <cell r="N161">
            <v>60</v>
          </cell>
          <cell r="O161">
            <v>0</v>
          </cell>
          <cell r="Q161" t="str">
            <v>Rain</v>
          </cell>
          <cell r="T161">
            <v>161</v>
          </cell>
          <cell r="U161">
            <v>0</v>
          </cell>
          <cell r="V161">
            <v>0</v>
          </cell>
          <cell r="W161">
            <v>0</v>
          </cell>
          <cell r="X161">
            <v>0</v>
          </cell>
          <cell r="Y161">
            <v>0</v>
          </cell>
          <cell r="Z161">
            <v>0</v>
          </cell>
          <cell r="AA161">
            <v>0</v>
          </cell>
        </row>
        <row r="162">
          <cell r="B162" t="str">
            <v>15  -  16</v>
          </cell>
          <cell r="C162" t="str">
            <v>OB</v>
          </cell>
          <cell r="D162">
            <v>0</v>
          </cell>
          <cell r="E162">
            <v>0</v>
          </cell>
          <cell r="F162">
            <v>0</v>
          </cell>
          <cell r="G162">
            <v>0</v>
          </cell>
          <cell r="H162">
            <v>0</v>
          </cell>
          <cell r="I162">
            <v>0</v>
          </cell>
          <cell r="J162">
            <v>0</v>
          </cell>
          <cell r="K162">
            <v>0</v>
          </cell>
          <cell r="L162">
            <v>0</v>
          </cell>
          <cell r="M162">
            <v>0</v>
          </cell>
          <cell r="N162">
            <v>0</v>
          </cell>
          <cell r="O162">
            <v>60</v>
          </cell>
          <cell r="Q162" t="str">
            <v>Slippery</v>
          </cell>
          <cell r="T162">
            <v>162</v>
          </cell>
          <cell r="U162">
            <v>0</v>
          </cell>
          <cell r="V162">
            <v>0</v>
          </cell>
          <cell r="W162">
            <v>0</v>
          </cell>
          <cell r="X162">
            <v>0</v>
          </cell>
          <cell r="Y162">
            <v>0</v>
          </cell>
          <cell r="Z162">
            <v>0</v>
          </cell>
          <cell r="AA162">
            <v>0</v>
          </cell>
        </row>
        <row r="163">
          <cell r="B163" t="str">
            <v>16  -  17</v>
          </cell>
          <cell r="C163" t="str">
            <v>OB</v>
          </cell>
          <cell r="D163">
            <v>742</v>
          </cell>
          <cell r="E163">
            <v>1484</v>
          </cell>
          <cell r="F163">
            <v>4</v>
          </cell>
          <cell r="G163">
            <v>5</v>
          </cell>
          <cell r="H163">
            <v>0</v>
          </cell>
          <cell r="I163">
            <v>9</v>
          </cell>
          <cell r="J163">
            <v>30</v>
          </cell>
          <cell r="K163">
            <v>0</v>
          </cell>
          <cell r="L163">
            <v>0</v>
          </cell>
          <cell r="M163">
            <v>0</v>
          </cell>
          <cell r="N163">
            <v>0</v>
          </cell>
          <cell r="O163">
            <v>30</v>
          </cell>
          <cell r="Q163" t="str">
            <v>Slippery, Start 16:30</v>
          </cell>
          <cell r="T163">
            <v>163</v>
          </cell>
          <cell r="U163">
            <v>0</v>
          </cell>
          <cell r="V163">
            <v>0</v>
          </cell>
          <cell r="W163">
            <v>0</v>
          </cell>
          <cell r="X163">
            <v>0</v>
          </cell>
          <cell r="Y163">
            <v>0</v>
          </cell>
          <cell r="Z163">
            <v>0</v>
          </cell>
          <cell r="AA163">
            <v>0</v>
          </cell>
        </row>
        <row r="164">
          <cell r="B164" t="str">
            <v>17  -  18</v>
          </cell>
          <cell r="C164" t="str">
            <v>OB</v>
          </cell>
          <cell r="D164">
            <v>1680</v>
          </cell>
          <cell r="E164">
            <v>1680</v>
          </cell>
          <cell r="F164">
            <v>4</v>
          </cell>
          <cell r="G164">
            <v>5</v>
          </cell>
          <cell r="H164">
            <v>0</v>
          </cell>
          <cell r="I164">
            <v>9</v>
          </cell>
          <cell r="J164">
            <v>60</v>
          </cell>
          <cell r="K164">
            <v>0</v>
          </cell>
          <cell r="L164">
            <v>0</v>
          </cell>
          <cell r="M164">
            <v>0</v>
          </cell>
          <cell r="N164">
            <v>0</v>
          </cell>
          <cell r="O164">
            <v>0</v>
          </cell>
          <cell r="Q164">
            <v>0</v>
          </cell>
          <cell r="T164">
            <v>164</v>
          </cell>
          <cell r="U164">
            <v>0</v>
          </cell>
          <cell r="V164">
            <v>0</v>
          </cell>
          <cell r="W164">
            <v>0</v>
          </cell>
          <cell r="X164">
            <v>0</v>
          </cell>
          <cell r="Y164">
            <v>0</v>
          </cell>
          <cell r="Z164">
            <v>0</v>
          </cell>
          <cell r="AA164">
            <v>0</v>
          </cell>
        </row>
        <row r="165">
          <cell r="B165" t="str">
            <v>18  -  19</v>
          </cell>
          <cell r="C165" t="str">
            <v>OB</v>
          </cell>
          <cell r="D165">
            <v>574</v>
          </cell>
          <cell r="E165">
            <v>1148</v>
          </cell>
          <cell r="F165">
            <v>5</v>
          </cell>
          <cell r="G165">
            <v>4</v>
          </cell>
          <cell r="H165">
            <v>0</v>
          </cell>
          <cell r="I165">
            <v>9</v>
          </cell>
          <cell r="J165">
            <v>30</v>
          </cell>
          <cell r="K165">
            <v>0</v>
          </cell>
          <cell r="L165">
            <v>30</v>
          </cell>
          <cell r="M165">
            <v>0</v>
          </cell>
          <cell r="N165">
            <v>0</v>
          </cell>
          <cell r="O165">
            <v>0</v>
          </cell>
          <cell r="Q165" t="str">
            <v>Rest Time</v>
          </cell>
          <cell r="T165">
            <v>165</v>
          </cell>
          <cell r="U165">
            <v>0</v>
          </cell>
          <cell r="V165">
            <v>0</v>
          </cell>
          <cell r="W165">
            <v>0</v>
          </cell>
          <cell r="X165">
            <v>0</v>
          </cell>
          <cell r="Y165">
            <v>0</v>
          </cell>
          <cell r="Z165">
            <v>0</v>
          </cell>
          <cell r="AA165">
            <v>0</v>
          </cell>
        </row>
        <row r="166">
          <cell r="B166" t="str">
            <v>19  -  20</v>
          </cell>
          <cell r="C166" t="str">
            <v>OB</v>
          </cell>
          <cell r="D166">
            <v>0</v>
          </cell>
          <cell r="E166">
            <v>0</v>
          </cell>
          <cell r="F166">
            <v>0</v>
          </cell>
          <cell r="G166">
            <v>0</v>
          </cell>
          <cell r="H166">
            <v>0</v>
          </cell>
          <cell r="I166">
            <v>0</v>
          </cell>
          <cell r="J166">
            <v>0</v>
          </cell>
          <cell r="K166">
            <v>0</v>
          </cell>
          <cell r="L166">
            <v>0</v>
          </cell>
          <cell r="M166">
            <v>0</v>
          </cell>
          <cell r="N166">
            <v>60</v>
          </cell>
          <cell r="O166">
            <v>0</v>
          </cell>
          <cell r="Q166" t="str">
            <v>Rain</v>
          </cell>
          <cell r="T166">
            <v>166</v>
          </cell>
          <cell r="U166">
            <v>0</v>
          </cell>
          <cell r="V166">
            <v>0</v>
          </cell>
          <cell r="W166">
            <v>0</v>
          </cell>
          <cell r="X166">
            <v>0</v>
          </cell>
          <cell r="Y166">
            <v>0</v>
          </cell>
          <cell r="Z166">
            <v>0</v>
          </cell>
          <cell r="AA166">
            <v>0</v>
          </cell>
        </row>
        <row r="167">
          <cell r="B167" t="str">
            <v>20  -  21</v>
          </cell>
          <cell r="C167" t="str">
            <v>OB</v>
          </cell>
          <cell r="D167">
            <v>0</v>
          </cell>
          <cell r="E167">
            <v>0</v>
          </cell>
          <cell r="F167">
            <v>0</v>
          </cell>
          <cell r="G167">
            <v>0</v>
          </cell>
          <cell r="H167">
            <v>0</v>
          </cell>
          <cell r="I167">
            <v>0</v>
          </cell>
          <cell r="J167">
            <v>0</v>
          </cell>
          <cell r="K167">
            <v>0</v>
          </cell>
          <cell r="L167">
            <v>0</v>
          </cell>
          <cell r="M167">
            <v>0</v>
          </cell>
          <cell r="N167">
            <v>60</v>
          </cell>
          <cell r="O167">
            <v>0</v>
          </cell>
          <cell r="Q167" t="str">
            <v>Rain</v>
          </cell>
          <cell r="T167">
            <v>167</v>
          </cell>
          <cell r="U167">
            <v>0</v>
          </cell>
          <cell r="V167">
            <v>0</v>
          </cell>
          <cell r="W167">
            <v>0</v>
          </cell>
          <cell r="X167">
            <v>0</v>
          </cell>
          <cell r="Y167">
            <v>0</v>
          </cell>
          <cell r="Z167">
            <v>0</v>
          </cell>
          <cell r="AA167">
            <v>0</v>
          </cell>
        </row>
        <row r="168">
          <cell r="B168" t="str">
            <v>21  -  22</v>
          </cell>
          <cell r="C168" t="str">
            <v>OB</v>
          </cell>
          <cell r="D168">
            <v>0</v>
          </cell>
          <cell r="E168">
            <v>0</v>
          </cell>
          <cell r="F168">
            <v>0</v>
          </cell>
          <cell r="G168">
            <v>0</v>
          </cell>
          <cell r="H168">
            <v>0</v>
          </cell>
          <cell r="I168">
            <v>0</v>
          </cell>
          <cell r="J168">
            <v>0</v>
          </cell>
          <cell r="K168">
            <v>0</v>
          </cell>
          <cell r="L168">
            <v>0</v>
          </cell>
          <cell r="M168">
            <v>0</v>
          </cell>
          <cell r="N168">
            <v>60</v>
          </cell>
          <cell r="O168">
            <v>0</v>
          </cell>
          <cell r="Q168" t="str">
            <v>Rain</v>
          </cell>
          <cell r="T168">
            <v>168</v>
          </cell>
          <cell r="U168">
            <v>0</v>
          </cell>
          <cell r="V168">
            <v>0</v>
          </cell>
          <cell r="W168">
            <v>0</v>
          </cell>
          <cell r="X168">
            <v>0</v>
          </cell>
          <cell r="Y168">
            <v>0</v>
          </cell>
          <cell r="Z168">
            <v>0</v>
          </cell>
          <cell r="AA168">
            <v>0</v>
          </cell>
        </row>
        <row r="169">
          <cell r="B169" t="str">
            <v>22  -  23</v>
          </cell>
          <cell r="C169" t="str">
            <v>OB</v>
          </cell>
          <cell r="D169">
            <v>0</v>
          </cell>
          <cell r="E169">
            <v>0</v>
          </cell>
          <cell r="F169">
            <v>0</v>
          </cell>
          <cell r="G169">
            <v>0</v>
          </cell>
          <cell r="H169">
            <v>0</v>
          </cell>
          <cell r="I169">
            <v>0</v>
          </cell>
          <cell r="J169">
            <v>0</v>
          </cell>
          <cell r="K169">
            <v>0</v>
          </cell>
          <cell r="L169">
            <v>0</v>
          </cell>
          <cell r="M169">
            <v>0</v>
          </cell>
          <cell r="N169">
            <v>60</v>
          </cell>
          <cell r="O169">
            <v>0</v>
          </cell>
          <cell r="Q169" t="str">
            <v>Rain</v>
          </cell>
          <cell r="T169">
            <v>169</v>
          </cell>
          <cell r="U169">
            <v>0</v>
          </cell>
          <cell r="V169">
            <v>0</v>
          </cell>
          <cell r="W169">
            <v>0</v>
          </cell>
          <cell r="X169">
            <v>0</v>
          </cell>
          <cell r="Y169">
            <v>0</v>
          </cell>
          <cell r="Z169">
            <v>0</v>
          </cell>
          <cell r="AA169">
            <v>0</v>
          </cell>
        </row>
        <row r="170">
          <cell r="B170" t="str">
            <v>23  -  24</v>
          </cell>
          <cell r="C170" t="str">
            <v>OB</v>
          </cell>
          <cell r="D170">
            <v>0</v>
          </cell>
          <cell r="E170">
            <v>0</v>
          </cell>
          <cell r="F170">
            <v>0</v>
          </cell>
          <cell r="G170">
            <v>0</v>
          </cell>
          <cell r="H170">
            <v>0</v>
          </cell>
          <cell r="I170">
            <v>0</v>
          </cell>
          <cell r="J170">
            <v>0</v>
          </cell>
          <cell r="K170">
            <v>0</v>
          </cell>
          <cell r="L170">
            <v>0</v>
          </cell>
          <cell r="M170">
            <v>0</v>
          </cell>
          <cell r="N170">
            <v>0</v>
          </cell>
          <cell r="O170">
            <v>60</v>
          </cell>
          <cell r="Q170" t="str">
            <v>Slippery</v>
          </cell>
          <cell r="T170">
            <v>170</v>
          </cell>
          <cell r="U170">
            <v>0</v>
          </cell>
          <cell r="V170">
            <v>0</v>
          </cell>
          <cell r="W170">
            <v>0</v>
          </cell>
          <cell r="X170">
            <v>0</v>
          </cell>
          <cell r="Y170">
            <v>0</v>
          </cell>
          <cell r="Z170">
            <v>0</v>
          </cell>
          <cell r="AA170">
            <v>0</v>
          </cell>
        </row>
        <row r="171">
          <cell r="B171" t="str">
            <v>24  -  01</v>
          </cell>
          <cell r="C171" t="str">
            <v>OB</v>
          </cell>
          <cell r="D171">
            <v>0</v>
          </cell>
          <cell r="E171">
            <v>0</v>
          </cell>
          <cell r="F171">
            <v>0</v>
          </cell>
          <cell r="G171">
            <v>0</v>
          </cell>
          <cell r="H171">
            <v>0</v>
          </cell>
          <cell r="I171">
            <v>0</v>
          </cell>
          <cell r="J171">
            <v>0</v>
          </cell>
          <cell r="K171">
            <v>0</v>
          </cell>
          <cell r="L171">
            <v>0</v>
          </cell>
          <cell r="M171">
            <v>0</v>
          </cell>
          <cell r="N171">
            <v>0</v>
          </cell>
          <cell r="O171">
            <v>60</v>
          </cell>
          <cell r="Q171" t="str">
            <v>Slippery</v>
          </cell>
          <cell r="T171">
            <v>171</v>
          </cell>
          <cell r="U171">
            <v>0</v>
          </cell>
          <cell r="V171">
            <v>0</v>
          </cell>
          <cell r="W171">
            <v>0</v>
          </cell>
          <cell r="X171">
            <v>0</v>
          </cell>
          <cell r="Y171">
            <v>0</v>
          </cell>
          <cell r="Z171">
            <v>0</v>
          </cell>
          <cell r="AA171">
            <v>0</v>
          </cell>
        </row>
        <row r="172">
          <cell r="B172" t="str">
            <v>01  -  02</v>
          </cell>
          <cell r="C172" t="str">
            <v>OB</v>
          </cell>
          <cell r="D172">
            <v>0</v>
          </cell>
          <cell r="E172">
            <v>0</v>
          </cell>
          <cell r="F172">
            <v>0</v>
          </cell>
          <cell r="G172">
            <v>0</v>
          </cell>
          <cell r="H172">
            <v>0</v>
          </cell>
          <cell r="I172">
            <v>0</v>
          </cell>
          <cell r="J172">
            <v>0</v>
          </cell>
          <cell r="K172">
            <v>0</v>
          </cell>
          <cell r="L172">
            <v>0</v>
          </cell>
          <cell r="M172">
            <v>0</v>
          </cell>
          <cell r="N172">
            <v>0</v>
          </cell>
          <cell r="O172">
            <v>60</v>
          </cell>
          <cell r="Q172" t="str">
            <v>Slippery</v>
          </cell>
          <cell r="T172">
            <v>172</v>
          </cell>
          <cell r="U172">
            <v>0</v>
          </cell>
          <cell r="V172">
            <v>0</v>
          </cell>
          <cell r="W172">
            <v>0</v>
          </cell>
          <cell r="X172">
            <v>0</v>
          </cell>
          <cell r="Y172">
            <v>0</v>
          </cell>
          <cell r="Z172">
            <v>0</v>
          </cell>
          <cell r="AA172">
            <v>0</v>
          </cell>
        </row>
        <row r="173">
          <cell r="B173" t="str">
            <v>02  -  03</v>
          </cell>
          <cell r="C173" t="str">
            <v>OB</v>
          </cell>
          <cell r="D173">
            <v>770</v>
          </cell>
          <cell r="E173">
            <v>1320</v>
          </cell>
          <cell r="F173">
            <v>4</v>
          </cell>
          <cell r="G173">
            <v>2</v>
          </cell>
          <cell r="H173">
            <v>0</v>
          </cell>
          <cell r="I173">
            <v>6</v>
          </cell>
          <cell r="J173">
            <v>35</v>
          </cell>
          <cell r="K173">
            <v>0</v>
          </cell>
          <cell r="L173">
            <v>0</v>
          </cell>
          <cell r="M173">
            <v>0</v>
          </cell>
          <cell r="N173">
            <v>25</v>
          </cell>
          <cell r="O173">
            <v>0</v>
          </cell>
          <cell r="Q173" t="str">
            <v>Rain</v>
          </cell>
          <cell r="T173">
            <v>173</v>
          </cell>
          <cell r="U173">
            <v>0</v>
          </cell>
          <cell r="V173">
            <v>0</v>
          </cell>
          <cell r="W173">
            <v>0</v>
          </cell>
          <cell r="X173">
            <v>0</v>
          </cell>
          <cell r="Y173">
            <v>0</v>
          </cell>
          <cell r="Z173">
            <v>0</v>
          </cell>
          <cell r="AA173">
            <v>0</v>
          </cell>
        </row>
        <row r="174">
          <cell r="B174" t="str">
            <v>03  -  04</v>
          </cell>
          <cell r="C174" t="str">
            <v>OB</v>
          </cell>
          <cell r="D174">
            <v>0</v>
          </cell>
          <cell r="E174">
            <v>0</v>
          </cell>
          <cell r="F174">
            <v>0</v>
          </cell>
          <cell r="G174">
            <v>0</v>
          </cell>
          <cell r="H174">
            <v>0</v>
          </cell>
          <cell r="I174">
            <v>0</v>
          </cell>
          <cell r="J174">
            <v>0</v>
          </cell>
          <cell r="K174">
            <v>0</v>
          </cell>
          <cell r="L174">
            <v>0</v>
          </cell>
          <cell r="M174">
            <v>0</v>
          </cell>
          <cell r="N174">
            <v>60</v>
          </cell>
          <cell r="O174">
            <v>0</v>
          </cell>
          <cell r="Q174" t="str">
            <v>Rain</v>
          </cell>
          <cell r="T174">
            <v>174</v>
          </cell>
          <cell r="U174">
            <v>0</v>
          </cell>
          <cell r="V174">
            <v>0</v>
          </cell>
          <cell r="W174">
            <v>0</v>
          </cell>
          <cell r="X174">
            <v>0</v>
          </cell>
          <cell r="Y174">
            <v>0</v>
          </cell>
          <cell r="Z174">
            <v>0</v>
          </cell>
          <cell r="AA174">
            <v>0</v>
          </cell>
        </row>
        <row r="175">
          <cell r="B175" t="str">
            <v>04  -  05</v>
          </cell>
          <cell r="C175" t="str">
            <v>OB</v>
          </cell>
          <cell r="D175">
            <v>0</v>
          </cell>
          <cell r="E175">
            <v>0</v>
          </cell>
          <cell r="F175">
            <v>0</v>
          </cell>
          <cell r="G175">
            <v>0</v>
          </cell>
          <cell r="H175">
            <v>0</v>
          </cell>
          <cell r="I175">
            <v>0</v>
          </cell>
          <cell r="J175">
            <v>0</v>
          </cell>
          <cell r="K175">
            <v>0</v>
          </cell>
          <cell r="L175">
            <v>0</v>
          </cell>
          <cell r="M175">
            <v>0</v>
          </cell>
          <cell r="N175">
            <v>0</v>
          </cell>
          <cell r="O175">
            <v>60</v>
          </cell>
          <cell r="Q175" t="str">
            <v>Slippery</v>
          </cell>
          <cell r="T175">
            <v>175</v>
          </cell>
          <cell r="U175">
            <v>0</v>
          </cell>
          <cell r="V175">
            <v>0</v>
          </cell>
          <cell r="W175">
            <v>0</v>
          </cell>
          <cell r="X175">
            <v>0</v>
          </cell>
          <cell r="Y175">
            <v>0</v>
          </cell>
          <cell r="Z175">
            <v>0</v>
          </cell>
          <cell r="AA175">
            <v>0</v>
          </cell>
        </row>
        <row r="176">
          <cell r="B176" t="str">
            <v>05  -  06</v>
          </cell>
          <cell r="C176" t="str">
            <v>OB</v>
          </cell>
          <cell r="D176">
            <v>0</v>
          </cell>
          <cell r="E176">
            <v>0</v>
          </cell>
          <cell r="F176">
            <v>0</v>
          </cell>
          <cell r="G176">
            <v>0</v>
          </cell>
          <cell r="H176">
            <v>0</v>
          </cell>
          <cell r="I176">
            <v>0</v>
          </cell>
          <cell r="J176">
            <v>0</v>
          </cell>
          <cell r="K176">
            <v>0</v>
          </cell>
          <cell r="L176">
            <v>0</v>
          </cell>
          <cell r="M176">
            <v>0</v>
          </cell>
          <cell r="N176">
            <v>0</v>
          </cell>
          <cell r="O176">
            <v>60</v>
          </cell>
          <cell r="Q176" t="str">
            <v>Slippery</v>
          </cell>
          <cell r="T176">
            <v>176</v>
          </cell>
          <cell r="U176">
            <v>0</v>
          </cell>
          <cell r="V176">
            <v>0</v>
          </cell>
          <cell r="W176">
            <v>0</v>
          </cell>
          <cell r="X176">
            <v>0</v>
          </cell>
          <cell r="Y176">
            <v>0</v>
          </cell>
          <cell r="Z176">
            <v>0</v>
          </cell>
          <cell r="AA176">
            <v>0</v>
          </cell>
        </row>
        <row r="177">
          <cell r="B177" t="str">
            <v>06  -  07</v>
          </cell>
          <cell r="C177" t="str">
            <v>OB</v>
          </cell>
          <cell r="D177">
            <v>0</v>
          </cell>
          <cell r="E177">
            <v>0</v>
          </cell>
          <cell r="F177">
            <v>0</v>
          </cell>
          <cell r="G177">
            <v>0</v>
          </cell>
          <cell r="H177">
            <v>0</v>
          </cell>
          <cell r="I177">
            <v>0</v>
          </cell>
          <cell r="J177">
            <v>0</v>
          </cell>
          <cell r="K177">
            <v>0</v>
          </cell>
          <cell r="L177">
            <v>0</v>
          </cell>
          <cell r="M177">
            <v>0</v>
          </cell>
          <cell r="N177">
            <v>0</v>
          </cell>
          <cell r="O177">
            <v>60</v>
          </cell>
          <cell r="Q177" t="str">
            <v>Slippery</v>
          </cell>
          <cell r="T177">
            <v>177</v>
          </cell>
          <cell r="U177">
            <v>0</v>
          </cell>
          <cell r="V177">
            <v>0</v>
          </cell>
          <cell r="W177">
            <v>0</v>
          </cell>
          <cell r="X177">
            <v>0</v>
          </cell>
          <cell r="Y177">
            <v>0</v>
          </cell>
          <cell r="Z177">
            <v>0</v>
          </cell>
          <cell r="AA177">
            <v>0</v>
          </cell>
        </row>
        <row r="178">
          <cell r="B178" t="str">
            <v>RESUME</v>
          </cell>
          <cell r="C178" t="str">
            <v>PROD</v>
          </cell>
          <cell r="E178" t="str">
            <v>PROD'TY</v>
          </cell>
          <cell r="G178" t="str">
            <v>WORK HOURS</v>
          </cell>
          <cell r="J178" t="str">
            <v>LOST TIME</v>
          </cell>
          <cell r="L178" t="str">
            <v>DOWN</v>
          </cell>
          <cell r="M178" t="str">
            <v>PA</v>
          </cell>
          <cell r="O178" t="str">
            <v>UA PROD</v>
          </cell>
          <cell r="Q178" t="str">
            <v>OPERATOR</v>
          </cell>
          <cell r="R178" t="str">
            <v>GROUP LEADER</v>
          </cell>
          <cell r="T178">
            <v>178</v>
          </cell>
        </row>
        <row r="179">
          <cell r="B179" t="str">
            <v>GROUP</v>
          </cell>
          <cell r="C179" t="str">
            <v>WASTE</v>
          </cell>
          <cell r="D179" t="str">
            <v>CC</v>
          </cell>
          <cell r="E179" t="str">
            <v>WASTE</v>
          </cell>
          <cell r="F179" t="str">
            <v>CC</v>
          </cell>
          <cell r="G179" t="str">
            <v>WASTE</v>
          </cell>
          <cell r="H179" t="str">
            <v>CC</v>
          </cell>
          <cell r="I179" t="str">
            <v>GEN</v>
          </cell>
          <cell r="J179" t="str">
            <v>DELAY</v>
          </cell>
          <cell r="K179" t="str">
            <v>IDLE</v>
          </cell>
          <cell r="L179" t="str">
            <v>TIME</v>
          </cell>
          <cell r="M179" t="str">
            <v>PLAN</v>
          </cell>
          <cell r="N179" t="str">
            <v>ACT</v>
          </cell>
          <cell r="O179" t="str">
            <v>PLAN</v>
          </cell>
          <cell r="P179" t="str">
            <v>ACT</v>
          </cell>
          <cell r="T179">
            <v>179</v>
          </cell>
        </row>
        <row r="180">
          <cell r="B180" t="str">
            <v>Shift 1</v>
          </cell>
          <cell r="C180">
            <v>7616</v>
          </cell>
          <cell r="D180">
            <v>0</v>
          </cell>
          <cell r="E180">
            <v>1202.5263157894738</v>
          </cell>
          <cell r="F180">
            <v>0</v>
          </cell>
          <cell r="G180">
            <v>6.333333333333333</v>
          </cell>
          <cell r="H180">
            <v>0</v>
          </cell>
          <cell r="I180">
            <v>0</v>
          </cell>
          <cell r="J180">
            <v>0.66666666666666663</v>
          </cell>
          <cell r="K180">
            <v>1</v>
          </cell>
          <cell r="L180">
            <v>0</v>
          </cell>
          <cell r="M180">
            <v>0.95</v>
          </cell>
          <cell r="N180">
            <v>1</v>
          </cell>
          <cell r="O180">
            <v>0.875</v>
          </cell>
          <cell r="P180">
            <v>0.79166666666666663</v>
          </cell>
          <cell r="Q180" t="str">
            <v>Kristinus</v>
          </cell>
          <cell r="R180" t="str">
            <v>Bardono</v>
          </cell>
          <cell r="T180">
            <v>180</v>
          </cell>
          <cell r="U180">
            <v>0</v>
          </cell>
          <cell r="V180">
            <v>0</v>
          </cell>
          <cell r="W180">
            <v>0</v>
          </cell>
          <cell r="X180">
            <v>0</v>
          </cell>
          <cell r="Y180">
            <v>0</v>
          </cell>
          <cell r="Z180">
            <v>0</v>
          </cell>
          <cell r="AA180">
            <v>0</v>
          </cell>
        </row>
        <row r="181">
          <cell r="B181" t="str">
            <v>Shift 2</v>
          </cell>
          <cell r="C181">
            <v>2996</v>
          </cell>
          <cell r="D181">
            <v>0</v>
          </cell>
          <cell r="E181">
            <v>1498</v>
          </cell>
          <cell r="F181">
            <v>0</v>
          </cell>
          <cell r="G181">
            <v>2</v>
          </cell>
          <cell r="H181">
            <v>0</v>
          </cell>
          <cell r="I181">
            <v>0</v>
          </cell>
          <cell r="J181">
            <v>0.5</v>
          </cell>
          <cell r="K181">
            <v>5.5</v>
          </cell>
          <cell r="L181">
            <v>0</v>
          </cell>
          <cell r="M181">
            <v>0.95</v>
          </cell>
          <cell r="N181">
            <v>1</v>
          </cell>
          <cell r="O181">
            <v>0.875</v>
          </cell>
          <cell r="P181">
            <v>0.25</v>
          </cell>
          <cell r="Q181" t="str">
            <v>Suprapto</v>
          </cell>
          <cell r="R181" t="str">
            <v>Bardono</v>
          </cell>
          <cell r="T181">
            <v>181</v>
          </cell>
          <cell r="U181">
            <v>0</v>
          </cell>
          <cell r="V181">
            <v>0</v>
          </cell>
          <cell r="W181">
            <v>0</v>
          </cell>
          <cell r="X181">
            <v>0</v>
          </cell>
          <cell r="Y181">
            <v>0</v>
          </cell>
          <cell r="Z181">
            <v>0</v>
          </cell>
          <cell r="AA181">
            <v>0</v>
          </cell>
        </row>
        <row r="182">
          <cell r="B182" t="str">
            <v>Shift 3</v>
          </cell>
          <cell r="C182">
            <v>770</v>
          </cell>
          <cell r="D182">
            <v>0</v>
          </cell>
          <cell r="E182">
            <v>1320</v>
          </cell>
          <cell r="F182">
            <v>0</v>
          </cell>
          <cell r="G182">
            <v>0.58333333333333337</v>
          </cell>
          <cell r="H182">
            <v>0</v>
          </cell>
          <cell r="I182">
            <v>0</v>
          </cell>
          <cell r="J182">
            <v>0</v>
          </cell>
          <cell r="K182">
            <v>7.416666666666667</v>
          </cell>
          <cell r="L182">
            <v>0</v>
          </cell>
          <cell r="M182">
            <v>0.95</v>
          </cell>
          <cell r="N182">
            <v>1</v>
          </cell>
          <cell r="O182">
            <v>0.875</v>
          </cell>
          <cell r="P182">
            <v>7.2916666666666671E-2</v>
          </cell>
          <cell r="Q182" t="str">
            <v>Fadli</v>
          </cell>
          <cell r="R182" t="str">
            <v>Fresye A Lumansik</v>
          </cell>
          <cell r="T182">
            <v>182</v>
          </cell>
          <cell r="U182">
            <v>0</v>
          </cell>
          <cell r="V182">
            <v>0</v>
          </cell>
          <cell r="W182">
            <v>0</v>
          </cell>
          <cell r="X182">
            <v>0</v>
          </cell>
          <cell r="Y182">
            <v>0</v>
          </cell>
          <cell r="Z182">
            <v>0</v>
          </cell>
          <cell r="AA182">
            <v>0</v>
          </cell>
        </row>
        <row r="183">
          <cell r="B183" t="str">
            <v>Shift 6</v>
          </cell>
          <cell r="C183">
            <v>10038</v>
          </cell>
          <cell r="D183">
            <v>0</v>
          </cell>
          <cell r="E183">
            <v>1281.4468085106384</v>
          </cell>
          <cell r="F183">
            <v>0</v>
          </cell>
          <cell r="G183">
            <v>7.833333333333333</v>
          </cell>
          <cell r="H183">
            <v>0</v>
          </cell>
          <cell r="I183">
            <v>0</v>
          </cell>
          <cell r="J183">
            <v>0.66666666666666663</v>
          </cell>
          <cell r="K183">
            <v>2.5</v>
          </cell>
          <cell r="L183">
            <v>0</v>
          </cell>
          <cell r="M183">
            <v>0.95</v>
          </cell>
          <cell r="N183">
            <v>1</v>
          </cell>
          <cell r="O183">
            <v>0.875</v>
          </cell>
          <cell r="P183">
            <v>0.71212121212121204</v>
          </cell>
          <cell r="Q183">
            <v>0</v>
          </cell>
          <cell r="R183">
            <v>0</v>
          </cell>
          <cell r="T183">
            <v>183</v>
          </cell>
          <cell r="U183">
            <v>0</v>
          </cell>
          <cell r="V183">
            <v>0</v>
          </cell>
          <cell r="W183">
            <v>0</v>
          </cell>
          <cell r="X183">
            <v>0</v>
          </cell>
          <cell r="Y183">
            <v>0</v>
          </cell>
          <cell r="Z183">
            <v>0</v>
          </cell>
          <cell r="AA183">
            <v>0</v>
          </cell>
        </row>
        <row r="184">
          <cell r="B184" t="str">
            <v>Shift 7</v>
          </cell>
          <cell r="C184">
            <v>1344</v>
          </cell>
          <cell r="D184">
            <v>0</v>
          </cell>
          <cell r="E184">
            <v>1240.6153846153848</v>
          </cell>
          <cell r="F184">
            <v>0</v>
          </cell>
          <cell r="G184">
            <v>1.0833333333333333</v>
          </cell>
          <cell r="H184">
            <v>0</v>
          </cell>
          <cell r="I184">
            <v>0</v>
          </cell>
          <cell r="J184">
            <v>0.5</v>
          </cell>
          <cell r="K184">
            <v>11.416666666666666</v>
          </cell>
          <cell r="L184">
            <v>0</v>
          </cell>
          <cell r="M184">
            <v>0.95</v>
          </cell>
          <cell r="N184">
            <v>1</v>
          </cell>
          <cell r="O184">
            <v>0.875</v>
          </cell>
          <cell r="P184">
            <v>8.3333333333333329E-2</v>
          </cell>
          <cell r="Q184">
            <v>0</v>
          </cell>
          <cell r="R184">
            <v>0</v>
          </cell>
          <cell r="T184">
            <v>184</v>
          </cell>
          <cell r="U184">
            <v>0</v>
          </cell>
          <cell r="V184">
            <v>0</v>
          </cell>
          <cell r="W184">
            <v>0</v>
          </cell>
          <cell r="X184">
            <v>0</v>
          </cell>
          <cell r="Y184">
            <v>0</v>
          </cell>
          <cell r="Z184">
            <v>0</v>
          </cell>
          <cell r="AA184">
            <v>0</v>
          </cell>
        </row>
        <row r="185">
          <cell r="B185" t="str">
            <v>TOTAL</v>
          </cell>
          <cell r="C185">
            <v>11382</v>
          </cell>
          <cell r="D185">
            <v>0</v>
          </cell>
          <cell r="E185">
            <v>1276.4859813084113</v>
          </cell>
          <cell r="F185">
            <v>0</v>
          </cell>
          <cell r="G185">
            <v>8.9166666666666661</v>
          </cell>
          <cell r="H185">
            <v>0</v>
          </cell>
          <cell r="I185">
            <v>0</v>
          </cell>
          <cell r="J185">
            <v>1.1666666666666665</v>
          </cell>
          <cell r="K185">
            <v>13.916666666666666</v>
          </cell>
          <cell r="L185">
            <v>0</v>
          </cell>
          <cell r="M185">
            <v>0.95</v>
          </cell>
          <cell r="N185">
            <v>1</v>
          </cell>
          <cell r="O185">
            <v>0.875</v>
          </cell>
          <cell r="P185">
            <v>0.37152777777777773</v>
          </cell>
          <cell r="Q185" t="str">
            <v>Hiras Silaban</v>
          </cell>
          <cell r="R185" t="str">
            <v>Fresye A L</v>
          </cell>
          <cell r="T185">
            <v>185</v>
          </cell>
          <cell r="U185">
            <v>0</v>
          </cell>
          <cell r="V185">
            <v>0</v>
          </cell>
          <cell r="W185">
            <v>0</v>
          </cell>
          <cell r="X185">
            <v>0</v>
          </cell>
          <cell r="Y185">
            <v>0</v>
          </cell>
          <cell r="Z185">
            <v>0</v>
          </cell>
          <cell r="AA185">
            <v>0</v>
          </cell>
        </row>
        <row r="186">
          <cell r="T186">
            <v>186</v>
          </cell>
        </row>
        <row r="187">
          <cell r="B187" t="str">
            <v>TIME</v>
          </cell>
          <cell r="C187" t="str">
            <v>WASTE</v>
          </cell>
          <cell r="D187" t="str">
            <v>EX708</v>
          </cell>
          <cell r="E187" t="str">
            <v>TYPE</v>
          </cell>
          <cell r="F187" t="str">
            <v>PC 3000</v>
          </cell>
          <cell r="H187" t="str">
            <v>Plan Prod'ty :</v>
          </cell>
          <cell r="J187">
            <v>900</v>
          </cell>
          <cell r="M187" t="str">
            <v>Distance :</v>
          </cell>
          <cell r="O187">
            <v>0</v>
          </cell>
          <cell r="T187">
            <v>187</v>
          </cell>
          <cell r="U187" t="str">
            <v>EX708</v>
          </cell>
        </row>
        <row r="188">
          <cell r="C188" t="str">
            <v>MAT</v>
          </cell>
          <cell r="D188" t="str">
            <v>PROD</v>
          </cell>
          <cell r="E188" t="str">
            <v>PROD'TY</v>
          </cell>
          <cell r="F188" t="str">
            <v>Q'TY DT</v>
          </cell>
          <cell r="J188" t="str">
            <v>HOURS</v>
          </cell>
          <cell r="Q188" t="str">
            <v>REMARK PRODUKTIVITAS</v>
          </cell>
          <cell r="T188">
            <v>188</v>
          </cell>
          <cell r="U188" t="str">
            <v>ROM</v>
          </cell>
          <cell r="V188" t="str">
            <v>Crush1</v>
          </cell>
          <cell r="W188" t="str">
            <v>Crush2</v>
          </cell>
          <cell r="X188" t="str">
            <v>Crush3</v>
          </cell>
          <cell r="Y188" t="str">
            <v>Crush4</v>
          </cell>
          <cell r="Z188" t="str">
            <v>Crush5</v>
          </cell>
          <cell r="AA188" t="str">
            <v>Crush6</v>
          </cell>
        </row>
        <row r="189">
          <cell r="E189" t="str">
            <v>( By work )</v>
          </cell>
          <cell r="F189" t="str">
            <v>730E</v>
          </cell>
          <cell r="G189" t="str">
            <v>1500</v>
          </cell>
          <cell r="H189" t="str">
            <v>785</v>
          </cell>
          <cell r="I189" t="str">
            <v>Total</v>
          </cell>
          <cell r="J189" t="str">
            <v>Work</v>
          </cell>
          <cell r="K189" t="str">
            <v>General</v>
          </cell>
          <cell r="L189" t="str">
            <v>Delay</v>
          </cell>
          <cell r="M189" t="str">
            <v>Idle</v>
          </cell>
          <cell r="N189" t="str">
            <v>Rain</v>
          </cell>
          <cell r="O189" t="str">
            <v>Slipp</v>
          </cell>
          <cell r="P189" t="str">
            <v>B/D</v>
          </cell>
          <cell r="T189">
            <v>189</v>
          </cell>
        </row>
        <row r="190">
          <cell r="B190" t="str">
            <v>07  - 08</v>
          </cell>
          <cell r="C190" t="str">
            <v>OB</v>
          </cell>
          <cell r="D190">
            <v>0</v>
          </cell>
          <cell r="E190">
            <v>0</v>
          </cell>
          <cell r="F190">
            <v>0</v>
          </cell>
          <cell r="G190">
            <v>0</v>
          </cell>
          <cell r="H190">
            <v>0</v>
          </cell>
          <cell r="I190">
            <v>0</v>
          </cell>
          <cell r="J190">
            <v>0</v>
          </cell>
          <cell r="K190">
            <v>0</v>
          </cell>
          <cell r="L190">
            <v>60</v>
          </cell>
          <cell r="M190">
            <v>0</v>
          </cell>
          <cell r="N190">
            <v>0</v>
          </cell>
          <cell r="O190">
            <v>0</v>
          </cell>
          <cell r="Q190" t="str">
            <v>Stand By, No Operator</v>
          </cell>
          <cell r="T190">
            <v>190</v>
          </cell>
          <cell r="U190">
            <v>0</v>
          </cell>
          <cell r="V190">
            <v>0</v>
          </cell>
          <cell r="W190">
            <v>0</v>
          </cell>
          <cell r="X190">
            <v>0</v>
          </cell>
          <cell r="Y190">
            <v>0</v>
          </cell>
          <cell r="Z190">
            <v>0</v>
          </cell>
          <cell r="AA190">
            <v>0</v>
          </cell>
        </row>
        <row r="191">
          <cell r="B191" t="str">
            <v>08  - 09</v>
          </cell>
          <cell r="C191" t="str">
            <v>OB</v>
          </cell>
          <cell r="D191">
            <v>0</v>
          </cell>
          <cell r="E191">
            <v>0</v>
          </cell>
          <cell r="F191">
            <v>0</v>
          </cell>
          <cell r="G191">
            <v>0</v>
          </cell>
          <cell r="H191">
            <v>0</v>
          </cell>
          <cell r="I191">
            <v>0</v>
          </cell>
          <cell r="J191">
            <v>0</v>
          </cell>
          <cell r="K191">
            <v>0</v>
          </cell>
          <cell r="L191">
            <v>60</v>
          </cell>
          <cell r="M191">
            <v>0</v>
          </cell>
          <cell r="N191">
            <v>0</v>
          </cell>
          <cell r="O191">
            <v>0</v>
          </cell>
          <cell r="Q191" t="str">
            <v>Stand By, No Operator</v>
          </cell>
          <cell r="T191">
            <v>191</v>
          </cell>
          <cell r="U191">
            <v>0</v>
          </cell>
          <cell r="V191">
            <v>0</v>
          </cell>
          <cell r="W191">
            <v>0</v>
          </cell>
          <cell r="X191">
            <v>0</v>
          </cell>
          <cell r="Y191">
            <v>0</v>
          </cell>
          <cell r="Z191">
            <v>0</v>
          </cell>
          <cell r="AA191">
            <v>0</v>
          </cell>
        </row>
        <row r="192">
          <cell r="B192" t="str">
            <v>09  - 10</v>
          </cell>
          <cell r="C192" t="str">
            <v>OB</v>
          </cell>
          <cell r="D192">
            <v>0</v>
          </cell>
          <cell r="E192">
            <v>0</v>
          </cell>
          <cell r="F192">
            <v>0</v>
          </cell>
          <cell r="G192">
            <v>0</v>
          </cell>
          <cell r="H192">
            <v>0</v>
          </cell>
          <cell r="I192">
            <v>0</v>
          </cell>
          <cell r="J192">
            <v>0</v>
          </cell>
          <cell r="K192">
            <v>0</v>
          </cell>
          <cell r="L192">
            <v>60</v>
          </cell>
          <cell r="M192">
            <v>0</v>
          </cell>
          <cell r="N192">
            <v>0</v>
          </cell>
          <cell r="O192">
            <v>0</v>
          </cell>
          <cell r="Q192" t="str">
            <v>Stand By, No Operator</v>
          </cell>
          <cell r="T192">
            <v>192</v>
          </cell>
          <cell r="U192">
            <v>0</v>
          </cell>
          <cell r="V192">
            <v>0</v>
          </cell>
          <cell r="W192">
            <v>0</v>
          </cell>
          <cell r="X192">
            <v>0</v>
          </cell>
          <cell r="Y192">
            <v>0</v>
          </cell>
          <cell r="Z192">
            <v>0</v>
          </cell>
          <cell r="AA192">
            <v>0</v>
          </cell>
        </row>
        <row r="193">
          <cell r="B193" t="str">
            <v>10  - 11</v>
          </cell>
          <cell r="C193" t="str">
            <v>OB</v>
          </cell>
          <cell r="D193">
            <v>0</v>
          </cell>
          <cell r="E193">
            <v>0</v>
          </cell>
          <cell r="F193">
            <v>0</v>
          </cell>
          <cell r="G193">
            <v>0</v>
          </cell>
          <cell r="H193">
            <v>0</v>
          </cell>
          <cell r="I193">
            <v>0</v>
          </cell>
          <cell r="J193">
            <v>0</v>
          </cell>
          <cell r="K193">
            <v>0</v>
          </cell>
          <cell r="L193">
            <v>60</v>
          </cell>
          <cell r="M193">
            <v>0</v>
          </cell>
          <cell r="N193">
            <v>0</v>
          </cell>
          <cell r="O193">
            <v>0</v>
          </cell>
          <cell r="Q193" t="str">
            <v>Stand By, No Operator</v>
          </cell>
          <cell r="T193">
            <v>193</v>
          </cell>
          <cell r="U193">
            <v>0</v>
          </cell>
          <cell r="V193">
            <v>0</v>
          </cell>
          <cell r="W193">
            <v>0</v>
          </cell>
          <cell r="X193">
            <v>0</v>
          </cell>
          <cell r="Y193">
            <v>0</v>
          </cell>
          <cell r="Z193">
            <v>0</v>
          </cell>
          <cell r="AA193">
            <v>0</v>
          </cell>
        </row>
        <row r="194">
          <cell r="B194" t="str">
            <v>11  - 12</v>
          </cell>
          <cell r="C194" t="str">
            <v>OB</v>
          </cell>
          <cell r="D194">
            <v>0</v>
          </cell>
          <cell r="E194">
            <v>0</v>
          </cell>
          <cell r="F194">
            <v>0</v>
          </cell>
          <cell r="G194">
            <v>0</v>
          </cell>
          <cell r="H194">
            <v>0</v>
          </cell>
          <cell r="I194">
            <v>0</v>
          </cell>
          <cell r="J194">
            <v>0</v>
          </cell>
          <cell r="K194">
            <v>0</v>
          </cell>
          <cell r="L194">
            <v>60</v>
          </cell>
          <cell r="M194">
            <v>0</v>
          </cell>
          <cell r="N194">
            <v>0</v>
          </cell>
          <cell r="O194">
            <v>0</v>
          </cell>
          <cell r="Q194" t="str">
            <v>Stand By, No Operator</v>
          </cell>
          <cell r="T194">
            <v>194</v>
          </cell>
          <cell r="U194">
            <v>0</v>
          </cell>
          <cell r="V194">
            <v>0</v>
          </cell>
          <cell r="W194">
            <v>0</v>
          </cell>
          <cell r="X194">
            <v>0</v>
          </cell>
          <cell r="Y194">
            <v>0</v>
          </cell>
          <cell r="Z194">
            <v>0</v>
          </cell>
          <cell r="AA194">
            <v>0</v>
          </cell>
        </row>
        <row r="195">
          <cell r="B195" t="str">
            <v>12  - 13</v>
          </cell>
          <cell r="C195" t="str">
            <v>OB</v>
          </cell>
          <cell r="D195">
            <v>0</v>
          </cell>
          <cell r="E195">
            <v>0</v>
          </cell>
          <cell r="F195">
            <v>0</v>
          </cell>
          <cell r="G195">
            <v>0</v>
          </cell>
          <cell r="H195">
            <v>0</v>
          </cell>
          <cell r="I195">
            <v>0</v>
          </cell>
          <cell r="J195">
            <v>0</v>
          </cell>
          <cell r="K195">
            <v>0</v>
          </cell>
          <cell r="L195">
            <v>60</v>
          </cell>
          <cell r="M195">
            <v>0</v>
          </cell>
          <cell r="N195">
            <v>0</v>
          </cell>
          <cell r="O195">
            <v>0</v>
          </cell>
          <cell r="Q195" t="str">
            <v>Stand By, No Operator</v>
          </cell>
          <cell r="T195">
            <v>195</v>
          </cell>
          <cell r="U195">
            <v>0</v>
          </cell>
          <cell r="V195">
            <v>0</v>
          </cell>
          <cell r="W195">
            <v>0</v>
          </cell>
          <cell r="X195">
            <v>0</v>
          </cell>
          <cell r="Y195">
            <v>0</v>
          </cell>
          <cell r="Z195">
            <v>0</v>
          </cell>
          <cell r="AA195">
            <v>0</v>
          </cell>
        </row>
        <row r="196">
          <cell r="B196" t="str">
            <v>13  -  14</v>
          </cell>
          <cell r="C196" t="str">
            <v>OB</v>
          </cell>
          <cell r="D196">
            <v>0</v>
          </cell>
          <cell r="E196">
            <v>0</v>
          </cell>
          <cell r="F196">
            <v>0</v>
          </cell>
          <cell r="G196">
            <v>0</v>
          </cell>
          <cell r="H196">
            <v>0</v>
          </cell>
          <cell r="I196">
            <v>0</v>
          </cell>
          <cell r="J196">
            <v>0</v>
          </cell>
          <cell r="K196">
            <v>0</v>
          </cell>
          <cell r="L196">
            <v>60</v>
          </cell>
          <cell r="M196">
            <v>0</v>
          </cell>
          <cell r="N196">
            <v>0</v>
          </cell>
          <cell r="O196">
            <v>0</v>
          </cell>
          <cell r="Q196" t="str">
            <v>Stand By, No Operator</v>
          </cell>
          <cell r="T196">
            <v>196</v>
          </cell>
          <cell r="U196">
            <v>0</v>
          </cell>
          <cell r="V196">
            <v>0</v>
          </cell>
          <cell r="W196">
            <v>0</v>
          </cell>
          <cell r="X196">
            <v>0</v>
          </cell>
          <cell r="Y196">
            <v>0</v>
          </cell>
          <cell r="Z196">
            <v>0</v>
          </cell>
          <cell r="AA196">
            <v>0</v>
          </cell>
        </row>
        <row r="197">
          <cell r="B197" t="str">
            <v>14  -  15</v>
          </cell>
          <cell r="C197" t="str">
            <v>OB</v>
          </cell>
          <cell r="D197">
            <v>0</v>
          </cell>
          <cell r="E197">
            <v>0</v>
          </cell>
          <cell r="F197">
            <v>0</v>
          </cell>
          <cell r="G197">
            <v>0</v>
          </cell>
          <cell r="H197">
            <v>0</v>
          </cell>
          <cell r="I197">
            <v>0</v>
          </cell>
          <cell r="J197">
            <v>0</v>
          </cell>
          <cell r="K197">
            <v>0</v>
          </cell>
          <cell r="L197">
            <v>60</v>
          </cell>
          <cell r="M197">
            <v>0</v>
          </cell>
          <cell r="N197">
            <v>0</v>
          </cell>
          <cell r="O197">
            <v>0</v>
          </cell>
          <cell r="Q197" t="str">
            <v>Stand By, No Operator</v>
          </cell>
          <cell r="T197">
            <v>197</v>
          </cell>
          <cell r="U197">
            <v>0</v>
          </cell>
          <cell r="V197">
            <v>0</v>
          </cell>
          <cell r="W197">
            <v>0</v>
          </cell>
          <cell r="X197">
            <v>0</v>
          </cell>
          <cell r="Y197">
            <v>0</v>
          </cell>
          <cell r="Z197">
            <v>0</v>
          </cell>
          <cell r="AA197">
            <v>0</v>
          </cell>
        </row>
        <row r="198">
          <cell r="B198" t="str">
            <v>15  -  16</v>
          </cell>
          <cell r="C198" t="str">
            <v>OB</v>
          </cell>
          <cell r="D198">
            <v>0</v>
          </cell>
          <cell r="E198">
            <v>0</v>
          </cell>
          <cell r="F198">
            <v>0</v>
          </cell>
          <cell r="G198">
            <v>0</v>
          </cell>
          <cell r="H198">
            <v>0</v>
          </cell>
          <cell r="I198">
            <v>0</v>
          </cell>
          <cell r="J198">
            <v>0</v>
          </cell>
          <cell r="K198">
            <v>0</v>
          </cell>
          <cell r="L198">
            <v>60</v>
          </cell>
          <cell r="M198">
            <v>0</v>
          </cell>
          <cell r="N198">
            <v>0</v>
          </cell>
          <cell r="O198">
            <v>0</v>
          </cell>
          <cell r="Q198" t="str">
            <v>Stand By, No Operator</v>
          </cell>
          <cell r="T198">
            <v>198</v>
          </cell>
          <cell r="U198">
            <v>0</v>
          </cell>
          <cell r="V198">
            <v>0</v>
          </cell>
          <cell r="W198">
            <v>0</v>
          </cell>
          <cell r="X198">
            <v>0</v>
          </cell>
          <cell r="Y198">
            <v>0</v>
          </cell>
          <cell r="Z198">
            <v>0</v>
          </cell>
          <cell r="AA198">
            <v>0</v>
          </cell>
        </row>
        <row r="199">
          <cell r="B199" t="str">
            <v>16  -  17</v>
          </cell>
          <cell r="C199" t="str">
            <v>OB</v>
          </cell>
          <cell r="D199">
            <v>0</v>
          </cell>
          <cell r="E199">
            <v>0</v>
          </cell>
          <cell r="F199">
            <v>0</v>
          </cell>
          <cell r="G199">
            <v>0</v>
          </cell>
          <cell r="H199">
            <v>0</v>
          </cell>
          <cell r="I199">
            <v>0</v>
          </cell>
          <cell r="J199">
            <v>0</v>
          </cell>
          <cell r="K199">
            <v>0</v>
          </cell>
          <cell r="L199">
            <v>60</v>
          </cell>
          <cell r="M199">
            <v>0</v>
          </cell>
          <cell r="N199">
            <v>0</v>
          </cell>
          <cell r="O199">
            <v>0</v>
          </cell>
          <cell r="Q199" t="str">
            <v>Stand By, No Operator</v>
          </cell>
          <cell r="T199">
            <v>199</v>
          </cell>
          <cell r="U199">
            <v>0</v>
          </cell>
          <cell r="V199">
            <v>0</v>
          </cell>
          <cell r="W199">
            <v>0</v>
          </cell>
          <cell r="X199">
            <v>0</v>
          </cell>
          <cell r="Y199">
            <v>0</v>
          </cell>
          <cell r="Z199">
            <v>0</v>
          </cell>
          <cell r="AA199">
            <v>0</v>
          </cell>
        </row>
        <row r="200">
          <cell r="B200" t="str">
            <v>17  -  18</v>
          </cell>
          <cell r="C200" t="str">
            <v>OB</v>
          </cell>
          <cell r="D200">
            <v>0</v>
          </cell>
          <cell r="E200">
            <v>0</v>
          </cell>
          <cell r="F200">
            <v>0</v>
          </cell>
          <cell r="G200">
            <v>0</v>
          </cell>
          <cell r="H200">
            <v>0</v>
          </cell>
          <cell r="I200">
            <v>0</v>
          </cell>
          <cell r="J200">
            <v>0</v>
          </cell>
          <cell r="K200">
            <v>0</v>
          </cell>
          <cell r="L200">
            <v>60</v>
          </cell>
          <cell r="M200">
            <v>0</v>
          </cell>
          <cell r="N200">
            <v>0</v>
          </cell>
          <cell r="O200">
            <v>0</v>
          </cell>
          <cell r="Q200" t="str">
            <v>Stand By, No Operator</v>
          </cell>
          <cell r="T200">
            <v>200</v>
          </cell>
          <cell r="U200">
            <v>0</v>
          </cell>
          <cell r="V200">
            <v>0</v>
          </cell>
          <cell r="W200">
            <v>0</v>
          </cell>
          <cell r="X200">
            <v>0</v>
          </cell>
          <cell r="Y200">
            <v>0</v>
          </cell>
          <cell r="Z200">
            <v>0</v>
          </cell>
          <cell r="AA200">
            <v>0</v>
          </cell>
        </row>
        <row r="201">
          <cell r="B201" t="str">
            <v>18  -  19</v>
          </cell>
          <cell r="C201" t="str">
            <v>OB</v>
          </cell>
          <cell r="D201">
            <v>0</v>
          </cell>
          <cell r="E201">
            <v>0</v>
          </cell>
          <cell r="F201">
            <v>0</v>
          </cell>
          <cell r="G201">
            <v>0</v>
          </cell>
          <cell r="H201">
            <v>0</v>
          </cell>
          <cell r="I201">
            <v>0</v>
          </cell>
          <cell r="J201">
            <v>0</v>
          </cell>
          <cell r="K201">
            <v>0</v>
          </cell>
          <cell r="L201">
            <v>60</v>
          </cell>
          <cell r="M201">
            <v>0</v>
          </cell>
          <cell r="N201">
            <v>0</v>
          </cell>
          <cell r="O201">
            <v>0</v>
          </cell>
          <cell r="Q201" t="str">
            <v>Stand By No Operator</v>
          </cell>
          <cell r="T201">
            <v>201</v>
          </cell>
          <cell r="U201">
            <v>0</v>
          </cell>
          <cell r="V201">
            <v>0</v>
          </cell>
          <cell r="W201">
            <v>0</v>
          </cell>
          <cell r="X201">
            <v>0</v>
          </cell>
          <cell r="Y201">
            <v>0</v>
          </cell>
          <cell r="Z201">
            <v>0</v>
          </cell>
          <cell r="AA201">
            <v>0</v>
          </cell>
        </row>
        <row r="202">
          <cell r="B202" t="str">
            <v>19  -  20</v>
          </cell>
          <cell r="C202" t="str">
            <v>OB</v>
          </cell>
          <cell r="D202">
            <v>0</v>
          </cell>
          <cell r="E202">
            <v>0</v>
          </cell>
          <cell r="F202">
            <v>0</v>
          </cell>
          <cell r="G202">
            <v>0</v>
          </cell>
          <cell r="H202">
            <v>0</v>
          </cell>
          <cell r="I202">
            <v>0</v>
          </cell>
          <cell r="J202">
            <v>0</v>
          </cell>
          <cell r="K202">
            <v>0</v>
          </cell>
          <cell r="L202">
            <v>60</v>
          </cell>
          <cell r="M202">
            <v>0</v>
          </cell>
          <cell r="N202">
            <v>0</v>
          </cell>
          <cell r="O202">
            <v>0</v>
          </cell>
          <cell r="Q202" t="str">
            <v>Stand By No Operator</v>
          </cell>
          <cell r="T202">
            <v>202</v>
          </cell>
          <cell r="U202">
            <v>0</v>
          </cell>
          <cell r="V202">
            <v>0</v>
          </cell>
          <cell r="W202">
            <v>0</v>
          </cell>
          <cell r="X202">
            <v>0</v>
          </cell>
          <cell r="Y202">
            <v>0</v>
          </cell>
          <cell r="Z202">
            <v>0</v>
          </cell>
          <cell r="AA202">
            <v>0</v>
          </cell>
        </row>
        <row r="203">
          <cell r="B203" t="str">
            <v>20  -  21</v>
          </cell>
          <cell r="C203" t="str">
            <v>OB</v>
          </cell>
          <cell r="D203">
            <v>0</v>
          </cell>
          <cell r="E203">
            <v>0</v>
          </cell>
          <cell r="F203">
            <v>0</v>
          </cell>
          <cell r="G203">
            <v>0</v>
          </cell>
          <cell r="H203">
            <v>0</v>
          </cell>
          <cell r="I203">
            <v>0</v>
          </cell>
          <cell r="J203">
            <v>0</v>
          </cell>
          <cell r="K203">
            <v>0</v>
          </cell>
          <cell r="L203">
            <v>60</v>
          </cell>
          <cell r="M203">
            <v>0</v>
          </cell>
          <cell r="N203">
            <v>0</v>
          </cell>
          <cell r="O203">
            <v>0</v>
          </cell>
          <cell r="Q203" t="str">
            <v>Stand By No Operator</v>
          </cell>
          <cell r="T203">
            <v>203</v>
          </cell>
          <cell r="U203">
            <v>0</v>
          </cell>
          <cell r="V203">
            <v>0</v>
          </cell>
          <cell r="W203">
            <v>0</v>
          </cell>
          <cell r="X203">
            <v>0</v>
          </cell>
          <cell r="Y203">
            <v>0</v>
          </cell>
          <cell r="Z203">
            <v>0</v>
          </cell>
          <cell r="AA203">
            <v>0</v>
          </cell>
        </row>
        <row r="204">
          <cell r="B204" t="str">
            <v>21  -  22</v>
          </cell>
          <cell r="C204" t="str">
            <v>OB</v>
          </cell>
          <cell r="D204">
            <v>0</v>
          </cell>
          <cell r="E204">
            <v>0</v>
          </cell>
          <cell r="F204">
            <v>0</v>
          </cell>
          <cell r="G204">
            <v>0</v>
          </cell>
          <cell r="H204">
            <v>0</v>
          </cell>
          <cell r="I204">
            <v>0</v>
          </cell>
          <cell r="J204">
            <v>0</v>
          </cell>
          <cell r="K204">
            <v>0</v>
          </cell>
          <cell r="L204">
            <v>60</v>
          </cell>
          <cell r="M204">
            <v>0</v>
          </cell>
          <cell r="N204">
            <v>0</v>
          </cell>
          <cell r="O204">
            <v>0</v>
          </cell>
          <cell r="Q204" t="str">
            <v>Stand By No Operator</v>
          </cell>
          <cell r="T204">
            <v>204</v>
          </cell>
          <cell r="U204">
            <v>0</v>
          </cell>
          <cell r="V204">
            <v>0</v>
          </cell>
          <cell r="W204">
            <v>0</v>
          </cell>
          <cell r="X204">
            <v>0</v>
          </cell>
          <cell r="Y204">
            <v>0</v>
          </cell>
          <cell r="Z204">
            <v>0</v>
          </cell>
          <cell r="AA204">
            <v>0</v>
          </cell>
        </row>
        <row r="205">
          <cell r="B205" t="str">
            <v>22  -  23</v>
          </cell>
          <cell r="C205" t="str">
            <v>OB</v>
          </cell>
          <cell r="D205">
            <v>0</v>
          </cell>
          <cell r="E205">
            <v>0</v>
          </cell>
          <cell r="F205">
            <v>0</v>
          </cell>
          <cell r="G205">
            <v>0</v>
          </cell>
          <cell r="H205">
            <v>0</v>
          </cell>
          <cell r="I205">
            <v>0</v>
          </cell>
          <cell r="J205">
            <v>0</v>
          </cell>
          <cell r="K205">
            <v>0</v>
          </cell>
          <cell r="L205">
            <v>60</v>
          </cell>
          <cell r="M205">
            <v>0</v>
          </cell>
          <cell r="N205">
            <v>0</v>
          </cell>
          <cell r="O205">
            <v>0</v>
          </cell>
          <cell r="Q205" t="str">
            <v>Stand By No Operator</v>
          </cell>
          <cell r="T205">
            <v>205</v>
          </cell>
          <cell r="U205">
            <v>0</v>
          </cell>
          <cell r="V205">
            <v>0</v>
          </cell>
          <cell r="W205">
            <v>0</v>
          </cell>
          <cell r="X205">
            <v>0</v>
          </cell>
          <cell r="Y205">
            <v>0</v>
          </cell>
          <cell r="Z205">
            <v>0</v>
          </cell>
          <cell r="AA205">
            <v>0</v>
          </cell>
        </row>
        <row r="206">
          <cell r="B206" t="str">
            <v>23  -  24</v>
          </cell>
          <cell r="C206" t="str">
            <v>OB</v>
          </cell>
          <cell r="D206">
            <v>0</v>
          </cell>
          <cell r="E206">
            <v>0</v>
          </cell>
          <cell r="F206">
            <v>0</v>
          </cell>
          <cell r="G206">
            <v>0</v>
          </cell>
          <cell r="H206">
            <v>0</v>
          </cell>
          <cell r="I206">
            <v>0</v>
          </cell>
          <cell r="J206">
            <v>0</v>
          </cell>
          <cell r="K206">
            <v>0</v>
          </cell>
          <cell r="L206">
            <v>60</v>
          </cell>
          <cell r="M206">
            <v>0</v>
          </cell>
          <cell r="N206">
            <v>0</v>
          </cell>
          <cell r="O206">
            <v>0</v>
          </cell>
          <cell r="Q206" t="str">
            <v>Stand By No Operator</v>
          </cell>
          <cell r="T206">
            <v>206</v>
          </cell>
          <cell r="U206">
            <v>0</v>
          </cell>
          <cell r="V206">
            <v>0</v>
          </cell>
          <cell r="W206">
            <v>0</v>
          </cell>
          <cell r="X206">
            <v>0</v>
          </cell>
          <cell r="Y206">
            <v>0</v>
          </cell>
          <cell r="Z206">
            <v>0</v>
          </cell>
          <cell r="AA206">
            <v>0</v>
          </cell>
        </row>
        <row r="207">
          <cell r="B207" t="str">
            <v>24  -  01</v>
          </cell>
          <cell r="C207" t="str">
            <v>OB</v>
          </cell>
          <cell r="D207">
            <v>0</v>
          </cell>
          <cell r="E207">
            <v>0</v>
          </cell>
          <cell r="F207">
            <v>0</v>
          </cell>
          <cell r="G207">
            <v>0</v>
          </cell>
          <cell r="H207">
            <v>0</v>
          </cell>
          <cell r="I207">
            <v>0</v>
          </cell>
          <cell r="J207">
            <v>0</v>
          </cell>
          <cell r="K207">
            <v>0</v>
          </cell>
          <cell r="L207">
            <v>60</v>
          </cell>
          <cell r="M207">
            <v>0</v>
          </cell>
          <cell r="N207">
            <v>0</v>
          </cell>
          <cell r="O207">
            <v>0</v>
          </cell>
          <cell r="Q207" t="str">
            <v>Stand By No Operator</v>
          </cell>
          <cell r="T207">
            <v>207</v>
          </cell>
          <cell r="U207">
            <v>0</v>
          </cell>
          <cell r="V207">
            <v>0</v>
          </cell>
          <cell r="W207">
            <v>0</v>
          </cell>
          <cell r="X207">
            <v>0</v>
          </cell>
          <cell r="Y207">
            <v>0</v>
          </cell>
          <cell r="Z207">
            <v>0</v>
          </cell>
          <cell r="AA207">
            <v>0</v>
          </cell>
        </row>
        <row r="208">
          <cell r="B208" t="str">
            <v>01  -  02</v>
          </cell>
          <cell r="C208" t="str">
            <v>OB</v>
          </cell>
          <cell r="D208">
            <v>0</v>
          </cell>
          <cell r="E208">
            <v>0</v>
          </cell>
          <cell r="F208">
            <v>0</v>
          </cell>
          <cell r="G208">
            <v>0</v>
          </cell>
          <cell r="H208">
            <v>0</v>
          </cell>
          <cell r="I208">
            <v>0</v>
          </cell>
          <cell r="J208">
            <v>0</v>
          </cell>
          <cell r="K208">
            <v>0</v>
          </cell>
          <cell r="L208">
            <v>60</v>
          </cell>
          <cell r="M208">
            <v>0</v>
          </cell>
          <cell r="N208">
            <v>0</v>
          </cell>
          <cell r="O208">
            <v>0</v>
          </cell>
          <cell r="Q208" t="str">
            <v>Stand By No Operator</v>
          </cell>
          <cell r="T208">
            <v>208</v>
          </cell>
          <cell r="U208">
            <v>0</v>
          </cell>
          <cell r="V208">
            <v>0</v>
          </cell>
          <cell r="W208">
            <v>0</v>
          </cell>
          <cell r="X208">
            <v>0</v>
          </cell>
          <cell r="Y208">
            <v>0</v>
          </cell>
          <cell r="Z208">
            <v>0</v>
          </cell>
          <cell r="AA208">
            <v>0</v>
          </cell>
        </row>
        <row r="209">
          <cell r="B209" t="str">
            <v>02  -  03</v>
          </cell>
          <cell r="C209" t="str">
            <v>OB</v>
          </cell>
          <cell r="D209">
            <v>0</v>
          </cell>
          <cell r="E209">
            <v>0</v>
          </cell>
          <cell r="F209">
            <v>0</v>
          </cell>
          <cell r="G209">
            <v>0</v>
          </cell>
          <cell r="H209">
            <v>0</v>
          </cell>
          <cell r="I209">
            <v>0</v>
          </cell>
          <cell r="J209">
            <v>0</v>
          </cell>
          <cell r="K209">
            <v>0</v>
          </cell>
          <cell r="L209">
            <v>60</v>
          </cell>
          <cell r="M209">
            <v>0</v>
          </cell>
          <cell r="N209">
            <v>0</v>
          </cell>
          <cell r="O209">
            <v>0</v>
          </cell>
          <cell r="Q209" t="str">
            <v>Stand By No Operator</v>
          </cell>
          <cell r="T209">
            <v>209</v>
          </cell>
          <cell r="U209">
            <v>0</v>
          </cell>
          <cell r="V209">
            <v>0</v>
          </cell>
          <cell r="W209">
            <v>0</v>
          </cell>
          <cell r="X209">
            <v>0</v>
          </cell>
          <cell r="Y209">
            <v>0</v>
          </cell>
          <cell r="Z209">
            <v>0</v>
          </cell>
          <cell r="AA209">
            <v>0</v>
          </cell>
        </row>
        <row r="210">
          <cell r="B210" t="str">
            <v>03  -  04</v>
          </cell>
          <cell r="C210" t="str">
            <v>OB</v>
          </cell>
          <cell r="D210">
            <v>0</v>
          </cell>
          <cell r="E210">
            <v>0</v>
          </cell>
          <cell r="F210">
            <v>0</v>
          </cell>
          <cell r="G210">
            <v>0</v>
          </cell>
          <cell r="H210">
            <v>0</v>
          </cell>
          <cell r="I210">
            <v>0</v>
          </cell>
          <cell r="J210">
            <v>0</v>
          </cell>
          <cell r="K210">
            <v>0</v>
          </cell>
          <cell r="L210">
            <v>60</v>
          </cell>
          <cell r="M210">
            <v>0</v>
          </cell>
          <cell r="N210">
            <v>0</v>
          </cell>
          <cell r="O210">
            <v>0</v>
          </cell>
          <cell r="Q210" t="str">
            <v>Stand By No Operator</v>
          </cell>
          <cell r="T210">
            <v>210</v>
          </cell>
          <cell r="U210">
            <v>0</v>
          </cell>
          <cell r="V210">
            <v>0</v>
          </cell>
          <cell r="W210">
            <v>0</v>
          </cell>
          <cell r="X210">
            <v>0</v>
          </cell>
          <cell r="Y210">
            <v>0</v>
          </cell>
          <cell r="Z210">
            <v>0</v>
          </cell>
          <cell r="AA210">
            <v>0</v>
          </cell>
        </row>
        <row r="211">
          <cell r="B211" t="str">
            <v>04  -  05</v>
          </cell>
          <cell r="C211" t="str">
            <v>OB</v>
          </cell>
          <cell r="D211">
            <v>0</v>
          </cell>
          <cell r="E211">
            <v>0</v>
          </cell>
          <cell r="F211">
            <v>0</v>
          </cell>
          <cell r="G211">
            <v>0</v>
          </cell>
          <cell r="H211">
            <v>0</v>
          </cell>
          <cell r="I211">
            <v>0</v>
          </cell>
          <cell r="J211">
            <v>0</v>
          </cell>
          <cell r="K211">
            <v>0</v>
          </cell>
          <cell r="L211">
            <v>60</v>
          </cell>
          <cell r="M211">
            <v>0</v>
          </cell>
          <cell r="N211">
            <v>0</v>
          </cell>
          <cell r="O211">
            <v>0</v>
          </cell>
          <cell r="Q211" t="str">
            <v>Stand By No Operator</v>
          </cell>
          <cell r="T211">
            <v>211</v>
          </cell>
          <cell r="U211">
            <v>0</v>
          </cell>
          <cell r="V211">
            <v>0</v>
          </cell>
          <cell r="W211">
            <v>0</v>
          </cell>
          <cell r="X211">
            <v>0</v>
          </cell>
          <cell r="Y211">
            <v>0</v>
          </cell>
          <cell r="Z211">
            <v>0</v>
          </cell>
          <cell r="AA211">
            <v>0</v>
          </cell>
        </row>
        <row r="212">
          <cell r="B212" t="str">
            <v>05  -  06</v>
          </cell>
          <cell r="C212" t="str">
            <v>OB</v>
          </cell>
          <cell r="D212">
            <v>0</v>
          </cell>
          <cell r="E212">
            <v>0</v>
          </cell>
          <cell r="F212">
            <v>0</v>
          </cell>
          <cell r="G212">
            <v>0</v>
          </cell>
          <cell r="H212">
            <v>0</v>
          </cell>
          <cell r="I212">
            <v>0</v>
          </cell>
          <cell r="J212">
            <v>0</v>
          </cell>
          <cell r="K212">
            <v>0</v>
          </cell>
          <cell r="L212">
            <v>60</v>
          </cell>
          <cell r="M212">
            <v>0</v>
          </cell>
          <cell r="N212">
            <v>0</v>
          </cell>
          <cell r="O212">
            <v>0</v>
          </cell>
          <cell r="Q212" t="str">
            <v>Stand By No Operator</v>
          </cell>
          <cell r="T212">
            <v>212</v>
          </cell>
          <cell r="U212">
            <v>0</v>
          </cell>
          <cell r="V212">
            <v>0</v>
          </cell>
          <cell r="W212">
            <v>0</v>
          </cell>
          <cell r="X212">
            <v>0</v>
          </cell>
          <cell r="Y212">
            <v>0</v>
          </cell>
          <cell r="Z212">
            <v>0</v>
          </cell>
          <cell r="AA212">
            <v>0</v>
          </cell>
        </row>
        <row r="213">
          <cell r="B213" t="str">
            <v>06  -  07</v>
          </cell>
          <cell r="C213" t="str">
            <v>OB</v>
          </cell>
          <cell r="D213">
            <v>0</v>
          </cell>
          <cell r="E213">
            <v>0</v>
          </cell>
          <cell r="F213">
            <v>0</v>
          </cell>
          <cell r="G213">
            <v>0</v>
          </cell>
          <cell r="H213">
            <v>0</v>
          </cell>
          <cell r="I213">
            <v>0</v>
          </cell>
          <cell r="J213">
            <v>0</v>
          </cell>
          <cell r="K213">
            <v>0</v>
          </cell>
          <cell r="L213">
            <v>60</v>
          </cell>
          <cell r="M213">
            <v>0</v>
          </cell>
          <cell r="N213">
            <v>0</v>
          </cell>
          <cell r="O213">
            <v>0</v>
          </cell>
          <cell r="Q213" t="str">
            <v>Stand By No Operator</v>
          </cell>
          <cell r="T213">
            <v>213</v>
          </cell>
          <cell r="U213">
            <v>0</v>
          </cell>
          <cell r="V213">
            <v>0</v>
          </cell>
          <cell r="W213">
            <v>0</v>
          </cell>
          <cell r="X213">
            <v>0</v>
          </cell>
          <cell r="Y213">
            <v>0</v>
          </cell>
          <cell r="Z213">
            <v>0</v>
          </cell>
          <cell r="AA213">
            <v>0</v>
          </cell>
        </row>
        <row r="214">
          <cell r="B214" t="str">
            <v>RESUME</v>
          </cell>
          <cell r="C214" t="str">
            <v>PROD</v>
          </cell>
          <cell r="E214" t="str">
            <v>PROD'TY</v>
          </cell>
          <cell r="G214" t="str">
            <v>WORK HOURS</v>
          </cell>
          <cell r="J214" t="str">
            <v>LOST TIME</v>
          </cell>
          <cell r="L214" t="str">
            <v>DOWN</v>
          </cell>
          <cell r="M214" t="str">
            <v>PA</v>
          </cell>
          <cell r="O214" t="str">
            <v>UA PROD</v>
          </cell>
          <cell r="Q214" t="str">
            <v>OPERATOR</v>
          </cell>
          <cell r="R214" t="str">
            <v>GROUP LEADER</v>
          </cell>
          <cell r="T214">
            <v>214</v>
          </cell>
        </row>
        <row r="215">
          <cell r="B215" t="str">
            <v>GROUP</v>
          </cell>
          <cell r="C215" t="str">
            <v>WASTE</v>
          </cell>
          <cell r="D215" t="str">
            <v>CC</v>
          </cell>
          <cell r="E215" t="str">
            <v>WASTE</v>
          </cell>
          <cell r="F215" t="str">
            <v>CC</v>
          </cell>
          <cell r="G215" t="str">
            <v>WASTE</v>
          </cell>
          <cell r="H215" t="str">
            <v>CC</v>
          </cell>
          <cell r="I215" t="str">
            <v>GEN</v>
          </cell>
          <cell r="J215" t="str">
            <v>DELAY</v>
          </cell>
          <cell r="K215" t="str">
            <v>IDLE</v>
          </cell>
          <cell r="L215" t="str">
            <v>TIME</v>
          </cell>
          <cell r="M215" t="str">
            <v>PLAN</v>
          </cell>
          <cell r="N215" t="str">
            <v>ACT</v>
          </cell>
          <cell r="O215" t="str">
            <v>PLAN</v>
          </cell>
          <cell r="P215" t="str">
            <v>ACT</v>
          </cell>
          <cell r="T215">
            <v>215</v>
          </cell>
        </row>
        <row r="216">
          <cell r="B216" t="str">
            <v>Shift 1</v>
          </cell>
          <cell r="C216">
            <v>0</v>
          </cell>
          <cell r="D216">
            <v>0</v>
          </cell>
          <cell r="E216">
            <v>0</v>
          </cell>
          <cell r="F216">
            <v>0</v>
          </cell>
          <cell r="G216">
            <v>0</v>
          </cell>
          <cell r="H216">
            <v>0</v>
          </cell>
          <cell r="I216">
            <v>0</v>
          </cell>
          <cell r="J216">
            <v>8</v>
          </cell>
          <cell r="K216">
            <v>0</v>
          </cell>
          <cell r="L216">
            <v>0</v>
          </cell>
          <cell r="M216">
            <v>0.95</v>
          </cell>
          <cell r="N216">
            <v>1</v>
          </cell>
          <cell r="O216">
            <v>0.875</v>
          </cell>
          <cell r="P216">
            <v>0</v>
          </cell>
          <cell r="Q216">
            <v>0</v>
          </cell>
          <cell r="R216">
            <v>0</v>
          </cell>
          <cell r="T216">
            <v>216</v>
          </cell>
          <cell r="U216">
            <v>0</v>
          </cell>
          <cell r="V216">
            <v>0</v>
          </cell>
          <cell r="W216">
            <v>0</v>
          </cell>
          <cell r="X216">
            <v>0</v>
          </cell>
          <cell r="Y216">
            <v>0</v>
          </cell>
          <cell r="Z216">
            <v>0</v>
          </cell>
          <cell r="AA216">
            <v>0</v>
          </cell>
        </row>
        <row r="217">
          <cell r="B217" t="str">
            <v>Shift 2</v>
          </cell>
          <cell r="C217">
            <v>0</v>
          </cell>
          <cell r="D217">
            <v>0</v>
          </cell>
          <cell r="E217">
            <v>0</v>
          </cell>
          <cell r="F217">
            <v>0</v>
          </cell>
          <cell r="G217">
            <v>0</v>
          </cell>
          <cell r="H217">
            <v>0</v>
          </cell>
          <cell r="I217">
            <v>0</v>
          </cell>
          <cell r="J217">
            <v>8</v>
          </cell>
          <cell r="K217">
            <v>0</v>
          </cell>
          <cell r="L217">
            <v>0</v>
          </cell>
          <cell r="M217">
            <v>0.95</v>
          </cell>
          <cell r="N217">
            <v>1</v>
          </cell>
          <cell r="O217">
            <v>0.875</v>
          </cell>
          <cell r="P217">
            <v>0</v>
          </cell>
          <cell r="Q217">
            <v>0</v>
          </cell>
          <cell r="R217">
            <v>0</v>
          </cell>
          <cell r="T217">
            <v>217</v>
          </cell>
          <cell r="U217">
            <v>0</v>
          </cell>
          <cell r="V217">
            <v>0</v>
          </cell>
          <cell r="W217">
            <v>0</v>
          </cell>
          <cell r="X217">
            <v>0</v>
          </cell>
          <cell r="Y217">
            <v>0</v>
          </cell>
          <cell r="Z217">
            <v>0</v>
          </cell>
          <cell r="AA217">
            <v>0</v>
          </cell>
        </row>
        <row r="218">
          <cell r="B218" t="str">
            <v>Shift 3</v>
          </cell>
          <cell r="C218">
            <v>0</v>
          </cell>
          <cell r="D218">
            <v>0</v>
          </cell>
          <cell r="E218">
            <v>0</v>
          </cell>
          <cell r="F218">
            <v>0</v>
          </cell>
          <cell r="G218">
            <v>0</v>
          </cell>
          <cell r="H218">
            <v>0</v>
          </cell>
          <cell r="I218">
            <v>0</v>
          </cell>
          <cell r="J218">
            <v>8</v>
          </cell>
          <cell r="K218">
            <v>0</v>
          </cell>
          <cell r="L218">
            <v>0</v>
          </cell>
          <cell r="M218">
            <v>0.95</v>
          </cell>
          <cell r="N218">
            <v>1</v>
          </cell>
          <cell r="O218">
            <v>0.875</v>
          </cell>
          <cell r="P218">
            <v>0</v>
          </cell>
          <cell r="Q218">
            <v>0</v>
          </cell>
          <cell r="R218">
            <v>0</v>
          </cell>
          <cell r="T218">
            <v>218</v>
          </cell>
          <cell r="U218">
            <v>0</v>
          </cell>
          <cell r="V218">
            <v>0</v>
          </cell>
          <cell r="W218">
            <v>0</v>
          </cell>
          <cell r="X218">
            <v>0</v>
          </cell>
          <cell r="Y218">
            <v>0</v>
          </cell>
          <cell r="Z218">
            <v>0</v>
          </cell>
          <cell r="AA218">
            <v>0</v>
          </cell>
        </row>
        <row r="219">
          <cell r="B219" t="str">
            <v>Shift 6</v>
          </cell>
          <cell r="C219">
            <v>0</v>
          </cell>
          <cell r="D219">
            <v>0</v>
          </cell>
          <cell r="E219">
            <v>0</v>
          </cell>
          <cell r="F219">
            <v>0</v>
          </cell>
          <cell r="G219">
            <v>0</v>
          </cell>
          <cell r="H219">
            <v>0</v>
          </cell>
          <cell r="I219">
            <v>0</v>
          </cell>
          <cell r="J219">
            <v>11</v>
          </cell>
          <cell r="K219">
            <v>0</v>
          </cell>
          <cell r="L219">
            <v>0</v>
          </cell>
          <cell r="M219">
            <v>0.95</v>
          </cell>
          <cell r="N219">
            <v>1</v>
          </cell>
          <cell r="O219">
            <v>0.875</v>
          </cell>
          <cell r="P219">
            <v>0</v>
          </cell>
          <cell r="Q219">
            <v>0</v>
          </cell>
          <cell r="R219">
            <v>0</v>
          </cell>
          <cell r="T219">
            <v>219</v>
          </cell>
          <cell r="U219">
            <v>0</v>
          </cell>
          <cell r="V219">
            <v>0</v>
          </cell>
          <cell r="W219">
            <v>0</v>
          </cell>
          <cell r="X219">
            <v>0</v>
          </cell>
          <cell r="Y219">
            <v>0</v>
          </cell>
          <cell r="Z219">
            <v>0</v>
          </cell>
          <cell r="AA219">
            <v>0</v>
          </cell>
        </row>
        <row r="220">
          <cell r="B220" t="str">
            <v>Shift 7</v>
          </cell>
          <cell r="C220">
            <v>0</v>
          </cell>
          <cell r="D220">
            <v>0</v>
          </cell>
          <cell r="E220">
            <v>0</v>
          </cell>
          <cell r="F220">
            <v>0</v>
          </cell>
          <cell r="G220">
            <v>0</v>
          </cell>
          <cell r="H220">
            <v>0</v>
          </cell>
          <cell r="I220">
            <v>0</v>
          </cell>
          <cell r="J220">
            <v>13</v>
          </cell>
          <cell r="K220">
            <v>0</v>
          </cell>
          <cell r="L220">
            <v>0</v>
          </cell>
          <cell r="M220">
            <v>0.95</v>
          </cell>
          <cell r="N220">
            <v>1</v>
          </cell>
          <cell r="O220">
            <v>0.875</v>
          </cell>
          <cell r="P220">
            <v>0</v>
          </cell>
          <cell r="Q220">
            <v>0</v>
          </cell>
          <cell r="R220">
            <v>0</v>
          </cell>
          <cell r="T220">
            <v>220</v>
          </cell>
          <cell r="U220">
            <v>0</v>
          </cell>
          <cell r="V220">
            <v>0</v>
          </cell>
          <cell r="W220">
            <v>0</v>
          </cell>
          <cell r="X220">
            <v>0</v>
          </cell>
          <cell r="Y220">
            <v>0</v>
          </cell>
          <cell r="Z220">
            <v>0</v>
          </cell>
          <cell r="AA220">
            <v>0</v>
          </cell>
        </row>
        <row r="221">
          <cell r="B221" t="str">
            <v>TOTAL</v>
          </cell>
          <cell r="C221">
            <v>0</v>
          </cell>
          <cell r="D221">
            <v>0</v>
          </cell>
          <cell r="E221">
            <v>0</v>
          </cell>
          <cell r="F221">
            <v>0</v>
          </cell>
          <cell r="G221">
            <v>0</v>
          </cell>
          <cell r="H221">
            <v>0</v>
          </cell>
          <cell r="I221">
            <v>0</v>
          </cell>
          <cell r="J221">
            <v>24</v>
          </cell>
          <cell r="K221">
            <v>0</v>
          </cell>
          <cell r="L221">
            <v>0</v>
          </cell>
          <cell r="M221">
            <v>0.95</v>
          </cell>
          <cell r="N221">
            <v>1</v>
          </cell>
          <cell r="O221">
            <v>0.875</v>
          </cell>
          <cell r="P221">
            <v>0</v>
          </cell>
          <cell r="Q221" t="str">
            <v>Hiras Silaban</v>
          </cell>
          <cell r="R221" t="str">
            <v>Fresye A L</v>
          </cell>
          <cell r="T221">
            <v>221</v>
          </cell>
          <cell r="U221">
            <v>0</v>
          </cell>
          <cell r="V221">
            <v>0</v>
          </cell>
          <cell r="W221">
            <v>0</v>
          </cell>
          <cell r="X221">
            <v>0</v>
          </cell>
          <cell r="Y221">
            <v>0</v>
          </cell>
          <cell r="Z221">
            <v>0</v>
          </cell>
          <cell r="AA221">
            <v>0</v>
          </cell>
        </row>
        <row r="222">
          <cell r="T222">
            <v>222</v>
          </cell>
        </row>
        <row r="223">
          <cell r="B223" t="str">
            <v>TIME</v>
          </cell>
          <cell r="C223" t="str">
            <v>WASTE</v>
          </cell>
          <cell r="D223" t="str">
            <v>EX709</v>
          </cell>
          <cell r="E223" t="str">
            <v>TYPE</v>
          </cell>
          <cell r="F223" t="str">
            <v>PC 3000</v>
          </cell>
          <cell r="H223" t="str">
            <v>Plan Prod'ty :</v>
          </cell>
          <cell r="J223">
            <v>900</v>
          </cell>
          <cell r="M223" t="str">
            <v>Distance :</v>
          </cell>
          <cell r="O223">
            <v>2.4670022094317474</v>
          </cell>
          <cell r="T223">
            <v>223</v>
          </cell>
          <cell r="U223" t="str">
            <v>EX709</v>
          </cell>
        </row>
        <row r="224">
          <cell r="C224" t="str">
            <v>MAT</v>
          </cell>
          <cell r="D224" t="str">
            <v>PROD</v>
          </cell>
          <cell r="E224" t="str">
            <v>PROD'TY</v>
          </cell>
          <cell r="F224" t="str">
            <v>Q'TY DT</v>
          </cell>
          <cell r="J224" t="str">
            <v>HOURS</v>
          </cell>
          <cell r="Q224" t="str">
            <v>REMARK PRODUKTIVITAS</v>
          </cell>
          <cell r="T224">
            <v>224</v>
          </cell>
          <cell r="U224" t="str">
            <v>ROM</v>
          </cell>
          <cell r="V224" t="str">
            <v>Crush1</v>
          </cell>
          <cell r="W224" t="str">
            <v>Crush2</v>
          </cell>
          <cell r="X224" t="str">
            <v>Crush3</v>
          </cell>
          <cell r="Y224" t="str">
            <v>Crush4</v>
          </cell>
          <cell r="Z224" t="str">
            <v>Crush5</v>
          </cell>
          <cell r="AA224" t="str">
            <v>Crush6</v>
          </cell>
        </row>
        <row r="225">
          <cell r="E225" t="str">
            <v>( By work )</v>
          </cell>
          <cell r="F225" t="str">
            <v>730E</v>
          </cell>
          <cell r="G225" t="str">
            <v>1500</v>
          </cell>
          <cell r="H225" t="str">
            <v>785</v>
          </cell>
          <cell r="I225" t="str">
            <v>Total</v>
          </cell>
          <cell r="J225" t="str">
            <v>Work</v>
          </cell>
          <cell r="K225" t="str">
            <v>General</v>
          </cell>
          <cell r="L225" t="str">
            <v>Delay</v>
          </cell>
          <cell r="M225" t="str">
            <v>Idle</v>
          </cell>
          <cell r="N225" t="str">
            <v>Rain</v>
          </cell>
          <cell r="O225" t="str">
            <v>Slipp</v>
          </cell>
          <cell r="P225" t="str">
            <v>B/D</v>
          </cell>
          <cell r="T225">
            <v>225</v>
          </cell>
        </row>
        <row r="226">
          <cell r="B226" t="str">
            <v>07  - 08</v>
          </cell>
          <cell r="C226" t="str">
            <v>OB</v>
          </cell>
          <cell r="D226">
            <v>1096</v>
          </cell>
          <cell r="E226">
            <v>1096</v>
          </cell>
          <cell r="F226">
            <v>0</v>
          </cell>
          <cell r="G226">
            <v>2</v>
          </cell>
          <cell r="H226">
            <v>7</v>
          </cell>
          <cell r="I226">
            <v>9</v>
          </cell>
          <cell r="J226">
            <v>60</v>
          </cell>
          <cell r="K226">
            <v>0</v>
          </cell>
          <cell r="L226">
            <v>0</v>
          </cell>
          <cell r="M226">
            <v>0</v>
          </cell>
          <cell r="N226">
            <v>0</v>
          </cell>
          <cell r="O226">
            <v>0</v>
          </cell>
          <cell r="Q226">
            <v>0</v>
          </cell>
          <cell r="T226">
            <v>226</v>
          </cell>
          <cell r="U226">
            <v>0</v>
          </cell>
          <cell r="V226">
            <v>0</v>
          </cell>
          <cell r="W226">
            <v>0</v>
          </cell>
          <cell r="X226">
            <v>0</v>
          </cell>
          <cell r="Y226">
            <v>0</v>
          </cell>
          <cell r="Z226">
            <v>0</v>
          </cell>
          <cell r="AA226">
            <v>0</v>
          </cell>
        </row>
        <row r="227">
          <cell r="B227" t="str">
            <v>08  - 09</v>
          </cell>
          <cell r="C227" t="str">
            <v>OB</v>
          </cell>
          <cell r="D227">
            <v>1172</v>
          </cell>
          <cell r="E227">
            <v>1172</v>
          </cell>
          <cell r="F227">
            <v>0</v>
          </cell>
          <cell r="G227">
            <v>2</v>
          </cell>
          <cell r="H227">
            <v>7</v>
          </cell>
          <cell r="I227">
            <v>9</v>
          </cell>
          <cell r="J227">
            <v>60</v>
          </cell>
          <cell r="K227">
            <v>0</v>
          </cell>
          <cell r="L227">
            <v>0</v>
          </cell>
          <cell r="M227">
            <v>0</v>
          </cell>
          <cell r="N227">
            <v>0</v>
          </cell>
          <cell r="O227">
            <v>0</v>
          </cell>
          <cell r="Q227">
            <v>0</v>
          </cell>
          <cell r="T227">
            <v>227</v>
          </cell>
          <cell r="U227">
            <v>0</v>
          </cell>
          <cell r="V227">
            <v>0</v>
          </cell>
          <cell r="W227">
            <v>0</v>
          </cell>
          <cell r="X227">
            <v>0</v>
          </cell>
          <cell r="Y227">
            <v>0</v>
          </cell>
          <cell r="Z227">
            <v>0</v>
          </cell>
          <cell r="AA227">
            <v>0</v>
          </cell>
        </row>
        <row r="228">
          <cell r="B228" t="str">
            <v>09  - 10</v>
          </cell>
          <cell r="C228" t="str">
            <v>OB</v>
          </cell>
          <cell r="D228">
            <v>1134</v>
          </cell>
          <cell r="E228">
            <v>1134</v>
          </cell>
          <cell r="F228">
            <v>0</v>
          </cell>
          <cell r="G228">
            <v>2</v>
          </cell>
          <cell r="H228">
            <v>7</v>
          </cell>
          <cell r="I228">
            <v>9</v>
          </cell>
          <cell r="J228">
            <v>60</v>
          </cell>
          <cell r="K228">
            <v>0</v>
          </cell>
          <cell r="L228">
            <v>0</v>
          </cell>
          <cell r="M228">
            <v>0</v>
          </cell>
          <cell r="N228">
            <v>0</v>
          </cell>
          <cell r="O228">
            <v>0</v>
          </cell>
          <cell r="Q228">
            <v>0</v>
          </cell>
          <cell r="T228">
            <v>228</v>
          </cell>
          <cell r="U228">
            <v>0</v>
          </cell>
          <cell r="V228">
            <v>0</v>
          </cell>
          <cell r="W228">
            <v>0</v>
          </cell>
          <cell r="X228">
            <v>0</v>
          </cell>
          <cell r="Y228">
            <v>0</v>
          </cell>
          <cell r="Z228">
            <v>0</v>
          </cell>
          <cell r="AA228">
            <v>0</v>
          </cell>
        </row>
        <row r="229">
          <cell r="B229" t="str">
            <v>10  - 11</v>
          </cell>
          <cell r="C229" t="str">
            <v>OB</v>
          </cell>
          <cell r="D229">
            <v>966</v>
          </cell>
          <cell r="E229">
            <v>966</v>
          </cell>
          <cell r="F229">
            <v>0</v>
          </cell>
          <cell r="G229">
            <v>1</v>
          </cell>
          <cell r="H229">
            <v>7</v>
          </cell>
          <cell r="I229">
            <v>8</v>
          </cell>
          <cell r="J229">
            <v>60</v>
          </cell>
          <cell r="K229">
            <v>0</v>
          </cell>
          <cell r="L229">
            <v>0</v>
          </cell>
          <cell r="M229">
            <v>0</v>
          </cell>
          <cell r="N229">
            <v>0</v>
          </cell>
          <cell r="O229">
            <v>0</v>
          </cell>
          <cell r="Q229">
            <v>0</v>
          </cell>
          <cell r="T229">
            <v>229</v>
          </cell>
          <cell r="U229">
            <v>0</v>
          </cell>
          <cell r="V229">
            <v>0</v>
          </cell>
          <cell r="W229">
            <v>0</v>
          </cell>
          <cell r="X229">
            <v>0</v>
          </cell>
          <cell r="Y229">
            <v>0</v>
          </cell>
          <cell r="Z229">
            <v>0</v>
          </cell>
          <cell r="AA229">
            <v>0</v>
          </cell>
        </row>
        <row r="230">
          <cell r="B230" t="str">
            <v>11  - 12</v>
          </cell>
          <cell r="C230" t="str">
            <v>OB</v>
          </cell>
          <cell r="D230">
            <v>852</v>
          </cell>
          <cell r="E230">
            <v>852</v>
          </cell>
          <cell r="F230">
            <v>0</v>
          </cell>
          <cell r="G230">
            <v>1</v>
          </cell>
          <cell r="H230">
            <v>6</v>
          </cell>
          <cell r="I230">
            <v>7</v>
          </cell>
          <cell r="J230">
            <v>60</v>
          </cell>
          <cell r="K230">
            <v>0</v>
          </cell>
          <cell r="L230">
            <v>0</v>
          </cell>
          <cell r="M230">
            <v>0</v>
          </cell>
          <cell r="N230">
            <v>0</v>
          </cell>
          <cell r="O230">
            <v>0</v>
          </cell>
          <cell r="Q230">
            <v>0</v>
          </cell>
          <cell r="T230">
            <v>230</v>
          </cell>
          <cell r="U230">
            <v>0</v>
          </cell>
          <cell r="V230">
            <v>0</v>
          </cell>
          <cell r="W230">
            <v>0</v>
          </cell>
          <cell r="X230">
            <v>0</v>
          </cell>
          <cell r="Y230">
            <v>0</v>
          </cell>
          <cell r="Z230">
            <v>0</v>
          </cell>
          <cell r="AA230">
            <v>0</v>
          </cell>
        </row>
        <row r="231">
          <cell r="B231" t="str">
            <v>12  - 13</v>
          </cell>
          <cell r="C231" t="str">
            <v>OB</v>
          </cell>
          <cell r="D231">
            <v>0</v>
          </cell>
          <cell r="E231">
            <v>0</v>
          </cell>
          <cell r="F231">
            <v>0</v>
          </cell>
          <cell r="G231">
            <v>0</v>
          </cell>
          <cell r="H231">
            <v>0</v>
          </cell>
          <cell r="I231">
            <v>0</v>
          </cell>
          <cell r="J231">
            <v>0</v>
          </cell>
          <cell r="K231">
            <v>0</v>
          </cell>
          <cell r="L231">
            <v>60</v>
          </cell>
          <cell r="M231">
            <v>0</v>
          </cell>
          <cell r="N231">
            <v>0</v>
          </cell>
          <cell r="O231">
            <v>0</v>
          </cell>
          <cell r="Q231" t="str">
            <v>Rest Time</v>
          </cell>
          <cell r="T231">
            <v>231</v>
          </cell>
          <cell r="U231">
            <v>0</v>
          </cell>
          <cell r="V231">
            <v>0</v>
          </cell>
          <cell r="W231">
            <v>0</v>
          </cell>
          <cell r="X231">
            <v>0</v>
          </cell>
          <cell r="Y231">
            <v>0</v>
          </cell>
          <cell r="Z231">
            <v>0</v>
          </cell>
          <cell r="AA231">
            <v>0</v>
          </cell>
        </row>
        <row r="232">
          <cell r="B232" t="str">
            <v>13  -  14</v>
          </cell>
          <cell r="C232" t="str">
            <v>OB</v>
          </cell>
          <cell r="D232">
            <v>872</v>
          </cell>
          <cell r="E232">
            <v>872</v>
          </cell>
          <cell r="F232">
            <v>0</v>
          </cell>
          <cell r="G232">
            <v>1</v>
          </cell>
          <cell r="H232">
            <v>7</v>
          </cell>
          <cell r="I232">
            <v>8</v>
          </cell>
          <cell r="J232">
            <v>60</v>
          </cell>
          <cell r="K232">
            <v>0</v>
          </cell>
          <cell r="L232">
            <v>0</v>
          </cell>
          <cell r="M232">
            <v>0</v>
          </cell>
          <cell r="N232">
            <v>0</v>
          </cell>
          <cell r="O232">
            <v>0</v>
          </cell>
          <cell r="Q232">
            <v>0</v>
          </cell>
          <cell r="T232">
            <v>232</v>
          </cell>
          <cell r="U232">
            <v>0</v>
          </cell>
          <cell r="V232">
            <v>0</v>
          </cell>
          <cell r="W232">
            <v>0</v>
          </cell>
          <cell r="X232">
            <v>0</v>
          </cell>
          <cell r="Y232">
            <v>0</v>
          </cell>
          <cell r="Z232">
            <v>0</v>
          </cell>
          <cell r="AA232">
            <v>0</v>
          </cell>
        </row>
        <row r="233">
          <cell r="B233" t="str">
            <v>14  -  15</v>
          </cell>
          <cell r="C233" t="str">
            <v>OB</v>
          </cell>
          <cell r="D233">
            <v>0</v>
          </cell>
          <cell r="E233">
            <v>0</v>
          </cell>
          <cell r="F233">
            <v>0</v>
          </cell>
          <cell r="G233">
            <v>0</v>
          </cell>
          <cell r="H233">
            <v>0</v>
          </cell>
          <cell r="I233">
            <v>0</v>
          </cell>
          <cell r="J233">
            <v>0</v>
          </cell>
          <cell r="K233">
            <v>0</v>
          </cell>
          <cell r="L233">
            <v>0</v>
          </cell>
          <cell r="M233">
            <v>0</v>
          </cell>
          <cell r="N233">
            <v>60</v>
          </cell>
          <cell r="O233">
            <v>0</v>
          </cell>
          <cell r="Q233" t="str">
            <v>Rain</v>
          </cell>
          <cell r="T233">
            <v>233</v>
          </cell>
          <cell r="U233">
            <v>0</v>
          </cell>
          <cell r="V233">
            <v>0</v>
          </cell>
          <cell r="W233">
            <v>0</v>
          </cell>
          <cell r="X233">
            <v>0</v>
          </cell>
          <cell r="Y233">
            <v>0</v>
          </cell>
          <cell r="Z233">
            <v>0</v>
          </cell>
          <cell r="AA233">
            <v>0</v>
          </cell>
        </row>
        <row r="234">
          <cell r="B234" t="str">
            <v>15  -  16</v>
          </cell>
          <cell r="C234" t="str">
            <v>OB</v>
          </cell>
          <cell r="D234">
            <v>0</v>
          </cell>
          <cell r="E234">
            <v>0</v>
          </cell>
          <cell r="F234">
            <v>0</v>
          </cell>
          <cell r="G234">
            <v>0</v>
          </cell>
          <cell r="H234">
            <v>0</v>
          </cell>
          <cell r="I234">
            <v>0</v>
          </cell>
          <cell r="J234">
            <v>0</v>
          </cell>
          <cell r="K234">
            <v>0</v>
          </cell>
          <cell r="L234">
            <v>0</v>
          </cell>
          <cell r="M234">
            <v>0</v>
          </cell>
          <cell r="N234">
            <v>0</v>
          </cell>
          <cell r="O234">
            <v>60</v>
          </cell>
          <cell r="Q234" t="str">
            <v>Slippery</v>
          </cell>
          <cell r="T234">
            <v>234</v>
          </cell>
          <cell r="U234">
            <v>0</v>
          </cell>
          <cell r="V234">
            <v>0</v>
          </cell>
          <cell r="W234">
            <v>0</v>
          </cell>
          <cell r="X234">
            <v>0</v>
          </cell>
          <cell r="Y234">
            <v>0</v>
          </cell>
          <cell r="Z234">
            <v>0</v>
          </cell>
          <cell r="AA234">
            <v>0</v>
          </cell>
        </row>
        <row r="235">
          <cell r="B235" t="str">
            <v>16  -  17</v>
          </cell>
          <cell r="C235" t="str">
            <v>OB</v>
          </cell>
          <cell r="D235">
            <v>398</v>
          </cell>
          <cell r="E235">
            <v>955.2</v>
          </cell>
          <cell r="F235">
            <v>0</v>
          </cell>
          <cell r="G235">
            <v>1</v>
          </cell>
          <cell r="H235">
            <v>9</v>
          </cell>
          <cell r="I235">
            <v>10</v>
          </cell>
          <cell r="J235">
            <v>25</v>
          </cell>
          <cell r="K235">
            <v>0</v>
          </cell>
          <cell r="L235">
            <v>0</v>
          </cell>
          <cell r="M235">
            <v>0</v>
          </cell>
          <cell r="N235">
            <v>0</v>
          </cell>
          <cell r="O235">
            <v>35</v>
          </cell>
          <cell r="Q235" t="str">
            <v>Slippery Start 16:35</v>
          </cell>
          <cell r="T235">
            <v>235</v>
          </cell>
          <cell r="U235">
            <v>0</v>
          </cell>
          <cell r="V235">
            <v>0</v>
          </cell>
          <cell r="W235">
            <v>0</v>
          </cell>
          <cell r="X235">
            <v>0</v>
          </cell>
          <cell r="Y235">
            <v>0</v>
          </cell>
          <cell r="Z235">
            <v>0</v>
          </cell>
          <cell r="AA235">
            <v>0</v>
          </cell>
        </row>
        <row r="236">
          <cell r="B236" t="str">
            <v>17  -  18</v>
          </cell>
          <cell r="C236" t="str">
            <v>OB</v>
          </cell>
          <cell r="D236">
            <v>814</v>
          </cell>
          <cell r="E236">
            <v>976.8</v>
          </cell>
          <cell r="F236">
            <v>0</v>
          </cell>
          <cell r="G236">
            <v>1</v>
          </cell>
          <cell r="H236">
            <v>9</v>
          </cell>
          <cell r="I236">
            <v>10</v>
          </cell>
          <cell r="J236">
            <v>50</v>
          </cell>
          <cell r="K236">
            <v>0</v>
          </cell>
          <cell r="L236">
            <v>10</v>
          </cell>
          <cell r="M236">
            <v>0</v>
          </cell>
          <cell r="N236">
            <v>0</v>
          </cell>
          <cell r="O236">
            <v>0</v>
          </cell>
          <cell r="Q236" t="str">
            <v>Shift Change</v>
          </cell>
          <cell r="T236">
            <v>236</v>
          </cell>
          <cell r="U236">
            <v>0</v>
          </cell>
          <cell r="V236">
            <v>0</v>
          </cell>
          <cell r="W236">
            <v>0</v>
          </cell>
          <cell r="X236">
            <v>0</v>
          </cell>
          <cell r="Y236">
            <v>0</v>
          </cell>
          <cell r="Z236">
            <v>0</v>
          </cell>
          <cell r="AA236">
            <v>0</v>
          </cell>
        </row>
        <row r="237">
          <cell r="B237" t="str">
            <v>18  -  19</v>
          </cell>
          <cell r="C237" t="str">
            <v>OB</v>
          </cell>
          <cell r="D237">
            <v>472</v>
          </cell>
          <cell r="E237">
            <v>944</v>
          </cell>
          <cell r="F237">
            <v>0</v>
          </cell>
          <cell r="G237">
            <v>2</v>
          </cell>
          <cell r="H237">
            <v>6</v>
          </cell>
          <cell r="I237">
            <v>8</v>
          </cell>
          <cell r="J237">
            <v>30</v>
          </cell>
          <cell r="K237">
            <v>0</v>
          </cell>
          <cell r="L237">
            <v>30</v>
          </cell>
          <cell r="M237">
            <v>0</v>
          </cell>
          <cell r="N237">
            <v>0</v>
          </cell>
          <cell r="O237">
            <v>0</v>
          </cell>
          <cell r="Q237" t="str">
            <v>Wait operator, P2H, Start 18:20</v>
          </cell>
          <cell r="T237">
            <v>237</v>
          </cell>
          <cell r="U237">
            <v>0</v>
          </cell>
          <cell r="V237">
            <v>0</v>
          </cell>
          <cell r="W237">
            <v>0</v>
          </cell>
          <cell r="X237">
            <v>0</v>
          </cell>
          <cell r="Y237">
            <v>0</v>
          </cell>
          <cell r="Z237">
            <v>0</v>
          </cell>
          <cell r="AA237">
            <v>0</v>
          </cell>
        </row>
        <row r="238">
          <cell r="B238" t="str">
            <v>19  -  20</v>
          </cell>
          <cell r="C238" t="str">
            <v>OB</v>
          </cell>
          <cell r="D238">
            <v>0</v>
          </cell>
          <cell r="E238">
            <v>0</v>
          </cell>
          <cell r="F238">
            <v>0</v>
          </cell>
          <cell r="G238">
            <v>0</v>
          </cell>
          <cell r="H238">
            <v>0</v>
          </cell>
          <cell r="I238">
            <v>0</v>
          </cell>
          <cell r="J238">
            <v>0</v>
          </cell>
          <cell r="K238">
            <v>0</v>
          </cell>
          <cell r="L238">
            <v>0</v>
          </cell>
          <cell r="M238">
            <v>0</v>
          </cell>
          <cell r="N238">
            <v>60</v>
          </cell>
          <cell r="O238">
            <v>0</v>
          </cell>
          <cell r="Q238" t="str">
            <v>Rain</v>
          </cell>
          <cell r="T238">
            <v>238</v>
          </cell>
          <cell r="U238">
            <v>0</v>
          </cell>
          <cell r="V238">
            <v>0</v>
          </cell>
          <cell r="W238">
            <v>0</v>
          </cell>
          <cell r="X238">
            <v>0</v>
          </cell>
          <cell r="Y238">
            <v>0</v>
          </cell>
          <cell r="Z238">
            <v>0</v>
          </cell>
          <cell r="AA238">
            <v>0</v>
          </cell>
        </row>
        <row r="239">
          <cell r="B239" t="str">
            <v>20  -  21</v>
          </cell>
          <cell r="C239" t="str">
            <v>OB</v>
          </cell>
          <cell r="D239">
            <v>0</v>
          </cell>
          <cell r="E239">
            <v>0</v>
          </cell>
          <cell r="F239">
            <v>0</v>
          </cell>
          <cell r="G239">
            <v>0</v>
          </cell>
          <cell r="H239">
            <v>0</v>
          </cell>
          <cell r="I239">
            <v>0</v>
          </cell>
          <cell r="J239">
            <v>0</v>
          </cell>
          <cell r="K239">
            <v>0</v>
          </cell>
          <cell r="L239">
            <v>0</v>
          </cell>
          <cell r="M239">
            <v>0</v>
          </cell>
          <cell r="N239">
            <v>60</v>
          </cell>
          <cell r="O239">
            <v>0</v>
          </cell>
          <cell r="Q239" t="str">
            <v>Rain</v>
          </cell>
          <cell r="T239">
            <v>239</v>
          </cell>
          <cell r="U239">
            <v>0</v>
          </cell>
          <cell r="V239">
            <v>0</v>
          </cell>
          <cell r="W239">
            <v>0</v>
          </cell>
          <cell r="X239">
            <v>0</v>
          </cell>
          <cell r="Y239">
            <v>0</v>
          </cell>
          <cell r="Z239">
            <v>0</v>
          </cell>
          <cell r="AA239">
            <v>0</v>
          </cell>
        </row>
        <row r="240">
          <cell r="B240" t="str">
            <v>21  -  22</v>
          </cell>
          <cell r="C240" t="str">
            <v>OB</v>
          </cell>
          <cell r="D240">
            <v>0</v>
          </cell>
          <cell r="E240">
            <v>0</v>
          </cell>
          <cell r="F240">
            <v>0</v>
          </cell>
          <cell r="G240">
            <v>0</v>
          </cell>
          <cell r="H240">
            <v>0</v>
          </cell>
          <cell r="I240">
            <v>0</v>
          </cell>
          <cell r="J240">
            <v>0</v>
          </cell>
          <cell r="K240">
            <v>0</v>
          </cell>
          <cell r="L240">
            <v>0</v>
          </cell>
          <cell r="M240">
            <v>0</v>
          </cell>
          <cell r="N240">
            <v>60</v>
          </cell>
          <cell r="O240">
            <v>0</v>
          </cell>
          <cell r="Q240" t="str">
            <v>Rain</v>
          </cell>
          <cell r="T240">
            <v>240</v>
          </cell>
          <cell r="U240">
            <v>0</v>
          </cell>
          <cell r="V240">
            <v>0</v>
          </cell>
          <cell r="W240">
            <v>0</v>
          </cell>
          <cell r="X240">
            <v>0</v>
          </cell>
          <cell r="Y240">
            <v>0</v>
          </cell>
          <cell r="Z240">
            <v>0</v>
          </cell>
          <cell r="AA240">
            <v>0</v>
          </cell>
        </row>
        <row r="241">
          <cell r="B241" t="str">
            <v>22  -  23</v>
          </cell>
          <cell r="C241" t="str">
            <v>OB</v>
          </cell>
          <cell r="D241">
            <v>0</v>
          </cell>
          <cell r="E241">
            <v>0</v>
          </cell>
          <cell r="F241">
            <v>0</v>
          </cell>
          <cell r="G241">
            <v>0</v>
          </cell>
          <cell r="H241">
            <v>0</v>
          </cell>
          <cell r="I241">
            <v>0</v>
          </cell>
          <cell r="J241">
            <v>0</v>
          </cell>
          <cell r="K241">
            <v>0</v>
          </cell>
          <cell r="L241">
            <v>0</v>
          </cell>
          <cell r="M241">
            <v>0</v>
          </cell>
          <cell r="N241">
            <v>60</v>
          </cell>
          <cell r="O241">
            <v>0</v>
          </cell>
          <cell r="Q241" t="str">
            <v>Rain</v>
          </cell>
          <cell r="T241">
            <v>241</v>
          </cell>
          <cell r="U241">
            <v>0</v>
          </cell>
          <cell r="V241">
            <v>0</v>
          </cell>
          <cell r="W241">
            <v>0</v>
          </cell>
          <cell r="X241">
            <v>0</v>
          </cell>
          <cell r="Y241">
            <v>0</v>
          </cell>
          <cell r="Z241">
            <v>0</v>
          </cell>
          <cell r="AA241">
            <v>0</v>
          </cell>
        </row>
        <row r="242">
          <cell r="B242" t="str">
            <v>23  -  24</v>
          </cell>
          <cell r="C242" t="str">
            <v>OB</v>
          </cell>
          <cell r="D242">
            <v>0</v>
          </cell>
          <cell r="E242">
            <v>0</v>
          </cell>
          <cell r="F242">
            <v>0</v>
          </cell>
          <cell r="G242">
            <v>0</v>
          </cell>
          <cell r="H242">
            <v>0</v>
          </cell>
          <cell r="I242">
            <v>0</v>
          </cell>
          <cell r="J242">
            <v>0</v>
          </cell>
          <cell r="K242">
            <v>0</v>
          </cell>
          <cell r="L242">
            <v>0</v>
          </cell>
          <cell r="M242">
            <v>0</v>
          </cell>
          <cell r="N242">
            <v>0</v>
          </cell>
          <cell r="O242">
            <v>60</v>
          </cell>
          <cell r="Q242" t="str">
            <v>Slippery</v>
          </cell>
          <cell r="T242">
            <v>242</v>
          </cell>
          <cell r="U242">
            <v>0</v>
          </cell>
          <cell r="V242">
            <v>0</v>
          </cell>
          <cell r="W242">
            <v>0</v>
          </cell>
          <cell r="X242">
            <v>0</v>
          </cell>
          <cell r="Y242">
            <v>0</v>
          </cell>
          <cell r="Z242">
            <v>0</v>
          </cell>
          <cell r="AA242">
            <v>0</v>
          </cell>
        </row>
        <row r="243">
          <cell r="B243" t="str">
            <v>24  -  01</v>
          </cell>
          <cell r="C243" t="str">
            <v>OB</v>
          </cell>
          <cell r="D243">
            <v>0</v>
          </cell>
          <cell r="E243">
            <v>0</v>
          </cell>
          <cell r="F243">
            <v>0</v>
          </cell>
          <cell r="G243">
            <v>0</v>
          </cell>
          <cell r="H243">
            <v>0</v>
          </cell>
          <cell r="I243">
            <v>0</v>
          </cell>
          <cell r="J243">
            <v>0</v>
          </cell>
          <cell r="K243">
            <v>0</v>
          </cell>
          <cell r="L243">
            <v>0</v>
          </cell>
          <cell r="M243">
            <v>0</v>
          </cell>
          <cell r="N243">
            <v>0</v>
          </cell>
          <cell r="O243">
            <v>60</v>
          </cell>
          <cell r="Q243" t="str">
            <v>Slippery</v>
          </cell>
          <cell r="T243">
            <v>243</v>
          </cell>
          <cell r="U243">
            <v>0</v>
          </cell>
          <cell r="V243">
            <v>0</v>
          </cell>
          <cell r="W243">
            <v>0</v>
          </cell>
          <cell r="X243">
            <v>0</v>
          </cell>
          <cell r="Y243">
            <v>0</v>
          </cell>
          <cell r="Z243">
            <v>0</v>
          </cell>
          <cell r="AA243">
            <v>0</v>
          </cell>
        </row>
        <row r="244">
          <cell r="B244" t="str">
            <v>01  -  02</v>
          </cell>
          <cell r="C244" t="str">
            <v>OB</v>
          </cell>
          <cell r="D244">
            <v>0</v>
          </cell>
          <cell r="E244">
            <v>0</v>
          </cell>
          <cell r="F244">
            <v>0</v>
          </cell>
          <cell r="G244">
            <v>0</v>
          </cell>
          <cell r="H244">
            <v>0</v>
          </cell>
          <cell r="I244">
            <v>0</v>
          </cell>
          <cell r="J244">
            <v>0</v>
          </cell>
          <cell r="K244">
            <v>0</v>
          </cell>
          <cell r="L244">
            <v>0</v>
          </cell>
          <cell r="M244">
            <v>0</v>
          </cell>
          <cell r="N244">
            <v>0</v>
          </cell>
          <cell r="O244">
            <v>60</v>
          </cell>
          <cell r="Q244" t="str">
            <v>Slippery</v>
          </cell>
          <cell r="T244">
            <v>244</v>
          </cell>
          <cell r="U244">
            <v>0</v>
          </cell>
          <cell r="V244">
            <v>0</v>
          </cell>
          <cell r="W244">
            <v>0</v>
          </cell>
          <cell r="X244">
            <v>0</v>
          </cell>
          <cell r="Y244">
            <v>0</v>
          </cell>
          <cell r="Z244">
            <v>0</v>
          </cell>
          <cell r="AA244">
            <v>0</v>
          </cell>
        </row>
        <row r="245">
          <cell r="B245" t="str">
            <v>02  -  03</v>
          </cell>
          <cell r="C245" t="str">
            <v>OB</v>
          </cell>
          <cell r="D245">
            <v>264</v>
          </cell>
          <cell r="E245">
            <v>633.6</v>
          </cell>
          <cell r="F245">
            <v>0</v>
          </cell>
          <cell r="G245">
            <v>2</v>
          </cell>
          <cell r="H245">
            <v>3</v>
          </cell>
          <cell r="I245">
            <v>5</v>
          </cell>
          <cell r="J245">
            <v>25</v>
          </cell>
          <cell r="K245">
            <v>0</v>
          </cell>
          <cell r="L245">
            <v>0</v>
          </cell>
          <cell r="M245">
            <v>0</v>
          </cell>
          <cell r="N245">
            <v>0</v>
          </cell>
          <cell r="O245">
            <v>35</v>
          </cell>
          <cell r="Q245" t="str">
            <v>Slippery, Start 03:25</v>
          </cell>
          <cell r="T245">
            <v>245</v>
          </cell>
          <cell r="U245">
            <v>0</v>
          </cell>
          <cell r="V245">
            <v>0</v>
          </cell>
          <cell r="W245">
            <v>0</v>
          </cell>
          <cell r="X245">
            <v>0</v>
          </cell>
          <cell r="Y245">
            <v>0</v>
          </cell>
          <cell r="Z245">
            <v>0</v>
          </cell>
          <cell r="AA245">
            <v>0</v>
          </cell>
        </row>
        <row r="246">
          <cell r="B246" t="str">
            <v>03  -  04</v>
          </cell>
          <cell r="C246" t="str">
            <v>OB</v>
          </cell>
          <cell r="D246">
            <v>0</v>
          </cell>
          <cell r="E246">
            <v>0</v>
          </cell>
          <cell r="F246">
            <v>0</v>
          </cell>
          <cell r="G246">
            <v>0</v>
          </cell>
          <cell r="H246">
            <v>0</v>
          </cell>
          <cell r="I246">
            <v>0</v>
          </cell>
          <cell r="J246">
            <v>0</v>
          </cell>
          <cell r="K246">
            <v>0</v>
          </cell>
          <cell r="L246">
            <v>0</v>
          </cell>
          <cell r="M246">
            <v>0</v>
          </cell>
          <cell r="N246">
            <v>60</v>
          </cell>
          <cell r="O246">
            <v>0</v>
          </cell>
          <cell r="Q246" t="str">
            <v>Rain 03:00</v>
          </cell>
          <cell r="T246">
            <v>246</v>
          </cell>
          <cell r="U246">
            <v>0</v>
          </cell>
          <cell r="V246">
            <v>0</v>
          </cell>
          <cell r="W246">
            <v>0</v>
          </cell>
          <cell r="X246">
            <v>0</v>
          </cell>
          <cell r="Y246">
            <v>0</v>
          </cell>
          <cell r="Z246">
            <v>0</v>
          </cell>
          <cell r="AA246">
            <v>0</v>
          </cell>
        </row>
        <row r="247">
          <cell r="B247" t="str">
            <v>04  -  05</v>
          </cell>
          <cell r="C247" t="str">
            <v>OB</v>
          </cell>
          <cell r="D247">
            <v>0</v>
          </cell>
          <cell r="E247">
            <v>0</v>
          </cell>
          <cell r="F247">
            <v>0</v>
          </cell>
          <cell r="G247">
            <v>0</v>
          </cell>
          <cell r="H247">
            <v>0</v>
          </cell>
          <cell r="I247">
            <v>0</v>
          </cell>
          <cell r="J247">
            <v>0</v>
          </cell>
          <cell r="K247">
            <v>0</v>
          </cell>
          <cell r="L247">
            <v>0</v>
          </cell>
          <cell r="M247">
            <v>0</v>
          </cell>
          <cell r="N247">
            <v>0</v>
          </cell>
          <cell r="O247">
            <v>60</v>
          </cell>
          <cell r="Q247" t="str">
            <v>Slippery</v>
          </cell>
          <cell r="T247">
            <v>247</v>
          </cell>
          <cell r="U247">
            <v>0</v>
          </cell>
          <cell r="V247">
            <v>0</v>
          </cell>
          <cell r="W247">
            <v>0</v>
          </cell>
          <cell r="X247">
            <v>0</v>
          </cell>
          <cell r="Y247">
            <v>0</v>
          </cell>
          <cell r="Z247">
            <v>0</v>
          </cell>
          <cell r="AA247">
            <v>0</v>
          </cell>
        </row>
        <row r="248">
          <cell r="B248" t="str">
            <v>05  -  06</v>
          </cell>
          <cell r="C248" t="str">
            <v>OB</v>
          </cell>
          <cell r="D248">
            <v>0</v>
          </cell>
          <cell r="E248">
            <v>0</v>
          </cell>
          <cell r="F248">
            <v>0</v>
          </cell>
          <cell r="G248">
            <v>0</v>
          </cell>
          <cell r="H248">
            <v>0</v>
          </cell>
          <cell r="I248">
            <v>0</v>
          </cell>
          <cell r="J248">
            <v>0</v>
          </cell>
          <cell r="K248">
            <v>0</v>
          </cell>
          <cell r="L248">
            <v>0</v>
          </cell>
          <cell r="M248">
            <v>0</v>
          </cell>
          <cell r="N248">
            <v>0</v>
          </cell>
          <cell r="O248">
            <v>60</v>
          </cell>
          <cell r="Q248" t="str">
            <v>Slippery</v>
          </cell>
          <cell r="T248">
            <v>248</v>
          </cell>
          <cell r="U248">
            <v>0</v>
          </cell>
          <cell r="V248">
            <v>0</v>
          </cell>
          <cell r="W248">
            <v>0</v>
          </cell>
          <cell r="X248">
            <v>0</v>
          </cell>
          <cell r="Y248">
            <v>0</v>
          </cell>
          <cell r="Z248">
            <v>0</v>
          </cell>
          <cell r="AA248">
            <v>0</v>
          </cell>
        </row>
        <row r="249">
          <cell r="B249" t="str">
            <v>06  -  07</v>
          </cell>
          <cell r="C249" t="str">
            <v>OB</v>
          </cell>
          <cell r="D249">
            <v>0</v>
          </cell>
          <cell r="E249">
            <v>0</v>
          </cell>
          <cell r="F249">
            <v>0</v>
          </cell>
          <cell r="G249">
            <v>0</v>
          </cell>
          <cell r="H249">
            <v>0</v>
          </cell>
          <cell r="I249">
            <v>0</v>
          </cell>
          <cell r="J249">
            <v>0</v>
          </cell>
          <cell r="K249">
            <v>0</v>
          </cell>
          <cell r="L249">
            <v>0</v>
          </cell>
          <cell r="M249">
            <v>0</v>
          </cell>
          <cell r="N249">
            <v>0</v>
          </cell>
          <cell r="O249">
            <v>60</v>
          </cell>
          <cell r="Q249" t="str">
            <v>Slippery</v>
          </cell>
          <cell r="T249">
            <v>249</v>
          </cell>
          <cell r="U249">
            <v>0</v>
          </cell>
          <cell r="V249">
            <v>0</v>
          </cell>
          <cell r="W249">
            <v>0</v>
          </cell>
          <cell r="X249">
            <v>0</v>
          </cell>
          <cell r="Y249">
            <v>0</v>
          </cell>
          <cell r="Z249">
            <v>0</v>
          </cell>
          <cell r="AA249">
            <v>0</v>
          </cell>
        </row>
        <row r="250">
          <cell r="B250" t="str">
            <v>RESUME</v>
          </cell>
          <cell r="C250" t="str">
            <v>PROD</v>
          </cell>
          <cell r="E250" t="str">
            <v>PROD'TY</v>
          </cell>
          <cell r="G250" t="str">
            <v>WORK HOURS</v>
          </cell>
          <cell r="J250" t="str">
            <v>LOST TIME</v>
          </cell>
          <cell r="L250" t="str">
            <v>DOWN</v>
          </cell>
          <cell r="M250" t="str">
            <v>PA</v>
          </cell>
          <cell r="O250" t="str">
            <v>UA PROD</v>
          </cell>
          <cell r="Q250" t="str">
            <v>OPERATOR</v>
          </cell>
          <cell r="R250" t="str">
            <v>GROUP LEADER</v>
          </cell>
          <cell r="T250">
            <v>250</v>
          </cell>
        </row>
        <row r="251">
          <cell r="B251" t="str">
            <v>GROUP</v>
          </cell>
          <cell r="C251" t="str">
            <v>WASTE</v>
          </cell>
          <cell r="D251" t="str">
            <v>CC</v>
          </cell>
          <cell r="E251" t="str">
            <v>WASTE</v>
          </cell>
          <cell r="F251" t="str">
            <v>CC</v>
          </cell>
          <cell r="G251" t="str">
            <v>WASTE</v>
          </cell>
          <cell r="H251" t="str">
            <v>CC</v>
          </cell>
          <cell r="I251" t="str">
            <v>GEN</v>
          </cell>
          <cell r="J251" t="str">
            <v>DELAY</v>
          </cell>
          <cell r="K251" t="str">
            <v>IDLE</v>
          </cell>
          <cell r="L251" t="str">
            <v>TIME</v>
          </cell>
          <cell r="M251" t="str">
            <v>PLAN</v>
          </cell>
          <cell r="N251" t="str">
            <v>ACT</v>
          </cell>
          <cell r="O251" t="str">
            <v>PLAN</v>
          </cell>
          <cell r="P251" t="str">
            <v>ACT</v>
          </cell>
          <cell r="T251">
            <v>251</v>
          </cell>
        </row>
        <row r="252">
          <cell r="B252" t="str">
            <v>Shift 1</v>
          </cell>
          <cell r="C252">
            <v>6092</v>
          </cell>
          <cell r="D252">
            <v>0</v>
          </cell>
          <cell r="E252">
            <v>1015.3333333333334</v>
          </cell>
          <cell r="F252">
            <v>0</v>
          </cell>
          <cell r="G252">
            <v>6</v>
          </cell>
          <cell r="H252">
            <v>0</v>
          </cell>
          <cell r="I252">
            <v>0</v>
          </cell>
          <cell r="J252">
            <v>1</v>
          </cell>
          <cell r="K252">
            <v>1</v>
          </cell>
          <cell r="L252">
            <v>0</v>
          </cell>
          <cell r="M252">
            <v>0.95</v>
          </cell>
          <cell r="N252">
            <v>1</v>
          </cell>
          <cell r="O252">
            <v>0.875</v>
          </cell>
          <cell r="P252">
            <v>0.75</v>
          </cell>
          <cell r="Q252">
            <v>0</v>
          </cell>
          <cell r="R252">
            <v>0</v>
          </cell>
          <cell r="T252">
            <v>252</v>
          </cell>
          <cell r="U252">
            <v>0</v>
          </cell>
          <cell r="V252">
            <v>0</v>
          </cell>
          <cell r="W252">
            <v>0</v>
          </cell>
          <cell r="X252">
            <v>0</v>
          </cell>
          <cell r="Y252">
            <v>0</v>
          </cell>
          <cell r="Z252">
            <v>0</v>
          </cell>
          <cell r="AA252">
            <v>0</v>
          </cell>
        </row>
        <row r="253">
          <cell r="B253" t="str">
            <v>Shift 2</v>
          </cell>
          <cell r="C253">
            <v>1684</v>
          </cell>
          <cell r="D253">
            <v>0</v>
          </cell>
          <cell r="E253">
            <v>962.28571428571433</v>
          </cell>
          <cell r="F253">
            <v>0</v>
          </cell>
          <cell r="G253">
            <v>1.75</v>
          </cell>
          <cell r="H253">
            <v>0</v>
          </cell>
          <cell r="I253">
            <v>0</v>
          </cell>
          <cell r="J253">
            <v>0.66666666666666663</v>
          </cell>
          <cell r="K253">
            <v>5.583333333333333</v>
          </cell>
          <cell r="L253">
            <v>0</v>
          </cell>
          <cell r="M253">
            <v>0.95</v>
          </cell>
          <cell r="N253">
            <v>1</v>
          </cell>
          <cell r="O253">
            <v>0.875</v>
          </cell>
          <cell r="P253">
            <v>0.21875</v>
          </cell>
          <cell r="Q253">
            <v>0</v>
          </cell>
          <cell r="R253">
            <v>0</v>
          </cell>
          <cell r="T253">
            <v>253</v>
          </cell>
          <cell r="U253">
            <v>0</v>
          </cell>
          <cell r="V253">
            <v>0</v>
          </cell>
          <cell r="W253">
            <v>0</v>
          </cell>
          <cell r="X253">
            <v>0</v>
          </cell>
          <cell r="Y253">
            <v>0</v>
          </cell>
          <cell r="Z253">
            <v>0</v>
          </cell>
          <cell r="AA253">
            <v>0</v>
          </cell>
        </row>
        <row r="254">
          <cell r="B254" t="str">
            <v>Shift 3</v>
          </cell>
          <cell r="C254">
            <v>264</v>
          </cell>
          <cell r="D254">
            <v>0</v>
          </cell>
          <cell r="E254">
            <v>633.6</v>
          </cell>
          <cell r="F254">
            <v>0</v>
          </cell>
          <cell r="G254">
            <v>0.41666666666666669</v>
          </cell>
          <cell r="H254">
            <v>0</v>
          </cell>
          <cell r="I254">
            <v>0</v>
          </cell>
          <cell r="J254">
            <v>0</v>
          </cell>
          <cell r="K254">
            <v>7.583333333333333</v>
          </cell>
          <cell r="L254">
            <v>0</v>
          </cell>
          <cell r="M254">
            <v>0.95</v>
          </cell>
          <cell r="N254">
            <v>1</v>
          </cell>
          <cell r="O254">
            <v>0.875</v>
          </cell>
          <cell r="P254">
            <v>5.2083333333333336E-2</v>
          </cell>
          <cell r="Q254">
            <v>0</v>
          </cell>
          <cell r="R254">
            <v>0</v>
          </cell>
          <cell r="T254">
            <v>254</v>
          </cell>
          <cell r="U254">
            <v>0</v>
          </cell>
          <cell r="V254">
            <v>0</v>
          </cell>
          <cell r="W254">
            <v>0</v>
          </cell>
          <cell r="X254">
            <v>0</v>
          </cell>
          <cell r="Y254">
            <v>0</v>
          </cell>
          <cell r="Z254">
            <v>0</v>
          </cell>
          <cell r="AA254">
            <v>0</v>
          </cell>
        </row>
        <row r="255">
          <cell r="B255" t="str">
            <v>Shift 6</v>
          </cell>
          <cell r="C255">
            <v>7304</v>
          </cell>
          <cell r="D255">
            <v>0</v>
          </cell>
          <cell r="E255">
            <v>1007.448275862069</v>
          </cell>
          <cell r="F255">
            <v>0</v>
          </cell>
          <cell r="G255">
            <v>7.25</v>
          </cell>
          <cell r="H255">
            <v>0</v>
          </cell>
          <cell r="I255">
            <v>0</v>
          </cell>
          <cell r="J255">
            <v>1.1666666666666667</v>
          </cell>
          <cell r="K255">
            <v>2.5833333333333335</v>
          </cell>
          <cell r="L255">
            <v>0</v>
          </cell>
          <cell r="M255">
            <v>0.95</v>
          </cell>
          <cell r="N255">
            <v>1</v>
          </cell>
          <cell r="O255">
            <v>0.875</v>
          </cell>
          <cell r="P255">
            <v>0.65909090909090906</v>
          </cell>
          <cell r="Q255" t="str">
            <v>Mohammad Ali Mochsin</v>
          </cell>
          <cell r="R255" t="str">
            <v>Sutarno</v>
          </cell>
          <cell r="T255">
            <v>255</v>
          </cell>
          <cell r="U255">
            <v>0</v>
          </cell>
          <cell r="V255">
            <v>0</v>
          </cell>
          <cell r="W255">
            <v>0</v>
          </cell>
          <cell r="X255">
            <v>0</v>
          </cell>
          <cell r="Y255">
            <v>0</v>
          </cell>
          <cell r="Z255">
            <v>0</v>
          </cell>
          <cell r="AA255">
            <v>0</v>
          </cell>
        </row>
        <row r="256">
          <cell r="B256" t="str">
            <v>Shift 7</v>
          </cell>
          <cell r="C256">
            <v>736</v>
          </cell>
          <cell r="D256">
            <v>0</v>
          </cell>
          <cell r="E256">
            <v>802.90909090909099</v>
          </cell>
          <cell r="F256">
            <v>0</v>
          </cell>
          <cell r="G256">
            <v>0.91666666666666663</v>
          </cell>
          <cell r="H256">
            <v>0</v>
          </cell>
          <cell r="I256">
            <v>0</v>
          </cell>
          <cell r="J256">
            <v>0.5</v>
          </cell>
          <cell r="K256">
            <v>11.583333333333334</v>
          </cell>
          <cell r="L256">
            <v>0</v>
          </cell>
          <cell r="M256">
            <v>0.95</v>
          </cell>
          <cell r="N256">
            <v>1</v>
          </cell>
          <cell r="O256">
            <v>0.875</v>
          </cell>
          <cell r="P256">
            <v>7.0512820512820512E-2</v>
          </cell>
          <cell r="Q256" t="str">
            <v>Mohamad Ali Muhson</v>
          </cell>
          <cell r="R256" t="str">
            <v>Sudarso</v>
          </cell>
          <cell r="T256">
            <v>256</v>
          </cell>
          <cell r="U256">
            <v>0</v>
          </cell>
          <cell r="V256">
            <v>0</v>
          </cell>
          <cell r="W256">
            <v>0</v>
          </cell>
          <cell r="X256">
            <v>0</v>
          </cell>
          <cell r="Y256">
            <v>0</v>
          </cell>
          <cell r="Z256">
            <v>0</v>
          </cell>
          <cell r="AA256">
            <v>0</v>
          </cell>
        </row>
        <row r="257">
          <cell r="B257" t="str">
            <v>TOTAL</v>
          </cell>
          <cell r="C257">
            <v>8040</v>
          </cell>
          <cell r="D257">
            <v>0</v>
          </cell>
          <cell r="E257">
            <v>984.48979591836746</v>
          </cell>
          <cell r="F257">
            <v>0</v>
          </cell>
          <cell r="G257">
            <v>8.1666666666666661</v>
          </cell>
          <cell r="H257">
            <v>0</v>
          </cell>
          <cell r="I257">
            <v>0</v>
          </cell>
          <cell r="J257">
            <v>1.6666666666666667</v>
          </cell>
          <cell r="K257">
            <v>14.166666666666668</v>
          </cell>
          <cell r="L257">
            <v>0</v>
          </cell>
          <cell r="M257">
            <v>0.95</v>
          </cell>
          <cell r="N257">
            <v>1</v>
          </cell>
          <cell r="O257">
            <v>0.875</v>
          </cell>
          <cell r="P257">
            <v>0.34027777777777773</v>
          </cell>
          <cell r="Q257" t="str">
            <v>Hiras Silaban</v>
          </cell>
          <cell r="R257" t="str">
            <v>Fresye A L</v>
          </cell>
          <cell r="T257">
            <v>257</v>
          </cell>
          <cell r="U257">
            <v>0</v>
          </cell>
          <cell r="V257">
            <v>0</v>
          </cell>
          <cell r="W257">
            <v>0</v>
          </cell>
          <cell r="X257">
            <v>0</v>
          </cell>
          <cell r="Y257">
            <v>0</v>
          </cell>
          <cell r="Z257">
            <v>0</v>
          </cell>
          <cell r="AA257">
            <v>0</v>
          </cell>
        </row>
        <row r="258">
          <cell r="T258">
            <v>258</v>
          </cell>
        </row>
        <row r="259">
          <cell r="B259" t="str">
            <v>TIME</v>
          </cell>
          <cell r="C259" t="str">
            <v>WASTE</v>
          </cell>
          <cell r="D259" t="str">
            <v>EX710</v>
          </cell>
          <cell r="E259" t="str">
            <v>TYPE</v>
          </cell>
          <cell r="F259" t="str">
            <v>PC 3000</v>
          </cell>
          <cell r="H259" t="str">
            <v>Plan Prod'ty :</v>
          </cell>
          <cell r="J259">
            <v>1000</v>
          </cell>
          <cell r="M259" t="str">
            <v>Distance :</v>
          </cell>
          <cell r="O259">
            <v>4.0243349162787787</v>
          </cell>
          <cell r="T259">
            <v>259</v>
          </cell>
          <cell r="U259" t="str">
            <v>EX710</v>
          </cell>
        </row>
        <row r="260">
          <cell r="C260" t="str">
            <v>MAT</v>
          </cell>
          <cell r="D260" t="str">
            <v>PROD</v>
          </cell>
          <cell r="E260" t="str">
            <v>PROD'TY</v>
          </cell>
          <cell r="F260" t="str">
            <v>Q'TY DT</v>
          </cell>
          <cell r="J260" t="str">
            <v>HOURS</v>
          </cell>
          <cell r="Q260" t="str">
            <v>REMARK PRODUKTIVITAS</v>
          </cell>
          <cell r="T260">
            <v>260</v>
          </cell>
          <cell r="U260" t="str">
            <v>ROM</v>
          </cell>
          <cell r="V260" t="str">
            <v>Crush1</v>
          </cell>
          <cell r="W260" t="str">
            <v>Crush2</v>
          </cell>
          <cell r="X260" t="str">
            <v>Crush3</v>
          </cell>
          <cell r="Y260" t="str">
            <v>Crush4</v>
          </cell>
          <cell r="Z260" t="str">
            <v>Crush5</v>
          </cell>
          <cell r="AA260" t="str">
            <v>Crush6</v>
          </cell>
        </row>
        <row r="261">
          <cell r="E261" t="str">
            <v>( By work )</v>
          </cell>
          <cell r="F261" t="str">
            <v>730E</v>
          </cell>
          <cell r="G261" t="str">
            <v>1500</v>
          </cell>
          <cell r="H261" t="str">
            <v>785</v>
          </cell>
          <cell r="I261" t="str">
            <v>Total</v>
          </cell>
          <cell r="J261" t="str">
            <v>Work</v>
          </cell>
          <cell r="K261" t="str">
            <v>General</v>
          </cell>
          <cell r="L261" t="str">
            <v>Delay</v>
          </cell>
          <cell r="M261" t="str">
            <v>Idle</v>
          </cell>
          <cell r="N261" t="str">
            <v>Rain</v>
          </cell>
          <cell r="O261" t="str">
            <v>Slipp</v>
          </cell>
          <cell r="P261" t="str">
            <v>B/D</v>
          </cell>
          <cell r="T261">
            <v>261</v>
          </cell>
        </row>
        <row r="262">
          <cell r="B262" t="str">
            <v>07  - 08</v>
          </cell>
          <cell r="C262" t="str">
            <v>OB</v>
          </cell>
          <cell r="D262">
            <v>532</v>
          </cell>
          <cell r="E262">
            <v>912</v>
          </cell>
          <cell r="F262">
            <v>0</v>
          </cell>
          <cell r="G262">
            <v>0</v>
          </cell>
          <cell r="H262">
            <v>10</v>
          </cell>
          <cell r="I262">
            <v>10</v>
          </cell>
          <cell r="J262">
            <v>35</v>
          </cell>
          <cell r="K262">
            <v>0</v>
          </cell>
          <cell r="L262">
            <v>25</v>
          </cell>
          <cell r="M262">
            <v>0</v>
          </cell>
          <cell r="N262">
            <v>0</v>
          </cell>
          <cell r="O262">
            <v>0</v>
          </cell>
          <cell r="Q262" t="str">
            <v>Waiting Operator, P2H Start 07:25</v>
          </cell>
          <cell r="T262">
            <v>262</v>
          </cell>
          <cell r="U262">
            <v>0</v>
          </cell>
          <cell r="V262">
            <v>0</v>
          </cell>
          <cell r="W262">
            <v>0</v>
          </cell>
          <cell r="X262">
            <v>0</v>
          </cell>
          <cell r="Y262">
            <v>0</v>
          </cell>
          <cell r="Z262">
            <v>0</v>
          </cell>
          <cell r="AA262">
            <v>0</v>
          </cell>
        </row>
        <row r="263">
          <cell r="B263" t="str">
            <v>08  - 09</v>
          </cell>
          <cell r="C263" t="str">
            <v>OB</v>
          </cell>
          <cell r="D263">
            <v>912</v>
          </cell>
          <cell r="E263">
            <v>912</v>
          </cell>
          <cell r="F263">
            <v>0</v>
          </cell>
          <cell r="G263">
            <v>0</v>
          </cell>
          <cell r="H263">
            <v>11</v>
          </cell>
          <cell r="I263">
            <v>11</v>
          </cell>
          <cell r="J263">
            <v>60</v>
          </cell>
          <cell r="K263">
            <v>0</v>
          </cell>
          <cell r="L263">
            <v>0</v>
          </cell>
          <cell r="M263">
            <v>0</v>
          </cell>
          <cell r="N263">
            <v>0</v>
          </cell>
          <cell r="O263">
            <v>0</v>
          </cell>
          <cell r="Q263">
            <v>0</v>
          </cell>
          <cell r="T263">
            <v>263</v>
          </cell>
          <cell r="U263">
            <v>0</v>
          </cell>
          <cell r="V263">
            <v>0</v>
          </cell>
          <cell r="W263">
            <v>0</v>
          </cell>
          <cell r="X263">
            <v>0</v>
          </cell>
          <cell r="Y263">
            <v>0</v>
          </cell>
          <cell r="Z263">
            <v>0</v>
          </cell>
          <cell r="AA263">
            <v>0</v>
          </cell>
        </row>
        <row r="264">
          <cell r="B264" t="str">
            <v>09  - 10</v>
          </cell>
          <cell r="C264" t="str">
            <v>OB</v>
          </cell>
          <cell r="D264">
            <v>912</v>
          </cell>
          <cell r="E264">
            <v>912</v>
          </cell>
          <cell r="F264">
            <v>0</v>
          </cell>
          <cell r="G264">
            <v>0</v>
          </cell>
          <cell r="H264">
            <v>11</v>
          </cell>
          <cell r="I264">
            <v>11</v>
          </cell>
          <cell r="J264">
            <v>60</v>
          </cell>
          <cell r="K264">
            <v>0</v>
          </cell>
          <cell r="L264">
            <v>0</v>
          </cell>
          <cell r="M264">
            <v>0</v>
          </cell>
          <cell r="N264">
            <v>0</v>
          </cell>
          <cell r="O264">
            <v>0</v>
          </cell>
          <cell r="Q264">
            <v>0</v>
          </cell>
          <cell r="T264">
            <v>264</v>
          </cell>
          <cell r="U264">
            <v>0</v>
          </cell>
          <cell r="V264">
            <v>0</v>
          </cell>
          <cell r="W264">
            <v>0</v>
          </cell>
          <cell r="X264">
            <v>0</v>
          </cell>
          <cell r="Y264">
            <v>0</v>
          </cell>
          <cell r="Z264">
            <v>0</v>
          </cell>
          <cell r="AA264">
            <v>0</v>
          </cell>
        </row>
        <row r="265">
          <cell r="B265" t="str">
            <v>10  - 11</v>
          </cell>
          <cell r="C265" t="str">
            <v>OB</v>
          </cell>
          <cell r="D265">
            <v>950</v>
          </cell>
          <cell r="E265">
            <v>950</v>
          </cell>
          <cell r="F265">
            <v>0</v>
          </cell>
          <cell r="G265">
            <v>0</v>
          </cell>
          <cell r="H265">
            <v>11</v>
          </cell>
          <cell r="I265">
            <v>11</v>
          </cell>
          <cell r="J265">
            <v>60</v>
          </cell>
          <cell r="K265">
            <v>0</v>
          </cell>
          <cell r="L265">
            <v>0</v>
          </cell>
          <cell r="M265">
            <v>0</v>
          </cell>
          <cell r="N265">
            <v>0</v>
          </cell>
          <cell r="O265">
            <v>0</v>
          </cell>
          <cell r="Q265">
            <v>0</v>
          </cell>
          <cell r="T265">
            <v>265</v>
          </cell>
          <cell r="U265">
            <v>0</v>
          </cell>
          <cell r="V265">
            <v>0</v>
          </cell>
          <cell r="W265">
            <v>0</v>
          </cell>
          <cell r="X265">
            <v>0</v>
          </cell>
          <cell r="Y265">
            <v>0</v>
          </cell>
          <cell r="Z265">
            <v>0</v>
          </cell>
          <cell r="AA265">
            <v>0</v>
          </cell>
        </row>
        <row r="266">
          <cell r="B266" t="str">
            <v>11  - 12</v>
          </cell>
          <cell r="C266" t="str">
            <v>OB</v>
          </cell>
          <cell r="D266">
            <v>836</v>
          </cell>
          <cell r="E266">
            <v>836</v>
          </cell>
          <cell r="F266">
            <v>0</v>
          </cell>
          <cell r="G266">
            <v>0</v>
          </cell>
          <cell r="H266">
            <v>11</v>
          </cell>
          <cell r="I266">
            <v>11</v>
          </cell>
          <cell r="J266">
            <v>60</v>
          </cell>
          <cell r="K266">
            <v>0</v>
          </cell>
          <cell r="L266">
            <v>0</v>
          </cell>
          <cell r="M266">
            <v>0</v>
          </cell>
          <cell r="N266">
            <v>0</v>
          </cell>
          <cell r="O266">
            <v>0</v>
          </cell>
          <cell r="Q266">
            <v>0</v>
          </cell>
          <cell r="T266">
            <v>266</v>
          </cell>
          <cell r="U266">
            <v>0</v>
          </cell>
          <cell r="V266">
            <v>0</v>
          </cell>
          <cell r="W266">
            <v>0</v>
          </cell>
          <cell r="X266">
            <v>0</v>
          </cell>
          <cell r="Y266">
            <v>0</v>
          </cell>
          <cell r="Z266">
            <v>0</v>
          </cell>
          <cell r="AA266">
            <v>0</v>
          </cell>
        </row>
        <row r="267">
          <cell r="B267" t="str">
            <v>12  - 13</v>
          </cell>
          <cell r="C267" t="str">
            <v>OB</v>
          </cell>
          <cell r="D267">
            <v>0</v>
          </cell>
          <cell r="E267">
            <v>0</v>
          </cell>
          <cell r="F267">
            <v>0</v>
          </cell>
          <cell r="G267">
            <v>0</v>
          </cell>
          <cell r="H267">
            <v>0</v>
          </cell>
          <cell r="I267">
            <v>0</v>
          </cell>
          <cell r="J267">
            <v>0</v>
          </cell>
          <cell r="K267">
            <v>0</v>
          </cell>
          <cell r="L267">
            <v>60</v>
          </cell>
          <cell r="M267">
            <v>0</v>
          </cell>
          <cell r="N267">
            <v>0</v>
          </cell>
          <cell r="O267">
            <v>0</v>
          </cell>
          <cell r="Q267" t="str">
            <v>Rest Time</v>
          </cell>
          <cell r="T267">
            <v>267</v>
          </cell>
          <cell r="U267">
            <v>0</v>
          </cell>
          <cell r="V267">
            <v>0</v>
          </cell>
          <cell r="W267">
            <v>0</v>
          </cell>
          <cell r="X267">
            <v>0</v>
          </cell>
          <cell r="Y267">
            <v>0</v>
          </cell>
          <cell r="Z267">
            <v>0</v>
          </cell>
          <cell r="AA267">
            <v>0</v>
          </cell>
        </row>
        <row r="268">
          <cell r="B268" t="str">
            <v>13  -  14</v>
          </cell>
          <cell r="C268" t="str">
            <v>OB</v>
          </cell>
          <cell r="D268">
            <v>874</v>
          </cell>
          <cell r="E268">
            <v>874</v>
          </cell>
          <cell r="F268">
            <v>0</v>
          </cell>
          <cell r="G268">
            <v>0</v>
          </cell>
          <cell r="H268">
            <v>10</v>
          </cell>
          <cell r="I268">
            <v>10</v>
          </cell>
          <cell r="J268">
            <v>60</v>
          </cell>
          <cell r="K268">
            <v>0</v>
          </cell>
          <cell r="L268">
            <v>0</v>
          </cell>
          <cell r="M268">
            <v>0</v>
          </cell>
          <cell r="N268">
            <v>0</v>
          </cell>
          <cell r="O268">
            <v>0</v>
          </cell>
          <cell r="Q268">
            <v>0</v>
          </cell>
          <cell r="T268">
            <v>268</v>
          </cell>
          <cell r="U268">
            <v>0</v>
          </cell>
          <cell r="V268">
            <v>0</v>
          </cell>
          <cell r="W268">
            <v>0</v>
          </cell>
          <cell r="X268">
            <v>0</v>
          </cell>
          <cell r="Y268">
            <v>0</v>
          </cell>
          <cell r="Z268">
            <v>0</v>
          </cell>
          <cell r="AA268">
            <v>0</v>
          </cell>
        </row>
        <row r="269">
          <cell r="B269" t="str">
            <v>14  -  15</v>
          </cell>
          <cell r="C269" t="str">
            <v>OB</v>
          </cell>
          <cell r="D269">
            <v>0</v>
          </cell>
          <cell r="E269">
            <v>0</v>
          </cell>
          <cell r="F269">
            <v>0</v>
          </cell>
          <cell r="G269">
            <v>0</v>
          </cell>
          <cell r="H269">
            <v>0</v>
          </cell>
          <cell r="I269">
            <v>0</v>
          </cell>
          <cell r="J269">
            <v>0</v>
          </cell>
          <cell r="K269">
            <v>0</v>
          </cell>
          <cell r="L269">
            <v>0</v>
          </cell>
          <cell r="M269">
            <v>0</v>
          </cell>
          <cell r="N269">
            <v>60</v>
          </cell>
          <cell r="O269">
            <v>0</v>
          </cell>
          <cell r="Q269" t="str">
            <v>Rain</v>
          </cell>
          <cell r="T269">
            <v>269</v>
          </cell>
          <cell r="U269">
            <v>0</v>
          </cell>
          <cell r="V269">
            <v>0</v>
          </cell>
          <cell r="W269">
            <v>0</v>
          </cell>
          <cell r="X269">
            <v>0</v>
          </cell>
          <cell r="Y269">
            <v>0</v>
          </cell>
          <cell r="Z269">
            <v>0</v>
          </cell>
          <cell r="AA269">
            <v>0</v>
          </cell>
        </row>
        <row r="270">
          <cell r="B270" t="str">
            <v>15  -  16</v>
          </cell>
          <cell r="C270" t="str">
            <v>OB</v>
          </cell>
          <cell r="D270">
            <v>0</v>
          </cell>
          <cell r="E270">
            <v>0</v>
          </cell>
          <cell r="F270">
            <v>0</v>
          </cell>
          <cell r="G270">
            <v>0</v>
          </cell>
          <cell r="H270">
            <v>0</v>
          </cell>
          <cell r="I270">
            <v>0</v>
          </cell>
          <cell r="J270">
            <v>0</v>
          </cell>
          <cell r="K270">
            <v>0</v>
          </cell>
          <cell r="L270">
            <v>0</v>
          </cell>
          <cell r="M270">
            <v>0</v>
          </cell>
          <cell r="N270">
            <v>0</v>
          </cell>
          <cell r="O270">
            <v>60</v>
          </cell>
          <cell r="Q270" t="str">
            <v>Slippery</v>
          </cell>
          <cell r="T270">
            <v>270</v>
          </cell>
          <cell r="U270">
            <v>0</v>
          </cell>
          <cell r="V270">
            <v>0</v>
          </cell>
          <cell r="W270">
            <v>0</v>
          </cell>
          <cell r="X270">
            <v>0</v>
          </cell>
          <cell r="Y270">
            <v>0</v>
          </cell>
          <cell r="Z270">
            <v>0</v>
          </cell>
          <cell r="AA270">
            <v>0</v>
          </cell>
        </row>
        <row r="271">
          <cell r="B271" t="str">
            <v>16  -  17</v>
          </cell>
          <cell r="C271" t="str">
            <v>OB</v>
          </cell>
          <cell r="D271">
            <v>304</v>
          </cell>
          <cell r="E271">
            <v>912</v>
          </cell>
          <cell r="F271">
            <v>0</v>
          </cell>
          <cell r="G271">
            <v>0</v>
          </cell>
          <cell r="H271">
            <v>8</v>
          </cell>
          <cell r="I271">
            <v>8</v>
          </cell>
          <cell r="J271">
            <v>20</v>
          </cell>
          <cell r="K271">
            <v>0</v>
          </cell>
          <cell r="L271">
            <v>0</v>
          </cell>
          <cell r="M271">
            <v>0</v>
          </cell>
          <cell r="N271">
            <v>0</v>
          </cell>
          <cell r="O271">
            <v>40</v>
          </cell>
          <cell r="Q271" t="str">
            <v>Slippery Start 16:40</v>
          </cell>
          <cell r="T271">
            <v>271</v>
          </cell>
          <cell r="U271">
            <v>0</v>
          </cell>
          <cell r="V271">
            <v>0</v>
          </cell>
          <cell r="W271">
            <v>0</v>
          </cell>
          <cell r="X271">
            <v>0</v>
          </cell>
          <cell r="Y271">
            <v>0</v>
          </cell>
          <cell r="Z271">
            <v>0</v>
          </cell>
          <cell r="AA271">
            <v>0</v>
          </cell>
        </row>
        <row r="272">
          <cell r="B272" t="str">
            <v>17  -  18</v>
          </cell>
          <cell r="C272" t="str">
            <v>OB</v>
          </cell>
          <cell r="D272">
            <v>836</v>
          </cell>
          <cell r="E272">
            <v>1003.2</v>
          </cell>
          <cell r="F272">
            <v>0</v>
          </cell>
          <cell r="G272">
            <v>0</v>
          </cell>
          <cell r="H272">
            <v>11</v>
          </cell>
          <cell r="I272">
            <v>11</v>
          </cell>
          <cell r="J272">
            <v>50</v>
          </cell>
          <cell r="K272">
            <v>0</v>
          </cell>
          <cell r="L272">
            <v>10</v>
          </cell>
          <cell r="M272">
            <v>0</v>
          </cell>
          <cell r="N272">
            <v>0</v>
          </cell>
          <cell r="O272">
            <v>0</v>
          </cell>
          <cell r="Q272" t="str">
            <v>Shift Change</v>
          </cell>
          <cell r="T272">
            <v>272</v>
          </cell>
          <cell r="U272">
            <v>0</v>
          </cell>
          <cell r="V272">
            <v>0</v>
          </cell>
          <cell r="W272">
            <v>0</v>
          </cell>
          <cell r="X272">
            <v>0</v>
          </cell>
          <cell r="Y272">
            <v>0</v>
          </cell>
          <cell r="Z272">
            <v>0</v>
          </cell>
          <cell r="AA272">
            <v>0</v>
          </cell>
        </row>
        <row r="273">
          <cell r="B273" t="str">
            <v>18  -  19</v>
          </cell>
          <cell r="C273" t="str">
            <v>OB</v>
          </cell>
          <cell r="D273">
            <v>570</v>
          </cell>
          <cell r="E273">
            <v>760</v>
          </cell>
          <cell r="F273">
            <v>0</v>
          </cell>
          <cell r="G273">
            <v>0</v>
          </cell>
          <cell r="H273">
            <v>11</v>
          </cell>
          <cell r="I273">
            <v>11</v>
          </cell>
          <cell r="J273">
            <v>45</v>
          </cell>
          <cell r="K273">
            <v>0</v>
          </cell>
          <cell r="L273">
            <v>15</v>
          </cell>
          <cell r="M273">
            <v>0</v>
          </cell>
          <cell r="N273">
            <v>0</v>
          </cell>
          <cell r="O273">
            <v>0</v>
          </cell>
          <cell r="Q273" t="str">
            <v>P2H, Start 18:15</v>
          </cell>
          <cell r="T273">
            <v>273</v>
          </cell>
          <cell r="U273">
            <v>0</v>
          </cell>
          <cell r="V273">
            <v>0</v>
          </cell>
          <cell r="W273">
            <v>0</v>
          </cell>
          <cell r="X273">
            <v>0</v>
          </cell>
          <cell r="Y273">
            <v>0</v>
          </cell>
          <cell r="Z273">
            <v>0</v>
          </cell>
          <cell r="AA273">
            <v>0</v>
          </cell>
        </row>
        <row r="274">
          <cell r="B274" t="str">
            <v>19  -  20</v>
          </cell>
          <cell r="C274" t="str">
            <v>OB</v>
          </cell>
          <cell r="D274">
            <v>0</v>
          </cell>
          <cell r="E274">
            <v>0</v>
          </cell>
          <cell r="F274">
            <v>0</v>
          </cell>
          <cell r="G274">
            <v>0</v>
          </cell>
          <cell r="H274">
            <v>0</v>
          </cell>
          <cell r="I274">
            <v>0</v>
          </cell>
          <cell r="J274">
            <v>0</v>
          </cell>
          <cell r="K274">
            <v>0</v>
          </cell>
          <cell r="L274">
            <v>0</v>
          </cell>
          <cell r="M274">
            <v>0</v>
          </cell>
          <cell r="N274">
            <v>60</v>
          </cell>
          <cell r="O274">
            <v>0</v>
          </cell>
          <cell r="Q274" t="str">
            <v>Rain</v>
          </cell>
          <cell r="T274">
            <v>274</v>
          </cell>
          <cell r="U274">
            <v>0</v>
          </cell>
          <cell r="V274">
            <v>0</v>
          </cell>
          <cell r="W274">
            <v>0</v>
          </cell>
          <cell r="X274">
            <v>0</v>
          </cell>
          <cell r="Y274">
            <v>0</v>
          </cell>
          <cell r="Z274">
            <v>0</v>
          </cell>
          <cell r="AA274">
            <v>0</v>
          </cell>
        </row>
        <row r="275">
          <cell r="B275" t="str">
            <v>20  -  21</v>
          </cell>
          <cell r="C275" t="str">
            <v>OB</v>
          </cell>
          <cell r="D275">
            <v>0</v>
          </cell>
          <cell r="E275">
            <v>0</v>
          </cell>
          <cell r="F275">
            <v>0</v>
          </cell>
          <cell r="G275">
            <v>0</v>
          </cell>
          <cell r="H275">
            <v>0</v>
          </cell>
          <cell r="I275">
            <v>0</v>
          </cell>
          <cell r="J275">
            <v>0</v>
          </cell>
          <cell r="K275">
            <v>0</v>
          </cell>
          <cell r="L275">
            <v>0</v>
          </cell>
          <cell r="M275">
            <v>0</v>
          </cell>
          <cell r="N275">
            <v>60</v>
          </cell>
          <cell r="O275">
            <v>0</v>
          </cell>
          <cell r="Q275" t="str">
            <v>Rain</v>
          </cell>
          <cell r="T275">
            <v>275</v>
          </cell>
          <cell r="U275">
            <v>0</v>
          </cell>
          <cell r="V275">
            <v>0</v>
          </cell>
          <cell r="W275">
            <v>0</v>
          </cell>
          <cell r="X275">
            <v>0</v>
          </cell>
          <cell r="Y275">
            <v>0</v>
          </cell>
          <cell r="Z275">
            <v>0</v>
          </cell>
          <cell r="AA275">
            <v>0</v>
          </cell>
        </row>
        <row r="276">
          <cell r="B276" t="str">
            <v>21  -  22</v>
          </cell>
          <cell r="C276" t="str">
            <v>OB</v>
          </cell>
          <cell r="D276">
            <v>0</v>
          </cell>
          <cell r="E276">
            <v>0</v>
          </cell>
          <cell r="F276">
            <v>0</v>
          </cell>
          <cell r="G276">
            <v>0</v>
          </cell>
          <cell r="H276">
            <v>0</v>
          </cell>
          <cell r="I276">
            <v>0</v>
          </cell>
          <cell r="J276">
            <v>0</v>
          </cell>
          <cell r="K276">
            <v>0</v>
          </cell>
          <cell r="L276">
            <v>0</v>
          </cell>
          <cell r="M276">
            <v>0</v>
          </cell>
          <cell r="N276">
            <v>60</v>
          </cell>
          <cell r="O276">
            <v>0</v>
          </cell>
          <cell r="Q276" t="str">
            <v>Rain</v>
          </cell>
          <cell r="T276">
            <v>276</v>
          </cell>
          <cell r="U276">
            <v>0</v>
          </cell>
          <cell r="V276">
            <v>0</v>
          </cell>
          <cell r="W276">
            <v>0</v>
          </cell>
          <cell r="X276">
            <v>0</v>
          </cell>
          <cell r="Y276">
            <v>0</v>
          </cell>
          <cell r="Z276">
            <v>0</v>
          </cell>
          <cell r="AA276">
            <v>0</v>
          </cell>
        </row>
        <row r="277">
          <cell r="B277" t="str">
            <v>22  -  23</v>
          </cell>
          <cell r="C277" t="str">
            <v>OB</v>
          </cell>
          <cell r="D277">
            <v>0</v>
          </cell>
          <cell r="E277">
            <v>0</v>
          </cell>
          <cell r="F277">
            <v>0</v>
          </cell>
          <cell r="G277">
            <v>0</v>
          </cell>
          <cell r="H277">
            <v>0</v>
          </cell>
          <cell r="I277">
            <v>0</v>
          </cell>
          <cell r="J277">
            <v>0</v>
          </cell>
          <cell r="K277">
            <v>0</v>
          </cell>
          <cell r="L277">
            <v>0</v>
          </cell>
          <cell r="M277">
            <v>0</v>
          </cell>
          <cell r="N277">
            <v>60</v>
          </cell>
          <cell r="O277">
            <v>0</v>
          </cell>
          <cell r="Q277" t="str">
            <v>Rain</v>
          </cell>
          <cell r="T277">
            <v>277</v>
          </cell>
          <cell r="U277">
            <v>0</v>
          </cell>
          <cell r="V277">
            <v>0</v>
          </cell>
          <cell r="W277">
            <v>0</v>
          </cell>
          <cell r="X277">
            <v>0</v>
          </cell>
          <cell r="Y277">
            <v>0</v>
          </cell>
          <cell r="Z277">
            <v>0</v>
          </cell>
          <cell r="AA277">
            <v>0</v>
          </cell>
        </row>
        <row r="278">
          <cell r="B278" t="str">
            <v>23  -  24</v>
          </cell>
          <cell r="C278" t="str">
            <v>OB</v>
          </cell>
          <cell r="D278">
            <v>0</v>
          </cell>
          <cell r="E278">
            <v>0</v>
          </cell>
          <cell r="F278">
            <v>0</v>
          </cell>
          <cell r="G278">
            <v>0</v>
          </cell>
          <cell r="H278">
            <v>0</v>
          </cell>
          <cell r="I278">
            <v>0</v>
          </cell>
          <cell r="J278">
            <v>0</v>
          </cell>
          <cell r="K278">
            <v>0</v>
          </cell>
          <cell r="L278">
            <v>0</v>
          </cell>
          <cell r="M278">
            <v>0</v>
          </cell>
          <cell r="N278">
            <v>0</v>
          </cell>
          <cell r="O278">
            <v>60</v>
          </cell>
          <cell r="Q278" t="str">
            <v>Slippery</v>
          </cell>
          <cell r="T278">
            <v>278</v>
          </cell>
          <cell r="U278">
            <v>0</v>
          </cell>
          <cell r="V278">
            <v>0</v>
          </cell>
          <cell r="W278">
            <v>0</v>
          </cell>
          <cell r="X278">
            <v>0</v>
          </cell>
          <cell r="Y278">
            <v>0</v>
          </cell>
          <cell r="Z278">
            <v>0</v>
          </cell>
          <cell r="AA278">
            <v>0</v>
          </cell>
        </row>
        <row r="279">
          <cell r="B279" t="str">
            <v>24  -  01</v>
          </cell>
          <cell r="C279" t="str">
            <v>OB</v>
          </cell>
          <cell r="D279">
            <v>0</v>
          </cell>
          <cell r="E279">
            <v>0</v>
          </cell>
          <cell r="F279">
            <v>0</v>
          </cell>
          <cell r="G279">
            <v>0</v>
          </cell>
          <cell r="H279">
            <v>0</v>
          </cell>
          <cell r="I279">
            <v>0</v>
          </cell>
          <cell r="J279">
            <v>0</v>
          </cell>
          <cell r="K279">
            <v>0</v>
          </cell>
          <cell r="L279">
            <v>0</v>
          </cell>
          <cell r="M279">
            <v>0</v>
          </cell>
          <cell r="N279">
            <v>0</v>
          </cell>
          <cell r="O279">
            <v>60</v>
          </cell>
          <cell r="Q279" t="str">
            <v>Slippery</v>
          </cell>
          <cell r="T279">
            <v>279</v>
          </cell>
          <cell r="U279">
            <v>0</v>
          </cell>
          <cell r="V279">
            <v>0</v>
          </cell>
          <cell r="W279">
            <v>0</v>
          </cell>
          <cell r="X279">
            <v>0</v>
          </cell>
          <cell r="Y279">
            <v>0</v>
          </cell>
          <cell r="Z279">
            <v>0</v>
          </cell>
          <cell r="AA279">
            <v>0</v>
          </cell>
        </row>
        <row r="280">
          <cell r="B280" t="str">
            <v>01  -  02</v>
          </cell>
          <cell r="C280" t="str">
            <v>OB</v>
          </cell>
          <cell r="D280">
            <v>266</v>
          </cell>
          <cell r="E280">
            <v>638.4</v>
          </cell>
          <cell r="F280">
            <v>0</v>
          </cell>
          <cell r="G280">
            <v>0</v>
          </cell>
          <cell r="H280">
            <v>7</v>
          </cell>
          <cell r="I280">
            <v>7</v>
          </cell>
          <cell r="J280">
            <v>25</v>
          </cell>
          <cell r="K280">
            <v>0</v>
          </cell>
          <cell r="L280">
            <v>0</v>
          </cell>
          <cell r="M280">
            <v>0</v>
          </cell>
          <cell r="N280">
            <v>0</v>
          </cell>
          <cell r="O280">
            <v>35</v>
          </cell>
          <cell r="Q280" t="str">
            <v>Slippery, Start 01:35</v>
          </cell>
          <cell r="T280">
            <v>280</v>
          </cell>
          <cell r="U280">
            <v>0</v>
          </cell>
          <cell r="V280">
            <v>0</v>
          </cell>
          <cell r="W280">
            <v>0</v>
          </cell>
          <cell r="X280">
            <v>0</v>
          </cell>
          <cell r="Y280">
            <v>0</v>
          </cell>
          <cell r="Z280">
            <v>0</v>
          </cell>
          <cell r="AA280">
            <v>0</v>
          </cell>
        </row>
        <row r="281">
          <cell r="B281" t="str">
            <v>02  -  03</v>
          </cell>
          <cell r="C281" t="str">
            <v>OB</v>
          </cell>
          <cell r="D281">
            <v>456</v>
          </cell>
          <cell r="E281">
            <v>547.20000000000005</v>
          </cell>
          <cell r="F281">
            <v>0</v>
          </cell>
          <cell r="G281">
            <v>0</v>
          </cell>
          <cell r="H281">
            <v>9</v>
          </cell>
          <cell r="I281">
            <v>9</v>
          </cell>
          <cell r="J281">
            <v>50</v>
          </cell>
          <cell r="K281">
            <v>0</v>
          </cell>
          <cell r="L281">
            <v>10</v>
          </cell>
          <cell r="M281">
            <v>0</v>
          </cell>
          <cell r="N281">
            <v>0</v>
          </cell>
          <cell r="O281">
            <v>0</v>
          </cell>
          <cell r="Q281" t="str">
            <v>02:50, Rain</v>
          </cell>
          <cell r="T281">
            <v>281</v>
          </cell>
          <cell r="U281">
            <v>0</v>
          </cell>
          <cell r="V281">
            <v>0</v>
          </cell>
          <cell r="W281">
            <v>0</v>
          </cell>
          <cell r="X281">
            <v>0</v>
          </cell>
          <cell r="Y281">
            <v>0</v>
          </cell>
          <cell r="Z281">
            <v>0</v>
          </cell>
          <cell r="AA281">
            <v>0</v>
          </cell>
        </row>
        <row r="282">
          <cell r="B282" t="str">
            <v>03  -  04</v>
          </cell>
          <cell r="C282" t="str">
            <v>OB</v>
          </cell>
          <cell r="D282">
            <v>0</v>
          </cell>
          <cell r="E282">
            <v>0</v>
          </cell>
          <cell r="F282">
            <v>0</v>
          </cell>
          <cell r="G282">
            <v>0</v>
          </cell>
          <cell r="H282">
            <v>0</v>
          </cell>
          <cell r="I282">
            <v>0</v>
          </cell>
          <cell r="J282">
            <v>0</v>
          </cell>
          <cell r="K282">
            <v>0</v>
          </cell>
          <cell r="L282">
            <v>0</v>
          </cell>
          <cell r="M282">
            <v>0</v>
          </cell>
          <cell r="N282">
            <v>60</v>
          </cell>
          <cell r="O282">
            <v>0</v>
          </cell>
          <cell r="Q282" t="str">
            <v>Rain</v>
          </cell>
          <cell r="T282">
            <v>282</v>
          </cell>
          <cell r="U282">
            <v>0</v>
          </cell>
          <cell r="V282">
            <v>0</v>
          </cell>
          <cell r="W282">
            <v>0</v>
          </cell>
          <cell r="X282">
            <v>0</v>
          </cell>
          <cell r="Y282">
            <v>0</v>
          </cell>
          <cell r="Z282">
            <v>0</v>
          </cell>
          <cell r="AA282">
            <v>0</v>
          </cell>
        </row>
        <row r="283">
          <cell r="B283" t="str">
            <v>04  -  05</v>
          </cell>
          <cell r="C283" t="str">
            <v>OB</v>
          </cell>
          <cell r="D283">
            <v>0</v>
          </cell>
          <cell r="E283">
            <v>0</v>
          </cell>
          <cell r="F283">
            <v>0</v>
          </cell>
          <cell r="G283">
            <v>0</v>
          </cell>
          <cell r="H283">
            <v>0</v>
          </cell>
          <cell r="I283">
            <v>0</v>
          </cell>
          <cell r="J283">
            <v>0</v>
          </cell>
          <cell r="K283">
            <v>0</v>
          </cell>
          <cell r="L283">
            <v>0</v>
          </cell>
          <cell r="M283">
            <v>0</v>
          </cell>
          <cell r="N283">
            <v>0</v>
          </cell>
          <cell r="O283">
            <v>60</v>
          </cell>
          <cell r="Q283" t="str">
            <v>Slippery</v>
          </cell>
          <cell r="T283">
            <v>283</v>
          </cell>
          <cell r="U283">
            <v>0</v>
          </cell>
          <cell r="V283">
            <v>0</v>
          </cell>
          <cell r="W283">
            <v>0</v>
          </cell>
          <cell r="X283">
            <v>0</v>
          </cell>
          <cell r="Y283">
            <v>0</v>
          </cell>
          <cell r="Z283">
            <v>0</v>
          </cell>
          <cell r="AA283">
            <v>0</v>
          </cell>
        </row>
        <row r="284">
          <cell r="B284" t="str">
            <v>05  -  06</v>
          </cell>
          <cell r="C284" t="str">
            <v>OB</v>
          </cell>
          <cell r="D284">
            <v>0</v>
          </cell>
          <cell r="E284">
            <v>0</v>
          </cell>
          <cell r="F284">
            <v>0</v>
          </cell>
          <cell r="G284">
            <v>0</v>
          </cell>
          <cell r="H284">
            <v>0</v>
          </cell>
          <cell r="I284">
            <v>0</v>
          </cell>
          <cell r="J284">
            <v>0</v>
          </cell>
          <cell r="K284">
            <v>0</v>
          </cell>
          <cell r="L284">
            <v>0</v>
          </cell>
          <cell r="M284">
            <v>0</v>
          </cell>
          <cell r="N284">
            <v>0</v>
          </cell>
          <cell r="O284">
            <v>60</v>
          </cell>
          <cell r="Q284" t="str">
            <v>Slippery</v>
          </cell>
          <cell r="T284">
            <v>284</v>
          </cell>
          <cell r="U284">
            <v>0</v>
          </cell>
          <cell r="V284">
            <v>0</v>
          </cell>
          <cell r="W284">
            <v>0</v>
          </cell>
          <cell r="X284">
            <v>0</v>
          </cell>
          <cell r="Y284">
            <v>0</v>
          </cell>
          <cell r="Z284">
            <v>0</v>
          </cell>
          <cell r="AA284">
            <v>0</v>
          </cell>
        </row>
        <row r="285">
          <cell r="B285" t="str">
            <v>06  -  07</v>
          </cell>
          <cell r="C285" t="str">
            <v>OB</v>
          </cell>
          <cell r="D285">
            <v>0</v>
          </cell>
          <cell r="E285">
            <v>0</v>
          </cell>
          <cell r="F285">
            <v>0</v>
          </cell>
          <cell r="G285">
            <v>0</v>
          </cell>
          <cell r="H285">
            <v>0</v>
          </cell>
          <cell r="I285">
            <v>0</v>
          </cell>
          <cell r="J285">
            <v>0</v>
          </cell>
          <cell r="K285">
            <v>30</v>
          </cell>
          <cell r="L285">
            <v>0</v>
          </cell>
          <cell r="M285">
            <v>0</v>
          </cell>
          <cell r="N285">
            <v>0</v>
          </cell>
          <cell r="O285">
            <v>30</v>
          </cell>
          <cell r="Q285" t="str">
            <v>Slippery</v>
          </cell>
          <cell r="T285">
            <v>285</v>
          </cell>
          <cell r="U285">
            <v>0</v>
          </cell>
          <cell r="V285">
            <v>0</v>
          </cell>
          <cell r="W285">
            <v>0</v>
          </cell>
          <cell r="X285">
            <v>0</v>
          </cell>
          <cell r="Y285">
            <v>0</v>
          </cell>
          <cell r="Z285">
            <v>0</v>
          </cell>
          <cell r="AA285">
            <v>0</v>
          </cell>
        </row>
        <row r="286">
          <cell r="B286" t="str">
            <v>RESUME</v>
          </cell>
          <cell r="C286" t="str">
            <v>PROD</v>
          </cell>
          <cell r="E286" t="str">
            <v>PROD'TY</v>
          </cell>
          <cell r="G286" t="str">
            <v>WORK HOURS</v>
          </cell>
          <cell r="J286" t="str">
            <v>LOST TIME</v>
          </cell>
          <cell r="L286" t="str">
            <v>DOWN</v>
          </cell>
          <cell r="M286" t="str">
            <v>PA</v>
          </cell>
          <cell r="O286" t="str">
            <v>UA PROD</v>
          </cell>
          <cell r="Q286" t="str">
            <v>OPERATOR</v>
          </cell>
          <cell r="R286" t="str">
            <v>GROUP LEADER</v>
          </cell>
          <cell r="T286">
            <v>286</v>
          </cell>
        </row>
        <row r="287">
          <cell r="B287" t="str">
            <v>GROUP</v>
          </cell>
          <cell r="C287" t="str">
            <v>WASTE</v>
          </cell>
          <cell r="D287" t="str">
            <v>CC</v>
          </cell>
          <cell r="E287" t="str">
            <v>WASTE</v>
          </cell>
          <cell r="F287" t="str">
            <v>CC</v>
          </cell>
          <cell r="G287" t="str">
            <v>WASTE</v>
          </cell>
          <cell r="H287" t="str">
            <v>CC</v>
          </cell>
          <cell r="I287" t="str">
            <v>GEN</v>
          </cell>
          <cell r="J287" t="str">
            <v>DELAY</v>
          </cell>
          <cell r="K287" t="str">
            <v>IDLE</v>
          </cell>
          <cell r="L287" t="str">
            <v>TIME</v>
          </cell>
          <cell r="M287" t="str">
            <v>PLAN</v>
          </cell>
          <cell r="N287" t="str">
            <v>ACT</v>
          </cell>
          <cell r="O287" t="str">
            <v>PLAN</v>
          </cell>
          <cell r="P287" t="str">
            <v>ACT</v>
          </cell>
          <cell r="T287">
            <v>287</v>
          </cell>
        </row>
        <row r="288">
          <cell r="B288" t="str">
            <v>Shift 1</v>
          </cell>
          <cell r="C288">
            <v>5016</v>
          </cell>
          <cell r="D288">
            <v>0</v>
          </cell>
          <cell r="E288">
            <v>898.38805970149258</v>
          </cell>
          <cell r="F288">
            <v>0</v>
          </cell>
          <cell r="G288">
            <v>5.583333333333333</v>
          </cell>
          <cell r="H288">
            <v>0</v>
          </cell>
          <cell r="I288">
            <v>0</v>
          </cell>
          <cell r="J288">
            <v>1.4166666666666667</v>
          </cell>
          <cell r="K288">
            <v>1</v>
          </cell>
          <cell r="L288">
            <v>0</v>
          </cell>
          <cell r="M288">
            <v>0.95</v>
          </cell>
          <cell r="N288">
            <v>1</v>
          </cell>
          <cell r="O288">
            <v>0.875</v>
          </cell>
          <cell r="P288">
            <v>0.69791666666666663</v>
          </cell>
          <cell r="Q288">
            <v>0</v>
          </cell>
          <cell r="R288">
            <v>0</v>
          </cell>
          <cell r="T288">
            <v>288</v>
          </cell>
          <cell r="U288">
            <v>0</v>
          </cell>
          <cell r="V288">
            <v>0</v>
          </cell>
          <cell r="W288">
            <v>0</v>
          </cell>
          <cell r="X288">
            <v>0</v>
          </cell>
          <cell r="Y288">
            <v>0</v>
          </cell>
          <cell r="Z288">
            <v>0</v>
          </cell>
          <cell r="AA288">
            <v>0</v>
          </cell>
        </row>
        <row r="289">
          <cell r="B289" t="str">
            <v>Shift 2</v>
          </cell>
          <cell r="C289">
            <v>1710</v>
          </cell>
          <cell r="D289">
            <v>0</v>
          </cell>
          <cell r="E289">
            <v>892.17391304347825</v>
          </cell>
          <cell r="F289">
            <v>0</v>
          </cell>
          <cell r="G289">
            <v>1.9166666666666667</v>
          </cell>
          <cell r="H289">
            <v>0</v>
          </cell>
          <cell r="I289">
            <v>0</v>
          </cell>
          <cell r="J289">
            <v>0.41666666666666669</v>
          </cell>
          <cell r="K289">
            <v>5.666666666666667</v>
          </cell>
          <cell r="L289">
            <v>0</v>
          </cell>
          <cell r="M289">
            <v>0.95</v>
          </cell>
          <cell r="N289">
            <v>1</v>
          </cell>
          <cell r="O289">
            <v>0.875</v>
          </cell>
          <cell r="P289">
            <v>0.23958333333333334</v>
          </cell>
          <cell r="Q289">
            <v>0</v>
          </cell>
          <cell r="R289">
            <v>0</v>
          </cell>
          <cell r="T289">
            <v>289</v>
          </cell>
          <cell r="U289">
            <v>0</v>
          </cell>
          <cell r="V289">
            <v>0</v>
          </cell>
          <cell r="W289">
            <v>0</v>
          </cell>
          <cell r="X289">
            <v>0</v>
          </cell>
          <cell r="Y289">
            <v>0</v>
          </cell>
          <cell r="Z289">
            <v>0</v>
          </cell>
          <cell r="AA289">
            <v>0</v>
          </cell>
        </row>
        <row r="290">
          <cell r="B290" t="str">
            <v>Shift 3</v>
          </cell>
          <cell r="C290">
            <v>722</v>
          </cell>
          <cell r="D290">
            <v>0</v>
          </cell>
          <cell r="E290">
            <v>577.6</v>
          </cell>
          <cell r="F290">
            <v>0</v>
          </cell>
          <cell r="G290">
            <v>1.25</v>
          </cell>
          <cell r="H290">
            <v>0</v>
          </cell>
          <cell r="I290">
            <v>0.5</v>
          </cell>
          <cell r="J290">
            <v>0.16666666666666666</v>
          </cell>
          <cell r="K290">
            <v>6.083333333333333</v>
          </cell>
          <cell r="L290">
            <v>0</v>
          </cell>
          <cell r="M290">
            <v>0.95</v>
          </cell>
          <cell r="N290">
            <v>1</v>
          </cell>
          <cell r="O290">
            <v>0.875</v>
          </cell>
          <cell r="P290">
            <v>0.21875</v>
          </cell>
          <cell r="Q290">
            <v>0</v>
          </cell>
          <cell r="R290">
            <v>0</v>
          </cell>
          <cell r="T290">
            <v>290</v>
          </cell>
          <cell r="U290">
            <v>0</v>
          </cell>
          <cell r="V290">
            <v>0</v>
          </cell>
          <cell r="W290">
            <v>0</v>
          </cell>
          <cell r="X290">
            <v>0</v>
          </cell>
          <cell r="Y290">
            <v>0</v>
          </cell>
          <cell r="Z290">
            <v>0</v>
          </cell>
          <cell r="AA290">
            <v>0</v>
          </cell>
        </row>
        <row r="291">
          <cell r="B291" t="str">
            <v>Shift 6</v>
          </cell>
          <cell r="C291">
            <v>6156</v>
          </cell>
          <cell r="D291">
            <v>0</v>
          </cell>
          <cell r="E291">
            <v>912</v>
          </cell>
          <cell r="F291">
            <v>0</v>
          </cell>
          <cell r="G291">
            <v>6.75</v>
          </cell>
          <cell r="H291">
            <v>0</v>
          </cell>
          <cell r="I291">
            <v>0</v>
          </cell>
          <cell r="J291">
            <v>1.5833333333333333</v>
          </cell>
          <cell r="K291">
            <v>2.6666666666666665</v>
          </cell>
          <cell r="L291">
            <v>0</v>
          </cell>
          <cell r="M291">
            <v>0.95</v>
          </cell>
          <cell r="N291">
            <v>1</v>
          </cell>
          <cell r="O291">
            <v>0.875</v>
          </cell>
          <cell r="P291">
            <v>0.61363636363636365</v>
          </cell>
          <cell r="Q291" t="str">
            <v>Hariyanto</v>
          </cell>
          <cell r="R291" t="str">
            <v>Bardono</v>
          </cell>
          <cell r="T291">
            <v>291</v>
          </cell>
          <cell r="U291">
            <v>0</v>
          </cell>
          <cell r="V291">
            <v>0</v>
          </cell>
          <cell r="W291">
            <v>0</v>
          </cell>
          <cell r="X291">
            <v>0</v>
          </cell>
          <cell r="Y291">
            <v>0</v>
          </cell>
          <cell r="Z291">
            <v>0</v>
          </cell>
          <cell r="AA291">
            <v>0</v>
          </cell>
        </row>
        <row r="292">
          <cell r="B292" t="str">
            <v>Shift 7</v>
          </cell>
          <cell r="C292">
            <v>1292</v>
          </cell>
          <cell r="D292">
            <v>0</v>
          </cell>
          <cell r="E292">
            <v>646</v>
          </cell>
          <cell r="F292">
            <v>0</v>
          </cell>
          <cell r="G292">
            <v>2</v>
          </cell>
          <cell r="H292">
            <v>0</v>
          </cell>
          <cell r="I292">
            <v>0.5</v>
          </cell>
          <cell r="J292">
            <v>0.41666666666666669</v>
          </cell>
          <cell r="K292">
            <v>10.083333333333334</v>
          </cell>
          <cell r="L292">
            <v>0</v>
          </cell>
          <cell r="M292">
            <v>0.95</v>
          </cell>
          <cell r="N292">
            <v>1</v>
          </cell>
          <cell r="O292">
            <v>0.875</v>
          </cell>
          <cell r="P292">
            <v>0.19230769230769232</v>
          </cell>
          <cell r="Q292" t="str">
            <v>Kristinus</v>
          </cell>
          <cell r="R292" t="str">
            <v>Saepudin</v>
          </cell>
          <cell r="T292">
            <v>292</v>
          </cell>
          <cell r="U292">
            <v>0</v>
          </cell>
          <cell r="V292">
            <v>0</v>
          </cell>
          <cell r="W292">
            <v>0</v>
          </cell>
          <cell r="X292">
            <v>0</v>
          </cell>
          <cell r="Y292">
            <v>0</v>
          </cell>
          <cell r="Z292">
            <v>0</v>
          </cell>
          <cell r="AA292">
            <v>0</v>
          </cell>
        </row>
        <row r="293">
          <cell r="B293" t="str">
            <v>TOTAL</v>
          </cell>
          <cell r="C293">
            <v>7448</v>
          </cell>
          <cell r="D293">
            <v>0</v>
          </cell>
          <cell r="E293">
            <v>851.2</v>
          </cell>
          <cell r="F293">
            <v>0</v>
          </cell>
          <cell r="G293">
            <v>8.75</v>
          </cell>
          <cell r="H293">
            <v>0</v>
          </cell>
          <cell r="I293">
            <v>0.5</v>
          </cell>
          <cell r="J293">
            <v>2</v>
          </cell>
          <cell r="K293">
            <v>12.75</v>
          </cell>
          <cell r="L293">
            <v>0</v>
          </cell>
          <cell r="M293">
            <v>0.95</v>
          </cell>
          <cell r="N293">
            <v>1</v>
          </cell>
          <cell r="O293">
            <v>0.875</v>
          </cell>
          <cell r="P293">
            <v>0.38541666666666669</v>
          </cell>
          <cell r="Q293" t="str">
            <v>Hiras Silaban</v>
          </cell>
          <cell r="R293" t="str">
            <v>Fresye A L</v>
          </cell>
          <cell r="T293">
            <v>293</v>
          </cell>
          <cell r="U293">
            <v>0</v>
          </cell>
          <cell r="V293">
            <v>0</v>
          </cell>
          <cell r="W293">
            <v>0</v>
          </cell>
          <cell r="X293">
            <v>0</v>
          </cell>
          <cell r="Y293">
            <v>0</v>
          </cell>
          <cell r="Z293">
            <v>0</v>
          </cell>
          <cell r="AA293">
            <v>0</v>
          </cell>
        </row>
        <row r="294">
          <cell r="T294">
            <v>294</v>
          </cell>
        </row>
        <row r="295">
          <cell r="B295" t="str">
            <v>TIME</v>
          </cell>
          <cell r="C295" t="str">
            <v>WASTE</v>
          </cell>
          <cell r="D295" t="str">
            <v>EX711</v>
          </cell>
          <cell r="E295" t="str">
            <v>TYPE</v>
          </cell>
          <cell r="F295" t="str">
            <v>PC 3000</v>
          </cell>
          <cell r="H295" t="str">
            <v>Plan Prod'ty :</v>
          </cell>
          <cell r="J295">
            <v>1000</v>
          </cell>
          <cell r="M295" t="str">
            <v>Distance :</v>
          </cell>
          <cell r="O295">
            <v>3.8595494266187251</v>
          </cell>
          <cell r="T295">
            <v>295</v>
          </cell>
          <cell r="U295" t="str">
            <v>EX711</v>
          </cell>
        </row>
        <row r="296">
          <cell r="C296" t="str">
            <v>MAT</v>
          </cell>
          <cell r="D296" t="str">
            <v>PROD</v>
          </cell>
          <cell r="E296" t="str">
            <v>PROD'TY</v>
          </cell>
          <cell r="F296" t="str">
            <v>Q'TY DT</v>
          </cell>
          <cell r="J296" t="str">
            <v>HOURS</v>
          </cell>
          <cell r="Q296" t="str">
            <v>REMARK PRODUKTIVITAS</v>
          </cell>
          <cell r="T296">
            <v>296</v>
          </cell>
          <cell r="U296" t="str">
            <v>ROM</v>
          </cell>
          <cell r="V296" t="str">
            <v>Crush1</v>
          </cell>
          <cell r="W296" t="str">
            <v>Crush2</v>
          </cell>
          <cell r="X296" t="str">
            <v>Crush3</v>
          </cell>
          <cell r="Y296" t="str">
            <v>Crush4</v>
          </cell>
          <cell r="Z296" t="str">
            <v>Crush5</v>
          </cell>
          <cell r="AA296" t="str">
            <v>Crush6</v>
          </cell>
        </row>
        <row r="297">
          <cell r="E297" t="str">
            <v>( By work )</v>
          </cell>
          <cell r="F297" t="str">
            <v>730E</v>
          </cell>
          <cell r="G297" t="str">
            <v>1500</v>
          </cell>
          <cell r="H297" t="str">
            <v>785</v>
          </cell>
          <cell r="I297" t="str">
            <v>Total</v>
          </cell>
          <cell r="J297" t="str">
            <v>Work</v>
          </cell>
          <cell r="K297" t="str">
            <v>General</v>
          </cell>
          <cell r="L297" t="str">
            <v>Delay</v>
          </cell>
          <cell r="M297" t="str">
            <v>Idle</v>
          </cell>
          <cell r="N297" t="str">
            <v>Rain</v>
          </cell>
          <cell r="O297" t="str">
            <v>Slipp</v>
          </cell>
          <cell r="P297" t="str">
            <v>B/D</v>
          </cell>
          <cell r="T297">
            <v>297</v>
          </cell>
        </row>
        <row r="298">
          <cell r="B298" t="str">
            <v>07  - 08</v>
          </cell>
          <cell r="C298" t="str">
            <v>OB</v>
          </cell>
          <cell r="D298">
            <v>756</v>
          </cell>
          <cell r="E298">
            <v>756</v>
          </cell>
          <cell r="F298">
            <v>0</v>
          </cell>
          <cell r="G298">
            <v>2</v>
          </cell>
          <cell r="H298">
            <v>7</v>
          </cell>
          <cell r="I298">
            <v>9</v>
          </cell>
          <cell r="J298">
            <v>60</v>
          </cell>
          <cell r="K298">
            <v>0</v>
          </cell>
          <cell r="L298">
            <v>0</v>
          </cell>
          <cell r="M298">
            <v>0</v>
          </cell>
          <cell r="N298">
            <v>0</v>
          </cell>
          <cell r="O298">
            <v>0</v>
          </cell>
          <cell r="Q298">
            <v>0</v>
          </cell>
          <cell r="T298">
            <v>298</v>
          </cell>
          <cell r="U298">
            <v>0</v>
          </cell>
          <cell r="V298">
            <v>0</v>
          </cell>
          <cell r="W298">
            <v>0</v>
          </cell>
          <cell r="X298">
            <v>0</v>
          </cell>
          <cell r="Y298">
            <v>0</v>
          </cell>
          <cell r="Z298">
            <v>0</v>
          </cell>
          <cell r="AA298">
            <v>0</v>
          </cell>
        </row>
        <row r="299">
          <cell r="B299" t="str">
            <v>08  - 09</v>
          </cell>
          <cell r="C299" t="str">
            <v>OB</v>
          </cell>
          <cell r="D299">
            <v>756</v>
          </cell>
          <cell r="E299">
            <v>756</v>
          </cell>
          <cell r="F299">
            <v>0</v>
          </cell>
          <cell r="G299">
            <v>2</v>
          </cell>
          <cell r="H299">
            <v>7</v>
          </cell>
          <cell r="I299">
            <v>9</v>
          </cell>
          <cell r="J299">
            <v>60</v>
          </cell>
          <cell r="K299">
            <v>0</v>
          </cell>
          <cell r="L299">
            <v>0</v>
          </cell>
          <cell r="M299">
            <v>0</v>
          </cell>
          <cell r="N299">
            <v>0</v>
          </cell>
          <cell r="O299">
            <v>0</v>
          </cell>
          <cell r="Q299">
            <v>0</v>
          </cell>
          <cell r="T299">
            <v>299</v>
          </cell>
          <cell r="U299">
            <v>0</v>
          </cell>
          <cell r="V299">
            <v>0</v>
          </cell>
          <cell r="W299">
            <v>0</v>
          </cell>
          <cell r="X299">
            <v>0</v>
          </cell>
          <cell r="Y299">
            <v>0</v>
          </cell>
          <cell r="Z299">
            <v>0</v>
          </cell>
          <cell r="AA299">
            <v>0</v>
          </cell>
        </row>
        <row r="300">
          <cell r="B300" t="str">
            <v>09  - 10</v>
          </cell>
          <cell r="C300" t="str">
            <v>OB</v>
          </cell>
          <cell r="D300">
            <v>1096</v>
          </cell>
          <cell r="E300">
            <v>1096</v>
          </cell>
          <cell r="F300">
            <v>0</v>
          </cell>
          <cell r="G300">
            <v>2</v>
          </cell>
          <cell r="H300">
            <v>7</v>
          </cell>
          <cell r="I300">
            <v>9</v>
          </cell>
          <cell r="J300">
            <v>60</v>
          </cell>
          <cell r="K300">
            <v>0</v>
          </cell>
          <cell r="L300">
            <v>0</v>
          </cell>
          <cell r="M300">
            <v>0</v>
          </cell>
          <cell r="N300">
            <v>0</v>
          </cell>
          <cell r="O300">
            <v>0</v>
          </cell>
          <cell r="Q300">
            <v>0</v>
          </cell>
          <cell r="T300">
            <v>300</v>
          </cell>
          <cell r="U300">
            <v>0</v>
          </cell>
          <cell r="V300">
            <v>0</v>
          </cell>
          <cell r="W300">
            <v>0</v>
          </cell>
          <cell r="X300">
            <v>0</v>
          </cell>
          <cell r="Y300">
            <v>0</v>
          </cell>
          <cell r="Z300">
            <v>0</v>
          </cell>
          <cell r="AA300">
            <v>0</v>
          </cell>
        </row>
        <row r="301">
          <cell r="B301" t="str">
            <v>10  - 11</v>
          </cell>
          <cell r="C301" t="str">
            <v>OB</v>
          </cell>
          <cell r="D301">
            <v>1248</v>
          </cell>
          <cell r="E301">
            <v>1248</v>
          </cell>
          <cell r="F301">
            <v>0</v>
          </cell>
          <cell r="G301">
            <v>2</v>
          </cell>
          <cell r="H301">
            <v>7</v>
          </cell>
          <cell r="I301">
            <v>9</v>
          </cell>
          <cell r="J301">
            <v>60</v>
          </cell>
          <cell r="K301">
            <v>0</v>
          </cell>
          <cell r="L301">
            <v>0</v>
          </cell>
          <cell r="M301">
            <v>0</v>
          </cell>
          <cell r="N301">
            <v>0</v>
          </cell>
          <cell r="O301">
            <v>0</v>
          </cell>
          <cell r="Q301">
            <v>0</v>
          </cell>
          <cell r="T301">
            <v>301</v>
          </cell>
          <cell r="U301">
            <v>0</v>
          </cell>
          <cell r="V301">
            <v>0</v>
          </cell>
          <cell r="W301">
            <v>0</v>
          </cell>
          <cell r="X301">
            <v>0</v>
          </cell>
          <cell r="Y301">
            <v>0</v>
          </cell>
          <cell r="Z301">
            <v>0</v>
          </cell>
          <cell r="AA301">
            <v>0</v>
          </cell>
        </row>
        <row r="302">
          <cell r="B302" t="str">
            <v>11  - 12</v>
          </cell>
          <cell r="C302" t="str">
            <v>OB</v>
          </cell>
          <cell r="D302">
            <v>1020</v>
          </cell>
          <cell r="E302">
            <v>1020</v>
          </cell>
          <cell r="F302">
            <v>0</v>
          </cell>
          <cell r="G302">
            <v>2</v>
          </cell>
          <cell r="H302">
            <v>7</v>
          </cell>
          <cell r="I302">
            <v>9</v>
          </cell>
          <cell r="J302">
            <v>60</v>
          </cell>
          <cell r="K302">
            <v>0</v>
          </cell>
          <cell r="L302">
            <v>0</v>
          </cell>
          <cell r="M302">
            <v>0</v>
          </cell>
          <cell r="N302">
            <v>0</v>
          </cell>
          <cell r="O302">
            <v>0</v>
          </cell>
          <cell r="Q302">
            <v>0</v>
          </cell>
          <cell r="T302">
            <v>302</v>
          </cell>
          <cell r="U302">
            <v>0</v>
          </cell>
          <cell r="V302">
            <v>0</v>
          </cell>
          <cell r="W302">
            <v>0</v>
          </cell>
          <cell r="X302">
            <v>0</v>
          </cell>
          <cell r="Y302">
            <v>0</v>
          </cell>
          <cell r="Z302">
            <v>0</v>
          </cell>
          <cell r="AA302">
            <v>0</v>
          </cell>
        </row>
        <row r="303">
          <cell r="B303" t="str">
            <v>12  - 13</v>
          </cell>
          <cell r="C303" t="str">
            <v>OB</v>
          </cell>
          <cell r="D303">
            <v>0</v>
          </cell>
          <cell r="E303">
            <v>0</v>
          </cell>
          <cell r="F303">
            <v>0</v>
          </cell>
          <cell r="G303">
            <v>0</v>
          </cell>
          <cell r="H303">
            <v>0</v>
          </cell>
          <cell r="I303">
            <v>0</v>
          </cell>
          <cell r="J303">
            <v>0</v>
          </cell>
          <cell r="K303">
            <v>0</v>
          </cell>
          <cell r="L303">
            <v>60</v>
          </cell>
          <cell r="M303">
            <v>0</v>
          </cell>
          <cell r="N303">
            <v>0</v>
          </cell>
          <cell r="O303">
            <v>0</v>
          </cell>
          <cell r="Q303" t="str">
            <v>Rest Time</v>
          </cell>
          <cell r="T303">
            <v>303</v>
          </cell>
          <cell r="U303">
            <v>0</v>
          </cell>
          <cell r="V303">
            <v>0</v>
          </cell>
          <cell r="W303">
            <v>0</v>
          </cell>
          <cell r="X303">
            <v>0</v>
          </cell>
          <cell r="Y303">
            <v>0</v>
          </cell>
          <cell r="Z303">
            <v>0</v>
          </cell>
          <cell r="AA303">
            <v>0</v>
          </cell>
        </row>
        <row r="304">
          <cell r="B304" t="str">
            <v>13  -  14</v>
          </cell>
          <cell r="C304" t="str">
            <v>OB</v>
          </cell>
          <cell r="D304">
            <v>1040</v>
          </cell>
          <cell r="E304">
            <v>1040</v>
          </cell>
          <cell r="F304">
            <v>0</v>
          </cell>
          <cell r="G304">
            <v>2</v>
          </cell>
          <cell r="H304">
            <v>7</v>
          </cell>
          <cell r="I304">
            <v>9</v>
          </cell>
          <cell r="J304">
            <v>60</v>
          </cell>
          <cell r="K304">
            <v>0</v>
          </cell>
          <cell r="L304">
            <v>0</v>
          </cell>
          <cell r="M304">
            <v>0</v>
          </cell>
          <cell r="N304">
            <v>0</v>
          </cell>
          <cell r="O304">
            <v>0</v>
          </cell>
          <cell r="Q304">
            <v>0</v>
          </cell>
          <cell r="T304">
            <v>304</v>
          </cell>
          <cell r="U304">
            <v>0</v>
          </cell>
          <cell r="V304">
            <v>0</v>
          </cell>
          <cell r="W304">
            <v>0</v>
          </cell>
          <cell r="X304">
            <v>0</v>
          </cell>
          <cell r="Y304">
            <v>0</v>
          </cell>
          <cell r="Z304">
            <v>0</v>
          </cell>
          <cell r="AA304">
            <v>0</v>
          </cell>
        </row>
        <row r="305">
          <cell r="B305" t="str">
            <v>14  -  15</v>
          </cell>
          <cell r="C305" t="str">
            <v>OB</v>
          </cell>
          <cell r="D305">
            <v>0</v>
          </cell>
          <cell r="E305">
            <v>0</v>
          </cell>
          <cell r="F305">
            <v>0</v>
          </cell>
          <cell r="G305">
            <v>0</v>
          </cell>
          <cell r="H305">
            <v>0</v>
          </cell>
          <cell r="I305">
            <v>0</v>
          </cell>
          <cell r="J305">
            <v>0</v>
          </cell>
          <cell r="K305">
            <v>0</v>
          </cell>
          <cell r="L305">
            <v>0</v>
          </cell>
          <cell r="M305">
            <v>0</v>
          </cell>
          <cell r="N305">
            <v>60</v>
          </cell>
          <cell r="O305">
            <v>0</v>
          </cell>
          <cell r="Q305" t="str">
            <v>Rain</v>
          </cell>
          <cell r="T305">
            <v>305</v>
          </cell>
          <cell r="U305">
            <v>0</v>
          </cell>
          <cell r="V305">
            <v>0</v>
          </cell>
          <cell r="W305">
            <v>0</v>
          </cell>
          <cell r="X305">
            <v>0</v>
          </cell>
          <cell r="Y305">
            <v>0</v>
          </cell>
          <cell r="Z305">
            <v>0</v>
          </cell>
          <cell r="AA305">
            <v>0</v>
          </cell>
        </row>
        <row r="306">
          <cell r="B306" t="str">
            <v>15  -  16</v>
          </cell>
          <cell r="C306" t="str">
            <v>OB</v>
          </cell>
          <cell r="D306">
            <v>0</v>
          </cell>
          <cell r="E306">
            <v>0</v>
          </cell>
          <cell r="F306">
            <v>0</v>
          </cell>
          <cell r="G306">
            <v>0</v>
          </cell>
          <cell r="H306">
            <v>0</v>
          </cell>
          <cell r="I306">
            <v>0</v>
          </cell>
          <cell r="J306">
            <v>0</v>
          </cell>
          <cell r="K306">
            <v>0</v>
          </cell>
          <cell r="L306">
            <v>0</v>
          </cell>
          <cell r="M306">
            <v>0</v>
          </cell>
          <cell r="N306">
            <v>0</v>
          </cell>
          <cell r="O306">
            <v>60</v>
          </cell>
          <cell r="Q306" t="str">
            <v>Slippery</v>
          </cell>
          <cell r="T306">
            <v>306</v>
          </cell>
          <cell r="U306">
            <v>0</v>
          </cell>
          <cell r="V306">
            <v>0</v>
          </cell>
          <cell r="W306">
            <v>0</v>
          </cell>
          <cell r="X306">
            <v>0</v>
          </cell>
          <cell r="Y306">
            <v>0</v>
          </cell>
          <cell r="Z306">
            <v>0</v>
          </cell>
          <cell r="AA306">
            <v>0</v>
          </cell>
        </row>
        <row r="307">
          <cell r="B307" t="str">
            <v>16  -  17</v>
          </cell>
          <cell r="C307" t="str">
            <v>OB</v>
          </cell>
          <cell r="D307">
            <v>340</v>
          </cell>
          <cell r="E307">
            <v>1020</v>
          </cell>
          <cell r="F307">
            <v>0</v>
          </cell>
          <cell r="G307">
            <v>2</v>
          </cell>
          <cell r="H307">
            <v>7</v>
          </cell>
          <cell r="I307">
            <v>9</v>
          </cell>
          <cell r="J307">
            <v>20</v>
          </cell>
          <cell r="K307">
            <v>0</v>
          </cell>
          <cell r="L307">
            <v>0</v>
          </cell>
          <cell r="M307">
            <v>0</v>
          </cell>
          <cell r="N307">
            <v>0</v>
          </cell>
          <cell r="O307">
            <v>40</v>
          </cell>
          <cell r="Q307" t="str">
            <v>Slippery Start 16:40</v>
          </cell>
          <cell r="T307">
            <v>307</v>
          </cell>
          <cell r="U307">
            <v>0</v>
          </cell>
          <cell r="V307">
            <v>0</v>
          </cell>
          <cell r="W307">
            <v>0</v>
          </cell>
          <cell r="X307">
            <v>0</v>
          </cell>
          <cell r="Y307">
            <v>0</v>
          </cell>
          <cell r="Z307">
            <v>0</v>
          </cell>
          <cell r="AA307">
            <v>0</v>
          </cell>
        </row>
        <row r="308">
          <cell r="B308" t="str">
            <v>17  -  18</v>
          </cell>
          <cell r="C308" t="str">
            <v>OB</v>
          </cell>
          <cell r="D308">
            <v>756</v>
          </cell>
          <cell r="E308">
            <v>907.2</v>
          </cell>
          <cell r="F308">
            <v>0</v>
          </cell>
          <cell r="G308">
            <v>2</v>
          </cell>
          <cell r="H308">
            <v>7</v>
          </cell>
          <cell r="I308">
            <v>9</v>
          </cell>
          <cell r="J308">
            <v>50</v>
          </cell>
          <cell r="K308">
            <v>0</v>
          </cell>
          <cell r="L308">
            <v>10</v>
          </cell>
          <cell r="M308">
            <v>0</v>
          </cell>
          <cell r="N308">
            <v>0</v>
          </cell>
          <cell r="O308">
            <v>0</v>
          </cell>
          <cell r="Q308" t="str">
            <v>Shift Change</v>
          </cell>
          <cell r="T308">
            <v>308</v>
          </cell>
          <cell r="U308">
            <v>0</v>
          </cell>
          <cell r="V308">
            <v>0</v>
          </cell>
          <cell r="W308">
            <v>0</v>
          </cell>
          <cell r="X308">
            <v>0</v>
          </cell>
          <cell r="Y308">
            <v>0</v>
          </cell>
          <cell r="Z308">
            <v>0</v>
          </cell>
          <cell r="AA308">
            <v>0</v>
          </cell>
        </row>
        <row r="309">
          <cell r="B309" t="str">
            <v>18  -  19</v>
          </cell>
          <cell r="C309" t="str">
            <v>OB</v>
          </cell>
          <cell r="D309">
            <v>284</v>
          </cell>
          <cell r="E309">
            <v>568</v>
          </cell>
          <cell r="F309">
            <v>0</v>
          </cell>
          <cell r="G309">
            <v>1</v>
          </cell>
          <cell r="H309">
            <v>6</v>
          </cell>
          <cell r="I309">
            <v>7</v>
          </cell>
          <cell r="J309">
            <v>30</v>
          </cell>
          <cell r="K309">
            <v>0</v>
          </cell>
          <cell r="L309">
            <v>30</v>
          </cell>
          <cell r="M309">
            <v>0</v>
          </cell>
          <cell r="N309">
            <v>0</v>
          </cell>
          <cell r="O309">
            <v>0</v>
          </cell>
          <cell r="Q309" t="str">
            <v>P2h, Start 18:10</v>
          </cell>
          <cell r="T309">
            <v>309</v>
          </cell>
          <cell r="U309">
            <v>0</v>
          </cell>
          <cell r="V309">
            <v>0</v>
          </cell>
          <cell r="W309">
            <v>0</v>
          </cell>
          <cell r="X309">
            <v>0</v>
          </cell>
          <cell r="Y309">
            <v>0</v>
          </cell>
          <cell r="Z309">
            <v>0</v>
          </cell>
          <cell r="AA309">
            <v>0</v>
          </cell>
        </row>
        <row r="310">
          <cell r="B310" t="str">
            <v>19  -  20</v>
          </cell>
          <cell r="C310" t="str">
            <v>OB</v>
          </cell>
          <cell r="D310">
            <v>0</v>
          </cell>
          <cell r="E310">
            <v>0</v>
          </cell>
          <cell r="F310">
            <v>0</v>
          </cell>
          <cell r="G310">
            <v>0</v>
          </cell>
          <cell r="H310">
            <v>0</v>
          </cell>
          <cell r="I310">
            <v>0</v>
          </cell>
          <cell r="J310">
            <v>0</v>
          </cell>
          <cell r="K310">
            <v>0</v>
          </cell>
          <cell r="L310">
            <v>0</v>
          </cell>
          <cell r="M310">
            <v>0</v>
          </cell>
          <cell r="N310">
            <v>60</v>
          </cell>
          <cell r="O310">
            <v>0</v>
          </cell>
          <cell r="Q310" t="str">
            <v>Rain</v>
          </cell>
          <cell r="T310">
            <v>310</v>
          </cell>
          <cell r="U310">
            <v>0</v>
          </cell>
          <cell r="V310">
            <v>0</v>
          </cell>
          <cell r="W310">
            <v>0</v>
          </cell>
          <cell r="X310">
            <v>0</v>
          </cell>
          <cell r="Y310">
            <v>0</v>
          </cell>
          <cell r="Z310">
            <v>0</v>
          </cell>
          <cell r="AA310">
            <v>0</v>
          </cell>
        </row>
        <row r="311">
          <cell r="B311" t="str">
            <v>20  -  21</v>
          </cell>
          <cell r="C311" t="str">
            <v>OB</v>
          </cell>
          <cell r="D311">
            <v>0</v>
          </cell>
          <cell r="E311">
            <v>0</v>
          </cell>
          <cell r="F311">
            <v>0</v>
          </cell>
          <cell r="G311">
            <v>0</v>
          </cell>
          <cell r="H311">
            <v>0</v>
          </cell>
          <cell r="I311">
            <v>0</v>
          </cell>
          <cell r="J311">
            <v>0</v>
          </cell>
          <cell r="K311">
            <v>0</v>
          </cell>
          <cell r="L311">
            <v>0</v>
          </cell>
          <cell r="M311">
            <v>0</v>
          </cell>
          <cell r="N311">
            <v>60</v>
          </cell>
          <cell r="O311">
            <v>0</v>
          </cell>
          <cell r="Q311" t="str">
            <v>Rain</v>
          </cell>
          <cell r="T311">
            <v>311</v>
          </cell>
          <cell r="U311">
            <v>0</v>
          </cell>
          <cell r="V311">
            <v>0</v>
          </cell>
          <cell r="W311">
            <v>0</v>
          </cell>
          <cell r="X311">
            <v>0</v>
          </cell>
          <cell r="Y311">
            <v>0</v>
          </cell>
          <cell r="Z311">
            <v>0</v>
          </cell>
          <cell r="AA311">
            <v>0</v>
          </cell>
        </row>
        <row r="312">
          <cell r="B312" t="str">
            <v>21  -  22</v>
          </cell>
          <cell r="C312" t="str">
            <v>OB</v>
          </cell>
          <cell r="D312">
            <v>0</v>
          </cell>
          <cell r="E312">
            <v>0</v>
          </cell>
          <cell r="F312">
            <v>0</v>
          </cell>
          <cell r="G312">
            <v>0</v>
          </cell>
          <cell r="H312">
            <v>0</v>
          </cell>
          <cell r="I312">
            <v>0</v>
          </cell>
          <cell r="J312">
            <v>0</v>
          </cell>
          <cell r="K312">
            <v>0</v>
          </cell>
          <cell r="L312">
            <v>0</v>
          </cell>
          <cell r="M312">
            <v>0</v>
          </cell>
          <cell r="N312">
            <v>60</v>
          </cell>
          <cell r="O312">
            <v>0</v>
          </cell>
          <cell r="Q312" t="str">
            <v>Rain</v>
          </cell>
          <cell r="T312">
            <v>312</v>
          </cell>
          <cell r="U312">
            <v>0</v>
          </cell>
          <cell r="V312">
            <v>0</v>
          </cell>
          <cell r="W312">
            <v>0</v>
          </cell>
          <cell r="X312">
            <v>0</v>
          </cell>
          <cell r="Y312">
            <v>0</v>
          </cell>
          <cell r="Z312">
            <v>0</v>
          </cell>
          <cell r="AA312">
            <v>0</v>
          </cell>
        </row>
        <row r="313">
          <cell r="B313" t="str">
            <v>22  -  23</v>
          </cell>
          <cell r="C313" t="str">
            <v>OB</v>
          </cell>
          <cell r="D313">
            <v>0</v>
          </cell>
          <cell r="E313">
            <v>0</v>
          </cell>
          <cell r="F313">
            <v>0</v>
          </cell>
          <cell r="G313">
            <v>0</v>
          </cell>
          <cell r="H313">
            <v>0</v>
          </cell>
          <cell r="I313">
            <v>0</v>
          </cell>
          <cell r="J313">
            <v>0</v>
          </cell>
          <cell r="K313">
            <v>0</v>
          </cell>
          <cell r="L313">
            <v>0</v>
          </cell>
          <cell r="M313">
            <v>0</v>
          </cell>
          <cell r="N313">
            <v>60</v>
          </cell>
          <cell r="O313">
            <v>0</v>
          </cell>
          <cell r="Q313" t="str">
            <v>Rain</v>
          </cell>
          <cell r="T313">
            <v>313</v>
          </cell>
          <cell r="U313">
            <v>0</v>
          </cell>
          <cell r="V313">
            <v>0</v>
          </cell>
          <cell r="W313">
            <v>0</v>
          </cell>
          <cell r="X313">
            <v>0</v>
          </cell>
          <cell r="Y313">
            <v>0</v>
          </cell>
          <cell r="Z313">
            <v>0</v>
          </cell>
          <cell r="AA313">
            <v>0</v>
          </cell>
        </row>
        <row r="314">
          <cell r="B314" t="str">
            <v>23  -  24</v>
          </cell>
          <cell r="C314" t="str">
            <v>OB</v>
          </cell>
          <cell r="D314">
            <v>0</v>
          </cell>
          <cell r="E314">
            <v>0</v>
          </cell>
          <cell r="F314">
            <v>0</v>
          </cell>
          <cell r="G314">
            <v>0</v>
          </cell>
          <cell r="H314">
            <v>0</v>
          </cell>
          <cell r="I314">
            <v>0</v>
          </cell>
          <cell r="J314">
            <v>0</v>
          </cell>
          <cell r="K314">
            <v>0</v>
          </cell>
          <cell r="L314">
            <v>0</v>
          </cell>
          <cell r="M314">
            <v>0</v>
          </cell>
          <cell r="N314">
            <v>0</v>
          </cell>
          <cell r="O314">
            <v>60</v>
          </cell>
          <cell r="Q314" t="str">
            <v>Slippery</v>
          </cell>
          <cell r="T314">
            <v>314</v>
          </cell>
          <cell r="U314">
            <v>0</v>
          </cell>
          <cell r="V314">
            <v>0</v>
          </cell>
          <cell r="W314">
            <v>0</v>
          </cell>
          <cell r="X314">
            <v>0</v>
          </cell>
          <cell r="Y314">
            <v>0</v>
          </cell>
          <cell r="Z314">
            <v>0</v>
          </cell>
          <cell r="AA314">
            <v>0</v>
          </cell>
        </row>
        <row r="315">
          <cell r="B315" t="str">
            <v>24  -  01</v>
          </cell>
          <cell r="C315" t="str">
            <v>OB</v>
          </cell>
          <cell r="D315">
            <v>0</v>
          </cell>
          <cell r="E315">
            <v>0</v>
          </cell>
          <cell r="F315">
            <v>0</v>
          </cell>
          <cell r="G315">
            <v>0</v>
          </cell>
          <cell r="H315">
            <v>0</v>
          </cell>
          <cell r="I315">
            <v>0</v>
          </cell>
          <cell r="J315">
            <v>0</v>
          </cell>
          <cell r="K315">
            <v>0</v>
          </cell>
          <cell r="L315">
            <v>0</v>
          </cell>
          <cell r="M315">
            <v>0</v>
          </cell>
          <cell r="N315">
            <v>0</v>
          </cell>
          <cell r="O315">
            <v>60</v>
          </cell>
          <cell r="Q315" t="str">
            <v>Slippery</v>
          </cell>
          <cell r="T315">
            <v>315</v>
          </cell>
          <cell r="U315">
            <v>0</v>
          </cell>
          <cell r="V315">
            <v>0</v>
          </cell>
          <cell r="W315">
            <v>0</v>
          </cell>
          <cell r="X315">
            <v>0</v>
          </cell>
          <cell r="Y315">
            <v>0</v>
          </cell>
          <cell r="Z315">
            <v>0</v>
          </cell>
          <cell r="AA315">
            <v>0</v>
          </cell>
        </row>
        <row r="316">
          <cell r="B316" t="str">
            <v>01  -  02</v>
          </cell>
          <cell r="C316" t="str">
            <v>OB</v>
          </cell>
          <cell r="D316">
            <v>378</v>
          </cell>
          <cell r="E316">
            <v>648</v>
          </cell>
          <cell r="F316">
            <v>0</v>
          </cell>
          <cell r="G316">
            <v>2</v>
          </cell>
          <cell r="H316">
            <v>5</v>
          </cell>
          <cell r="I316">
            <v>7</v>
          </cell>
          <cell r="J316">
            <v>35</v>
          </cell>
          <cell r="K316">
            <v>0</v>
          </cell>
          <cell r="L316">
            <v>0</v>
          </cell>
          <cell r="M316">
            <v>0</v>
          </cell>
          <cell r="N316">
            <v>0</v>
          </cell>
          <cell r="O316">
            <v>25</v>
          </cell>
          <cell r="Q316" t="str">
            <v>Slippery, Start 01:25</v>
          </cell>
          <cell r="T316">
            <v>316</v>
          </cell>
          <cell r="U316">
            <v>0</v>
          </cell>
          <cell r="V316">
            <v>0</v>
          </cell>
          <cell r="W316">
            <v>0</v>
          </cell>
          <cell r="X316">
            <v>0</v>
          </cell>
          <cell r="Y316">
            <v>0</v>
          </cell>
          <cell r="Z316">
            <v>0</v>
          </cell>
          <cell r="AA316">
            <v>0</v>
          </cell>
        </row>
        <row r="317">
          <cell r="B317" t="str">
            <v>02  -  03</v>
          </cell>
          <cell r="C317" t="str">
            <v>OB</v>
          </cell>
          <cell r="D317">
            <v>850</v>
          </cell>
          <cell r="E317">
            <v>1020</v>
          </cell>
          <cell r="F317">
            <v>0</v>
          </cell>
          <cell r="G317">
            <v>2</v>
          </cell>
          <cell r="H317">
            <v>5</v>
          </cell>
          <cell r="I317">
            <v>7</v>
          </cell>
          <cell r="J317">
            <v>50</v>
          </cell>
          <cell r="K317">
            <v>0</v>
          </cell>
          <cell r="L317">
            <v>0</v>
          </cell>
          <cell r="M317">
            <v>0</v>
          </cell>
          <cell r="N317">
            <v>10</v>
          </cell>
          <cell r="O317">
            <v>0</v>
          </cell>
          <cell r="Q317" t="str">
            <v>Rain 02:50</v>
          </cell>
          <cell r="T317">
            <v>317</v>
          </cell>
          <cell r="U317">
            <v>0</v>
          </cell>
          <cell r="V317">
            <v>0</v>
          </cell>
          <cell r="W317">
            <v>0</v>
          </cell>
          <cell r="X317">
            <v>0</v>
          </cell>
          <cell r="Y317">
            <v>0</v>
          </cell>
          <cell r="Z317">
            <v>0</v>
          </cell>
          <cell r="AA317">
            <v>0</v>
          </cell>
        </row>
        <row r="318">
          <cell r="B318" t="str">
            <v>03  -  04</v>
          </cell>
          <cell r="C318" t="str">
            <v>OB</v>
          </cell>
          <cell r="D318">
            <v>0</v>
          </cell>
          <cell r="E318">
            <v>0</v>
          </cell>
          <cell r="F318">
            <v>0</v>
          </cell>
          <cell r="G318">
            <v>0</v>
          </cell>
          <cell r="H318">
            <v>0</v>
          </cell>
          <cell r="I318">
            <v>0</v>
          </cell>
          <cell r="J318">
            <v>0</v>
          </cell>
          <cell r="K318">
            <v>0</v>
          </cell>
          <cell r="L318">
            <v>0</v>
          </cell>
          <cell r="M318">
            <v>0</v>
          </cell>
          <cell r="N318">
            <v>60</v>
          </cell>
          <cell r="O318">
            <v>0</v>
          </cell>
          <cell r="Q318" t="str">
            <v>Rain</v>
          </cell>
          <cell r="T318">
            <v>318</v>
          </cell>
          <cell r="U318">
            <v>0</v>
          </cell>
          <cell r="V318">
            <v>0</v>
          </cell>
          <cell r="W318">
            <v>0</v>
          </cell>
          <cell r="X318">
            <v>0</v>
          </cell>
          <cell r="Y318">
            <v>0</v>
          </cell>
          <cell r="Z318">
            <v>0</v>
          </cell>
          <cell r="AA318">
            <v>0</v>
          </cell>
        </row>
        <row r="319">
          <cell r="B319" t="str">
            <v>04  -  05</v>
          </cell>
          <cell r="C319" t="str">
            <v>OB</v>
          </cell>
          <cell r="D319">
            <v>0</v>
          </cell>
          <cell r="E319">
            <v>0</v>
          </cell>
          <cell r="F319">
            <v>0</v>
          </cell>
          <cell r="G319">
            <v>0</v>
          </cell>
          <cell r="H319">
            <v>0</v>
          </cell>
          <cell r="I319">
            <v>0</v>
          </cell>
          <cell r="J319">
            <v>0</v>
          </cell>
          <cell r="K319">
            <v>0</v>
          </cell>
          <cell r="L319">
            <v>0</v>
          </cell>
          <cell r="M319">
            <v>0</v>
          </cell>
          <cell r="N319">
            <v>0</v>
          </cell>
          <cell r="O319">
            <v>60</v>
          </cell>
          <cell r="Q319" t="str">
            <v>Slippery</v>
          </cell>
          <cell r="T319">
            <v>319</v>
          </cell>
          <cell r="U319">
            <v>0</v>
          </cell>
          <cell r="V319">
            <v>0</v>
          </cell>
          <cell r="W319">
            <v>0</v>
          </cell>
          <cell r="X319">
            <v>0</v>
          </cell>
          <cell r="Y319">
            <v>0</v>
          </cell>
          <cell r="Z319">
            <v>0</v>
          </cell>
          <cell r="AA319">
            <v>0</v>
          </cell>
        </row>
        <row r="320">
          <cell r="B320" t="str">
            <v>05  -  06</v>
          </cell>
          <cell r="C320" t="str">
            <v>OB</v>
          </cell>
          <cell r="D320">
            <v>0</v>
          </cell>
          <cell r="E320">
            <v>0</v>
          </cell>
          <cell r="F320">
            <v>0</v>
          </cell>
          <cell r="G320">
            <v>0</v>
          </cell>
          <cell r="H320">
            <v>0</v>
          </cell>
          <cell r="I320">
            <v>0</v>
          </cell>
          <cell r="J320">
            <v>0</v>
          </cell>
          <cell r="K320">
            <v>0</v>
          </cell>
          <cell r="L320">
            <v>0</v>
          </cell>
          <cell r="M320">
            <v>0</v>
          </cell>
          <cell r="N320">
            <v>0</v>
          </cell>
          <cell r="O320">
            <v>60</v>
          </cell>
          <cell r="Q320" t="str">
            <v>Slippery</v>
          </cell>
          <cell r="T320">
            <v>320</v>
          </cell>
          <cell r="U320">
            <v>0</v>
          </cell>
          <cell r="V320">
            <v>0</v>
          </cell>
          <cell r="W320">
            <v>0</v>
          </cell>
          <cell r="X320">
            <v>0</v>
          </cell>
          <cell r="Y320">
            <v>0</v>
          </cell>
          <cell r="Z320">
            <v>0</v>
          </cell>
          <cell r="AA320">
            <v>0</v>
          </cell>
        </row>
        <row r="321">
          <cell r="B321" t="str">
            <v>06  -  07</v>
          </cell>
          <cell r="C321" t="str">
            <v>OB</v>
          </cell>
          <cell r="D321">
            <v>0</v>
          </cell>
          <cell r="E321">
            <v>0</v>
          </cell>
          <cell r="F321">
            <v>0</v>
          </cell>
          <cell r="G321">
            <v>0</v>
          </cell>
          <cell r="H321">
            <v>0</v>
          </cell>
          <cell r="I321">
            <v>0</v>
          </cell>
          <cell r="J321">
            <v>0</v>
          </cell>
          <cell r="K321">
            <v>0</v>
          </cell>
          <cell r="L321">
            <v>0</v>
          </cell>
          <cell r="M321">
            <v>0</v>
          </cell>
          <cell r="N321">
            <v>0</v>
          </cell>
          <cell r="O321">
            <v>60</v>
          </cell>
          <cell r="Q321" t="str">
            <v>Slippery</v>
          </cell>
          <cell r="T321">
            <v>321</v>
          </cell>
          <cell r="U321">
            <v>0</v>
          </cell>
          <cell r="V321">
            <v>0</v>
          </cell>
          <cell r="W321">
            <v>0</v>
          </cell>
          <cell r="X321">
            <v>0</v>
          </cell>
          <cell r="Y321">
            <v>0</v>
          </cell>
          <cell r="Z321">
            <v>0</v>
          </cell>
          <cell r="AA321">
            <v>0</v>
          </cell>
        </row>
        <row r="322">
          <cell r="B322" t="str">
            <v>RESUME</v>
          </cell>
          <cell r="C322" t="str">
            <v>PROD</v>
          </cell>
          <cell r="E322" t="str">
            <v>PROD'TY</v>
          </cell>
          <cell r="G322" t="str">
            <v>WORK HOURS</v>
          </cell>
          <cell r="J322" t="str">
            <v>LOST TIME</v>
          </cell>
          <cell r="L322" t="str">
            <v>DOWN</v>
          </cell>
          <cell r="M322" t="str">
            <v>PA</v>
          </cell>
          <cell r="O322" t="str">
            <v>UA PROD</v>
          </cell>
          <cell r="Q322" t="str">
            <v>OPERATOR</v>
          </cell>
          <cell r="R322" t="str">
            <v>GROUP LEADER</v>
          </cell>
          <cell r="T322">
            <v>322</v>
          </cell>
        </row>
        <row r="323">
          <cell r="B323" t="str">
            <v>GROUP</v>
          </cell>
          <cell r="C323" t="str">
            <v>WASTE</v>
          </cell>
          <cell r="D323" t="str">
            <v>CC</v>
          </cell>
          <cell r="E323" t="str">
            <v>WASTE</v>
          </cell>
          <cell r="F323" t="str">
            <v>CC</v>
          </cell>
          <cell r="G323" t="str">
            <v>WASTE</v>
          </cell>
          <cell r="H323" t="str">
            <v>CC</v>
          </cell>
          <cell r="I323" t="str">
            <v>GEN</v>
          </cell>
          <cell r="J323" t="str">
            <v>DELAY</v>
          </cell>
          <cell r="K323" t="str">
            <v>IDLE</v>
          </cell>
          <cell r="L323" t="str">
            <v>TIME</v>
          </cell>
          <cell r="M323" t="str">
            <v>PLAN</v>
          </cell>
          <cell r="N323" t="str">
            <v>ACT</v>
          </cell>
          <cell r="O323" t="str">
            <v>PLAN</v>
          </cell>
          <cell r="P323" t="str">
            <v>ACT</v>
          </cell>
          <cell r="T323">
            <v>323</v>
          </cell>
        </row>
        <row r="324">
          <cell r="B324" t="str">
            <v>Shift 1</v>
          </cell>
          <cell r="C324">
            <v>5916</v>
          </cell>
          <cell r="D324">
            <v>0</v>
          </cell>
          <cell r="E324">
            <v>986</v>
          </cell>
          <cell r="F324">
            <v>0</v>
          </cell>
          <cell r="G324">
            <v>6</v>
          </cell>
          <cell r="H324">
            <v>0</v>
          </cell>
          <cell r="I324">
            <v>0</v>
          </cell>
          <cell r="J324">
            <v>1</v>
          </cell>
          <cell r="K324">
            <v>1</v>
          </cell>
          <cell r="L324">
            <v>0</v>
          </cell>
          <cell r="M324">
            <v>0.95</v>
          </cell>
          <cell r="N324">
            <v>1</v>
          </cell>
          <cell r="O324">
            <v>0.875</v>
          </cell>
          <cell r="P324">
            <v>0.75</v>
          </cell>
          <cell r="Q324">
            <v>0</v>
          </cell>
          <cell r="R324">
            <v>0</v>
          </cell>
          <cell r="T324">
            <v>324</v>
          </cell>
          <cell r="U324">
            <v>0</v>
          </cell>
          <cell r="V324">
            <v>0</v>
          </cell>
          <cell r="W324">
            <v>0</v>
          </cell>
          <cell r="X324">
            <v>0</v>
          </cell>
          <cell r="Y324">
            <v>0</v>
          </cell>
          <cell r="Z324">
            <v>0</v>
          </cell>
          <cell r="AA324">
            <v>0</v>
          </cell>
        </row>
        <row r="325">
          <cell r="B325" t="str">
            <v>Shift 2</v>
          </cell>
          <cell r="C325">
            <v>1380</v>
          </cell>
          <cell r="D325">
            <v>0</v>
          </cell>
          <cell r="E325">
            <v>828</v>
          </cell>
          <cell r="F325">
            <v>0</v>
          </cell>
          <cell r="G325">
            <v>1.6666666666666667</v>
          </cell>
          <cell r="H325">
            <v>0</v>
          </cell>
          <cell r="I325">
            <v>0</v>
          </cell>
          <cell r="J325">
            <v>0.66666666666666663</v>
          </cell>
          <cell r="K325">
            <v>5.666666666666667</v>
          </cell>
          <cell r="L325">
            <v>0</v>
          </cell>
          <cell r="M325">
            <v>0.95</v>
          </cell>
          <cell r="N325">
            <v>1</v>
          </cell>
          <cell r="O325">
            <v>0.875</v>
          </cell>
          <cell r="P325">
            <v>0.20833333333333334</v>
          </cell>
          <cell r="Q325">
            <v>0</v>
          </cell>
          <cell r="R325">
            <v>0</v>
          </cell>
          <cell r="T325">
            <v>325</v>
          </cell>
          <cell r="U325">
            <v>0</v>
          </cell>
          <cell r="V325">
            <v>0</v>
          </cell>
          <cell r="W325">
            <v>0</v>
          </cell>
          <cell r="X325">
            <v>0</v>
          </cell>
          <cell r="Y325">
            <v>0</v>
          </cell>
          <cell r="Z325">
            <v>0</v>
          </cell>
          <cell r="AA325">
            <v>0</v>
          </cell>
        </row>
        <row r="326">
          <cell r="B326" t="str">
            <v>Shift 3</v>
          </cell>
          <cell r="C326">
            <v>1228</v>
          </cell>
          <cell r="D326">
            <v>0</v>
          </cell>
          <cell r="E326">
            <v>866.82352941176464</v>
          </cell>
          <cell r="F326">
            <v>0</v>
          </cell>
          <cell r="G326">
            <v>1.4166666666666667</v>
          </cell>
          <cell r="H326">
            <v>0</v>
          </cell>
          <cell r="I326">
            <v>0</v>
          </cell>
          <cell r="J326">
            <v>0</v>
          </cell>
          <cell r="K326">
            <v>6.583333333333333</v>
          </cell>
          <cell r="L326">
            <v>0</v>
          </cell>
          <cell r="M326">
            <v>0.95</v>
          </cell>
          <cell r="N326">
            <v>1</v>
          </cell>
          <cell r="O326">
            <v>0.875</v>
          </cell>
          <cell r="P326">
            <v>0.17708333333333334</v>
          </cell>
          <cell r="Q326">
            <v>0</v>
          </cell>
          <cell r="R326">
            <v>0</v>
          </cell>
          <cell r="T326">
            <v>326</v>
          </cell>
          <cell r="U326">
            <v>0</v>
          </cell>
          <cell r="V326">
            <v>0</v>
          </cell>
          <cell r="W326">
            <v>0</v>
          </cell>
          <cell r="X326">
            <v>0</v>
          </cell>
          <cell r="Y326">
            <v>0</v>
          </cell>
          <cell r="Z326">
            <v>0</v>
          </cell>
          <cell r="AA326">
            <v>0</v>
          </cell>
        </row>
        <row r="327">
          <cell r="B327" t="str">
            <v>Shift 6</v>
          </cell>
          <cell r="C327">
            <v>7012</v>
          </cell>
          <cell r="D327">
            <v>0</v>
          </cell>
          <cell r="E327">
            <v>978.4186046511627</v>
          </cell>
          <cell r="F327">
            <v>0</v>
          </cell>
          <cell r="G327">
            <v>7.166666666666667</v>
          </cell>
          <cell r="H327">
            <v>0</v>
          </cell>
          <cell r="I327">
            <v>0</v>
          </cell>
          <cell r="J327">
            <v>1.1666666666666667</v>
          </cell>
          <cell r="K327">
            <v>2.6666666666666665</v>
          </cell>
          <cell r="L327">
            <v>0</v>
          </cell>
          <cell r="M327">
            <v>0.95</v>
          </cell>
          <cell r="N327">
            <v>1</v>
          </cell>
          <cell r="O327">
            <v>0.875</v>
          </cell>
          <cell r="P327">
            <v>0.65151515151515149</v>
          </cell>
          <cell r="Q327" t="str">
            <v>Ramses Pangaribuan</v>
          </cell>
          <cell r="R327" t="str">
            <v>Bardono</v>
          </cell>
          <cell r="T327">
            <v>327</v>
          </cell>
          <cell r="U327">
            <v>0</v>
          </cell>
          <cell r="V327">
            <v>0</v>
          </cell>
          <cell r="W327">
            <v>0</v>
          </cell>
          <cell r="X327">
            <v>0</v>
          </cell>
          <cell r="Y327">
            <v>0</v>
          </cell>
          <cell r="Z327">
            <v>0</v>
          </cell>
          <cell r="AA327">
            <v>0</v>
          </cell>
        </row>
        <row r="328">
          <cell r="B328" t="str">
            <v>Shift 7</v>
          </cell>
          <cell r="C328">
            <v>1512</v>
          </cell>
          <cell r="D328">
            <v>0</v>
          </cell>
          <cell r="E328">
            <v>788.86956521739125</v>
          </cell>
          <cell r="F328">
            <v>0</v>
          </cell>
          <cell r="G328">
            <v>1.9166666666666667</v>
          </cell>
          <cell r="H328">
            <v>0</v>
          </cell>
          <cell r="I328">
            <v>0</v>
          </cell>
          <cell r="J328">
            <v>0.5</v>
          </cell>
          <cell r="K328">
            <v>10.583333333333334</v>
          </cell>
          <cell r="L328">
            <v>0</v>
          </cell>
          <cell r="M328">
            <v>0.95</v>
          </cell>
          <cell r="N328">
            <v>1</v>
          </cell>
          <cell r="O328">
            <v>0.875</v>
          </cell>
          <cell r="P328">
            <v>0.14743589743589744</v>
          </cell>
          <cell r="Q328" t="str">
            <v>Edi manik</v>
          </cell>
          <cell r="R328" t="str">
            <v>Saepudin</v>
          </cell>
          <cell r="T328">
            <v>328</v>
          </cell>
          <cell r="U328">
            <v>0</v>
          </cell>
          <cell r="V328">
            <v>0</v>
          </cell>
          <cell r="W328">
            <v>0</v>
          </cell>
          <cell r="X328">
            <v>0</v>
          </cell>
          <cell r="Y328">
            <v>0</v>
          </cell>
          <cell r="Z328">
            <v>0</v>
          </cell>
          <cell r="AA328">
            <v>0</v>
          </cell>
        </row>
        <row r="329">
          <cell r="B329" t="str">
            <v>TOTAL</v>
          </cell>
          <cell r="C329">
            <v>8524</v>
          </cell>
          <cell r="D329">
            <v>0</v>
          </cell>
          <cell r="E329">
            <v>938.42201834862374</v>
          </cell>
          <cell r="F329">
            <v>0</v>
          </cell>
          <cell r="G329">
            <v>9.0833333333333339</v>
          </cell>
          <cell r="H329">
            <v>0</v>
          </cell>
          <cell r="I329">
            <v>0</v>
          </cell>
          <cell r="J329">
            <v>1.6666666666666667</v>
          </cell>
          <cell r="K329">
            <v>13.25</v>
          </cell>
          <cell r="L329">
            <v>0</v>
          </cell>
          <cell r="M329">
            <v>0.95</v>
          </cell>
          <cell r="N329">
            <v>1</v>
          </cell>
          <cell r="O329">
            <v>0.875</v>
          </cell>
          <cell r="P329">
            <v>0.37847222222222227</v>
          </cell>
          <cell r="Q329" t="str">
            <v>Hiras Silaban</v>
          </cell>
          <cell r="R329" t="str">
            <v>Fresye A L</v>
          </cell>
          <cell r="T329">
            <v>329</v>
          </cell>
          <cell r="U329">
            <v>0</v>
          </cell>
          <cell r="V329">
            <v>0</v>
          </cell>
          <cell r="W329">
            <v>0</v>
          </cell>
          <cell r="X329">
            <v>0</v>
          </cell>
          <cell r="Y329">
            <v>0</v>
          </cell>
          <cell r="Z329">
            <v>0</v>
          </cell>
          <cell r="AA329">
            <v>0</v>
          </cell>
        </row>
        <row r="330">
          <cell r="T330">
            <v>330</v>
          </cell>
        </row>
        <row r="331">
          <cell r="B331" t="str">
            <v>TIME</v>
          </cell>
          <cell r="C331" t="str">
            <v>WASTE</v>
          </cell>
          <cell r="D331" t="str">
            <v>EX1001</v>
          </cell>
          <cell r="E331" t="str">
            <v>TYPE</v>
          </cell>
          <cell r="F331" t="str">
            <v>PC 1250</v>
          </cell>
          <cell r="H331" t="str">
            <v>Plan Prod'ty :</v>
          </cell>
          <cell r="J331">
            <v>500</v>
          </cell>
          <cell r="M331" t="str">
            <v>Distance :</v>
          </cell>
          <cell r="O331">
            <v>3.7960891787474975</v>
          </cell>
          <cell r="T331">
            <v>331</v>
          </cell>
          <cell r="U331" t="str">
            <v>EX1001</v>
          </cell>
        </row>
        <row r="332">
          <cell r="C332" t="str">
            <v>MAT</v>
          </cell>
          <cell r="D332" t="str">
            <v>PROD</v>
          </cell>
          <cell r="E332" t="str">
            <v>PROD'TY</v>
          </cell>
          <cell r="F332" t="str">
            <v>Q'TY DT</v>
          </cell>
          <cell r="J332" t="str">
            <v>HOURS</v>
          </cell>
          <cell r="Q332" t="str">
            <v>REMARK PRODUKTIVITAS</v>
          </cell>
          <cell r="T332">
            <v>332</v>
          </cell>
          <cell r="U332" t="str">
            <v>ROM</v>
          </cell>
          <cell r="V332" t="str">
            <v>Crush1</v>
          </cell>
          <cell r="W332" t="str">
            <v>Crush2</v>
          </cell>
          <cell r="X332" t="str">
            <v>Crush3</v>
          </cell>
          <cell r="Y332" t="str">
            <v>Crush4</v>
          </cell>
          <cell r="Z332" t="str">
            <v>Crush5</v>
          </cell>
          <cell r="AA332" t="str">
            <v>Crush6</v>
          </cell>
        </row>
        <row r="333">
          <cell r="E333" t="str">
            <v>( By work )</v>
          </cell>
          <cell r="F333" t="str">
            <v>785</v>
          </cell>
          <cell r="G333" t="str">
            <v>785-CB</v>
          </cell>
          <cell r="H333" t="str">
            <v>A40/HM</v>
          </cell>
          <cell r="I333" t="str">
            <v>Total</v>
          </cell>
          <cell r="J333" t="str">
            <v>Work</v>
          </cell>
          <cell r="K333" t="str">
            <v>General</v>
          </cell>
          <cell r="L333" t="str">
            <v>Delay</v>
          </cell>
          <cell r="M333" t="str">
            <v>Idle</v>
          </cell>
          <cell r="N333" t="str">
            <v>Rain</v>
          </cell>
          <cell r="O333" t="str">
            <v>Slipp</v>
          </cell>
          <cell r="P333" t="str">
            <v>B/D</v>
          </cell>
          <cell r="T333">
            <v>333</v>
          </cell>
        </row>
        <row r="334">
          <cell r="B334" t="str">
            <v>07  - 08</v>
          </cell>
          <cell r="C334" t="str">
            <v>OB</v>
          </cell>
          <cell r="D334">
            <v>266</v>
          </cell>
          <cell r="E334">
            <v>532</v>
          </cell>
          <cell r="F334">
            <v>5</v>
          </cell>
          <cell r="G334">
            <v>0</v>
          </cell>
          <cell r="H334">
            <v>0</v>
          </cell>
          <cell r="I334">
            <v>5</v>
          </cell>
          <cell r="J334">
            <v>30</v>
          </cell>
          <cell r="K334">
            <v>0</v>
          </cell>
          <cell r="L334">
            <v>30</v>
          </cell>
          <cell r="M334">
            <v>0</v>
          </cell>
          <cell r="N334">
            <v>0</v>
          </cell>
          <cell r="O334">
            <v>0</v>
          </cell>
          <cell r="Q334" t="str">
            <v>Waiting Operator, P2H Start 07:30</v>
          </cell>
          <cell r="T334">
            <v>334</v>
          </cell>
          <cell r="U334">
            <v>0</v>
          </cell>
          <cell r="V334">
            <v>0</v>
          </cell>
          <cell r="W334">
            <v>0</v>
          </cell>
          <cell r="X334">
            <v>0</v>
          </cell>
          <cell r="Y334">
            <v>0</v>
          </cell>
          <cell r="Z334">
            <v>0</v>
          </cell>
          <cell r="AA334">
            <v>0</v>
          </cell>
        </row>
        <row r="335">
          <cell r="B335" t="str">
            <v>08  - 09</v>
          </cell>
          <cell r="C335" t="str">
            <v>OB</v>
          </cell>
          <cell r="D335">
            <v>380</v>
          </cell>
          <cell r="E335">
            <v>380</v>
          </cell>
          <cell r="F335">
            <v>5</v>
          </cell>
          <cell r="G335">
            <v>0</v>
          </cell>
          <cell r="H335">
            <v>0</v>
          </cell>
          <cell r="I335">
            <v>5</v>
          </cell>
          <cell r="J335">
            <v>60</v>
          </cell>
          <cell r="K335">
            <v>0</v>
          </cell>
          <cell r="L335">
            <v>0</v>
          </cell>
          <cell r="M335">
            <v>0</v>
          </cell>
          <cell r="N335">
            <v>0</v>
          </cell>
          <cell r="O335">
            <v>0</v>
          </cell>
          <cell r="Q335">
            <v>0</v>
          </cell>
          <cell r="T335">
            <v>335</v>
          </cell>
          <cell r="U335">
            <v>0</v>
          </cell>
          <cell r="V335">
            <v>0</v>
          </cell>
          <cell r="W335">
            <v>0</v>
          </cell>
          <cell r="X335">
            <v>0</v>
          </cell>
          <cell r="Y335">
            <v>0</v>
          </cell>
          <cell r="Z335">
            <v>0</v>
          </cell>
          <cell r="AA335">
            <v>0</v>
          </cell>
        </row>
        <row r="336">
          <cell r="B336" t="str">
            <v>09  - 10</v>
          </cell>
          <cell r="C336" t="str">
            <v>OB</v>
          </cell>
          <cell r="D336">
            <v>418</v>
          </cell>
          <cell r="E336">
            <v>418</v>
          </cell>
          <cell r="F336">
            <v>5</v>
          </cell>
          <cell r="G336">
            <v>0</v>
          </cell>
          <cell r="H336">
            <v>0</v>
          </cell>
          <cell r="I336">
            <v>5</v>
          </cell>
          <cell r="J336">
            <v>60</v>
          </cell>
          <cell r="K336">
            <v>0</v>
          </cell>
          <cell r="L336">
            <v>0</v>
          </cell>
          <cell r="M336">
            <v>0</v>
          </cell>
          <cell r="N336">
            <v>0</v>
          </cell>
          <cell r="O336">
            <v>0</v>
          </cell>
          <cell r="Q336">
            <v>0</v>
          </cell>
          <cell r="T336">
            <v>336</v>
          </cell>
          <cell r="U336">
            <v>0</v>
          </cell>
          <cell r="V336">
            <v>0</v>
          </cell>
          <cell r="W336">
            <v>0</v>
          </cell>
          <cell r="X336">
            <v>0</v>
          </cell>
          <cell r="Y336">
            <v>0</v>
          </cell>
          <cell r="Z336">
            <v>0</v>
          </cell>
          <cell r="AA336">
            <v>0</v>
          </cell>
        </row>
        <row r="337">
          <cell r="B337" t="str">
            <v>10  - 11</v>
          </cell>
          <cell r="C337" t="str">
            <v>OB</v>
          </cell>
          <cell r="D337">
            <v>266</v>
          </cell>
          <cell r="E337">
            <v>399</v>
          </cell>
          <cell r="F337">
            <v>5</v>
          </cell>
          <cell r="G337">
            <v>0</v>
          </cell>
          <cell r="H337">
            <v>0</v>
          </cell>
          <cell r="I337">
            <v>5</v>
          </cell>
          <cell r="J337">
            <v>40</v>
          </cell>
          <cell r="K337">
            <v>0</v>
          </cell>
          <cell r="L337">
            <v>0</v>
          </cell>
          <cell r="M337">
            <v>0</v>
          </cell>
          <cell r="N337">
            <v>0</v>
          </cell>
          <cell r="O337">
            <v>0</v>
          </cell>
          <cell r="P337">
            <v>20</v>
          </cell>
          <cell r="Q337" t="str">
            <v>10:05 RFU 10:25 Repair Radio Komunikasi</v>
          </cell>
          <cell r="T337">
            <v>337</v>
          </cell>
          <cell r="U337">
            <v>0</v>
          </cell>
          <cell r="V337">
            <v>0</v>
          </cell>
          <cell r="W337">
            <v>0</v>
          </cell>
          <cell r="X337">
            <v>0</v>
          </cell>
          <cell r="Y337">
            <v>0</v>
          </cell>
          <cell r="Z337">
            <v>0</v>
          </cell>
          <cell r="AA337">
            <v>0</v>
          </cell>
        </row>
        <row r="338">
          <cell r="B338" t="str">
            <v>11  - 12</v>
          </cell>
          <cell r="C338" t="str">
            <v>OB</v>
          </cell>
          <cell r="D338">
            <v>380</v>
          </cell>
          <cell r="E338">
            <v>380</v>
          </cell>
          <cell r="F338">
            <v>5</v>
          </cell>
          <cell r="G338">
            <v>0</v>
          </cell>
          <cell r="H338">
            <v>0</v>
          </cell>
          <cell r="I338">
            <v>5</v>
          </cell>
          <cell r="J338">
            <v>60</v>
          </cell>
          <cell r="K338">
            <v>0</v>
          </cell>
          <cell r="L338">
            <v>0</v>
          </cell>
          <cell r="M338">
            <v>0</v>
          </cell>
          <cell r="N338">
            <v>0</v>
          </cell>
          <cell r="O338">
            <v>0</v>
          </cell>
          <cell r="Q338">
            <v>0</v>
          </cell>
          <cell r="T338">
            <v>338</v>
          </cell>
          <cell r="U338">
            <v>0</v>
          </cell>
          <cell r="V338">
            <v>0</v>
          </cell>
          <cell r="W338">
            <v>0</v>
          </cell>
          <cell r="X338">
            <v>0</v>
          </cell>
          <cell r="Y338">
            <v>0</v>
          </cell>
          <cell r="Z338">
            <v>0</v>
          </cell>
          <cell r="AA338">
            <v>0</v>
          </cell>
        </row>
        <row r="339">
          <cell r="B339" t="str">
            <v>12  - 13</v>
          </cell>
          <cell r="C339" t="str">
            <v>OB</v>
          </cell>
          <cell r="D339">
            <v>0</v>
          </cell>
          <cell r="E339">
            <v>0</v>
          </cell>
          <cell r="F339">
            <v>0</v>
          </cell>
          <cell r="G339">
            <v>0</v>
          </cell>
          <cell r="H339">
            <v>0</v>
          </cell>
          <cell r="I339">
            <v>0</v>
          </cell>
          <cell r="J339">
            <v>0</v>
          </cell>
          <cell r="K339">
            <v>0</v>
          </cell>
          <cell r="L339">
            <v>60</v>
          </cell>
          <cell r="M339">
            <v>0</v>
          </cell>
          <cell r="N339">
            <v>0</v>
          </cell>
          <cell r="O339">
            <v>0</v>
          </cell>
          <cell r="Q339" t="str">
            <v>Rest Time</v>
          </cell>
          <cell r="T339">
            <v>339</v>
          </cell>
          <cell r="U339">
            <v>0</v>
          </cell>
          <cell r="V339">
            <v>0</v>
          </cell>
          <cell r="W339">
            <v>0</v>
          </cell>
          <cell r="X339">
            <v>0</v>
          </cell>
          <cell r="Y339">
            <v>0</v>
          </cell>
          <cell r="Z339">
            <v>0</v>
          </cell>
          <cell r="AA339">
            <v>0</v>
          </cell>
        </row>
        <row r="340">
          <cell r="B340" t="str">
            <v>13  -  14</v>
          </cell>
          <cell r="C340" t="str">
            <v>OB</v>
          </cell>
          <cell r="D340">
            <v>380</v>
          </cell>
          <cell r="E340">
            <v>380</v>
          </cell>
          <cell r="F340">
            <v>5</v>
          </cell>
          <cell r="G340">
            <v>0</v>
          </cell>
          <cell r="H340">
            <v>0</v>
          </cell>
          <cell r="I340">
            <v>5</v>
          </cell>
          <cell r="J340">
            <v>60</v>
          </cell>
          <cell r="K340">
            <v>0</v>
          </cell>
          <cell r="L340">
            <v>0</v>
          </cell>
          <cell r="M340">
            <v>0</v>
          </cell>
          <cell r="N340">
            <v>0</v>
          </cell>
          <cell r="O340">
            <v>0</v>
          </cell>
          <cell r="Q340">
            <v>0</v>
          </cell>
          <cell r="T340">
            <v>340</v>
          </cell>
          <cell r="U340">
            <v>0</v>
          </cell>
          <cell r="V340">
            <v>0</v>
          </cell>
          <cell r="W340">
            <v>0</v>
          </cell>
          <cell r="X340">
            <v>0</v>
          </cell>
          <cell r="Y340">
            <v>0</v>
          </cell>
          <cell r="Z340">
            <v>0</v>
          </cell>
          <cell r="AA340">
            <v>0</v>
          </cell>
        </row>
        <row r="341">
          <cell r="B341" t="str">
            <v>14  -  15</v>
          </cell>
          <cell r="C341" t="str">
            <v>OB</v>
          </cell>
          <cell r="D341">
            <v>76</v>
          </cell>
          <cell r="E341">
            <v>456</v>
          </cell>
          <cell r="F341">
            <v>5</v>
          </cell>
          <cell r="G341">
            <v>0</v>
          </cell>
          <cell r="H341">
            <v>0</v>
          </cell>
          <cell r="I341">
            <v>5</v>
          </cell>
          <cell r="J341">
            <v>10</v>
          </cell>
          <cell r="K341">
            <v>0</v>
          </cell>
          <cell r="L341">
            <v>0</v>
          </cell>
          <cell r="M341">
            <v>0</v>
          </cell>
          <cell r="N341">
            <v>50</v>
          </cell>
          <cell r="O341">
            <v>0</v>
          </cell>
          <cell r="Q341" t="str">
            <v>Rain Stop 14:10</v>
          </cell>
          <cell r="T341">
            <v>341</v>
          </cell>
          <cell r="U341">
            <v>0</v>
          </cell>
          <cell r="V341">
            <v>0</v>
          </cell>
          <cell r="W341">
            <v>0</v>
          </cell>
          <cell r="X341">
            <v>0</v>
          </cell>
          <cell r="Y341">
            <v>0</v>
          </cell>
          <cell r="Z341">
            <v>0</v>
          </cell>
          <cell r="AA341">
            <v>0</v>
          </cell>
        </row>
        <row r="342">
          <cell r="B342" t="str">
            <v>15  -  16</v>
          </cell>
          <cell r="C342" t="str">
            <v>OB</v>
          </cell>
          <cell r="D342">
            <v>0</v>
          </cell>
          <cell r="E342">
            <v>0</v>
          </cell>
          <cell r="F342">
            <v>0</v>
          </cell>
          <cell r="G342">
            <v>0</v>
          </cell>
          <cell r="H342">
            <v>0</v>
          </cell>
          <cell r="I342">
            <v>0</v>
          </cell>
          <cell r="J342">
            <v>0</v>
          </cell>
          <cell r="K342">
            <v>0</v>
          </cell>
          <cell r="L342">
            <v>0</v>
          </cell>
          <cell r="M342">
            <v>0</v>
          </cell>
          <cell r="N342">
            <v>0</v>
          </cell>
          <cell r="O342">
            <v>60</v>
          </cell>
          <cell r="Q342" t="str">
            <v>Slippery</v>
          </cell>
          <cell r="T342">
            <v>342</v>
          </cell>
          <cell r="U342">
            <v>0</v>
          </cell>
          <cell r="V342">
            <v>0</v>
          </cell>
          <cell r="W342">
            <v>0</v>
          </cell>
          <cell r="X342">
            <v>0</v>
          </cell>
          <cell r="Y342">
            <v>0</v>
          </cell>
          <cell r="Z342">
            <v>0</v>
          </cell>
          <cell r="AA342">
            <v>0</v>
          </cell>
        </row>
        <row r="343">
          <cell r="B343" t="str">
            <v>16  -  17</v>
          </cell>
          <cell r="C343" t="str">
            <v>OB</v>
          </cell>
          <cell r="D343">
            <v>114</v>
          </cell>
          <cell r="E343">
            <v>342</v>
          </cell>
          <cell r="F343">
            <v>4</v>
          </cell>
          <cell r="G343">
            <v>0</v>
          </cell>
          <cell r="H343">
            <v>0</v>
          </cell>
          <cell r="I343">
            <v>4</v>
          </cell>
          <cell r="J343">
            <v>20</v>
          </cell>
          <cell r="K343">
            <v>0</v>
          </cell>
          <cell r="L343">
            <v>0</v>
          </cell>
          <cell r="M343">
            <v>0</v>
          </cell>
          <cell r="N343">
            <v>0</v>
          </cell>
          <cell r="O343">
            <v>40</v>
          </cell>
          <cell r="Q343" t="str">
            <v>Slippery Start 16:40</v>
          </cell>
          <cell r="T343">
            <v>343</v>
          </cell>
          <cell r="U343">
            <v>0</v>
          </cell>
          <cell r="V343">
            <v>0</v>
          </cell>
          <cell r="W343">
            <v>0</v>
          </cell>
          <cell r="X343">
            <v>0</v>
          </cell>
          <cell r="Y343">
            <v>0</v>
          </cell>
          <cell r="Z343">
            <v>0</v>
          </cell>
          <cell r="AA343">
            <v>0</v>
          </cell>
        </row>
        <row r="344">
          <cell r="B344" t="str">
            <v>17  -  18</v>
          </cell>
          <cell r="C344" t="str">
            <v>OB</v>
          </cell>
          <cell r="D344">
            <v>304</v>
          </cell>
          <cell r="E344">
            <v>364.8</v>
          </cell>
          <cell r="F344">
            <v>4</v>
          </cell>
          <cell r="G344">
            <v>0</v>
          </cell>
          <cell r="H344">
            <v>0</v>
          </cell>
          <cell r="I344">
            <v>4</v>
          </cell>
          <cell r="J344">
            <v>50</v>
          </cell>
          <cell r="K344">
            <v>0</v>
          </cell>
          <cell r="L344">
            <v>10</v>
          </cell>
          <cell r="M344">
            <v>0</v>
          </cell>
          <cell r="N344">
            <v>0</v>
          </cell>
          <cell r="O344">
            <v>0</v>
          </cell>
          <cell r="Q344" t="str">
            <v>Shift Change</v>
          </cell>
          <cell r="T344">
            <v>344</v>
          </cell>
          <cell r="U344">
            <v>0</v>
          </cell>
          <cell r="V344">
            <v>0</v>
          </cell>
          <cell r="W344">
            <v>0</v>
          </cell>
          <cell r="X344">
            <v>0</v>
          </cell>
          <cell r="Y344">
            <v>0</v>
          </cell>
          <cell r="Z344">
            <v>0</v>
          </cell>
          <cell r="AA344">
            <v>0</v>
          </cell>
        </row>
        <row r="345">
          <cell r="B345" t="str">
            <v>18  -  19</v>
          </cell>
          <cell r="C345" t="str">
            <v>OB</v>
          </cell>
          <cell r="D345">
            <v>76</v>
          </cell>
          <cell r="E345">
            <v>228</v>
          </cell>
          <cell r="F345">
            <v>2</v>
          </cell>
          <cell r="G345">
            <v>0</v>
          </cell>
          <cell r="H345">
            <v>0</v>
          </cell>
          <cell r="I345">
            <v>2</v>
          </cell>
          <cell r="J345">
            <v>20</v>
          </cell>
          <cell r="K345">
            <v>0</v>
          </cell>
          <cell r="L345">
            <v>40</v>
          </cell>
          <cell r="M345">
            <v>0</v>
          </cell>
          <cell r="N345">
            <v>0</v>
          </cell>
          <cell r="O345">
            <v>0</v>
          </cell>
          <cell r="Q345" t="str">
            <v>Wait DT, Start 18:30</v>
          </cell>
          <cell r="T345">
            <v>345</v>
          </cell>
          <cell r="U345">
            <v>0</v>
          </cell>
          <cell r="V345">
            <v>0</v>
          </cell>
          <cell r="W345">
            <v>0</v>
          </cell>
          <cell r="X345">
            <v>0</v>
          </cell>
          <cell r="Y345">
            <v>0</v>
          </cell>
          <cell r="Z345">
            <v>0</v>
          </cell>
          <cell r="AA345">
            <v>0</v>
          </cell>
        </row>
        <row r="346">
          <cell r="B346" t="str">
            <v>19  -  20</v>
          </cell>
          <cell r="C346" t="str">
            <v>OB</v>
          </cell>
          <cell r="D346">
            <v>0</v>
          </cell>
          <cell r="E346">
            <v>0</v>
          </cell>
          <cell r="F346">
            <v>0</v>
          </cell>
          <cell r="G346">
            <v>0</v>
          </cell>
          <cell r="H346">
            <v>0</v>
          </cell>
          <cell r="I346">
            <v>0</v>
          </cell>
          <cell r="J346">
            <v>0</v>
          </cell>
          <cell r="K346">
            <v>0</v>
          </cell>
          <cell r="L346">
            <v>0</v>
          </cell>
          <cell r="M346">
            <v>0</v>
          </cell>
          <cell r="N346">
            <v>60</v>
          </cell>
          <cell r="O346">
            <v>0</v>
          </cell>
          <cell r="Q346" t="str">
            <v>Rain</v>
          </cell>
          <cell r="T346">
            <v>346</v>
          </cell>
          <cell r="U346">
            <v>0</v>
          </cell>
          <cell r="V346">
            <v>0</v>
          </cell>
          <cell r="W346">
            <v>0</v>
          </cell>
          <cell r="X346">
            <v>0</v>
          </cell>
          <cell r="Y346">
            <v>0</v>
          </cell>
          <cell r="Z346">
            <v>0</v>
          </cell>
          <cell r="AA346">
            <v>0</v>
          </cell>
        </row>
        <row r="347">
          <cell r="B347" t="str">
            <v>20  -  21</v>
          </cell>
          <cell r="C347" t="str">
            <v>OB</v>
          </cell>
          <cell r="D347">
            <v>0</v>
          </cell>
          <cell r="E347">
            <v>0</v>
          </cell>
          <cell r="F347">
            <v>0</v>
          </cell>
          <cell r="G347">
            <v>0</v>
          </cell>
          <cell r="H347">
            <v>0</v>
          </cell>
          <cell r="I347">
            <v>0</v>
          </cell>
          <cell r="J347">
            <v>0</v>
          </cell>
          <cell r="K347">
            <v>0</v>
          </cell>
          <cell r="L347">
            <v>0</v>
          </cell>
          <cell r="M347">
            <v>0</v>
          </cell>
          <cell r="N347">
            <v>60</v>
          </cell>
          <cell r="O347">
            <v>0</v>
          </cell>
          <cell r="Q347" t="str">
            <v>Rain</v>
          </cell>
          <cell r="T347">
            <v>347</v>
          </cell>
          <cell r="U347">
            <v>0</v>
          </cell>
          <cell r="V347">
            <v>0</v>
          </cell>
          <cell r="W347">
            <v>0</v>
          </cell>
          <cell r="X347">
            <v>0</v>
          </cell>
          <cell r="Y347">
            <v>0</v>
          </cell>
          <cell r="Z347">
            <v>0</v>
          </cell>
          <cell r="AA347">
            <v>0</v>
          </cell>
        </row>
        <row r="348">
          <cell r="B348" t="str">
            <v>21  -  22</v>
          </cell>
          <cell r="C348" t="str">
            <v>OB</v>
          </cell>
          <cell r="D348">
            <v>0</v>
          </cell>
          <cell r="E348">
            <v>0</v>
          </cell>
          <cell r="F348">
            <v>0</v>
          </cell>
          <cell r="G348">
            <v>0</v>
          </cell>
          <cell r="H348">
            <v>0</v>
          </cell>
          <cell r="I348">
            <v>0</v>
          </cell>
          <cell r="J348">
            <v>0</v>
          </cell>
          <cell r="K348">
            <v>0</v>
          </cell>
          <cell r="L348">
            <v>0</v>
          </cell>
          <cell r="M348">
            <v>0</v>
          </cell>
          <cell r="N348">
            <v>60</v>
          </cell>
          <cell r="O348">
            <v>0</v>
          </cell>
          <cell r="Q348" t="str">
            <v>Rain</v>
          </cell>
          <cell r="T348">
            <v>348</v>
          </cell>
          <cell r="U348">
            <v>0</v>
          </cell>
          <cell r="V348">
            <v>0</v>
          </cell>
          <cell r="W348">
            <v>0</v>
          </cell>
          <cell r="X348">
            <v>0</v>
          </cell>
          <cell r="Y348">
            <v>0</v>
          </cell>
          <cell r="Z348">
            <v>0</v>
          </cell>
          <cell r="AA348">
            <v>0</v>
          </cell>
        </row>
        <row r="349">
          <cell r="B349" t="str">
            <v>22  -  23</v>
          </cell>
          <cell r="C349" t="str">
            <v>OB</v>
          </cell>
          <cell r="D349">
            <v>0</v>
          </cell>
          <cell r="E349">
            <v>0</v>
          </cell>
          <cell r="F349">
            <v>0</v>
          </cell>
          <cell r="G349">
            <v>0</v>
          </cell>
          <cell r="H349">
            <v>0</v>
          </cell>
          <cell r="I349">
            <v>0</v>
          </cell>
          <cell r="J349">
            <v>0</v>
          </cell>
          <cell r="K349">
            <v>0</v>
          </cell>
          <cell r="L349">
            <v>0</v>
          </cell>
          <cell r="M349">
            <v>0</v>
          </cell>
          <cell r="N349">
            <v>60</v>
          </cell>
          <cell r="O349">
            <v>0</v>
          </cell>
          <cell r="Q349" t="str">
            <v>Rain</v>
          </cell>
          <cell r="T349">
            <v>349</v>
          </cell>
          <cell r="U349">
            <v>0</v>
          </cell>
          <cell r="V349">
            <v>0</v>
          </cell>
          <cell r="W349">
            <v>0</v>
          </cell>
          <cell r="X349">
            <v>0</v>
          </cell>
          <cell r="Y349">
            <v>0</v>
          </cell>
          <cell r="Z349">
            <v>0</v>
          </cell>
          <cell r="AA349">
            <v>0</v>
          </cell>
        </row>
        <row r="350">
          <cell r="B350" t="str">
            <v>23  -  24</v>
          </cell>
          <cell r="C350" t="str">
            <v>OB</v>
          </cell>
          <cell r="D350">
            <v>0</v>
          </cell>
          <cell r="E350">
            <v>0</v>
          </cell>
          <cell r="F350">
            <v>0</v>
          </cell>
          <cell r="G350">
            <v>0</v>
          </cell>
          <cell r="H350">
            <v>0</v>
          </cell>
          <cell r="I350">
            <v>0</v>
          </cell>
          <cell r="J350">
            <v>0</v>
          </cell>
          <cell r="K350">
            <v>0</v>
          </cell>
          <cell r="L350">
            <v>0</v>
          </cell>
          <cell r="M350">
            <v>0</v>
          </cell>
          <cell r="N350">
            <v>0</v>
          </cell>
          <cell r="O350">
            <v>60</v>
          </cell>
          <cell r="Q350" t="str">
            <v>Slippery</v>
          </cell>
          <cell r="T350">
            <v>350</v>
          </cell>
          <cell r="U350">
            <v>0</v>
          </cell>
          <cell r="V350">
            <v>0</v>
          </cell>
          <cell r="W350">
            <v>0</v>
          </cell>
          <cell r="X350">
            <v>0</v>
          </cell>
          <cell r="Y350">
            <v>0</v>
          </cell>
          <cell r="Z350">
            <v>0</v>
          </cell>
          <cell r="AA350">
            <v>0</v>
          </cell>
        </row>
        <row r="351">
          <cell r="B351" t="str">
            <v>24  -  01</v>
          </cell>
          <cell r="C351" t="str">
            <v>OB</v>
          </cell>
          <cell r="D351">
            <v>0</v>
          </cell>
          <cell r="E351">
            <v>0</v>
          </cell>
          <cell r="F351">
            <v>0</v>
          </cell>
          <cell r="G351">
            <v>0</v>
          </cell>
          <cell r="H351">
            <v>0</v>
          </cell>
          <cell r="I351">
            <v>0</v>
          </cell>
          <cell r="J351">
            <v>0</v>
          </cell>
          <cell r="K351">
            <v>0</v>
          </cell>
          <cell r="L351">
            <v>0</v>
          </cell>
          <cell r="M351">
            <v>0</v>
          </cell>
          <cell r="N351">
            <v>0</v>
          </cell>
          <cell r="O351">
            <v>60</v>
          </cell>
          <cell r="Q351" t="str">
            <v>Slippery</v>
          </cell>
          <cell r="T351">
            <v>351</v>
          </cell>
          <cell r="U351">
            <v>0</v>
          </cell>
          <cell r="V351">
            <v>0</v>
          </cell>
          <cell r="W351">
            <v>0</v>
          </cell>
          <cell r="X351">
            <v>0</v>
          </cell>
          <cell r="Y351">
            <v>0</v>
          </cell>
          <cell r="Z351">
            <v>0</v>
          </cell>
          <cell r="AA351">
            <v>0</v>
          </cell>
        </row>
        <row r="352">
          <cell r="B352" t="str">
            <v>01  -  02</v>
          </cell>
          <cell r="C352" t="str">
            <v>OB</v>
          </cell>
          <cell r="D352">
            <v>152</v>
          </cell>
          <cell r="E352">
            <v>228</v>
          </cell>
          <cell r="F352">
            <v>2</v>
          </cell>
          <cell r="G352">
            <v>0</v>
          </cell>
          <cell r="H352">
            <v>0</v>
          </cell>
          <cell r="I352">
            <v>2</v>
          </cell>
          <cell r="J352">
            <v>40</v>
          </cell>
          <cell r="K352">
            <v>0</v>
          </cell>
          <cell r="L352">
            <v>0</v>
          </cell>
          <cell r="M352">
            <v>0</v>
          </cell>
          <cell r="N352">
            <v>0</v>
          </cell>
          <cell r="O352">
            <v>20</v>
          </cell>
          <cell r="Q352" t="str">
            <v>Slippery, Start 01:20</v>
          </cell>
          <cell r="T352">
            <v>352</v>
          </cell>
          <cell r="U352">
            <v>0</v>
          </cell>
          <cell r="V352">
            <v>0</v>
          </cell>
          <cell r="W352">
            <v>0</v>
          </cell>
          <cell r="X352">
            <v>0</v>
          </cell>
          <cell r="Y352">
            <v>0</v>
          </cell>
          <cell r="Z352">
            <v>0</v>
          </cell>
          <cell r="AA352">
            <v>0</v>
          </cell>
        </row>
        <row r="353">
          <cell r="B353" t="str">
            <v>02  -  03</v>
          </cell>
          <cell r="C353" t="str">
            <v>OB</v>
          </cell>
          <cell r="D353">
            <v>152</v>
          </cell>
          <cell r="E353">
            <v>202.66666666666666</v>
          </cell>
          <cell r="F353">
            <v>2</v>
          </cell>
          <cell r="G353">
            <v>0</v>
          </cell>
          <cell r="H353">
            <v>0</v>
          </cell>
          <cell r="I353">
            <v>2</v>
          </cell>
          <cell r="J353">
            <v>45</v>
          </cell>
          <cell r="K353">
            <v>0</v>
          </cell>
          <cell r="L353">
            <v>0</v>
          </cell>
          <cell r="M353">
            <v>0</v>
          </cell>
          <cell r="N353">
            <v>15</v>
          </cell>
          <cell r="O353">
            <v>0</v>
          </cell>
          <cell r="Q353" t="str">
            <v>Rain</v>
          </cell>
          <cell r="T353">
            <v>353</v>
          </cell>
          <cell r="U353">
            <v>0</v>
          </cell>
          <cell r="V353">
            <v>0</v>
          </cell>
          <cell r="W353">
            <v>0</v>
          </cell>
          <cell r="X353">
            <v>0</v>
          </cell>
          <cell r="Y353">
            <v>0</v>
          </cell>
          <cell r="Z353">
            <v>0</v>
          </cell>
          <cell r="AA353">
            <v>0</v>
          </cell>
        </row>
        <row r="354">
          <cell r="B354" t="str">
            <v>03  -  04</v>
          </cell>
          <cell r="C354" t="str">
            <v>OB</v>
          </cell>
          <cell r="D354">
            <v>0</v>
          </cell>
          <cell r="E354">
            <v>0</v>
          </cell>
          <cell r="F354">
            <v>0</v>
          </cell>
          <cell r="G354">
            <v>0</v>
          </cell>
          <cell r="H354">
            <v>0</v>
          </cell>
          <cell r="I354">
            <v>0</v>
          </cell>
          <cell r="J354">
            <v>0</v>
          </cell>
          <cell r="K354">
            <v>0</v>
          </cell>
          <cell r="L354">
            <v>0</v>
          </cell>
          <cell r="M354">
            <v>0</v>
          </cell>
          <cell r="N354">
            <v>60</v>
          </cell>
          <cell r="O354">
            <v>0</v>
          </cell>
          <cell r="Q354" t="str">
            <v>Rain</v>
          </cell>
          <cell r="T354">
            <v>354</v>
          </cell>
          <cell r="U354">
            <v>0</v>
          </cell>
          <cell r="V354">
            <v>0</v>
          </cell>
          <cell r="W354">
            <v>0</v>
          </cell>
          <cell r="X354">
            <v>0</v>
          </cell>
          <cell r="Y354">
            <v>0</v>
          </cell>
          <cell r="Z354">
            <v>0</v>
          </cell>
          <cell r="AA354">
            <v>0</v>
          </cell>
        </row>
        <row r="355">
          <cell r="B355" t="str">
            <v>04  -  05</v>
          </cell>
          <cell r="C355" t="str">
            <v>OB</v>
          </cell>
          <cell r="D355">
            <v>0</v>
          </cell>
          <cell r="E355">
            <v>0</v>
          </cell>
          <cell r="F355">
            <v>0</v>
          </cell>
          <cell r="G355">
            <v>0</v>
          </cell>
          <cell r="H355">
            <v>0</v>
          </cell>
          <cell r="I355">
            <v>0</v>
          </cell>
          <cell r="J355">
            <v>0</v>
          </cell>
          <cell r="K355">
            <v>0</v>
          </cell>
          <cell r="L355">
            <v>0</v>
          </cell>
          <cell r="M355">
            <v>0</v>
          </cell>
          <cell r="N355">
            <v>0</v>
          </cell>
          <cell r="O355">
            <v>60</v>
          </cell>
          <cell r="Q355" t="str">
            <v>Slippery</v>
          </cell>
          <cell r="T355">
            <v>355</v>
          </cell>
          <cell r="U355">
            <v>0</v>
          </cell>
          <cell r="V355">
            <v>0</v>
          </cell>
          <cell r="W355">
            <v>0</v>
          </cell>
          <cell r="X355">
            <v>0</v>
          </cell>
          <cell r="Y355">
            <v>0</v>
          </cell>
          <cell r="Z355">
            <v>0</v>
          </cell>
          <cell r="AA355">
            <v>0</v>
          </cell>
        </row>
        <row r="356">
          <cell r="B356" t="str">
            <v>05  -  06</v>
          </cell>
          <cell r="C356" t="str">
            <v>OB</v>
          </cell>
          <cell r="D356">
            <v>0</v>
          </cell>
          <cell r="E356">
            <v>0</v>
          </cell>
          <cell r="F356">
            <v>0</v>
          </cell>
          <cell r="G356">
            <v>0</v>
          </cell>
          <cell r="H356">
            <v>0</v>
          </cell>
          <cell r="I356">
            <v>0</v>
          </cell>
          <cell r="J356">
            <v>0</v>
          </cell>
          <cell r="K356">
            <v>0</v>
          </cell>
          <cell r="L356">
            <v>0</v>
          </cell>
          <cell r="M356">
            <v>0</v>
          </cell>
          <cell r="N356">
            <v>0</v>
          </cell>
          <cell r="O356">
            <v>60</v>
          </cell>
          <cell r="Q356" t="str">
            <v>Slippery</v>
          </cell>
          <cell r="T356">
            <v>356</v>
          </cell>
          <cell r="U356">
            <v>0</v>
          </cell>
          <cell r="V356">
            <v>0</v>
          </cell>
          <cell r="W356">
            <v>0</v>
          </cell>
          <cell r="X356">
            <v>0</v>
          </cell>
          <cell r="Y356">
            <v>0</v>
          </cell>
          <cell r="Z356">
            <v>0</v>
          </cell>
          <cell r="AA356">
            <v>0</v>
          </cell>
        </row>
        <row r="357">
          <cell r="B357" t="str">
            <v>06  -  07</v>
          </cell>
          <cell r="C357" t="str">
            <v>OB</v>
          </cell>
          <cell r="D357">
            <v>0</v>
          </cell>
          <cell r="E357">
            <v>0</v>
          </cell>
          <cell r="F357">
            <v>0</v>
          </cell>
          <cell r="G357">
            <v>0</v>
          </cell>
          <cell r="H357">
            <v>0</v>
          </cell>
          <cell r="I357">
            <v>0</v>
          </cell>
          <cell r="J357">
            <v>0</v>
          </cell>
          <cell r="K357">
            <v>0</v>
          </cell>
          <cell r="L357">
            <v>0</v>
          </cell>
          <cell r="M357">
            <v>0</v>
          </cell>
          <cell r="N357">
            <v>0</v>
          </cell>
          <cell r="O357">
            <v>60</v>
          </cell>
          <cell r="Q357" t="str">
            <v>Slippery</v>
          </cell>
          <cell r="T357">
            <v>357</v>
          </cell>
          <cell r="U357">
            <v>0</v>
          </cell>
          <cell r="V357">
            <v>0</v>
          </cell>
          <cell r="W357">
            <v>0</v>
          </cell>
          <cell r="X357">
            <v>0</v>
          </cell>
          <cell r="Y357">
            <v>0</v>
          </cell>
          <cell r="Z357">
            <v>0</v>
          </cell>
          <cell r="AA357">
            <v>0</v>
          </cell>
        </row>
        <row r="358">
          <cell r="B358" t="str">
            <v>RESUME</v>
          </cell>
          <cell r="C358" t="str">
            <v>PROD</v>
          </cell>
          <cell r="E358" t="str">
            <v>PROD'TY</v>
          </cell>
          <cell r="G358" t="str">
            <v>WORK HOURS</v>
          </cell>
          <cell r="J358" t="str">
            <v>LOST TIME</v>
          </cell>
          <cell r="L358" t="str">
            <v>DOWN</v>
          </cell>
          <cell r="M358" t="str">
            <v>PA</v>
          </cell>
          <cell r="O358" t="str">
            <v>UA PROD</v>
          </cell>
          <cell r="Q358" t="str">
            <v>OPERATOR</v>
          </cell>
          <cell r="R358" t="str">
            <v>GROUP LEADER</v>
          </cell>
          <cell r="T358">
            <v>358</v>
          </cell>
        </row>
        <row r="359">
          <cell r="B359" t="str">
            <v>GROUP</v>
          </cell>
          <cell r="C359" t="str">
            <v>WASTE</v>
          </cell>
          <cell r="D359" t="str">
            <v>CC</v>
          </cell>
          <cell r="E359" t="str">
            <v>WASTE</v>
          </cell>
          <cell r="F359" t="str">
            <v>CC</v>
          </cell>
          <cell r="G359" t="str">
            <v>WASTE</v>
          </cell>
          <cell r="H359" t="str">
            <v>CC</v>
          </cell>
          <cell r="I359" t="str">
            <v>GEN</v>
          </cell>
          <cell r="J359" t="str">
            <v>DELAY</v>
          </cell>
          <cell r="K359" t="str">
            <v>IDLE</v>
          </cell>
          <cell r="L359" t="str">
            <v>TIME</v>
          </cell>
          <cell r="M359" t="str">
            <v>PLAN</v>
          </cell>
          <cell r="N359" t="str">
            <v>ACT</v>
          </cell>
          <cell r="O359" t="str">
            <v>PLAN</v>
          </cell>
          <cell r="P359" t="str">
            <v>ACT</v>
          </cell>
          <cell r="T359">
            <v>359</v>
          </cell>
        </row>
        <row r="360">
          <cell r="B360" t="str">
            <v>Shift 1</v>
          </cell>
          <cell r="C360">
            <v>2166</v>
          </cell>
          <cell r="D360">
            <v>0</v>
          </cell>
          <cell r="E360">
            <v>406.125</v>
          </cell>
          <cell r="F360">
            <v>0</v>
          </cell>
          <cell r="G360">
            <v>5.333333333333333</v>
          </cell>
          <cell r="H360">
            <v>0</v>
          </cell>
          <cell r="I360">
            <v>0</v>
          </cell>
          <cell r="J360">
            <v>1.5</v>
          </cell>
          <cell r="K360">
            <v>0.83333333333333337</v>
          </cell>
          <cell r="L360">
            <v>0.33333333333333331</v>
          </cell>
          <cell r="M360">
            <v>0.95</v>
          </cell>
          <cell r="N360">
            <v>0.95833333333333337</v>
          </cell>
          <cell r="O360">
            <v>0.875</v>
          </cell>
          <cell r="P360">
            <v>0.69565217391304346</v>
          </cell>
          <cell r="Q360">
            <v>0</v>
          </cell>
          <cell r="R360">
            <v>0</v>
          </cell>
          <cell r="T360">
            <v>360</v>
          </cell>
          <cell r="U360">
            <v>0</v>
          </cell>
          <cell r="V360">
            <v>0</v>
          </cell>
          <cell r="W360">
            <v>0</v>
          </cell>
          <cell r="X360">
            <v>0</v>
          </cell>
          <cell r="Y360">
            <v>0</v>
          </cell>
          <cell r="Z360">
            <v>0</v>
          </cell>
          <cell r="AA360">
            <v>0</v>
          </cell>
        </row>
        <row r="361">
          <cell r="B361" t="str">
            <v>Shift 2</v>
          </cell>
          <cell r="C361">
            <v>494</v>
          </cell>
          <cell r="D361">
            <v>0</v>
          </cell>
          <cell r="E361">
            <v>329.33333333333331</v>
          </cell>
          <cell r="F361">
            <v>0</v>
          </cell>
          <cell r="G361">
            <v>1.5</v>
          </cell>
          <cell r="H361">
            <v>0</v>
          </cell>
          <cell r="I361">
            <v>0</v>
          </cell>
          <cell r="J361">
            <v>0.83333333333333337</v>
          </cell>
          <cell r="K361">
            <v>5.666666666666667</v>
          </cell>
          <cell r="L361">
            <v>0</v>
          </cell>
          <cell r="M361">
            <v>0.95</v>
          </cell>
          <cell r="N361">
            <v>1</v>
          </cell>
          <cell r="O361">
            <v>0.875</v>
          </cell>
          <cell r="P361">
            <v>0.1875</v>
          </cell>
          <cell r="Q361">
            <v>0</v>
          </cell>
          <cell r="R361">
            <v>0</v>
          </cell>
          <cell r="T361">
            <v>361</v>
          </cell>
          <cell r="U361">
            <v>0</v>
          </cell>
          <cell r="V361">
            <v>0</v>
          </cell>
          <cell r="W361">
            <v>0</v>
          </cell>
          <cell r="X361">
            <v>0</v>
          </cell>
          <cell r="Y361">
            <v>0</v>
          </cell>
          <cell r="Z361">
            <v>0</v>
          </cell>
          <cell r="AA361">
            <v>0</v>
          </cell>
        </row>
        <row r="362">
          <cell r="B362" t="str">
            <v>Shift 3</v>
          </cell>
          <cell r="C362">
            <v>304</v>
          </cell>
          <cell r="D362">
            <v>0</v>
          </cell>
          <cell r="E362">
            <v>214.58823529411762</v>
          </cell>
          <cell r="F362">
            <v>0</v>
          </cell>
          <cell r="G362">
            <v>1.4166666666666667</v>
          </cell>
          <cell r="H362">
            <v>0</v>
          </cell>
          <cell r="I362">
            <v>0</v>
          </cell>
          <cell r="J362">
            <v>0</v>
          </cell>
          <cell r="K362">
            <v>6.583333333333333</v>
          </cell>
          <cell r="L362">
            <v>0</v>
          </cell>
          <cell r="M362">
            <v>0.95</v>
          </cell>
          <cell r="N362">
            <v>1</v>
          </cell>
          <cell r="O362">
            <v>0.875</v>
          </cell>
          <cell r="P362">
            <v>0.17708333333333334</v>
          </cell>
          <cell r="Q362">
            <v>0</v>
          </cell>
          <cell r="R362">
            <v>0</v>
          </cell>
          <cell r="T362">
            <v>362</v>
          </cell>
          <cell r="U362">
            <v>0</v>
          </cell>
          <cell r="V362">
            <v>0</v>
          </cell>
          <cell r="W362">
            <v>0</v>
          </cell>
          <cell r="X362">
            <v>0</v>
          </cell>
          <cell r="Y362">
            <v>0</v>
          </cell>
          <cell r="Z362">
            <v>0</v>
          </cell>
          <cell r="AA362">
            <v>0</v>
          </cell>
        </row>
        <row r="363">
          <cell r="B363" t="str">
            <v>Shift 6</v>
          </cell>
          <cell r="C363">
            <v>2584</v>
          </cell>
          <cell r="D363">
            <v>0</v>
          </cell>
          <cell r="E363">
            <v>397.53846153846155</v>
          </cell>
          <cell r="F363">
            <v>0</v>
          </cell>
          <cell r="G363">
            <v>6.5</v>
          </cell>
          <cell r="H363">
            <v>0</v>
          </cell>
          <cell r="I363">
            <v>0</v>
          </cell>
          <cell r="J363">
            <v>1.6666666666666667</v>
          </cell>
          <cell r="K363">
            <v>2.5</v>
          </cell>
          <cell r="L363">
            <v>0.33333333333333331</v>
          </cell>
          <cell r="M363">
            <v>0.95</v>
          </cell>
          <cell r="N363">
            <v>0.96969696969696961</v>
          </cell>
          <cell r="O363">
            <v>0.875</v>
          </cell>
          <cell r="P363">
            <v>0.609375</v>
          </cell>
          <cell r="Q363" t="str">
            <v>Edy Santoso</v>
          </cell>
          <cell r="R363" t="str">
            <v>Sutarno</v>
          </cell>
          <cell r="T363">
            <v>363</v>
          </cell>
          <cell r="U363">
            <v>0</v>
          </cell>
          <cell r="V363">
            <v>0</v>
          </cell>
          <cell r="W363">
            <v>0</v>
          </cell>
          <cell r="X363">
            <v>0</v>
          </cell>
          <cell r="Y363">
            <v>0</v>
          </cell>
          <cell r="Z363">
            <v>0</v>
          </cell>
          <cell r="AA363">
            <v>0</v>
          </cell>
        </row>
        <row r="364">
          <cell r="B364" t="str">
            <v>Shift 7</v>
          </cell>
          <cell r="C364">
            <v>380</v>
          </cell>
          <cell r="D364">
            <v>0</v>
          </cell>
          <cell r="E364">
            <v>217.14285714285714</v>
          </cell>
          <cell r="F364">
            <v>0</v>
          </cell>
          <cell r="G364">
            <v>1.75</v>
          </cell>
          <cell r="H364">
            <v>0</v>
          </cell>
          <cell r="I364">
            <v>0</v>
          </cell>
          <cell r="J364">
            <v>0.66666666666666663</v>
          </cell>
          <cell r="K364">
            <v>10.583333333333334</v>
          </cell>
          <cell r="L364">
            <v>0</v>
          </cell>
          <cell r="M364">
            <v>0.95</v>
          </cell>
          <cell r="N364">
            <v>1</v>
          </cell>
          <cell r="O364">
            <v>0.875</v>
          </cell>
          <cell r="P364">
            <v>0.13461538461538461</v>
          </cell>
          <cell r="Q364" t="str">
            <v>Mudihanto</v>
          </cell>
          <cell r="R364" t="str">
            <v>Fresye A Lumansik</v>
          </cell>
          <cell r="T364">
            <v>364</v>
          </cell>
          <cell r="U364">
            <v>0</v>
          </cell>
          <cell r="V364">
            <v>0</v>
          </cell>
          <cell r="W364">
            <v>0</v>
          </cell>
          <cell r="X364">
            <v>0</v>
          </cell>
          <cell r="Y364">
            <v>0</v>
          </cell>
          <cell r="Z364">
            <v>0</v>
          </cell>
          <cell r="AA364">
            <v>0</v>
          </cell>
        </row>
        <row r="365">
          <cell r="B365" t="str">
            <v>TOTAL</v>
          </cell>
          <cell r="C365">
            <v>2964</v>
          </cell>
          <cell r="D365">
            <v>0</v>
          </cell>
          <cell r="E365">
            <v>359.27272727272725</v>
          </cell>
          <cell r="F365">
            <v>0</v>
          </cell>
          <cell r="G365">
            <v>8.25</v>
          </cell>
          <cell r="H365">
            <v>0</v>
          </cell>
          <cell r="I365">
            <v>0</v>
          </cell>
          <cell r="J365">
            <v>2.3333333333333335</v>
          </cell>
          <cell r="K365">
            <v>13.083333333333334</v>
          </cell>
          <cell r="L365">
            <v>0.33333333333333331</v>
          </cell>
          <cell r="M365">
            <v>0.95</v>
          </cell>
          <cell r="N365">
            <v>0.98611111111111116</v>
          </cell>
          <cell r="O365">
            <v>0.875</v>
          </cell>
          <cell r="P365">
            <v>0.34859154929577463</v>
          </cell>
          <cell r="Q365" t="str">
            <v>Hiras Silaban</v>
          </cell>
          <cell r="R365" t="str">
            <v>Fresye A L</v>
          </cell>
          <cell r="T365">
            <v>365</v>
          </cell>
          <cell r="U365">
            <v>0</v>
          </cell>
          <cell r="V365">
            <v>0</v>
          </cell>
          <cell r="W365">
            <v>0</v>
          </cell>
          <cell r="X365">
            <v>0</v>
          </cell>
          <cell r="Y365">
            <v>0</v>
          </cell>
          <cell r="Z365">
            <v>0</v>
          </cell>
          <cell r="AA365">
            <v>0</v>
          </cell>
        </row>
        <row r="366">
          <cell r="T366">
            <v>366</v>
          </cell>
        </row>
        <row r="367">
          <cell r="B367" t="str">
            <v>TIME</v>
          </cell>
          <cell r="C367" t="str">
            <v>WASTE</v>
          </cell>
          <cell r="D367" t="str">
            <v>EX1002</v>
          </cell>
          <cell r="E367" t="str">
            <v>TYPE</v>
          </cell>
          <cell r="F367" t="str">
            <v>PC 1250</v>
          </cell>
          <cell r="H367" t="str">
            <v>Plan Prod'ty :</v>
          </cell>
          <cell r="J367">
            <v>400</v>
          </cell>
          <cell r="M367" t="str">
            <v>Distance :</v>
          </cell>
          <cell r="O367">
            <v>12.821088587394385</v>
          </cell>
          <cell r="T367">
            <v>367</v>
          </cell>
          <cell r="U367" t="str">
            <v>EX1002</v>
          </cell>
        </row>
        <row r="368">
          <cell r="C368" t="str">
            <v>MAT</v>
          </cell>
          <cell r="D368" t="str">
            <v>PROD</v>
          </cell>
          <cell r="E368" t="str">
            <v>PROD'TY</v>
          </cell>
          <cell r="F368" t="str">
            <v>Q'TY DT</v>
          </cell>
          <cell r="J368" t="str">
            <v>HOURS</v>
          </cell>
          <cell r="Q368" t="str">
            <v>REMARK PRODUKTIVITAS</v>
          </cell>
          <cell r="T368">
            <v>368</v>
          </cell>
          <cell r="U368" t="str">
            <v>ROM</v>
          </cell>
          <cell r="V368" t="str">
            <v>Crush1</v>
          </cell>
          <cell r="W368" t="str">
            <v>Crush2</v>
          </cell>
          <cell r="X368" t="str">
            <v>Crush3</v>
          </cell>
          <cell r="Y368" t="str">
            <v>Crush4</v>
          </cell>
          <cell r="Z368" t="str">
            <v>Crush5</v>
          </cell>
          <cell r="AA368" t="str">
            <v>Crush6</v>
          </cell>
        </row>
        <row r="369">
          <cell r="E369" t="str">
            <v>( By work )</v>
          </cell>
          <cell r="F369" t="str">
            <v>785</v>
          </cell>
          <cell r="G369" t="str">
            <v>785-CB</v>
          </cell>
          <cell r="H369" t="str">
            <v>A40/HM</v>
          </cell>
          <cell r="I369" t="str">
            <v>Total</v>
          </cell>
          <cell r="J369" t="str">
            <v>Work</v>
          </cell>
          <cell r="K369" t="str">
            <v>General</v>
          </cell>
          <cell r="L369" t="str">
            <v>Delay</v>
          </cell>
          <cell r="M369" t="str">
            <v>Idle</v>
          </cell>
          <cell r="N369" t="str">
            <v>Rain</v>
          </cell>
          <cell r="O369" t="str">
            <v>Slipp</v>
          </cell>
          <cell r="P369" t="str">
            <v>B/D</v>
          </cell>
          <cell r="T369">
            <v>369</v>
          </cell>
        </row>
        <row r="370">
          <cell r="B370" t="str">
            <v>07  - 08</v>
          </cell>
          <cell r="C370" t="str">
            <v>CC</v>
          </cell>
          <cell r="D370">
            <v>90</v>
          </cell>
          <cell r="E370">
            <v>270</v>
          </cell>
          <cell r="F370">
            <v>0</v>
          </cell>
          <cell r="G370">
            <v>1</v>
          </cell>
          <cell r="H370">
            <v>0</v>
          </cell>
          <cell r="I370">
            <v>1</v>
          </cell>
          <cell r="J370">
            <v>20</v>
          </cell>
          <cell r="K370">
            <v>0</v>
          </cell>
          <cell r="L370">
            <v>40</v>
          </cell>
          <cell r="M370">
            <v>0</v>
          </cell>
          <cell r="N370">
            <v>0</v>
          </cell>
          <cell r="O370">
            <v>0</v>
          </cell>
          <cell r="Q370" t="str">
            <v>Coal P4, Crusher 6, Waiting DT</v>
          </cell>
          <cell r="T370">
            <v>370</v>
          </cell>
          <cell r="U370">
            <v>0</v>
          </cell>
          <cell r="V370">
            <v>0</v>
          </cell>
          <cell r="W370">
            <v>0</v>
          </cell>
          <cell r="X370">
            <v>0</v>
          </cell>
          <cell r="Y370">
            <v>0</v>
          </cell>
          <cell r="Z370">
            <v>0</v>
          </cell>
          <cell r="AA370">
            <v>90</v>
          </cell>
        </row>
        <row r="371">
          <cell r="B371" t="str">
            <v>08  - 09</v>
          </cell>
          <cell r="C371" t="str">
            <v>CC</v>
          </cell>
          <cell r="D371">
            <v>270</v>
          </cell>
          <cell r="E371">
            <v>270</v>
          </cell>
          <cell r="F371">
            <v>0</v>
          </cell>
          <cell r="G371">
            <v>3</v>
          </cell>
          <cell r="H371">
            <v>0</v>
          </cell>
          <cell r="I371">
            <v>3</v>
          </cell>
          <cell r="J371">
            <v>60</v>
          </cell>
          <cell r="K371">
            <v>0</v>
          </cell>
          <cell r="L371">
            <v>0</v>
          </cell>
          <cell r="M371">
            <v>0</v>
          </cell>
          <cell r="N371">
            <v>0</v>
          </cell>
          <cell r="O371">
            <v>0</v>
          </cell>
          <cell r="Q371" t="str">
            <v>Coal P4, Crusher 6</v>
          </cell>
          <cell r="T371">
            <v>371</v>
          </cell>
          <cell r="U371">
            <v>0</v>
          </cell>
          <cell r="V371">
            <v>0</v>
          </cell>
          <cell r="W371">
            <v>0</v>
          </cell>
          <cell r="X371">
            <v>0</v>
          </cell>
          <cell r="Y371">
            <v>0</v>
          </cell>
          <cell r="Z371">
            <v>0</v>
          </cell>
          <cell r="AA371">
            <v>270</v>
          </cell>
        </row>
        <row r="372">
          <cell r="B372" t="str">
            <v>09  - 10</v>
          </cell>
          <cell r="C372" t="str">
            <v>CC</v>
          </cell>
          <cell r="D372">
            <v>450</v>
          </cell>
          <cell r="E372">
            <v>450</v>
          </cell>
          <cell r="F372">
            <v>0</v>
          </cell>
          <cell r="G372">
            <v>5</v>
          </cell>
          <cell r="H372">
            <v>0</v>
          </cell>
          <cell r="I372">
            <v>5</v>
          </cell>
          <cell r="J372">
            <v>60</v>
          </cell>
          <cell r="K372">
            <v>0</v>
          </cell>
          <cell r="L372">
            <v>0</v>
          </cell>
          <cell r="M372">
            <v>0</v>
          </cell>
          <cell r="N372">
            <v>0</v>
          </cell>
          <cell r="O372">
            <v>0</v>
          </cell>
          <cell r="Q372" t="str">
            <v>Coal P4, Crusher 6</v>
          </cell>
          <cell r="T372">
            <v>372</v>
          </cell>
          <cell r="U372">
            <v>0</v>
          </cell>
          <cell r="V372">
            <v>0</v>
          </cell>
          <cell r="W372">
            <v>0</v>
          </cell>
          <cell r="X372">
            <v>0</v>
          </cell>
          <cell r="Y372">
            <v>0</v>
          </cell>
          <cell r="Z372">
            <v>0</v>
          </cell>
          <cell r="AA372">
            <v>450</v>
          </cell>
        </row>
        <row r="373">
          <cell r="B373" t="str">
            <v>10  - 11</v>
          </cell>
          <cell r="C373" t="str">
            <v>CC</v>
          </cell>
          <cell r="D373">
            <v>360</v>
          </cell>
          <cell r="E373">
            <v>360</v>
          </cell>
          <cell r="F373">
            <v>0</v>
          </cell>
          <cell r="G373">
            <v>5</v>
          </cell>
          <cell r="H373">
            <v>0</v>
          </cell>
          <cell r="I373">
            <v>5</v>
          </cell>
          <cell r="J373">
            <v>60</v>
          </cell>
          <cell r="K373">
            <v>0</v>
          </cell>
          <cell r="L373">
            <v>0</v>
          </cell>
          <cell r="M373">
            <v>0</v>
          </cell>
          <cell r="N373">
            <v>0</v>
          </cell>
          <cell r="O373">
            <v>0</v>
          </cell>
          <cell r="Q373" t="str">
            <v>Coal P4, Crusher 6</v>
          </cell>
          <cell r="T373">
            <v>373</v>
          </cell>
          <cell r="U373">
            <v>0</v>
          </cell>
          <cell r="V373">
            <v>0</v>
          </cell>
          <cell r="W373">
            <v>0</v>
          </cell>
          <cell r="X373">
            <v>0</v>
          </cell>
          <cell r="Y373">
            <v>0</v>
          </cell>
          <cell r="Z373">
            <v>0</v>
          </cell>
          <cell r="AA373">
            <v>360</v>
          </cell>
        </row>
        <row r="374">
          <cell r="B374" t="str">
            <v>11  - 12</v>
          </cell>
          <cell r="C374" t="str">
            <v>CC</v>
          </cell>
          <cell r="D374">
            <v>180</v>
          </cell>
          <cell r="E374">
            <v>432</v>
          </cell>
          <cell r="F374">
            <v>0</v>
          </cell>
          <cell r="G374">
            <v>5</v>
          </cell>
          <cell r="H374">
            <v>0</v>
          </cell>
          <cell r="I374">
            <v>5</v>
          </cell>
          <cell r="J374">
            <v>25</v>
          </cell>
          <cell r="K374">
            <v>0</v>
          </cell>
          <cell r="L374">
            <v>0</v>
          </cell>
          <cell r="M374">
            <v>0</v>
          </cell>
          <cell r="N374">
            <v>0</v>
          </cell>
          <cell r="O374">
            <v>0</v>
          </cell>
          <cell r="P374">
            <v>35</v>
          </cell>
          <cell r="Q374" t="str">
            <v>11:25 Oring Hydrolik Pump Bocor</v>
          </cell>
          <cell r="T374">
            <v>374</v>
          </cell>
          <cell r="U374">
            <v>0</v>
          </cell>
          <cell r="V374">
            <v>0</v>
          </cell>
          <cell r="W374">
            <v>0</v>
          </cell>
          <cell r="X374">
            <v>0</v>
          </cell>
          <cell r="Y374">
            <v>0</v>
          </cell>
          <cell r="Z374">
            <v>0</v>
          </cell>
          <cell r="AA374">
            <v>180</v>
          </cell>
        </row>
        <row r="375">
          <cell r="B375" t="str">
            <v>12  - 13</v>
          </cell>
          <cell r="C375" t="str">
            <v>CC</v>
          </cell>
          <cell r="D375">
            <v>0</v>
          </cell>
          <cell r="E375">
            <v>0</v>
          </cell>
          <cell r="F375">
            <v>0</v>
          </cell>
          <cell r="G375">
            <v>0</v>
          </cell>
          <cell r="H375">
            <v>0</v>
          </cell>
          <cell r="I375">
            <v>0</v>
          </cell>
          <cell r="J375">
            <v>0</v>
          </cell>
          <cell r="K375">
            <v>0</v>
          </cell>
          <cell r="L375">
            <v>0</v>
          </cell>
          <cell r="M375">
            <v>0</v>
          </cell>
          <cell r="N375">
            <v>0</v>
          </cell>
          <cell r="O375">
            <v>0</v>
          </cell>
          <cell r="P375">
            <v>60</v>
          </cell>
          <cell r="Q375" t="str">
            <v>Oring Hydrolik Pump Bocor</v>
          </cell>
          <cell r="T375">
            <v>375</v>
          </cell>
          <cell r="U375">
            <v>0</v>
          </cell>
          <cell r="V375">
            <v>0</v>
          </cell>
          <cell r="W375">
            <v>0</v>
          </cell>
          <cell r="X375">
            <v>0</v>
          </cell>
          <cell r="Y375">
            <v>0</v>
          </cell>
          <cell r="Z375">
            <v>0</v>
          </cell>
          <cell r="AA375">
            <v>0</v>
          </cell>
        </row>
        <row r="376">
          <cell r="B376" t="str">
            <v>13  -  14</v>
          </cell>
          <cell r="C376" t="str">
            <v>CC</v>
          </cell>
          <cell r="D376">
            <v>360</v>
          </cell>
          <cell r="E376">
            <v>432</v>
          </cell>
          <cell r="F376">
            <v>0</v>
          </cell>
          <cell r="G376">
            <v>4</v>
          </cell>
          <cell r="H376">
            <v>0</v>
          </cell>
          <cell r="I376">
            <v>4</v>
          </cell>
          <cell r="J376">
            <v>50</v>
          </cell>
          <cell r="K376">
            <v>0</v>
          </cell>
          <cell r="L376">
            <v>0</v>
          </cell>
          <cell r="M376">
            <v>0</v>
          </cell>
          <cell r="N376">
            <v>0</v>
          </cell>
          <cell r="O376">
            <v>0</v>
          </cell>
          <cell r="P376">
            <v>10</v>
          </cell>
          <cell r="Q376" t="str">
            <v>Oring Hydrolik Pump Bocor RFU 13:10</v>
          </cell>
          <cell r="T376">
            <v>376</v>
          </cell>
          <cell r="U376">
            <v>0</v>
          </cell>
          <cell r="V376">
            <v>0</v>
          </cell>
          <cell r="W376">
            <v>0</v>
          </cell>
          <cell r="X376">
            <v>0</v>
          </cell>
          <cell r="Y376">
            <v>0</v>
          </cell>
          <cell r="Z376">
            <v>0</v>
          </cell>
          <cell r="AA376">
            <v>360</v>
          </cell>
        </row>
        <row r="377">
          <cell r="B377" t="str">
            <v>14  -  15</v>
          </cell>
          <cell r="C377" t="str">
            <v>CC</v>
          </cell>
          <cell r="D377">
            <v>90</v>
          </cell>
          <cell r="E377">
            <v>360</v>
          </cell>
          <cell r="F377">
            <v>0</v>
          </cell>
          <cell r="G377">
            <v>4</v>
          </cell>
          <cell r="H377">
            <v>0</v>
          </cell>
          <cell r="I377">
            <v>4</v>
          </cell>
          <cell r="J377">
            <v>15</v>
          </cell>
          <cell r="K377">
            <v>0</v>
          </cell>
          <cell r="L377">
            <v>0</v>
          </cell>
          <cell r="M377">
            <v>0</v>
          </cell>
          <cell r="N377">
            <v>45</v>
          </cell>
          <cell r="O377">
            <v>0</v>
          </cell>
          <cell r="Q377" t="str">
            <v>Rain Stop 14:15,</v>
          </cell>
          <cell r="T377">
            <v>377</v>
          </cell>
          <cell r="U377">
            <v>0</v>
          </cell>
          <cell r="V377">
            <v>0</v>
          </cell>
          <cell r="W377">
            <v>0</v>
          </cell>
          <cell r="X377">
            <v>0</v>
          </cell>
          <cell r="Y377">
            <v>0</v>
          </cell>
          <cell r="Z377">
            <v>0</v>
          </cell>
          <cell r="AA377">
            <v>90</v>
          </cell>
        </row>
        <row r="378">
          <cell r="B378" t="str">
            <v>15  -  16</v>
          </cell>
          <cell r="C378" t="str">
            <v>CC</v>
          </cell>
          <cell r="D378">
            <v>0</v>
          </cell>
          <cell r="E378">
            <v>0</v>
          </cell>
          <cell r="F378">
            <v>0</v>
          </cell>
          <cell r="G378">
            <v>0</v>
          </cell>
          <cell r="H378">
            <v>0</v>
          </cell>
          <cell r="I378">
            <v>0</v>
          </cell>
          <cell r="J378">
            <v>0</v>
          </cell>
          <cell r="K378">
            <v>0</v>
          </cell>
          <cell r="L378">
            <v>0</v>
          </cell>
          <cell r="M378">
            <v>0</v>
          </cell>
          <cell r="N378">
            <v>0</v>
          </cell>
          <cell r="O378">
            <v>60</v>
          </cell>
          <cell r="Q378" t="str">
            <v>Slippery</v>
          </cell>
          <cell r="T378">
            <v>378</v>
          </cell>
          <cell r="U378">
            <v>0</v>
          </cell>
          <cell r="V378">
            <v>0</v>
          </cell>
          <cell r="W378">
            <v>0</v>
          </cell>
          <cell r="X378">
            <v>0</v>
          </cell>
          <cell r="Y378">
            <v>0</v>
          </cell>
          <cell r="Z378">
            <v>0</v>
          </cell>
          <cell r="AA378">
            <v>0</v>
          </cell>
        </row>
        <row r="379">
          <cell r="B379" t="str">
            <v>16  -  17</v>
          </cell>
          <cell r="C379" t="str">
            <v>CC</v>
          </cell>
          <cell r="D379">
            <v>0</v>
          </cell>
          <cell r="E379">
            <v>0</v>
          </cell>
          <cell r="F379">
            <v>0</v>
          </cell>
          <cell r="G379">
            <v>0</v>
          </cell>
          <cell r="H379">
            <v>0</v>
          </cell>
          <cell r="I379">
            <v>0</v>
          </cell>
          <cell r="J379">
            <v>0</v>
          </cell>
          <cell r="K379">
            <v>0</v>
          </cell>
          <cell r="L379">
            <v>0</v>
          </cell>
          <cell r="M379">
            <v>0</v>
          </cell>
          <cell r="N379">
            <v>0</v>
          </cell>
          <cell r="O379">
            <v>60</v>
          </cell>
          <cell r="Q379" t="str">
            <v>Slippery</v>
          </cell>
          <cell r="T379">
            <v>379</v>
          </cell>
          <cell r="U379">
            <v>0</v>
          </cell>
          <cell r="V379">
            <v>0</v>
          </cell>
          <cell r="W379">
            <v>0</v>
          </cell>
          <cell r="X379">
            <v>0</v>
          </cell>
          <cell r="Y379">
            <v>0</v>
          </cell>
          <cell r="Z379">
            <v>0</v>
          </cell>
          <cell r="AA379">
            <v>0</v>
          </cell>
        </row>
        <row r="380">
          <cell r="B380" t="str">
            <v>17  -  18</v>
          </cell>
          <cell r="C380" t="str">
            <v>CC</v>
          </cell>
          <cell r="D380">
            <v>450</v>
          </cell>
          <cell r="E380">
            <v>540</v>
          </cell>
          <cell r="F380">
            <v>0</v>
          </cell>
          <cell r="G380">
            <v>5</v>
          </cell>
          <cell r="H380">
            <v>0</v>
          </cell>
          <cell r="I380">
            <v>5</v>
          </cell>
          <cell r="J380">
            <v>50</v>
          </cell>
          <cell r="K380">
            <v>0</v>
          </cell>
          <cell r="L380">
            <v>10</v>
          </cell>
          <cell r="M380">
            <v>0</v>
          </cell>
          <cell r="N380">
            <v>0</v>
          </cell>
          <cell r="O380">
            <v>0</v>
          </cell>
          <cell r="Q380" t="str">
            <v>Shift Change</v>
          </cell>
          <cell r="T380">
            <v>380</v>
          </cell>
          <cell r="U380">
            <v>0</v>
          </cell>
          <cell r="V380">
            <v>0</v>
          </cell>
          <cell r="W380">
            <v>0</v>
          </cell>
          <cell r="X380">
            <v>0</v>
          </cell>
          <cell r="Y380">
            <v>0</v>
          </cell>
          <cell r="Z380">
            <v>0</v>
          </cell>
          <cell r="AA380">
            <v>450</v>
          </cell>
        </row>
        <row r="381">
          <cell r="B381" t="str">
            <v>18  -  19</v>
          </cell>
          <cell r="C381" t="str">
            <v>CC</v>
          </cell>
          <cell r="D381">
            <v>0</v>
          </cell>
          <cell r="E381">
            <v>0</v>
          </cell>
          <cell r="F381">
            <v>0</v>
          </cell>
          <cell r="G381">
            <v>0</v>
          </cell>
          <cell r="H381">
            <v>0</v>
          </cell>
          <cell r="I381">
            <v>0</v>
          </cell>
          <cell r="J381">
            <v>0</v>
          </cell>
          <cell r="K381">
            <v>0</v>
          </cell>
          <cell r="L381">
            <v>0</v>
          </cell>
          <cell r="M381">
            <v>0</v>
          </cell>
          <cell r="N381">
            <v>60</v>
          </cell>
          <cell r="O381">
            <v>0</v>
          </cell>
          <cell r="Q381" t="str">
            <v>Rain</v>
          </cell>
          <cell r="T381">
            <v>381</v>
          </cell>
          <cell r="U381">
            <v>0</v>
          </cell>
          <cell r="V381">
            <v>0</v>
          </cell>
          <cell r="W381">
            <v>0</v>
          </cell>
          <cell r="X381">
            <v>0</v>
          </cell>
          <cell r="Y381">
            <v>0</v>
          </cell>
          <cell r="Z381">
            <v>0</v>
          </cell>
          <cell r="AA381">
            <v>0</v>
          </cell>
        </row>
        <row r="382">
          <cell r="B382" t="str">
            <v>19  -  20</v>
          </cell>
          <cell r="C382" t="str">
            <v>CC</v>
          </cell>
          <cell r="D382">
            <v>0</v>
          </cell>
          <cell r="E382">
            <v>0</v>
          </cell>
          <cell r="F382">
            <v>0</v>
          </cell>
          <cell r="G382">
            <v>0</v>
          </cell>
          <cell r="H382">
            <v>0</v>
          </cell>
          <cell r="I382">
            <v>0</v>
          </cell>
          <cell r="J382">
            <v>0</v>
          </cell>
          <cell r="K382">
            <v>0</v>
          </cell>
          <cell r="L382">
            <v>0</v>
          </cell>
          <cell r="M382">
            <v>0</v>
          </cell>
          <cell r="N382">
            <v>60</v>
          </cell>
          <cell r="O382">
            <v>0</v>
          </cell>
          <cell r="Q382" t="str">
            <v>Rain</v>
          </cell>
          <cell r="T382">
            <v>382</v>
          </cell>
          <cell r="U382">
            <v>0</v>
          </cell>
          <cell r="V382">
            <v>0</v>
          </cell>
          <cell r="W382">
            <v>0</v>
          </cell>
          <cell r="X382">
            <v>0</v>
          </cell>
          <cell r="Y382">
            <v>0</v>
          </cell>
          <cell r="Z382">
            <v>0</v>
          </cell>
          <cell r="AA382">
            <v>0</v>
          </cell>
        </row>
        <row r="383">
          <cell r="B383" t="str">
            <v>20  -  21</v>
          </cell>
          <cell r="C383" t="str">
            <v>CC</v>
          </cell>
          <cell r="D383">
            <v>0</v>
          </cell>
          <cell r="E383">
            <v>0</v>
          </cell>
          <cell r="F383">
            <v>0</v>
          </cell>
          <cell r="G383">
            <v>0</v>
          </cell>
          <cell r="H383">
            <v>0</v>
          </cell>
          <cell r="I383">
            <v>0</v>
          </cell>
          <cell r="J383">
            <v>0</v>
          </cell>
          <cell r="K383">
            <v>0</v>
          </cell>
          <cell r="L383">
            <v>0</v>
          </cell>
          <cell r="M383">
            <v>0</v>
          </cell>
          <cell r="N383">
            <v>60</v>
          </cell>
          <cell r="O383">
            <v>0</v>
          </cell>
          <cell r="Q383" t="str">
            <v>Rain</v>
          </cell>
          <cell r="T383">
            <v>383</v>
          </cell>
          <cell r="U383">
            <v>0</v>
          </cell>
          <cell r="V383">
            <v>0</v>
          </cell>
          <cell r="W383">
            <v>0</v>
          </cell>
          <cell r="X383">
            <v>0</v>
          </cell>
          <cell r="Y383">
            <v>0</v>
          </cell>
          <cell r="Z383">
            <v>0</v>
          </cell>
          <cell r="AA383">
            <v>0</v>
          </cell>
        </row>
        <row r="384">
          <cell r="B384" t="str">
            <v>21  -  22</v>
          </cell>
          <cell r="C384" t="str">
            <v>CC</v>
          </cell>
          <cell r="D384">
            <v>0</v>
          </cell>
          <cell r="E384">
            <v>0</v>
          </cell>
          <cell r="F384">
            <v>0</v>
          </cell>
          <cell r="G384">
            <v>0</v>
          </cell>
          <cell r="H384">
            <v>0</v>
          </cell>
          <cell r="I384">
            <v>0</v>
          </cell>
          <cell r="J384">
            <v>0</v>
          </cell>
          <cell r="K384">
            <v>0</v>
          </cell>
          <cell r="L384">
            <v>0</v>
          </cell>
          <cell r="M384">
            <v>0</v>
          </cell>
          <cell r="N384">
            <v>60</v>
          </cell>
          <cell r="O384">
            <v>0</v>
          </cell>
          <cell r="Q384" t="str">
            <v>Rain</v>
          </cell>
          <cell r="T384">
            <v>384</v>
          </cell>
          <cell r="U384">
            <v>0</v>
          </cell>
          <cell r="V384">
            <v>0</v>
          </cell>
          <cell r="W384">
            <v>0</v>
          </cell>
          <cell r="X384">
            <v>0</v>
          </cell>
          <cell r="Y384">
            <v>0</v>
          </cell>
          <cell r="Z384">
            <v>0</v>
          </cell>
          <cell r="AA384">
            <v>0</v>
          </cell>
        </row>
        <row r="385">
          <cell r="B385" t="str">
            <v>22  -  23</v>
          </cell>
          <cell r="C385" t="str">
            <v>CC</v>
          </cell>
          <cell r="D385">
            <v>0</v>
          </cell>
          <cell r="E385">
            <v>0</v>
          </cell>
          <cell r="F385">
            <v>0</v>
          </cell>
          <cell r="G385">
            <v>0</v>
          </cell>
          <cell r="H385">
            <v>0</v>
          </cell>
          <cell r="I385">
            <v>0</v>
          </cell>
          <cell r="J385">
            <v>0</v>
          </cell>
          <cell r="K385">
            <v>0</v>
          </cell>
          <cell r="L385">
            <v>0</v>
          </cell>
          <cell r="M385">
            <v>0</v>
          </cell>
          <cell r="N385">
            <v>60</v>
          </cell>
          <cell r="O385">
            <v>0</v>
          </cell>
          <cell r="Q385" t="str">
            <v>Rain</v>
          </cell>
          <cell r="T385">
            <v>385</v>
          </cell>
          <cell r="U385">
            <v>0</v>
          </cell>
          <cell r="V385">
            <v>0</v>
          </cell>
          <cell r="W385">
            <v>0</v>
          </cell>
          <cell r="X385">
            <v>0</v>
          </cell>
          <cell r="Y385">
            <v>0</v>
          </cell>
          <cell r="Z385">
            <v>0</v>
          </cell>
          <cell r="AA385">
            <v>0</v>
          </cell>
        </row>
        <row r="386">
          <cell r="B386" t="str">
            <v>23  -  24</v>
          </cell>
          <cell r="C386" t="str">
            <v>CC</v>
          </cell>
          <cell r="D386">
            <v>0</v>
          </cell>
          <cell r="E386">
            <v>0</v>
          </cell>
          <cell r="F386">
            <v>0</v>
          </cell>
          <cell r="G386">
            <v>0</v>
          </cell>
          <cell r="H386">
            <v>0</v>
          </cell>
          <cell r="I386">
            <v>0</v>
          </cell>
          <cell r="J386">
            <v>0</v>
          </cell>
          <cell r="K386">
            <v>0</v>
          </cell>
          <cell r="L386">
            <v>0</v>
          </cell>
          <cell r="M386">
            <v>0</v>
          </cell>
          <cell r="N386">
            <v>0</v>
          </cell>
          <cell r="O386">
            <v>60</v>
          </cell>
          <cell r="Q386" t="str">
            <v>Slippery</v>
          </cell>
          <cell r="T386">
            <v>386</v>
          </cell>
          <cell r="U386">
            <v>0</v>
          </cell>
          <cell r="V386">
            <v>0</v>
          </cell>
          <cell r="W386">
            <v>0</v>
          </cell>
          <cell r="X386">
            <v>0</v>
          </cell>
          <cell r="Y386">
            <v>0</v>
          </cell>
          <cell r="Z386">
            <v>0</v>
          </cell>
          <cell r="AA386">
            <v>0</v>
          </cell>
        </row>
        <row r="387">
          <cell r="B387" t="str">
            <v>24  -  01</v>
          </cell>
          <cell r="C387" t="str">
            <v>CC</v>
          </cell>
          <cell r="D387">
            <v>0</v>
          </cell>
          <cell r="E387">
            <v>0</v>
          </cell>
          <cell r="F387">
            <v>0</v>
          </cell>
          <cell r="G387">
            <v>0</v>
          </cell>
          <cell r="H387">
            <v>0</v>
          </cell>
          <cell r="I387">
            <v>0</v>
          </cell>
          <cell r="J387">
            <v>0</v>
          </cell>
          <cell r="K387">
            <v>0</v>
          </cell>
          <cell r="L387">
            <v>0</v>
          </cell>
          <cell r="M387">
            <v>0</v>
          </cell>
          <cell r="N387">
            <v>0</v>
          </cell>
          <cell r="O387">
            <v>60</v>
          </cell>
          <cell r="Q387" t="str">
            <v>Slippery</v>
          </cell>
          <cell r="T387">
            <v>387</v>
          </cell>
          <cell r="U387">
            <v>0</v>
          </cell>
          <cell r="V387">
            <v>0</v>
          </cell>
          <cell r="W387">
            <v>0</v>
          </cell>
          <cell r="X387">
            <v>0</v>
          </cell>
          <cell r="Y387">
            <v>0</v>
          </cell>
          <cell r="Z387">
            <v>0</v>
          </cell>
          <cell r="AA387">
            <v>0</v>
          </cell>
        </row>
        <row r="388">
          <cell r="B388" t="str">
            <v>01  -  02</v>
          </cell>
          <cell r="C388" t="str">
            <v>CC</v>
          </cell>
          <cell r="D388">
            <v>0</v>
          </cell>
          <cell r="E388">
            <v>0</v>
          </cell>
          <cell r="F388">
            <v>0</v>
          </cell>
          <cell r="G388">
            <v>0</v>
          </cell>
          <cell r="H388">
            <v>0</v>
          </cell>
          <cell r="I388">
            <v>0</v>
          </cell>
          <cell r="J388">
            <v>0</v>
          </cell>
          <cell r="K388">
            <v>0</v>
          </cell>
          <cell r="L388">
            <v>0</v>
          </cell>
          <cell r="M388">
            <v>0</v>
          </cell>
          <cell r="N388">
            <v>0</v>
          </cell>
          <cell r="O388">
            <v>60</v>
          </cell>
          <cell r="Q388" t="str">
            <v>Slippery</v>
          </cell>
          <cell r="T388">
            <v>388</v>
          </cell>
          <cell r="U388">
            <v>0</v>
          </cell>
          <cell r="V388">
            <v>0</v>
          </cell>
          <cell r="W388">
            <v>0</v>
          </cell>
          <cell r="X388">
            <v>0</v>
          </cell>
          <cell r="Y388">
            <v>0</v>
          </cell>
          <cell r="Z388">
            <v>0</v>
          </cell>
          <cell r="AA388">
            <v>0</v>
          </cell>
        </row>
        <row r="389">
          <cell r="B389" t="str">
            <v>02  -  03</v>
          </cell>
          <cell r="C389" t="str">
            <v>CC</v>
          </cell>
          <cell r="D389">
            <v>0</v>
          </cell>
          <cell r="E389">
            <v>0</v>
          </cell>
          <cell r="F389">
            <v>0</v>
          </cell>
          <cell r="G389">
            <v>0</v>
          </cell>
          <cell r="H389">
            <v>0</v>
          </cell>
          <cell r="I389">
            <v>0</v>
          </cell>
          <cell r="J389">
            <v>0</v>
          </cell>
          <cell r="K389">
            <v>0</v>
          </cell>
          <cell r="L389">
            <v>0</v>
          </cell>
          <cell r="M389">
            <v>0</v>
          </cell>
          <cell r="N389">
            <v>0</v>
          </cell>
          <cell r="O389">
            <v>60</v>
          </cell>
          <cell r="Q389" t="str">
            <v>Slippery</v>
          </cell>
          <cell r="T389">
            <v>389</v>
          </cell>
          <cell r="U389">
            <v>0</v>
          </cell>
          <cell r="V389">
            <v>0</v>
          </cell>
          <cell r="W389">
            <v>0</v>
          </cell>
          <cell r="X389">
            <v>0</v>
          </cell>
          <cell r="Y389">
            <v>0</v>
          </cell>
          <cell r="Z389">
            <v>0</v>
          </cell>
          <cell r="AA389">
            <v>0</v>
          </cell>
        </row>
        <row r="390">
          <cell r="B390" t="str">
            <v>03  -  04</v>
          </cell>
          <cell r="C390" t="str">
            <v>CC</v>
          </cell>
          <cell r="D390">
            <v>0</v>
          </cell>
          <cell r="E390">
            <v>0</v>
          </cell>
          <cell r="F390">
            <v>0</v>
          </cell>
          <cell r="G390">
            <v>0</v>
          </cell>
          <cell r="H390">
            <v>0</v>
          </cell>
          <cell r="I390">
            <v>0</v>
          </cell>
          <cell r="J390">
            <v>0</v>
          </cell>
          <cell r="K390">
            <v>0</v>
          </cell>
          <cell r="L390">
            <v>0</v>
          </cell>
          <cell r="M390">
            <v>0</v>
          </cell>
          <cell r="N390">
            <v>60</v>
          </cell>
          <cell r="O390">
            <v>0</v>
          </cell>
          <cell r="Q390" t="str">
            <v>Rain</v>
          </cell>
          <cell r="T390">
            <v>390</v>
          </cell>
          <cell r="U390">
            <v>0</v>
          </cell>
          <cell r="V390">
            <v>0</v>
          </cell>
          <cell r="W390">
            <v>0</v>
          </cell>
          <cell r="X390">
            <v>0</v>
          </cell>
          <cell r="Y390">
            <v>0</v>
          </cell>
          <cell r="Z390">
            <v>0</v>
          </cell>
          <cell r="AA390">
            <v>0</v>
          </cell>
        </row>
        <row r="391">
          <cell r="B391" t="str">
            <v>04  -  05</v>
          </cell>
          <cell r="C391" t="str">
            <v>CC</v>
          </cell>
          <cell r="D391">
            <v>0</v>
          </cell>
          <cell r="E391">
            <v>0</v>
          </cell>
          <cell r="F391">
            <v>0</v>
          </cell>
          <cell r="G391">
            <v>0</v>
          </cell>
          <cell r="H391">
            <v>0</v>
          </cell>
          <cell r="I391">
            <v>0</v>
          </cell>
          <cell r="J391">
            <v>0</v>
          </cell>
          <cell r="K391">
            <v>0</v>
          </cell>
          <cell r="L391">
            <v>0</v>
          </cell>
          <cell r="M391">
            <v>0</v>
          </cell>
          <cell r="N391">
            <v>60</v>
          </cell>
          <cell r="O391">
            <v>0</v>
          </cell>
          <cell r="Q391" t="str">
            <v>Rain</v>
          </cell>
          <cell r="T391">
            <v>391</v>
          </cell>
          <cell r="U391">
            <v>0</v>
          </cell>
          <cell r="V391">
            <v>0</v>
          </cell>
          <cell r="W391">
            <v>0</v>
          </cell>
          <cell r="X391">
            <v>0</v>
          </cell>
          <cell r="Y391">
            <v>0</v>
          </cell>
          <cell r="Z391">
            <v>0</v>
          </cell>
          <cell r="AA391">
            <v>0</v>
          </cell>
        </row>
        <row r="392">
          <cell r="B392" t="str">
            <v>05  -  06</v>
          </cell>
          <cell r="C392" t="str">
            <v>CC</v>
          </cell>
          <cell r="D392">
            <v>0</v>
          </cell>
          <cell r="E392">
            <v>0</v>
          </cell>
          <cell r="F392">
            <v>0</v>
          </cell>
          <cell r="G392">
            <v>0</v>
          </cell>
          <cell r="H392">
            <v>0</v>
          </cell>
          <cell r="I392">
            <v>0</v>
          </cell>
          <cell r="J392">
            <v>0</v>
          </cell>
          <cell r="K392">
            <v>0</v>
          </cell>
          <cell r="L392">
            <v>0</v>
          </cell>
          <cell r="M392">
            <v>0</v>
          </cell>
          <cell r="N392">
            <v>60</v>
          </cell>
          <cell r="O392">
            <v>0</v>
          </cell>
          <cell r="Q392" t="str">
            <v>Rain</v>
          </cell>
          <cell r="T392">
            <v>392</v>
          </cell>
          <cell r="U392">
            <v>0</v>
          </cell>
          <cell r="V392">
            <v>0</v>
          </cell>
          <cell r="W392">
            <v>0</v>
          </cell>
          <cell r="X392">
            <v>0</v>
          </cell>
          <cell r="Y392">
            <v>0</v>
          </cell>
          <cell r="Z392">
            <v>0</v>
          </cell>
          <cell r="AA392">
            <v>0</v>
          </cell>
        </row>
        <row r="393">
          <cell r="B393" t="str">
            <v>06  -  07</v>
          </cell>
          <cell r="C393" t="str">
            <v>CC</v>
          </cell>
          <cell r="D393">
            <v>0</v>
          </cell>
          <cell r="E393">
            <v>0</v>
          </cell>
          <cell r="F393">
            <v>0</v>
          </cell>
          <cell r="G393">
            <v>0</v>
          </cell>
          <cell r="H393">
            <v>0</v>
          </cell>
          <cell r="I393">
            <v>0</v>
          </cell>
          <cell r="J393">
            <v>0</v>
          </cell>
          <cell r="K393">
            <v>0</v>
          </cell>
          <cell r="L393">
            <v>0</v>
          </cell>
          <cell r="M393">
            <v>0</v>
          </cell>
          <cell r="N393">
            <v>60</v>
          </cell>
          <cell r="O393">
            <v>0</v>
          </cell>
          <cell r="Q393" t="str">
            <v>Rain</v>
          </cell>
          <cell r="T393">
            <v>393</v>
          </cell>
          <cell r="U393">
            <v>0</v>
          </cell>
          <cell r="V393">
            <v>0</v>
          </cell>
          <cell r="W393">
            <v>0</v>
          </cell>
          <cell r="X393">
            <v>0</v>
          </cell>
          <cell r="Y393">
            <v>0</v>
          </cell>
          <cell r="Z393">
            <v>0</v>
          </cell>
          <cell r="AA393">
            <v>0</v>
          </cell>
        </row>
        <row r="394">
          <cell r="B394" t="str">
            <v>RESUME</v>
          </cell>
          <cell r="C394" t="str">
            <v>PROD</v>
          </cell>
          <cell r="E394" t="str">
            <v>PROD'TY</v>
          </cell>
          <cell r="G394" t="str">
            <v>WORK HOURS</v>
          </cell>
          <cell r="J394" t="str">
            <v>LOST TIME</v>
          </cell>
          <cell r="L394" t="str">
            <v>DOWN</v>
          </cell>
          <cell r="M394" t="str">
            <v>PA</v>
          </cell>
          <cell r="O394" t="str">
            <v>UA PROD</v>
          </cell>
          <cell r="Q394" t="str">
            <v>OPERATOR</v>
          </cell>
          <cell r="R394" t="str">
            <v>GROUP LEADER</v>
          </cell>
          <cell r="T394">
            <v>394</v>
          </cell>
        </row>
        <row r="395">
          <cell r="B395" t="str">
            <v>GROUP</v>
          </cell>
          <cell r="C395" t="str">
            <v>WASTE</v>
          </cell>
          <cell r="D395" t="str">
            <v>CC</v>
          </cell>
          <cell r="E395" t="str">
            <v>WASTE</v>
          </cell>
          <cell r="F395" t="str">
            <v>CC</v>
          </cell>
          <cell r="G395" t="str">
            <v>WASTE</v>
          </cell>
          <cell r="H395" t="str">
            <v>CC</v>
          </cell>
          <cell r="I395" t="str">
            <v>GEN</v>
          </cell>
          <cell r="J395" t="str">
            <v>DELAY</v>
          </cell>
          <cell r="K395" t="str">
            <v>IDLE</v>
          </cell>
          <cell r="L395" t="str">
            <v>TIME</v>
          </cell>
          <cell r="M395" t="str">
            <v>PLAN</v>
          </cell>
          <cell r="N395" t="str">
            <v>ACT</v>
          </cell>
          <cell r="O395" t="str">
            <v>PLAN</v>
          </cell>
          <cell r="P395" t="str">
            <v>ACT</v>
          </cell>
          <cell r="T395">
            <v>395</v>
          </cell>
        </row>
        <row r="396">
          <cell r="B396" t="str">
            <v>Shift 1</v>
          </cell>
          <cell r="C396">
            <v>1800</v>
          </cell>
          <cell r="D396">
            <v>1800</v>
          </cell>
          <cell r="E396" t="e">
            <v>#DIV/0!</v>
          </cell>
          <cell r="F396">
            <v>372.41379310344831</v>
          </cell>
          <cell r="G396">
            <v>0</v>
          </cell>
          <cell r="H396">
            <v>4.833333333333333</v>
          </cell>
          <cell r="I396">
            <v>0</v>
          </cell>
          <cell r="J396">
            <v>0.66666666666666663</v>
          </cell>
          <cell r="K396">
            <v>0.75</v>
          </cell>
          <cell r="L396">
            <v>1.75</v>
          </cell>
          <cell r="M396">
            <v>0.95</v>
          </cell>
          <cell r="N396">
            <v>0.78125</v>
          </cell>
          <cell r="O396">
            <v>0.875</v>
          </cell>
          <cell r="P396">
            <v>0.77333333333333332</v>
          </cell>
          <cell r="Q396">
            <v>0</v>
          </cell>
          <cell r="R396">
            <v>0</v>
          </cell>
          <cell r="T396">
            <v>396</v>
          </cell>
          <cell r="U396">
            <v>0</v>
          </cell>
          <cell r="V396">
            <v>0</v>
          </cell>
          <cell r="W396">
            <v>0</v>
          </cell>
          <cell r="X396">
            <v>0</v>
          </cell>
          <cell r="Y396">
            <v>0</v>
          </cell>
          <cell r="Z396">
            <v>0</v>
          </cell>
          <cell r="AA396">
            <v>1800</v>
          </cell>
        </row>
        <row r="397">
          <cell r="B397" t="str">
            <v>Shift 2</v>
          </cell>
          <cell r="C397">
            <v>450</v>
          </cell>
          <cell r="D397">
            <v>450</v>
          </cell>
          <cell r="E397" t="e">
            <v>#DIV/0!</v>
          </cell>
          <cell r="F397">
            <v>540</v>
          </cell>
          <cell r="G397">
            <v>0</v>
          </cell>
          <cell r="H397">
            <v>0.83333333333333337</v>
          </cell>
          <cell r="I397">
            <v>0</v>
          </cell>
          <cell r="J397">
            <v>0.16666666666666666</v>
          </cell>
          <cell r="K397">
            <v>7</v>
          </cell>
          <cell r="L397">
            <v>0</v>
          </cell>
          <cell r="M397">
            <v>0.95</v>
          </cell>
          <cell r="N397">
            <v>1</v>
          </cell>
          <cell r="O397">
            <v>0.875</v>
          </cell>
          <cell r="P397">
            <v>0.10416666666666667</v>
          </cell>
          <cell r="Q397">
            <v>0</v>
          </cell>
          <cell r="R397">
            <v>0</v>
          </cell>
          <cell r="T397">
            <v>397</v>
          </cell>
          <cell r="U397">
            <v>0</v>
          </cell>
          <cell r="V397">
            <v>0</v>
          </cell>
          <cell r="W397">
            <v>0</v>
          </cell>
          <cell r="X397">
            <v>0</v>
          </cell>
          <cell r="Y397">
            <v>0</v>
          </cell>
          <cell r="Z397">
            <v>0</v>
          </cell>
          <cell r="AA397">
            <v>450</v>
          </cell>
        </row>
        <row r="398">
          <cell r="B398" t="str">
            <v>Shift 3</v>
          </cell>
          <cell r="C398">
            <v>0</v>
          </cell>
          <cell r="D398">
            <v>0</v>
          </cell>
          <cell r="E398">
            <v>0</v>
          </cell>
          <cell r="F398">
            <v>0</v>
          </cell>
          <cell r="G398">
            <v>0</v>
          </cell>
          <cell r="H398">
            <v>0</v>
          </cell>
          <cell r="I398">
            <v>0</v>
          </cell>
          <cell r="J398">
            <v>0</v>
          </cell>
          <cell r="K398">
            <v>8</v>
          </cell>
          <cell r="L398">
            <v>0</v>
          </cell>
          <cell r="M398">
            <v>0.95</v>
          </cell>
          <cell r="N398">
            <v>1</v>
          </cell>
          <cell r="O398">
            <v>0.875</v>
          </cell>
          <cell r="P398">
            <v>0</v>
          </cell>
          <cell r="Q398">
            <v>0</v>
          </cell>
          <cell r="R398">
            <v>0</v>
          </cell>
          <cell r="T398">
            <v>398</v>
          </cell>
          <cell r="U398">
            <v>0</v>
          </cell>
          <cell r="V398">
            <v>0</v>
          </cell>
          <cell r="W398">
            <v>0</v>
          </cell>
          <cell r="X398">
            <v>0</v>
          </cell>
          <cell r="Y398">
            <v>0</v>
          </cell>
          <cell r="Z398">
            <v>0</v>
          </cell>
          <cell r="AA398">
            <v>0</v>
          </cell>
        </row>
        <row r="399">
          <cell r="B399" t="str">
            <v>Shift 6</v>
          </cell>
          <cell r="C399">
            <v>0</v>
          </cell>
          <cell r="D399">
            <v>2250</v>
          </cell>
          <cell r="E399">
            <v>0</v>
          </cell>
          <cell r="F399">
            <v>397.05882352941177</v>
          </cell>
          <cell r="G399">
            <v>0</v>
          </cell>
          <cell r="H399">
            <v>5.666666666666667</v>
          </cell>
          <cell r="I399">
            <v>0</v>
          </cell>
          <cell r="J399">
            <v>0.83333333333333337</v>
          </cell>
          <cell r="K399">
            <v>2.75</v>
          </cell>
          <cell r="L399">
            <v>1.75</v>
          </cell>
          <cell r="M399">
            <v>0.95</v>
          </cell>
          <cell r="N399">
            <v>0.84090909090909094</v>
          </cell>
          <cell r="O399">
            <v>0.875</v>
          </cell>
          <cell r="P399">
            <v>0.61261261261261268</v>
          </cell>
          <cell r="Q399" t="str">
            <v>Dwi Hariyanto</v>
          </cell>
          <cell r="R399" t="str">
            <v>Parjo Yoseph</v>
          </cell>
          <cell r="T399">
            <v>399</v>
          </cell>
          <cell r="U399">
            <v>0</v>
          </cell>
          <cell r="V399">
            <v>0</v>
          </cell>
          <cell r="W399">
            <v>0</v>
          </cell>
          <cell r="X399">
            <v>0</v>
          </cell>
          <cell r="Y399">
            <v>0</v>
          </cell>
          <cell r="Z399">
            <v>0</v>
          </cell>
          <cell r="AA399">
            <v>2250</v>
          </cell>
        </row>
        <row r="400">
          <cell r="B400" t="str">
            <v>Shift 7</v>
          </cell>
          <cell r="C400">
            <v>0</v>
          </cell>
          <cell r="D400">
            <v>0</v>
          </cell>
          <cell r="E400">
            <v>0</v>
          </cell>
          <cell r="F400">
            <v>0</v>
          </cell>
          <cell r="G400">
            <v>0</v>
          </cell>
          <cell r="H400">
            <v>0</v>
          </cell>
          <cell r="I400">
            <v>0</v>
          </cell>
          <cell r="J400">
            <v>0</v>
          </cell>
          <cell r="K400">
            <v>13</v>
          </cell>
          <cell r="L400">
            <v>0</v>
          </cell>
          <cell r="M400">
            <v>0.95</v>
          </cell>
          <cell r="N400">
            <v>1</v>
          </cell>
          <cell r="O400">
            <v>0.875</v>
          </cell>
          <cell r="P400">
            <v>0</v>
          </cell>
          <cell r="Q400" t="str">
            <v>Sri Wargo S</v>
          </cell>
          <cell r="R400" t="str">
            <v>Bidrun Abidin</v>
          </cell>
          <cell r="T400">
            <v>400</v>
          </cell>
          <cell r="U400">
            <v>0</v>
          </cell>
          <cell r="V400">
            <v>0</v>
          </cell>
          <cell r="W400">
            <v>0</v>
          </cell>
          <cell r="X400">
            <v>0</v>
          </cell>
          <cell r="Y400">
            <v>0</v>
          </cell>
          <cell r="Z400">
            <v>0</v>
          </cell>
          <cell r="AA400">
            <v>0</v>
          </cell>
        </row>
        <row r="401">
          <cell r="B401" t="str">
            <v>TOTAL</v>
          </cell>
          <cell r="C401">
            <v>0</v>
          </cell>
          <cell r="D401">
            <v>2250</v>
          </cell>
          <cell r="E401">
            <v>0</v>
          </cell>
          <cell r="F401">
            <v>397.05882352941177</v>
          </cell>
          <cell r="G401">
            <v>0</v>
          </cell>
          <cell r="H401">
            <v>5.666666666666667</v>
          </cell>
          <cell r="I401">
            <v>0</v>
          </cell>
          <cell r="J401">
            <v>0.83333333333333337</v>
          </cell>
          <cell r="K401">
            <v>15.75</v>
          </cell>
          <cell r="L401">
            <v>1.75</v>
          </cell>
          <cell r="M401">
            <v>0.95</v>
          </cell>
          <cell r="N401">
            <v>0.92708333333333337</v>
          </cell>
          <cell r="O401">
            <v>0.875</v>
          </cell>
          <cell r="P401">
            <v>0.25468164794007492</v>
          </cell>
          <cell r="Q401" t="str">
            <v>Hiras Silaban</v>
          </cell>
          <cell r="R401" t="str">
            <v>Fresye A L</v>
          </cell>
          <cell r="T401">
            <v>401</v>
          </cell>
          <cell r="U401">
            <v>0</v>
          </cell>
          <cell r="V401">
            <v>0</v>
          </cell>
          <cell r="W401">
            <v>0</v>
          </cell>
          <cell r="X401">
            <v>0</v>
          </cell>
          <cell r="Y401">
            <v>0</v>
          </cell>
          <cell r="Z401">
            <v>0</v>
          </cell>
          <cell r="AA401">
            <v>2250</v>
          </cell>
        </row>
        <row r="402">
          <cell r="T402">
            <v>402</v>
          </cell>
        </row>
        <row r="403">
          <cell r="B403" t="str">
            <v>TIME</v>
          </cell>
          <cell r="C403" t="str">
            <v>WASTE</v>
          </cell>
          <cell r="D403" t="str">
            <v>EX1004</v>
          </cell>
          <cell r="E403" t="str">
            <v>TYPE</v>
          </cell>
          <cell r="F403" t="str">
            <v>PC 1250</v>
          </cell>
          <cell r="H403" t="str">
            <v>Plan Prod'ty :</v>
          </cell>
          <cell r="J403">
            <v>500</v>
          </cell>
          <cell r="M403" t="str">
            <v>Distance :</v>
          </cell>
          <cell r="O403">
            <v>8.2023630273662462</v>
          </cell>
          <cell r="T403">
            <v>403</v>
          </cell>
          <cell r="U403" t="str">
            <v>EX1004</v>
          </cell>
        </row>
        <row r="404">
          <cell r="C404" t="str">
            <v>MAT</v>
          </cell>
          <cell r="D404" t="str">
            <v>PROD</v>
          </cell>
          <cell r="E404" t="str">
            <v>PROD'TY</v>
          </cell>
          <cell r="F404" t="str">
            <v>Q'TY DT</v>
          </cell>
          <cell r="J404" t="str">
            <v>HOURS</v>
          </cell>
          <cell r="Q404" t="str">
            <v>REMARK PRODUKTIVITAS</v>
          </cell>
          <cell r="T404">
            <v>404</v>
          </cell>
          <cell r="U404" t="str">
            <v>ROM</v>
          </cell>
          <cell r="V404" t="str">
            <v>Crush1</v>
          </cell>
          <cell r="W404" t="str">
            <v>Crush2</v>
          </cell>
          <cell r="X404" t="str">
            <v>Crush3</v>
          </cell>
          <cell r="Y404" t="str">
            <v>Crush4</v>
          </cell>
          <cell r="Z404" t="str">
            <v>Crush5</v>
          </cell>
          <cell r="AA404" t="str">
            <v>Crush6</v>
          </cell>
        </row>
        <row r="405">
          <cell r="E405" t="str">
            <v>( By work )</v>
          </cell>
          <cell r="F405" t="str">
            <v>785</v>
          </cell>
          <cell r="G405" t="str">
            <v>785-CB</v>
          </cell>
          <cell r="H405" t="str">
            <v>A40/HM</v>
          </cell>
          <cell r="I405" t="str">
            <v>Total</v>
          </cell>
          <cell r="J405" t="str">
            <v>Work</v>
          </cell>
          <cell r="K405" t="str">
            <v>General</v>
          </cell>
          <cell r="L405" t="str">
            <v>Delay</v>
          </cell>
          <cell r="M405" t="str">
            <v>Idle</v>
          </cell>
          <cell r="N405" t="str">
            <v>Rain</v>
          </cell>
          <cell r="O405" t="str">
            <v>Slipp</v>
          </cell>
          <cell r="P405" t="str">
            <v>B/D</v>
          </cell>
          <cell r="T405">
            <v>405</v>
          </cell>
        </row>
        <row r="406">
          <cell r="B406" t="str">
            <v>07  - 08</v>
          </cell>
          <cell r="C406" t="str">
            <v>OB</v>
          </cell>
          <cell r="D406">
            <v>304</v>
          </cell>
          <cell r="E406">
            <v>364.8</v>
          </cell>
          <cell r="F406">
            <v>4</v>
          </cell>
          <cell r="G406">
            <v>0</v>
          </cell>
          <cell r="H406">
            <v>0</v>
          </cell>
          <cell r="I406">
            <v>4</v>
          </cell>
          <cell r="J406">
            <v>50</v>
          </cell>
          <cell r="K406">
            <v>0</v>
          </cell>
          <cell r="L406">
            <v>10</v>
          </cell>
          <cell r="M406">
            <v>0</v>
          </cell>
          <cell r="N406">
            <v>0</v>
          </cell>
          <cell r="O406">
            <v>0</v>
          </cell>
          <cell r="Q406" t="str">
            <v>P2H Start 07:10</v>
          </cell>
          <cell r="T406">
            <v>406</v>
          </cell>
          <cell r="U406">
            <v>0</v>
          </cell>
          <cell r="V406">
            <v>0</v>
          </cell>
          <cell r="W406">
            <v>0</v>
          </cell>
          <cell r="X406">
            <v>0</v>
          </cell>
          <cell r="Y406">
            <v>0</v>
          </cell>
          <cell r="Z406">
            <v>0</v>
          </cell>
          <cell r="AA406">
            <v>0</v>
          </cell>
        </row>
        <row r="407">
          <cell r="B407" t="str">
            <v>08  - 09</v>
          </cell>
          <cell r="C407" t="str">
            <v>OB</v>
          </cell>
          <cell r="D407">
            <v>380</v>
          </cell>
          <cell r="E407">
            <v>506.66666666666669</v>
          </cell>
          <cell r="F407">
            <v>4</v>
          </cell>
          <cell r="G407">
            <v>0</v>
          </cell>
          <cell r="H407">
            <v>0</v>
          </cell>
          <cell r="I407">
            <v>4</v>
          </cell>
          <cell r="J407">
            <v>45</v>
          </cell>
          <cell r="K407">
            <v>0</v>
          </cell>
          <cell r="L407">
            <v>15</v>
          </cell>
          <cell r="M407">
            <v>0</v>
          </cell>
          <cell r="N407">
            <v>0</v>
          </cell>
          <cell r="O407">
            <v>0</v>
          </cell>
          <cell r="Q407" t="str">
            <v>DT Low, Move Front 15'</v>
          </cell>
          <cell r="T407">
            <v>407</v>
          </cell>
          <cell r="U407">
            <v>0</v>
          </cell>
          <cell r="V407">
            <v>0</v>
          </cell>
          <cell r="W407">
            <v>0</v>
          </cell>
          <cell r="X407">
            <v>0</v>
          </cell>
          <cell r="Y407">
            <v>0</v>
          </cell>
          <cell r="Z407">
            <v>0</v>
          </cell>
          <cell r="AA407">
            <v>0</v>
          </cell>
        </row>
        <row r="408">
          <cell r="B408" t="str">
            <v>09  - 10</v>
          </cell>
          <cell r="C408" t="str">
            <v>OB</v>
          </cell>
          <cell r="D408">
            <v>418</v>
          </cell>
          <cell r="E408">
            <v>501.6</v>
          </cell>
          <cell r="F408">
            <v>5</v>
          </cell>
          <cell r="G408">
            <v>0</v>
          </cell>
          <cell r="H408">
            <v>0</v>
          </cell>
          <cell r="I408">
            <v>5</v>
          </cell>
          <cell r="J408">
            <v>50</v>
          </cell>
          <cell r="K408">
            <v>0</v>
          </cell>
          <cell r="L408">
            <v>10</v>
          </cell>
          <cell r="M408">
            <v>0</v>
          </cell>
          <cell r="N408">
            <v>0</v>
          </cell>
          <cell r="O408">
            <v>0</v>
          </cell>
          <cell r="Q408" t="str">
            <v>Move Front 10'</v>
          </cell>
          <cell r="T408">
            <v>408</v>
          </cell>
          <cell r="U408">
            <v>0</v>
          </cell>
          <cell r="V408">
            <v>0</v>
          </cell>
          <cell r="W408">
            <v>0</v>
          </cell>
          <cell r="X408">
            <v>0</v>
          </cell>
          <cell r="Y408">
            <v>0</v>
          </cell>
          <cell r="Z408">
            <v>0</v>
          </cell>
          <cell r="AA408">
            <v>0</v>
          </cell>
        </row>
        <row r="409">
          <cell r="B409" t="str">
            <v>10  - 11</v>
          </cell>
          <cell r="C409" t="str">
            <v>OB</v>
          </cell>
          <cell r="D409">
            <v>494</v>
          </cell>
          <cell r="E409">
            <v>494</v>
          </cell>
          <cell r="F409">
            <v>5</v>
          </cell>
          <cell r="G409">
            <v>0</v>
          </cell>
          <cell r="H409">
            <v>0</v>
          </cell>
          <cell r="I409">
            <v>5</v>
          </cell>
          <cell r="J409">
            <v>60</v>
          </cell>
          <cell r="K409">
            <v>0</v>
          </cell>
          <cell r="L409">
            <v>0</v>
          </cell>
          <cell r="M409">
            <v>0</v>
          </cell>
          <cell r="N409">
            <v>0</v>
          </cell>
          <cell r="O409">
            <v>0</v>
          </cell>
          <cell r="Q409">
            <v>0</v>
          </cell>
          <cell r="T409">
            <v>409</v>
          </cell>
          <cell r="U409">
            <v>0</v>
          </cell>
          <cell r="V409">
            <v>0</v>
          </cell>
          <cell r="W409">
            <v>0</v>
          </cell>
          <cell r="X409">
            <v>0</v>
          </cell>
          <cell r="Y409">
            <v>0</v>
          </cell>
          <cell r="Z409">
            <v>0</v>
          </cell>
          <cell r="AA409">
            <v>0</v>
          </cell>
        </row>
        <row r="410">
          <cell r="B410" t="str">
            <v>11  - 12</v>
          </cell>
          <cell r="C410" t="str">
            <v>OB</v>
          </cell>
          <cell r="D410">
            <v>380</v>
          </cell>
          <cell r="E410">
            <v>380</v>
          </cell>
          <cell r="F410">
            <v>5</v>
          </cell>
          <cell r="G410">
            <v>0</v>
          </cell>
          <cell r="H410">
            <v>0</v>
          </cell>
          <cell r="I410">
            <v>5</v>
          </cell>
          <cell r="J410">
            <v>60</v>
          </cell>
          <cell r="K410">
            <v>0</v>
          </cell>
          <cell r="L410">
            <v>0</v>
          </cell>
          <cell r="M410">
            <v>0</v>
          </cell>
          <cell r="N410">
            <v>0</v>
          </cell>
          <cell r="O410">
            <v>0</v>
          </cell>
          <cell r="Q410">
            <v>0</v>
          </cell>
          <cell r="T410">
            <v>410</v>
          </cell>
          <cell r="U410">
            <v>0</v>
          </cell>
          <cell r="V410">
            <v>0</v>
          </cell>
          <cell r="W410">
            <v>0</v>
          </cell>
          <cell r="X410">
            <v>0</v>
          </cell>
          <cell r="Y410">
            <v>0</v>
          </cell>
          <cell r="Z410">
            <v>0</v>
          </cell>
          <cell r="AA410">
            <v>0</v>
          </cell>
        </row>
        <row r="411">
          <cell r="B411" t="str">
            <v>12  - 13</v>
          </cell>
          <cell r="C411" t="str">
            <v>OB</v>
          </cell>
          <cell r="D411">
            <v>0</v>
          </cell>
          <cell r="E411">
            <v>0</v>
          </cell>
          <cell r="F411">
            <v>0</v>
          </cell>
          <cell r="G411">
            <v>0</v>
          </cell>
          <cell r="H411">
            <v>0</v>
          </cell>
          <cell r="I411">
            <v>0</v>
          </cell>
          <cell r="J411">
            <v>0</v>
          </cell>
          <cell r="K411">
            <v>0</v>
          </cell>
          <cell r="L411">
            <v>60</v>
          </cell>
          <cell r="M411">
            <v>0</v>
          </cell>
          <cell r="N411">
            <v>0</v>
          </cell>
          <cell r="O411">
            <v>0</v>
          </cell>
          <cell r="Q411" t="str">
            <v>Rest Time</v>
          </cell>
          <cell r="T411">
            <v>411</v>
          </cell>
          <cell r="U411">
            <v>0</v>
          </cell>
          <cell r="V411">
            <v>0</v>
          </cell>
          <cell r="W411">
            <v>0</v>
          </cell>
          <cell r="X411">
            <v>0</v>
          </cell>
          <cell r="Y411">
            <v>0</v>
          </cell>
          <cell r="Z411">
            <v>0</v>
          </cell>
          <cell r="AA411">
            <v>0</v>
          </cell>
        </row>
        <row r="412">
          <cell r="B412" t="str">
            <v>13  -  14</v>
          </cell>
          <cell r="C412" t="str">
            <v>OB</v>
          </cell>
          <cell r="D412">
            <v>494</v>
          </cell>
          <cell r="E412">
            <v>494</v>
          </cell>
          <cell r="F412">
            <v>5</v>
          </cell>
          <cell r="G412">
            <v>0</v>
          </cell>
          <cell r="H412">
            <v>0</v>
          </cell>
          <cell r="I412">
            <v>5</v>
          </cell>
          <cell r="J412">
            <v>60</v>
          </cell>
          <cell r="K412">
            <v>0</v>
          </cell>
          <cell r="L412">
            <v>0</v>
          </cell>
          <cell r="M412">
            <v>0</v>
          </cell>
          <cell r="N412">
            <v>0</v>
          </cell>
          <cell r="O412">
            <v>0</v>
          </cell>
          <cell r="Q412">
            <v>0</v>
          </cell>
          <cell r="T412">
            <v>412</v>
          </cell>
          <cell r="U412">
            <v>0</v>
          </cell>
          <cell r="V412">
            <v>0</v>
          </cell>
          <cell r="W412">
            <v>0</v>
          </cell>
          <cell r="X412">
            <v>0</v>
          </cell>
          <cell r="Y412">
            <v>0</v>
          </cell>
          <cell r="Z412">
            <v>0</v>
          </cell>
          <cell r="AA412">
            <v>0</v>
          </cell>
        </row>
        <row r="413">
          <cell r="B413" t="str">
            <v>14  -  15</v>
          </cell>
          <cell r="C413" t="str">
            <v>OB</v>
          </cell>
          <cell r="D413">
            <v>0</v>
          </cell>
          <cell r="E413">
            <v>0</v>
          </cell>
          <cell r="F413">
            <v>0</v>
          </cell>
          <cell r="G413">
            <v>0</v>
          </cell>
          <cell r="H413">
            <v>0</v>
          </cell>
          <cell r="I413">
            <v>0</v>
          </cell>
          <cell r="J413">
            <v>0</v>
          </cell>
          <cell r="K413">
            <v>0</v>
          </cell>
          <cell r="L413">
            <v>0</v>
          </cell>
          <cell r="M413">
            <v>0</v>
          </cell>
          <cell r="N413">
            <v>60</v>
          </cell>
          <cell r="O413">
            <v>0</v>
          </cell>
          <cell r="Q413" t="str">
            <v>Rain</v>
          </cell>
          <cell r="T413">
            <v>413</v>
          </cell>
          <cell r="U413">
            <v>0</v>
          </cell>
          <cell r="V413">
            <v>0</v>
          </cell>
          <cell r="W413">
            <v>0</v>
          </cell>
          <cell r="X413">
            <v>0</v>
          </cell>
          <cell r="Y413">
            <v>0</v>
          </cell>
          <cell r="Z413">
            <v>0</v>
          </cell>
          <cell r="AA413">
            <v>0</v>
          </cell>
        </row>
        <row r="414">
          <cell r="B414" t="str">
            <v>15  -  16</v>
          </cell>
          <cell r="C414" t="str">
            <v>OB</v>
          </cell>
          <cell r="D414">
            <v>0</v>
          </cell>
          <cell r="E414">
            <v>0</v>
          </cell>
          <cell r="F414">
            <v>0</v>
          </cell>
          <cell r="G414">
            <v>0</v>
          </cell>
          <cell r="H414">
            <v>0</v>
          </cell>
          <cell r="I414">
            <v>0</v>
          </cell>
          <cell r="J414">
            <v>0</v>
          </cell>
          <cell r="K414">
            <v>0</v>
          </cell>
          <cell r="L414">
            <v>0</v>
          </cell>
          <cell r="M414">
            <v>0</v>
          </cell>
          <cell r="N414">
            <v>0</v>
          </cell>
          <cell r="O414">
            <v>60</v>
          </cell>
          <cell r="Q414" t="str">
            <v>Slippery</v>
          </cell>
          <cell r="T414">
            <v>414</v>
          </cell>
          <cell r="U414">
            <v>0</v>
          </cell>
          <cell r="V414">
            <v>0</v>
          </cell>
          <cell r="W414">
            <v>0</v>
          </cell>
          <cell r="X414">
            <v>0</v>
          </cell>
          <cell r="Y414">
            <v>0</v>
          </cell>
          <cell r="Z414">
            <v>0</v>
          </cell>
          <cell r="AA414">
            <v>0</v>
          </cell>
        </row>
        <row r="415">
          <cell r="B415" t="str">
            <v>16  -  17</v>
          </cell>
          <cell r="C415" t="str">
            <v>OB</v>
          </cell>
          <cell r="D415">
            <v>190</v>
          </cell>
          <cell r="E415">
            <v>570</v>
          </cell>
          <cell r="F415">
            <v>5</v>
          </cell>
          <cell r="G415">
            <v>0</v>
          </cell>
          <cell r="H415">
            <v>0</v>
          </cell>
          <cell r="I415">
            <v>5</v>
          </cell>
          <cell r="J415">
            <v>20</v>
          </cell>
          <cell r="K415">
            <v>0</v>
          </cell>
          <cell r="L415">
            <v>0</v>
          </cell>
          <cell r="M415">
            <v>0</v>
          </cell>
          <cell r="N415">
            <v>0</v>
          </cell>
          <cell r="O415">
            <v>40</v>
          </cell>
          <cell r="Q415" t="str">
            <v>Slippery Start 16:40</v>
          </cell>
          <cell r="T415">
            <v>415</v>
          </cell>
          <cell r="U415">
            <v>0</v>
          </cell>
          <cell r="V415">
            <v>0</v>
          </cell>
          <cell r="W415">
            <v>0</v>
          </cell>
          <cell r="X415">
            <v>0</v>
          </cell>
          <cell r="Y415">
            <v>0</v>
          </cell>
          <cell r="Z415">
            <v>0</v>
          </cell>
          <cell r="AA415">
            <v>0</v>
          </cell>
        </row>
        <row r="416">
          <cell r="B416" t="str">
            <v>17  -  18</v>
          </cell>
          <cell r="C416" t="str">
            <v>OB</v>
          </cell>
          <cell r="D416">
            <v>380</v>
          </cell>
          <cell r="E416">
            <v>456</v>
          </cell>
          <cell r="F416">
            <v>5</v>
          </cell>
          <cell r="G416">
            <v>0</v>
          </cell>
          <cell r="H416">
            <v>0</v>
          </cell>
          <cell r="I416">
            <v>5</v>
          </cell>
          <cell r="J416">
            <v>50</v>
          </cell>
          <cell r="K416">
            <v>0</v>
          </cell>
          <cell r="L416">
            <v>10</v>
          </cell>
          <cell r="M416">
            <v>0</v>
          </cell>
          <cell r="N416">
            <v>0</v>
          </cell>
          <cell r="O416">
            <v>0</v>
          </cell>
          <cell r="Q416" t="str">
            <v>Shift Change</v>
          </cell>
          <cell r="T416">
            <v>416</v>
          </cell>
          <cell r="U416">
            <v>0</v>
          </cell>
          <cell r="V416">
            <v>0</v>
          </cell>
          <cell r="W416">
            <v>0</v>
          </cell>
          <cell r="X416">
            <v>0</v>
          </cell>
          <cell r="Y416">
            <v>0</v>
          </cell>
          <cell r="Z416">
            <v>0</v>
          </cell>
          <cell r="AA416">
            <v>0</v>
          </cell>
        </row>
        <row r="417">
          <cell r="B417" t="str">
            <v>18  -  19</v>
          </cell>
          <cell r="C417" t="str">
            <v>OB</v>
          </cell>
          <cell r="D417">
            <v>114</v>
          </cell>
          <cell r="E417">
            <v>171</v>
          </cell>
          <cell r="F417">
            <v>3</v>
          </cell>
          <cell r="G417">
            <v>0</v>
          </cell>
          <cell r="H417">
            <v>0</v>
          </cell>
          <cell r="I417">
            <v>3</v>
          </cell>
          <cell r="J417">
            <v>40</v>
          </cell>
          <cell r="K417">
            <v>0</v>
          </cell>
          <cell r="L417">
            <v>20</v>
          </cell>
          <cell r="M417">
            <v>0</v>
          </cell>
          <cell r="N417">
            <v>0</v>
          </cell>
          <cell r="O417">
            <v>0</v>
          </cell>
          <cell r="Q417" t="str">
            <v>Wait Operator, P2H, Start 18:20</v>
          </cell>
          <cell r="T417">
            <v>417</v>
          </cell>
          <cell r="U417">
            <v>0</v>
          </cell>
          <cell r="V417">
            <v>0</v>
          </cell>
          <cell r="W417">
            <v>0</v>
          </cell>
          <cell r="X417">
            <v>0</v>
          </cell>
          <cell r="Y417">
            <v>0</v>
          </cell>
          <cell r="Z417">
            <v>0</v>
          </cell>
          <cell r="AA417">
            <v>0</v>
          </cell>
        </row>
        <row r="418">
          <cell r="B418" t="str">
            <v>19  -  20</v>
          </cell>
          <cell r="C418" t="str">
            <v>OB</v>
          </cell>
          <cell r="D418">
            <v>0</v>
          </cell>
          <cell r="E418">
            <v>0</v>
          </cell>
          <cell r="F418">
            <v>0</v>
          </cell>
          <cell r="G418">
            <v>0</v>
          </cell>
          <cell r="H418">
            <v>0</v>
          </cell>
          <cell r="I418">
            <v>0</v>
          </cell>
          <cell r="J418">
            <v>0</v>
          </cell>
          <cell r="K418">
            <v>0</v>
          </cell>
          <cell r="L418">
            <v>0</v>
          </cell>
          <cell r="M418">
            <v>0</v>
          </cell>
          <cell r="N418">
            <v>60</v>
          </cell>
          <cell r="O418">
            <v>0</v>
          </cell>
          <cell r="Q418" t="str">
            <v>Rain</v>
          </cell>
          <cell r="T418">
            <v>418</v>
          </cell>
          <cell r="U418">
            <v>0</v>
          </cell>
          <cell r="V418">
            <v>0</v>
          </cell>
          <cell r="W418">
            <v>0</v>
          </cell>
          <cell r="X418">
            <v>0</v>
          </cell>
          <cell r="Y418">
            <v>0</v>
          </cell>
          <cell r="Z418">
            <v>0</v>
          </cell>
          <cell r="AA418">
            <v>0</v>
          </cell>
        </row>
        <row r="419">
          <cell r="B419" t="str">
            <v>20  -  21</v>
          </cell>
          <cell r="C419" t="str">
            <v>OB</v>
          </cell>
          <cell r="D419">
            <v>0</v>
          </cell>
          <cell r="E419">
            <v>0</v>
          </cell>
          <cell r="F419">
            <v>0</v>
          </cell>
          <cell r="G419">
            <v>0</v>
          </cell>
          <cell r="H419">
            <v>0</v>
          </cell>
          <cell r="I419">
            <v>0</v>
          </cell>
          <cell r="J419">
            <v>0</v>
          </cell>
          <cell r="K419">
            <v>0</v>
          </cell>
          <cell r="L419">
            <v>0</v>
          </cell>
          <cell r="M419">
            <v>0</v>
          </cell>
          <cell r="N419">
            <v>60</v>
          </cell>
          <cell r="O419">
            <v>0</v>
          </cell>
          <cell r="Q419" t="str">
            <v>Rain</v>
          </cell>
          <cell r="T419">
            <v>419</v>
          </cell>
          <cell r="U419">
            <v>0</v>
          </cell>
          <cell r="V419">
            <v>0</v>
          </cell>
          <cell r="W419">
            <v>0</v>
          </cell>
          <cell r="X419">
            <v>0</v>
          </cell>
          <cell r="Y419">
            <v>0</v>
          </cell>
          <cell r="Z419">
            <v>0</v>
          </cell>
          <cell r="AA419">
            <v>0</v>
          </cell>
        </row>
        <row r="420">
          <cell r="B420" t="str">
            <v>21  -  22</v>
          </cell>
          <cell r="C420" t="str">
            <v>OB</v>
          </cell>
          <cell r="D420">
            <v>0</v>
          </cell>
          <cell r="E420">
            <v>0</v>
          </cell>
          <cell r="F420">
            <v>0</v>
          </cell>
          <cell r="G420">
            <v>0</v>
          </cell>
          <cell r="H420">
            <v>0</v>
          </cell>
          <cell r="I420">
            <v>0</v>
          </cell>
          <cell r="J420">
            <v>0</v>
          </cell>
          <cell r="K420">
            <v>0</v>
          </cell>
          <cell r="L420">
            <v>0</v>
          </cell>
          <cell r="M420">
            <v>0</v>
          </cell>
          <cell r="N420">
            <v>60</v>
          </cell>
          <cell r="O420">
            <v>0</v>
          </cell>
          <cell r="Q420" t="str">
            <v>Rain</v>
          </cell>
          <cell r="T420">
            <v>420</v>
          </cell>
          <cell r="U420">
            <v>0</v>
          </cell>
          <cell r="V420">
            <v>0</v>
          </cell>
          <cell r="W420">
            <v>0</v>
          </cell>
          <cell r="X420">
            <v>0</v>
          </cell>
          <cell r="Y420">
            <v>0</v>
          </cell>
          <cell r="Z420">
            <v>0</v>
          </cell>
          <cell r="AA420">
            <v>0</v>
          </cell>
        </row>
        <row r="421">
          <cell r="B421" t="str">
            <v>22  -  23</v>
          </cell>
          <cell r="C421" t="str">
            <v>OB</v>
          </cell>
          <cell r="D421">
            <v>0</v>
          </cell>
          <cell r="E421">
            <v>0</v>
          </cell>
          <cell r="F421">
            <v>0</v>
          </cell>
          <cell r="G421">
            <v>0</v>
          </cell>
          <cell r="H421">
            <v>0</v>
          </cell>
          <cell r="I421">
            <v>0</v>
          </cell>
          <cell r="J421">
            <v>0</v>
          </cell>
          <cell r="K421">
            <v>0</v>
          </cell>
          <cell r="L421">
            <v>0</v>
          </cell>
          <cell r="M421">
            <v>0</v>
          </cell>
          <cell r="N421">
            <v>60</v>
          </cell>
          <cell r="O421">
            <v>0</v>
          </cell>
          <cell r="Q421" t="str">
            <v>Rain</v>
          </cell>
          <cell r="T421">
            <v>421</v>
          </cell>
          <cell r="U421">
            <v>0</v>
          </cell>
          <cell r="V421">
            <v>0</v>
          </cell>
          <cell r="W421">
            <v>0</v>
          </cell>
          <cell r="X421">
            <v>0</v>
          </cell>
          <cell r="Y421">
            <v>0</v>
          </cell>
          <cell r="Z421">
            <v>0</v>
          </cell>
          <cell r="AA421">
            <v>0</v>
          </cell>
        </row>
        <row r="422">
          <cell r="B422" t="str">
            <v>23  -  24</v>
          </cell>
          <cell r="C422" t="str">
            <v>OB</v>
          </cell>
          <cell r="D422">
            <v>0</v>
          </cell>
          <cell r="E422">
            <v>0</v>
          </cell>
          <cell r="F422">
            <v>0</v>
          </cell>
          <cell r="G422">
            <v>0</v>
          </cell>
          <cell r="H422">
            <v>0</v>
          </cell>
          <cell r="I422">
            <v>0</v>
          </cell>
          <cell r="J422">
            <v>0</v>
          </cell>
          <cell r="K422">
            <v>0</v>
          </cell>
          <cell r="L422">
            <v>0</v>
          </cell>
          <cell r="M422">
            <v>0</v>
          </cell>
          <cell r="N422">
            <v>0</v>
          </cell>
          <cell r="O422">
            <v>60</v>
          </cell>
          <cell r="Q422" t="str">
            <v>Slippery</v>
          </cell>
          <cell r="T422">
            <v>422</v>
          </cell>
          <cell r="U422">
            <v>0</v>
          </cell>
          <cell r="V422">
            <v>0</v>
          </cell>
          <cell r="W422">
            <v>0</v>
          </cell>
          <cell r="X422">
            <v>0</v>
          </cell>
          <cell r="Y422">
            <v>0</v>
          </cell>
          <cell r="Z422">
            <v>0</v>
          </cell>
          <cell r="AA422">
            <v>0</v>
          </cell>
        </row>
        <row r="423">
          <cell r="B423" t="str">
            <v>24  -  01</v>
          </cell>
          <cell r="C423" t="str">
            <v>OB</v>
          </cell>
          <cell r="D423">
            <v>0</v>
          </cell>
          <cell r="E423">
            <v>0</v>
          </cell>
          <cell r="F423">
            <v>0</v>
          </cell>
          <cell r="G423">
            <v>0</v>
          </cell>
          <cell r="H423">
            <v>0</v>
          </cell>
          <cell r="I423">
            <v>0</v>
          </cell>
          <cell r="J423">
            <v>0</v>
          </cell>
          <cell r="K423">
            <v>0</v>
          </cell>
          <cell r="L423">
            <v>60</v>
          </cell>
          <cell r="M423">
            <v>0</v>
          </cell>
          <cell r="N423">
            <v>0</v>
          </cell>
          <cell r="O423">
            <v>0</v>
          </cell>
          <cell r="Q423" t="str">
            <v>Rest Time</v>
          </cell>
          <cell r="T423">
            <v>423</v>
          </cell>
          <cell r="U423">
            <v>0</v>
          </cell>
          <cell r="V423">
            <v>0</v>
          </cell>
          <cell r="W423">
            <v>0</v>
          </cell>
          <cell r="X423">
            <v>0</v>
          </cell>
          <cell r="Y423">
            <v>0</v>
          </cell>
          <cell r="Z423">
            <v>0</v>
          </cell>
          <cell r="AA423">
            <v>0</v>
          </cell>
        </row>
        <row r="424">
          <cell r="B424" t="str">
            <v>01  -  02</v>
          </cell>
          <cell r="C424" t="str">
            <v>OB</v>
          </cell>
          <cell r="D424">
            <v>190</v>
          </cell>
          <cell r="E424">
            <v>285</v>
          </cell>
          <cell r="F424">
            <v>3</v>
          </cell>
          <cell r="G424">
            <v>0</v>
          </cell>
          <cell r="H424">
            <v>0</v>
          </cell>
          <cell r="I424">
            <v>3</v>
          </cell>
          <cell r="J424">
            <v>40</v>
          </cell>
          <cell r="K424">
            <v>0</v>
          </cell>
          <cell r="L424">
            <v>0</v>
          </cell>
          <cell r="M424">
            <v>0</v>
          </cell>
          <cell r="N424">
            <v>0</v>
          </cell>
          <cell r="O424">
            <v>20</v>
          </cell>
          <cell r="Q424" t="str">
            <v>Slippery</v>
          </cell>
          <cell r="T424">
            <v>424</v>
          </cell>
          <cell r="U424">
            <v>0</v>
          </cell>
          <cell r="V424">
            <v>0</v>
          </cell>
          <cell r="W424">
            <v>0</v>
          </cell>
          <cell r="X424">
            <v>0</v>
          </cell>
          <cell r="Y424">
            <v>0</v>
          </cell>
          <cell r="Z424">
            <v>0</v>
          </cell>
          <cell r="AA424">
            <v>0</v>
          </cell>
        </row>
        <row r="425">
          <cell r="B425" t="str">
            <v>02  -  03</v>
          </cell>
          <cell r="C425" t="str">
            <v>OB</v>
          </cell>
          <cell r="D425">
            <v>228</v>
          </cell>
          <cell r="E425">
            <v>273.60000000000002</v>
          </cell>
          <cell r="F425">
            <v>3</v>
          </cell>
          <cell r="G425">
            <v>0</v>
          </cell>
          <cell r="H425">
            <v>0</v>
          </cell>
          <cell r="I425">
            <v>3</v>
          </cell>
          <cell r="J425">
            <v>50</v>
          </cell>
          <cell r="K425">
            <v>0</v>
          </cell>
          <cell r="L425">
            <v>0</v>
          </cell>
          <cell r="M425">
            <v>0</v>
          </cell>
          <cell r="N425">
            <v>10</v>
          </cell>
          <cell r="O425">
            <v>0</v>
          </cell>
          <cell r="Q425" t="str">
            <v>Rain</v>
          </cell>
          <cell r="T425">
            <v>425</v>
          </cell>
          <cell r="U425">
            <v>0</v>
          </cell>
          <cell r="V425">
            <v>0</v>
          </cell>
          <cell r="W425">
            <v>0</v>
          </cell>
          <cell r="X425">
            <v>0</v>
          </cell>
          <cell r="Y425">
            <v>0</v>
          </cell>
          <cell r="Z425">
            <v>0</v>
          </cell>
          <cell r="AA425">
            <v>0</v>
          </cell>
        </row>
        <row r="426">
          <cell r="B426" t="str">
            <v>03  -  04</v>
          </cell>
          <cell r="C426" t="str">
            <v>OB</v>
          </cell>
          <cell r="D426">
            <v>0</v>
          </cell>
          <cell r="E426">
            <v>0</v>
          </cell>
          <cell r="F426">
            <v>0</v>
          </cell>
          <cell r="G426">
            <v>0</v>
          </cell>
          <cell r="H426">
            <v>0</v>
          </cell>
          <cell r="I426">
            <v>0</v>
          </cell>
          <cell r="J426">
            <v>0</v>
          </cell>
          <cell r="K426">
            <v>0</v>
          </cell>
          <cell r="L426">
            <v>60</v>
          </cell>
          <cell r="M426">
            <v>0</v>
          </cell>
          <cell r="N426">
            <v>0</v>
          </cell>
          <cell r="O426">
            <v>0</v>
          </cell>
          <cell r="Q426">
            <v>0</v>
          </cell>
          <cell r="T426">
            <v>426</v>
          </cell>
          <cell r="U426">
            <v>0</v>
          </cell>
          <cell r="V426">
            <v>0</v>
          </cell>
          <cell r="W426">
            <v>0</v>
          </cell>
          <cell r="X426">
            <v>0</v>
          </cell>
          <cell r="Y426">
            <v>0</v>
          </cell>
          <cell r="Z426">
            <v>0</v>
          </cell>
          <cell r="AA426">
            <v>0</v>
          </cell>
        </row>
        <row r="427">
          <cell r="B427" t="str">
            <v>04  -  05</v>
          </cell>
          <cell r="C427" t="str">
            <v>OB</v>
          </cell>
          <cell r="D427">
            <v>0</v>
          </cell>
          <cell r="E427">
            <v>0</v>
          </cell>
          <cell r="F427">
            <v>0</v>
          </cell>
          <cell r="G427">
            <v>0</v>
          </cell>
          <cell r="H427">
            <v>0</v>
          </cell>
          <cell r="I427">
            <v>0</v>
          </cell>
          <cell r="J427">
            <v>0</v>
          </cell>
          <cell r="K427">
            <v>0</v>
          </cell>
          <cell r="L427">
            <v>60</v>
          </cell>
          <cell r="M427">
            <v>0</v>
          </cell>
          <cell r="N427">
            <v>0</v>
          </cell>
          <cell r="O427">
            <v>0</v>
          </cell>
          <cell r="Q427">
            <v>0</v>
          </cell>
          <cell r="T427">
            <v>427</v>
          </cell>
          <cell r="U427">
            <v>0</v>
          </cell>
          <cell r="V427">
            <v>0</v>
          </cell>
          <cell r="W427">
            <v>0</v>
          </cell>
          <cell r="X427">
            <v>0</v>
          </cell>
          <cell r="Y427">
            <v>0</v>
          </cell>
          <cell r="Z427">
            <v>0</v>
          </cell>
          <cell r="AA427">
            <v>0</v>
          </cell>
        </row>
        <row r="428">
          <cell r="B428" t="str">
            <v>05  -  06</v>
          </cell>
          <cell r="C428" t="str">
            <v>OB</v>
          </cell>
          <cell r="D428">
            <v>0</v>
          </cell>
          <cell r="E428">
            <v>0</v>
          </cell>
          <cell r="F428">
            <v>0</v>
          </cell>
          <cell r="G428">
            <v>0</v>
          </cell>
          <cell r="H428">
            <v>0</v>
          </cell>
          <cell r="I428">
            <v>0</v>
          </cell>
          <cell r="J428">
            <v>0</v>
          </cell>
          <cell r="K428">
            <v>0</v>
          </cell>
          <cell r="L428">
            <v>60</v>
          </cell>
          <cell r="M428">
            <v>0</v>
          </cell>
          <cell r="N428">
            <v>0</v>
          </cell>
          <cell r="O428">
            <v>0</v>
          </cell>
          <cell r="Q428">
            <v>0</v>
          </cell>
          <cell r="T428">
            <v>428</v>
          </cell>
          <cell r="U428">
            <v>0</v>
          </cell>
          <cell r="V428">
            <v>0</v>
          </cell>
          <cell r="W428">
            <v>0</v>
          </cell>
          <cell r="X428">
            <v>0</v>
          </cell>
          <cell r="Y428">
            <v>0</v>
          </cell>
          <cell r="Z428">
            <v>0</v>
          </cell>
          <cell r="AA428">
            <v>0</v>
          </cell>
        </row>
        <row r="429">
          <cell r="B429" t="str">
            <v>06  -  07</v>
          </cell>
          <cell r="C429" t="str">
            <v>OB</v>
          </cell>
          <cell r="D429">
            <v>0</v>
          </cell>
          <cell r="E429">
            <v>0</v>
          </cell>
          <cell r="F429">
            <v>0</v>
          </cell>
          <cell r="G429">
            <v>0</v>
          </cell>
          <cell r="H429">
            <v>0</v>
          </cell>
          <cell r="I429">
            <v>0</v>
          </cell>
          <cell r="J429">
            <v>0</v>
          </cell>
          <cell r="K429">
            <v>30</v>
          </cell>
          <cell r="L429">
            <v>30</v>
          </cell>
          <cell r="M429">
            <v>0</v>
          </cell>
          <cell r="N429">
            <v>0</v>
          </cell>
          <cell r="O429">
            <v>0</v>
          </cell>
          <cell r="Q429" t="str">
            <v>Change Shift</v>
          </cell>
          <cell r="T429">
            <v>429</v>
          </cell>
          <cell r="U429">
            <v>0</v>
          </cell>
          <cell r="V429">
            <v>0</v>
          </cell>
          <cell r="W429">
            <v>0</v>
          </cell>
          <cell r="X429">
            <v>0</v>
          </cell>
          <cell r="Y429">
            <v>0</v>
          </cell>
          <cell r="Z429">
            <v>0</v>
          </cell>
          <cell r="AA429">
            <v>0</v>
          </cell>
        </row>
        <row r="430">
          <cell r="B430" t="str">
            <v>RESUME</v>
          </cell>
          <cell r="C430" t="str">
            <v>PROD</v>
          </cell>
          <cell r="E430" t="str">
            <v>PROD'TY</v>
          </cell>
          <cell r="G430" t="str">
            <v>WORK HOURS</v>
          </cell>
          <cell r="J430" t="str">
            <v>LOST TIME</v>
          </cell>
          <cell r="L430" t="str">
            <v>DOWN</v>
          </cell>
          <cell r="M430" t="str">
            <v>PA</v>
          </cell>
          <cell r="O430" t="str">
            <v>UA PROD</v>
          </cell>
          <cell r="Q430" t="str">
            <v>OPERATOR</v>
          </cell>
          <cell r="R430" t="str">
            <v>GROUP LEADER</v>
          </cell>
          <cell r="T430">
            <v>430</v>
          </cell>
        </row>
        <row r="431">
          <cell r="B431" t="str">
            <v>GROUP</v>
          </cell>
          <cell r="C431" t="str">
            <v>WASTE</v>
          </cell>
          <cell r="D431" t="str">
            <v>CC</v>
          </cell>
          <cell r="E431" t="str">
            <v>WASTE</v>
          </cell>
          <cell r="F431" t="str">
            <v>CC</v>
          </cell>
          <cell r="G431" t="str">
            <v>WASTE</v>
          </cell>
          <cell r="H431" t="str">
            <v>CC</v>
          </cell>
          <cell r="I431" t="str">
            <v>GEN</v>
          </cell>
          <cell r="J431" t="str">
            <v>DELAY</v>
          </cell>
          <cell r="K431" t="str">
            <v>IDLE</v>
          </cell>
          <cell r="L431" t="str">
            <v>TIME</v>
          </cell>
          <cell r="M431" t="str">
            <v>PLAN</v>
          </cell>
          <cell r="N431" t="str">
            <v>ACT</v>
          </cell>
          <cell r="O431" t="str">
            <v>PLAN</v>
          </cell>
          <cell r="P431" t="str">
            <v>ACT</v>
          </cell>
          <cell r="T431">
            <v>431</v>
          </cell>
        </row>
        <row r="432">
          <cell r="B432" t="str">
            <v>Shift 1</v>
          </cell>
          <cell r="C432">
            <v>2470</v>
          </cell>
          <cell r="D432">
            <v>0</v>
          </cell>
          <cell r="E432">
            <v>456</v>
          </cell>
          <cell r="F432">
            <v>0</v>
          </cell>
          <cell r="G432">
            <v>5.416666666666667</v>
          </cell>
          <cell r="H432">
            <v>0</v>
          </cell>
          <cell r="I432">
            <v>0</v>
          </cell>
          <cell r="J432">
            <v>1.5833333333333333</v>
          </cell>
          <cell r="K432">
            <v>1</v>
          </cell>
          <cell r="L432">
            <v>0</v>
          </cell>
          <cell r="M432">
            <v>0.95</v>
          </cell>
          <cell r="N432">
            <v>1</v>
          </cell>
          <cell r="O432">
            <v>0.875</v>
          </cell>
          <cell r="P432">
            <v>0.67708333333333337</v>
          </cell>
          <cell r="Q432">
            <v>0</v>
          </cell>
          <cell r="R432">
            <v>0</v>
          </cell>
          <cell r="T432">
            <v>432</v>
          </cell>
          <cell r="U432">
            <v>0</v>
          </cell>
          <cell r="V432">
            <v>0</v>
          </cell>
          <cell r="W432">
            <v>0</v>
          </cell>
          <cell r="X432">
            <v>0</v>
          </cell>
          <cell r="Y432">
            <v>0</v>
          </cell>
          <cell r="Z432">
            <v>0</v>
          </cell>
          <cell r="AA432">
            <v>0</v>
          </cell>
        </row>
        <row r="433">
          <cell r="B433" t="str">
            <v>Shift 2</v>
          </cell>
          <cell r="C433">
            <v>684</v>
          </cell>
          <cell r="D433">
            <v>0</v>
          </cell>
          <cell r="E433">
            <v>373.09090909090912</v>
          </cell>
          <cell r="F433">
            <v>0</v>
          </cell>
          <cell r="G433">
            <v>1.8333333333333333</v>
          </cell>
          <cell r="H433">
            <v>0</v>
          </cell>
          <cell r="I433">
            <v>0</v>
          </cell>
          <cell r="J433">
            <v>0.5</v>
          </cell>
          <cell r="K433">
            <v>5.666666666666667</v>
          </cell>
          <cell r="L433">
            <v>0</v>
          </cell>
          <cell r="M433">
            <v>0.95</v>
          </cell>
          <cell r="N433">
            <v>1</v>
          </cell>
          <cell r="O433">
            <v>0.875</v>
          </cell>
          <cell r="P433">
            <v>0.22916666666666666</v>
          </cell>
          <cell r="Q433">
            <v>0</v>
          </cell>
          <cell r="R433">
            <v>0</v>
          </cell>
          <cell r="T433">
            <v>433</v>
          </cell>
          <cell r="U433">
            <v>0</v>
          </cell>
          <cell r="V433">
            <v>0</v>
          </cell>
          <cell r="W433">
            <v>0</v>
          </cell>
          <cell r="X433">
            <v>0</v>
          </cell>
          <cell r="Y433">
            <v>0</v>
          </cell>
          <cell r="Z433">
            <v>0</v>
          </cell>
          <cell r="AA433">
            <v>0</v>
          </cell>
        </row>
        <row r="434">
          <cell r="B434" t="str">
            <v>Shift 3</v>
          </cell>
          <cell r="C434">
            <v>418</v>
          </cell>
          <cell r="D434">
            <v>0</v>
          </cell>
          <cell r="E434">
            <v>278.66666666666669</v>
          </cell>
          <cell r="F434">
            <v>0</v>
          </cell>
          <cell r="G434">
            <v>1.5</v>
          </cell>
          <cell r="H434">
            <v>0</v>
          </cell>
          <cell r="I434">
            <v>0.5</v>
          </cell>
          <cell r="J434">
            <v>4.5</v>
          </cell>
          <cell r="K434">
            <v>1.5</v>
          </cell>
          <cell r="L434">
            <v>0</v>
          </cell>
          <cell r="M434">
            <v>0.95</v>
          </cell>
          <cell r="N434">
            <v>1</v>
          </cell>
          <cell r="O434">
            <v>0.875</v>
          </cell>
          <cell r="P434">
            <v>0.25</v>
          </cell>
          <cell r="Q434">
            <v>0</v>
          </cell>
          <cell r="R434">
            <v>0</v>
          </cell>
          <cell r="T434">
            <v>434</v>
          </cell>
          <cell r="U434">
            <v>0</v>
          </cell>
          <cell r="V434">
            <v>0</v>
          </cell>
          <cell r="W434">
            <v>0</v>
          </cell>
          <cell r="X434">
            <v>0</v>
          </cell>
          <cell r="Y434">
            <v>0</v>
          </cell>
          <cell r="Z434">
            <v>0</v>
          </cell>
          <cell r="AA434">
            <v>0</v>
          </cell>
        </row>
        <row r="435">
          <cell r="B435" t="str">
            <v>Shift 6</v>
          </cell>
          <cell r="C435">
            <v>3040</v>
          </cell>
          <cell r="D435">
            <v>0</v>
          </cell>
          <cell r="E435">
            <v>461.77215189873419</v>
          </cell>
          <cell r="F435">
            <v>0</v>
          </cell>
          <cell r="G435">
            <v>6.583333333333333</v>
          </cell>
          <cell r="H435">
            <v>0</v>
          </cell>
          <cell r="I435">
            <v>0</v>
          </cell>
          <cell r="J435">
            <v>1.75</v>
          </cell>
          <cell r="K435">
            <v>2.6666666666666665</v>
          </cell>
          <cell r="L435">
            <v>0</v>
          </cell>
          <cell r="M435">
            <v>0.95</v>
          </cell>
          <cell r="N435">
            <v>1</v>
          </cell>
          <cell r="O435">
            <v>0.875</v>
          </cell>
          <cell r="P435">
            <v>0.59848484848484851</v>
          </cell>
          <cell r="Q435" t="str">
            <v>Saiful</v>
          </cell>
          <cell r="R435" t="str">
            <v>Bardono</v>
          </cell>
          <cell r="T435">
            <v>435</v>
          </cell>
          <cell r="U435">
            <v>0</v>
          </cell>
          <cell r="V435">
            <v>0</v>
          </cell>
          <cell r="W435">
            <v>0</v>
          </cell>
          <cell r="X435">
            <v>0</v>
          </cell>
          <cell r="Y435">
            <v>0</v>
          </cell>
          <cell r="Z435">
            <v>0</v>
          </cell>
          <cell r="AA435">
            <v>0</v>
          </cell>
        </row>
        <row r="436">
          <cell r="B436" t="str">
            <v>Shift 7</v>
          </cell>
          <cell r="C436">
            <v>532</v>
          </cell>
          <cell r="D436">
            <v>0</v>
          </cell>
          <cell r="E436">
            <v>245.53846153846155</v>
          </cell>
          <cell r="F436">
            <v>0</v>
          </cell>
          <cell r="G436">
            <v>2.1666666666666665</v>
          </cell>
          <cell r="H436">
            <v>0</v>
          </cell>
          <cell r="I436">
            <v>0.5</v>
          </cell>
          <cell r="J436">
            <v>4.833333333333333</v>
          </cell>
          <cell r="K436">
            <v>5.5</v>
          </cell>
          <cell r="L436">
            <v>0</v>
          </cell>
          <cell r="M436">
            <v>0.95</v>
          </cell>
          <cell r="N436">
            <v>1</v>
          </cell>
          <cell r="O436">
            <v>0.875</v>
          </cell>
          <cell r="P436">
            <v>0.20512820512820512</v>
          </cell>
          <cell r="Q436" t="str">
            <v>Jonson Panjaitan</v>
          </cell>
          <cell r="R436" t="str">
            <v>Saepudin</v>
          </cell>
          <cell r="T436">
            <v>436</v>
          </cell>
          <cell r="U436">
            <v>0</v>
          </cell>
          <cell r="V436">
            <v>0</v>
          </cell>
          <cell r="W436">
            <v>0</v>
          </cell>
          <cell r="X436">
            <v>0</v>
          </cell>
          <cell r="Y436">
            <v>0</v>
          </cell>
          <cell r="Z436">
            <v>0</v>
          </cell>
          <cell r="AA436">
            <v>0</v>
          </cell>
        </row>
        <row r="437">
          <cell r="B437" t="str">
            <v>TOTAL</v>
          </cell>
          <cell r="C437">
            <v>3572</v>
          </cell>
          <cell r="D437">
            <v>0</v>
          </cell>
          <cell r="E437">
            <v>408.22857142857146</v>
          </cell>
          <cell r="F437">
            <v>0</v>
          </cell>
          <cell r="G437">
            <v>8.75</v>
          </cell>
          <cell r="H437">
            <v>0</v>
          </cell>
          <cell r="I437">
            <v>0.5</v>
          </cell>
          <cell r="J437">
            <v>6.583333333333333</v>
          </cell>
          <cell r="K437">
            <v>8.1666666666666661</v>
          </cell>
          <cell r="L437">
            <v>0</v>
          </cell>
          <cell r="M437">
            <v>0.95</v>
          </cell>
          <cell r="N437">
            <v>1</v>
          </cell>
          <cell r="O437">
            <v>0.875</v>
          </cell>
          <cell r="P437">
            <v>0.38541666666666669</v>
          </cell>
          <cell r="Q437" t="str">
            <v>Hiras Silaban</v>
          </cell>
          <cell r="R437" t="str">
            <v>Fresye A L</v>
          </cell>
          <cell r="T437">
            <v>437</v>
          </cell>
          <cell r="U437">
            <v>0</v>
          </cell>
          <cell r="V437">
            <v>0</v>
          </cell>
          <cell r="W437">
            <v>0</v>
          </cell>
          <cell r="X437">
            <v>0</v>
          </cell>
          <cell r="Y437">
            <v>0</v>
          </cell>
          <cell r="Z437">
            <v>0</v>
          </cell>
          <cell r="AA437">
            <v>0</v>
          </cell>
        </row>
        <row r="438">
          <cell r="T438">
            <v>438</v>
          </cell>
        </row>
        <row r="439">
          <cell r="B439" t="str">
            <v>TIME</v>
          </cell>
          <cell r="C439" t="str">
            <v>WASTE</v>
          </cell>
          <cell r="D439" t="str">
            <v>EX1006</v>
          </cell>
          <cell r="E439" t="str">
            <v>TYPE</v>
          </cell>
          <cell r="F439" t="str">
            <v>PC 1250</v>
          </cell>
          <cell r="H439" t="str">
            <v>Plan Prod'ty :</v>
          </cell>
          <cell r="J439">
            <v>400</v>
          </cell>
          <cell r="M439" t="str">
            <v>Distance :</v>
          </cell>
          <cell r="O439">
            <v>8.9146664494480383</v>
          </cell>
          <cell r="T439">
            <v>439</v>
          </cell>
          <cell r="U439" t="str">
            <v>EX1006</v>
          </cell>
        </row>
        <row r="440">
          <cell r="C440" t="str">
            <v>MAT</v>
          </cell>
          <cell r="D440" t="str">
            <v>PROD</v>
          </cell>
          <cell r="E440" t="str">
            <v>PROD'TY</v>
          </cell>
          <cell r="F440" t="str">
            <v>Q'TY DT</v>
          </cell>
          <cell r="J440" t="str">
            <v>HOURS</v>
          </cell>
          <cell r="Q440" t="str">
            <v>REMARK PRODUKTIVITAS</v>
          </cell>
          <cell r="T440">
            <v>440</v>
          </cell>
          <cell r="U440" t="str">
            <v>ROM</v>
          </cell>
          <cell r="V440" t="str">
            <v>Crush1</v>
          </cell>
          <cell r="W440" t="str">
            <v>Crush2</v>
          </cell>
          <cell r="X440" t="str">
            <v>Crush3</v>
          </cell>
          <cell r="Y440" t="str">
            <v>Crush4</v>
          </cell>
          <cell r="Z440" t="str">
            <v>Crush5</v>
          </cell>
          <cell r="AA440" t="str">
            <v>Crush6</v>
          </cell>
        </row>
        <row r="441">
          <cell r="E441" t="str">
            <v>( By work )</v>
          </cell>
          <cell r="F441" t="str">
            <v>785</v>
          </cell>
          <cell r="G441" t="str">
            <v>785-CB</v>
          </cell>
          <cell r="H441" t="str">
            <v>A40/HM</v>
          </cell>
          <cell r="I441" t="str">
            <v>Total</v>
          </cell>
          <cell r="J441" t="str">
            <v>Work</v>
          </cell>
          <cell r="K441" t="str">
            <v>General</v>
          </cell>
          <cell r="L441" t="str">
            <v>Delay</v>
          </cell>
          <cell r="M441" t="str">
            <v>Idle</v>
          </cell>
          <cell r="N441" t="str">
            <v>Rain</v>
          </cell>
          <cell r="O441" t="str">
            <v>Slipp</v>
          </cell>
          <cell r="P441" t="str">
            <v>B/D</v>
          </cell>
          <cell r="T441">
            <v>441</v>
          </cell>
        </row>
        <row r="442">
          <cell r="B442" t="str">
            <v>07  - 08</v>
          </cell>
          <cell r="C442" t="str">
            <v>CC</v>
          </cell>
          <cell r="D442">
            <v>270</v>
          </cell>
          <cell r="E442">
            <v>405</v>
          </cell>
          <cell r="F442">
            <v>0</v>
          </cell>
          <cell r="G442">
            <v>3</v>
          </cell>
          <cell r="H442">
            <v>0</v>
          </cell>
          <cell r="I442">
            <v>3</v>
          </cell>
          <cell r="J442">
            <v>40</v>
          </cell>
          <cell r="K442">
            <v>0</v>
          </cell>
          <cell r="L442">
            <v>20</v>
          </cell>
          <cell r="M442">
            <v>0</v>
          </cell>
          <cell r="N442">
            <v>0</v>
          </cell>
          <cell r="O442">
            <v>0</v>
          </cell>
          <cell r="Q442" t="str">
            <v>Coal MD, Crusher 3 &amp; 4, Waiting DT</v>
          </cell>
          <cell r="T442">
            <v>442</v>
          </cell>
          <cell r="U442">
            <v>0</v>
          </cell>
          <cell r="V442">
            <v>0</v>
          </cell>
          <cell r="W442">
            <v>0</v>
          </cell>
          <cell r="X442">
            <v>90</v>
          </cell>
          <cell r="Y442">
            <v>180</v>
          </cell>
          <cell r="Z442">
            <v>0</v>
          </cell>
          <cell r="AA442">
            <v>0</v>
          </cell>
        </row>
        <row r="443">
          <cell r="B443" t="str">
            <v>08  - 09</v>
          </cell>
          <cell r="C443" t="str">
            <v>CC</v>
          </cell>
          <cell r="D443">
            <v>450</v>
          </cell>
          <cell r="E443">
            <v>450</v>
          </cell>
          <cell r="F443">
            <v>0</v>
          </cell>
          <cell r="G443">
            <v>5</v>
          </cell>
          <cell r="H443">
            <v>0</v>
          </cell>
          <cell r="I443">
            <v>5</v>
          </cell>
          <cell r="J443">
            <v>60</v>
          </cell>
          <cell r="K443">
            <v>0</v>
          </cell>
          <cell r="L443">
            <v>0</v>
          </cell>
          <cell r="M443">
            <v>0</v>
          </cell>
          <cell r="N443">
            <v>0</v>
          </cell>
          <cell r="O443">
            <v>0</v>
          </cell>
          <cell r="Q443" t="str">
            <v>Coal MD, Crusher 3 &amp; 4</v>
          </cell>
          <cell r="T443">
            <v>443</v>
          </cell>
          <cell r="U443">
            <v>0</v>
          </cell>
          <cell r="V443">
            <v>0</v>
          </cell>
          <cell r="W443">
            <v>0</v>
          </cell>
          <cell r="X443">
            <v>90</v>
          </cell>
          <cell r="Y443">
            <v>360</v>
          </cell>
          <cell r="Z443">
            <v>0</v>
          </cell>
          <cell r="AA443">
            <v>0</v>
          </cell>
        </row>
        <row r="444">
          <cell r="B444" t="str">
            <v>09  - 10</v>
          </cell>
          <cell r="C444" t="str">
            <v>CC</v>
          </cell>
          <cell r="D444">
            <v>270</v>
          </cell>
          <cell r="E444">
            <v>270</v>
          </cell>
          <cell r="F444">
            <v>0</v>
          </cell>
          <cell r="G444">
            <v>5</v>
          </cell>
          <cell r="H444">
            <v>0</v>
          </cell>
          <cell r="I444">
            <v>5</v>
          </cell>
          <cell r="J444">
            <v>60</v>
          </cell>
          <cell r="K444">
            <v>0</v>
          </cell>
          <cell r="L444">
            <v>0</v>
          </cell>
          <cell r="M444">
            <v>0</v>
          </cell>
          <cell r="N444">
            <v>0</v>
          </cell>
          <cell r="O444">
            <v>0</v>
          </cell>
          <cell r="Q444" t="str">
            <v>Coal MD, Crusher 3 &amp; 4</v>
          </cell>
          <cell r="T444">
            <v>444</v>
          </cell>
          <cell r="U444">
            <v>0</v>
          </cell>
          <cell r="V444">
            <v>0</v>
          </cell>
          <cell r="W444">
            <v>0</v>
          </cell>
          <cell r="X444">
            <v>0</v>
          </cell>
          <cell r="Y444">
            <v>270</v>
          </cell>
          <cell r="Z444">
            <v>0</v>
          </cell>
          <cell r="AA444">
            <v>0</v>
          </cell>
        </row>
        <row r="445">
          <cell r="B445" t="str">
            <v>10  - 11</v>
          </cell>
          <cell r="C445" t="str">
            <v>CC</v>
          </cell>
          <cell r="D445">
            <v>180</v>
          </cell>
          <cell r="E445">
            <v>216</v>
          </cell>
          <cell r="F445">
            <v>0</v>
          </cell>
          <cell r="G445">
            <v>5</v>
          </cell>
          <cell r="H445">
            <v>0</v>
          </cell>
          <cell r="I445">
            <v>5</v>
          </cell>
          <cell r="J445">
            <v>50</v>
          </cell>
          <cell r="K445">
            <v>0</v>
          </cell>
          <cell r="L445">
            <v>10</v>
          </cell>
          <cell r="M445">
            <v>0</v>
          </cell>
          <cell r="N445">
            <v>0</v>
          </cell>
          <cell r="O445">
            <v>0</v>
          </cell>
          <cell r="Q445" t="str">
            <v xml:space="preserve"> MD, Crs 3 &amp; 4, 10:30 RFU 10:40 Error 11</v>
          </cell>
          <cell r="T445">
            <v>445</v>
          </cell>
          <cell r="U445">
            <v>0</v>
          </cell>
          <cell r="V445">
            <v>0</v>
          </cell>
          <cell r="W445">
            <v>0</v>
          </cell>
          <cell r="X445">
            <v>0</v>
          </cell>
          <cell r="Y445">
            <v>180</v>
          </cell>
          <cell r="Z445">
            <v>0</v>
          </cell>
          <cell r="AA445">
            <v>0</v>
          </cell>
        </row>
        <row r="446">
          <cell r="B446" t="str">
            <v>11  - 12</v>
          </cell>
          <cell r="C446" t="str">
            <v>CC</v>
          </cell>
          <cell r="D446">
            <v>450</v>
          </cell>
          <cell r="E446">
            <v>450</v>
          </cell>
          <cell r="F446">
            <v>0</v>
          </cell>
          <cell r="G446">
            <v>5</v>
          </cell>
          <cell r="H446">
            <v>0</v>
          </cell>
          <cell r="I446">
            <v>5</v>
          </cell>
          <cell r="J446">
            <v>60</v>
          </cell>
          <cell r="K446">
            <v>0</v>
          </cell>
          <cell r="L446">
            <v>0</v>
          </cell>
          <cell r="M446">
            <v>0</v>
          </cell>
          <cell r="N446">
            <v>0</v>
          </cell>
          <cell r="O446">
            <v>0</v>
          </cell>
          <cell r="Q446" t="str">
            <v>Coal MD, Crusher 3 &amp; 4</v>
          </cell>
          <cell r="T446">
            <v>446</v>
          </cell>
          <cell r="U446">
            <v>0</v>
          </cell>
          <cell r="V446">
            <v>0</v>
          </cell>
          <cell r="W446">
            <v>0</v>
          </cell>
          <cell r="X446">
            <v>90</v>
          </cell>
          <cell r="Y446">
            <v>360</v>
          </cell>
          <cell r="Z446">
            <v>0</v>
          </cell>
          <cell r="AA446">
            <v>0</v>
          </cell>
        </row>
        <row r="447">
          <cell r="B447" t="str">
            <v>12  - 13</v>
          </cell>
          <cell r="C447" t="str">
            <v>CC</v>
          </cell>
          <cell r="D447">
            <v>0</v>
          </cell>
          <cell r="E447">
            <v>0</v>
          </cell>
          <cell r="F447">
            <v>0</v>
          </cell>
          <cell r="G447">
            <v>0</v>
          </cell>
          <cell r="H447">
            <v>0</v>
          </cell>
          <cell r="I447">
            <v>0</v>
          </cell>
          <cell r="J447">
            <v>0</v>
          </cell>
          <cell r="K447">
            <v>0</v>
          </cell>
          <cell r="L447">
            <v>60</v>
          </cell>
          <cell r="M447">
            <v>0</v>
          </cell>
          <cell r="N447">
            <v>0</v>
          </cell>
          <cell r="O447">
            <v>0</v>
          </cell>
          <cell r="Q447" t="str">
            <v>Rest Time</v>
          </cell>
          <cell r="T447">
            <v>447</v>
          </cell>
          <cell r="U447">
            <v>0</v>
          </cell>
          <cell r="V447">
            <v>0</v>
          </cell>
          <cell r="W447">
            <v>0</v>
          </cell>
          <cell r="X447">
            <v>0</v>
          </cell>
          <cell r="Y447">
            <v>0</v>
          </cell>
          <cell r="Z447">
            <v>0</v>
          </cell>
          <cell r="AA447">
            <v>0</v>
          </cell>
        </row>
        <row r="448">
          <cell r="B448" t="str">
            <v>13  -  14</v>
          </cell>
          <cell r="C448" t="str">
            <v>CC</v>
          </cell>
          <cell r="D448">
            <v>450</v>
          </cell>
          <cell r="E448">
            <v>450</v>
          </cell>
          <cell r="F448">
            <v>0</v>
          </cell>
          <cell r="G448">
            <v>5</v>
          </cell>
          <cell r="H448">
            <v>0</v>
          </cell>
          <cell r="I448">
            <v>5</v>
          </cell>
          <cell r="J448">
            <v>60</v>
          </cell>
          <cell r="K448">
            <v>0</v>
          </cell>
          <cell r="L448">
            <v>0</v>
          </cell>
          <cell r="M448">
            <v>0</v>
          </cell>
          <cell r="N448">
            <v>0</v>
          </cell>
          <cell r="O448">
            <v>0</v>
          </cell>
          <cell r="Q448" t="str">
            <v>Coal MD, Crusher 3 &amp; 4</v>
          </cell>
          <cell r="T448">
            <v>448</v>
          </cell>
          <cell r="U448">
            <v>0</v>
          </cell>
          <cell r="V448">
            <v>0</v>
          </cell>
          <cell r="W448">
            <v>0</v>
          </cell>
          <cell r="X448">
            <v>90</v>
          </cell>
          <cell r="Y448">
            <v>360</v>
          </cell>
          <cell r="Z448">
            <v>0</v>
          </cell>
          <cell r="AA448">
            <v>0</v>
          </cell>
        </row>
        <row r="449">
          <cell r="B449" t="str">
            <v>14  -  15</v>
          </cell>
          <cell r="C449" t="str">
            <v>CC</v>
          </cell>
          <cell r="D449">
            <v>270</v>
          </cell>
          <cell r="E449">
            <v>405</v>
          </cell>
          <cell r="F449">
            <v>0</v>
          </cell>
          <cell r="G449">
            <v>3</v>
          </cell>
          <cell r="H449">
            <v>0</v>
          </cell>
          <cell r="I449">
            <v>3</v>
          </cell>
          <cell r="J449">
            <v>40</v>
          </cell>
          <cell r="K449">
            <v>0</v>
          </cell>
          <cell r="L449">
            <v>0</v>
          </cell>
          <cell r="M449">
            <v>0</v>
          </cell>
          <cell r="N449">
            <v>20</v>
          </cell>
          <cell r="O449">
            <v>0</v>
          </cell>
          <cell r="Q449" t="str">
            <v>Rain Stop 14:40, Coal MD, Room A1</v>
          </cell>
          <cell r="T449">
            <v>449</v>
          </cell>
          <cell r="U449">
            <v>270</v>
          </cell>
          <cell r="V449">
            <v>0</v>
          </cell>
          <cell r="W449">
            <v>0</v>
          </cell>
          <cell r="X449">
            <v>0</v>
          </cell>
          <cell r="Y449">
            <v>0</v>
          </cell>
          <cell r="Z449">
            <v>0</v>
          </cell>
          <cell r="AA449">
            <v>0</v>
          </cell>
        </row>
        <row r="450">
          <cell r="B450" t="str">
            <v>15  -  16</v>
          </cell>
          <cell r="C450" t="str">
            <v>CC</v>
          </cell>
          <cell r="D450">
            <v>0</v>
          </cell>
          <cell r="E450">
            <v>0</v>
          </cell>
          <cell r="F450">
            <v>0</v>
          </cell>
          <cell r="G450">
            <v>0</v>
          </cell>
          <cell r="H450">
            <v>0</v>
          </cell>
          <cell r="I450">
            <v>0</v>
          </cell>
          <cell r="J450">
            <v>0</v>
          </cell>
          <cell r="K450">
            <v>0</v>
          </cell>
          <cell r="L450">
            <v>0</v>
          </cell>
          <cell r="M450">
            <v>0</v>
          </cell>
          <cell r="N450">
            <v>0</v>
          </cell>
          <cell r="O450">
            <v>60</v>
          </cell>
          <cell r="Q450" t="str">
            <v>Slippery</v>
          </cell>
          <cell r="T450">
            <v>450</v>
          </cell>
          <cell r="U450">
            <v>0</v>
          </cell>
          <cell r="V450">
            <v>0</v>
          </cell>
          <cell r="W450">
            <v>0</v>
          </cell>
          <cell r="X450">
            <v>0</v>
          </cell>
          <cell r="Y450">
            <v>0</v>
          </cell>
          <cell r="Z450">
            <v>0</v>
          </cell>
          <cell r="AA450">
            <v>0</v>
          </cell>
        </row>
        <row r="451">
          <cell r="B451" t="str">
            <v>16  -  17</v>
          </cell>
          <cell r="C451" t="str">
            <v>CC</v>
          </cell>
          <cell r="D451">
            <v>180</v>
          </cell>
          <cell r="E451">
            <v>432</v>
          </cell>
          <cell r="F451">
            <v>0</v>
          </cell>
          <cell r="G451">
            <v>2</v>
          </cell>
          <cell r="H451">
            <v>0</v>
          </cell>
          <cell r="I451">
            <v>2</v>
          </cell>
          <cell r="J451">
            <v>25</v>
          </cell>
          <cell r="K451">
            <v>0</v>
          </cell>
          <cell r="L451">
            <v>35</v>
          </cell>
          <cell r="M451">
            <v>0</v>
          </cell>
          <cell r="N451">
            <v>0</v>
          </cell>
          <cell r="O451">
            <v>0</v>
          </cell>
          <cell r="Q451" t="str">
            <v>Coal MD, Room A1, Slippery</v>
          </cell>
          <cell r="T451">
            <v>451</v>
          </cell>
          <cell r="U451">
            <v>180</v>
          </cell>
          <cell r="V451">
            <v>0</v>
          </cell>
          <cell r="W451">
            <v>0</v>
          </cell>
          <cell r="X451">
            <v>0</v>
          </cell>
          <cell r="Y451">
            <v>0</v>
          </cell>
          <cell r="Z451">
            <v>0</v>
          </cell>
          <cell r="AA451">
            <v>0</v>
          </cell>
        </row>
        <row r="452">
          <cell r="B452" t="str">
            <v>17  -  18</v>
          </cell>
          <cell r="C452" t="str">
            <v>CC</v>
          </cell>
          <cell r="D452">
            <v>270</v>
          </cell>
          <cell r="E452">
            <v>324</v>
          </cell>
          <cell r="F452">
            <v>0</v>
          </cell>
          <cell r="G452">
            <v>3</v>
          </cell>
          <cell r="H452">
            <v>0</v>
          </cell>
          <cell r="I452">
            <v>3</v>
          </cell>
          <cell r="J452">
            <v>50</v>
          </cell>
          <cell r="K452">
            <v>0</v>
          </cell>
          <cell r="L452">
            <v>10</v>
          </cell>
          <cell r="M452">
            <v>0</v>
          </cell>
          <cell r="N452">
            <v>0</v>
          </cell>
          <cell r="O452">
            <v>0</v>
          </cell>
          <cell r="Q452" t="str">
            <v>Shift Change</v>
          </cell>
          <cell r="T452">
            <v>452</v>
          </cell>
          <cell r="U452">
            <v>270</v>
          </cell>
          <cell r="V452">
            <v>0</v>
          </cell>
          <cell r="W452">
            <v>0</v>
          </cell>
          <cell r="X452">
            <v>0</v>
          </cell>
          <cell r="Y452">
            <v>0</v>
          </cell>
          <cell r="Z452">
            <v>0</v>
          </cell>
          <cell r="AA452">
            <v>0</v>
          </cell>
        </row>
        <row r="453">
          <cell r="B453" t="str">
            <v>18  -  19</v>
          </cell>
          <cell r="C453" t="str">
            <v>CC</v>
          </cell>
          <cell r="D453">
            <v>0</v>
          </cell>
          <cell r="E453">
            <v>0</v>
          </cell>
          <cell r="F453">
            <v>0</v>
          </cell>
          <cell r="G453">
            <v>0</v>
          </cell>
          <cell r="H453">
            <v>0</v>
          </cell>
          <cell r="I453">
            <v>0</v>
          </cell>
          <cell r="J453">
            <v>0</v>
          </cell>
          <cell r="K453">
            <v>0</v>
          </cell>
          <cell r="L453">
            <v>60</v>
          </cell>
          <cell r="M453">
            <v>0</v>
          </cell>
          <cell r="N453">
            <v>0</v>
          </cell>
          <cell r="O453">
            <v>0</v>
          </cell>
          <cell r="Q453" t="str">
            <v>Wait DT Antar Gantungan</v>
          </cell>
          <cell r="T453">
            <v>453</v>
          </cell>
          <cell r="U453">
            <v>0</v>
          </cell>
          <cell r="V453">
            <v>0</v>
          </cell>
          <cell r="W453">
            <v>0</v>
          </cell>
          <cell r="X453">
            <v>0</v>
          </cell>
          <cell r="Y453">
            <v>0</v>
          </cell>
          <cell r="Z453">
            <v>0</v>
          </cell>
          <cell r="AA453">
            <v>0</v>
          </cell>
        </row>
        <row r="454">
          <cell r="B454" t="str">
            <v>19  -  20</v>
          </cell>
          <cell r="C454" t="str">
            <v>CC</v>
          </cell>
          <cell r="D454">
            <v>0</v>
          </cell>
          <cell r="E454">
            <v>0</v>
          </cell>
          <cell r="F454">
            <v>0</v>
          </cell>
          <cell r="G454">
            <v>0</v>
          </cell>
          <cell r="H454">
            <v>0</v>
          </cell>
          <cell r="I454">
            <v>0</v>
          </cell>
          <cell r="J454">
            <v>0</v>
          </cell>
          <cell r="K454">
            <v>0</v>
          </cell>
          <cell r="L454">
            <v>0</v>
          </cell>
          <cell r="M454">
            <v>0</v>
          </cell>
          <cell r="N454">
            <v>60</v>
          </cell>
          <cell r="O454">
            <v>0</v>
          </cell>
          <cell r="Q454" t="str">
            <v>Rain</v>
          </cell>
          <cell r="T454">
            <v>454</v>
          </cell>
          <cell r="U454">
            <v>0</v>
          </cell>
          <cell r="V454">
            <v>0</v>
          </cell>
          <cell r="W454">
            <v>0</v>
          </cell>
          <cell r="X454">
            <v>0</v>
          </cell>
          <cell r="Y454">
            <v>0</v>
          </cell>
          <cell r="Z454">
            <v>0</v>
          </cell>
          <cell r="AA454">
            <v>0</v>
          </cell>
        </row>
        <row r="455">
          <cell r="B455" t="str">
            <v>20  -  21</v>
          </cell>
          <cell r="C455" t="str">
            <v>CC</v>
          </cell>
          <cell r="D455">
            <v>0</v>
          </cell>
          <cell r="E455">
            <v>0</v>
          </cell>
          <cell r="F455">
            <v>0</v>
          </cell>
          <cell r="G455">
            <v>0</v>
          </cell>
          <cell r="H455">
            <v>0</v>
          </cell>
          <cell r="I455">
            <v>0</v>
          </cell>
          <cell r="J455">
            <v>0</v>
          </cell>
          <cell r="K455">
            <v>0</v>
          </cell>
          <cell r="L455">
            <v>0</v>
          </cell>
          <cell r="M455">
            <v>0</v>
          </cell>
          <cell r="N455">
            <v>60</v>
          </cell>
          <cell r="O455">
            <v>0</v>
          </cell>
          <cell r="Q455" t="str">
            <v>Rain</v>
          </cell>
          <cell r="T455">
            <v>455</v>
          </cell>
          <cell r="U455">
            <v>0</v>
          </cell>
          <cell r="V455">
            <v>0</v>
          </cell>
          <cell r="W455">
            <v>0</v>
          </cell>
          <cell r="X455">
            <v>0</v>
          </cell>
          <cell r="Y455">
            <v>0</v>
          </cell>
          <cell r="Z455">
            <v>0</v>
          </cell>
          <cell r="AA455">
            <v>0</v>
          </cell>
        </row>
        <row r="456">
          <cell r="B456" t="str">
            <v>21  -  22</v>
          </cell>
          <cell r="C456" t="str">
            <v>CC</v>
          </cell>
          <cell r="D456">
            <v>0</v>
          </cell>
          <cell r="E456">
            <v>0</v>
          </cell>
          <cell r="F456">
            <v>0</v>
          </cell>
          <cell r="G456">
            <v>0</v>
          </cell>
          <cell r="H456">
            <v>0</v>
          </cell>
          <cell r="I456">
            <v>0</v>
          </cell>
          <cell r="J456">
            <v>0</v>
          </cell>
          <cell r="K456">
            <v>0</v>
          </cell>
          <cell r="L456">
            <v>0</v>
          </cell>
          <cell r="M456">
            <v>0</v>
          </cell>
          <cell r="N456">
            <v>60</v>
          </cell>
          <cell r="O456">
            <v>0</v>
          </cell>
          <cell r="Q456" t="str">
            <v>Rain</v>
          </cell>
          <cell r="T456">
            <v>456</v>
          </cell>
          <cell r="U456">
            <v>0</v>
          </cell>
          <cell r="V456">
            <v>0</v>
          </cell>
          <cell r="W456">
            <v>0</v>
          </cell>
          <cell r="X456">
            <v>0</v>
          </cell>
          <cell r="Y456">
            <v>0</v>
          </cell>
          <cell r="Z456">
            <v>0</v>
          </cell>
          <cell r="AA456">
            <v>0</v>
          </cell>
        </row>
        <row r="457">
          <cell r="B457" t="str">
            <v>22  -  23</v>
          </cell>
          <cell r="C457" t="str">
            <v>CC</v>
          </cell>
          <cell r="D457">
            <v>0</v>
          </cell>
          <cell r="E457">
            <v>0</v>
          </cell>
          <cell r="F457">
            <v>0</v>
          </cell>
          <cell r="G457">
            <v>0</v>
          </cell>
          <cell r="H457">
            <v>0</v>
          </cell>
          <cell r="I457">
            <v>0</v>
          </cell>
          <cell r="J457">
            <v>0</v>
          </cell>
          <cell r="K457">
            <v>0</v>
          </cell>
          <cell r="L457">
            <v>0</v>
          </cell>
          <cell r="M457">
            <v>0</v>
          </cell>
          <cell r="N457">
            <v>60</v>
          </cell>
          <cell r="O457">
            <v>0</v>
          </cell>
          <cell r="Q457" t="str">
            <v>Rain</v>
          </cell>
          <cell r="T457">
            <v>457</v>
          </cell>
          <cell r="U457">
            <v>0</v>
          </cell>
          <cell r="V457">
            <v>0</v>
          </cell>
          <cell r="W457">
            <v>0</v>
          </cell>
          <cell r="X457">
            <v>0</v>
          </cell>
          <cell r="Y457">
            <v>0</v>
          </cell>
          <cell r="Z457">
            <v>0</v>
          </cell>
          <cell r="AA457">
            <v>0</v>
          </cell>
        </row>
        <row r="458">
          <cell r="B458" t="str">
            <v>23  -  24</v>
          </cell>
          <cell r="C458" t="str">
            <v>CC</v>
          </cell>
          <cell r="D458">
            <v>0</v>
          </cell>
          <cell r="E458">
            <v>0</v>
          </cell>
          <cell r="F458">
            <v>0</v>
          </cell>
          <cell r="G458">
            <v>0</v>
          </cell>
          <cell r="H458">
            <v>0</v>
          </cell>
          <cell r="I458">
            <v>0</v>
          </cell>
          <cell r="J458">
            <v>0</v>
          </cell>
          <cell r="K458">
            <v>0</v>
          </cell>
          <cell r="L458">
            <v>0</v>
          </cell>
          <cell r="M458">
            <v>0</v>
          </cell>
          <cell r="N458">
            <v>0</v>
          </cell>
          <cell r="O458">
            <v>60</v>
          </cell>
          <cell r="Q458" t="str">
            <v>Slippery</v>
          </cell>
          <cell r="T458">
            <v>458</v>
          </cell>
          <cell r="U458">
            <v>0</v>
          </cell>
          <cell r="V458">
            <v>0</v>
          </cell>
          <cell r="W458">
            <v>0</v>
          </cell>
          <cell r="X458">
            <v>0</v>
          </cell>
          <cell r="Y458">
            <v>0</v>
          </cell>
          <cell r="Z458">
            <v>0</v>
          </cell>
          <cell r="AA458">
            <v>0</v>
          </cell>
        </row>
        <row r="459">
          <cell r="B459" t="str">
            <v>24  -  01</v>
          </cell>
          <cell r="C459" t="str">
            <v>CC</v>
          </cell>
          <cell r="D459">
            <v>0</v>
          </cell>
          <cell r="E459">
            <v>0</v>
          </cell>
          <cell r="F459">
            <v>0</v>
          </cell>
          <cell r="G459">
            <v>0</v>
          </cell>
          <cell r="H459">
            <v>0</v>
          </cell>
          <cell r="I459">
            <v>0</v>
          </cell>
          <cell r="J459">
            <v>0</v>
          </cell>
          <cell r="K459">
            <v>0</v>
          </cell>
          <cell r="L459">
            <v>0</v>
          </cell>
          <cell r="M459">
            <v>0</v>
          </cell>
          <cell r="N459">
            <v>0</v>
          </cell>
          <cell r="O459">
            <v>60</v>
          </cell>
          <cell r="Q459" t="str">
            <v>Slippery</v>
          </cell>
          <cell r="T459">
            <v>459</v>
          </cell>
          <cell r="U459">
            <v>0</v>
          </cell>
          <cell r="V459">
            <v>0</v>
          </cell>
          <cell r="W459">
            <v>0</v>
          </cell>
          <cell r="X459">
            <v>0</v>
          </cell>
          <cell r="Y459">
            <v>0</v>
          </cell>
          <cell r="Z459">
            <v>0</v>
          </cell>
          <cell r="AA459">
            <v>0</v>
          </cell>
        </row>
        <row r="460">
          <cell r="B460" t="str">
            <v>01  -  02</v>
          </cell>
          <cell r="C460" t="str">
            <v>CC</v>
          </cell>
          <cell r="D460">
            <v>0</v>
          </cell>
          <cell r="E460">
            <v>0</v>
          </cell>
          <cell r="F460">
            <v>0</v>
          </cell>
          <cell r="G460">
            <v>0</v>
          </cell>
          <cell r="H460">
            <v>0</v>
          </cell>
          <cell r="I460">
            <v>0</v>
          </cell>
          <cell r="J460">
            <v>0</v>
          </cell>
          <cell r="K460">
            <v>0</v>
          </cell>
          <cell r="L460">
            <v>0</v>
          </cell>
          <cell r="M460">
            <v>0</v>
          </cell>
          <cell r="N460">
            <v>0</v>
          </cell>
          <cell r="O460">
            <v>60</v>
          </cell>
          <cell r="Q460" t="str">
            <v>Slippery</v>
          </cell>
          <cell r="T460">
            <v>460</v>
          </cell>
          <cell r="U460">
            <v>0</v>
          </cell>
          <cell r="V460">
            <v>0</v>
          </cell>
          <cell r="W460">
            <v>0</v>
          </cell>
          <cell r="X460">
            <v>0</v>
          </cell>
          <cell r="Y460">
            <v>0</v>
          </cell>
          <cell r="Z460">
            <v>0</v>
          </cell>
          <cell r="AA460">
            <v>0</v>
          </cell>
        </row>
        <row r="461">
          <cell r="B461" t="str">
            <v>02  -  03</v>
          </cell>
          <cell r="C461" t="str">
            <v>CC</v>
          </cell>
          <cell r="D461">
            <v>540</v>
          </cell>
          <cell r="E461">
            <v>540</v>
          </cell>
          <cell r="F461">
            <v>0</v>
          </cell>
          <cell r="G461">
            <v>5</v>
          </cell>
          <cell r="H461">
            <v>0</v>
          </cell>
          <cell r="I461">
            <v>5</v>
          </cell>
          <cell r="J461">
            <v>60</v>
          </cell>
          <cell r="K461">
            <v>0</v>
          </cell>
          <cell r="L461">
            <v>0</v>
          </cell>
          <cell r="M461">
            <v>0</v>
          </cell>
          <cell r="N461">
            <v>0</v>
          </cell>
          <cell r="O461">
            <v>0</v>
          </cell>
          <cell r="Q461" t="str">
            <v>Start 02:00</v>
          </cell>
          <cell r="T461">
            <v>461</v>
          </cell>
          <cell r="U461">
            <v>0</v>
          </cell>
          <cell r="V461">
            <v>0</v>
          </cell>
          <cell r="W461">
            <v>0</v>
          </cell>
          <cell r="X461">
            <v>540</v>
          </cell>
          <cell r="Y461">
            <v>0</v>
          </cell>
          <cell r="Z461">
            <v>0</v>
          </cell>
          <cell r="AA461">
            <v>0</v>
          </cell>
        </row>
        <row r="462">
          <cell r="B462" t="str">
            <v>03  -  04</v>
          </cell>
          <cell r="C462" t="str">
            <v>CC</v>
          </cell>
          <cell r="D462">
            <v>0</v>
          </cell>
          <cell r="E462">
            <v>0</v>
          </cell>
          <cell r="F462">
            <v>0</v>
          </cell>
          <cell r="G462">
            <v>0</v>
          </cell>
          <cell r="H462">
            <v>0</v>
          </cell>
          <cell r="I462">
            <v>0</v>
          </cell>
          <cell r="J462">
            <v>0</v>
          </cell>
          <cell r="K462">
            <v>0</v>
          </cell>
          <cell r="L462">
            <v>0</v>
          </cell>
          <cell r="M462">
            <v>0</v>
          </cell>
          <cell r="N462">
            <v>60</v>
          </cell>
          <cell r="O462">
            <v>0</v>
          </cell>
          <cell r="Q462" t="str">
            <v>Rain</v>
          </cell>
          <cell r="T462">
            <v>462</v>
          </cell>
          <cell r="U462">
            <v>0</v>
          </cell>
          <cell r="V462">
            <v>0</v>
          </cell>
          <cell r="W462">
            <v>0</v>
          </cell>
          <cell r="X462">
            <v>0</v>
          </cell>
          <cell r="Y462">
            <v>0</v>
          </cell>
          <cell r="Z462">
            <v>0</v>
          </cell>
          <cell r="AA462">
            <v>0</v>
          </cell>
        </row>
        <row r="463">
          <cell r="B463" t="str">
            <v>04  -  05</v>
          </cell>
          <cell r="C463" t="str">
            <v>CC</v>
          </cell>
          <cell r="D463">
            <v>0</v>
          </cell>
          <cell r="E463">
            <v>0</v>
          </cell>
          <cell r="F463">
            <v>0</v>
          </cell>
          <cell r="G463">
            <v>0</v>
          </cell>
          <cell r="H463">
            <v>0</v>
          </cell>
          <cell r="I463">
            <v>0</v>
          </cell>
          <cell r="J463">
            <v>0</v>
          </cell>
          <cell r="K463">
            <v>0</v>
          </cell>
          <cell r="L463">
            <v>0</v>
          </cell>
          <cell r="M463">
            <v>0</v>
          </cell>
          <cell r="N463">
            <v>0</v>
          </cell>
          <cell r="O463">
            <v>60</v>
          </cell>
          <cell r="Q463" t="str">
            <v>Slippery</v>
          </cell>
          <cell r="T463">
            <v>463</v>
          </cell>
          <cell r="U463">
            <v>0</v>
          </cell>
          <cell r="V463">
            <v>0</v>
          </cell>
          <cell r="W463">
            <v>0</v>
          </cell>
          <cell r="X463">
            <v>0</v>
          </cell>
          <cell r="Y463">
            <v>0</v>
          </cell>
          <cell r="Z463">
            <v>0</v>
          </cell>
          <cell r="AA463">
            <v>0</v>
          </cell>
        </row>
        <row r="464">
          <cell r="B464" t="str">
            <v>05  -  06</v>
          </cell>
          <cell r="C464" t="str">
            <v>CC</v>
          </cell>
          <cell r="D464">
            <v>0</v>
          </cell>
          <cell r="E464">
            <v>0</v>
          </cell>
          <cell r="F464">
            <v>0</v>
          </cell>
          <cell r="G464">
            <v>0</v>
          </cell>
          <cell r="H464">
            <v>0</v>
          </cell>
          <cell r="I464">
            <v>0</v>
          </cell>
          <cell r="J464">
            <v>0</v>
          </cell>
          <cell r="K464">
            <v>0</v>
          </cell>
          <cell r="L464">
            <v>0</v>
          </cell>
          <cell r="M464">
            <v>0</v>
          </cell>
          <cell r="N464">
            <v>0</v>
          </cell>
          <cell r="O464">
            <v>60</v>
          </cell>
          <cell r="Q464" t="str">
            <v>Slippery</v>
          </cell>
          <cell r="T464">
            <v>464</v>
          </cell>
          <cell r="U464">
            <v>0</v>
          </cell>
          <cell r="V464">
            <v>0</v>
          </cell>
          <cell r="W464">
            <v>0</v>
          </cell>
          <cell r="X464">
            <v>0</v>
          </cell>
          <cell r="Y464">
            <v>0</v>
          </cell>
          <cell r="Z464">
            <v>0</v>
          </cell>
          <cell r="AA464">
            <v>0</v>
          </cell>
        </row>
        <row r="465">
          <cell r="B465" t="str">
            <v>06  -  07</v>
          </cell>
          <cell r="C465" t="str">
            <v>CC</v>
          </cell>
          <cell r="D465">
            <v>0</v>
          </cell>
          <cell r="E465">
            <v>0</v>
          </cell>
          <cell r="F465">
            <v>0</v>
          </cell>
          <cell r="G465">
            <v>0</v>
          </cell>
          <cell r="H465">
            <v>0</v>
          </cell>
          <cell r="I465">
            <v>0</v>
          </cell>
          <cell r="J465">
            <v>0</v>
          </cell>
          <cell r="K465">
            <v>30</v>
          </cell>
          <cell r="L465">
            <v>0</v>
          </cell>
          <cell r="M465">
            <v>0</v>
          </cell>
          <cell r="N465">
            <v>0</v>
          </cell>
          <cell r="O465">
            <v>30</v>
          </cell>
          <cell r="Q465" t="str">
            <v>Slippery</v>
          </cell>
          <cell r="T465">
            <v>465</v>
          </cell>
          <cell r="U465">
            <v>0</v>
          </cell>
          <cell r="V465">
            <v>0</v>
          </cell>
          <cell r="W465">
            <v>0</v>
          </cell>
          <cell r="X465">
            <v>0</v>
          </cell>
          <cell r="Y465">
            <v>0</v>
          </cell>
          <cell r="Z465">
            <v>0</v>
          </cell>
          <cell r="AA465">
            <v>0</v>
          </cell>
        </row>
        <row r="466">
          <cell r="B466" t="str">
            <v>RESUME</v>
          </cell>
          <cell r="C466" t="str">
            <v>PROD</v>
          </cell>
          <cell r="E466" t="str">
            <v>PROD'TY</v>
          </cell>
          <cell r="G466" t="str">
            <v>WORK HOURS</v>
          </cell>
          <cell r="J466" t="str">
            <v>LOST TIME</v>
          </cell>
          <cell r="L466" t="str">
            <v>DOWN</v>
          </cell>
          <cell r="M466" t="str">
            <v>PA</v>
          </cell>
          <cell r="O466" t="str">
            <v>UA PROD</v>
          </cell>
          <cell r="Q466" t="str">
            <v>OPERATOR</v>
          </cell>
          <cell r="R466" t="str">
            <v>GROUP LEADER</v>
          </cell>
          <cell r="T466">
            <v>466</v>
          </cell>
        </row>
        <row r="467">
          <cell r="B467" t="str">
            <v>GROUP</v>
          </cell>
          <cell r="C467" t="str">
            <v>WASTE</v>
          </cell>
          <cell r="D467" t="str">
            <v>CC</v>
          </cell>
          <cell r="E467" t="str">
            <v>WASTE</v>
          </cell>
          <cell r="F467" t="str">
            <v>CC</v>
          </cell>
          <cell r="G467" t="str">
            <v>WASTE</v>
          </cell>
          <cell r="H467" t="str">
            <v>CC</v>
          </cell>
          <cell r="I467" t="str">
            <v>GEN</v>
          </cell>
          <cell r="J467" t="str">
            <v>DELAY</v>
          </cell>
          <cell r="K467" t="str">
            <v>IDLE</v>
          </cell>
          <cell r="L467" t="str">
            <v>TIME</v>
          </cell>
          <cell r="M467" t="str">
            <v>PLAN</v>
          </cell>
          <cell r="N467" t="str">
            <v>ACT</v>
          </cell>
          <cell r="O467" t="str">
            <v>PLAN</v>
          </cell>
          <cell r="P467" t="str">
            <v>ACT</v>
          </cell>
          <cell r="T467">
            <v>467</v>
          </cell>
        </row>
        <row r="468">
          <cell r="B468" t="str">
            <v>Shift 1</v>
          </cell>
          <cell r="C468">
            <v>0</v>
          </cell>
          <cell r="D468">
            <v>2340</v>
          </cell>
          <cell r="E468">
            <v>0</v>
          </cell>
          <cell r="F468">
            <v>379.45945945945942</v>
          </cell>
          <cell r="G468">
            <v>0</v>
          </cell>
          <cell r="H468">
            <v>6.166666666666667</v>
          </cell>
          <cell r="I468">
            <v>0</v>
          </cell>
          <cell r="J468">
            <v>1.5</v>
          </cell>
          <cell r="K468">
            <v>0.33333333333333331</v>
          </cell>
          <cell r="L468">
            <v>0</v>
          </cell>
          <cell r="M468">
            <v>0.95</v>
          </cell>
          <cell r="N468">
            <v>1</v>
          </cell>
          <cell r="O468">
            <v>0.875</v>
          </cell>
          <cell r="P468">
            <v>0.77083333333333337</v>
          </cell>
          <cell r="Q468">
            <v>0</v>
          </cell>
          <cell r="R468">
            <v>0</v>
          </cell>
          <cell r="T468">
            <v>468</v>
          </cell>
          <cell r="U468">
            <v>270</v>
          </cell>
          <cell r="V468">
            <v>0</v>
          </cell>
          <cell r="W468">
            <v>0</v>
          </cell>
          <cell r="X468">
            <v>360</v>
          </cell>
          <cell r="Y468">
            <v>1710</v>
          </cell>
          <cell r="Z468">
            <v>0</v>
          </cell>
          <cell r="AA468">
            <v>0</v>
          </cell>
        </row>
        <row r="469">
          <cell r="B469" t="str">
            <v>Shift 2</v>
          </cell>
          <cell r="C469">
            <v>0</v>
          </cell>
          <cell r="D469">
            <v>450</v>
          </cell>
          <cell r="E469">
            <v>0</v>
          </cell>
          <cell r="F469">
            <v>360</v>
          </cell>
          <cell r="G469">
            <v>0</v>
          </cell>
          <cell r="H469">
            <v>1.25</v>
          </cell>
          <cell r="I469">
            <v>0</v>
          </cell>
          <cell r="J469">
            <v>1.75</v>
          </cell>
          <cell r="K469">
            <v>5</v>
          </cell>
          <cell r="L469">
            <v>0</v>
          </cell>
          <cell r="M469">
            <v>0.95</v>
          </cell>
          <cell r="N469">
            <v>1</v>
          </cell>
          <cell r="O469">
            <v>0.875</v>
          </cell>
          <cell r="P469">
            <v>0.15625</v>
          </cell>
          <cell r="Q469">
            <v>0</v>
          </cell>
          <cell r="R469">
            <v>0</v>
          </cell>
          <cell r="T469">
            <v>469</v>
          </cell>
          <cell r="U469">
            <v>450</v>
          </cell>
          <cell r="V469">
            <v>0</v>
          </cell>
          <cell r="W469">
            <v>0</v>
          </cell>
          <cell r="X469">
            <v>0</v>
          </cell>
          <cell r="Y469">
            <v>0</v>
          </cell>
          <cell r="Z469">
            <v>0</v>
          </cell>
          <cell r="AA469">
            <v>0</v>
          </cell>
        </row>
        <row r="470">
          <cell r="B470" t="str">
            <v>Shift 3</v>
          </cell>
          <cell r="C470">
            <v>0</v>
          </cell>
          <cell r="D470">
            <v>540</v>
          </cell>
          <cell r="E470">
            <v>0</v>
          </cell>
          <cell r="F470">
            <v>540</v>
          </cell>
          <cell r="G470">
            <v>0</v>
          </cell>
          <cell r="H470">
            <v>1</v>
          </cell>
          <cell r="I470">
            <v>0.5</v>
          </cell>
          <cell r="J470">
            <v>0</v>
          </cell>
          <cell r="K470">
            <v>6.5</v>
          </cell>
          <cell r="L470">
            <v>0</v>
          </cell>
          <cell r="M470">
            <v>0.95</v>
          </cell>
          <cell r="N470">
            <v>1</v>
          </cell>
          <cell r="O470">
            <v>0.875</v>
          </cell>
          <cell r="P470">
            <v>0.1875</v>
          </cell>
          <cell r="Q470">
            <v>0</v>
          </cell>
          <cell r="R470">
            <v>0</v>
          </cell>
          <cell r="T470">
            <v>470</v>
          </cell>
          <cell r="U470">
            <v>0</v>
          </cell>
          <cell r="V470">
            <v>0</v>
          </cell>
          <cell r="W470">
            <v>0</v>
          </cell>
          <cell r="X470">
            <v>540</v>
          </cell>
          <cell r="Y470">
            <v>0</v>
          </cell>
          <cell r="Z470">
            <v>0</v>
          </cell>
          <cell r="AA470">
            <v>0</v>
          </cell>
        </row>
        <row r="471">
          <cell r="B471" t="str">
            <v>Shift 6</v>
          </cell>
          <cell r="C471">
            <v>0</v>
          </cell>
          <cell r="D471">
            <v>2790</v>
          </cell>
          <cell r="E471">
            <v>0</v>
          </cell>
          <cell r="F471">
            <v>376.17977528089887</v>
          </cell>
          <cell r="G471">
            <v>0</v>
          </cell>
          <cell r="H471">
            <v>7.416666666666667</v>
          </cell>
          <cell r="I471">
            <v>0</v>
          </cell>
          <cell r="J471">
            <v>2.25</v>
          </cell>
          <cell r="K471">
            <v>1.3333333333333333</v>
          </cell>
          <cell r="L471">
            <v>0</v>
          </cell>
          <cell r="M471">
            <v>0.95</v>
          </cell>
          <cell r="N471">
            <v>1</v>
          </cell>
          <cell r="O471">
            <v>0.875</v>
          </cell>
          <cell r="P471">
            <v>0.67424242424242431</v>
          </cell>
          <cell r="Q471" t="str">
            <v>Dedi Rapsody</v>
          </cell>
          <cell r="R471" t="str">
            <v>Parjo Yoseph</v>
          </cell>
          <cell r="T471">
            <v>471</v>
          </cell>
          <cell r="U471">
            <v>720</v>
          </cell>
          <cell r="V471">
            <v>0</v>
          </cell>
          <cell r="W471">
            <v>0</v>
          </cell>
          <cell r="X471">
            <v>360</v>
          </cell>
          <cell r="Y471">
            <v>1710</v>
          </cell>
          <cell r="Z471">
            <v>0</v>
          </cell>
          <cell r="AA471">
            <v>0</v>
          </cell>
        </row>
        <row r="472">
          <cell r="B472" t="str">
            <v>Shift 7</v>
          </cell>
          <cell r="C472">
            <v>0</v>
          </cell>
          <cell r="D472">
            <v>540</v>
          </cell>
          <cell r="E472">
            <v>0</v>
          </cell>
          <cell r="F472">
            <v>540</v>
          </cell>
          <cell r="G472">
            <v>0</v>
          </cell>
          <cell r="H472">
            <v>1</v>
          </cell>
          <cell r="I472">
            <v>0.5</v>
          </cell>
          <cell r="J472">
            <v>1</v>
          </cell>
          <cell r="K472">
            <v>10.5</v>
          </cell>
          <cell r="L472">
            <v>0</v>
          </cell>
          <cell r="M472">
            <v>0.95</v>
          </cell>
          <cell r="N472">
            <v>1</v>
          </cell>
          <cell r="O472">
            <v>0.875</v>
          </cell>
          <cell r="P472">
            <v>0.11538461538461539</v>
          </cell>
          <cell r="Q472" t="str">
            <v>Rudi Sarwedi</v>
          </cell>
          <cell r="R472" t="str">
            <v>Bidrun Abidin</v>
          </cell>
          <cell r="T472">
            <v>472</v>
          </cell>
          <cell r="U472">
            <v>0</v>
          </cell>
          <cell r="V472">
            <v>0</v>
          </cell>
          <cell r="W472">
            <v>0</v>
          </cell>
          <cell r="X472">
            <v>540</v>
          </cell>
          <cell r="Y472">
            <v>0</v>
          </cell>
          <cell r="Z472">
            <v>0</v>
          </cell>
          <cell r="AA472">
            <v>0</v>
          </cell>
        </row>
        <row r="473">
          <cell r="B473" t="str">
            <v>TOTAL</v>
          </cell>
          <cell r="C473">
            <v>0</v>
          </cell>
          <cell r="D473">
            <v>3330</v>
          </cell>
          <cell r="E473">
            <v>0</v>
          </cell>
          <cell r="F473">
            <v>395.6435643564356</v>
          </cell>
          <cell r="G473">
            <v>0</v>
          </cell>
          <cell r="H473">
            <v>8.4166666666666679</v>
          </cell>
          <cell r="I473">
            <v>0.5</v>
          </cell>
          <cell r="J473">
            <v>3.25</v>
          </cell>
          <cell r="K473">
            <v>11.833333333333334</v>
          </cell>
          <cell r="L473">
            <v>0</v>
          </cell>
          <cell r="M473">
            <v>0.95</v>
          </cell>
          <cell r="N473">
            <v>1</v>
          </cell>
          <cell r="O473">
            <v>0.875</v>
          </cell>
          <cell r="P473">
            <v>0.37152777777777773</v>
          </cell>
          <cell r="Q473" t="str">
            <v>Hiras Silaban</v>
          </cell>
          <cell r="R473" t="str">
            <v>Fresye A L</v>
          </cell>
          <cell r="T473">
            <v>473</v>
          </cell>
          <cell r="U473">
            <v>720</v>
          </cell>
          <cell r="V473">
            <v>0</v>
          </cell>
          <cell r="W473">
            <v>0</v>
          </cell>
          <cell r="X473">
            <v>900</v>
          </cell>
          <cell r="Y473">
            <v>1710</v>
          </cell>
          <cell r="Z473">
            <v>0</v>
          </cell>
          <cell r="AA473">
            <v>0</v>
          </cell>
        </row>
        <row r="474">
          <cell r="T474">
            <v>474</v>
          </cell>
        </row>
        <row r="475">
          <cell r="B475" t="str">
            <v>TIME</v>
          </cell>
          <cell r="C475" t="str">
            <v>WASTE</v>
          </cell>
          <cell r="D475" t="str">
            <v>EX1008</v>
          </cell>
          <cell r="E475" t="str">
            <v>TYPE</v>
          </cell>
          <cell r="F475" t="str">
            <v>PC 1250</v>
          </cell>
          <cell r="H475" t="str">
            <v>Plan Prod'ty :</v>
          </cell>
          <cell r="J475">
            <v>0</v>
          </cell>
          <cell r="M475" t="str">
            <v>Distance :</v>
          </cell>
          <cell r="O475">
            <v>2.2211916644542598</v>
          </cell>
          <cell r="T475">
            <v>475</v>
          </cell>
          <cell r="U475" t="str">
            <v>EX1008</v>
          </cell>
        </row>
        <row r="476">
          <cell r="C476" t="str">
            <v>MAT</v>
          </cell>
          <cell r="D476" t="str">
            <v>PROD</v>
          </cell>
          <cell r="E476" t="str">
            <v>PROD'TY</v>
          </cell>
          <cell r="F476" t="str">
            <v>Q'TY DT</v>
          </cell>
          <cell r="J476" t="str">
            <v>HOURS</v>
          </cell>
          <cell r="Q476" t="str">
            <v>REMARK PRODUKTIVITAS</v>
          </cell>
          <cell r="T476">
            <v>476</v>
          </cell>
          <cell r="U476" t="str">
            <v>ROM</v>
          </cell>
          <cell r="V476" t="str">
            <v>Crush1</v>
          </cell>
          <cell r="W476" t="str">
            <v>Crush2</v>
          </cell>
          <cell r="X476" t="str">
            <v>Crush3</v>
          </cell>
          <cell r="Y476" t="str">
            <v>Crush4</v>
          </cell>
          <cell r="Z476" t="str">
            <v>Crush5</v>
          </cell>
          <cell r="AA476" t="str">
            <v>Crush6</v>
          </cell>
        </row>
        <row r="477">
          <cell r="E477" t="str">
            <v>( By work )</v>
          </cell>
          <cell r="F477" t="str">
            <v>785</v>
          </cell>
          <cell r="G477" t="str">
            <v>785-CB</v>
          </cell>
          <cell r="H477" t="str">
            <v>A40/HM</v>
          </cell>
          <cell r="I477" t="str">
            <v>Total</v>
          </cell>
          <cell r="J477" t="str">
            <v>Work</v>
          </cell>
          <cell r="K477" t="str">
            <v>General</v>
          </cell>
          <cell r="L477" t="str">
            <v>Delay</v>
          </cell>
          <cell r="M477" t="str">
            <v>Idle</v>
          </cell>
          <cell r="N477" t="str">
            <v>Rain</v>
          </cell>
          <cell r="O477" t="str">
            <v>Slipp</v>
          </cell>
          <cell r="P477" t="str">
            <v>B/D</v>
          </cell>
          <cell r="T477">
            <v>477</v>
          </cell>
        </row>
        <row r="478">
          <cell r="B478" t="str">
            <v>07  - 08</v>
          </cell>
          <cell r="C478" t="str">
            <v>OB</v>
          </cell>
          <cell r="D478">
            <v>0</v>
          </cell>
          <cell r="E478">
            <v>0</v>
          </cell>
          <cell r="F478">
            <v>0</v>
          </cell>
          <cell r="G478">
            <v>0</v>
          </cell>
          <cell r="H478">
            <v>0</v>
          </cell>
          <cell r="I478">
            <v>0</v>
          </cell>
          <cell r="J478">
            <v>0</v>
          </cell>
          <cell r="K478">
            <v>0</v>
          </cell>
          <cell r="L478">
            <v>60</v>
          </cell>
          <cell r="M478">
            <v>0</v>
          </cell>
          <cell r="N478">
            <v>0</v>
          </cell>
          <cell r="O478">
            <v>0</v>
          </cell>
          <cell r="Q478" t="str">
            <v>Stand By No operator</v>
          </cell>
          <cell r="T478">
            <v>478</v>
          </cell>
          <cell r="U478">
            <v>0</v>
          </cell>
          <cell r="V478">
            <v>0</v>
          </cell>
          <cell r="W478">
            <v>0</v>
          </cell>
          <cell r="X478">
            <v>0</v>
          </cell>
          <cell r="Y478">
            <v>0</v>
          </cell>
          <cell r="Z478">
            <v>0</v>
          </cell>
          <cell r="AA478">
            <v>0</v>
          </cell>
        </row>
        <row r="479">
          <cell r="B479" t="str">
            <v>08  - 09</v>
          </cell>
          <cell r="C479" t="str">
            <v>OB</v>
          </cell>
          <cell r="D479">
            <v>0</v>
          </cell>
          <cell r="E479">
            <v>0</v>
          </cell>
          <cell r="F479">
            <v>0</v>
          </cell>
          <cell r="G479">
            <v>0</v>
          </cell>
          <cell r="H479">
            <v>0</v>
          </cell>
          <cell r="I479">
            <v>0</v>
          </cell>
          <cell r="J479">
            <v>0</v>
          </cell>
          <cell r="K479">
            <v>0</v>
          </cell>
          <cell r="L479">
            <v>60</v>
          </cell>
          <cell r="M479">
            <v>0</v>
          </cell>
          <cell r="N479">
            <v>0</v>
          </cell>
          <cell r="O479">
            <v>0</v>
          </cell>
          <cell r="Q479" t="str">
            <v>Stand By No operator</v>
          </cell>
          <cell r="T479">
            <v>479</v>
          </cell>
          <cell r="U479">
            <v>0</v>
          </cell>
          <cell r="V479">
            <v>0</v>
          </cell>
          <cell r="W479">
            <v>0</v>
          </cell>
          <cell r="X479">
            <v>0</v>
          </cell>
          <cell r="Y479">
            <v>0</v>
          </cell>
          <cell r="Z479">
            <v>0</v>
          </cell>
          <cell r="AA479">
            <v>0</v>
          </cell>
        </row>
        <row r="480">
          <cell r="B480" t="str">
            <v>09  - 10</v>
          </cell>
          <cell r="C480" t="str">
            <v>OB</v>
          </cell>
          <cell r="D480">
            <v>0</v>
          </cell>
          <cell r="E480">
            <v>0</v>
          </cell>
          <cell r="F480">
            <v>0</v>
          </cell>
          <cell r="G480">
            <v>0</v>
          </cell>
          <cell r="H480">
            <v>0</v>
          </cell>
          <cell r="I480">
            <v>0</v>
          </cell>
          <cell r="J480">
            <v>0</v>
          </cell>
          <cell r="K480">
            <v>0</v>
          </cell>
          <cell r="L480">
            <v>60</v>
          </cell>
          <cell r="M480">
            <v>0</v>
          </cell>
          <cell r="N480">
            <v>0</v>
          </cell>
          <cell r="O480">
            <v>0</v>
          </cell>
          <cell r="Q480" t="str">
            <v>Stand By No operator</v>
          </cell>
          <cell r="T480">
            <v>480</v>
          </cell>
          <cell r="U480">
            <v>0</v>
          </cell>
          <cell r="V480">
            <v>0</v>
          </cell>
          <cell r="W480">
            <v>0</v>
          </cell>
          <cell r="X480">
            <v>0</v>
          </cell>
          <cell r="Y480">
            <v>0</v>
          </cell>
          <cell r="Z480">
            <v>0</v>
          </cell>
          <cell r="AA480">
            <v>0</v>
          </cell>
        </row>
        <row r="481">
          <cell r="B481" t="str">
            <v>10  - 11</v>
          </cell>
          <cell r="C481" t="str">
            <v>OB</v>
          </cell>
          <cell r="D481">
            <v>114</v>
          </cell>
          <cell r="E481">
            <v>380</v>
          </cell>
          <cell r="F481">
            <v>3</v>
          </cell>
          <cell r="G481">
            <v>0</v>
          </cell>
          <cell r="H481">
            <v>0</v>
          </cell>
          <cell r="I481">
            <v>3</v>
          </cell>
          <cell r="J481">
            <v>18</v>
          </cell>
          <cell r="K481">
            <v>0</v>
          </cell>
          <cell r="L481">
            <v>42</v>
          </cell>
          <cell r="M481">
            <v>0</v>
          </cell>
          <cell r="N481">
            <v>0</v>
          </cell>
          <cell r="O481">
            <v>0</v>
          </cell>
          <cell r="Q481" t="str">
            <v>Stand By Start 10:42</v>
          </cell>
          <cell r="T481">
            <v>481</v>
          </cell>
          <cell r="U481">
            <v>0</v>
          </cell>
          <cell r="V481">
            <v>0</v>
          </cell>
          <cell r="W481">
            <v>0</v>
          </cell>
          <cell r="X481">
            <v>0</v>
          </cell>
          <cell r="Y481">
            <v>0</v>
          </cell>
          <cell r="Z481">
            <v>0</v>
          </cell>
          <cell r="AA481">
            <v>0</v>
          </cell>
        </row>
        <row r="482">
          <cell r="B482" t="str">
            <v>11  - 12</v>
          </cell>
          <cell r="C482" t="str">
            <v>OB</v>
          </cell>
          <cell r="D482">
            <v>380</v>
          </cell>
          <cell r="E482">
            <v>380</v>
          </cell>
          <cell r="F482">
            <v>5</v>
          </cell>
          <cell r="G482">
            <v>0</v>
          </cell>
          <cell r="H482">
            <v>0</v>
          </cell>
          <cell r="I482">
            <v>5</v>
          </cell>
          <cell r="J482">
            <v>60</v>
          </cell>
          <cell r="K482">
            <v>0</v>
          </cell>
          <cell r="L482">
            <v>0</v>
          </cell>
          <cell r="M482">
            <v>0</v>
          </cell>
          <cell r="N482">
            <v>0</v>
          </cell>
          <cell r="O482">
            <v>0</v>
          </cell>
          <cell r="Q482">
            <v>0</v>
          </cell>
          <cell r="T482">
            <v>482</v>
          </cell>
          <cell r="U482">
            <v>0</v>
          </cell>
          <cell r="V482">
            <v>0</v>
          </cell>
          <cell r="W482">
            <v>0</v>
          </cell>
          <cell r="X482">
            <v>0</v>
          </cell>
          <cell r="Y482">
            <v>0</v>
          </cell>
          <cell r="Z482">
            <v>0</v>
          </cell>
          <cell r="AA482">
            <v>0</v>
          </cell>
        </row>
        <row r="483">
          <cell r="B483" t="str">
            <v>12  - 13</v>
          </cell>
          <cell r="C483" t="str">
            <v>OB</v>
          </cell>
          <cell r="D483">
            <v>0</v>
          </cell>
          <cell r="E483">
            <v>0</v>
          </cell>
          <cell r="F483">
            <v>0</v>
          </cell>
          <cell r="G483">
            <v>0</v>
          </cell>
          <cell r="H483">
            <v>0</v>
          </cell>
          <cell r="I483">
            <v>0</v>
          </cell>
          <cell r="J483">
            <v>0</v>
          </cell>
          <cell r="K483">
            <v>0</v>
          </cell>
          <cell r="L483">
            <v>60</v>
          </cell>
          <cell r="M483">
            <v>0</v>
          </cell>
          <cell r="N483">
            <v>0</v>
          </cell>
          <cell r="O483">
            <v>0</v>
          </cell>
          <cell r="Q483" t="str">
            <v>Rest Time</v>
          </cell>
          <cell r="T483">
            <v>483</v>
          </cell>
          <cell r="U483">
            <v>0</v>
          </cell>
          <cell r="V483">
            <v>0</v>
          </cell>
          <cell r="W483">
            <v>0</v>
          </cell>
          <cell r="X483">
            <v>0</v>
          </cell>
          <cell r="Y483">
            <v>0</v>
          </cell>
          <cell r="Z483">
            <v>0</v>
          </cell>
          <cell r="AA483">
            <v>0</v>
          </cell>
        </row>
        <row r="484">
          <cell r="B484" t="str">
            <v>13  -  14</v>
          </cell>
          <cell r="C484" t="str">
            <v>OB</v>
          </cell>
          <cell r="D484">
            <v>570</v>
          </cell>
          <cell r="E484">
            <v>570</v>
          </cell>
          <cell r="F484">
            <v>5</v>
          </cell>
          <cell r="G484">
            <v>0</v>
          </cell>
          <cell r="H484">
            <v>0</v>
          </cell>
          <cell r="I484">
            <v>5</v>
          </cell>
          <cell r="J484">
            <v>60</v>
          </cell>
          <cell r="K484">
            <v>0</v>
          </cell>
          <cell r="L484">
            <v>0</v>
          </cell>
          <cell r="M484">
            <v>0</v>
          </cell>
          <cell r="N484">
            <v>0</v>
          </cell>
          <cell r="O484">
            <v>0</v>
          </cell>
          <cell r="Q484">
            <v>0</v>
          </cell>
          <cell r="T484">
            <v>484</v>
          </cell>
          <cell r="U484">
            <v>0</v>
          </cell>
          <cell r="V484">
            <v>0</v>
          </cell>
          <cell r="W484">
            <v>0</v>
          </cell>
          <cell r="X484">
            <v>0</v>
          </cell>
          <cell r="Y484">
            <v>0</v>
          </cell>
          <cell r="Z484">
            <v>0</v>
          </cell>
          <cell r="AA484">
            <v>0</v>
          </cell>
        </row>
        <row r="485">
          <cell r="B485" t="str">
            <v>14  -  15</v>
          </cell>
          <cell r="C485" t="str">
            <v>OB</v>
          </cell>
          <cell r="D485">
            <v>0</v>
          </cell>
          <cell r="E485">
            <v>0</v>
          </cell>
          <cell r="F485">
            <v>0</v>
          </cell>
          <cell r="G485">
            <v>0</v>
          </cell>
          <cell r="H485">
            <v>0</v>
          </cell>
          <cell r="I485">
            <v>0</v>
          </cell>
          <cell r="J485">
            <v>0</v>
          </cell>
          <cell r="K485">
            <v>0</v>
          </cell>
          <cell r="L485">
            <v>0</v>
          </cell>
          <cell r="M485">
            <v>0</v>
          </cell>
          <cell r="N485">
            <v>60</v>
          </cell>
          <cell r="O485">
            <v>0</v>
          </cell>
          <cell r="Q485" t="str">
            <v>Rain</v>
          </cell>
          <cell r="T485">
            <v>485</v>
          </cell>
          <cell r="U485">
            <v>0</v>
          </cell>
          <cell r="V485">
            <v>0</v>
          </cell>
          <cell r="W485">
            <v>0</v>
          </cell>
          <cell r="X485">
            <v>0</v>
          </cell>
          <cell r="Y485">
            <v>0</v>
          </cell>
          <cell r="Z485">
            <v>0</v>
          </cell>
          <cell r="AA485">
            <v>0</v>
          </cell>
        </row>
        <row r="486">
          <cell r="B486" t="str">
            <v>15  -  16</v>
          </cell>
          <cell r="C486" t="str">
            <v>OB</v>
          </cell>
          <cell r="D486">
            <v>0</v>
          </cell>
          <cell r="E486">
            <v>0</v>
          </cell>
          <cell r="F486">
            <v>0</v>
          </cell>
          <cell r="G486">
            <v>0</v>
          </cell>
          <cell r="H486">
            <v>0</v>
          </cell>
          <cell r="I486">
            <v>0</v>
          </cell>
          <cell r="J486">
            <v>0</v>
          </cell>
          <cell r="K486">
            <v>0</v>
          </cell>
          <cell r="L486">
            <v>0</v>
          </cell>
          <cell r="M486">
            <v>0</v>
          </cell>
          <cell r="N486">
            <v>0</v>
          </cell>
          <cell r="O486">
            <v>60</v>
          </cell>
          <cell r="Q486" t="str">
            <v>Slippery</v>
          </cell>
          <cell r="T486">
            <v>486</v>
          </cell>
          <cell r="U486">
            <v>0</v>
          </cell>
          <cell r="V486">
            <v>0</v>
          </cell>
          <cell r="W486">
            <v>0</v>
          </cell>
          <cell r="X486">
            <v>0</v>
          </cell>
          <cell r="Y486">
            <v>0</v>
          </cell>
          <cell r="Z486">
            <v>0</v>
          </cell>
          <cell r="AA486">
            <v>0</v>
          </cell>
        </row>
        <row r="487">
          <cell r="B487" t="str">
            <v>16  -  17</v>
          </cell>
          <cell r="C487" t="str">
            <v>OB</v>
          </cell>
          <cell r="D487">
            <v>114</v>
          </cell>
          <cell r="E487">
            <v>380</v>
          </cell>
          <cell r="F487">
            <v>4</v>
          </cell>
          <cell r="G487">
            <v>0</v>
          </cell>
          <cell r="H487">
            <v>0</v>
          </cell>
          <cell r="I487">
            <v>4</v>
          </cell>
          <cell r="J487">
            <v>18</v>
          </cell>
          <cell r="K487">
            <v>0</v>
          </cell>
          <cell r="L487">
            <v>0</v>
          </cell>
          <cell r="M487">
            <v>0</v>
          </cell>
          <cell r="N487">
            <v>0</v>
          </cell>
          <cell r="O487">
            <v>42</v>
          </cell>
          <cell r="Q487" t="str">
            <v>Slippery Start 16:42</v>
          </cell>
          <cell r="T487">
            <v>487</v>
          </cell>
          <cell r="U487">
            <v>0</v>
          </cell>
          <cell r="V487">
            <v>0</v>
          </cell>
          <cell r="W487">
            <v>0</v>
          </cell>
          <cell r="X487">
            <v>0</v>
          </cell>
          <cell r="Y487">
            <v>0</v>
          </cell>
          <cell r="Z487">
            <v>0</v>
          </cell>
          <cell r="AA487">
            <v>0</v>
          </cell>
        </row>
        <row r="488">
          <cell r="B488" t="str">
            <v>17  -  18</v>
          </cell>
          <cell r="C488" t="str">
            <v>OB</v>
          </cell>
          <cell r="D488">
            <v>304</v>
          </cell>
          <cell r="E488">
            <v>364.8</v>
          </cell>
          <cell r="F488">
            <v>4</v>
          </cell>
          <cell r="G488">
            <v>0</v>
          </cell>
          <cell r="H488">
            <v>0</v>
          </cell>
          <cell r="I488">
            <v>4</v>
          </cell>
          <cell r="J488">
            <v>50</v>
          </cell>
          <cell r="K488">
            <v>0</v>
          </cell>
          <cell r="L488">
            <v>10</v>
          </cell>
          <cell r="M488">
            <v>0</v>
          </cell>
          <cell r="N488">
            <v>0</v>
          </cell>
          <cell r="O488">
            <v>0</v>
          </cell>
          <cell r="Q488" t="str">
            <v>Shift Change</v>
          </cell>
          <cell r="T488">
            <v>488</v>
          </cell>
          <cell r="U488">
            <v>0</v>
          </cell>
          <cell r="V488">
            <v>0</v>
          </cell>
          <cell r="W488">
            <v>0</v>
          </cell>
          <cell r="X488">
            <v>0</v>
          </cell>
          <cell r="Y488">
            <v>0</v>
          </cell>
          <cell r="Z488">
            <v>0</v>
          </cell>
          <cell r="AA488">
            <v>0</v>
          </cell>
        </row>
        <row r="489">
          <cell r="B489" t="str">
            <v>18  -  19</v>
          </cell>
          <cell r="C489" t="str">
            <v>OB</v>
          </cell>
          <cell r="D489">
            <v>342</v>
          </cell>
          <cell r="E489">
            <v>456</v>
          </cell>
          <cell r="F489">
            <v>5</v>
          </cell>
          <cell r="G489">
            <v>0</v>
          </cell>
          <cell r="H489">
            <v>0</v>
          </cell>
          <cell r="I489">
            <v>5</v>
          </cell>
          <cell r="J489">
            <v>45</v>
          </cell>
          <cell r="K489">
            <v>0</v>
          </cell>
          <cell r="L489">
            <v>15</v>
          </cell>
          <cell r="M489">
            <v>0</v>
          </cell>
          <cell r="N489">
            <v>0</v>
          </cell>
          <cell r="O489">
            <v>0</v>
          </cell>
          <cell r="Q489" t="str">
            <v>P2H, Start 18:15</v>
          </cell>
          <cell r="T489">
            <v>489</v>
          </cell>
          <cell r="U489">
            <v>0</v>
          </cell>
          <cell r="V489">
            <v>0</v>
          </cell>
          <cell r="W489">
            <v>0</v>
          </cell>
          <cell r="X489">
            <v>0</v>
          </cell>
          <cell r="Y489">
            <v>0</v>
          </cell>
          <cell r="Z489">
            <v>0</v>
          </cell>
          <cell r="AA489">
            <v>0</v>
          </cell>
        </row>
        <row r="490">
          <cell r="B490" t="str">
            <v>19  -  20</v>
          </cell>
          <cell r="C490" t="str">
            <v>OB</v>
          </cell>
          <cell r="D490">
            <v>0</v>
          </cell>
          <cell r="E490">
            <v>0</v>
          </cell>
          <cell r="F490">
            <v>0</v>
          </cell>
          <cell r="G490">
            <v>0</v>
          </cell>
          <cell r="H490">
            <v>0</v>
          </cell>
          <cell r="I490">
            <v>0</v>
          </cell>
          <cell r="J490">
            <v>0</v>
          </cell>
          <cell r="K490">
            <v>0</v>
          </cell>
          <cell r="L490">
            <v>0</v>
          </cell>
          <cell r="M490">
            <v>0</v>
          </cell>
          <cell r="N490">
            <v>60</v>
          </cell>
          <cell r="O490">
            <v>0</v>
          </cell>
          <cell r="Q490" t="str">
            <v>Rain</v>
          </cell>
          <cell r="T490">
            <v>490</v>
          </cell>
          <cell r="U490">
            <v>0</v>
          </cell>
          <cell r="V490">
            <v>0</v>
          </cell>
          <cell r="W490">
            <v>0</v>
          </cell>
          <cell r="X490">
            <v>0</v>
          </cell>
          <cell r="Y490">
            <v>0</v>
          </cell>
          <cell r="Z490">
            <v>0</v>
          </cell>
          <cell r="AA490">
            <v>0</v>
          </cell>
        </row>
        <row r="491">
          <cell r="B491" t="str">
            <v>20  -  21</v>
          </cell>
          <cell r="C491" t="str">
            <v>OB</v>
          </cell>
          <cell r="D491">
            <v>0</v>
          </cell>
          <cell r="E491">
            <v>0</v>
          </cell>
          <cell r="F491">
            <v>0</v>
          </cell>
          <cell r="G491">
            <v>0</v>
          </cell>
          <cell r="H491">
            <v>0</v>
          </cell>
          <cell r="I491">
            <v>0</v>
          </cell>
          <cell r="J491">
            <v>0</v>
          </cell>
          <cell r="K491">
            <v>0</v>
          </cell>
          <cell r="L491">
            <v>0</v>
          </cell>
          <cell r="M491">
            <v>0</v>
          </cell>
          <cell r="N491">
            <v>60</v>
          </cell>
          <cell r="O491">
            <v>0</v>
          </cell>
          <cell r="Q491" t="str">
            <v>Rain</v>
          </cell>
          <cell r="T491">
            <v>491</v>
          </cell>
          <cell r="U491">
            <v>0</v>
          </cell>
          <cell r="V491">
            <v>0</v>
          </cell>
          <cell r="W491">
            <v>0</v>
          </cell>
          <cell r="X491">
            <v>0</v>
          </cell>
          <cell r="Y491">
            <v>0</v>
          </cell>
          <cell r="Z491">
            <v>0</v>
          </cell>
          <cell r="AA491">
            <v>0</v>
          </cell>
        </row>
        <row r="492">
          <cell r="B492" t="str">
            <v>21  -  22</v>
          </cell>
          <cell r="C492" t="str">
            <v>OB</v>
          </cell>
          <cell r="D492">
            <v>0</v>
          </cell>
          <cell r="E492">
            <v>0</v>
          </cell>
          <cell r="F492">
            <v>0</v>
          </cell>
          <cell r="G492">
            <v>0</v>
          </cell>
          <cell r="H492">
            <v>0</v>
          </cell>
          <cell r="I492">
            <v>0</v>
          </cell>
          <cell r="J492">
            <v>0</v>
          </cell>
          <cell r="K492">
            <v>0</v>
          </cell>
          <cell r="L492">
            <v>0</v>
          </cell>
          <cell r="M492">
            <v>0</v>
          </cell>
          <cell r="N492">
            <v>60</v>
          </cell>
          <cell r="O492">
            <v>0</v>
          </cell>
          <cell r="Q492" t="str">
            <v>Rain</v>
          </cell>
          <cell r="T492">
            <v>492</v>
          </cell>
          <cell r="U492">
            <v>0</v>
          </cell>
          <cell r="V492">
            <v>0</v>
          </cell>
          <cell r="W492">
            <v>0</v>
          </cell>
          <cell r="X492">
            <v>0</v>
          </cell>
          <cell r="Y492">
            <v>0</v>
          </cell>
          <cell r="Z492">
            <v>0</v>
          </cell>
          <cell r="AA492">
            <v>0</v>
          </cell>
        </row>
        <row r="493">
          <cell r="B493" t="str">
            <v>22  -  23</v>
          </cell>
          <cell r="C493" t="str">
            <v>OB</v>
          </cell>
          <cell r="D493">
            <v>0</v>
          </cell>
          <cell r="E493">
            <v>0</v>
          </cell>
          <cell r="F493">
            <v>0</v>
          </cell>
          <cell r="G493">
            <v>0</v>
          </cell>
          <cell r="H493">
            <v>0</v>
          </cell>
          <cell r="I493">
            <v>0</v>
          </cell>
          <cell r="J493">
            <v>0</v>
          </cell>
          <cell r="K493">
            <v>0</v>
          </cell>
          <cell r="L493">
            <v>0</v>
          </cell>
          <cell r="M493">
            <v>0</v>
          </cell>
          <cell r="N493">
            <v>60</v>
          </cell>
          <cell r="O493">
            <v>0</v>
          </cell>
          <cell r="Q493" t="str">
            <v>Rain</v>
          </cell>
          <cell r="T493">
            <v>493</v>
          </cell>
          <cell r="U493">
            <v>0</v>
          </cell>
          <cell r="V493">
            <v>0</v>
          </cell>
          <cell r="W493">
            <v>0</v>
          </cell>
          <cell r="X493">
            <v>0</v>
          </cell>
          <cell r="Y493">
            <v>0</v>
          </cell>
          <cell r="Z493">
            <v>0</v>
          </cell>
          <cell r="AA493">
            <v>0</v>
          </cell>
        </row>
        <row r="494">
          <cell r="B494" t="str">
            <v>23  -  24</v>
          </cell>
          <cell r="C494" t="str">
            <v>OB</v>
          </cell>
          <cell r="D494">
            <v>0</v>
          </cell>
          <cell r="E494">
            <v>0</v>
          </cell>
          <cell r="F494">
            <v>0</v>
          </cell>
          <cell r="G494">
            <v>0</v>
          </cell>
          <cell r="H494">
            <v>0</v>
          </cell>
          <cell r="I494">
            <v>0</v>
          </cell>
          <cell r="J494">
            <v>0</v>
          </cell>
          <cell r="K494">
            <v>0</v>
          </cell>
          <cell r="L494">
            <v>0</v>
          </cell>
          <cell r="M494">
            <v>0</v>
          </cell>
          <cell r="N494">
            <v>0</v>
          </cell>
          <cell r="O494">
            <v>60</v>
          </cell>
          <cell r="Q494" t="str">
            <v>Slippery</v>
          </cell>
          <cell r="T494">
            <v>494</v>
          </cell>
          <cell r="U494">
            <v>0</v>
          </cell>
          <cell r="V494">
            <v>0</v>
          </cell>
          <cell r="W494">
            <v>0</v>
          </cell>
          <cell r="X494">
            <v>0</v>
          </cell>
          <cell r="Y494">
            <v>0</v>
          </cell>
          <cell r="Z494">
            <v>0</v>
          </cell>
          <cell r="AA494">
            <v>0</v>
          </cell>
        </row>
        <row r="495">
          <cell r="B495" t="str">
            <v>24  -  01</v>
          </cell>
          <cell r="C495" t="str">
            <v>OB</v>
          </cell>
          <cell r="D495">
            <v>0</v>
          </cell>
          <cell r="E495">
            <v>0</v>
          </cell>
          <cell r="F495">
            <v>0</v>
          </cell>
          <cell r="G495">
            <v>0</v>
          </cell>
          <cell r="H495">
            <v>0</v>
          </cell>
          <cell r="I495">
            <v>0</v>
          </cell>
          <cell r="J495">
            <v>0</v>
          </cell>
          <cell r="K495">
            <v>0</v>
          </cell>
          <cell r="L495">
            <v>60</v>
          </cell>
          <cell r="M495">
            <v>0</v>
          </cell>
          <cell r="N495">
            <v>0</v>
          </cell>
          <cell r="O495">
            <v>0</v>
          </cell>
          <cell r="Q495" t="str">
            <v>Rest Time</v>
          </cell>
          <cell r="T495">
            <v>495</v>
          </cell>
          <cell r="U495">
            <v>0</v>
          </cell>
          <cell r="V495">
            <v>0</v>
          </cell>
          <cell r="W495">
            <v>0</v>
          </cell>
          <cell r="X495">
            <v>0</v>
          </cell>
          <cell r="Y495">
            <v>0</v>
          </cell>
          <cell r="Z495">
            <v>0</v>
          </cell>
          <cell r="AA495">
            <v>0</v>
          </cell>
        </row>
        <row r="496">
          <cell r="B496" t="str">
            <v>01  -  02</v>
          </cell>
          <cell r="C496" t="str">
            <v>OB</v>
          </cell>
          <cell r="D496">
            <v>266</v>
          </cell>
          <cell r="E496">
            <v>532</v>
          </cell>
          <cell r="F496">
            <v>5</v>
          </cell>
          <cell r="G496">
            <v>0</v>
          </cell>
          <cell r="H496">
            <v>0</v>
          </cell>
          <cell r="I496">
            <v>5</v>
          </cell>
          <cell r="J496">
            <v>30</v>
          </cell>
          <cell r="K496">
            <v>0</v>
          </cell>
          <cell r="L496">
            <v>0</v>
          </cell>
          <cell r="M496">
            <v>0</v>
          </cell>
          <cell r="N496">
            <v>0</v>
          </cell>
          <cell r="O496">
            <v>30</v>
          </cell>
          <cell r="Q496" t="str">
            <v>Slippery</v>
          </cell>
          <cell r="T496">
            <v>496</v>
          </cell>
          <cell r="U496">
            <v>0</v>
          </cell>
          <cell r="V496">
            <v>0</v>
          </cell>
          <cell r="W496">
            <v>0</v>
          </cell>
          <cell r="X496">
            <v>0</v>
          </cell>
          <cell r="Y496">
            <v>0</v>
          </cell>
          <cell r="Z496">
            <v>0</v>
          </cell>
          <cell r="AA496">
            <v>0</v>
          </cell>
        </row>
        <row r="497">
          <cell r="B497" t="str">
            <v>02  -  03</v>
          </cell>
          <cell r="C497" t="str">
            <v>OB</v>
          </cell>
          <cell r="D497">
            <v>494</v>
          </cell>
          <cell r="E497">
            <v>494</v>
          </cell>
          <cell r="F497">
            <v>5</v>
          </cell>
          <cell r="G497">
            <v>0</v>
          </cell>
          <cell r="H497">
            <v>0</v>
          </cell>
          <cell r="I497">
            <v>5</v>
          </cell>
          <cell r="J497">
            <v>60</v>
          </cell>
          <cell r="K497">
            <v>0</v>
          </cell>
          <cell r="L497">
            <v>0</v>
          </cell>
          <cell r="M497">
            <v>0</v>
          </cell>
          <cell r="N497">
            <v>0</v>
          </cell>
          <cell r="O497">
            <v>0</v>
          </cell>
          <cell r="Q497">
            <v>0</v>
          </cell>
          <cell r="T497">
            <v>497</v>
          </cell>
          <cell r="U497">
            <v>0</v>
          </cell>
          <cell r="V497">
            <v>0</v>
          </cell>
          <cell r="W497">
            <v>0</v>
          </cell>
          <cell r="X497">
            <v>0</v>
          </cell>
          <cell r="Y497">
            <v>0</v>
          </cell>
          <cell r="Z497">
            <v>0</v>
          </cell>
          <cell r="AA497">
            <v>0</v>
          </cell>
        </row>
        <row r="498">
          <cell r="B498" t="str">
            <v>03  -  04</v>
          </cell>
          <cell r="C498" t="str">
            <v>OB</v>
          </cell>
          <cell r="D498">
            <v>0</v>
          </cell>
          <cell r="E498">
            <v>0</v>
          </cell>
          <cell r="F498">
            <v>0</v>
          </cell>
          <cell r="G498">
            <v>0</v>
          </cell>
          <cell r="H498">
            <v>0</v>
          </cell>
          <cell r="I498">
            <v>0</v>
          </cell>
          <cell r="J498">
            <v>0</v>
          </cell>
          <cell r="K498">
            <v>0</v>
          </cell>
          <cell r="L498">
            <v>0</v>
          </cell>
          <cell r="M498">
            <v>0</v>
          </cell>
          <cell r="N498">
            <v>60</v>
          </cell>
          <cell r="O498">
            <v>0</v>
          </cell>
          <cell r="Q498" t="str">
            <v>Rain</v>
          </cell>
          <cell r="T498">
            <v>498</v>
          </cell>
          <cell r="U498">
            <v>0</v>
          </cell>
          <cell r="V498">
            <v>0</v>
          </cell>
          <cell r="W498">
            <v>0</v>
          </cell>
          <cell r="X498">
            <v>0</v>
          </cell>
          <cell r="Y498">
            <v>0</v>
          </cell>
          <cell r="Z498">
            <v>0</v>
          </cell>
          <cell r="AA498">
            <v>0</v>
          </cell>
        </row>
        <row r="499">
          <cell r="B499" t="str">
            <v>04  -  05</v>
          </cell>
          <cell r="C499" t="str">
            <v>OB</v>
          </cell>
          <cell r="D499">
            <v>0</v>
          </cell>
          <cell r="E499">
            <v>0</v>
          </cell>
          <cell r="F499">
            <v>0</v>
          </cell>
          <cell r="G499">
            <v>0</v>
          </cell>
          <cell r="H499">
            <v>0</v>
          </cell>
          <cell r="I499">
            <v>0</v>
          </cell>
          <cell r="J499">
            <v>0</v>
          </cell>
          <cell r="K499">
            <v>0</v>
          </cell>
          <cell r="L499">
            <v>0</v>
          </cell>
          <cell r="M499">
            <v>0</v>
          </cell>
          <cell r="N499">
            <v>60</v>
          </cell>
          <cell r="O499">
            <v>0</v>
          </cell>
          <cell r="Q499" t="str">
            <v>Rain</v>
          </cell>
          <cell r="T499">
            <v>499</v>
          </cell>
          <cell r="U499">
            <v>0</v>
          </cell>
          <cell r="V499">
            <v>0</v>
          </cell>
          <cell r="W499">
            <v>0</v>
          </cell>
          <cell r="X499">
            <v>0</v>
          </cell>
          <cell r="Y499">
            <v>0</v>
          </cell>
          <cell r="Z499">
            <v>0</v>
          </cell>
          <cell r="AA499">
            <v>0</v>
          </cell>
        </row>
        <row r="500">
          <cell r="B500" t="str">
            <v>05  -  06</v>
          </cell>
          <cell r="C500" t="str">
            <v>OB</v>
          </cell>
          <cell r="D500">
            <v>0</v>
          </cell>
          <cell r="E500">
            <v>0</v>
          </cell>
          <cell r="F500">
            <v>0</v>
          </cell>
          <cell r="G500">
            <v>0</v>
          </cell>
          <cell r="H500">
            <v>0</v>
          </cell>
          <cell r="I500">
            <v>0</v>
          </cell>
          <cell r="J500">
            <v>0</v>
          </cell>
          <cell r="K500">
            <v>0</v>
          </cell>
          <cell r="L500">
            <v>0</v>
          </cell>
          <cell r="M500">
            <v>0</v>
          </cell>
          <cell r="N500">
            <v>60</v>
          </cell>
          <cell r="O500">
            <v>0</v>
          </cell>
          <cell r="Q500" t="str">
            <v>Rain</v>
          </cell>
          <cell r="T500">
            <v>500</v>
          </cell>
          <cell r="U500">
            <v>0</v>
          </cell>
          <cell r="V500">
            <v>0</v>
          </cell>
          <cell r="W500">
            <v>0</v>
          </cell>
          <cell r="X500">
            <v>0</v>
          </cell>
          <cell r="Y500">
            <v>0</v>
          </cell>
          <cell r="Z500">
            <v>0</v>
          </cell>
          <cell r="AA500">
            <v>0</v>
          </cell>
        </row>
        <row r="501">
          <cell r="B501" t="str">
            <v>06  -  07</v>
          </cell>
          <cell r="C501" t="str">
            <v>OB</v>
          </cell>
          <cell r="D501">
            <v>0</v>
          </cell>
          <cell r="E501">
            <v>0</v>
          </cell>
          <cell r="F501">
            <v>0</v>
          </cell>
          <cell r="G501">
            <v>0</v>
          </cell>
          <cell r="H501">
            <v>0</v>
          </cell>
          <cell r="I501">
            <v>0</v>
          </cell>
          <cell r="J501">
            <v>0</v>
          </cell>
          <cell r="K501">
            <v>30</v>
          </cell>
          <cell r="L501">
            <v>30</v>
          </cell>
          <cell r="M501">
            <v>0</v>
          </cell>
          <cell r="N501">
            <v>0</v>
          </cell>
          <cell r="O501">
            <v>0</v>
          </cell>
          <cell r="Q501" t="str">
            <v>Change Shift</v>
          </cell>
          <cell r="T501">
            <v>501</v>
          </cell>
          <cell r="U501">
            <v>0</v>
          </cell>
          <cell r="V501">
            <v>0</v>
          </cell>
          <cell r="W501">
            <v>0</v>
          </cell>
          <cell r="X501">
            <v>0</v>
          </cell>
          <cell r="Y501">
            <v>0</v>
          </cell>
          <cell r="Z501">
            <v>0</v>
          </cell>
          <cell r="AA501">
            <v>0</v>
          </cell>
        </row>
        <row r="502">
          <cell r="B502" t="str">
            <v>RESUME</v>
          </cell>
          <cell r="C502" t="str">
            <v>PROD</v>
          </cell>
          <cell r="E502" t="str">
            <v>PROD'TY</v>
          </cell>
          <cell r="G502" t="str">
            <v>WORK HOURS</v>
          </cell>
          <cell r="J502" t="str">
            <v>LOST TIME</v>
          </cell>
          <cell r="L502" t="str">
            <v>DOWN</v>
          </cell>
          <cell r="M502" t="str">
            <v>PA</v>
          </cell>
          <cell r="O502" t="str">
            <v>UA PROD</v>
          </cell>
          <cell r="Q502" t="str">
            <v>OPERATOR</v>
          </cell>
          <cell r="R502" t="str">
            <v>GROUP LEADER</v>
          </cell>
          <cell r="T502">
            <v>502</v>
          </cell>
        </row>
        <row r="503">
          <cell r="B503" t="str">
            <v>GROUP</v>
          </cell>
          <cell r="C503" t="str">
            <v>WASTE</v>
          </cell>
          <cell r="D503" t="str">
            <v>CC</v>
          </cell>
          <cell r="E503" t="str">
            <v>WASTE</v>
          </cell>
          <cell r="F503" t="str">
            <v>CC</v>
          </cell>
          <cell r="G503" t="str">
            <v>WASTE</v>
          </cell>
          <cell r="H503" t="str">
            <v>CC</v>
          </cell>
          <cell r="I503" t="str">
            <v>GEN</v>
          </cell>
          <cell r="J503" t="str">
            <v>DELAY</v>
          </cell>
          <cell r="K503" t="str">
            <v>IDLE</v>
          </cell>
          <cell r="L503" t="str">
            <v>TIME</v>
          </cell>
          <cell r="M503" t="str">
            <v>PLAN</v>
          </cell>
          <cell r="N503" t="str">
            <v>ACT</v>
          </cell>
          <cell r="O503" t="str">
            <v>PLAN</v>
          </cell>
          <cell r="P503" t="str">
            <v>ACT</v>
          </cell>
          <cell r="T503">
            <v>503</v>
          </cell>
        </row>
        <row r="504">
          <cell r="B504" t="str">
            <v>Shift 1</v>
          </cell>
          <cell r="C504">
            <v>1064</v>
          </cell>
          <cell r="D504">
            <v>0</v>
          </cell>
          <cell r="E504">
            <v>462.60869565217394</v>
          </cell>
          <cell r="F504">
            <v>0</v>
          </cell>
          <cell r="G504">
            <v>2.2999999999999998</v>
          </cell>
          <cell r="H504">
            <v>0</v>
          </cell>
          <cell r="I504">
            <v>0</v>
          </cell>
          <cell r="J504">
            <v>4.7</v>
          </cell>
          <cell r="K504">
            <v>1</v>
          </cell>
          <cell r="L504">
            <v>0</v>
          </cell>
          <cell r="M504">
            <v>0.95</v>
          </cell>
          <cell r="N504">
            <v>1</v>
          </cell>
          <cell r="O504">
            <v>0.875</v>
          </cell>
          <cell r="P504">
            <v>0.28749999999999998</v>
          </cell>
          <cell r="Q504">
            <v>0</v>
          </cell>
          <cell r="R504">
            <v>0</v>
          </cell>
          <cell r="T504">
            <v>504</v>
          </cell>
          <cell r="U504">
            <v>0</v>
          </cell>
          <cell r="V504">
            <v>0</v>
          </cell>
          <cell r="W504">
            <v>0</v>
          </cell>
          <cell r="X504">
            <v>0</v>
          </cell>
          <cell r="Y504">
            <v>0</v>
          </cell>
          <cell r="Z504">
            <v>0</v>
          </cell>
          <cell r="AA504">
            <v>0</v>
          </cell>
        </row>
        <row r="505">
          <cell r="B505" t="str">
            <v>Shift 2</v>
          </cell>
          <cell r="C505">
            <v>760</v>
          </cell>
          <cell r="D505">
            <v>0</v>
          </cell>
          <cell r="E505">
            <v>403.53982300884957</v>
          </cell>
          <cell r="F505">
            <v>0</v>
          </cell>
          <cell r="G505">
            <v>1.8833333333333333</v>
          </cell>
          <cell r="H505">
            <v>0</v>
          </cell>
          <cell r="I505">
            <v>0</v>
          </cell>
          <cell r="J505">
            <v>0.41666666666666669</v>
          </cell>
          <cell r="K505">
            <v>5.7</v>
          </cell>
          <cell r="L505">
            <v>0</v>
          </cell>
          <cell r="M505">
            <v>0.95</v>
          </cell>
          <cell r="N505">
            <v>1</v>
          </cell>
          <cell r="O505">
            <v>0.875</v>
          </cell>
          <cell r="P505">
            <v>0.23541666666666666</v>
          </cell>
          <cell r="Q505">
            <v>0</v>
          </cell>
          <cell r="R505">
            <v>0</v>
          </cell>
          <cell r="T505">
            <v>505</v>
          </cell>
          <cell r="U505">
            <v>0</v>
          </cell>
          <cell r="V505">
            <v>0</v>
          </cell>
          <cell r="W505">
            <v>0</v>
          </cell>
          <cell r="X505">
            <v>0</v>
          </cell>
          <cell r="Y505">
            <v>0</v>
          </cell>
          <cell r="Z505">
            <v>0</v>
          </cell>
          <cell r="AA505">
            <v>0</v>
          </cell>
        </row>
        <row r="506">
          <cell r="B506" t="str">
            <v>Shift 3</v>
          </cell>
          <cell r="C506">
            <v>760</v>
          </cell>
          <cell r="D506">
            <v>0</v>
          </cell>
          <cell r="E506">
            <v>506.66666666666669</v>
          </cell>
          <cell r="F506">
            <v>0</v>
          </cell>
          <cell r="G506">
            <v>1.5</v>
          </cell>
          <cell r="H506">
            <v>0</v>
          </cell>
          <cell r="I506">
            <v>0.5</v>
          </cell>
          <cell r="J506">
            <v>1.5</v>
          </cell>
          <cell r="K506">
            <v>4.5</v>
          </cell>
          <cell r="L506">
            <v>0</v>
          </cell>
          <cell r="M506">
            <v>0.95</v>
          </cell>
          <cell r="N506">
            <v>1</v>
          </cell>
          <cell r="O506">
            <v>0.875</v>
          </cell>
          <cell r="P506">
            <v>0.25</v>
          </cell>
          <cell r="Q506">
            <v>0</v>
          </cell>
          <cell r="R506">
            <v>0</v>
          </cell>
          <cell r="T506">
            <v>506</v>
          </cell>
          <cell r="U506">
            <v>0</v>
          </cell>
          <cell r="V506">
            <v>0</v>
          </cell>
          <cell r="W506">
            <v>0</v>
          </cell>
          <cell r="X506">
            <v>0</v>
          </cell>
          <cell r="Y506">
            <v>0</v>
          </cell>
          <cell r="Z506">
            <v>0</v>
          </cell>
          <cell r="AA506">
            <v>0</v>
          </cell>
        </row>
        <row r="507">
          <cell r="B507" t="str">
            <v>Shift 6</v>
          </cell>
          <cell r="C507">
            <v>1482</v>
          </cell>
          <cell r="D507">
            <v>0</v>
          </cell>
          <cell r="E507">
            <v>431.65048543689323</v>
          </cell>
          <cell r="F507">
            <v>0</v>
          </cell>
          <cell r="G507">
            <v>3.4333333333333331</v>
          </cell>
          <cell r="H507">
            <v>0</v>
          </cell>
          <cell r="I507">
            <v>0</v>
          </cell>
          <cell r="J507">
            <v>4.8666666666666663</v>
          </cell>
          <cell r="K507">
            <v>2.7</v>
          </cell>
          <cell r="L507">
            <v>0</v>
          </cell>
          <cell r="M507">
            <v>0.95</v>
          </cell>
          <cell r="N507">
            <v>1</v>
          </cell>
          <cell r="O507">
            <v>0.875</v>
          </cell>
          <cell r="P507">
            <v>0.31212121212121208</v>
          </cell>
          <cell r="Q507" t="str">
            <v>Iwan Caniago</v>
          </cell>
          <cell r="R507" t="str">
            <v>Bardono</v>
          </cell>
          <cell r="T507">
            <v>507</v>
          </cell>
          <cell r="U507">
            <v>0</v>
          </cell>
          <cell r="V507">
            <v>0</v>
          </cell>
          <cell r="W507">
            <v>0</v>
          </cell>
          <cell r="X507">
            <v>0</v>
          </cell>
          <cell r="Y507">
            <v>0</v>
          </cell>
          <cell r="Z507">
            <v>0</v>
          </cell>
          <cell r="AA507">
            <v>0</v>
          </cell>
        </row>
        <row r="508">
          <cell r="B508" t="str">
            <v>Shift 7</v>
          </cell>
          <cell r="C508">
            <v>1102</v>
          </cell>
          <cell r="D508">
            <v>0</v>
          </cell>
          <cell r="E508">
            <v>489.77777777777777</v>
          </cell>
          <cell r="F508">
            <v>0</v>
          </cell>
          <cell r="G508">
            <v>2.25</v>
          </cell>
          <cell r="H508">
            <v>0</v>
          </cell>
          <cell r="I508">
            <v>0.5</v>
          </cell>
          <cell r="J508">
            <v>1.75</v>
          </cell>
          <cell r="K508">
            <v>8.5</v>
          </cell>
          <cell r="L508">
            <v>0</v>
          </cell>
          <cell r="M508">
            <v>0.95</v>
          </cell>
          <cell r="N508">
            <v>1</v>
          </cell>
          <cell r="O508">
            <v>0.875</v>
          </cell>
          <cell r="P508">
            <v>0.21153846153846154</v>
          </cell>
          <cell r="Q508" t="str">
            <v>Endang Suparman</v>
          </cell>
          <cell r="R508" t="str">
            <v>Saepudin</v>
          </cell>
          <cell r="T508">
            <v>508</v>
          </cell>
          <cell r="U508">
            <v>0</v>
          </cell>
          <cell r="V508">
            <v>0</v>
          </cell>
          <cell r="W508">
            <v>0</v>
          </cell>
          <cell r="X508">
            <v>0</v>
          </cell>
          <cell r="Y508">
            <v>0</v>
          </cell>
          <cell r="Z508">
            <v>0</v>
          </cell>
          <cell r="AA508">
            <v>0</v>
          </cell>
        </row>
        <row r="509">
          <cell r="B509" t="str">
            <v>TOTAL</v>
          </cell>
          <cell r="C509">
            <v>2584</v>
          </cell>
          <cell r="D509">
            <v>0</v>
          </cell>
          <cell r="E509">
            <v>454.66275659824043</v>
          </cell>
          <cell r="F509">
            <v>0</v>
          </cell>
          <cell r="G509">
            <v>5.6833333333333336</v>
          </cell>
          <cell r="H509">
            <v>0</v>
          </cell>
          <cell r="I509">
            <v>0.5</v>
          </cell>
          <cell r="J509">
            <v>6.6166666666666663</v>
          </cell>
          <cell r="K509">
            <v>11.2</v>
          </cell>
          <cell r="L509">
            <v>0</v>
          </cell>
          <cell r="M509">
            <v>0.95</v>
          </cell>
          <cell r="N509">
            <v>1</v>
          </cell>
          <cell r="O509">
            <v>0.875</v>
          </cell>
          <cell r="P509">
            <v>0.25763888888888892</v>
          </cell>
          <cell r="Q509" t="str">
            <v>Hiras Silaban</v>
          </cell>
          <cell r="R509" t="str">
            <v>Fresye A L</v>
          </cell>
          <cell r="T509">
            <v>509</v>
          </cell>
          <cell r="U509">
            <v>0</v>
          </cell>
          <cell r="V509">
            <v>0</v>
          </cell>
          <cell r="W509">
            <v>0</v>
          </cell>
          <cell r="X509">
            <v>0</v>
          </cell>
          <cell r="Y509">
            <v>0</v>
          </cell>
          <cell r="Z509">
            <v>0</v>
          </cell>
          <cell r="AA509">
            <v>0</v>
          </cell>
        </row>
        <row r="510">
          <cell r="T510">
            <v>510</v>
          </cell>
        </row>
        <row r="511">
          <cell r="B511" t="str">
            <v>TIME</v>
          </cell>
          <cell r="C511" t="str">
            <v>WASTE</v>
          </cell>
          <cell r="D511" t="str">
            <v>EX1013</v>
          </cell>
          <cell r="E511" t="str">
            <v>TYPE</v>
          </cell>
          <cell r="F511" t="str">
            <v>PC 1250</v>
          </cell>
          <cell r="H511" t="str">
            <v>Plan Prod'ty :</v>
          </cell>
          <cell r="J511">
            <v>500</v>
          </cell>
          <cell r="M511" t="str">
            <v>Distance :</v>
          </cell>
          <cell r="O511">
            <v>2.6658815787846946</v>
          </cell>
          <cell r="T511">
            <v>511</v>
          </cell>
          <cell r="U511" t="str">
            <v>EX1013</v>
          </cell>
        </row>
        <row r="512">
          <cell r="C512" t="str">
            <v>MAT</v>
          </cell>
          <cell r="D512" t="str">
            <v>PROD</v>
          </cell>
          <cell r="E512" t="str">
            <v>PROD'TY</v>
          </cell>
          <cell r="F512" t="str">
            <v>Q'TY DT</v>
          </cell>
          <cell r="J512" t="str">
            <v>HOURS</v>
          </cell>
          <cell r="Q512" t="str">
            <v>REMARK PRODUKTIVITAS</v>
          </cell>
          <cell r="T512">
            <v>512</v>
          </cell>
          <cell r="U512" t="str">
            <v>ROM</v>
          </cell>
          <cell r="V512" t="str">
            <v>Crush1</v>
          </cell>
          <cell r="W512" t="str">
            <v>Crush2</v>
          </cell>
          <cell r="X512" t="str">
            <v>Crush3</v>
          </cell>
          <cell r="Y512" t="str">
            <v>Crush4</v>
          </cell>
          <cell r="Z512" t="str">
            <v>Crush5</v>
          </cell>
          <cell r="AA512" t="str">
            <v>Crush6</v>
          </cell>
        </row>
        <row r="513">
          <cell r="E513" t="str">
            <v>( By work )</v>
          </cell>
          <cell r="F513" t="str">
            <v>785</v>
          </cell>
          <cell r="G513" t="str">
            <v>785-CB</v>
          </cell>
          <cell r="H513" t="str">
            <v>A40/HM</v>
          </cell>
          <cell r="I513" t="str">
            <v>Total</v>
          </cell>
          <cell r="J513" t="str">
            <v>Work</v>
          </cell>
          <cell r="K513" t="str">
            <v>General</v>
          </cell>
          <cell r="L513" t="str">
            <v>Delay</v>
          </cell>
          <cell r="M513" t="str">
            <v>Idle</v>
          </cell>
          <cell r="N513" t="str">
            <v>Rain</v>
          </cell>
          <cell r="O513" t="str">
            <v>Slipp</v>
          </cell>
          <cell r="P513" t="str">
            <v>B/D</v>
          </cell>
          <cell r="T513">
            <v>513</v>
          </cell>
        </row>
        <row r="514">
          <cell r="B514" t="str">
            <v>07  - 08</v>
          </cell>
          <cell r="C514" t="str">
            <v>OB</v>
          </cell>
          <cell r="D514">
            <v>342</v>
          </cell>
          <cell r="E514">
            <v>410.4</v>
          </cell>
          <cell r="F514">
            <v>5</v>
          </cell>
          <cell r="G514">
            <v>0</v>
          </cell>
          <cell r="H514">
            <v>0</v>
          </cell>
          <cell r="I514">
            <v>5</v>
          </cell>
          <cell r="J514">
            <v>50</v>
          </cell>
          <cell r="K514">
            <v>0</v>
          </cell>
          <cell r="L514">
            <v>10</v>
          </cell>
          <cell r="M514">
            <v>0</v>
          </cell>
          <cell r="N514">
            <v>0</v>
          </cell>
          <cell r="O514">
            <v>0</v>
          </cell>
          <cell r="Q514" t="str">
            <v>P2H Start 07:10</v>
          </cell>
          <cell r="T514">
            <v>514</v>
          </cell>
          <cell r="U514">
            <v>0</v>
          </cell>
          <cell r="V514">
            <v>0</v>
          </cell>
          <cell r="W514">
            <v>0</v>
          </cell>
          <cell r="X514">
            <v>0</v>
          </cell>
          <cell r="Y514">
            <v>0</v>
          </cell>
          <cell r="Z514">
            <v>0</v>
          </cell>
          <cell r="AA514">
            <v>0</v>
          </cell>
        </row>
        <row r="515">
          <cell r="B515" t="str">
            <v>08  - 09</v>
          </cell>
          <cell r="C515" t="str">
            <v>OB</v>
          </cell>
          <cell r="D515">
            <v>494</v>
          </cell>
          <cell r="E515">
            <v>494</v>
          </cell>
          <cell r="F515">
            <v>5</v>
          </cell>
          <cell r="G515">
            <v>0</v>
          </cell>
          <cell r="H515">
            <v>0</v>
          </cell>
          <cell r="I515">
            <v>5</v>
          </cell>
          <cell r="J515">
            <v>60</v>
          </cell>
          <cell r="K515">
            <v>0</v>
          </cell>
          <cell r="L515">
            <v>0</v>
          </cell>
          <cell r="M515">
            <v>0</v>
          </cell>
          <cell r="N515">
            <v>0</v>
          </cell>
          <cell r="O515">
            <v>0</v>
          </cell>
          <cell r="Q515">
            <v>0</v>
          </cell>
          <cell r="T515">
            <v>515</v>
          </cell>
          <cell r="U515">
            <v>0</v>
          </cell>
          <cell r="V515">
            <v>0</v>
          </cell>
          <cell r="W515">
            <v>0</v>
          </cell>
          <cell r="X515">
            <v>0</v>
          </cell>
          <cell r="Y515">
            <v>0</v>
          </cell>
          <cell r="Z515">
            <v>0</v>
          </cell>
          <cell r="AA515">
            <v>0</v>
          </cell>
        </row>
        <row r="516">
          <cell r="B516" t="str">
            <v>09  - 10</v>
          </cell>
          <cell r="C516" t="str">
            <v>OB</v>
          </cell>
          <cell r="D516">
            <v>418</v>
          </cell>
          <cell r="E516">
            <v>418</v>
          </cell>
          <cell r="F516">
            <v>5</v>
          </cell>
          <cell r="G516">
            <v>0</v>
          </cell>
          <cell r="H516">
            <v>0</v>
          </cell>
          <cell r="I516">
            <v>5</v>
          </cell>
          <cell r="J516">
            <v>60</v>
          </cell>
          <cell r="K516">
            <v>0</v>
          </cell>
          <cell r="L516">
            <v>0</v>
          </cell>
          <cell r="M516">
            <v>0</v>
          </cell>
          <cell r="N516">
            <v>0</v>
          </cell>
          <cell r="O516">
            <v>0</v>
          </cell>
          <cell r="Q516">
            <v>0</v>
          </cell>
          <cell r="T516">
            <v>516</v>
          </cell>
          <cell r="U516">
            <v>0</v>
          </cell>
          <cell r="V516">
            <v>0</v>
          </cell>
          <cell r="W516">
            <v>0</v>
          </cell>
          <cell r="X516">
            <v>0</v>
          </cell>
          <cell r="Y516">
            <v>0</v>
          </cell>
          <cell r="Z516">
            <v>0</v>
          </cell>
          <cell r="AA516">
            <v>0</v>
          </cell>
        </row>
        <row r="517">
          <cell r="B517" t="str">
            <v>10  - 11</v>
          </cell>
          <cell r="C517" t="str">
            <v>OB</v>
          </cell>
          <cell r="D517">
            <v>418</v>
          </cell>
          <cell r="E517">
            <v>418</v>
          </cell>
          <cell r="F517">
            <v>5</v>
          </cell>
          <cell r="G517">
            <v>0</v>
          </cell>
          <cell r="H517">
            <v>0</v>
          </cell>
          <cell r="I517">
            <v>5</v>
          </cell>
          <cell r="J517">
            <v>60</v>
          </cell>
          <cell r="K517">
            <v>0</v>
          </cell>
          <cell r="L517">
            <v>0</v>
          </cell>
          <cell r="M517">
            <v>0</v>
          </cell>
          <cell r="N517">
            <v>0</v>
          </cell>
          <cell r="O517">
            <v>0</v>
          </cell>
          <cell r="Q517">
            <v>0</v>
          </cell>
          <cell r="T517">
            <v>517</v>
          </cell>
          <cell r="U517">
            <v>0</v>
          </cell>
          <cell r="V517">
            <v>0</v>
          </cell>
          <cell r="W517">
            <v>0</v>
          </cell>
          <cell r="X517">
            <v>0</v>
          </cell>
          <cell r="Y517">
            <v>0</v>
          </cell>
          <cell r="Z517">
            <v>0</v>
          </cell>
          <cell r="AA517">
            <v>0</v>
          </cell>
        </row>
        <row r="518">
          <cell r="B518" t="str">
            <v>11  - 12</v>
          </cell>
          <cell r="C518" t="str">
            <v>OB</v>
          </cell>
          <cell r="D518">
            <v>380</v>
          </cell>
          <cell r="E518">
            <v>380</v>
          </cell>
          <cell r="F518">
            <v>5</v>
          </cell>
          <cell r="G518">
            <v>0</v>
          </cell>
          <cell r="H518">
            <v>0</v>
          </cell>
          <cell r="I518">
            <v>5</v>
          </cell>
          <cell r="J518">
            <v>60</v>
          </cell>
          <cell r="K518">
            <v>0</v>
          </cell>
          <cell r="L518">
            <v>0</v>
          </cell>
          <cell r="M518">
            <v>0</v>
          </cell>
          <cell r="N518">
            <v>0</v>
          </cell>
          <cell r="O518">
            <v>0</v>
          </cell>
          <cell r="Q518">
            <v>0</v>
          </cell>
          <cell r="T518">
            <v>518</v>
          </cell>
          <cell r="U518">
            <v>0</v>
          </cell>
          <cell r="V518">
            <v>0</v>
          </cell>
          <cell r="W518">
            <v>0</v>
          </cell>
          <cell r="X518">
            <v>0</v>
          </cell>
          <cell r="Y518">
            <v>0</v>
          </cell>
          <cell r="Z518">
            <v>0</v>
          </cell>
          <cell r="AA518">
            <v>0</v>
          </cell>
        </row>
        <row r="519">
          <cell r="B519" t="str">
            <v>12  - 13</v>
          </cell>
          <cell r="C519" t="str">
            <v>OB</v>
          </cell>
          <cell r="D519">
            <v>0</v>
          </cell>
          <cell r="E519">
            <v>0</v>
          </cell>
          <cell r="F519">
            <v>0</v>
          </cell>
          <cell r="G519">
            <v>0</v>
          </cell>
          <cell r="H519">
            <v>0</v>
          </cell>
          <cell r="I519">
            <v>0</v>
          </cell>
          <cell r="J519">
            <v>0</v>
          </cell>
          <cell r="K519">
            <v>0</v>
          </cell>
          <cell r="L519">
            <v>60</v>
          </cell>
          <cell r="M519">
            <v>0</v>
          </cell>
          <cell r="N519">
            <v>0</v>
          </cell>
          <cell r="O519">
            <v>0</v>
          </cell>
          <cell r="Q519" t="str">
            <v>Rest Time</v>
          </cell>
          <cell r="T519">
            <v>519</v>
          </cell>
          <cell r="U519">
            <v>0</v>
          </cell>
          <cell r="V519">
            <v>0</v>
          </cell>
          <cell r="W519">
            <v>0</v>
          </cell>
          <cell r="X519">
            <v>0</v>
          </cell>
          <cell r="Y519">
            <v>0</v>
          </cell>
          <cell r="Z519">
            <v>0</v>
          </cell>
          <cell r="AA519">
            <v>0</v>
          </cell>
        </row>
        <row r="520">
          <cell r="B520" t="str">
            <v>13  -  14</v>
          </cell>
          <cell r="C520" t="str">
            <v>OB</v>
          </cell>
          <cell r="D520">
            <v>608</v>
          </cell>
          <cell r="E520">
            <v>608</v>
          </cell>
          <cell r="F520">
            <v>5</v>
          </cell>
          <cell r="G520">
            <v>0</v>
          </cell>
          <cell r="H520">
            <v>0</v>
          </cell>
          <cell r="I520">
            <v>5</v>
          </cell>
          <cell r="J520">
            <v>60</v>
          </cell>
          <cell r="K520">
            <v>0</v>
          </cell>
          <cell r="L520">
            <v>0</v>
          </cell>
          <cell r="M520">
            <v>0</v>
          </cell>
          <cell r="N520">
            <v>0</v>
          </cell>
          <cell r="O520">
            <v>0</v>
          </cell>
          <cell r="Q520">
            <v>0</v>
          </cell>
          <cell r="T520">
            <v>520</v>
          </cell>
          <cell r="U520">
            <v>0</v>
          </cell>
          <cell r="V520">
            <v>0</v>
          </cell>
          <cell r="W520">
            <v>0</v>
          </cell>
          <cell r="X520">
            <v>0</v>
          </cell>
          <cell r="Y520">
            <v>0</v>
          </cell>
          <cell r="Z520">
            <v>0</v>
          </cell>
          <cell r="AA520">
            <v>0</v>
          </cell>
        </row>
        <row r="521">
          <cell r="B521" t="str">
            <v>14  -  15</v>
          </cell>
          <cell r="C521" t="str">
            <v>OB</v>
          </cell>
          <cell r="D521">
            <v>0</v>
          </cell>
          <cell r="E521">
            <v>0</v>
          </cell>
          <cell r="F521">
            <v>0</v>
          </cell>
          <cell r="G521">
            <v>0</v>
          </cell>
          <cell r="H521">
            <v>0</v>
          </cell>
          <cell r="I521">
            <v>0</v>
          </cell>
          <cell r="J521">
            <v>0</v>
          </cell>
          <cell r="K521">
            <v>0</v>
          </cell>
          <cell r="L521">
            <v>0</v>
          </cell>
          <cell r="M521">
            <v>0</v>
          </cell>
          <cell r="N521">
            <v>60</v>
          </cell>
          <cell r="O521">
            <v>0</v>
          </cell>
          <cell r="Q521" t="str">
            <v>Rain</v>
          </cell>
          <cell r="T521">
            <v>521</v>
          </cell>
          <cell r="U521">
            <v>0</v>
          </cell>
          <cell r="V521">
            <v>0</v>
          </cell>
          <cell r="W521">
            <v>0</v>
          </cell>
          <cell r="X521">
            <v>0</v>
          </cell>
          <cell r="Y521">
            <v>0</v>
          </cell>
          <cell r="Z521">
            <v>0</v>
          </cell>
          <cell r="AA521">
            <v>0</v>
          </cell>
        </row>
        <row r="522">
          <cell r="B522" t="str">
            <v>15  -  16</v>
          </cell>
          <cell r="C522" t="str">
            <v>OB</v>
          </cell>
          <cell r="D522">
            <v>0</v>
          </cell>
          <cell r="E522">
            <v>0</v>
          </cell>
          <cell r="F522">
            <v>0</v>
          </cell>
          <cell r="G522">
            <v>0</v>
          </cell>
          <cell r="H522">
            <v>0</v>
          </cell>
          <cell r="I522">
            <v>0</v>
          </cell>
          <cell r="J522">
            <v>0</v>
          </cell>
          <cell r="K522">
            <v>0</v>
          </cell>
          <cell r="L522">
            <v>0</v>
          </cell>
          <cell r="M522">
            <v>0</v>
          </cell>
          <cell r="N522">
            <v>0</v>
          </cell>
          <cell r="O522">
            <v>60</v>
          </cell>
          <cell r="Q522" t="str">
            <v>Slippery</v>
          </cell>
          <cell r="T522">
            <v>522</v>
          </cell>
          <cell r="U522">
            <v>0</v>
          </cell>
          <cell r="V522">
            <v>0</v>
          </cell>
          <cell r="W522">
            <v>0</v>
          </cell>
          <cell r="X522">
            <v>0</v>
          </cell>
          <cell r="Y522">
            <v>0</v>
          </cell>
          <cell r="Z522">
            <v>0</v>
          </cell>
          <cell r="AA522">
            <v>0</v>
          </cell>
        </row>
        <row r="523">
          <cell r="B523" t="str">
            <v>16  -  17</v>
          </cell>
          <cell r="C523" t="str">
            <v>OB</v>
          </cell>
          <cell r="D523">
            <v>304</v>
          </cell>
          <cell r="E523">
            <v>456</v>
          </cell>
          <cell r="F523">
            <v>5</v>
          </cell>
          <cell r="G523">
            <v>0</v>
          </cell>
          <cell r="H523">
            <v>0</v>
          </cell>
          <cell r="I523">
            <v>5</v>
          </cell>
          <cell r="J523">
            <v>40</v>
          </cell>
          <cell r="K523">
            <v>0</v>
          </cell>
          <cell r="L523">
            <v>0</v>
          </cell>
          <cell r="M523">
            <v>0</v>
          </cell>
          <cell r="N523">
            <v>0</v>
          </cell>
          <cell r="O523">
            <v>20</v>
          </cell>
          <cell r="Q523" t="str">
            <v>Slippery Start 16:20</v>
          </cell>
          <cell r="T523">
            <v>523</v>
          </cell>
          <cell r="U523">
            <v>0</v>
          </cell>
          <cell r="V523">
            <v>0</v>
          </cell>
          <cell r="W523">
            <v>0</v>
          </cell>
          <cell r="X523">
            <v>0</v>
          </cell>
          <cell r="Y523">
            <v>0</v>
          </cell>
          <cell r="Z523">
            <v>0</v>
          </cell>
          <cell r="AA523">
            <v>0</v>
          </cell>
        </row>
        <row r="524">
          <cell r="B524" t="str">
            <v>17  -  18</v>
          </cell>
          <cell r="C524" t="str">
            <v>OB</v>
          </cell>
          <cell r="D524">
            <v>494</v>
          </cell>
          <cell r="E524">
            <v>592.79999999999995</v>
          </cell>
          <cell r="F524">
            <v>5</v>
          </cell>
          <cell r="G524">
            <v>0</v>
          </cell>
          <cell r="H524">
            <v>0</v>
          </cell>
          <cell r="I524">
            <v>5</v>
          </cell>
          <cell r="J524">
            <v>50</v>
          </cell>
          <cell r="K524">
            <v>0</v>
          </cell>
          <cell r="L524">
            <v>10</v>
          </cell>
          <cell r="M524">
            <v>0</v>
          </cell>
          <cell r="N524">
            <v>0</v>
          </cell>
          <cell r="O524">
            <v>0</v>
          </cell>
          <cell r="Q524" t="str">
            <v>Shift Change</v>
          </cell>
          <cell r="T524">
            <v>524</v>
          </cell>
          <cell r="U524">
            <v>0</v>
          </cell>
          <cell r="V524">
            <v>0</v>
          </cell>
          <cell r="W524">
            <v>0</v>
          </cell>
          <cell r="X524">
            <v>0</v>
          </cell>
          <cell r="Y524">
            <v>0</v>
          </cell>
          <cell r="Z524">
            <v>0</v>
          </cell>
          <cell r="AA524">
            <v>0</v>
          </cell>
        </row>
        <row r="525">
          <cell r="B525" t="str">
            <v>18  -  19</v>
          </cell>
          <cell r="C525" t="str">
            <v>OB</v>
          </cell>
          <cell r="D525">
            <v>342</v>
          </cell>
          <cell r="E525">
            <v>456</v>
          </cell>
          <cell r="F525">
            <v>6</v>
          </cell>
          <cell r="G525">
            <v>0</v>
          </cell>
          <cell r="H525">
            <v>0</v>
          </cell>
          <cell r="I525">
            <v>6</v>
          </cell>
          <cell r="J525">
            <v>45</v>
          </cell>
          <cell r="K525">
            <v>0</v>
          </cell>
          <cell r="L525">
            <v>15</v>
          </cell>
          <cell r="M525">
            <v>0</v>
          </cell>
          <cell r="N525">
            <v>0</v>
          </cell>
          <cell r="O525">
            <v>0</v>
          </cell>
          <cell r="Q525" t="str">
            <v>P2H, Start 18:15</v>
          </cell>
          <cell r="T525">
            <v>525</v>
          </cell>
          <cell r="U525">
            <v>0</v>
          </cell>
          <cell r="V525">
            <v>0</v>
          </cell>
          <cell r="W525">
            <v>0</v>
          </cell>
          <cell r="X525">
            <v>0</v>
          </cell>
          <cell r="Y525">
            <v>0</v>
          </cell>
          <cell r="Z525">
            <v>0</v>
          </cell>
          <cell r="AA525">
            <v>0</v>
          </cell>
        </row>
        <row r="526">
          <cell r="B526" t="str">
            <v>19  -  20</v>
          </cell>
          <cell r="C526" t="str">
            <v>OB</v>
          </cell>
          <cell r="D526">
            <v>0</v>
          </cell>
          <cell r="E526">
            <v>0</v>
          </cell>
          <cell r="F526">
            <v>0</v>
          </cell>
          <cell r="G526">
            <v>0</v>
          </cell>
          <cell r="H526">
            <v>0</v>
          </cell>
          <cell r="I526">
            <v>0</v>
          </cell>
          <cell r="J526">
            <v>0</v>
          </cell>
          <cell r="K526">
            <v>0</v>
          </cell>
          <cell r="L526">
            <v>0</v>
          </cell>
          <cell r="M526">
            <v>0</v>
          </cell>
          <cell r="N526">
            <v>60</v>
          </cell>
          <cell r="O526">
            <v>0</v>
          </cell>
          <cell r="Q526" t="str">
            <v>Rain</v>
          </cell>
          <cell r="T526">
            <v>526</v>
          </cell>
          <cell r="U526">
            <v>0</v>
          </cell>
          <cell r="V526">
            <v>0</v>
          </cell>
          <cell r="W526">
            <v>0</v>
          </cell>
          <cell r="X526">
            <v>0</v>
          </cell>
          <cell r="Y526">
            <v>0</v>
          </cell>
          <cell r="Z526">
            <v>0</v>
          </cell>
          <cell r="AA526">
            <v>0</v>
          </cell>
        </row>
        <row r="527">
          <cell r="B527" t="str">
            <v>20  -  21</v>
          </cell>
          <cell r="C527" t="str">
            <v>OB</v>
          </cell>
          <cell r="D527">
            <v>0</v>
          </cell>
          <cell r="E527">
            <v>0</v>
          </cell>
          <cell r="F527">
            <v>0</v>
          </cell>
          <cell r="G527">
            <v>0</v>
          </cell>
          <cell r="H527">
            <v>0</v>
          </cell>
          <cell r="I527">
            <v>0</v>
          </cell>
          <cell r="J527">
            <v>0</v>
          </cell>
          <cell r="K527">
            <v>0</v>
          </cell>
          <cell r="L527">
            <v>0</v>
          </cell>
          <cell r="M527">
            <v>0</v>
          </cell>
          <cell r="N527">
            <v>60</v>
          </cell>
          <cell r="O527">
            <v>0</v>
          </cell>
          <cell r="Q527" t="str">
            <v>Rain</v>
          </cell>
          <cell r="T527">
            <v>527</v>
          </cell>
          <cell r="U527">
            <v>0</v>
          </cell>
          <cell r="V527">
            <v>0</v>
          </cell>
          <cell r="W527">
            <v>0</v>
          </cell>
          <cell r="X527">
            <v>0</v>
          </cell>
          <cell r="Y527">
            <v>0</v>
          </cell>
          <cell r="Z527">
            <v>0</v>
          </cell>
          <cell r="AA527">
            <v>0</v>
          </cell>
        </row>
        <row r="528">
          <cell r="B528" t="str">
            <v>21  -  22</v>
          </cell>
          <cell r="C528" t="str">
            <v>OB</v>
          </cell>
          <cell r="D528">
            <v>0</v>
          </cell>
          <cell r="E528">
            <v>0</v>
          </cell>
          <cell r="F528">
            <v>0</v>
          </cell>
          <cell r="G528">
            <v>0</v>
          </cell>
          <cell r="H528">
            <v>0</v>
          </cell>
          <cell r="I528">
            <v>0</v>
          </cell>
          <cell r="J528">
            <v>0</v>
          </cell>
          <cell r="K528">
            <v>0</v>
          </cell>
          <cell r="L528">
            <v>0</v>
          </cell>
          <cell r="M528">
            <v>0</v>
          </cell>
          <cell r="N528">
            <v>60</v>
          </cell>
          <cell r="O528">
            <v>0</v>
          </cell>
          <cell r="Q528" t="str">
            <v>Rain</v>
          </cell>
          <cell r="T528">
            <v>528</v>
          </cell>
          <cell r="U528">
            <v>0</v>
          </cell>
          <cell r="V528">
            <v>0</v>
          </cell>
          <cell r="W528">
            <v>0</v>
          </cell>
          <cell r="X528">
            <v>0</v>
          </cell>
          <cell r="Y528">
            <v>0</v>
          </cell>
          <cell r="Z528">
            <v>0</v>
          </cell>
          <cell r="AA528">
            <v>0</v>
          </cell>
        </row>
        <row r="529">
          <cell r="B529" t="str">
            <v>22  -  23</v>
          </cell>
          <cell r="C529" t="str">
            <v>OB</v>
          </cell>
          <cell r="D529">
            <v>0</v>
          </cell>
          <cell r="E529">
            <v>0</v>
          </cell>
          <cell r="F529">
            <v>0</v>
          </cell>
          <cell r="G529">
            <v>0</v>
          </cell>
          <cell r="H529">
            <v>0</v>
          </cell>
          <cell r="I529">
            <v>0</v>
          </cell>
          <cell r="J529">
            <v>0</v>
          </cell>
          <cell r="K529">
            <v>0</v>
          </cell>
          <cell r="L529">
            <v>0</v>
          </cell>
          <cell r="M529">
            <v>0</v>
          </cell>
          <cell r="N529">
            <v>60</v>
          </cell>
          <cell r="O529">
            <v>0</v>
          </cell>
          <cell r="Q529" t="str">
            <v>Rain</v>
          </cell>
          <cell r="T529">
            <v>529</v>
          </cell>
          <cell r="U529">
            <v>0</v>
          </cell>
          <cell r="V529">
            <v>0</v>
          </cell>
          <cell r="W529">
            <v>0</v>
          </cell>
          <cell r="X529">
            <v>0</v>
          </cell>
          <cell r="Y529">
            <v>0</v>
          </cell>
          <cell r="Z529">
            <v>0</v>
          </cell>
          <cell r="AA529">
            <v>0</v>
          </cell>
        </row>
        <row r="530">
          <cell r="B530" t="str">
            <v>23  -  24</v>
          </cell>
          <cell r="C530" t="str">
            <v>OB</v>
          </cell>
          <cell r="D530">
            <v>0</v>
          </cell>
          <cell r="E530">
            <v>0</v>
          </cell>
          <cell r="F530">
            <v>0</v>
          </cell>
          <cell r="G530">
            <v>0</v>
          </cell>
          <cell r="H530">
            <v>0</v>
          </cell>
          <cell r="I530">
            <v>0</v>
          </cell>
          <cell r="J530">
            <v>0</v>
          </cell>
          <cell r="K530">
            <v>0</v>
          </cell>
          <cell r="L530">
            <v>0</v>
          </cell>
          <cell r="M530">
            <v>0</v>
          </cell>
          <cell r="N530">
            <v>0</v>
          </cell>
          <cell r="O530">
            <v>60</v>
          </cell>
          <cell r="Q530" t="str">
            <v>Slippery</v>
          </cell>
          <cell r="T530">
            <v>530</v>
          </cell>
          <cell r="U530">
            <v>0</v>
          </cell>
          <cell r="V530">
            <v>0</v>
          </cell>
          <cell r="W530">
            <v>0</v>
          </cell>
          <cell r="X530">
            <v>0</v>
          </cell>
          <cell r="Y530">
            <v>0</v>
          </cell>
          <cell r="Z530">
            <v>0</v>
          </cell>
          <cell r="AA530">
            <v>0</v>
          </cell>
        </row>
        <row r="531">
          <cell r="B531" t="str">
            <v>24  -  01</v>
          </cell>
          <cell r="C531" t="str">
            <v>OB</v>
          </cell>
          <cell r="D531">
            <v>0</v>
          </cell>
          <cell r="E531">
            <v>0</v>
          </cell>
          <cell r="F531">
            <v>0</v>
          </cell>
          <cell r="G531">
            <v>0</v>
          </cell>
          <cell r="H531">
            <v>0</v>
          </cell>
          <cell r="I531">
            <v>0</v>
          </cell>
          <cell r="J531">
            <v>0</v>
          </cell>
          <cell r="K531">
            <v>0</v>
          </cell>
          <cell r="L531">
            <v>60</v>
          </cell>
          <cell r="M531">
            <v>0</v>
          </cell>
          <cell r="N531">
            <v>0</v>
          </cell>
          <cell r="O531">
            <v>0</v>
          </cell>
          <cell r="Q531" t="str">
            <v>Rest Time</v>
          </cell>
          <cell r="T531">
            <v>531</v>
          </cell>
          <cell r="U531">
            <v>0</v>
          </cell>
          <cell r="V531">
            <v>0</v>
          </cell>
          <cell r="W531">
            <v>0</v>
          </cell>
          <cell r="X531">
            <v>0</v>
          </cell>
          <cell r="Y531">
            <v>0</v>
          </cell>
          <cell r="Z531">
            <v>0</v>
          </cell>
          <cell r="AA531">
            <v>0</v>
          </cell>
        </row>
        <row r="532">
          <cell r="B532" t="str">
            <v>01  -  02</v>
          </cell>
          <cell r="C532" t="str">
            <v>OB</v>
          </cell>
          <cell r="D532">
            <v>0</v>
          </cell>
          <cell r="E532">
            <v>0</v>
          </cell>
          <cell r="F532">
            <v>0</v>
          </cell>
          <cell r="G532">
            <v>0</v>
          </cell>
          <cell r="H532">
            <v>0</v>
          </cell>
          <cell r="I532">
            <v>0</v>
          </cell>
          <cell r="J532">
            <v>0</v>
          </cell>
          <cell r="K532">
            <v>0</v>
          </cell>
          <cell r="L532">
            <v>0</v>
          </cell>
          <cell r="M532">
            <v>0</v>
          </cell>
          <cell r="N532">
            <v>0</v>
          </cell>
          <cell r="O532">
            <v>60</v>
          </cell>
          <cell r="Q532" t="str">
            <v>Slippery</v>
          </cell>
          <cell r="T532">
            <v>532</v>
          </cell>
          <cell r="U532">
            <v>0</v>
          </cell>
          <cell r="V532">
            <v>0</v>
          </cell>
          <cell r="W532">
            <v>0</v>
          </cell>
          <cell r="X532">
            <v>0</v>
          </cell>
          <cell r="Y532">
            <v>0</v>
          </cell>
          <cell r="Z532">
            <v>0</v>
          </cell>
          <cell r="AA532">
            <v>0</v>
          </cell>
        </row>
        <row r="533">
          <cell r="B533" t="str">
            <v>02  -  03</v>
          </cell>
          <cell r="C533" t="str">
            <v>OB</v>
          </cell>
          <cell r="D533">
            <v>494</v>
          </cell>
          <cell r="E533">
            <v>494</v>
          </cell>
          <cell r="F533">
            <v>7</v>
          </cell>
          <cell r="G533">
            <v>0</v>
          </cell>
          <cell r="H533">
            <v>0</v>
          </cell>
          <cell r="I533">
            <v>7</v>
          </cell>
          <cell r="J533">
            <v>60</v>
          </cell>
          <cell r="K533">
            <v>0</v>
          </cell>
          <cell r="L533">
            <v>0</v>
          </cell>
          <cell r="M533">
            <v>0</v>
          </cell>
          <cell r="N533">
            <v>0</v>
          </cell>
          <cell r="O533">
            <v>0</v>
          </cell>
          <cell r="Q533" t="str">
            <v>Start 02:00</v>
          </cell>
          <cell r="T533">
            <v>533</v>
          </cell>
          <cell r="U533">
            <v>0</v>
          </cell>
          <cell r="V533">
            <v>0</v>
          </cell>
          <cell r="W533">
            <v>0</v>
          </cell>
          <cell r="X533">
            <v>0</v>
          </cell>
          <cell r="Y533">
            <v>0</v>
          </cell>
          <cell r="Z533">
            <v>0</v>
          </cell>
          <cell r="AA533">
            <v>0</v>
          </cell>
        </row>
        <row r="534">
          <cell r="B534" t="str">
            <v>03  -  04</v>
          </cell>
          <cell r="C534" t="str">
            <v>OB</v>
          </cell>
          <cell r="D534">
            <v>0</v>
          </cell>
          <cell r="E534">
            <v>0</v>
          </cell>
          <cell r="F534">
            <v>0</v>
          </cell>
          <cell r="G534">
            <v>0</v>
          </cell>
          <cell r="H534">
            <v>0</v>
          </cell>
          <cell r="I534">
            <v>0</v>
          </cell>
          <cell r="J534">
            <v>0</v>
          </cell>
          <cell r="K534">
            <v>0</v>
          </cell>
          <cell r="L534">
            <v>0</v>
          </cell>
          <cell r="M534">
            <v>0</v>
          </cell>
          <cell r="N534">
            <v>60</v>
          </cell>
          <cell r="O534">
            <v>0</v>
          </cell>
          <cell r="Q534" t="str">
            <v>Rain</v>
          </cell>
          <cell r="T534">
            <v>534</v>
          </cell>
          <cell r="U534">
            <v>0</v>
          </cell>
          <cell r="V534">
            <v>0</v>
          </cell>
          <cell r="W534">
            <v>0</v>
          </cell>
          <cell r="X534">
            <v>0</v>
          </cell>
          <cell r="Y534">
            <v>0</v>
          </cell>
          <cell r="Z534">
            <v>0</v>
          </cell>
          <cell r="AA534">
            <v>0</v>
          </cell>
        </row>
        <row r="535">
          <cell r="B535" t="str">
            <v>04  -  05</v>
          </cell>
          <cell r="C535" t="str">
            <v>OB</v>
          </cell>
          <cell r="D535">
            <v>0</v>
          </cell>
          <cell r="E535">
            <v>0</v>
          </cell>
          <cell r="F535">
            <v>0</v>
          </cell>
          <cell r="G535">
            <v>0</v>
          </cell>
          <cell r="H535">
            <v>0</v>
          </cell>
          <cell r="I535">
            <v>0</v>
          </cell>
          <cell r="J535">
            <v>0</v>
          </cell>
          <cell r="K535">
            <v>0</v>
          </cell>
          <cell r="L535">
            <v>0</v>
          </cell>
          <cell r="M535">
            <v>0</v>
          </cell>
          <cell r="N535">
            <v>0</v>
          </cell>
          <cell r="O535">
            <v>60</v>
          </cell>
          <cell r="Q535" t="str">
            <v>Slippery</v>
          </cell>
          <cell r="T535">
            <v>535</v>
          </cell>
          <cell r="U535">
            <v>0</v>
          </cell>
          <cell r="V535">
            <v>0</v>
          </cell>
          <cell r="W535">
            <v>0</v>
          </cell>
          <cell r="X535">
            <v>0</v>
          </cell>
          <cell r="Y535">
            <v>0</v>
          </cell>
          <cell r="Z535">
            <v>0</v>
          </cell>
          <cell r="AA535">
            <v>0</v>
          </cell>
        </row>
        <row r="536">
          <cell r="B536" t="str">
            <v>05  -  06</v>
          </cell>
          <cell r="C536" t="str">
            <v>OB</v>
          </cell>
          <cell r="D536">
            <v>0</v>
          </cell>
          <cell r="E536">
            <v>0</v>
          </cell>
          <cell r="F536">
            <v>0</v>
          </cell>
          <cell r="G536">
            <v>0</v>
          </cell>
          <cell r="H536">
            <v>0</v>
          </cell>
          <cell r="I536">
            <v>0</v>
          </cell>
          <cell r="J536">
            <v>0</v>
          </cell>
          <cell r="K536">
            <v>0</v>
          </cell>
          <cell r="L536">
            <v>0</v>
          </cell>
          <cell r="M536">
            <v>0</v>
          </cell>
          <cell r="N536">
            <v>0</v>
          </cell>
          <cell r="O536">
            <v>60</v>
          </cell>
          <cell r="Q536" t="str">
            <v>Slippery</v>
          </cell>
          <cell r="T536">
            <v>536</v>
          </cell>
          <cell r="U536">
            <v>0</v>
          </cell>
          <cell r="V536">
            <v>0</v>
          </cell>
          <cell r="W536">
            <v>0</v>
          </cell>
          <cell r="X536">
            <v>0</v>
          </cell>
          <cell r="Y536">
            <v>0</v>
          </cell>
          <cell r="Z536">
            <v>0</v>
          </cell>
          <cell r="AA536">
            <v>0</v>
          </cell>
        </row>
        <row r="537">
          <cell r="B537" t="str">
            <v>06  -  07</v>
          </cell>
          <cell r="C537" t="str">
            <v>OB</v>
          </cell>
          <cell r="D537">
            <v>0</v>
          </cell>
          <cell r="E537">
            <v>0</v>
          </cell>
          <cell r="F537">
            <v>0</v>
          </cell>
          <cell r="G537">
            <v>0</v>
          </cell>
          <cell r="H537">
            <v>0</v>
          </cell>
          <cell r="I537">
            <v>0</v>
          </cell>
          <cell r="J537">
            <v>0</v>
          </cell>
          <cell r="K537">
            <v>30</v>
          </cell>
          <cell r="L537">
            <v>0</v>
          </cell>
          <cell r="M537">
            <v>0</v>
          </cell>
          <cell r="N537">
            <v>0</v>
          </cell>
          <cell r="O537">
            <v>30</v>
          </cell>
          <cell r="Q537" t="str">
            <v>Slippery</v>
          </cell>
          <cell r="T537">
            <v>537</v>
          </cell>
          <cell r="U537">
            <v>0</v>
          </cell>
          <cell r="V537">
            <v>0</v>
          </cell>
          <cell r="W537">
            <v>0</v>
          </cell>
          <cell r="X537">
            <v>0</v>
          </cell>
          <cell r="Y537">
            <v>0</v>
          </cell>
          <cell r="Z537">
            <v>0</v>
          </cell>
          <cell r="AA537">
            <v>0</v>
          </cell>
        </row>
        <row r="538">
          <cell r="B538" t="str">
            <v>RESUME</v>
          </cell>
          <cell r="C538" t="str">
            <v>PROD</v>
          </cell>
          <cell r="E538" t="str">
            <v>PROD'TY</v>
          </cell>
          <cell r="G538" t="str">
            <v>WORK HOURS</v>
          </cell>
          <cell r="J538" t="str">
            <v>LOST TIME</v>
          </cell>
          <cell r="L538" t="str">
            <v>DOWN</v>
          </cell>
          <cell r="M538" t="str">
            <v>PA</v>
          </cell>
          <cell r="O538" t="str">
            <v>UA PROD</v>
          </cell>
          <cell r="Q538" t="str">
            <v>OPERATOR</v>
          </cell>
          <cell r="R538" t="str">
            <v>GROUP LEADER</v>
          </cell>
          <cell r="T538">
            <v>538</v>
          </cell>
        </row>
        <row r="539">
          <cell r="B539" t="str">
            <v>GROUP</v>
          </cell>
          <cell r="C539" t="str">
            <v>WASTE</v>
          </cell>
          <cell r="D539" t="str">
            <v>CC</v>
          </cell>
          <cell r="E539" t="str">
            <v>WASTE</v>
          </cell>
          <cell r="F539" t="str">
            <v>CC</v>
          </cell>
          <cell r="G539" t="str">
            <v>WASTE</v>
          </cell>
          <cell r="H539" t="str">
            <v>CC</v>
          </cell>
          <cell r="I539" t="str">
            <v>GEN</v>
          </cell>
          <cell r="J539" t="str">
            <v>DELAY</v>
          </cell>
          <cell r="K539" t="str">
            <v>IDLE</v>
          </cell>
          <cell r="L539" t="str">
            <v>TIME</v>
          </cell>
          <cell r="M539" t="str">
            <v>PLAN</v>
          </cell>
          <cell r="N539" t="str">
            <v>ACT</v>
          </cell>
          <cell r="O539" t="str">
            <v>PLAN</v>
          </cell>
          <cell r="P539" t="str">
            <v>ACT</v>
          </cell>
          <cell r="T539">
            <v>539</v>
          </cell>
        </row>
        <row r="540">
          <cell r="B540" t="str">
            <v>Shift 1</v>
          </cell>
          <cell r="C540">
            <v>2660</v>
          </cell>
          <cell r="D540">
            <v>0</v>
          </cell>
          <cell r="E540">
            <v>456</v>
          </cell>
          <cell r="F540">
            <v>0</v>
          </cell>
          <cell r="G540">
            <v>5.833333333333333</v>
          </cell>
          <cell r="H540">
            <v>0</v>
          </cell>
          <cell r="I540">
            <v>0</v>
          </cell>
          <cell r="J540">
            <v>1.1666666666666667</v>
          </cell>
          <cell r="K540">
            <v>1</v>
          </cell>
          <cell r="L540">
            <v>0</v>
          </cell>
          <cell r="M540">
            <v>0.95</v>
          </cell>
          <cell r="N540">
            <v>1</v>
          </cell>
          <cell r="O540">
            <v>0.875</v>
          </cell>
          <cell r="P540">
            <v>0.72916666666666663</v>
          </cell>
          <cell r="Q540">
            <v>0</v>
          </cell>
          <cell r="R540">
            <v>0</v>
          </cell>
          <cell r="T540">
            <v>540</v>
          </cell>
          <cell r="U540">
            <v>0</v>
          </cell>
          <cell r="V540">
            <v>0</v>
          </cell>
          <cell r="W540">
            <v>0</v>
          </cell>
          <cell r="X540">
            <v>0</v>
          </cell>
          <cell r="Y540">
            <v>0</v>
          </cell>
          <cell r="Z540">
            <v>0</v>
          </cell>
          <cell r="AA540">
            <v>0</v>
          </cell>
        </row>
        <row r="541">
          <cell r="B541" t="str">
            <v>Shift 2</v>
          </cell>
          <cell r="C541">
            <v>1140</v>
          </cell>
          <cell r="D541">
            <v>0</v>
          </cell>
          <cell r="E541">
            <v>506.66666666666669</v>
          </cell>
          <cell r="F541">
            <v>0</v>
          </cell>
          <cell r="G541">
            <v>2.25</v>
          </cell>
          <cell r="H541">
            <v>0</v>
          </cell>
          <cell r="I541">
            <v>0</v>
          </cell>
          <cell r="J541">
            <v>0.41666666666666669</v>
          </cell>
          <cell r="K541">
            <v>5.333333333333333</v>
          </cell>
          <cell r="L541">
            <v>0</v>
          </cell>
          <cell r="M541">
            <v>0.95</v>
          </cell>
          <cell r="N541">
            <v>1</v>
          </cell>
          <cell r="O541">
            <v>0.875</v>
          </cell>
          <cell r="P541">
            <v>0.28125</v>
          </cell>
          <cell r="Q541">
            <v>0</v>
          </cell>
          <cell r="R541">
            <v>0</v>
          </cell>
          <cell r="T541">
            <v>541</v>
          </cell>
          <cell r="U541">
            <v>0</v>
          </cell>
          <cell r="V541">
            <v>0</v>
          </cell>
          <cell r="W541">
            <v>0</v>
          </cell>
          <cell r="X541">
            <v>0</v>
          </cell>
          <cell r="Y541">
            <v>0</v>
          </cell>
          <cell r="Z541">
            <v>0</v>
          </cell>
          <cell r="AA541">
            <v>0</v>
          </cell>
        </row>
        <row r="542">
          <cell r="B542" t="str">
            <v>Shift 3</v>
          </cell>
          <cell r="C542">
            <v>494</v>
          </cell>
          <cell r="D542">
            <v>0</v>
          </cell>
          <cell r="E542">
            <v>494</v>
          </cell>
          <cell r="F542">
            <v>0</v>
          </cell>
          <cell r="G542">
            <v>1</v>
          </cell>
          <cell r="H542">
            <v>0</v>
          </cell>
          <cell r="I542">
            <v>0.5</v>
          </cell>
          <cell r="J542">
            <v>1</v>
          </cell>
          <cell r="K542">
            <v>5.5</v>
          </cell>
          <cell r="L542">
            <v>0</v>
          </cell>
          <cell r="M542">
            <v>0.95</v>
          </cell>
          <cell r="N542">
            <v>1</v>
          </cell>
          <cell r="O542">
            <v>0.875</v>
          </cell>
          <cell r="P542">
            <v>0.1875</v>
          </cell>
          <cell r="Q542">
            <v>0</v>
          </cell>
          <cell r="R542">
            <v>0</v>
          </cell>
          <cell r="T542">
            <v>542</v>
          </cell>
          <cell r="U542">
            <v>0</v>
          </cell>
          <cell r="V542">
            <v>0</v>
          </cell>
          <cell r="W542">
            <v>0</v>
          </cell>
          <cell r="X542">
            <v>0</v>
          </cell>
          <cell r="Y542">
            <v>0</v>
          </cell>
          <cell r="Z542">
            <v>0</v>
          </cell>
          <cell r="AA542">
            <v>0</v>
          </cell>
        </row>
        <row r="543">
          <cell r="B543" t="str">
            <v>Shift 6</v>
          </cell>
          <cell r="C543">
            <v>3458</v>
          </cell>
          <cell r="D543">
            <v>0</v>
          </cell>
          <cell r="E543">
            <v>471.54545454545456</v>
          </cell>
          <cell r="F543">
            <v>0</v>
          </cell>
          <cell r="G543">
            <v>7.333333333333333</v>
          </cell>
          <cell r="H543">
            <v>0</v>
          </cell>
          <cell r="I543">
            <v>0</v>
          </cell>
          <cell r="J543">
            <v>1.3333333333333333</v>
          </cell>
          <cell r="K543">
            <v>2.3333333333333335</v>
          </cell>
          <cell r="L543">
            <v>0</v>
          </cell>
          <cell r="M543">
            <v>0.95</v>
          </cell>
          <cell r="N543">
            <v>1</v>
          </cell>
          <cell r="O543">
            <v>0.875</v>
          </cell>
          <cell r="P543">
            <v>0.66666666666666663</v>
          </cell>
          <cell r="Q543" t="str">
            <v>Minarto</v>
          </cell>
          <cell r="R543" t="str">
            <v>Sutarno</v>
          </cell>
          <cell r="T543">
            <v>543</v>
          </cell>
          <cell r="U543">
            <v>0</v>
          </cell>
          <cell r="V543">
            <v>0</v>
          </cell>
          <cell r="W543">
            <v>0</v>
          </cell>
          <cell r="X543">
            <v>0</v>
          </cell>
          <cell r="Y543">
            <v>0</v>
          </cell>
          <cell r="Z543">
            <v>0</v>
          </cell>
          <cell r="AA543">
            <v>0</v>
          </cell>
        </row>
        <row r="544">
          <cell r="B544" t="str">
            <v>Shift 7</v>
          </cell>
          <cell r="C544">
            <v>836</v>
          </cell>
          <cell r="D544">
            <v>0</v>
          </cell>
          <cell r="E544">
            <v>477.71428571428572</v>
          </cell>
          <cell r="F544">
            <v>0</v>
          </cell>
          <cell r="G544">
            <v>1.75</v>
          </cell>
          <cell r="H544">
            <v>0</v>
          </cell>
          <cell r="I544">
            <v>0.5</v>
          </cell>
          <cell r="J544">
            <v>1.25</v>
          </cell>
          <cell r="K544">
            <v>9.5</v>
          </cell>
          <cell r="L544">
            <v>0</v>
          </cell>
          <cell r="M544">
            <v>0.95</v>
          </cell>
          <cell r="N544">
            <v>1</v>
          </cell>
          <cell r="O544">
            <v>0.875</v>
          </cell>
          <cell r="P544">
            <v>0.17307692307692307</v>
          </cell>
          <cell r="Q544" t="str">
            <v>Asmuliadi</v>
          </cell>
          <cell r="R544" t="str">
            <v>Sudarso</v>
          </cell>
          <cell r="T544">
            <v>544</v>
          </cell>
          <cell r="U544">
            <v>0</v>
          </cell>
          <cell r="V544">
            <v>0</v>
          </cell>
          <cell r="W544">
            <v>0</v>
          </cell>
          <cell r="X544">
            <v>0</v>
          </cell>
          <cell r="Y544">
            <v>0</v>
          </cell>
          <cell r="Z544">
            <v>0</v>
          </cell>
          <cell r="AA544">
            <v>0</v>
          </cell>
        </row>
        <row r="545">
          <cell r="B545" t="str">
            <v>TOTAL</v>
          </cell>
          <cell r="C545">
            <v>4294</v>
          </cell>
          <cell r="D545">
            <v>0</v>
          </cell>
          <cell r="E545">
            <v>472.7339449541285</v>
          </cell>
          <cell r="F545">
            <v>0</v>
          </cell>
          <cell r="G545">
            <v>9.0833333333333321</v>
          </cell>
          <cell r="H545">
            <v>0</v>
          </cell>
          <cell r="I545">
            <v>0.5</v>
          </cell>
          <cell r="J545">
            <v>2.583333333333333</v>
          </cell>
          <cell r="K545">
            <v>11.833333333333334</v>
          </cell>
          <cell r="L545">
            <v>0</v>
          </cell>
          <cell r="M545">
            <v>0.95</v>
          </cell>
          <cell r="N545">
            <v>1</v>
          </cell>
          <cell r="O545">
            <v>0.875</v>
          </cell>
          <cell r="P545">
            <v>0.39930555555555558</v>
          </cell>
          <cell r="Q545" t="str">
            <v>Hiras Silaban</v>
          </cell>
          <cell r="R545" t="str">
            <v>Fresye A L</v>
          </cell>
          <cell r="T545">
            <v>545</v>
          </cell>
          <cell r="U545">
            <v>0</v>
          </cell>
          <cell r="V545">
            <v>0</v>
          </cell>
          <cell r="W545">
            <v>0</v>
          </cell>
          <cell r="X545">
            <v>0</v>
          </cell>
          <cell r="Y545">
            <v>0</v>
          </cell>
          <cell r="Z545">
            <v>0</v>
          </cell>
          <cell r="AA545">
            <v>0</v>
          </cell>
        </row>
        <row r="546">
          <cell r="T546">
            <v>546</v>
          </cell>
        </row>
        <row r="547">
          <cell r="B547" t="str">
            <v>TIME</v>
          </cell>
          <cell r="C547" t="str">
            <v>WASTE</v>
          </cell>
          <cell r="D547" t="str">
            <v>EX1014</v>
          </cell>
          <cell r="E547" t="str">
            <v>TYPE</v>
          </cell>
          <cell r="F547" t="str">
            <v>PC 1250</v>
          </cell>
          <cell r="H547" t="str">
            <v>Plan Prod'ty :</v>
          </cell>
          <cell r="J547">
            <v>400</v>
          </cell>
          <cell r="M547" t="str">
            <v>Distance :</v>
          </cell>
          <cell r="O547">
            <v>3.6583558356579697</v>
          </cell>
          <cell r="T547">
            <v>547</v>
          </cell>
          <cell r="U547" t="str">
            <v>EX1014</v>
          </cell>
        </row>
        <row r="548">
          <cell r="C548" t="str">
            <v>MAT</v>
          </cell>
          <cell r="D548" t="str">
            <v>PROD</v>
          </cell>
          <cell r="E548" t="str">
            <v>PROD'TY</v>
          </cell>
          <cell r="F548" t="str">
            <v>Q'TY DT</v>
          </cell>
          <cell r="J548" t="str">
            <v>HOURS</v>
          </cell>
          <cell r="Q548" t="str">
            <v>REMARK PRODUKTIVITAS</v>
          </cell>
          <cell r="T548">
            <v>548</v>
          </cell>
          <cell r="U548" t="str">
            <v>ROM</v>
          </cell>
          <cell r="V548" t="str">
            <v>Crush1</v>
          </cell>
          <cell r="W548" t="str">
            <v>Crush2</v>
          </cell>
          <cell r="X548" t="str">
            <v>Crush3</v>
          </cell>
          <cell r="Y548" t="str">
            <v>Crush4</v>
          </cell>
          <cell r="Z548" t="str">
            <v>Crush5</v>
          </cell>
          <cell r="AA548" t="str">
            <v>Crush6</v>
          </cell>
        </row>
        <row r="549">
          <cell r="E549" t="str">
            <v>( By work )</v>
          </cell>
          <cell r="F549" t="str">
            <v>785</v>
          </cell>
          <cell r="G549" t="str">
            <v>785-CB</v>
          </cell>
          <cell r="H549" t="str">
            <v>A40/HM</v>
          </cell>
          <cell r="I549" t="str">
            <v>Total</v>
          </cell>
          <cell r="J549" t="str">
            <v>Work</v>
          </cell>
          <cell r="K549" t="str">
            <v>General</v>
          </cell>
          <cell r="L549" t="str">
            <v>Delay</v>
          </cell>
          <cell r="M549" t="str">
            <v>Idle</v>
          </cell>
          <cell r="N549" t="str">
            <v>Rain</v>
          </cell>
          <cell r="O549" t="str">
            <v>Slipp</v>
          </cell>
          <cell r="P549" t="str">
            <v>B/D</v>
          </cell>
          <cell r="T549">
            <v>549</v>
          </cell>
        </row>
        <row r="550">
          <cell r="B550" t="str">
            <v>07  - 08</v>
          </cell>
          <cell r="C550" t="str">
            <v>OB</v>
          </cell>
          <cell r="D550">
            <v>266</v>
          </cell>
          <cell r="E550">
            <v>532</v>
          </cell>
          <cell r="F550">
            <v>5</v>
          </cell>
          <cell r="G550">
            <v>0</v>
          </cell>
          <cell r="H550">
            <v>0</v>
          </cell>
          <cell r="I550">
            <v>5</v>
          </cell>
          <cell r="J550">
            <v>30</v>
          </cell>
          <cell r="K550">
            <v>0</v>
          </cell>
          <cell r="L550">
            <v>30</v>
          </cell>
          <cell r="M550">
            <v>0</v>
          </cell>
          <cell r="N550">
            <v>0</v>
          </cell>
          <cell r="O550">
            <v>0</v>
          </cell>
          <cell r="Q550" t="str">
            <v>Waiting Operator, P2H Start 07:30</v>
          </cell>
          <cell r="T550">
            <v>550</v>
          </cell>
          <cell r="U550">
            <v>0</v>
          </cell>
          <cell r="V550">
            <v>0</v>
          </cell>
          <cell r="W550">
            <v>0</v>
          </cell>
          <cell r="X550">
            <v>0</v>
          </cell>
          <cell r="Y550">
            <v>0</v>
          </cell>
          <cell r="Z550">
            <v>0</v>
          </cell>
          <cell r="AA550">
            <v>0</v>
          </cell>
        </row>
        <row r="551">
          <cell r="B551" t="str">
            <v>08  - 09</v>
          </cell>
          <cell r="C551" t="str">
            <v>OB</v>
          </cell>
          <cell r="D551">
            <v>304</v>
          </cell>
          <cell r="E551">
            <v>405.33333333333331</v>
          </cell>
          <cell r="F551">
            <v>5</v>
          </cell>
          <cell r="G551">
            <v>0</v>
          </cell>
          <cell r="H551">
            <v>0</v>
          </cell>
          <cell r="I551">
            <v>5</v>
          </cell>
          <cell r="J551">
            <v>45</v>
          </cell>
          <cell r="K551">
            <v>0</v>
          </cell>
          <cell r="L551">
            <v>15</v>
          </cell>
          <cell r="M551">
            <v>0</v>
          </cell>
          <cell r="N551">
            <v>0</v>
          </cell>
          <cell r="O551">
            <v>0</v>
          </cell>
          <cell r="Q551" t="str">
            <v>Move Front 15'</v>
          </cell>
          <cell r="T551">
            <v>551</v>
          </cell>
          <cell r="U551">
            <v>0</v>
          </cell>
          <cell r="V551">
            <v>0</v>
          </cell>
          <cell r="W551">
            <v>0</v>
          </cell>
          <cell r="X551">
            <v>0</v>
          </cell>
          <cell r="Y551">
            <v>0</v>
          </cell>
          <cell r="Z551">
            <v>0</v>
          </cell>
          <cell r="AA551">
            <v>0</v>
          </cell>
        </row>
        <row r="552">
          <cell r="B552" t="str">
            <v>09  - 10</v>
          </cell>
          <cell r="C552" t="str">
            <v>OB</v>
          </cell>
          <cell r="D552">
            <v>190</v>
          </cell>
          <cell r="E552">
            <v>456</v>
          </cell>
          <cell r="F552">
            <v>4</v>
          </cell>
          <cell r="G552">
            <v>0</v>
          </cell>
          <cell r="H552">
            <v>0</v>
          </cell>
          <cell r="I552">
            <v>4</v>
          </cell>
          <cell r="J552">
            <v>25</v>
          </cell>
          <cell r="K552">
            <v>0</v>
          </cell>
          <cell r="L552">
            <v>15</v>
          </cell>
          <cell r="M552">
            <v>0</v>
          </cell>
          <cell r="N552">
            <v>0</v>
          </cell>
          <cell r="O552">
            <v>0</v>
          </cell>
          <cell r="P552">
            <v>20</v>
          </cell>
          <cell r="Q552" t="str">
            <v>09:40 Fiire Alarm On Terus,Move Front 15</v>
          </cell>
          <cell r="T552">
            <v>552</v>
          </cell>
          <cell r="U552">
            <v>0</v>
          </cell>
          <cell r="V552">
            <v>0</v>
          </cell>
          <cell r="W552">
            <v>0</v>
          </cell>
          <cell r="X552">
            <v>0</v>
          </cell>
          <cell r="Y552">
            <v>0</v>
          </cell>
          <cell r="Z552">
            <v>0</v>
          </cell>
          <cell r="AA552">
            <v>0</v>
          </cell>
        </row>
        <row r="553">
          <cell r="B553" t="str">
            <v>10  - 11</v>
          </cell>
          <cell r="C553" t="str">
            <v>OB</v>
          </cell>
          <cell r="D553">
            <v>0</v>
          </cell>
          <cell r="E553">
            <v>0</v>
          </cell>
          <cell r="F553">
            <v>0</v>
          </cell>
          <cell r="G553">
            <v>0</v>
          </cell>
          <cell r="H553">
            <v>0</v>
          </cell>
          <cell r="I553">
            <v>0</v>
          </cell>
          <cell r="J553">
            <v>0</v>
          </cell>
          <cell r="K553">
            <v>0</v>
          </cell>
          <cell r="L553">
            <v>0</v>
          </cell>
          <cell r="M553">
            <v>0</v>
          </cell>
          <cell r="N553">
            <v>0</v>
          </cell>
          <cell r="O553">
            <v>0</v>
          </cell>
          <cell r="P553">
            <v>60</v>
          </cell>
          <cell r="Q553" t="str">
            <v>Fiire Alarm On Terus</v>
          </cell>
          <cell r="T553">
            <v>553</v>
          </cell>
          <cell r="U553">
            <v>0</v>
          </cell>
          <cell r="V553">
            <v>0</v>
          </cell>
          <cell r="W553">
            <v>0</v>
          </cell>
          <cell r="X553">
            <v>0</v>
          </cell>
          <cell r="Y553">
            <v>0</v>
          </cell>
          <cell r="Z553">
            <v>0</v>
          </cell>
          <cell r="AA553">
            <v>0</v>
          </cell>
        </row>
        <row r="554">
          <cell r="B554" t="str">
            <v>11  - 12</v>
          </cell>
          <cell r="C554" t="str">
            <v>OB</v>
          </cell>
          <cell r="D554">
            <v>0</v>
          </cell>
          <cell r="E554">
            <v>0</v>
          </cell>
          <cell r="F554">
            <v>0</v>
          </cell>
          <cell r="G554">
            <v>0</v>
          </cell>
          <cell r="H554">
            <v>0</v>
          </cell>
          <cell r="I554">
            <v>0</v>
          </cell>
          <cell r="J554">
            <v>0</v>
          </cell>
          <cell r="K554">
            <v>0</v>
          </cell>
          <cell r="L554">
            <v>0</v>
          </cell>
          <cell r="M554">
            <v>0</v>
          </cell>
          <cell r="N554">
            <v>0</v>
          </cell>
          <cell r="O554">
            <v>0</v>
          </cell>
          <cell r="P554">
            <v>60</v>
          </cell>
          <cell r="Q554" t="str">
            <v>Fiire Alarm On Terus</v>
          </cell>
          <cell r="T554">
            <v>554</v>
          </cell>
          <cell r="U554">
            <v>0</v>
          </cell>
          <cell r="V554">
            <v>0</v>
          </cell>
          <cell r="W554">
            <v>0</v>
          </cell>
          <cell r="X554">
            <v>0</v>
          </cell>
          <cell r="Y554">
            <v>0</v>
          </cell>
          <cell r="Z554">
            <v>0</v>
          </cell>
          <cell r="AA554">
            <v>0</v>
          </cell>
        </row>
        <row r="555">
          <cell r="B555" t="str">
            <v>12  - 13</v>
          </cell>
          <cell r="C555" t="str">
            <v>OB</v>
          </cell>
          <cell r="D555">
            <v>0</v>
          </cell>
          <cell r="E555">
            <v>0</v>
          </cell>
          <cell r="F555">
            <v>0</v>
          </cell>
          <cell r="G555">
            <v>0</v>
          </cell>
          <cell r="H555">
            <v>0</v>
          </cell>
          <cell r="I555">
            <v>0</v>
          </cell>
          <cell r="J555">
            <v>0</v>
          </cell>
          <cell r="K555">
            <v>0</v>
          </cell>
          <cell r="L555">
            <v>0</v>
          </cell>
          <cell r="M555">
            <v>0</v>
          </cell>
          <cell r="N555">
            <v>0</v>
          </cell>
          <cell r="O555">
            <v>0</v>
          </cell>
          <cell r="P555">
            <v>60</v>
          </cell>
          <cell r="Q555" t="str">
            <v>Fiire Alarm On Terus</v>
          </cell>
          <cell r="T555">
            <v>555</v>
          </cell>
          <cell r="U555">
            <v>0</v>
          </cell>
          <cell r="V555">
            <v>0</v>
          </cell>
          <cell r="W555">
            <v>0</v>
          </cell>
          <cell r="X555">
            <v>0</v>
          </cell>
          <cell r="Y555">
            <v>0</v>
          </cell>
          <cell r="Z555">
            <v>0</v>
          </cell>
          <cell r="AA555">
            <v>0</v>
          </cell>
        </row>
        <row r="556">
          <cell r="B556" t="str">
            <v>13  -  14</v>
          </cell>
          <cell r="C556" t="str">
            <v>OB</v>
          </cell>
          <cell r="D556">
            <v>0</v>
          </cell>
          <cell r="E556">
            <v>0</v>
          </cell>
          <cell r="F556">
            <v>0</v>
          </cell>
          <cell r="G556">
            <v>0</v>
          </cell>
          <cell r="H556">
            <v>0</v>
          </cell>
          <cell r="I556">
            <v>0</v>
          </cell>
          <cell r="J556">
            <v>0</v>
          </cell>
          <cell r="K556">
            <v>0</v>
          </cell>
          <cell r="L556">
            <v>0</v>
          </cell>
          <cell r="M556">
            <v>0</v>
          </cell>
          <cell r="N556">
            <v>0</v>
          </cell>
          <cell r="O556">
            <v>0</v>
          </cell>
          <cell r="P556">
            <v>60</v>
          </cell>
          <cell r="Q556" t="str">
            <v>Fiire Alarm On Terus RFU 14:00</v>
          </cell>
          <cell r="T556">
            <v>556</v>
          </cell>
          <cell r="U556">
            <v>0</v>
          </cell>
          <cell r="V556">
            <v>0</v>
          </cell>
          <cell r="W556">
            <v>0</v>
          </cell>
          <cell r="X556">
            <v>0</v>
          </cell>
          <cell r="Y556">
            <v>0</v>
          </cell>
          <cell r="Z556">
            <v>0</v>
          </cell>
          <cell r="AA556">
            <v>0</v>
          </cell>
        </row>
        <row r="557">
          <cell r="B557" t="str">
            <v>14  -  15</v>
          </cell>
          <cell r="C557" t="str">
            <v>OB</v>
          </cell>
          <cell r="D557">
            <v>0</v>
          </cell>
          <cell r="E557">
            <v>0</v>
          </cell>
          <cell r="F557">
            <v>0</v>
          </cell>
          <cell r="G557">
            <v>0</v>
          </cell>
          <cell r="H557">
            <v>0</v>
          </cell>
          <cell r="I557">
            <v>0</v>
          </cell>
          <cell r="J557">
            <v>0</v>
          </cell>
          <cell r="K557">
            <v>0</v>
          </cell>
          <cell r="L557">
            <v>0</v>
          </cell>
          <cell r="M557">
            <v>0</v>
          </cell>
          <cell r="N557">
            <v>60</v>
          </cell>
          <cell r="O557">
            <v>0</v>
          </cell>
          <cell r="Q557" t="str">
            <v>Rain</v>
          </cell>
          <cell r="T557">
            <v>557</v>
          </cell>
          <cell r="U557">
            <v>0</v>
          </cell>
          <cell r="V557">
            <v>0</v>
          </cell>
          <cell r="W557">
            <v>0</v>
          </cell>
          <cell r="X557">
            <v>0</v>
          </cell>
          <cell r="Y557">
            <v>0</v>
          </cell>
          <cell r="Z557">
            <v>0</v>
          </cell>
          <cell r="AA557">
            <v>0</v>
          </cell>
        </row>
        <row r="558">
          <cell r="B558" t="str">
            <v>15  -  16</v>
          </cell>
          <cell r="C558" t="str">
            <v>OB</v>
          </cell>
          <cell r="D558">
            <v>0</v>
          </cell>
          <cell r="E558">
            <v>0</v>
          </cell>
          <cell r="F558">
            <v>0</v>
          </cell>
          <cell r="G558">
            <v>0</v>
          </cell>
          <cell r="H558">
            <v>0</v>
          </cell>
          <cell r="I558">
            <v>0</v>
          </cell>
          <cell r="J558">
            <v>0</v>
          </cell>
          <cell r="K558">
            <v>0</v>
          </cell>
          <cell r="L558">
            <v>0</v>
          </cell>
          <cell r="M558">
            <v>0</v>
          </cell>
          <cell r="N558">
            <v>0</v>
          </cell>
          <cell r="O558">
            <v>60</v>
          </cell>
          <cell r="Q558" t="str">
            <v>Slippery</v>
          </cell>
          <cell r="T558">
            <v>558</v>
          </cell>
          <cell r="U558">
            <v>0</v>
          </cell>
          <cell r="V558">
            <v>0</v>
          </cell>
          <cell r="W558">
            <v>0</v>
          </cell>
          <cell r="X558">
            <v>0</v>
          </cell>
          <cell r="Y558">
            <v>0</v>
          </cell>
          <cell r="Z558">
            <v>0</v>
          </cell>
          <cell r="AA558">
            <v>0</v>
          </cell>
        </row>
        <row r="559">
          <cell r="B559" t="str">
            <v>16  -  17</v>
          </cell>
          <cell r="C559" t="str">
            <v>OB</v>
          </cell>
          <cell r="D559">
            <v>0</v>
          </cell>
          <cell r="E559">
            <v>0</v>
          </cell>
          <cell r="F559">
            <v>0</v>
          </cell>
          <cell r="G559">
            <v>0</v>
          </cell>
          <cell r="H559">
            <v>0</v>
          </cell>
          <cell r="I559">
            <v>0</v>
          </cell>
          <cell r="J559">
            <v>0</v>
          </cell>
          <cell r="K559">
            <v>0</v>
          </cell>
          <cell r="L559">
            <v>0</v>
          </cell>
          <cell r="M559">
            <v>0</v>
          </cell>
          <cell r="N559">
            <v>0</v>
          </cell>
          <cell r="O559">
            <v>60</v>
          </cell>
          <cell r="Q559" t="str">
            <v>Slippery</v>
          </cell>
          <cell r="T559">
            <v>559</v>
          </cell>
          <cell r="U559">
            <v>0</v>
          </cell>
          <cell r="V559">
            <v>0</v>
          </cell>
          <cell r="W559">
            <v>0</v>
          </cell>
          <cell r="X559">
            <v>0</v>
          </cell>
          <cell r="Y559">
            <v>0</v>
          </cell>
          <cell r="Z559">
            <v>0</v>
          </cell>
          <cell r="AA559">
            <v>0</v>
          </cell>
        </row>
        <row r="560">
          <cell r="B560" t="str">
            <v>17  -  18</v>
          </cell>
          <cell r="C560" t="str">
            <v>OB</v>
          </cell>
          <cell r="D560">
            <v>0</v>
          </cell>
          <cell r="E560">
            <v>0</v>
          </cell>
          <cell r="F560">
            <v>0</v>
          </cell>
          <cell r="G560">
            <v>0</v>
          </cell>
          <cell r="H560">
            <v>0</v>
          </cell>
          <cell r="I560">
            <v>0</v>
          </cell>
          <cell r="J560">
            <v>0</v>
          </cell>
          <cell r="K560">
            <v>0</v>
          </cell>
          <cell r="L560">
            <v>0</v>
          </cell>
          <cell r="M560">
            <v>0</v>
          </cell>
          <cell r="N560">
            <v>0</v>
          </cell>
          <cell r="O560">
            <v>60</v>
          </cell>
          <cell r="Q560" t="str">
            <v>Slippery</v>
          </cell>
          <cell r="T560">
            <v>560</v>
          </cell>
          <cell r="U560">
            <v>0</v>
          </cell>
          <cell r="V560">
            <v>0</v>
          </cell>
          <cell r="W560">
            <v>0</v>
          </cell>
          <cell r="X560">
            <v>0</v>
          </cell>
          <cell r="Y560">
            <v>0</v>
          </cell>
          <cell r="Z560">
            <v>0</v>
          </cell>
          <cell r="AA560">
            <v>0</v>
          </cell>
        </row>
        <row r="561">
          <cell r="B561" t="str">
            <v>18  -  19</v>
          </cell>
          <cell r="C561" t="str">
            <v>OB</v>
          </cell>
          <cell r="D561">
            <v>304</v>
          </cell>
          <cell r="E561">
            <v>331.63636363636363</v>
          </cell>
          <cell r="F561">
            <v>4</v>
          </cell>
          <cell r="G561">
            <v>0</v>
          </cell>
          <cell r="H561">
            <v>0</v>
          </cell>
          <cell r="I561">
            <v>4</v>
          </cell>
          <cell r="J561">
            <v>55</v>
          </cell>
          <cell r="K561">
            <v>0</v>
          </cell>
          <cell r="L561">
            <v>5</v>
          </cell>
          <cell r="M561">
            <v>0</v>
          </cell>
          <cell r="N561">
            <v>0</v>
          </cell>
          <cell r="O561">
            <v>0</v>
          </cell>
          <cell r="Q561" t="str">
            <v>P2H, Start 18:05</v>
          </cell>
          <cell r="T561">
            <v>561</v>
          </cell>
          <cell r="U561">
            <v>0</v>
          </cell>
          <cell r="V561">
            <v>0</v>
          </cell>
          <cell r="W561">
            <v>0</v>
          </cell>
          <cell r="X561">
            <v>0</v>
          </cell>
          <cell r="Y561">
            <v>0</v>
          </cell>
          <cell r="Z561">
            <v>0</v>
          </cell>
          <cell r="AA561">
            <v>0</v>
          </cell>
        </row>
        <row r="562">
          <cell r="B562" t="str">
            <v>19  -  20</v>
          </cell>
          <cell r="C562" t="str">
            <v>OB</v>
          </cell>
          <cell r="D562">
            <v>0</v>
          </cell>
          <cell r="E562">
            <v>0</v>
          </cell>
          <cell r="F562">
            <v>0</v>
          </cell>
          <cell r="G562">
            <v>0</v>
          </cell>
          <cell r="H562">
            <v>0</v>
          </cell>
          <cell r="I562">
            <v>0</v>
          </cell>
          <cell r="J562">
            <v>0</v>
          </cell>
          <cell r="K562">
            <v>0</v>
          </cell>
          <cell r="L562">
            <v>0</v>
          </cell>
          <cell r="M562">
            <v>0</v>
          </cell>
          <cell r="N562">
            <v>60</v>
          </cell>
          <cell r="O562">
            <v>0</v>
          </cell>
          <cell r="Q562" t="str">
            <v>Rain</v>
          </cell>
          <cell r="T562">
            <v>562</v>
          </cell>
          <cell r="U562">
            <v>0</v>
          </cell>
          <cell r="V562">
            <v>0</v>
          </cell>
          <cell r="W562">
            <v>0</v>
          </cell>
          <cell r="X562">
            <v>0</v>
          </cell>
          <cell r="Y562">
            <v>0</v>
          </cell>
          <cell r="Z562">
            <v>0</v>
          </cell>
          <cell r="AA562">
            <v>0</v>
          </cell>
        </row>
        <row r="563">
          <cell r="B563" t="str">
            <v>20  -  21</v>
          </cell>
          <cell r="C563" t="str">
            <v>OB</v>
          </cell>
          <cell r="D563">
            <v>0</v>
          </cell>
          <cell r="E563">
            <v>0</v>
          </cell>
          <cell r="F563">
            <v>0</v>
          </cell>
          <cell r="G563">
            <v>0</v>
          </cell>
          <cell r="H563">
            <v>0</v>
          </cell>
          <cell r="I563">
            <v>0</v>
          </cell>
          <cell r="J563">
            <v>0</v>
          </cell>
          <cell r="K563">
            <v>0</v>
          </cell>
          <cell r="L563">
            <v>0</v>
          </cell>
          <cell r="M563">
            <v>0</v>
          </cell>
          <cell r="N563">
            <v>60</v>
          </cell>
          <cell r="O563">
            <v>0</v>
          </cell>
          <cell r="Q563" t="str">
            <v>Rain</v>
          </cell>
          <cell r="T563">
            <v>563</v>
          </cell>
          <cell r="U563">
            <v>0</v>
          </cell>
          <cell r="V563">
            <v>0</v>
          </cell>
          <cell r="W563">
            <v>0</v>
          </cell>
          <cell r="X563">
            <v>0</v>
          </cell>
          <cell r="Y563">
            <v>0</v>
          </cell>
          <cell r="Z563">
            <v>0</v>
          </cell>
          <cell r="AA563">
            <v>0</v>
          </cell>
        </row>
        <row r="564">
          <cell r="B564" t="str">
            <v>21  -  22</v>
          </cell>
          <cell r="C564" t="str">
            <v>OB</v>
          </cell>
          <cell r="D564">
            <v>0</v>
          </cell>
          <cell r="E564">
            <v>0</v>
          </cell>
          <cell r="F564">
            <v>0</v>
          </cell>
          <cell r="G564">
            <v>0</v>
          </cell>
          <cell r="H564">
            <v>0</v>
          </cell>
          <cell r="I564">
            <v>0</v>
          </cell>
          <cell r="J564">
            <v>0</v>
          </cell>
          <cell r="K564">
            <v>0</v>
          </cell>
          <cell r="L564">
            <v>0</v>
          </cell>
          <cell r="M564">
            <v>0</v>
          </cell>
          <cell r="N564">
            <v>60</v>
          </cell>
          <cell r="O564">
            <v>0</v>
          </cell>
          <cell r="Q564" t="str">
            <v>Rain</v>
          </cell>
          <cell r="T564">
            <v>564</v>
          </cell>
          <cell r="U564">
            <v>0</v>
          </cell>
          <cell r="V564">
            <v>0</v>
          </cell>
          <cell r="W564">
            <v>0</v>
          </cell>
          <cell r="X564">
            <v>0</v>
          </cell>
          <cell r="Y564">
            <v>0</v>
          </cell>
          <cell r="Z564">
            <v>0</v>
          </cell>
          <cell r="AA564">
            <v>0</v>
          </cell>
        </row>
        <row r="565">
          <cell r="B565" t="str">
            <v>22  -  23</v>
          </cell>
          <cell r="C565" t="str">
            <v>OB</v>
          </cell>
          <cell r="D565">
            <v>0</v>
          </cell>
          <cell r="E565">
            <v>0</v>
          </cell>
          <cell r="F565">
            <v>0</v>
          </cell>
          <cell r="G565">
            <v>0</v>
          </cell>
          <cell r="H565">
            <v>0</v>
          </cell>
          <cell r="I565">
            <v>0</v>
          </cell>
          <cell r="J565">
            <v>0</v>
          </cell>
          <cell r="K565">
            <v>0</v>
          </cell>
          <cell r="L565">
            <v>0</v>
          </cell>
          <cell r="M565">
            <v>0</v>
          </cell>
          <cell r="N565">
            <v>60</v>
          </cell>
          <cell r="O565">
            <v>0</v>
          </cell>
          <cell r="Q565" t="str">
            <v>Rain</v>
          </cell>
          <cell r="T565">
            <v>565</v>
          </cell>
          <cell r="U565">
            <v>0</v>
          </cell>
          <cell r="V565">
            <v>0</v>
          </cell>
          <cell r="W565">
            <v>0</v>
          </cell>
          <cell r="X565">
            <v>0</v>
          </cell>
          <cell r="Y565">
            <v>0</v>
          </cell>
          <cell r="Z565">
            <v>0</v>
          </cell>
          <cell r="AA565">
            <v>0</v>
          </cell>
        </row>
        <row r="566">
          <cell r="B566" t="str">
            <v>23  -  24</v>
          </cell>
          <cell r="C566" t="str">
            <v>OB</v>
          </cell>
          <cell r="D566">
            <v>0</v>
          </cell>
          <cell r="E566">
            <v>0</v>
          </cell>
          <cell r="F566">
            <v>0</v>
          </cell>
          <cell r="G566">
            <v>0</v>
          </cell>
          <cell r="H566">
            <v>0</v>
          </cell>
          <cell r="I566">
            <v>0</v>
          </cell>
          <cell r="J566">
            <v>0</v>
          </cell>
          <cell r="K566">
            <v>0</v>
          </cell>
          <cell r="L566">
            <v>0</v>
          </cell>
          <cell r="M566">
            <v>0</v>
          </cell>
          <cell r="N566">
            <v>0</v>
          </cell>
          <cell r="O566">
            <v>60</v>
          </cell>
          <cell r="Q566" t="str">
            <v>Slippery</v>
          </cell>
          <cell r="T566">
            <v>566</v>
          </cell>
          <cell r="U566">
            <v>0</v>
          </cell>
          <cell r="V566">
            <v>0</v>
          </cell>
          <cell r="W566">
            <v>0</v>
          </cell>
          <cell r="X566">
            <v>0</v>
          </cell>
          <cell r="Y566">
            <v>0</v>
          </cell>
          <cell r="Z566">
            <v>0</v>
          </cell>
          <cell r="AA566">
            <v>0</v>
          </cell>
        </row>
        <row r="567">
          <cell r="B567" t="str">
            <v>24  -  01</v>
          </cell>
          <cell r="C567" t="str">
            <v>OB</v>
          </cell>
          <cell r="D567">
            <v>0</v>
          </cell>
          <cell r="E567">
            <v>0</v>
          </cell>
          <cell r="F567">
            <v>0</v>
          </cell>
          <cell r="G567">
            <v>0</v>
          </cell>
          <cell r="H567">
            <v>0</v>
          </cell>
          <cell r="I567">
            <v>0</v>
          </cell>
          <cell r="J567">
            <v>0</v>
          </cell>
          <cell r="K567">
            <v>0</v>
          </cell>
          <cell r="L567">
            <v>60</v>
          </cell>
          <cell r="M567">
            <v>0</v>
          </cell>
          <cell r="N567">
            <v>0</v>
          </cell>
          <cell r="O567">
            <v>0</v>
          </cell>
          <cell r="Q567" t="str">
            <v>Rest Time</v>
          </cell>
          <cell r="T567">
            <v>567</v>
          </cell>
          <cell r="U567">
            <v>0</v>
          </cell>
          <cell r="V567">
            <v>0</v>
          </cell>
          <cell r="W567">
            <v>0</v>
          </cell>
          <cell r="X567">
            <v>0</v>
          </cell>
          <cell r="Y567">
            <v>0</v>
          </cell>
          <cell r="Z567">
            <v>0</v>
          </cell>
          <cell r="AA567">
            <v>0</v>
          </cell>
        </row>
        <row r="568">
          <cell r="B568" t="str">
            <v>01  -  02</v>
          </cell>
          <cell r="C568" t="str">
            <v>OB</v>
          </cell>
          <cell r="D568">
            <v>228</v>
          </cell>
          <cell r="E568">
            <v>456</v>
          </cell>
          <cell r="F568">
            <v>4</v>
          </cell>
          <cell r="G568">
            <v>0</v>
          </cell>
          <cell r="H568">
            <v>0</v>
          </cell>
          <cell r="I568">
            <v>4</v>
          </cell>
          <cell r="J568">
            <v>30</v>
          </cell>
          <cell r="K568">
            <v>0</v>
          </cell>
          <cell r="L568">
            <v>0</v>
          </cell>
          <cell r="M568">
            <v>0</v>
          </cell>
          <cell r="N568">
            <v>0</v>
          </cell>
          <cell r="O568">
            <v>30</v>
          </cell>
          <cell r="Q568" t="str">
            <v>Slippery</v>
          </cell>
          <cell r="T568">
            <v>568</v>
          </cell>
          <cell r="U568">
            <v>0</v>
          </cell>
          <cell r="V568">
            <v>0</v>
          </cell>
          <cell r="W568">
            <v>0</v>
          </cell>
          <cell r="X568">
            <v>0</v>
          </cell>
          <cell r="Y568">
            <v>0</v>
          </cell>
          <cell r="Z568">
            <v>0</v>
          </cell>
          <cell r="AA568">
            <v>0</v>
          </cell>
        </row>
        <row r="569">
          <cell r="B569" t="str">
            <v>02  -  03</v>
          </cell>
          <cell r="C569" t="str">
            <v>OB</v>
          </cell>
          <cell r="D569">
            <v>380</v>
          </cell>
          <cell r="E569">
            <v>414.54545454545456</v>
          </cell>
          <cell r="F569">
            <v>4</v>
          </cell>
          <cell r="G569">
            <v>0</v>
          </cell>
          <cell r="H569">
            <v>0</v>
          </cell>
          <cell r="I569">
            <v>4</v>
          </cell>
          <cell r="J569">
            <v>55</v>
          </cell>
          <cell r="K569">
            <v>0</v>
          </cell>
          <cell r="L569">
            <v>0</v>
          </cell>
          <cell r="M569">
            <v>0</v>
          </cell>
          <cell r="N569">
            <v>5</v>
          </cell>
          <cell r="O569">
            <v>0</v>
          </cell>
          <cell r="Q569" t="str">
            <v>Rain</v>
          </cell>
          <cell r="T569">
            <v>569</v>
          </cell>
          <cell r="U569">
            <v>0</v>
          </cell>
          <cell r="V569">
            <v>0</v>
          </cell>
          <cell r="W569">
            <v>0</v>
          </cell>
          <cell r="X569">
            <v>0</v>
          </cell>
          <cell r="Y569">
            <v>0</v>
          </cell>
          <cell r="Z569">
            <v>0</v>
          </cell>
          <cell r="AA569">
            <v>0</v>
          </cell>
        </row>
        <row r="570">
          <cell r="B570" t="str">
            <v>03  -  04</v>
          </cell>
          <cell r="C570" t="str">
            <v>OB</v>
          </cell>
          <cell r="D570">
            <v>0</v>
          </cell>
          <cell r="E570">
            <v>0</v>
          </cell>
          <cell r="F570">
            <v>0</v>
          </cell>
          <cell r="G570">
            <v>0</v>
          </cell>
          <cell r="H570">
            <v>0</v>
          </cell>
          <cell r="I570">
            <v>0</v>
          </cell>
          <cell r="J570">
            <v>0</v>
          </cell>
          <cell r="K570">
            <v>0</v>
          </cell>
          <cell r="L570">
            <v>0</v>
          </cell>
          <cell r="M570">
            <v>0</v>
          </cell>
          <cell r="N570">
            <v>60</v>
          </cell>
          <cell r="O570">
            <v>0</v>
          </cell>
          <cell r="Q570" t="str">
            <v>Rain</v>
          </cell>
          <cell r="T570">
            <v>570</v>
          </cell>
          <cell r="U570">
            <v>0</v>
          </cell>
          <cell r="V570">
            <v>0</v>
          </cell>
          <cell r="W570">
            <v>0</v>
          </cell>
          <cell r="X570">
            <v>0</v>
          </cell>
          <cell r="Y570">
            <v>0</v>
          </cell>
          <cell r="Z570">
            <v>0</v>
          </cell>
          <cell r="AA570">
            <v>0</v>
          </cell>
        </row>
        <row r="571">
          <cell r="B571" t="str">
            <v>04  -  05</v>
          </cell>
          <cell r="C571" t="str">
            <v>OB</v>
          </cell>
          <cell r="D571">
            <v>0</v>
          </cell>
          <cell r="E571">
            <v>0</v>
          </cell>
          <cell r="F571">
            <v>0</v>
          </cell>
          <cell r="G571">
            <v>0</v>
          </cell>
          <cell r="H571">
            <v>0</v>
          </cell>
          <cell r="I571">
            <v>0</v>
          </cell>
          <cell r="J571">
            <v>0</v>
          </cell>
          <cell r="K571">
            <v>0</v>
          </cell>
          <cell r="L571">
            <v>0</v>
          </cell>
          <cell r="M571">
            <v>0</v>
          </cell>
          <cell r="N571">
            <v>60</v>
          </cell>
          <cell r="O571">
            <v>0</v>
          </cell>
          <cell r="Q571" t="str">
            <v>Rain</v>
          </cell>
          <cell r="T571">
            <v>571</v>
          </cell>
          <cell r="U571">
            <v>0</v>
          </cell>
          <cell r="V571">
            <v>0</v>
          </cell>
          <cell r="W571">
            <v>0</v>
          </cell>
          <cell r="X571">
            <v>0</v>
          </cell>
          <cell r="Y571">
            <v>0</v>
          </cell>
          <cell r="Z571">
            <v>0</v>
          </cell>
          <cell r="AA571">
            <v>0</v>
          </cell>
        </row>
        <row r="572">
          <cell r="B572" t="str">
            <v>05  -  06</v>
          </cell>
          <cell r="C572" t="str">
            <v>OB</v>
          </cell>
          <cell r="D572">
            <v>0</v>
          </cell>
          <cell r="E572">
            <v>0</v>
          </cell>
          <cell r="F572">
            <v>0</v>
          </cell>
          <cell r="G572">
            <v>0</v>
          </cell>
          <cell r="H572">
            <v>0</v>
          </cell>
          <cell r="I572">
            <v>0</v>
          </cell>
          <cell r="J572">
            <v>0</v>
          </cell>
          <cell r="K572">
            <v>0</v>
          </cell>
          <cell r="L572">
            <v>0</v>
          </cell>
          <cell r="M572">
            <v>0</v>
          </cell>
          <cell r="N572">
            <v>60</v>
          </cell>
          <cell r="O572">
            <v>0</v>
          </cell>
          <cell r="Q572" t="str">
            <v>Rain</v>
          </cell>
          <cell r="T572">
            <v>572</v>
          </cell>
          <cell r="U572">
            <v>0</v>
          </cell>
          <cell r="V572">
            <v>0</v>
          </cell>
          <cell r="W572">
            <v>0</v>
          </cell>
          <cell r="X572">
            <v>0</v>
          </cell>
          <cell r="Y572">
            <v>0</v>
          </cell>
          <cell r="Z572">
            <v>0</v>
          </cell>
          <cell r="AA572">
            <v>0</v>
          </cell>
        </row>
        <row r="573">
          <cell r="B573" t="str">
            <v>06  -  07</v>
          </cell>
          <cell r="C573" t="str">
            <v>OB</v>
          </cell>
          <cell r="D573">
            <v>0</v>
          </cell>
          <cell r="E573">
            <v>0</v>
          </cell>
          <cell r="F573">
            <v>0</v>
          </cell>
          <cell r="G573">
            <v>0</v>
          </cell>
          <cell r="H573">
            <v>0</v>
          </cell>
          <cell r="I573">
            <v>0</v>
          </cell>
          <cell r="J573">
            <v>0</v>
          </cell>
          <cell r="K573">
            <v>30</v>
          </cell>
          <cell r="L573">
            <v>30</v>
          </cell>
          <cell r="M573">
            <v>0</v>
          </cell>
          <cell r="N573">
            <v>0</v>
          </cell>
          <cell r="O573">
            <v>0</v>
          </cell>
          <cell r="Q573" t="str">
            <v>Change Shift</v>
          </cell>
          <cell r="T573">
            <v>573</v>
          </cell>
          <cell r="U573">
            <v>0</v>
          </cell>
          <cell r="V573">
            <v>0</v>
          </cell>
          <cell r="W573">
            <v>0</v>
          </cell>
          <cell r="X573">
            <v>0</v>
          </cell>
          <cell r="Y573">
            <v>0</v>
          </cell>
          <cell r="Z573">
            <v>0</v>
          </cell>
          <cell r="AA573">
            <v>0</v>
          </cell>
        </row>
        <row r="574">
          <cell r="B574" t="str">
            <v>RESUME</v>
          </cell>
          <cell r="C574" t="str">
            <v>PROD</v>
          </cell>
          <cell r="E574" t="str">
            <v>PROD'TY</v>
          </cell>
          <cell r="G574" t="str">
            <v>WORK HOURS</v>
          </cell>
          <cell r="J574" t="str">
            <v>LOST TIME</v>
          </cell>
          <cell r="L574" t="str">
            <v>DOWN</v>
          </cell>
          <cell r="M574" t="str">
            <v>PA</v>
          </cell>
          <cell r="O574" t="str">
            <v>UA PROD</v>
          </cell>
          <cell r="Q574" t="str">
            <v>OPERATOR</v>
          </cell>
          <cell r="R574" t="str">
            <v>GROUP LEADER</v>
          </cell>
          <cell r="T574">
            <v>574</v>
          </cell>
        </row>
        <row r="575">
          <cell r="B575" t="str">
            <v>GROUP</v>
          </cell>
          <cell r="C575" t="str">
            <v>WASTE</v>
          </cell>
          <cell r="D575" t="str">
            <v>CC</v>
          </cell>
          <cell r="E575" t="str">
            <v>WASTE</v>
          </cell>
          <cell r="F575" t="str">
            <v>CC</v>
          </cell>
          <cell r="G575" t="str">
            <v>WASTE</v>
          </cell>
          <cell r="H575" t="str">
            <v>CC</v>
          </cell>
          <cell r="I575" t="str">
            <v>GEN</v>
          </cell>
          <cell r="J575" t="str">
            <v>DELAY</v>
          </cell>
          <cell r="K575" t="str">
            <v>IDLE</v>
          </cell>
          <cell r="L575" t="str">
            <v>TIME</v>
          </cell>
          <cell r="M575" t="str">
            <v>PLAN</v>
          </cell>
          <cell r="N575" t="str">
            <v>ACT</v>
          </cell>
          <cell r="O575" t="str">
            <v>PLAN</v>
          </cell>
          <cell r="P575" t="str">
            <v>ACT</v>
          </cell>
          <cell r="T575">
            <v>575</v>
          </cell>
        </row>
        <row r="576">
          <cell r="B576" t="str">
            <v>Shift 1</v>
          </cell>
          <cell r="C576">
            <v>760</v>
          </cell>
          <cell r="D576">
            <v>0</v>
          </cell>
          <cell r="E576">
            <v>456</v>
          </cell>
          <cell r="F576">
            <v>0</v>
          </cell>
          <cell r="G576">
            <v>1.6666666666666667</v>
          </cell>
          <cell r="H576">
            <v>0</v>
          </cell>
          <cell r="I576">
            <v>0</v>
          </cell>
          <cell r="J576">
            <v>1</v>
          </cell>
          <cell r="K576">
            <v>1</v>
          </cell>
          <cell r="L576">
            <v>4.333333333333333</v>
          </cell>
          <cell r="M576">
            <v>0.95</v>
          </cell>
          <cell r="N576">
            <v>0.45833333333333337</v>
          </cell>
          <cell r="O576">
            <v>0.875</v>
          </cell>
          <cell r="P576">
            <v>0.45454545454545453</v>
          </cell>
          <cell r="Q576">
            <v>0</v>
          </cell>
          <cell r="R576">
            <v>0</v>
          </cell>
          <cell r="T576">
            <v>576</v>
          </cell>
          <cell r="U576">
            <v>0</v>
          </cell>
          <cell r="V576">
            <v>0</v>
          </cell>
          <cell r="W576">
            <v>0</v>
          </cell>
          <cell r="X576">
            <v>0</v>
          </cell>
          <cell r="Y576">
            <v>0</v>
          </cell>
          <cell r="Z576">
            <v>0</v>
          </cell>
          <cell r="AA576">
            <v>0</v>
          </cell>
        </row>
        <row r="577">
          <cell r="B577" t="str">
            <v>Shift 2</v>
          </cell>
          <cell r="C577">
            <v>304</v>
          </cell>
          <cell r="D577">
            <v>0</v>
          </cell>
          <cell r="E577">
            <v>331.63636363636363</v>
          </cell>
          <cell r="F577">
            <v>0</v>
          </cell>
          <cell r="G577">
            <v>0.91666666666666663</v>
          </cell>
          <cell r="H577">
            <v>0</v>
          </cell>
          <cell r="I577">
            <v>0</v>
          </cell>
          <cell r="J577">
            <v>8.3333333333333329E-2</v>
          </cell>
          <cell r="K577">
            <v>7</v>
          </cell>
          <cell r="L577">
            <v>0</v>
          </cell>
          <cell r="M577">
            <v>0.95</v>
          </cell>
          <cell r="N577">
            <v>1</v>
          </cell>
          <cell r="O577">
            <v>0.875</v>
          </cell>
          <cell r="P577">
            <v>0.11458333333333333</v>
          </cell>
          <cell r="Q577">
            <v>0</v>
          </cell>
          <cell r="R577">
            <v>0</v>
          </cell>
          <cell r="T577">
            <v>577</v>
          </cell>
          <cell r="U577">
            <v>0</v>
          </cell>
          <cell r="V577">
            <v>0</v>
          </cell>
          <cell r="W577">
            <v>0</v>
          </cell>
          <cell r="X577">
            <v>0</v>
          </cell>
          <cell r="Y577">
            <v>0</v>
          </cell>
          <cell r="Z577">
            <v>0</v>
          </cell>
          <cell r="AA577">
            <v>0</v>
          </cell>
        </row>
        <row r="578">
          <cell r="B578" t="str">
            <v>Shift 3</v>
          </cell>
          <cell r="C578">
            <v>608</v>
          </cell>
          <cell r="D578">
            <v>0</v>
          </cell>
          <cell r="E578">
            <v>429.17647058823525</v>
          </cell>
          <cell r="F578">
            <v>0</v>
          </cell>
          <cell r="G578">
            <v>1.4166666666666667</v>
          </cell>
          <cell r="H578">
            <v>0</v>
          </cell>
          <cell r="I578">
            <v>0.5</v>
          </cell>
          <cell r="J578">
            <v>1.5</v>
          </cell>
          <cell r="K578">
            <v>4.583333333333333</v>
          </cell>
          <cell r="L578">
            <v>0</v>
          </cell>
          <cell r="M578">
            <v>0.95</v>
          </cell>
          <cell r="N578">
            <v>1</v>
          </cell>
          <cell r="O578">
            <v>0.875</v>
          </cell>
          <cell r="P578">
            <v>0.23958333333333334</v>
          </cell>
          <cell r="Q578">
            <v>0</v>
          </cell>
          <cell r="R578">
            <v>0</v>
          </cell>
          <cell r="T578">
            <v>578</v>
          </cell>
          <cell r="U578">
            <v>0</v>
          </cell>
          <cell r="V578">
            <v>0</v>
          </cell>
          <cell r="W578">
            <v>0</v>
          </cell>
          <cell r="X578">
            <v>0</v>
          </cell>
          <cell r="Y578">
            <v>0</v>
          </cell>
          <cell r="Z578">
            <v>0</v>
          </cell>
          <cell r="AA578">
            <v>0</v>
          </cell>
        </row>
        <row r="579">
          <cell r="B579" t="str">
            <v>Shift 6</v>
          </cell>
          <cell r="C579">
            <v>760</v>
          </cell>
          <cell r="D579">
            <v>0</v>
          </cell>
          <cell r="E579">
            <v>456</v>
          </cell>
          <cell r="F579">
            <v>0</v>
          </cell>
          <cell r="G579">
            <v>1.6666666666666667</v>
          </cell>
          <cell r="H579">
            <v>0</v>
          </cell>
          <cell r="I579">
            <v>0</v>
          </cell>
          <cell r="J579">
            <v>1</v>
          </cell>
          <cell r="K579">
            <v>4</v>
          </cell>
          <cell r="L579">
            <v>4.333333333333333</v>
          </cell>
          <cell r="M579">
            <v>0.95</v>
          </cell>
          <cell r="N579">
            <v>0.60606060606060608</v>
          </cell>
          <cell r="O579">
            <v>0.875</v>
          </cell>
          <cell r="P579">
            <v>0.25</v>
          </cell>
          <cell r="Q579" t="str">
            <v>Iwan Caniago</v>
          </cell>
          <cell r="R579" t="str">
            <v>Bardono</v>
          </cell>
          <cell r="T579">
            <v>579</v>
          </cell>
          <cell r="U579">
            <v>0</v>
          </cell>
          <cell r="V579">
            <v>0</v>
          </cell>
          <cell r="W579">
            <v>0</v>
          </cell>
          <cell r="X579">
            <v>0</v>
          </cell>
          <cell r="Y579">
            <v>0</v>
          </cell>
          <cell r="Z579">
            <v>0</v>
          </cell>
          <cell r="AA579">
            <v>0</v>
          </cell>
        </row>
        <row r="580">
          <cell r="B580" t="str">
            <v>Shift 7</v>
          </cell>
          <cell r="C580">
            <v>912</v>
          </cell>
          <cell r="D580">
            <v>0</v>
          </cell>
          <cell r="E580">
            <v>390.85714285714283</v>
          </cell>
          <cell r="F580">
            <v>0</v>
          </cell>
          <cell r="G580">
            <v>2.3333333333333335</v>
          </cell>
          <cell r="H580">
            <v>0</v>
          </cell>
          <cell r="I580">
            <v>0.5</v>
          </cell>
          <cell r="J580">
            <v>1.5833333333333333</v>
          </cell>
          <cell r="K580">
            <v>8.5833333333333339</v>
          </cell>
          <cell r="L580">
            <v>0</v>
          </cell>
          <cell r="M580">
            <v>0.95</v>
          </cell>
          <cell r="N580">
            <v>1</v>
          </cell>
          <cell r="O580">
            <v>0.875</v>
          </cell>
          <cell r="P580">
            <v>0.21794871794871795</v>
          </cell>
          <cell r="Q580" t="str">
            <v>Daud Manglalan</v>
          </cell>
          <cell r="R580" t="str">
            <v>Saepudin</v>
          </cell>
          <cell r="T580">
            <v>580</v>
          </cell>
          <cell r="U580">
            <v>0</v>
          </cell>
          <cell r="V580">
            <v>0</v>
          </cell>
          <cell r="W580">
            <v>0</v>
          </cell>
          <cell r="X580">
            <v>0</v>
          </cell>
          <cell r="Y580">
            <v>0</v>
          </cell>
          <cell r="Z580">
            <v>0</v>
          </cell>
          <cell r="AA580">
            <v>0</v>
          </cell>
        </row>
        <row r="581">
          <cell r="B581" t="str">
            <v>TOTAL</v>
          </cell>
          <cell r="C581">
            <v>1672</v>
          </cell>
          <cell r="D581">
            <v>0</v>
          </cell>
          <cell r="E581">
            <v>418</v>
          </cell>
          <cell r="F581">
            <v>0</v>
          </cell>
          <cell r="G581">
            <v>4</v>
          </cell>
          <cell r="H581">
            <v>0</v>
          </cell>
          <cell r="I581">
            <v>0.5</v>
          </cell>
          <cell r="J581">
            <v>2.583333333333333</v>
          </cell>
          <cell r="K581">
            <v>12.583333333333334</v>
          </cell>
          <cell r="L581">
            <v>4.333333333333333</v>
          </cell>
          <cell r="M581">
            <v>0.95</v>
          </cell>
          <cell r="N581">
            <v>0.81944444444444453</v>
          </cell>
          <cell r="O581">
            <v>0.875</v>
          </cell>
          <cell r="P581">
            <v>0.22881355932203387</v>
          </cell>
          <cell r="Q581" t="str">
            <v>Hiras Silaban</v>
          </cell>
          <cell r="R581" t="str">
            <v>Fresye A L</v>
          </cell>
          <cell r="T581">
            <v>581</v>
          </cell>
          <cell r="U581">
            <v>0</v>
          </cell>
          <cell r="V581">
            <v>0</v>
          </cell>
          <cell r="W581">
            <v>0</v>
          </cell>
          <cell r="X581">
            <v>0</v>
          </cell>
          <cell r="Y581">
            <v>0</v>
          </cell>
          <cell r="Z581">
            <v>0</v>
          </cell>
          <cell r="AA581">
            <v>0</v>
          </cell>
        </row>
        <row r="582">
          <cell r="T582">
            <v>582</v>
          </cell>
        </row>
        <row r="583">
          <cell r="B583" t="str">
            <v>TIME</v>
          </cell>
          <cell r="C583" t="str">
            <v>WASTE</v>
          </cell>
          <cell r="D583" t="str">
            <v>EX577</v>
          </cell>
          <cell r="E583" t="str">
            <v>TYPE</v>
          </cell>
          <cell r="F583" t="str">
            <v>PC 750</v>
          </cell>
          <cell r="H583" t="str">
            <v>Plan Prod'ty :</v>
          </cell>
          <cell r="J583">
            <v>300</v>
          </cell>
          <cell r="M583" t="str">
            <v>Distance :</v>
          </cell>
          <cell r="O583">
            <v>1.8470583566917964</v>
          </cell>
          <cell r="T583">
            <v>583</v>
          </cell>
          <cell r="U583" t="str">
            <v>EX577</v>
          </cell>
        </row>
        <row r="584">
          <cell r="C584" t="str">
            <v>MAT</v>
          </cell>
          <cell r="D584" t="str">
            <v>PROD</v>
          </cell>
          <cell r="E584" t="str">
            <v>PROD'TY</v>
          </cell>
          <cell r="F584" t="str">
            <v>Q'TY DT</v>
          </cell>
          <cell r="J584" t="str">
            <v>HOURS</v>
          </cell>
          <cell r="Q584" t="str">
            <v>REMARK PRODUKTIVITAS</v>
          </cell>
          <cell r="T584">
            <v>584</v>
          </cell>
          <cell r="U584" t="str">
            <v>ROM</v>
          </cell>
          <cell r="V584" t="str">
            <v>Crush1</v>
          </cell>
          <cell r="W584" t="str">
            <v>Crush2</v>
          </cell>
          <cell r="X584" t="str">
            <v>Crush3</v>
          </cell>
          <cell r="Y584" t="str">
            <v>Crush4</v>
          </cell>
          <cell r="Z584" t="str">
            <v>Crush5</v>
          </cell>
          <cell r="AA584" t="str">
            <v>Crush6</v>
          </cell>
        </row>
        <row r="585">
          <cell r="E585" t="str">
            <v>( By work )</v>
          </cell>
          <cell r="F585" t="str">
            <v>785</v>
          </cell>
          <cell r="G585" t="str">
            <v>785-CB</v>
          </cell>
          <cell r="H585" t="str">
            <v>A40/HM</v>
          </cell>
          <cell r="I585" t="str">
            <v>Total</v>
          </cell>
          <cell r="J585" t="str">
            <v>Work</v>
          </cell>
          <cell r="K585" t="str">
            <v>General</v>
          </cell>
          <cell r="L585" t="str">
            <v>Delay</v>
          </cell>
          <cell r="M585" t="str">
            <v>Idle</v>
          </cell>
          <cell r="N585" t="str">
            <v>Rain</v>
          </cell>
          <cell r="O585" t="str">
            <v>Slipp</v>
          </cell>
          <cell r="P585" t="str">
            <v>B/D</v>
          </cell>
          <cell r="T585">
            <v>585</v>
          </cell>
        </row>
        <row r="586">
          <cell r="B586" t="str">
            <v>07  - 08</v>
          </cell>
          <cell r="C586" t="str">
            <v>TS</v>
          </cell>
          <cell r="D586">
            <v>112</v>
          </cell>
          <cell r="E586">
            <v>336</v>
          </cell>
          <cell r="F586">
            <v>0</v>
          </cell>
          <cell r="G586">
            <v>0</v>
          </cell>
          <cell r="H586">
            <v>11</v>
          </cell>
          <cell r="I586">
            <v>11</v>
          </cell>
          <cell r="J586">
            <v>20</v>
          </cell>
          <cell r="K586">
            <v>0</v>
          </cell>
          <cell r="L586">
            <v>40</v>
          </cell>
          <cell r="M586">
            <v>0</v>
          </cell>
          <cell r="N586">
            <v>0</v>
          </cell>
          <cell r="O586">
            <v>0</v>
          </cell>
          <cell r="Q586" t="str">
            <v>Waiting Operator, P2H Start 07:40</v>
          </cell>
          <cell r="T586">
            <v>586</v>
          </cell>
          <cell r="U586">
            <v>0</v>
          </cell>
          <cell r="V586">
            <v>0</v>
          </cell>
          <cell r="W586">
            <v>0</v>
          </cell>
          <cell r="X586">
            <v>0</v>
          </cell>
          <cell r="Y586">
            <v>0</v>
          </cell>
          <cell r="Z586">
            <v>0</v>
          </cell>
          <cell r="AA586">
            <v>0</v>
          </cell>
        </row>
        <row r="587">
          <cell r="B587" t="str">
            <v>08  - 09</v>
          </cell>
          <cell r="C587" t="str">
            <v>TS</v>
          </cell>
          <cell r="D587">
            <v>406</v>
          </cell>
          <cell r="E587">
            <v>406</v>
          </cell>
          <cell r="F587">
            <v>0</v>
          </cell>
          <cell r="G587">
            <v>0</v>
          </cell>
          <cell r="H587">
            <v>11</v>
          </cell>
          <cell r="I587">
            <v>11</v>
          </cell>
          <cell r="J587">
            <v>60</v>
          </cell>
          <cell r="K587">
            <v>0</v>
          </cell>
          <cell r="L587">
            <v>0</v>
          </cell>
          <cell r="M587">
            <v>0</v>
          </cell>
          <cell r="N587">
            <v>0</v>
          </cell>
          <cell r="O587">
            <v>0</v>
          </cell>
          <cell r="Q587">
            <v>0</v>
          </cell>
          <cell r="T587">
            <v>587</v>
          </cell>
          <cell r="U587">
            <v>0</v>
          </cell>
          <cell r="V587">
            <v>0</v>
          </cell>
          <cell r="W587">
            <v>0</v>
          </cell>
          <cell r="X587">
            <v>0</v>
          </cell>
          <cell r="Y587">
            <v>0</v>
          </cell>
          <cell r="Z587">
            <v>0</v>
          </cell>
          <cell r="AA587">
            <v>0</v>
          </cell>
        </row>
        <row r="588">
          <cell r="B588" t="str">
            <v>09  - 10</v>
          </cell>
          <cell r="C588" t="str">
            <v>TS</v>
          </cell>
          <cell r="D588">
            <v>322</v>
          </cell>
          <cell r="E588">
            <v>322</v>
          </cell>
          <cell r="F588">
            <v>0</v>
          </cell>
          <cell r="G588">
            <v>0</v>
          </cell>
          <cell r="H588">
            <v>8</v>
          </cell>
          <cell r="I588">
            <v>8</v>
          </cell>
          <cell r="J588">
            <v>60</v>
          </cell>
          <cell r="K588">
            <v>0</v>
          </cell>
          <cell r="L588">
            <v>0</v>
          </cell>
          <cell r="M588">
            <v>0</v>
          </cell>
          <cell r="N588">
            <v>0</v>
          </cell>
          <cell r="O588">
            <v>0</v>
          </cell>
          <cell r="Q588">
            <v>0</v>
          </cell>
          <cell r="T588">
            <v>588</v>
          </cell>
          <cell r="U588">
            <v>0</v>
          </cell>
          <cell r="V588">
            <v>0</v>
          </cell>
          <cell r="W588">
            <v>0</v>
          </cell>
          <cell r="X588">
            <v>0</v>
          </cell>
          <cell r="Y588">
            <v>0</v>
          </cell>
          <cell r="Z588">
            <v>0</v>
          </cell>
          <cell r="AA588">
            <v>0</v>
          </cell>
        </row>
        <row r="589">
          <cell r="B589" t="str">
            <v>10  - 11</v>
          </cell>
          <cell r="C589" t="str">
            <v>TS</v>
          </cell>
          <cell r="D589">
            <v>294</v>
          </cell>
          <cell r="E589">
            <v>294</v>
          </cell>
          <cell r="F589">
            <v>0</v>
          </cell>
          <cell r="G589">
            <v>0</v>
          </cell>
          <cell r="H589">
            <v>8</v>
          </cell>
          <cell r="I589">
            <v>8</v>
          </cell>
          <cell r="J589">
            <v>60</v>
          </cell>
          <cell r="K589">
            <v>0</v>
          </cell>
          <cell r="L589">
            <v>0</v>
          </cell>
          <cell r="M589">
            <v>0</v>
          </cell>
          <cell r="N589">
            <v>0</v>
          </cell>
          <cell r="O589">
            <v>0</v>
          </cell>
          <cell r="Q589">
            <v>0</v>
          </cell>
          <cell r="T589">
            <v>589</v>
          </cell>
          <cell r="U589">
            <v>0</v>
          </cell>
          <cell r="V589">
            <v>0</v>
          </cell>
          <cell r="W589">
            <v>0</v>
          </cell>
          <cell r="X589">
            <v>0</v>
          </cell>
          <cell r="Y589">
            <v>0</v>
          </cell>
          <cell r="Z589">
            <v>0</v>
          </cell>
          <cell r="AA589">
            <v>0</v>
          </cell>
        </row>
        <row r="590">
          <cell r="B590" t="str">
            <v>11  - 12</v>
          </cell>
          <cell r="C590" t="str">
            <v>TS</v>
          </cell>
          <cell r="D590">
            <v>196</v>
          </cell>
          <cell r="E590">
            <v>196</v>
          </cell>
          <cell r="F590">
            <v>0</v>
          </cell>
          <cell r="G590">
            <v>0</v>
          </cell>
          <cell r="H590">
            <v>7</v>
          </cell>
          <cell r="I590">
            <v>7</v>
          </cell>
          <cell r="J590">
            <v>60</v>
          </cell>
          <cell r="K590">
            <v>0</v>
          </cell>
          <cell r="L590">
            <v>0</v>
          </cell>
          <cell r="M590">
            <v>0</v>
          </cell>
          <cell r="N590">
            <v>0</v>
          </cell>
          <cell r="O590">
            <v>0</v>
          </cell>
          <cell r="Q590">
            <v>0</v>
          </cell>
          <cell r="T590">
            <v>590</v>
          </cell>
          <cell r="U590">
            <v>0</v>
          </cell>
          <cell r="V590">
            <v>0</v>
          </cell>
          <cell r="W590">
            <v>0</v>
          </cell>
          <cell r="X590">
            <v>0</v>
          </cell>
          <cell r="Y590">
            <v>0</v>
          </cell>
          <cell r="Z590">
            <v>0</v>
          </cell>
          <cell r="AA590">
            <v>0</v>
          </cell>
        </row>
        <row r="591">
          <cell r="B591" t="str">
            <v>12  - 13</v>
          </cell>
          <cell r="C591" t="str">
            <v>TS</v>
          </cell>
          <cell r="D591">
            <v>0</v>
          </cell>
          <cell r="E591">
            <v>0</v>
          </cell>
          <cell r="F591">
            <v>0</v>
          </cell>
          <cell r="G591">
            <v>0</v>
          </cell>
          <cell r="H591">
            <v>0</v>
          </cell>
          <cell r="I591">
            <v>0</v>
          </cell>
          <cell r="J591">
            <v>0</v>
          </cell>
          <cell r="K591">
            <v>0</v>
          </cell>
          <cell r="L591">
            <v>60</v>
          </cell>
          <cell r="M591">
            <v>0</v>
          </cell>
          <cell r="N591">
            <v>0</v>
          </cell>
          <cell r="O591">
            <v>0</v>
          </cell>
          <cell r="Q591" t="str">
            <v>Rest Time</v>
          </cell>
          <cell r="T591">
            <v>591</v>
          </cell>
          <cell r="U591">
            <v>0</v>
          </cell>
          <cell r="V591">
            <v>0</v>
          </cell>
          <cell r="W591">
            <v>0</v>
          </cell>
          <cell r="X591">
            <v>0</v>
          </cell>
          <cell r="Y591">
            <v>0</v>
          </cell>
          <cell r="Z591">
            <v>0</v>
          </cell>
          <cell r="AA591">
            <v>0</v>
          </cell>
        </row>
        <row r="592">
          <cell r="B592" t="str">
            <v>13  -  14</v>
          </cell>
          <cell r="C592" t="str">
            <v>TS</v>
          </cell>
          <cell r="D592">
            <v>308</v>
          </cell>
          <cell r="E592">
            <v>308</v>
          </cell>
          <cell r="F592">
            <v>0</v>
          </cell>
          <cell r="G592">
            <v>0</v>
          </cell>
          <cell r="H592">
            <v>7</v>
          </cell>
          <cell r="I592">
            <v>7</v>
          </cell>
          <cell r="J592">
            <v>60</v>
          </cell>
          <cell r="K592">
            <v>0</v>
          </cell>
          <cell r="L592">
            <v>0</v>
          </cell>
          <cell r="M592">
            <v>0</v>
          </cell>
          <cell r="N592">
            <v>0</v>
          </cell>
          <cell r="O592">
            <v>0</v>
          </cell>
          <cell r="Q592">
            <v>0</v>
          </cell>
          <cell r="T592">
            <v>592</v>
          </cell>
          <cell r="U592">
            <v>0</v>
          </cell>
          <cell r="V592">
            <v>0</v>
          </cell>
          <cell r="W592">
            <v>0</v>
          </cell>
          <cell r="X592">
            <v>0</v>
          </cell>
          <cell r="Y592">
            <v>0</v>
          </cell>
          <cell r="Z592">
            <v>0</v>
          </cell>
          <cell r="AA592">
            <v>0</v>
          </cell>
        </row>
        <row r="593">
          <cell r="B593" t="str">
            <v>14  -  15</v>
          </cell>
          <cell r="C593" t="str">
            <v>TS</v>
          </cell>
          <cell r="D593">
            <v>336</v>
          </cell>
          <cell r="E593">
            <v>336</v>
          </cell>
          <cell r="F593">
            <v>0</v>
          </cell>
          <cell r="G593">
            <v>0</v>
          </cell>
          <cell r="H593">
            <v>8</v>
          </cell>
          <cell r="I593">
            <v>8</v>
          </cell>
          <cell r="J593">
            <v>60</v>
          </cell>
          <cell r="K593">
            <v>0</v>
          </cell>
          <cell r="L593">
            <v>0</v>
          </cell>
          <cell r="M593">
            <v>0</v>
          </cell>
          <cell r="N593">
            <v>0</v>
          </cell>
          <cell r="O593">
            <v>0</v>
          </cell>
          <cell r="Q593">
            <v>0</v>
          </cell>
          <cell r="T593">
            <v>593</v>
          </cell>
          <cell r="U593">
            <v>0</v>
          </cell>
          <cell r="V593">
            <v>0</v>
          </cell>
          <cell r="W593">
            <v>0</v>
          </cell>
          <cell r="X593">
            <v>0</v>
          </cell>
          <cell r="Y593">
            <v>0</v>
          </cell>
          <cell r="Z593">
            <v>0</v>
          </cell>
          <cell r="AA593">
            <v>0</v>
          </cell>
        </row>
        <row r="594">
          <cell r="B594" t="str">
            <v>15  -  16</v>
          </cell>
          <cell r="C594" t="str">
            <v>TS</v>
          </cell>
          <cell r="D594">
            <v>280</v>
          </cell>
          <cell r="E594">
            <v>280</v>
          </cell>
          <cell r="F594">
            <v>0</v>
          </cell>
          <cell r="G594">
            <v>0</v>
          </cell>
          <cell r="H594">
            <v>7</v>
          </cell>
          <cell r="I594">
            <v>7</v>
          </cell>
          <cell r="J594">
            <v>60</v>
          </cell>
          <cell r="K594">
            <v>0</v>
          </cell>
          <cell r="L594">
            <v>0</v>
          </cell>
          <cell r="M594">
            <v>0</v>
          </cell>
          <cell r="N594">
            <v>0</v>
          </cell>
          <cell r="O594">
            <v>0</v>
          </cell>
          <cell r="Q594">
            <v>0</v>
          </cell>
          <cell r="T594">
            <v>594</v>
          </cell>
          <cell r="U594">
            <v>0</v>
          </cell>
          <cell r="V594">
            <v>0</v>
          </cell>
          <cell r="W594">
            <v>0</v>
          </cell>
          <cell r="X594">
            <v>0</v>
          </cell>
          <cell r="Y594">
            <v>0</v>
          </cell>
          <cell r="Z594">
            <v>0</v>
          </cell>
          <cell r="AA594">
            <v>0</v>
          </cell>
        </row>
        <row r="595">
          <cell r="B595" t="str">
            <v>16  -  17</v>
          </cell>
          <cell r="C595" t="str">
            <v>TS</v>
          </cell>
          <cell r="D595">
            <v>0</v>
          </cell>
          <cell r="E595">
            <v>0</v>
          </cell>
          <cell r="F595">
            <v>0</v>
          </cell>
          <cell r="G595">
            <v>0</v>
          </cell>
          <cell r="H595">
            <v>0</v>
          </cell>
          <cell r="I595">
            <v>0</v>
          </cell>
          <cell r="J595">
            <v>0</v>
          </cell>
          <cell r="K595">
            <v>0</v>
          </cell>
          <cell r="L595">
            <v>60</v>
          </cell>
          <cell r="M595">
            <v>0</v>
          </cell>
          <cell r="N595">
            <v>0</v>
          </cell>
          <cell r="O595">
            <v>0</v>
          </cell>
          <cell r="Q595">
            <v>0</v>
          </cell>
          <cell r="T595">
            <v>595</v>
          </cell>
          <cell r="U595">
            <v>0</v>
          </cell>
          <cell r="V595">
            <v>0</v>
          </cell>
          <cell r="W595">
            <v>0</v>
          </cell>
          <cell r="X595">
            <v>0</v>
          </cell>
          <cell r="Y595">
            <v>0</v>
          </cell>
          <cell r="Z595">
            <v>0</v>
          </cell>
          <cell r="AA595">
            <v>0</v>
          </cell>
        </row>
        <row r="596">
          <cell r="B596" t="str">
            <v>17  -  18</v>
          </cell>
          <cell r="C596" t="str">
            <v>TS</v>
          </cell>
          <cell r="D596">
            <v>0</v>
          </cell>
          <cell r="E596">
            <v>0</v>
          </cell>
          <cell r="F596">
            <v>0</v>
          </cell>
          <cell r="G596">
            <v>0</v>
          </cell>
          <cell r="H596">
            <v>0</v>
          </cell>
          <cell r="I596">
            <v>0</v>
          </cell>
          <cell r="J596">
            <v>0</v>
          </cell>
          <cell r="K596">
            <v>0</v>
          </cell>
          <cell r="L596">
            <v>60</v>
          </cell>
          <cell r="M596">
            <v>0</v>
          </cell>
          <cell r="N596">
            <v>0</v>
          </cell>
          <cell r="O596">
            <v>0</v>
          </cell>
          <cell r="Q596" t="str">
            <v>Shift Change</v>
          </cell>
          <cell r="T596">
            <v>596</v>
          </cell>
          <cell r="U596">
            <v>0</v>
          </cell>
          <cell r="V596">
            <v>0</v>
          </cell>
          <cell r="W596">
            <v>0</v>
          </cell>
          <cell r="X596">
            <v>0</v>
          </cell>
          <cell r="Y596">
            <v>0</v>
          </cell>
          <cell r="Z596">
            <v>0</v>
          </cell>
          <cell r="AA596">
            <v>0</v>
          </cell>
        </row>
        <row r="597">
          <cell r="B597" t="str">
            <v>18  -  19</v>
          </cell>
          <cell r="C597" t="str">
            <v>TS</v>
          </cell>
          <cell r="D597">
            <v>168</v>
          </cell>
          <cell r="E597">
            <v>336</v>
          </cell>
          <cell r="F597">
            <v>0</v>
          </cell>
          <cell r="G597">
            <v>0</v>
          </cell>
          <cell r="H597">
            <v>11</v>
          </cell>
          <cell r="I597">
            <v>11</v>
          </cell>
          <cell r="J597">
            <v>30</v>
          </cell>
          <cell r="K597">
            <v>0</v>
          </cell>
          <cell r="L597">
            <v>30</v>
          </cell>
          <cell r="M597">
            <v>0</v>
          </cell>
          <cell r="N597">
            <v>0</v>
          </cell>
          <cell r="O597">
            <v>0</v>
          </cell>
          <cell r="Q597" t="str">
            <v>Wait Operator, Start 18:30</v>
          </cell>
          <cell r="T597">
            <v>597</v>
          </cell>
          <cell r="U597">
            <v>0</v>
          </cell>
          <cell r="V597">
            <v>0</v>
          </cell>
          <cell r="W597">
            <v>0</v>
          </cell>
          <cell r="X597">
            <v>0</v>
          </cell>
          <cell r="Y597">
            <v>0</v>
          </cell>
          <cell r="Z597">
            <v>0</v>
          </cell>
          <cell r="AA597">
            <v>0</v>
          </cell>
        </row>
        <row r="598">
          <cell r="B598" t="str">
            <v>19  -  20</v>
          </cell>
          <cell r="C598" t="str">
            <v>TS</v>
          </cell>
          <cell r="D598">
            <v>280</v>
          </cell>
          <cell r="E598">
            <v>280</v>
          </cell>
          <cell r="F598">
            <v>0</v>
          </cell>
          <cell r="G598">
            <v>0</v>
          </cell>
          <cell r="H598">
            <v>11</v>
          </cell>
          <cell r="I598">
            <v>11</v>
          </cell>
          <cell r="J598">
            <v>60</v>
          </cell>
          <cell r="K598">
            <v>0</v>
          </cell>
          <cell r="L598">
            <v>0</v>
          </cell>
          <cell r="M598">
            <v>0</v>
          </cell>
          <cell r="N598">
            <v>0</v>
          </cell>
          <cell r="O598">
            <v>0</v>
          </cell>
          <cell r="Q598">
            <v>0</v>
          </cell>
          <cell r="T598">
            <v>598</v>
          </cell>
          <cell r="U598">
            <v>0</v>
          </cell>
          <cell r="V598">
            <v>0</v>
          </cell>
          <cell r="W598">
            <v>0</v>
          </cell>
          <cell r="X598">
            <v>0</v>
          </cell>
          <cell r="Y598">
            <v>0</v>
          </cell>
          <cell r="Z598">
            <v>0</v>
          </cell>
          <cell r="AA598">
            <v>0</v>
          </cell>
        </row>
        <row r="599">
          <cell r="B599" t="str">
            <v>20  -  21</v>
          </cell>
          <cell r="C599" t="str">
            <v>TS</v>
          </cell>
          <cell r="D599">
            <v>0</v>
          </cell>
          <cell r="E599">
            <v>0</v>
          </cell>
          <cell r="F599">
            <v>0</v>
          </cell>
          <cell r="G599">
            <v>0</v>
          </cell>
          <cell r="H599">
            <v>0</v>
          </cell>
          <cell r="I599">
            <v>0</v>
          </cell>
          <cell r="J599">
            <v>0</v>
          </cell>
          <cell r="K599">
            <v>0</v>
          </cell>
          <cell r="L599">
            <v>0</v>
          </cell>
          <cell r="M599">
            <v>0</v>
          </cell>
          <cell r="N599">
            <v>60</v>
          </cell>
          <cell r="O599">
            <v>0</v>
          </cell>
          <cell r="Q599" t="str">
            <v>Rain</v>
          </cell>
          <cell r="T599">
            <v>599</v>
          </cell>
          <cell r="U599">
            <v>0</v>
          </cell>
          <cell r="V599">
            <v>0</v>
          </cell>
          <cell r="W599">
            <v>0</v>
          </cell>
          <cell r="X599">
            <v>0</v>
          </cell>
          <cell r="Y599">
            <v>0</v>
          </cell>
          <cell r="Z599">
            <v>0</v>
          </cell>
          <cell r="AA599">
            <v>0</v>
          </cell>
        </row>
        <row r="600">
          <cell r="B600" t="str">
            <v>21  -  22</v>
          </cell>
          <cell r="C600" t="str">
            <v>TS</v>
          </cell>
          <cell r="D600">
            <v>0</v>
          </cell>
          <cell r="E600">
            <v>0</v>
          </cell>
          <cell r="F600">
            <v>0</v>
          </cell>
          <cell r="G600">
            <v>0</v>
          </cell>
          <cell r="H600">
            <v>0</v>
          </cell>
          <cell r="I600">
            <v>0</v>
          </cell>
          <cell r="J600">
            <v>0</v>
          </cell>
          <cell r="K600">
            <v>0</v>
          </cell>
          <cell r="L600">
            <v>0</v>
          </cell>
          <cell r="M600">
            <v>0</v>
          </cell>
          <cell r="N600">
            <v>60</v>
          </cell>
          <cell r="O600">
            <v>0</v>
          </cell>
          <cell r="Q600" t="str">
            <v>Rain</v>
          </cell>
          <cell r="T600">
            <v>600</v>
          </cell>
          <cell r="U600">
            <v>0</v>
          </cell>
          <cell r="V600">
            <v>0</v>
          </cell>
          <cell r="W600">
            <v>0</v>
          </cell>
          <cell r="X600">
            <v>0</v>
          </cell>
          <cell r="Y600">
            <v>0</v>
          </cell>
          <cell r="Z600">
            <v>0</v>
          </cell>
          <cell r="AA600">
            <v>0</v>
          </cell>
        </row>
        <row r="601">
          <cell r="B601" t="str">
            <v>22  -  23</v>
          </cell>
          <cell r="C601" t="str">
            <v>TS</v>
          </cell>
          <cell r="D601">
            <v>0</v>
          </cell>
          <cell r="E601">
            <v>0</v>
          </cell>
          <cell r="F601">
            <v>0</v>
          </cell>
          <cell r="G601">
            <v>0</v>
          </cell>
          <cell r="H601">
            <v>0</v>
          </cell>
          <cell r="I601">
            <v>0</v>
          </cell>
          <cell r="J601">
            <v>0</v>
          </cell>
          <cell r="K601">
            <v>0</v>
          </cell>
          <cell r="L601">
            <v>0</v>
          </cell>
          <cell r="M601">
            <v>0</v>
          </cell>
          <cell r="N601">
            <v>60</v>
          </cell>
          <cell r="O601">
            <v>0</v>
          </cell>
          <cell r="Q601" t="str">
            <v>Rain</v>
          </cell>
          <cell r="T601">
            <v>601</v>
          </cell>
          <cell r="U601">
            <v>0</v>
          </cell>
          <cell r="V601">
            <v>0</v>
          </cell>
          <cell r="W601">
            <v>0</v>
          </cell>
          <cell r="X601">
            <v>0</v>
          </cell>
          <cell r="Y601">
            <v>0</v>
          </cell>
          <cell r="Z601">
            <v>0</v>
          </cell>
          <cell r="AA601">
            <v>0</v>
          </cell>
        </row>
        <row r="602">
          <cell r="B602" t="str">
            <v>23  -  24</v>
          </cell>
          <cell r="C602" t="str">
            <v>TS</v>
          </cell>
          <cell r="D602">
            <v>0</v>
          </cell>
          <cell r="E602">
            <v>0</v>
          </cell>
          <cell r="F602">
            <v>0</v>
          </cell>
          <cell r="G602">
            <v>0</v>
          </cell>
          <cell r="H602">
            <v>0</v>
          </cell>
          <cell r="I602">
            <v>0</v>
          </cell>
          <cell r="J602">
            <v>0</v>
          </cell>
          <cell r="K602">
            <v>0</v>
          </cell>
          <cell r="L602">
            <v>0</v>
          </cell>
          <cell r="M602">
            <v>0</v>
          </cell>
          <cell r="N602">
            <v>0</v>
          </cell>
          <cell r="O602">
            <v>60</v>
          </cell>
          <cell r="Q602" t="str">
            <v>Slippery</v>
          </cell>
          <cell r="T602">
            <v>602</v>
          </cell>
          <cell r="U602">
            <v>0</v>
          </cell>
          <cell r="V602">
            <v>0</v>
          </cell>
          <cell r="W602">
            <v>0</v>
          </cell>
          <cell r="X602">
            <v>0</v>
          </cell>
          <cell r="Y602">
            <v>0</v>
          </cell>
          <cell r="Z602">
            <v>0</v>
          </cell>
          <cell r="AA602">
            <v>0</v>
          </cell>
        </row>
        <row r="603">
          <cell r="B603" t="str">
            <v>24  -  01</v>
          </cell>
          <cell r="C603" t="str">
            <v>TS</v>
          </cell>
          <cell r="D603">
            <v>0</v>
          </cell>
          <cell r="E603">
            <v>0</v>
          </cell>
          <cell r="F603">
            <v>0</v>
          </cell>
          <cell r="G603">
            <v>0</v>
          </cell>
          <cell r="H603">
            <v>0</v>
          </cell>
          <cell r="I603">
            <v>0</v>
          </cell>
          <cell r="J603">
            <v>0</v>
          </cell>
          <cell r="K603">
            <v>0</v>
          </cell>
          <cell r="L603">
            <v>60</v>
          </cell>
          <cell r="M603">
            <v>0</v>
          </cell>
          <cell r="N603">
            <v>0</v>
          </cell>
          <cell r="O603">
            <v>0</v>
          </cell>
          <cell r="Q603" t="str">
            <v>Rest Time</v>
          </cell>
          <cell r="T603">
            <v>603</v>
          </cell>
          <cell r="U603">
            <v>0</v>
          </cell>
          <cell r="V603">
            <v>0</v>
          </cell>
          <cell r="W603">
            <v>0</v>
          </cell>
          <cell r="X603">
            <v>0</v>
          </cell>
          <cell r="Y603">
            <v>0</v>
          </cell>
          <cell r="Z603">
            <v>0</v>
          </cell>
          <cell r="AA603">
            <v>0</v>
          </cell>
        </row>
        <row r="604">
          <cell r="B604" t="str">
            <v>01  -  02</v>
          </cell>
          <cell r="C604" t="str">
            <v>TS</v>
          </cell>
          <cell r="D604">
            <v>0</v>
          </cell>
          <cell r="E604">
            <v>0</v>
          </cell>
          <cell r="F604">
            <v>0</v>
          </cell>
          <cell r="G604">
            <v>0</v>
          </cell>
          <cell r="H604">
            <v>0</v>
          </cell>
          <cell r="I604">
            <v>0</v>
          </cell>
          <cell r="J604">
            <v>0</v>
          </cell>
          <cell r="K604">
            <v>0</v>
          </cell>
          <cell r="L604">
            <v>0</v>
          </cell>
          <cell r="M604">
            <v>0</v>
          </cell>
          <cell r="N604">
            <v>0</v>
          </cell>
          <cell r="O604">
            <v>60</v>
          </cell>
          <cell r="Q604" t="str">
            <v>Slippery</v>
          </cell>
          <cell r="T604">
            <v>604</v>
          </cell>
          <cell r="U604">
            <v>0</v>
          </cell>
          <cell r="V604">
            <v>0</v>
          </cell>
          <cell r="W604">
            <v>0</v>
          </cell>
          <cell r="X604">
            <v>0</v>
          </cell>
          <cell r="Y604">
            <v>0</v>
          </cell>
          <cell r="Z604">
            <v>0</v>
          </cell>
          <cell r="AA604">
            <v>0</v>
          </cell>
        </row>
        <row r="605">
          <cell r="B605" t="str">
            <v>02  -  03</v>
          </cell>
          <cell r="C605" t="str">
            <v>TS</v>
          </cell>
          <cell r="D605">
            <v>0</v>
          </cell>
          <cell r="E605">
            <v>0</v>
          </cell>
          <cell r="F605">
            <v>0</v>
          </cell>
          <cell r="G605">
            <v>0</v>
          </cell>
          <cell r="H605">
            <v>0</v>
          </cell>
          <cell r="I605">
            <v>0</v>
          </cell>
          <cell r="J605">
            <v>0</v>
          </cell>
          <cell r="K605">
            <v>0</v>
          </cell>
          <cell r="L605">
            <v>0</v>
          </cell>
          <cell r="M605">
            <v>0</v>
          </cell>
          <cell r="N605">
            <v>60</v>
          </cell>
          <cell r="O605">
            <v>0</v>
          </cell>
          <cell r="Q605" t="str">
            <v>Rain</v>
          </cell>
          <cell r="T605">
            <v>605</v>
          </cell>
          <cell r="U605">
            <v>0</v>
          </cell>
          <cell r="V605">
            <v>0</v>
          </cell>
          <cell r="W605">
            <v>0</v>
          </cell>
          <cell r="X605">
            <v>0</v>
          </cell>
          <cell r="Y605">
            <v>0</v>
          </cell>
          <cell r="Z605">
            <v>0</v>
          </cell>
          <cell r="AA605">
            <v>0</v>
          </cell>
        </row>
        <row r="606">
          <cell r="B606" t="str">
            <v>03  -  04</v>
          </cell>
          <cell r="C606" t="str">
            <v>TS</v>
          </cell>
          <cell r="D606">
            <v>0</v>
          </cell>
          <cell r="E606">
            <v>0</v>
          </cell>
          <cell r="F606">
            <v>0</v>
          </cell>
          <cell r="G606">
            <v>0</v>
          </cell>
          <cell r="H606">
            <v>0</v>
          </cell>
          <cell r="I606">
            <v>0</v>
          </cell>
          <cell r="J606">
            <v>0</v>
          </cell>
          <cell r="K606">
            <v>0</v>
          </cell>
          <cell r="L606">
            <v>0</v>
          </cell>
          <cell r="M606">
            <v>0</v>
          </cell>
          <cell r="N606">
            <v>60</v>
          </cell>
          <cell r="O606">
            <v>0</v>
          </cell>
          <cell r="Q606" t="str">
            <v>Rain</v>
          </cell>
          <cell r="T606">
            <v>606</v>
          </cell>
          <cell r="U606">
            <v>0</v>
          </cell>
          <cell r="V606">
            <v>0</v>
          </cell>
          <cell r="W606">
            <v>0</v>
          </cell>
          <cell r="X606">
            <v>0</v>
          </cell>
          <cell r="Y606">
            <v>0</v>
          </cell>
          <cell r="Z606">
            <v>0</v>
          </cell>
          <cell r="AA606">
            <v>0</v>
          </cell>
        </row>
        <row r="607">
          <cell r="B607" t="str">
            <v>04  -  05</v>
          </cell>
          <cell r="C607" t="str">
            <v>TS</v>
          </cell>
          <cell r="D607">
            <v>0</v>
          </cell>
          <cell r="E607">
            <v>0</v>
          </cell>
          <cell r="F607">
            <v>0</v>
          </cell>
          <cell r="G607">
            <v>0</v>
          </cell>
          <cell r="H607">
            <v>0</v>
          </cell>
          <cell r="I607">
            <v>0</v>
          </cell>
          <cell r="J607">
            <v>0</v>
          </cell>
          <cell r="K607">
            <v>0</v>
          </cell>
          <cell r="L607">
            <v>0</v>
          </cell>
          <cell r="M607">
            <v>0</v>
          </cell>
          <cell r="N607">
            <v>60</v>
          </cell>
          <cell r="O607">
            <v>0</v>
          </cell>
          <cell r="Q607" t="str">
            <v>Rain</v>
          </cell>
          <cell r="T607">
            <v>607</v>
          </cell>
          <cell r="U607">
            <v>0</v>
          </cell>
          <cell r="V607">
            <v>0</v>
          </cell>
          <cell r="W607">
            <v>0</v>
          </cell>
          <cell r="X607">
            <v>0</v>
          </cell>
          <cell r="Y607">
            <v>0</v>
          </cell>
          <cell r="Z607">
            <v>0</v>
          </cell>
          <cell r="AA607">
            <v>0</v>
          </cell>
        </row>
        <row r="608">
          <cell r="B608" t="str">
            <v>05  -  06</v>
          </cell>
          <cell r="C608" t="str">
            <v>TS</v>
          </cell>
          <cell r="D608">
            <v>0</v>
          </cell>
          <cell r="E608">
            <v>0</v>
          </cell>
          <cell r="F608">
            <v>0</v>
          </cell>
          <cell r="G608">
            <v>0</v>
          </cell>
          <cell r="H608">
            <v>0</v>
          </cell>
          <cell r="I608">
            <v>0</v>
          </cell>
          <cell r="J608">
            <v>0</v>
          </cell>
          <cell r="K608">
            <v>0</v>
          </cell>
          <cell r="L608">
            <v>0</v>
          </cell>
          <cell r="M608">
            <v>0</v>
          </cell>
          <cell r="N608">
            <v>60</v>
          </cell>
          <cell r="O608">
            <v>0</v>
          </cell>
          <cell r="Q608" t="str">
            <v>Rain</v>
          </cell>
          <cell r="T608">
            <v>608</v>
          </cell>
          <cell r="U608">
            <v>0</v>
          </cell>
          <cell r="V608">
            <v>0</v>
          </cell>
          <cell r="W608">
            <v>0</v>
          </cell>
          <cell r="X608">
            <v>0</v>
          </cell>
          <cell r="Y608">
            <v>0</v>
          </cell>
          <cell r="Z608">
            <v>0</v>
          </cell>
          <cell r="AA608">
            <v>0</v>
          </cell>
        </row>
        <row r="609">
          <cell r="B609" t="str">
            <v>06  -  07</v>
          </cell>
          <cell r="C609" t="str">
            <v>TS</v>
          </cell>
          <cell r="D609">
            <v>0</v>
          </cell>
          <cell r="E609">
            <v>0</v>
          </cell>
          <cell r="F609">
            <v>0</v>
          </cell>
          <cell r="G609">
            <v>0</v>
          </cell>
          <cell r="H609">
            <v>0</v>
          </cell>
          <cell r="I609">
            <v>0</v>
          </cell>
          <cell r="J609">
            <v>0</v>
          </cell>
          <cell r="K609">
            <v>30</v>
          </cell>
          <cell r="L609">
            <v>30</v>
          </cell>
          <cell r="M609">
            <v>0</v>
          </cell>
          <cell r="N609">
            <v>0</v>
          </cell>
          <cell r="O609">
            <v>0</v>
          </cell>
          <cell r="Q609" t="str">
            <v>Change Shift</v>
          </cell>
          <cell r="T609">
            <v>609</v>
          </cell>
          <cell r="U609">
            <v>0</v>
          </cell>
          <cell r="V609">
            <v>0</v>
          </cell>
          <cell r="W609">
            <v>0</v>
          </cell>
          <cell r="X609">
            <v>0</v>
          </cell>
          <cell r="Y609">
            <v>0</v>
          </cell>
          <cell r="Z609">
            <v>0</v>
          </cell>
          <cell r="AA609">
            <v>0</v>
          </cell>
        </row>
        <row r="610">
          <cell r="B610" t="str">
            <v>RESUME</v>
          </cell>
          <cell r="C610" t="str">
            <v>PROD</v>
          </cell>
          <cell r="E610" t="str">
            <v>PROD'TY</v>
          </cell>
          <cell r="G610" t="str">
            <v>WORK HOURS</v>
          </cell>
          <cell r="J610" t="str">
            <v>LOST TIME</v>
          </cell>
          <cell r="L610" t="str">
            <v>DOWN</v>
          </cell>
          <cell r="M610" t="str">
            <v>PA</v>
          </cell>
          <cell r="O610" t="str">
            <v>UA PROD</v>
          </cell>
          <cell r="Q610" t="str">
            <v>OPERATOR</v>
          </cell>
          <cell r="R610" t="str">
            <v>GROUP LEADER</v>
          </cell>
          <cell r="T610">
            <v>610</v>
          </cell>
        </row>
        <row r="611">
          <cell r="B611" t="str">
            <v>GROUP</v>
          </cell>
          <cell r="C611" t="str">
            <v>WASTE</v>
          </cell>
          <cell r="D611" t="str">
            <v>CC</v>
          </cell>
          <cell r="E611" t="str">
            <v>WASTE</v>
          </cell>
          <cell r="F611" t="str">
            <v>CC</v>
          </cell>
          <cell r="G611" t="str">
            <v>WASTE</v>
          </cell>
          <cell r="H611" t="str">
            <v>CC</v>
          </cell>
          <cell r="I611" t="str">
            <v>GEN</v>
          </cell>
          <cell r="J611" t="str">
            <v>DELAY</v>
          </cell>
          <cell r="K611" t="str">
            <v>IDLE</v>
          </cell>
          <cell r="L611" t="str">
            <v>TIME</v>
          </cell>
          <cell r="M611" t="str">
            <v>PLAN</v>
          </cell>
          <cell r="N611" t="str">
            <v>ACT</v>
          </cell>
          <cell r="O611" t="str">
            <v>PLAN</v>
          </cell>
          <cell r="P611" t="str">
            <v>ACT</v>
          </cell>
          <cell r="T611">
            <v>611</v>
          </cell>
        </row>
        <row r="612">
          <cell r="B612" t="str">
            <v>Shift 1</v>
          </cell>
          <cell r="C612">
            <v>1974</v>
          </cell>
          <cell r="D612">
            <v>0</v>
          </cell>
          <cell r="E612">
            <v>311.68421052631578</v>
          </cell>
          <cell r="F612">
            <v>0</v>
          </cell>
          <cell r="G612">
            <v>6.333333333333333</v>
          </cell>
          <cell r="H612">
            <v>0</v>
          </cell>
          <cell r="I612">
            <v>0</v>
          </cell>
          <cell r="J612">
            <v>1.6666666666666667</v>
          </cell>
          <cell r="K612">
            <v>0</v>
          </cell>
          <cell r="L612">
            <v>0</v>
          </cell>
          <cell r="M612">
            <v>0.95</v>
          </cell>
          <cell r="N612">
            <v>1</v>
          </cell>
          <cell r="O612">
            <v>0.875</v>
          </cell>
          <cell r="P612">
            <v>0.79166666666666663</v>
          </cell>
          <cell r="Q612">
            <v>0</v>
          </cell>
          <cell r="R612">
            <v>0</v>
          </cell>
          <cell r="T612">
            <v>612</v>
          </cell>
          <cell r="U612">
            <v>0</v>
          </cell>
          <cell r="V612">
            <v>0</v>
          </cell>
          <cell r="W612">
            <v>0</v>
          </cell>
          <cell r="X612">
            <v>0</v>
          </cell>
          <cell r="Y612">
            <v>0</v>
          </cell>
          <cell r="Z612">
            <v>0</v>
          </cell>
          <cell r="AA612">
            <v>0</v>
          </cell>
        </row>
        <row r="613">
          <cell r="B613" t="str">
            <v>Shift 2</v>
          </cell>
          <cell r="C613">
            <v>728</v>
          </cell>
          <cell r="D613">
            <v>0</v>
          </cell>
          <cell r="E613">
            <v>291.2</v>
          </cell>
          <cell r="F613">
            <v>0</v>
          </cell>
          <cell r="G613">
            <v>2.5</v>
          </cell>
          <cell r="H613">
            <v>0</v>
          </cell>
          <cell r="I613">
            <v>0</v>
          </cell>
          <cell r="J613">
            <v>2.5</v>
          </cell>
          <cell r="K613">
            <v>3</v>
          </cell>
          <cell r="L613">
            <v>0</v>
          </cell>
          <cell r="M613">
            <v>0.95</v>
          </cell>
          <cell r="N613">
            <v>1</v>
          </cell>
          <cell r="O613">
            <v>0.875</v>
          </cell>
          <cell r="P613">
            <v>0.3125</v>
          </cell>
          <cell r="Q613">
            <v>0</v>
          </cell>
          <cell r="R613">
            <v>0</v>
          </cell>
          <cell r="T613">
            <v>613</v>
          </cell>
          <cell r="U613">
            <v>0</v>
          </cell>
          <cell r="V613">
            <v>0</v>
          </cell>
          <cell r="W613">
            <v>0</v>
          </cell>
          <cell r="X613">
            <v>0</v>
          </cell>
          <cell r="Y613">
            <v>0</v>
          </cell>
          <cell r="Z613">
            <v>0</v>
          </cell>
          <cell r="AA613">
            <v>0</v>
          </cell>
        </row>
        <row r="614">
          <cell r="B614" t="str">
            <v>Shift 3</v>
          </cell>
          <cell r="C614">
            <v>0</v>
          </cell>
          <cell r="D614">
            <v>0</v>
          </cell>
          <cell r="E614">
            <v>0</v>
          </cell>
          <cell r="F614">
            <v>0</v>
          </cell>
          <cell r="G614">
            <v>0</v>
          </cell>
          <cell r="H614">
            <v>0</v>
          </cell>
          <cell r="I614">
            <v>0.5</v>
          </cell>
          <cell r="J614">
            <v>1.5</v>
          </cell>
          <cell r="K614">
            <v>6</v>
          </cell>
          <cell r="L614">
            <v>0</v>
          </cell>
          <cell r="M614">
            <v>0.95</v>
          </cell>
          <cell r="N614">
            <v>1</v>
          </cell>
          <cell r="O614">
            <v>0.875</v>
          </cell>
          <cell r="P614">
            <v>6.25E-2</v>
          </cell>
          <cell r="Q614">
            <v>0</v>
          </cell>
          <cell r="R614">
            <v>0</v>
          </cell>
          <cell r="T614">
            <v>614</v>
          </cell>
          <cell r="U614">
            <v>0</v>
          </cell>
          <cell r="V614">
            <v>0</v>
          </cell>
          <cell r="W614">
            <v>0</v>
          </cell>
          <cell r="X614">
            <v>0</v>
          </cell>
          <cell r="Y614">
            <v>0</v>
          </cell>
          <cell r="Z614">
            <v>0</v>
          </cell>
          <cell r="AA614">
            <v>0</v>
          </cell>
        </row>
        <row r="615">
          <cell r="B615" t="str">
            <v>Shift 6</v>
          </cell>
          <cell r="C615">
            <v>2254</v>
          </cell>
          <cell r="D615">
            <v>0</v>
          </cell>
          <cell r="E615">
            <v>307.36363636363637</v>
          </cell>
          <cell r="F615">
            <v>0</v>
          </cell>
          <cell r="G615">
            <v>7.333333333333333</v>
          </cell>
          <cell r="H615">
            <v>0</v>
          </cell>
          <cell r="I615">
            <v>0</v>
          </cell>
          <cell r="J615">
            <v>3.6666666666666665</v>
          </cell>
          <cell r="K615">
            <v>0</v>
          </cell>
          <cell r="L615">
            <v>0</v>
          </cell>
          <cell r="M615">
            <v>0.95</v>
          </cell>
          <cell r="N615">
            <v>1</v>
          </cell>
          <cell r="O615">
            <v>0.875</v>
          </cell>
          <cell r="P615">
            <v>0.66666666666666663</v>
          </cell>
          <cell r="Q615" t="str">
            <v>Slamet Arianto</v>
          </cell>
          <cell r="R615" t="str">
            <v>Donny Yusmanto</v>
          </cell>
          <cell r="T615">
            <v>615</v>
          </cell>
          <cell r="U615">
            <v>0</v>
          </cell>
          <cell r="V615">
            <v>0</v>
          </cell>
          <cell r="W615">
            <v>0</v>
          </cell>
          <cell r="X615">
            <v>0</v>
          </cell>
          <cell r="Y615">
            <v>0</v>
          </cell>
          <cell r="Z615">
            <v>0</v>
          </cell>
          <cell r="AA615">
            <v>0</v>
          </cell>
        </row>
        <row r="616">
          <cell r="B616" t="str">
            <v>Shift 7</v>
          </cell>
          <cell r="C616">
            <v>448</v>
          </cell>
          <cell r="D616">
            <v>0</v>
          </cell>
          <cell r="E616">
            <v>298.66666666666669</v>
          </cell>
          <cell r="F616">
            <v>0</v>
          </cell>
          <cell r="G616">
            <v>1.5</v>
          </cell>
          <cell r="H616">
            <v>0</v>
          </cell>
          <cell r="I616">
            <v>0.5</v>
          </cell>
          <cell r="J616">
            <v>2</v>
          </cell>
          <cell r="K616">
            <v>9</v>
          </cell>
          <cell r="L616">
            <v>0</v>
          </cell>
          <cell r="M616">
            <v>0.95</v>
          </cell>
          <cell r="N616">
            <v>1</v>
          </cell>
          <cell r="O616">
            <v>0.875</v>
          </cell>
          <cell r="P616">
            <v>0.15384615384615385</v>
          </cell>
          <cell r="Q616" t="str">
            <v>Budiono Tri</v>
          </cell>
          <cell r="R616" t="str">
            <v>Indra</v>
          </cell>
          <cell r="T616">
            <v>616</v>
          </cell>
          <cell r="U616">
            <v>0</v>
          </cell>
          <cell r="V616">
            <v>0</v>
          </cell>
          <cell r="W616">
            <v>0</v>
          </cell>
          <cell r="X616">
            <v>0</v>
          </cell>
          <cell r="Y616">
            <v>0</v>
          </cell>
          <cell r="Z616">
            <v>0</v>
          </cell>
          <cell r="AA616">
            <v>0</v>
          </cell>
        </row>
        <row r="617">
          <cell r="B617" t="str">
            <v>TOTAL</v>
          </cell>
          <cell r="C617">
            <v>2702</v>
          </cell>
          <cell r="D617">
            <v>0</v>
          </cell>
          <cell r="E617">
            <v>305.88679245283021</v>
          </cell>
          <cell r="F617">
            <v>0</v>
          </cell>
          <cell r="G617">
            <v>8.8333333333333321</v>
          </cell>
          <cell r="H617">
            <v>0</v>
          </cell>
          <cell r="I617">
            <v>0.5</v>
          </cell>
          <cell r="J617">
            <v>5.6666666666666661</v>
          </cell>
          <cell r="K617">
            <v>9</v>
          </cell>
          <cell r="L617">
            <v>0</v>
          </cell>
          <cell r="M617">
            <v>0.95</v>
          </cell>
          <cell r="N617">
            <v>1</v>
          </cell>
          <cell r="O617">
            <v>0.875</v>
          </cell>
          <cell r="P617">
            <v>0.3888888888888889</v>
          </cell>
          <cell r="Q617" t="str">
            <v>Hiras Silaban</v>
          </cell>
          <cell r="R617" t="str">
            <v>Fresye A L</v>
          </cell>
          <cell r="T617">
            <v>617</v>
          </cell>
          <cell r="U617">
            <v>0</v>
          </cell>
          <cell r="V617">
            <v>0</v>
          </cell>
          <cell r="W617">
            <v>0</v>
          </cell>
          <cell r="X617">
            <v>0</v>
          </cell>
          <cell r="Y617">
            <v>0</v>
          </cell>
          <cell r="Z617">
            <v>0</v>
          </cell>
          <cell r="AA617">
            <v>0</v>
          </cell>
        </row>
        <row r="618">
          <cell r="T618">
            <v>618</v>
          </cell>
        </row>
        <row r="619">
          <cell r="B619" t="str">
            <v>TIME</v>
          </cell>
          <cell r="C619" t="str">
            <v>WASTE</v>
          </cell>
          <cell r="D619" t="str">
            <v>EX578</v>
          </cell>
          <cell r="E619" t="str">
            <v>TYPE</v>
          </cell>
          <cell r="F619" t="str">
            <v>PC 750</v>
          </cell>
          <cell r="H619" t="str">
            <v>Plan Prod'ty :</v>
          </cell>
          <cell r="J619">
            <v>300</v>
          </cell>
          <cell r="M619" t="str">
            <v>Distance :</v>
          </cell>
          <cell r="O619">
            <v>1.8766676066414081</v>
          </cell>
          <cell r="T619">
            <v>619</v>
          </cell>
          <cell r="U619" t="str">
            <v>EX578</v>
          </cell>
        </row>
        <row r="620">
          <cell r="C620" t="str">
            <v>MAT</v>
          </cell>
          <cell r="D620" t="str">
            <v>PROD</v>
          </cell>
          <cell r="E620" t="str">
            <v>PROD'TY</v>
          </cell>
          <cell r="F620" t="str">
            <v>Q'TY DT</v>
          </cell>
          <cell r="J620" t="str">
            <v>HOURS</v>
          </cell>
          <cell r="Q620" t="str">
            <v>REMARK PRODUKTIVITAS</v>
          </cell>
          <cell r="T620">
            <v>620</v>
          </cell>
          <cell r="U620" t="str">
            <v>ROM</v>
          </cell>
          <cell r="V620" t="str">
            <v>Crush1</v>
          </cell>
          <cell r="W620" t="str">
            <v>Crush2</v>
          </cell>
          <cell r="X620" t="str">
            <v>Crush3</v>
          </cell>
          <cell r="Y620" t="str">
            <v>Crush4</v>
          </cell>
          <cell r="Z620" t="str">
            <v>Crush5</v>
          </cell>
          <cell r="AA620" t="str">
            <v>Crush6</v>
          </cell>
        </row>
        <row r="621">
          <cell r="E621" t="str">
            <v>( By work )</v>
          </cell>
          <cell r="F621" t="str">
            <v>785</v>
          </cell>
          <cell r="G621" t="str">
            <v>785-CB</v>
          </cell>
          <cell r="H621" t="str">
            <v>A40/HM</v>
          </cell>
          <cell r="I621" t="str">
            <v>Total</v>
          </cell>
          <cell r="J621" t="str">
            <v>Work</v>
          </cell>
          <cell r="K621" t="str">
            <v>General</v>
          </cell>
          <cell r="L621" t="str">
            <v>Delay</v>
          </cell>
          <cell r="M621" t="str">
            <v>Idle</v>
          </cell>
          <cell r="N621" t="str">
            <v>Rain</v>
          </cell>
          <cell r="O621" t="str">
            <v>Slipp</v>
          </cell>
          <cell r="P621" t="str">
            <v>B/D</v>
          </cell>
          <cell r="T621">
            <v>621</v>
          </cell>
        </row>
        <row r="622">
          <cell r="B622" t="str">
            <v>07  - 08</v>
          </cell>
          <cell r="C622" t="str">
            <v>TS</v>
          </cell>
          <cell r="D622">
            <v>0</v>
          </cell>
          <cell r="E622">
            <v>0</v>
          </cell>
          <cell r="F622">
            <v>0</v>
          </cell>
          <cell r="G622">
            <v>0</v>
          </cell>
          <cell r="H622">
            <v>0</v>
          </cell>
          <cell r="I622">
            <v>0</v>
          </cell>
          <cell r="J622">
            <v>0</v>
          </cell>
          <cell r="K622">
            <v>0</v>
          </cell>
          <cell r="L622">
            <v>45</v>
          </cell>
          <cell r="M622">
            <v>0</v>
          </cell>
          <cell r="N622">
            <v>0</v>
          </cell>
          <cell r="O622">
            <v>0</v>
          </cell>
          <cell r="P622">
            <v>15</v>
          </cell>
          <cell r="Q622" t="str">
            <v>Waiting Opr, 07:45 Monitor Blank</v>
          </cell>
          <cell r="T622">
            <v>622</v>
          </cell>
          <cell r="U622">
            <v>0</v>
          </cell>
          <cell r="V622">
            <v>0</v>
          </cell>
          <cell r="W622">
            <v>0</v>
          </cell>
          <cell r="X622">
            <v>0</v>
          </cell>
          <cell r="Y622">
            <v>0</v>
          </cell>
          <cell r="Z622">
            <v>0</v>
          </cell>
          <cell r="AA622">
            <v>0</v>
          </cell>
        </row>
        <row r="623">
          <cell r="B623" t="str">
            <v>08  - 09</v>
          </cell>
          <cell r="C623" t="str">
            <v>TS</v>
          </cell>
          <cell r="D623">
            <v>0</v>
          </cell>
          <cell r="E623">
            <v>0</v>
          </cell>
          <cell r="F623">
            <v>0</v>
          </cell>
          <cell r="G623">
            <v>0</v>
          </cell>
          <cell r="H623">
            <v>0</v>
          </cell>
          <cell r="I623">
            <v>0</v>
          </cell>
          <cell r="J623">
            <v>0</v>
          </cell>
          <cell r="K623">
            <v>0</v>
          </cell>
          <cell r="L623">
            <v>15</v>
          </cell>
          <cell r="M623">
            <v>0</v>
          </cell>
          <cell r="N623">
            <v>0</v>
          </cell>
          <cell r="O623">
            <v>0</v>
          </cell>
          <cell r="P623">
            <v>45</v>
          </cell>
          <cell r="Q623" t="str">
            <v xml:space="preserve"> Monitor Blank RFU 08:45, Wtg DT</v>
          </cell>
          <cell r="T623">
            <v>623</v>
          </cell>
          <cell r="U623">
            <v>0</v>
          </cell>
          <cell r="V623">
            <v>0</v>
          </cell>
          <cell r="W623">
            <v>0</v>
          </cell>
          <cell r="X623">
            <v>0</v>
          </cell>
          <cell r="Y623">
            <v>0</v>
          </cell>
          <cell r="Z623">
            <v>0</v>
          </cell>
          <cell r="AA623">
            <v>0</v>
          </cell>
        </row>
        <row r="624">
          <cell r="B624" t="str">
            <v>09  - 10</v>
          </cell>
          <cell r="C624" t="str">
            <v>TS</v>
          </cell>
          <cell r="D624">
            <v>404</v>
          </cell>
          <cell r="E624">
            <v>404</v>
          </cell>
          <cell r="F624">
            <v>0</v>
          </cell>
          <cell r="G624">
            <v>0</v>
          </cell>
          <cell r="H624">
            <v>3</v>
          </cell>
          <cell r="I624">
            <v>3</v>
          </cell>
          <cell r="J624">
            <v>60</v>
          </cell>
          <cell r="K624">
            <v>0</v>
          </cell>
          <cell r="L624">
            <v>0</v>
          </cell>
          <cell r="M624">
            <v>0</v>
          </cell>
          <cell r="N624">
            <v>0</v>
          </cell>
          <cell r="O624">
            <v>0</v>
          </cell>
          <cell r="Q624">
            <v>0</v>
          </cell>
          <cell r="T624">
            <v>624</v>
          </cell>
          <cell r="U624">
            <v>0</v>
          </cell>
          <cell r="V624">
            <v>0</v>
          </cell>
          <cell r="W624">
            <v>0</v>
          </cell>
          <cell r="X624">
            <v>0</v>
          </cell>
          <cell r="Y624">
            <v>0</v>
          </cell>
          <cell r="Z624">
            <v>0</v>
          </cell>
          <cell r="AA624">
            <v>0</v>
          </cell>
        </row>
        <row r="625">
          <cell r="B625" t="str">
            <v>10  - 11</v>
          </cell>
          <cell r="C625" t="str">
            <v>TS</v>
          </cell>
          <cell r="D625">
            <v>398</v>
          </cell>
          <cell r="E625">
            <v>398</v>
          </cell>
          <cell r="F625">
            <v>0</v>
          </cell>
          <cell r="G625">
            <v>0</v>
          </cell>
          <cell r="H625">
            <v>3</v>
          </cell>
          <cell r="I625">
            <v>3</v>
          </cell>
          <cell r="J625">
            <v>60</v>
          </cell>
          <cell r="K625">
            <v>0</v>
          </cell>
          <cell r="L625">
            <v>0</v>
          </cell>
          <cell r="M625">
            <v>0</v>
          </cell>
          <cell r="N625">
            <v>0</v>
          </cell>
          <cell r="O625">
            <v>0</v>
          </cell>
          <cell r="Q625">
            <v>0</v>
          </cell>
          <cell r="T625">
            <v>625</v>
          </cell>
          <cell r="U625">
            <v>0</v>
          </cell>
          <cell r="V625">
            <v>0</v>
          </cell>
          <cell r="W625">
            <v>0</v>
          </cell>
          <cell r="X625">
            <v>0</v>
          </cell>
          <cell r="Y625">
            <v>0</v>
          </cell>
          <cell r="Z625">
            <v>0</v>
          </cell>
          <cell r="AA625">
            <v>0</v>
          </cell>
        </row>
        <row r="626">
          <cell r="B626" t="str">
            <v>11  - 12</v>
          </cell>
          <cell r="C626" t="str">
            <v>TS</v>
          </cell>
          <cell r="D626">
            <v>384</v>
          </cell>
          <cell r="E626">
            <v>384</v>
          </cell>
          <cell r="F626">
            <v>0</v>
          </cell>
          <cell r="G626">
            <v>0</v>
          </cell>
          <cell r="H626">
            <v>3</v>
          </cell>
          <cell r="I626">
            <v>3</v>
          </cell>
          <cell r="J626">
            <v>60</v>
          </cell>
          <cell r="K626">
            <v>0</v>
          </cell>
          <cell r="L626">
            <v>0</v>
          </cell>
          <cell r="M626">
            <v>0</v>
          </cell>
          <cell r="N626">
            <v>0</v>
          </cell>
          <cell r="O626">
            <v>0</v>
          </cell>
          <cell r="Q626">
            <v>0</v>
          </cell>
          <cell r="T626">
            <v>626</v>
          </cell>
          <cell r="U626">
            <v>0</v>
          </cell>
          <cell r="V626">
            <v>0</v>
          </cell>
          <cell r="W626">
            <v>0</v>
          </cell>
          <cell r="X626">
            <v>0</v>
          </cell>
          <cell r="Y626">
            <v>0</v>
          </cell>
          <cell r="Z626">
            <v>0</v>
          </cell>
          <cell r="AA626">
            <v>0</v>
          </cell>
        </row>
        <row r="627">
          <cell r="B627" t="str">
            <v>12  - 13</v>
          </cell>
          <cell r="C627" t="str">
            <v>TS</v>
          </cell>
          <cell r="D627">
            <v>0</v>
          </cell>
          <cell r="E627">
            <v>0</v>
          </cell>
          <cell r="F627">
            <v>0</v>
          </cell>
          <cell r="G627">
            <v>0</v>
          </cell>
          <cell r="H627">
            <v>0</v>
          </cell>
          <cell r="I627">
            <v>0</v>
          </cell>
          <cell r="J627">
            <v>0</v>
          </cell>
          <cell r="K627">
            <v>0</v>
          </cell>
          <cell r="L627">
            <v>60</v>
          </cell>
          <cell r="M627">
            <v>0</v>
          </cell>
          <cell r="N627">
            <v>0</v>
          </cell>
          <cell r="O627">
            <v>0</v>
          </cell>
          <cell r="Q627" t="str">
            <v>Rest Time</v>
          </cell>
          <cell r="T627">
            <v>627</v>
          </cell>
          <cell r="U627">
            <v>0</v>
          </cell>
          <cell r="V627">
            <v>0</v>
          </cell>
          <cell r="W627">
            <v>0</v>
          </cell>
          <cell r="X627">
            <v>0</v>
          </cell>
          <cell r="Y627">
            <v>0</v>
          </cell>
          <cell r="Z627">
            <v>0</v>
          </cell>
          <cell r="AA627">
            <v>0</v>
          </cell>
        </row>
        <row r="628">
          <cell r="B628" t="str">
            <v>13  -  14</v>
          </cell>
          <cell r="C628" t="str">
            <v>TS</v>
          </cell>
          <cell r="D628">
            <v>376</v>
          </cell>
          <cell r="E628">
            <v>376</v>
          </cell>
          <cell r="F628">
            <v>0</v>
          </cell>
          <cell r="G628">
            <v>0</v>
          </cell>
          <cell r="H628">
            <v>3</v>
          </cell>
          <cell r="I628">
            <v>3</v>
          </cell>
          <cell r="J628">
            <v>60</v>
          </cell>
          <cell r="K628">
            <v>0</v>
          </cell>
          <cell r="L628">
            <v>0</v>
          </cell>
          <cell r="M628">
            <v>0</v>
          </cell>
          <cell r="N628">
            <v>0</v>
          </cell>
          <cell r="O628">
            <v>0</v>
          </cell>
          <cell r="Q628">
            <v>0</v>
          </cell>
          <cell r="T628">
            <v>628</v>
          </cell>
          <cell r="U628">
            <v>0</v>
          </cell>
          <cell r="V628">
            <v>0</v>
          </cell>
          <cell r="W628">
            <v>0</v>
          </cell>
          <cell r="X628">
            <v>0</v>
          </cell>
          <cell r="Y628">
            <v>0</v>
          </cell>
          <cell r="Z628">
            <v>0</v>
          </cell>
          <cell r="AA628">
            <v>0</v>
          </cell>
        </row>
        <row r="629">
          <cell r="B629" t="str">
            <v>14  -  15</v>
          </cell>
          <cell r="C629" t="str">
            <v>TS</v>
          </cell>
          <cell r="D629">
            <v>432</v>
          </cell>
          <cell r="E629">
            <v>432</v>
          </cell>
          <cell r="F629">
            <v>0</v>
          </cell>
          <cell r="G629">
            <v>0</v>
          </cell>
          <cell r="H629">
            <v>3</v>
          </cell>
          <cell r="I629">
            <v>3</v>
          </cell>
          <cell r="J629">
            <v>60</v>
          </cell>
          <cell r="K629">
            <v>0</v>
          </cell>
          <cell r="L629">
            <v>0</v>
          </cell>
          <cell r="M629">
            <v>0</v>
          </cell>
          <cell r="N629">
            <v>0</v>
          </cell>
          <cell r="O629">
            <v>0</v>
          </cell>
          <cell r="Q629">
            <v>0</v>
          </cell>
          <cell r="T629">
            <v>629</v>
          </cell>
          <cell r="U629">
            <v>0</v>
          </cell>
          <cell r="V629">
            <v>0</v>
          </cell>
          <cell r="W629">
            <v>0</v>
          </cell>
          <cell r="X629">
            <v>0</v>
          </cell>
          <cell r="Y629">
            <v>0</v>
          </cell>
          <cell r="Z629">
            <v>0</v>
          </cell>
          <cell r="AA629">
            <v>0</v>
          </cell>
        </row>
        <row r="630">
          <cell r="B630" t="str">
            <v>15  -  16</v>
          </cell>
          <cell r="C630" t="str">
            <v>TS</v>
          </cell>
          <cell r="D630">
            <v>432</v>
          </cell>
          <cell r="E630">
            <v>432</v>
          </cell>
          <cell r="F630">
            <v>0</v>
          </cell>
          <cell r="G630">
            <v>0</v>
          </cell>
          <cell r="H630">
            <v>3</v>
          </cell>
          <cell r="I630">
            <v>3</v>
          </cell>
          <cell r="J630">
            <v>60</v>
          </cell>
          <cell r="K630">
            <v>0</v>
          </cell>
          <cell r="L630">
            <v>0</v>
          </cell>
          <cell r="M630">
            <v>0</v>
          </cell>
          <cell r="N630">
            <v>0</v>
          </cell>
          <cell r="O630">
            <v>0</v>
          </cell>
          <cell r="Q630">
            <v>0</v>
          </cell>
          <cell r="T630">
            <v>630</v>
          </cell>
          <cell r="U630">
            <v>0</v>
          </cell>
          <cell r="V630">
            <v>0</v>
          </cell>
          <cell r="W630">
            <v>0</v>
          </cell>
          <cell r="X630">
            <v>0</v>
          </cell>
          <cell r="Y630">
            <v>0</v>
          </cell>
          <cell r="Z630">
            <v>0</v>
          </cell>
          <cell r="AA630">
            <v>0</v>
          </cell>
        </row>
        <row r="631">
          <cell r="B631" t="str">
            <v>16  -  17</v>
          </cell>
          <cell r="C631" t="str">
            <v>TS</v>
          </cell>
          <cell r="D631">
            <v>302</v>
          </cell>
          <cell r="E631">
            <v>302</v>
          </cell>
          <cell r="F631">
            <v>0</v>
          </cell>
          <cell r="G631">
            <v>0</v>
          </cell>
          <cell r="H631">
            <v>3</v>
          </cell>
          <cell r="I631">
            <v>3</v>
          </cell>
          <cell r="J631">
            <v>60</v>
          </cell>
          <cell r="K631">
            <v>0</v>
          </cell>
          <cell r="L631">
            <v>0</v>
          </cell>
          <cell r="M631">
            <v>0</v>
          </cell>
          <cell r="N631">
            <v>0</v>
          </cell>
          <cell r="O631">
            <v>0</v>
          </cell>
          <cell r="Q631">
            <v>0</v>
          </cell>
          <cell r="T631">
            <v>631</v>
          </cell>
          <cell r="U631">
            <v>0</v>
          </cell>
          <cell r="V631">
            <v>0</v>
          </cell>
          <cell r="W631">
            <v>0</v>
          </cell>
          <cell r="X631">
            <v>0</v>
          </cell>
          <cell r="Y631">
            <v>0</v>
          </cell>
          <cell r="Z631">
            <v>0</v>
          </cell>
          <cell r="AA631">
            <v>0</v>
          </cell>
        </row>
        <row r="632">
          <cell r="B632" t="str">
            <v>17  -  18</v>
          </cell>
          <cell r="C632" t="str">
            <v>TS</v>
          </cell>
          <cell r="D632">
            <v>288</v>
          </cell>
          <cell r="E632">
            <v>345.6</v>
          </cell>
          <cell r="F632">
            <v>0</v>
          </cell>
          <cell r="G632">
            <v>0</v>
          </cell>
          <cell r="H632">
            <v>3</v>
          </cell>
          <cell r="I632">
            <v>3</v>
          </cell>
          <cell r="J632">
            <v>50</v>
          </cell>
          <cell r="K632">
            <v>0</v>
          </cell>
          <cell r="L632">
            <v>10</v>
          </cell>
          <cell r="M632">
            <v>0</v>
          </cell>
          <cell r="N632">
            <v>0</v>
          </cell>
          <cell r="O632">
            <v>0</v>
          </cell>
          <cell r="Q632" t="str">
            <v>Shift Change</v>
          </cell>
          <cell r="T632">
            <v>632</v>
          </cell>
          <cell r="U632">
            <v>0</v>
          </cell>
          <cell r="V632">
            <v>0</v>
          </cell>
          <cell r="W632">
            <v>0</v>
          </cell>
          <cell r="X632">
            <v>0</v>
          </cell>
          <cell r="Y632">
            <v>0</v>
          </cell>
          <cell r="Z632">
            <v>0</v>
          </cell>
          <cell r="AA632">
            <v>0</v>
          </cell>
        </row>
        <row r="633">
          <cell r="B633" t="str">
            <v>18  -  19</v>
          </cell>
          <cell r="C633" t="str">
            <v>TS</v>
          </cell>
          <cell r="D633">
            <v>102</v>
          </cell>
          <cell r="E633">
            <v>204</v>
          </cell>
          <cell r="F633">
            <v>0</v>
          </cell>
          <cell r="G633">
            <v>0</v>
          </cell>
          <cell r="H633">
            <v>0</v>
          </cell>
          <cell r="I633">
            <v>0</v>
          </cell>
          <cell r="J633">
            <v>30</v>
          </cell>
          <cell r="K633">
            <v>0</v>
          </cell>
          <cell r="L633">
            <v>30</v>
          </cell>
          <cell r="M633">
            <v>0</v>
          </cell>
          <cell r="N633">
            <v>0</v>
          </cell>
          <cell r="O633">
            <v>0</v>
          </cell>
          <cell r="Q633" t="str">
            <v>Wait Operator, Start 18:30</v>
          </cell>
          <cell r="T633">
            <v>633</v>
          </cell>
          <cell r="U633">
            <v>0</v>
          </cell>
          <cell r="V633">
            <v>0</v>
          </cell>
          <cell r="W633">
            <v>0</v>
          </cell>
          <cell r="X633">
            <v>0</v>
          </cell>
          <cell r="Y633">
            <v>0</v>
          </cell>
          <cell r="Z633">
            <v>0</v>
          </cell>
          <cell r="AA633">
            <v>0</v>
          </cell>
        </row>
        <row r="634">
          <cell r="B634" t="str">
            <v>19  -  20</v>
          </cell>
          <cell r="C634" t="str">
            <v>TS</v>
          </cell>
          <cell r="D634">
            <v>246</v>
          </cell>
          <cell r="E634">
            <v>246</v>
          </cell>
          <cell r="F634">
            <v>0</v>
          </cell>
          <cell r="G634">
            <v>0</v>
          </cell>
          <cell r="H634">
            <v>2</v>
          </cell>
          <cell r="I634">
            <v>2</v>
          </cell>
          <cell r="J634">
            <v>60</v>
          </cell>
          <cell r="K634">
            <v>0</v>
          </cell>
          <cell r="L634">
            <v>0</v>
          </cell>
          <cell r="M634">
            <v>0</v>
          </cell>
          <cell r="N634">
            <v>0</v>
          </cell>
          <cell r="O634">
            <v>0</v>
          </cell>
          <cell r="Q634">
            <v>0</v>
          </cell>
          <cell r="T634">
            <v>634</v>
          </cell>
          <cell r="U634">
            <v>0</v>
          </cell>
          <cell r="V634">
            <v>0</v>
          </cell>
          <cell r="W634">
            <v>0</v>
          </cell>
          <cell r="X634">
            <v>0</v>
          </cell>
          <cell r="Y634">
            <v>0</v>
          </cell>
          <cell r="Z634">
            <v>0</v>
          </cell>
          <cell r="AA634">
            <v>0</v>
          </cell>
        </row>
        <row r="635">
          <cell r="B635" t="str">
            <v>20  -  21</v>
          </cell>
          <cell r="C635" t="str">
            <v>TS</v>
          </cell>
          <cell r="D635">
            <v>0</v>
          </cell>
          <cell r="E635">
            <v>0</v>
          </cell>
          <cell r="F635">
            <v>0</v>
          </cell>
          <cell r="G635">
            <v>0</v>
          </cell>
          <cell r="H635">
            <v>0</v>
          </cell>
          <cell r="I635">
            <v>0</v>
          </cell>
          <cell r="J635">
            <v>0</v>
          </cell>
          <cell r="K635">
            <v>0</v>
          </cell>
          <cell r="L635">
            <v>0</v>
          </cell>
          <cell r="M635">
            <v>0</v>
          </cell>
          <cell r="N635">
            <v>60</v>
          </cell>
          <cell r="O635">
            <v>0</v>
          </cell>
          <cell r="Q635" t="str">
            <v>Rain</v>
          </cell>
          <cell r="T635">
            <v>635</v>
          </cell>
          <cell r="U635">
            <v>0</v>
          </cell>
          <cell r="V635">
            <v>0</v>
          </cell>
          <cell r="W635">
            <v>0</v>
          </cell>
          <cell r="X635">
            <v>0</v>
          </cell>
          <cell r="Y635">
            <v>0</v>
          </cell>
          <cell r="Z635">
            <v>0</v>
          </cell>
          <cell r="AA635">
            <v>0</v>
          </cell>
        </row>
        <row r="636">
          <cell r="B636" t="str">
            <v>21  -  22</v>
          </cell>
          <cell r="C636" t="str">
            <v>TS</v>
          </cell>
          <cell r="D636">
            <v>0</v>
          </cell>
          <cell r="E636">
            <v>0</v>
          </cell>
          <cell r="F636">
            <v>0</v>
          </cell>
          <cell r="G636">
            <v>0</v>
          </cell>
          <cell r="H636">
            <v>0</v>
          </cell>
          <cell r="I636">
            <v>0</v>
          </cell>
          <cell r="J636">
            <v>0</v>
          </cell>
          <cell r="K636">
            <v>0</v>
          </cell>
          <cell r="L636">
            <v>0</v>
          </cell>
          <cell r="M636">
            <v>0</v>
          </cell>
          <cell r="N636">
            <v>60</v>
          </cell>
          <cell r="O636">
            <v>0</v>
          </cell>
          <cell r="Q636" t="str">
            <v>Rain</v>
          </cell>
          <cell r="T636">
            <v>636</v>
          </cell>
          <cell r="U636">
            <v>0</v>
          </cell>
          <cell r="V636">
            <v>0</v>
          </cell>
          <cell r="W636">
            <v>0</v>
          </cell>
          <cell r="X636">
            <v>0</v>
          </cell>
          <cell r="Y636">
            <v>0</v>
          </cell>
          <cell r="Z636">
            <v>0</v>
          </cell>
          <cell r="AA636">
            <v>0</v>
          </cell>
        </row>
        <row r="637">
          <cell r="B637" t="str">
            <v>22  -  23</v>
          </cell>
          <cell r="C637" t="str">
            <v>TS</v>
          </cell>
          <cell r="D637">
            <v>0</v>
          </cell>
          <cell r="E637">
            <v>0</v>
          </cell>
          <cell r="F637">
            <v>0</v>
          </cell>
          <cell r="G637">
            <v>0</v>
          </cell>
          <cell r="H637">
            <v>0</v>
          </cell>
          <cell r="I637">
            <v>0</v>
          </cell>
          <cell r="J637">
            <v>0</v>
          </cell>
          <cell r="K637">
            <v>0</v>
          </cell>
          <cell r="L637">
            <v>0</v>
          </cell>
          <cell r="M637">
            <v>0</v>
          </cell>
          <cell r="N637">
            <v>60</v>
          </cell>
          <cell r="O637">
            <v>0</v>
          </cell>
          <cell r="Q637" t="str">
            <v>Rain</v>
          </cell>
          <cell r="T637">
            <v>637</v>
          </cell>
          <cell r="U637">
            <v>0</v>
          </cell>
          <cell r="V637">
            <v>0</v>
          </cell>
          <cell r="W637">
            <v>0</v>
          </cell>
          <cell r="X637">
            <v>0</v>
          </cell>
          <cell r="Y637">
            <v>0</v>
          </cell>
          <cell r="Z637">
            <v>0</v>
          </cell>
          <cell r="AA637">
            <v>0</v>
          </cell>
        </row>
        <row r="638">
          <cell r="B638" t="str">
            <v>23  -  24</v>
          </cell>
          <cell r="C638" t="str">
            <v>TS</v>
          </cell>
          <cell r="D638">
            <v>0</v>
          </cell>
          <cell r="E638">
            <v>0</v>
          </cell>
          <cell r="F638">
            <v>0</v>
          </cell>
          <cell r="G638">
            <v>0</v>
          </cell>
          <cell r="H638">
            <v>0</v>
          </cell>
          <cell r="I638">
            <v>0</v>
          </cell>
          <cell r="J638">
            <v>0</v>
          </cell>
          <cell r="K638">
            <v>0</v>
          </cell>
          <cell r="L638">
            <v>0</v>
          </cell>
          <cell r="M638">
            <v>0</v>
          </cell>
          <cell r="N638">
            <v>0</v>
          </cell>
          <cell r="O638">
            <v>60</v>
          </cell>
          <cell r="Q638" t="str">
            <v>Slippery</v>
          </cell>
          <cell r="T638">
            <v>638</v>
          </cell>
          <cell r="U638">
            <v>0</v>
          </cell>
          <cell r="V638">
            <v>0</v>
          </cell>
          <cell r="W638">
            <v>0</v>
          </cell>
          <cell r="X638">
            <v>0</v>
          </cell>
          <cell r="Y638">
            <v>0</v>
          </cell>
          <cell r="Z638">
            <v>0</v>
          </cell>
          <cell r="AA638">
            <v>0</v>
          </cell>
        </row>
        <row r="639">
          <cell r="B639" t="str">
            <v>24  -  01</v>
          </cell>
          <cell r="C639" t="str">
            <v>TS</v>
          </cell>
          <cell r="D639">
            <v>0</v>
          </cell>
          <cell r="E639">
            <v>0</v>
          </cell>
          <cell r="F639">
            <v>0</v>
          </cell>
          <cell r="G639">
            <v>0</v>
          </cell>
          <cell r="H639">
            <v>0</v>
          </cell>
          <cell r="I639">
            <v>0</v>
          </cell>
          <cell r="J639">
            <v>0</v>
          </cell>
          <cell r="K639">
            <v>0</v>
          </cell>
          <cell r="L639">
            <v>60</v>
          </cell>
          <cell r="M639">
            <v>0</v>
          </cell>
          <cell r="N639">
            <v>0</v>
          </cell>
          <cell r="O639">
            <v>0</v>
          </cell>
          <cell r="Q639" t="str">
            <v>Rest Time</v>
          </cell>
          <cell r="T639">
            <v>639</v>
          </cell>
          <cell r="U639">
            <v>0</v>
          </cell>
          <cell r="V639">
            <v>0</v>
          </cell>
          <cell r="W639">
            <v>0</v>
          </cell>
          <cell r="X639">
            <v>0</v>
          </cell>
          <cell r="Y639">
            <v>0</v>
          </cell>
          <cell r="Z639">
            <v>0</v>
          </cell>
          <cell r="AA639">
            <v>0</v>
          </cell>
        </row>
        <row r="640">
          <cell r="B640" t="str">
            <v>01  -  02</v>
          </cell>
          <cell r="C640" t="str">
            <v>TS</v>
          </cell>
          <cell r="D640">
            <v>0</v>
          </cell>
          <cell r="E640">
            <v>0</v>
          </cell>
          <cell r="F640">
            <v>0</v>
          </cell>
          <cell r="G640">
            <v>0</v>
          </cell>
          <cell r="H640">
            <v>0</v>
          </cell>
          <cell r="I640">
            <v>0</v>
          </cell>
          <cell r="J640">
            <v>0</v>
          </cell>
          <cell r="K640">
            <v>0</v>
          </cell>
          <cell r="L640">
            <v>0</v>
          </cell>
          <cell r="M640">
            <v>0</v>
          </cell>
          <cell r="N640">
            <v>0</v>
          </cell>
          <cell r="O640">
            <v>60</v>
          </cell>
          <cell r="Q640" t="str">
            <v>Slippery</v>
          </cell>
          <cell r="T640">
            <v>640</v>
          </cell>
          <cell r="U640">
            <v>0</v>
          </cell>
          <cell r="V640">
            <v>0</v>
          </cell>
          <cell r="W640">
            <v>0</v>
          </cell>
          <cell r="X640">
            <v>0</v>
          </cell>
          <cell r="Y640">
            <v>0</v>
          </cell>
          <cell r="Z640">
            <v>0</v>
          </cell>
          <cell r="AA640">
            <v>0</v>
          </cell>
        </row>
        <row r="641">
          <cell r="B641" t="str">
            <v>02  -  03</v>
          </cell>
          <cell r="C641" t="str">
            <v>TS</v>
          </cell>
          <cell r="D641">
            <v>0</v>
          </cell>
          <cell r="E641">
            <v>0</v>
          </cell>
          <cell r="F641">
            <v>0</v>
          </cell>
          <cell r="G641">
            <v>0</v>
          </cell>
          <cell r="H641">
            <v>0</v>
          </cell>
          <cell r="I641">
            <v>0</v>
          </cell>
          <cell r="J641">
            <v>0</v>
          </cell>
          <cell r="K641">
            <v>0</v>
          </cell>
          <cell r="L641">
            <v>0</v>
          </cell>
          <cell r="M641">
            <v>0</v>
          </cell>
          <cell r="N641">
            <v>60</v>
          </cell>
          <cell r="O641">
            <v>0</v>
          </cell>
          <cell r="Q641" t="str">
            <v>Rain</v>
          </cell>
          <cell r="T641">
            <v>641</v>
          </cell>
          <cell r="U641">
            <v>0</v>
          </cell>
          <cell r="V641">
            <v>0</v>
          </cell>
          <cell r="W641">
            <v>0</v>
          </cell>
          <cell r="X641">
            <v>0</v>
          </cell>
          <cell r="Y641">
            <v>0</v>
          </cell>
          <cell r="Z641">
            <v>0</v>
          </cell>
          <cell r="AA641">
            <v>0</v>
          </cell>
        </row>
        <row r="642">
          <cell r="B642" t="str">
            <v>03  -  04</v>
          </cell>
          <cell r="C642" t="str">
            <v>TS</v>
          </cell>
          <cell r="D642">
            <v>0</v>
          </cell>
          <cell r="E642">
            <v>0</v>
          </cell>
          <cell r="F642">
            <v>0</v>
          </cell>
          <cell r="G642">
            <v>0</v>
          </cell>
          <cell r="H642">
            <v>0</v>
          </cell>
          <cell r="I642">
            <v>0</v>
          </cell>
          <cell r="J642">
            <v>0</v>
          </cell>
          <cell r="K642">
            <v>0</v>
          </cell>
          <cell r="L642">
            <v>0</v>
          </cell>
          <cell r="M642">
            <v>0</v>
          </cell>
          <cell r="N642">
            <v>60</v>
          </cell>
          <cell r="O642">
            <v>0</v>
          </cell>
          <cell r="Q642" t="str">
            <v>Rain</v>
          </cell>
          <cell r="T642">
            <v>642</v>
          </cell>
          <cell r="U642">
            <v>0</v>
          </cell>
          <cell r="V642">
            <v>0</v>
          </cell>
          <cell r="W642">
            <v>0</v>
          </cell>
          <cell r="X642">
            <v>0</v>
          </cell>
          <cell r="Y642">
            <v>0</v>
          </cell>
          <cell r="Z642">
            <v>0</v>
          </cell>
          <cell r="AA642">
            <v>0</v>
          </cell>
        </row>
        <row r="643">
          <cell r="B643" t="str">
            <v>04  -  05</v>
          </cell>
          <cell r="C643" t="str">
            <v>TS</v>
          </cell>
          <cell r="D643">
            <v>0</v>
          </cell>
          <cell r="E643">
            <v>0</v>
          </cell>
          <cell r="F643">
            <v>0</v>
          </cell>
          <cell r="G643">
            <v>0</v>
          </cell>
          <cell r="H643">
            <v>0</v>
          </cell>
          <cell r="I643">
            <v>0</v>
          </cell>
          <cell r="J643">
            <v>0</v>
          </cell>
          <cell r="K643">
            <v>0</v>
          </cell>
          <cell r="L643">
            <v>0</v>
          </cell>
          <cell r="M643">
            <v>0</v>
          </cell>
          <cell r="N643">
            <v>60</v>
          </cell>
          <cell r="O643">
            <v>0</v>
          </cell>
          <cell r="Q643" t="str">
            <v>Rain</v>
          </cell>
          <cell r="T643">
            <v>643</v>
          </cell>
          <cell r="U643">
            <v>0</v>
          </cell>
          <cell r="V643">
            <v>0</v>
          </cell>
          <cell r="W643">
            <v>0</v>
          </cell>
          <cell r="X643">
            <v>0</v>
          </cell>
          <cell r="Y643">
            <v>0</v>
          </cell>
          <cell r="Z643">
            <v>0</v>
          </cell>
          <cell r="AA643">
            <v>0</v>
          </cell>
        </row>
        <row r="644">
          <cell r="B644" t="str">
            <v>05  -  06</v>
          </cell>
          <cell r="C644" t="str">
            <v>TS</v>
          </cell>
          <cell r="D644">
            <v>0</v>
          </cell>
          <cell r="E644">
            <v>0</v>
          </cell>
          <cell r="F644">
            <v>0</v>
          </cell>
          <cell r="G644">
            <v>0</v>
          </cell>
          <cell r="H644">
            <v>0</v>
          </cell>
          <cell r="I644">
            <v>0</v>
          </cell>
          <cell r="J644">
            <v>0</v>
          </cell>
          <cell r="K644">
            <v>0</v>
          </cell>
          <cell r="L644">
            <v>0</v>
          </cell>
          <cell r="M644">
            <v>0</v>
          </cell>
          <cell r="N644">
            <v>60</v>
          </cell>
          <cell r="O644">
            <v>0</v>
          </cell>
          <cell r="Q644" t="str">
            <v>Rain</v>
          </cell>
          <cell r="T644">
            <v>644</v>
          </cell>
          <cell r="U644">
            <v>0</v>
          </cell>
          <cell r="V644">
            <v>0</v>
          </cell>
          <cell r="W644">
            <v>0</v>
          </cell>
          <cell r="X644">
            <v>0</v>
          </cell>
          <cell r="Y644">
            <v>0</v>
          </cell>
          <cell r="Z644">
            <v>0</v>
          </cell>
          <cell r="AA644">
            <v>0</v>
          </cell>
        </row>
        <row r="645">
          <cell r="B645" t="str">
            <v>06  -  07</v>
          </cell>
          <cell r="C645" t="str">
            <v>TS</v>
          </cell>
          <cell r="D645">
            <v>0</v>
          </cell>
          <cell r="E645">
            <v>0</v>
          </cell>
          <cell r="F645">
            <v>0</v>
          </cell>
          <cell r="G645">
            <v>0</v>
          </cell>
          <cell r="H645">
            <v>0</v>
          </cell>
          <cell r="I645">
            <v>0</v>
          </cell>
          <cell r="J645">
            <v>0</v>
          </cell>
          <cell r="K645">
            <v>30</v>
          </cell>
          <cell r="L645">
            <v>30</v>
          </cell>
          <cell r="M645">
            <v>0</v>
          </cell>
          <cell r="N645">
            <v>0</v>
          </cell>
          <cell r="O645">
            <v>0</v>
          </cell>
          <cell r="Q645" t="str">
            <v>Change Shift</v>
          </cell>
          <cell r="T645">
            <v>645</v>
          </cell>
          <cell r="U645">
            <v>0</v>
          </cell>
          <cell r="V645">
            <v>0</v>
          </cell>
          <cell r="W645">
            <v>0</v>
          </cell>
          <cell r="X645">
            <v>0</v>
          </cell>
          <cell r="Y645">
            <v>0</v>
          </cell>
          <cell r="Z645">
            <v>0</v>
          </cell>
          <cell r="AA645">
            <v>0</v>
          </cell>
        </row>
        <row r="646">
          <cell r="B646" t="str">
            <v>RESUME</v>
          </cell>
          <cell r="C646" t="str">
            <v>PROD</v>
          </cell>
          <cell r="E646" t="str">
            <v>PROD'TY</v>
          </cell>
          <cell r="G646" t="str">
            <v>WORK HOURS</v>
          </cell>
          <cell r="J646" t="str">
            <v>LOST TIME</v>
          </cell>
          <cell r="L646" t="str">
            <v>DOWN</v>
          </cell>
          <cell r="M646" t="str">
            <v>PA</v>
          </cell>
          <cell r="O646" t="str">
            <v>UA PROD</v>
          </cell>
          <cell r="Q646" t="str">
            <v>OPERATOR</v>
          </cell>
          <cell r="R646" t="str">
            <v>GROUP LEADER</v>
          </cell>
          <cell r="T646">
            <v>646</v>
          </cell>
        </row>
        <row r="647">
          <cell r="B647" t="str">
            <v>GROUP</v>
          </cell>
          <cell r="C647" t="str">
            <v>WASTE</v>
          </cell>
          <cell r="D647" t="str">
            <v>CC</v>
          </cell>
          <cell r="E647" t="str">
            <v>WASTE</v>
          </cell>
          <cell r="F647" t="str">
            <v>CC</v>
          </cell>
          <cell r="G647" t="str">
            <v>WASTE</v>
          </cell>
          <cell r="H647" t="str">
            <v>CC</v>
          </cell>
          <cell r="I647" t="str">
            <v>GEN</v>
          </cell>
          <cell r="J647" t="str">
            <v>DELAY</v>
          </cell>
          <cell r="K647" t="str">
            <v>IDLE</v>
          </cell>
          <cell r="L647" t="str">
            <v>TIME</v>
          </cell>
          <cell r="M647" t="str">
            <v>PLAN</v>
          </cell>
          <cell r="N647" t="str">
            <v>ACT</v>
          </cell>
          <cell r="O647" t="str">
            <v>PLAN</v>
          </cell>
          <cell r="P647" t="str">
            <v>ACT</v>
          </cell>
          <cell r="T647">
            <v>647</v>
          </cell>
        </row>
        <row r="648">
          <cell r="B648" t="str">
            <v>Shift 1</v>
          </cell>
          <cell r="C648">
            <v>1994</v>
          </cell>
          <cell r="D648">
            <v>0</v>
          </cell>
          <cell r="E648">
            <v>398.8</v>
          </cell>
          <cell r="F648">
            <v>0</v>
          </cell>
          <cell r="G648">
            <v>5</v>
          </cell>
          <cell r="H648">
            <v>0</v>
          </cell>
          <cell r="I648">
            <v>0</v>
          </cell>
          <cell r="J648">
            <v>2</v>
          </cell>
          <cell r="K648">
            <v>0</v>
          </cell>
          <cell r="L648">
            <v>1</v>
          </cell>
          <cell r="M648">
            <v>0.95</v>
          </cell>
          <cell r="N648">
            <v>0.875</v>
          </cell>
          <cell r="O648">
            <v>0.875</v>
          </cell>
          <cell r="P648">
            <v>0.7142857142857143</v>
          </cell>
          <cell r="Q648">
            <v>0</v>
          </cell>
          <cell r="R648">
            <v>0</v>
          </cell>
          <cell r="T648">
            <v>648</v>
          </cell>
          <cell r="U648">
            <v>0</v>
          </cell>
          <cell r="V648">
            <v>0</v>
          </cell>
          <cell r="W648">
            <v>0</v>
          </cell>
          <cell r="X648">
            <v>0</v>
          </cell>
          <cell r="Y648">
            <v>0</v>
          </cell>
          <cell r="Z648">
            <v>0</v>
          </cell>
          <cell r="AA648">
            <v>0</v>
          </cell>
        </row>
        <row r="649">
          <cell r="B649" t="str">
            <v>Shift 2</v>
          </cell>
          <cell r="C649">
            <v>1370</v>
          </cell>
          <cell r="D649">
            <v>0</v>
          </cell>
          <cell r="E649">
            <v>316.15384615384619</v>
          </cell>
          <cell r="F649">
            <v>0</v>
          </cell>
          <cell r="G649">
            <v>4.333333333333333</v>
          </cell>
          <cell r="H649">
            <v>0</v>
          </cell>
          <cell r="I649">
            <v>0</v>
          </cell>
          <cell r="J649">
            <v>0.66666666666666663</v>
          </cell>
          <cell r="K649">
            <v>3</v>
          </cell>
          <cell r="L649">
            <v>0</v>
          </cell>
          <cell r="M649">
            <v>0.95</v>
          </cell>
          <cell r="N649">
            <v>1</v>
          </cell>
          <cell r="O649">
            <v>0.875</v>
          </cell>
          <cell r="P649">
            <v>0.54166666666666663</v>
          </cell>
          <cell r="Q649">
            <v>0</v>
          </cell>
          <cell r="R649">
            <v>0</v>
          </cell>
          <cell r="T649">
            <v>649</v>
          </cell>
          <cell r="U649">
            <v>0</v>
          </cell>
          <cell r="V649">
            <v>0</v>
          </cell>
          <cell r="W649">
            <v>0</v>
          </cell>
          <cell r="X649">
            <v>0</v>
          </cell>
          <cell r="Y649">
            <v>0</v>
          </cell>
          <cell r="Z649">
            <v>0</v>
          </cell>
          <cell r="AA649">
            <v>0</v>
          </cell>
        </row>
        <row r="650">
          <cell r="B650" t="str">
            <v>Shift 3</v>
          </cell>
          <cell r="C650">
            <v>0</v>
          </cell>
          <cell r="D650">
            <v>0</v>
          </cell>
          <cell r="E650">
            <v>0</v>
          </cell>
          <cell r="F650">
            <v>0</v>
          </cell>
          <cell r="G650">
            <v>0</v>
          </cell>
          <cell r="H650">
            <v>0</v>
          </cell>
          <cell r="I650">
            <v>0.5</v>
          </cell>
          <cell r="J650">
            <v>1.5</v>
          </cell>
          <cell r="K650">
            <v>6</v>
          </cell>
          <cell r="L650">
            <v>0</v>
          </cell>
          <cell r="M650">
            <v>0.95</v>
          </cell>
          <cell r="N650">
            <v>1</v>
          </cell>
          <cell r="O650">
            <v>0.875</v>
          </cell>
          <cell r="P650">
            <v>6.25E-2</v>
          </cell>
          <cell r="Q650">
            <v>0</v>
          </cell>
          <cell r="R650">
            <v>0</v>
          </cell>
          <cell r="T650">
            <v>650</v>
          </cell>
          <cell r="U650">
            <v>0</v>
          </cell>
          <cell r="V650">
            <v>0</v>
          </cell>
          <cell r="W650">
            <v>0</v>
          </cell>
          <cell r="X650">
            <v>0</v>
          </cell>
          <cell r="Y650">
            <v>0</v>
          </cell>
          <cell r="Z650">
            <v>0</v>
          </cell>
          <cell r="AA650">
            <v>0</v>
          </cell>
        </row>
        <row r="651">
          <cell r="B651" t="str">
            <v>Shift 6</v>
          </cell>
          <cell r="C651">
            <v>3016</v>
          </cell>
          <cell r="D651">
            <v>0</v>
          </cell>
          <cell r="E651">
            <v>385.02127659574472</v>
          </cell>
          <cell r="F651">
            <v>0</v>
          </cell>
          <cell r="G651">
            <v>7.833333333333333</v>
          </cell>
          <cell r="H651">
            <v>0</v>
          </cell>
          <cell r="I651">
            <v>0</v>
          </cell>
          <cell r="J651">
            <v>2.1666666666666665</v>
          </cell>
          <cell r="K651">
            <v>0</v>
          </cell>
          <cell r="L651">
            <v>1</v>
          </cell>
          <cell r="M651">
            <v>0.95</v>
          </cell>
          <cell r="N651">
            <v>0.90909090909090906</v>
          </cell>
          <cell r="O651">
            <v>0.875</v>
          </cell>
          <cell r="P651">
            <v>0.78333333333333333</v>
          </cell>
          <cell r="Q651" t="str">
            <v>Yohan Siswanto</v>
          </cell>
          <cell r="R651" t="str">
            <v>Donny Yusmanto</v>
          </cell>
          <cell r="T651">
            <v>651</v>
          </cell>
          <cell r="U651">
            <v>0</v>
          </cell>
          <cell r="V651">
            <v>0</v>
          </cell>
          <cell r="W651">
            <v>0</v>
          </cell>
          <cell r="X651">
            <v>0</v>
          </cell>
          <cell r="Y651">
            <v>0</v>
          </cell>
          <cell r="Z651">
            <v>0</v>
          </cell>
          <cell r="AA651">
            <v>0</v>
          </cell>
        </row>
        <row r="652">
          <cell r="B652" t="str">
            <v>Shift 7</v>
          </cell>
          <cell r="C652">
            <v>348</v>
          </cell>
          <cell r="D652">
            <v>0</v>
          </cell>
          <cell r="E652">
            <v>232</v>
          </cell>
          <cell r="F652">
            <v>0</v>
          </cell>
          <cell r="G652">
            <v>1.5</v>
          </cell>
          <cell r="H652">
            <v>0</v>
          </cell>
          <cell r="I652">
            <v>0.5</v>
          </cell>
          <cell r="J652">
            <v>2</v>
          </cell>
          <cell r="K652">
            <v>9</v>
          </cell>
          <cell r="L652">
            <v>0</v>
          </cell>
          <cell r="M652">
            <v>0.95</v>
          </cell>
          <cell r="N652">
            <v>1</v>
          </cell>
          <cell r="O652">
            <v>0.875</v>
          </cell>
          <cell r="P652">
            <v>0.15384615384615385</v>
          </cell>
          <cell r="Q652" t="str">
            <v>Dede Junaedi</v>
          </cell>
          <cell r="R652" t="str">
            <v>Indra</v>
          </cell>
          <cell r="T652">
            <v>652</v>
          </cell>
          <cell r="U652">
            <v>0</v>
          </cell>
          <cell r="V652">
            <v>0</v>
          </cell>
          <cell r="W652">
            <v>0</v>
          </cell>
          <cell r="X652">
            <v>0</v>
          </cell>
          <cell r="Y652">
            <v>0</v>
          </cell>
          <cell r="Z652">
            <v>0</v>
          </cell>
          <cell r="AA652">
            <v>0</v>
          </cell>
        </row>
        <row r="653">
          <cell r="B653" t="str">
            <v>TOTAL</v>
          </cell>
          <cell r="C653">
            <v>3364</v>
          </cell>
          <cell r="D653">
            <v>0</v>
          </cell>
          <cell r="E653">
            <v>360.4285714285715</v>
          </cell>
          <cell r="F653">
            <v>0</v>
          </cell>
          <cell r="G653">
            <v>9.3333333333333321</v>
          </cell>
          <cell r="H653">
            <v>0</v>
          </cell>
          <cell r="I653">
            <v>0.5</v>
          </cell>
          <cell r="J653">
            <v>4.1666666666666661</v>
          </cell>
          <cell r="K653">
            <v>9</v>
          </cell>
          <cell r="L653">
            <v>1</v>
          </cell>
          <cell r="M653">
            <v>0.95</v>
          </cell>
          <cell r="N653">
            <v>0.95833333333333337</v>
          </cell>
          <cell r="O653">
            <v>0.875</v>
          </cell>
          <cell r="P653">
            <v>0.42753623188405798</v>
          </cell>
          <cell r="Q653" t="str">
            <v>Hiras Silaban</v>
          </cell>
          <cell r="R653" t="str">
            <v>Fresye A L</v>
          </cell>
          <cell r="T653">
            <v>653</v>
          </cell>
          <cell r="U653">
            <v>0</v>
          </cell>
          <cell r="V653">
            <v>0</v>
          </cell>
          <cell r="W653">
            <v>0</v>
          </cell>
          <cell r="X653">
            <v>0</v>
          </cell>
          <cell r="Y653">
            <v>0</v>
          </cell>
          <cell r="Z653">
            <v>0</v>
          </cell>
          <cell r="AA653">
            <v>0</v>
          </cell>
        </row>
        <row r="654">
          <cell r="T654">
            <v>654</v>
          </cell>
        </row>
        <row r="655">
          <cell r="B655" t="str">
            <v>TIME</v>
          </cell>
          <cell r="C655" t="str">
            <v>WASTE</v>
          </cell>
          <cell r="D655" t="str">
            <v>WL508</v>
          </cell>
          <cell r="E655" t="str">
            <v>TYPE</v>
          </cell>
          <cell r="F655" t="str">
            <v>PC 5500</v>
          </cell>
          <cell r="H655" t="str">
            <v>Plan Prod'ty :</v>
          </cell>
          <cell r="J655">
            <v>0</v>
          </cell>
          <cell r="M655" t="str">
            <v>Distance :</v>
          </cell>
          <cell r="O655">
            <v>0</v>
          </cell>
          <cell r="T655">
            <v>655</v>
          </cell>
          <cell r="U655" t="str">
            <v>WL508</v>
          </cell>
        </row>
        <row r="656">
          <cell r="C656" t="str">
            <v>MAT</v>
          </cell>
          <cell r="D656" t="str">
            <v>PROD</v>
          </cell>
          <cell r="E656" t="str">
            <v>PROD'TY</v>
          </cell>
          <cell r="F656" t="str">
            <v>Q'TY DT</v>
          </cell>
          <cell r="J656" t="str">
            <v>HOURS</v>
          </cell>
          <cell r="Q656" t="str">
            <v>REMARK PRODUKTIVITAS</v>
          </cell>
          <cell r="T656">
            <v>656</v>
          </cell>
          <cell r="U656" t="str">
            <v>ROM</v>
          </cell>
          <cell r="V656" t="str">
            <v>Crush1</v>
          </cell>
          <cell r="W656" t="str">
            <v>Crush2</v>
          </cell>
          <cell r="X656" t="str">
            <v>Crush3</v>
          </cell>
          <cell r="Y656" t="str">
            <v>Crush4</v>
          </cell>
          <cell r="Z656" t="str">
            <v>Crush5</v>
          </cell>
          <cell r="AA656" t="str">
            <v>Crush6</v>
          </cell>
        </row>
        <row r="657">
          <cell r="E657" t="str">
            <v>( By work )</v>
          </cell>
          <cell r="F657" t="str">
            <v>785</v>
          </cell>
          <cell r="G657" t="str">
            <v>785-CB</v>
          </cell>
          <cell r="H657" t="str">
            <v>A40/HM</v>
          </cell>
          <cell r="I657" t="str">
            <v>Total</v>
          </cell>
          <cell r="J657" t="str">
            <v>Work</v>
          </cell>
          <cell r="K657" t="str">
            <v>General</v>
          </cell>
          <cell r="L657" t="str">
            <v>Delay</v>
          </cell>
          <cell r="M657" t="str">
            <v>Idle</v>
          </cell>
          <cell r="N657" t="str">
            <v>Rain</v>
          </cell>
          <cell r="O657" t="str">
            <v>Slipp</v>
          </cell>
          <cell r="P657" t="str">
            <v>B/D</v>
          </cell>
          <cell r="T657">
            <v>657</v>
          </cell>
        </row>
        <row r="658">
          <cell r="B658" t="str">
            <v>07  - 08</v>
          </cell>
          <cell r="C658" t="str">
            <v>OB</v>
          </cell>
          <cell r="D658">
            <v>0</v>
          </cell>
          <cell r="E658">
            <v>0</v>
          </cell>
          <cell r="F658">
            <v>0</v>
          </cell>
          <cell r="G658">
            <v>0</v>
          </cell>
          <cell r="H658">
            <v>0</v>
          </cell>
          <cell r="I658">
            <v>0</v>
          </cell>
          <cell r="J658">
            <v>0</v>
          </cell>
          <cell r="K658">
            <v>0</v>
          </cell>
          <cell r="L658">
            <v>60</v>
          </cell>
          <cell r="M658">
            <v>0</v>
          </cell>
          <cell r="N658">
            <v>0</v>
          </cell>
          <cell r="O658">
            <v>0</v>
          </cell>
          <cell r="Q658" t="str">
            <v>General Work</v>
          </cell>
          <cell r="T658">
            <v>658</v>
          </cell>
          <cell r="U658">
            <v>0</v>
          </cell>
          <cell r="V658">
            <v>0</v>
          </cell>
          <cell r="W658">
            <v>0</v>
          </cell>
          <cell r="X658">
            <v>0</v>
          </cell>
          <cell r="Y658">
            <v>0</v>
          </cell>
          <cell r="Z658">
            <v>0</v>
          </cell>
          <cell r="AA658">
            <v>0</v>
          </cell>
        </row>
        <row r="659">
          <cell r="B659" t="str">
            <v>08  - 09</v>
          </cell>
          <cell r="C659" t="str">
            <v>OB</v>
          </cell>
          <cell r="D659">
            <v>190</v>
          </cell>
          <cell r="E659">
            <v>190</v>
          </cell>
          <cell r="F659">
            <v>2</v>
          </cell>
          <cell r="G659">
            <v>0</v>
          </cell>
          <cell r="H659">
            <v>0</v>
          </cell>
          <cell r="I659">
            <v>2</v>
          </cell>
          <cell r="J659">
            <v>60</v>
          </cell>
          <cell r="K659">
            <v>0</v>
          </cell>
          <cell r="L659">
            <v>0</v>
          </cell>
          <cell r="M659">
            <v>0</v>
          </cell>
          <cell r="N659">
            <v>0</v>
          </cell>
          <cell r="O659">
            <v>0</v>
          </cell>
          <cell r="Q659">
            <v>0</v>
          </cell>
          <cell r="T659">
            <v>659</v>
          </cell>
          <cell r="U659">
            <v>0</v>
          </cell>
          <cell r="V659">
            <v>0</v>
          </cell>
          <cell r="W659">
            <v>0</v>
          </cell>
          <cell r="X659">
            <v>0</v>
          </cell>
          <cell r="Y659">
            <v>0</v>
          </cell>
          <cell r="Z659">
            <v>0</v>
          </cell>
          <cell r="AA659">
            <v>0</v>
          </cell>
        </row>
        <row r="660">
          <cell r="B660" t="str">
            <v>09  - 10</v>
          </cell>
          <cell r="C660" t="str">
            <v>OB</v>
          </cell>
          <cell r="D660">
            <v>228</v>
          </cell>
          <cell r="E660">
            <v>228</v>
          </cell>
          <cell r="F660">
            <v>2</v>
          </cell>
          <cell r="G660">
            <v>0</v>
          </cell>
          <cell r="H660">
            <v>0</v>
          </cell>
          <cell r="I660">
            <v>2</v>
          </cell>
          <cell r="J660">
            <v>60</v>
          </cell>
          <cell r="K660">
            <v>0</v>
          </cell>
          <cell r="L660">
            <v>0</v>
          </cell>
          <cell r="M660">
            <v>0</v>
          </cell>
          <cell r="N660">
            <v>0</v>
          </cell>
          <cell r="O660">
            <v>0</v>
          </cell>
          <cell r="Q660">
            <v>0</v>
          </cell>
          <cell r="T660">
            <v>660</v>
          </cell>
          <cell r="U660">
            <v>0</v>
          </cell>
          <cell r="V660">
            <v>0</v>
          </cell>
          <cell r="W660">
            <v>0</v>
          </cell>
          <cell r="X660">
            <v>0</v>
          </cell>
          <cell r="Y660">
            <v>0</v>
          </cell>
          <cell r="Z660">
            <v>0</v>
          </cell>
          <cell r="AA660">
            <v>0</v>
          </cell>
        </row>
        <row r="661">
          <cell r="B661" t="str">
            <v>10  - 11</v>
          </cell>
          <cell r="C661" t="str">
            <v>OB</v>
          </cell>
          <cell r="D661">
            <v>228</v>
          </cell>
          <cell r="E661">
            <v>228</v>
          </cell>
          <cell r="F661">
            <v>2</v>
          </cell>
          <cell r="G661">
            <v>0</v>
          </cell>
          <cell r="H661">
            <v>0</v>
          </cell>
          <cell r="I661">
            <v>2</v>
          </cell>
          <cell r="J661">
            <v>60</v>
          </cell>
          <cell r="K661">
            <v>0</v>
          </cell>
          <cell r="L661">
            <v>0</v>
          </cell>
          <cell r="M661">
            <v>0</v>
          </cell>
          <cell r="N661">
            <v>0</v>
          </cell>
          <cell r="O661">
            <v>0</v>
          </cell>
          <cell r="Q661">
            <v>0</v>
          </cell>
          <cell r="T661">
            <v>661</v>
          </cell>
          <cell r="U661">
            <v>0</v>
          </cell>
          <cell r="V661">
            <v>0</v>
          </cell>
          <cell r="W661">
            <v>0</v>
          </cell>
          <cell r="X661">
            <v>0</v>
          </cell>
          <cell r="Y661">
            <v>0</v>
          </cell>
          <cell r="Z661">
            <v>0</v>
          </cell>
          <cell r="AA661">
            <v>0</v>
          </cell>
        </row>
        <row r="662">
          <cell r="B662" t="str">
            <v>11  - 12</v>
          </cell>
          <cell r="C662" t="str">
            <v>OB</v>
          </cell>
          <cell r="D662">
            <v>152</v>
          </cell>
          <cell r="E662">
            <v>152</v>
          </cell>
          <cell r="F662">
            <v>2</v>
          </cell>
          <cell r="G662">
            <v>0</v>
          </cell>
          <cell r="H662">
            <v>0</v>
          </cell>
          <cell r="I662">
            <v>2</v>
          </cell>
          <cell r="J662">
            <v>60</v>
          </cell>
          <cell r="K662">
            <v>0</v>
          </cell>
          <cell r="L662">
            <v>0</v>
          </cell>
          <cell r="M662">
            <v>0</v>
          </cell>
          <cell r="N662">
            <v>0</v>
          </cell>
          <cell r="O662">
            <v>0</v>
          </cell>
          <cell r="Q662" t="str">
            <v>General Work</v>
          </cell>
          <cell r="T662">
            <v>662</v>
          </cell>
          <cell r="U662">
            <v>0</v>
          </cell>
          <cell r="V662">
            <v>0</v>
          </cell>
          <cell r="W662">
            <v>0</v>
          </cell>
          <cell r="X662">
            <v>0</v>
          </cell>
          <cell r="Y662">
            <v>0</v>
          </cell>
          <cell r="Z662">
            <v>0</v>
          </cell>
          <cell r="AA662">
            <v>0</v>
          </cell>
        </row>
        <row r="663">
          <cell r="B663" t="str">
            <v>12  - 13</v>
          </cell>
          <cell r="C663" t="str">
            <v>OB</v>
          </cell>
          <cell r="D663">
            <v>0</v>
          </cell>
          <cell r="E663">
            <v>0</v>
          </cell>
          <cell r="F663">
            <v>0</v>
          </cell>
          <cell r="G663">
            <v>0</v>
          </cell>
          <cell r="H663">
            <v>0</v>
          </cell>
          <cell r="I663">
            <v>0</v>
          </cell>
          <cell r="J663">
            <v>0</v>
          </cell>
          <cell r="K663">
            <v>0</v>
          </cell>
          <cell r="L663">
            <v>60</v>
          </cell>
          <cell r="M663">
            <v>0</v>
          </cell>
          <cell r="N663">
            <v>0</v>
          </cell>
          <cell r="O663">
            <v>0</v>
          </cell>
          <cell r="Q663" t="str">
            <v>Rest Time</v>
          </cell>
          <cell r="T663">
            <v>663</v>
          </cell>
          <cell r="U663">
            <v>0</v>
          </cell>
          <cell r="V663">
            <v>0</v>
          </cell>
          <cell r="W663">
            <v>0</v>
          </cell>
          <cell r="X663">
            <v>0</v>
          </cell>
          <cell r="Y663">
            <v>0</v>
          </cell>
          <cell r="Z663">
            <v>0</v>
          </cell>
          <cell r="AA663">
            <v>0</v>
          </cell>
        </row>
        <row r="664">
          <cell r="B664" t="str">
            <v>13  -  14</v>
          </cell>
          <cell r="C664" t="str">
            <v>OB</v>
          </cell>
          <cell r="D664">
            <v>0</v>
          </cell>
          <cell r="E664">
            <v>0</v>
          </cell>
          <cell r="F664">
            <v>0</v>
          </cell>
          <cell r="G664">
            <v>0</v>
          </cell>
          <cell r="H664">
            <v>0</v>
          </cell>
          <cell r="I664">
            <v>0</v>
          </cell>
          <cell r="J664">
            <v>0</v>
          </cell>
          <cell r="K664">
            <v>0</v>
          </cell>
          <cell r="L664">
            <v>60</v>
          </cell>
          <cell r="M664">
            <v>0</v>
          </cell>
          <cell r="N664">
            <v>0</v>
          </cell>
          <cell r="O664">
            <v>0</v>
          </cell>
          <cell r="Q664" t="str">
            <v>General Work</v>
          </cell>
          <cell r="T664">
            <v>664</v>
          </cell>
          <cell r="U664">
            <v>0</v>
          </cell>
          <cell r="V664">
            <v>0</v>
          </cell>
          <cell r="W664">
            <v>0</v>
          </cell>
          <cell r="X664">
            <v>0</v>
          </cell>
          <cell r="Y664">
            <v>0</v>
          </cell>
          <cell r="Z664">
            <v>0</v>
          </cell>
          <cell r="AA664">
            <v>0</v>
          </cell>
        </row>
        <row r="665">
          <cell r="B665" t="str">
            <v>14  -  15</v>
          </cell>
          <cell r="C665" t="str">
            <v>OB</v>
          </cell>
          <cell r="D665">
            <v>0</v>
          </cell>
          <cell r="E665">
            <v>0</v>
          </cell>
          <cell r="F665">
            <v>0</v>
          </cell>
          <cell r="G665">
            <v>0</v>
          </cell>
          <cell r="H665">
            <v>0</v>
          </cell>
          <cell r="I665">
            <v>0</v>
          </cell>
          <cell r="J665">
            <v>0</v>
          </cell>
          <cell r="K665">
            <v>0</v>
          </cell>
          <cell r="L665">
            <v>60</v>
          </cell>
          <cell r="M665">
            <v>0</v>
          </cell>
          <cell r="N665">
            <v>0</v>
          </cell>
          <cell r="O665">
            <v>0</v>
          </cell>
          <cell r="Q665" t="str">
            <v>General Work</v>
          </cell>
          <cell r="T665">
            <v>665</v>
          </cell>
          <cell r="U665">
            <v>0</v>
          </cell>
          <cell r="V665">
            <v>0</v>
          </cell>
          <cell r="W665">
            <v>0</v>
          </cell>
          <cell r="X665">
            <v>0</v>
          </cell>
          <cell r="Y665">
            <v>0</v>
          </cell>
          <cell r="Z665">
            <v>0</v>
          </cell>
          <cell r="AA665">
            <v>0</v>
          </cell>
        </row>
        <row r="666">
          <cell r="B666" t="str">
            <v>15  -  16</v>
          </cell>
          <cell r="C666" t="str">
            <v>OB</v>
          </cell>
          <cell r="D666">
            <v>0</v>
          </cell>
          <cell r="E666">
            <v>0</v>
          </cell>
          <cell r="F666">
            <v>0</v>
          </cell>
          <cell r="G666">
            <v>0</v>
          </cell>
          <cell r="H666">
            <v>0</v>
          </cell>
          <cell r="I666">
            <v>0</v>
          </cell>
          <cell r="J666">
            <v>0</v>
          </cell>
          <cell r="K666">
            <v>0</v>
          </cell>
          <cell r="L666">
            <v>60</v>
          </cell>
          <cell r="M666">
            <v>0</v>
          </cell>
          <cell r="N666">
            <v>0</v>
          </cell>
          <cell r="O666">
            <v>0</v>
          </cell>
          <cell r="Q666" t="str">
            <v>General Work</v>
          </cell>
          <cell r="T666">
            <v>666</v>
          </cell>
          <cell r="U666">
            <v>0</v>
          </cell>
          <cell r="V666">
            <v>0</v>
          </cell>
          <cell r="W666">
            <v>0</v>
          </cell>
          <cell r="X666">
            <v>0</v>
          </cell>
          <cell r="Y666">
            <v>0</v>
          </cell>
          <cell r="Z666">
            <v>0</v>
          </cell>
          <cell r="AA666">
            <v>0</v>
          </cell>
        </row>
        <row r="667">
          <cell r="B667" t="str">
            <v>16  -  17</v>
          </cell>
          <cell r="C667" t="str">
            <v>OB</v>
          </cell>
          <cell r="D667">
            <v>0</v>
          </cell>
          <cell r="E667">
            <v>0</v>
          </cell>
          <cell r="F667">
            <v>0</v>
          </cell>
          <cell r="G667">
            <v>0</v>
          </cell>
          <cell r="H667">
            <v>0</v>
          </cell>
          <cell r="I667">
            <v>0</v>
          </cell>
          <cell r="J667">
            <v>0</v>
          </cell>
          <cell r="K667">
            <v>0</v>
          </cell>
          <cell r="L667">
            <v>60</v>
          </cell>
          <cell r="M667">
            <v>0</v>
          </cell>
          <cell r="N667">
            <v>0</v>
          </cell>
          <cell r="O667">
            <v>0</v>
          </cell>
          <cell r="Q667" t="str">
            <v>General Work</v>
          </cell>
          <cell r="T667">
            <v>667</v>
          </cell>
          <cell r="U667">
            <v>0</v>
          </cell>
          <cell r="V667">
            <v>0</v>
          </cell>
          <cell r="W667">
            <v>0</v>
          </cell>
          <cell r="X667">
            <v>0</v>
          </cell>
          <cell r="Y667">
            <v>0</v>
          </cell>
          <cell r="Z667">
            <v>0</v>
          </cell>
          <cell r="AA667">
            <v>0</v>
          </cell>
        </row>
        <row r="668">
          <cell r="B668" t="str">
            <v>17  -  18</v>
          </cell>
          <cell r="C668" t="str">
            <v>OB</v>
          </cell>
          <cell r="D668">
            <v>0</v>
          </cell>
          <cell r="E668">
            <v>0</v>
          </cell>
          <cell r="F668">
            <v>0</v>
          </cell>
          <cell r="G668">
            <v>0</v>
          </cell>
          <cell r="H668">
            <v>0</v>
          </cell>
          <cell r="I668">
            <v>0</v>
          </cell>
          <cell r="J668">
            <v>0</v>
          </cell>
          <cell r="K668">
            <v>0</v>
          </cell>
          <cell r="L668">
            <v>60</v>
          </cell>
          <cell r="M668">
            <v>0</v>
          </cell>
          <cell r="N668">
            <v>0</v>
          </cell>
          <cell r="O668">
            <v>0</v>
          </cell>
          <cell r="Q668" t="str">
            <v>Shift Change</v>
          </cell>
          <cell r="T668">
            <v>668</v>
          </cell>
          <cell r="U668">
            <v>0</v>
          </cell>
          <cell r="V668">
            <v>0</v>
          </cell>
          <cell r="W668">
            <v>0</v>
          </cell>
          <cell r="X668">
            <v>0</v>
          </cell>
          <cell r="Y668">
            <v>0</v>
          </cell>
          <cell r="Z668">
            <v>0</v>
          </cell>
          <cell r="AA668">
            <v>0</v>
          </cell>
        </row>
        <row r="669">
          <cell r="B669" t="str">
            <v>18  -  19</v>
          </cell>
          <cell r="C669" t="str">
            <v>OB</v>
          </cell>
          <cell r="D669">
            <v>0</v>
          </cell>
          <cell r="E669">
            <v>0</v>
          </cell>
          <cell r="F669">
            <v>0</v>
          </cell>
          <cell r="G669">
            <v>0</v>
          </cell>
          <cell r="H669">
            <v>0</v>
          </cell>
          <cell r="I669">
            <v>0</v>
          </cell>
          <cell r="J669">
            <v>0</v>
          </cell>
          <cell r="K669">
            <v>0</v>
          </cell>
          <cell r="L669">
            <v>60</v>
          </cell>
          <cell r="M669">
            <v>0</v>
          </cell>
          <cell r="N669">
            <v>0</v>
          </cell>
          <cell r="O669">
            <v>0</v>
          </cell>
          <cell r="Q669" t="str">
            <v>Stand By</v>
          </cell>
          <cell r="T669">
            <v>669</v>
          </cell>
          <cell r="U669">
            <v>0</v>
          </cell>
          <cell r="V669">
            <v>0</v>
          </cell>
          <cell r="W669">
            <v>0</v>
          </cell>
          <cell r="X669">
            <v>0</v>
          </cell>
          <cell r="Y669">
            <v>0</v>
          </cell>
          <cell r="Z669">
            <v>0</v>
          </cell>
          <cell r="AA669">
            <v>0</v>
          </cell>
        </row>
        <row r="670">
          <cell r="B670" t="str">
            <v>19  -  20</v>
          </cell>
          <cell r="C670" t="str">
            <v>OB</v>
          </cell>
          <cell r="D670">
            <v>0</v>
          </cell>
          <cell r="E670">
            <v>0</v>
          </cell>
          <cell r="F670">
            <v>0</v>
          </cell>
          <cell r="G670">
            <v>0</v>
          </cell>
          <cell r="H670">
            <v>0</v>
          </cell>
          <cell r="I670">
            <v>0</v>
          </cell>
          <cell r="J670">
            <v>0</v>
          </cell>
          <cell r="K670">
            <v>0</v>
          </cell>
          <cell r="L670">
            <v>60</v>
          </cell>
          <cell r="M670">
            <v>0</v>
          </cell>
          <cell r="N670">
            <v>0</v>
          </cell>
          <cell r="O670">
            <v>0</v>
          </cell>
          <cell r="Q670" t="str">
            <v>Stand By</v>
          </cell>
          <cell r="T670">
            <v>670</v>
          </cell>
          <cell r="U670">
            <v>0</v>
          </cell>
          <cell r="V670">
            <v>0</v>
          </cell>
          <cell r="W670">
            <v>0</v>
          </cell>
          <cell r="X670">
            <v>0</v>
          </cell>
          <cell r="Y670">
            <v>0</v>
          </cell>
          <cell r="Z670">
            <v>0</v>
          </cell>
          <cell r="AA670">
            <v>0</v>
          </cell>
        </row>
        <row r="671">
          <cell r="B671" t="str">
            <v>20  -  21</v>
          </cell>
          <cell r="C671" t="str">
            <v>OB</v>
          </cell>
          <cell r="D671">
            <v>0</v>
          </cell>
          <cell r="E671">
            <v>0</v>
          </cell>
          <cell r="F671">
            <v>0</v>
          </cell>
          <cell r="G671">
            <v>0</v>
          </cell>
          <cell r="H671">
            <v>0</v>
          </cell>
          <cell r="I671">
            <v>0</v>
          </cell>
          <cell r="J671">
            <v>0</v>
          </cell>
          <cell r="K671">
            <v>0</v>
          </cell>
          <cell r="L671">
            <v>60</v>
          </cell>
          <cell r="M671">
            <v>0</v>
          </cell>
          <cell r="N671">
            <v>0</v>
          </cell>
          <cell r="O671">
            <v>0</v>
          </cell>
          <cell r="Q671" t="str">
            <v>Stand By</v>
          </cell>
          <cell r="T671">
            <v>671</v>
          </cell>
          <cell r="U671">
            <v>0</v>
          </cell>
          <cell r="V671">
            <v>0</v>
          </cell>
          <cell r="W671">
            <v>0</v>
          </cell>
          <cell r="X671">
            <v>0</v>
          </cell>
          <cell r="Y671">
            <v>0</v>
          </cell>
          <cell r="Z671">
            <v>0</v>
          </cell>
          <cell r="AA671">
            <v>0</v>
          </cell>
        </row>
        <row r="672">
          <cell r="B672" t="str">
            <v>21  -  22</v>
          </cell>
          <cell r="C672" t="str">
            <v>OB</v>
          </cell>
          <cell r="D672">
            <v>0</v>
          </cell>
          <cell r="E672">
            <v>0</v>
          </cell>
          <cell r="F672">
            <v>0</v>
          </cell>
          <cell r="G672">
            <v>0</v>
          </cell>
          <cell r="H672">
            <v>0</v>
          </cell>
          <cell r="I672">
            <v>0</v>
          </cell>
          <cell r="J672">
            <v>0</v>
          </cell>
          <cell r="K672">
            <v>0</v>
          </cell>
          <cell r="L672">
            <v>60</v>
          </cell>
          <cell r="M672">
            <v>0</v>
          </cell>
          <cell r="N672">
            <v>0</v>
          </cell>
          <cell r="O672">
            <v>0</v>
          </cell>
          <cell r="Q672" t="str">
            <v>Stand By</v>
          </cell>
          <cell r="T672">
            <v>672</v>
          </cell>
          <cell r="U672">
            <v>0</v>
          </cell>
          <cell r="V672">
            <v>0</v>
          </cell>
          <cell r="W672">
            <v>0</v>
          </cell>
          <cell r="X672">
            <v>0</v>
          </cell>
          <cell r="Y672">
            <v>0</v>
          </cell>
          <cell r="Z672">
            <v>0</v>
          </cell>
          <cell r="AA672">
            <v>0</v>
          </cell>
        </row>
        <row r="673">
          <cell r="B673" t="str">
            <v>22  -  23</v>
          </cell>
          <cell r="C673" t="str">
            <v>OB</v>
          </cell>
          <cell r="D673">
            <v>0</v>
          </cell>
          <cell r="E673">
            <v>0</v>
          </cell>
          <cell r="F673">
            <v>0</v>
          </cell>
          <cell r="G673">
            <v>0</v>
          </cell>
          <cell r="H673">
            <v>0</v>
          </cell>
          <cell r="I673">
            <v>0</v>
          </cell>
          <cell r="J673">
            <v>0</v>
          </cell>
          <cell r="K673">
            <v>0</v>
          </cell>
          <cell r="L673">
            <v>60</v>
          </cell>
          <cell r="M673">
            <v>0</v>
          </cell>
          <cell r="N673">
            <v>0</v>
          </cell>
          <cell r="O673">
            <v>0</v>
          </cell>
          <cell r="Q673" t="str">
            <v>Stand By</v>
          </cell>
          <cell r="T673">
            <v>673</v>
          </cell>
          <cell r="U673">
            <v>0</v>
          </cell>
          <cell r="V673">
            <v>0</v>
          </cell>
          <cell r="W673">
            <v>0</v>
          </cell>
          <cell r="X673">
            <v>0</v>
          </cell>
          <cell r="Y673">
            <v>0</v>
          </cell>
          <cell r="Z673">
            <v>0</v>
          </cell>
          <cell r="AA673">
            <v>0</v>
          </cell>
        </row>
        <row r="674">
          <cell r="B674" t="str">
            <v>23  -  24</v>
          </cell>
          <cell r="C674" t="str">
            <v>OB</v>
          </cell>
          <cell r="D674">
            <v>0</v>
          </cell>
          <cell r="E674">
            <v>0</v>
          </cell>
          <cell r="F674">
            <v>0</v>
          </cell>
          <cell r="G674">
            <v>0</v>
          </cell>
          <cell r="H674">
            <v>0</v>
          </cell>
          <cell r="I674">
            <v>0</v>
          </cell>
          <cell r="J674">
            <v>0</v>
          </cell>
          <cell r="K674">
            <v>0</v>
          </cell>
          <cell r="L674">
            <v>60</v>
          </cell>
          <cell r="M674">
            <v>0</v>
          </cell>
          <cell r="N674">
            <v>0</v>
          </cell>
          <cell r="O674">
            <v>0</v>
          </cell>
          <cell r="Q674" t="str">
            <v>Stand By</v>
          </cell>
          <cell r="T674">
            <v>674</v>
          </cell>
          <cell r="U674">
            <v>0</v>
          </cell>
          <cell r="V674">
            <v>0</v>
          </cell>
          <cell r="W674">
            <v>0</v>
          </cell>
          <cell r="X674">
            <v>0</v>
          </cell>
          <cell r="Y674">
            <v>0</v>
          </cell>
          <cell r="Z674">
            <v>0</v>
          </cell>
          <cell r="AA674">
            <v>0</v>
          </cell>
        </row>
        <row r="675">
          <cell r="B675" t="str">
            <v>24  -  01</v>
          </cell>
          <cell r="C675" t="str">
            <v>OB</v>
          </cell>
          <cell r="D675">
            <v>0</v>
          </cell>
          <cell r="E675">
            <v>0</v>
          </cell>
          <cell r="F675">
            <v>0</v>
          </cell>
          <cell r="G675">
            <v>0</v>
          </cell>
          <cell r="H675">
            <v>0</v>
          </cell>
          <cell r="I675">
            <v>0</v>
          </cell>
          <cell r="J675">
            <v>0</v>
          </cell>
          <cell r="K675">
            <v>0</v>
          </cell>
          <cell r="L675">
            <v>60</v>
          </cell>
          <cell r="M675">
            <v>0</v>
          </cell>
          <cell r="N675">
            <v>0</v>
          </cell>
          <cell r="O675">
            <v>0</v>
          </cell>
          <cell r="Q675" t="str">
            <v>Stand By</v>
          </cell>
          <cell r="T675">
            <v>675</v>
          </cell>
          <cell r="U675">
            <v>0</v>
          </cell>
          <cell r="V675">
            <v>0</v>
          </cell>
          <cell r="W675">
            <v>0</v>
          </cell>
          <cell r="X675">
            <v>0</v>
          </cell>
          <cell r="Y675">
            <v>0</v>
          </cell>
          <cell r="Z675">
            <v>0</v>
          </cell>
          <cell r="AA675">
            <v>0</v>
          </cell>
        </row>
        <row r="676">
          <cell r="B676" t="str">
            <v>01  -  02</v>
          </cell>
          <cell r="C676" t="str">
            <v>OB</v>
          </cell>
          <cell r="D676">
            <v>0</v>
          </cell>
          <cell r="E676">
            <v>0</v>
          </cell>
          <cell r="F676">
            <v>0</v>
          </cell>
          <cell r="G676">
            <v>0</v>
          </cell>
          <cell r="H676">
            <v>0</v>
          </cell>
          <cell r="I676">
            <v>0</v>
          </cell>
          <cell r="J676">
            <v>0</v>
          </cell>
          <cell r="K676">
            <v>0</v>
          </cell>
          <cell r="L676">
            <v>60</v>
          </cell>
          <cell r="M676">
            <v>0</v>
          </cell>
          <cell r="N676">
            <v>0</v>
          </cell>
          <cell r="O676">
            <v>0</v>
          </cell>
          <cell r="Q676" t="str">
            <v>Stand By</v>
          </cell>
          <cell r="T676">
            <v>676</v>
          </cell>
          <cell r="U676">
            <v>0</v>
          </cell>
          <cell r="V676">
            <v>0</v>
          </cell>
          <cell r="W676">
            <v>0</v>
          </cell>
          <cell r="X676">
            <v>0</v>
          </cell>
          <cell r="Y676">
            <v>0</v>
          </cell>
          <cell r="Z676">
            <v>0</v>
          </cell>
          <cell r="AA676">
            <v>0</v>
          </cell>
        </row>
        <row r="677">
          <cell r="B677" t="str">
            <v>02  -  03</v>
          </cell>
          <cell r="C677" t="str">
            <v>OB</v>
          </cell>
          <cell r="D677">
            <v>0</v>
          </cell>
          <cell r="E677">
            <v>0</v>
          </cell>
          <cell r="F677">
            <v>0</v>
          </cell>
          <cell r="G677">
            <v>0</v>
          </cell>
          <cell r="H677">
            <v>0</v>
          </cell>
          <cell r="I677">
            <v>0</v>
          </cell>
          <cell r="J677">
            <v>0</v>
          </cell>
          <cell r="K677">
            <v>0</v>
          </cell>
          <cell r="L677">
            <v>60</v>
          </cell>
          <cell r="M677">
            <v>0</v>
          </cell>
          <cell r="N677">
            <v>0</v>
          </cell>
          <cell r="O677">
            <v>0</v>
          </cell>
          <cell r="Q677" t="str">
            <v>Stand By</v>
          </cell>
          <cell r="T677">
            <v>677</v>
          </cell>
          <cell r="U677">
            <v>0</v>
          </cell>
          <cell r="V677">
            <v>0</v>
          </cell>
          <cell r="W677">
            <v>0</v>
          </cell>
          <cell r="X677">
            <v>0</v>
          </cell>
          <cell r="Y677">
            <v>0</v>
          </cell>
          <cell r="Z677">
            <v>0</v>
          </cell>
          <cell r="AA677">
            <v>0</v>
          </cell>
        </row>
        <row r="678">
          <cell r="B678" t="str">
            <v>03  -  04</v>
          </cell>
          <cell r="C678" t="str">
            <v>OB</v>
          </cell>
          <cell r="D678">
            <v>0</v>
          </cell>
          <cell r="E678">
            <v>0</v>
          </cell>
          <cell r="F678">
            <v>0</v>
          </cell>
          <cell r="G678">
            <v>0</v>
          </cell>
          <cell r="H678">
            <v>0</v>
          </cell>
          <cell r="I678">
            <v>0</v>
          </cell>
          <cell r="J678">
            <v>0</v>
          </cell>
          <cell r="K678">
            <v>0</v>
          </cell>
          <cell r="L678">
            <v>60</v>
          </cell>
          <cell r="M678">
            <v>0</v>
          </cell>
          <cell r="N678">
            <v>0</v>
          </cell>
          <cell r="O678">
            <v>0</v>
          </cell>
          <cell r="Q678" t="str">
            <v>Stand By</v>
          </cell>
          <cell r="T678">
            <v>678</v>
          </cell>
          <cell r="U678">
            <v>0</v>
          </cell>
          <cell r="V678">
            <v>0</v>
          </cell>
          <cell r="W678">
            <v>0</v>
          </cell>
          <cell r="X678">
            <v>0</v>
          </cell>
          <cell r="Y678">
            <v>0</v>
          </cell>
          <cell r="Z678">
            <v>0</v>
          </cell>
          <cell r="AA678">
            <v>0</v>
          </cell>
        </row>
        <row r="679">
          <cell r="B679" t="str">
            <v>04  -  05</v>
          </cell>
          <cell r="C679" t="str">
            <v>OB</v>
          </cell>
          <cell r="D679">
            <v>0</v>
          </cell>
          <cell r="E679">
            <v>0</v>
          </cell>
          <cell r="F679">
            <v>0</v>
          </cell>
          <cell r="G679">
            <v>0</v>
          </cell>
          <cell r="H679">
            <v>0</v>
          </cell>
          <cell r="I679">
            <v>0</v>
          </cell>
          <cell r="J679">
            <v>0</v>
          </cell>
          <cell r="K679">
            <v>0</v>
          </cell>
          <cell r="L679">
            <v>60</v>
          </cell>
          <cell r="M679">
            <v>0</v>
          </cell>
          <cell r="N679">
            <v>0</v>
          </cell>
          <cell r="O679">
            <v>0</v>
          </cell>
          <cell r="Q679" t="str">
            <v>Stand By</v>
          </cell>
          <cell r="T679">
            <v>679</v>
          </cell>
          <cell r="U679">
            <v>0</v>
          </cell>
          <cell r="V679">
            <v>0</v>
          </cell>
          <cell r="W679">
            <v>0</v>
          </cell>
          <cell r="X679">
            <v>0</v>
          </cell>
          <cell r="Y679">
            <v>0</v>
          </cell>
          <cell r="Z679">
            <v>0</v>
          </cell>
          <cell r="AA679">
            <v>0</v>
          </cell>
        </row>
        <row r="680">
          <cell r="B680" t="str">
            <v>05  -  06</v>
          </cell>
          <cell r="C680" t="str">
            <v>OB</v>
          </cell>
          <cell r="D680">
            <v>0</v>
          </cell>
          <cell r="E680">
            <v>0</v>
          </cell>
          <cell r="F680">
            <v>0</v>
          </cell>
          <cell r="G680">
            <v>0</v>
          </cell>
          <cell r="H680">
            <v>0</v>
          </cell>
          <cell r="I680">
            <v>0</v>
          </cell>
          <cell r="J680">
            <v>0</v>
          </cell>
          <cell r="K680">
            <v>0</v>
          </cell>
          <cell r="L680">
            <v>60</v>
          </cell>
          <cell r="M680">
            <v>0</v>
          </cell>
          <cell r="N680">
            <v>0</v>
          </cell>
          <cell r="O680">
            <v>0</v>
          </cell>
          <cell r="Q680" t="str">
            <v>Stand By</v>
          </cell>
          <cell r="T680">
            <v>680</v>
          </cell>
          <cell r="U680">
            <v>0</v>
          </cell>
          <cell r="V680">
            <v>0</v>
          </cell>
          <cell r="W680">
            <v>0</v>
          </cell>
          <cell r="X680">
            <v>0</v>
          </cell>
          <cell r="Y680">
            <v>0</v>
          </cell>
          <cell r="Z680">
            <v>0</v>
          </cell>
          <cell r="AA680">
            <v>0</v>
          </cell>
        </row>
        <row r="681">
          <cell r="B681" t="str">
            <v>06  -  07</v>
          </cell>
          <cell r="C681" t="str">
            <v>OB</v>
          </cell>
          <cell r="D681">
            <v>0</v>
          </cell>
          <cell r="E681">
            <v>0</v>
          </cell>
          <cell r="F681">
            <v>0</v>
          </cell>
          <cell r="G681">
            <v>0</v>
          </cell>
          <cell r="H681">
            <v>0</v>
          </cell>
          <cell r="I681">
            <v>0</v>
          </cell>
          <cell r="J681">
            <v>0</v>
          </cell>
          <cell r="K681">
            <v>30</v>
          </cell>
          <cell r="L681">
            <v>30</v>
          </cell>
          <cell r="M681">
            <v>0</v>
          </cell>
          <cell r="N681">
            <v>0</v>
          </cell>
          <cell r="O681">
            <v>0</v>
          </cell>
          <cell r="Q681" t="str">
            <v>Stand By</v>
          </cell>
          <cell r="T681">
            <v>681</v>
          </cell>
          <cell r="U681">
            <v>0</v>
          </cell>
          <cell r="V681">
            <v>0</v>
          </cell>
          <cell r="W681">
            <v>0</v>
          </cell>
          <cell r="X681">
            <v>0</v>
          </cell>
          <cell r="Y681">
            <v>0</v>
          </cell>
          <cell r="Z681">
            <v>0</v>
          </cell>
          <cell r="AA681">
            <v>0</v>
          </cell>
        </row>
        <row r="682">
          <cell r="B682" t="str">
            <v>RESUME</v>
          </cell>
          <cell r="C682" t="str">
            <v>PROD</v>
          </cell>
          <cell r="E682" t="str">
            <v>PROD'TY</v>
          </cell>
          <cell r="G682" t="str">
            <v>WORK HOURS</v>
          </cell>
          <cell r="J682" t="str">
            <v>LOST TIME</v>
          </cell>
          <cell r="L682" t="str">
            <v>DOWN</v>
          </cell>
          <cell r="M682" t="str">
            <v>PA</v>
          </cell>
          <cell r="O682" t="str">
            <v>UA PROD</v>
          </cell>
          <cell r="Q682" t="str">
            <v>OPERATOR</v>
          </cell>
          <cell r="R682" t="str">
            <v>GROUP LEADER</v>
          </cell>
          <cell r="T682">
            <v>682</v>
          </cell>
        </row>
        <row r="683">
          <cell r="B683" t="str">
            <v>GROUP</v>
          </cell>
          <cell r="C683" t="str">
            <v>WASTE</v>
          </cell>
          <cell r="D683" t="str">
            <v>CC</v>
          </cell>
          <cell r="E683" t="str">
            <v>WASTE</v>
          </cell>
          <cell r="F683" t="str">
            <v>CC</v>
          </cell>
          <cell r="G683" t="str">
            <v>WASTE</v>
          </cell>
          <cell r="H683" t="str">
            <v>CC</v>
          </cell>
          <cell r="I683" t="str">
            <v>GEN</v>
          </cell>
          <cell r="J683" t="str">
            <v>DELAY</v>
          </cell>
          <cell r="K683" t="str">
            <v>IDLE</v>
          </cell>
          <cell r="L683" t="str">
            <v>TIME</v>
          </cell>
          <cell r="M683" t="str">
            <v>PLAN</v>
          </cell>
          <cell r="N683" t="str">
            <v>ACT</v>
          </cell>
          <cell r="O683" t="str">
            <v>PLAN</v>
          </cell>
          <cell r="P683" t="str">
            <v>ACT</v>
          </cell>
          <cell r="T683">
            <v>683</v>
          </cell>
        </row>
        <row r="684">
          <cell r="B684" t="str">
            <v>Shift 1</v>
          </cell>
          <cell r="C684">
            <v>798</v>
          </cell>
          <cell r="D684">
            <v>0</v>
          </cell>
          <cell r="E684">
            <v>199.5</v>
          </cell>
          <cell r="F684">
            <v>0</v>
          </cell>
          <cell r="G684">
            <v>4</v>
          </cell>
          <cell r="H684">
            <v>0</v>
          </cell>
          <cell r="I684">
            <v>0</v>
          </cell>
          <cell r="J684">
            <v>4</v>
          </cell>
          <cell r="K684">
            <v>0</v>
          </cell>
          <cell r="L684">
            <v>0</v>
          </cell>
          <cell r="M684">
            <v>0.95</v>
          </cell>
          <cell r="N684">
            <v>1</v>
          </cell>
          <cell r="O684">
            <v>0.875</v>
          </cell>
          <cell r="P684">
            <v>0.5</v>
          </cell>
          <cell r="Q684">
            <v>0</v>
          </cell>
          <cell r="R684">
            <v>0</v>
          </cell>
          <cell r="T684">
            <v>684</v>
          </cell>
          <cell r="U684">
            <v>0</v>
          </cell>
          <cell r="V684">
            <v>0</v>
          </cell>
          <cell r="W684">
            <v>0</v>
          </cell>
          <cell r="X684">
            <v>0</v>
          </cell>
          <cell r="Y684">
            <v>0</v>
          </cell>
          <cell r="Z684">
            <v>0</v>
          </cell>
          <cell r="AA684">
            <v>0</v>
          </cell>
        </row>
        <row r="685">
          <cell r="B685" t="str">
            <v>Shift 2</v>
          </cell>
          <cell r="C685">
            <v>0</v>
          </cell>
          <cell r="D685">
            <v>0</v>
          </cell>
          <cell r="E685">
            <v>0</v>
          </cell>
          <cell r="F685">
            <v>0</v>
          </cell>
          <cell r="G685">
            <v>0</v>
          </cell>
          <cell r="H685">
            <v>0</v>
          </cell>
          <cell r="I685">
            <v>0</v>
          </cell>
          <cell r="J685">
            <v>8</v>
          </cell>
          <cell r="K685">
            <v>0</v>
          </cell>
          <cell r="L685">
            <v>0</v>
          </cell>
          <cell r="M685">
            <v>0.95</v>
          </cell>
          <cell r="N685">
            <v>1</v>
          </cell>
          <cell r="O685">
            <v>0.875</v>
          </cell>
          <cell r="P685">
            <v>0</v>
          </cell>
          <cell r="Q685">
            <v>0</v>
          </cell>
          <cell r="R685">
            <v>0</v>
          </cell>
          <cell r="T685">
            <v>685</v>
          </cell>
          <cell r="U685">
            <v>0</v>
          </cell>
          <cell r="V685">
            <v>0</v>
          </cell>
          <cell r="W685">
            <v>0</v>
          </cell>
          <cell r="X685">
            <v>0</v>
          </cell>
          <cell r="Y685">
            <v>0</v>
          </cell>
          <cell r="Z685">
            <v>0</v>
          </cell>
          <cell r="AA685">
            <v>0</v>
          </cell>
        </row>
        <row r="686">
          <cell r="B686" t="str">
            <v>Shift 3</v>
          </cell>
          <cell r="C686">
            <v>0</v>
          </cell>
          <cell r="D686">
            <v>0</v>
          </cell>
          <cell r="E686">
            <v>0</v>
          </cell>
          <cell r="F686">
            <v>0</v>
          </cell>
          <cell r="G686">
            <v>0</v>
          </cell>
          <cell r="H686">
            <v>0</v>
          </cell>
          <cell r="I686">
            <v>0.5</v>
          </cell>
          <cell r="J686">
            <v>7.5</v>
          </cell>
          <cell r="K686">
            <v>0</v>
          </cell>
          <cell r="L686">
            <v>0</v>
          </cell>
          <cell r="M686">
            <v>0.95</v>
          </cell>
          <cell r="N686">
            <v>1</v>
          </cell>
          <cell r="O686">
            <v>0.875</v>
          </cell>
          <cell r="P686">
            <v>6.25E-2</v>
          </cell>
          <cell r="Q686">
            <v>0</v>
          </cell>
          <cell r="R686">
            <v>0</v>
          </cell>
          <cell r="T686">
            <v>686</v>
          </cell>
          <cell r="U686">
            <v>0</v>
          </cell>
          <cell r="V686">
            <v>0</v>
          </cell>
          <cell r="W686">
            <v>0</v>
          </cell>
          <cell r="X686">
            <v>0</v>
          </cell>
          <cell r="Y686">
            <v>0</v>
          </cell>
          <cell r="Z686">
            <v>0</v>
          </cell>
          <cell r="AA686">
            <v>0</v>
          </cell>
        </row>
        <row r="687">
          <cell r="B687" t="str">
            <v>Shift 6</v>
          </cell>
          <cell r="C687">
            <v>798</v>
          </cell>
          <cell r="D687">
            <v>0</v>
          </cell>
          <cell r="E687">
            <v>199.5</v>
          </cell>
          <cell r="F687">
            <v>0</v>
          </cell>
          <cell r="G687">
            <v>4</v>
          </cell>
          <cell r="H687">
            <v>0</v>
          </cell>
          <cell r="I687">
            <v>0</v>
          </cell>
          <cell r="J687">
            <v>7</v>
          </cell>
          <cell r="K687">
            <v>0</v>
          </cell>
          <cell r="L687">
            <v>0</v>
          </cell>
          <cell r="M687">
            <v>0.95</v>
          </cell>
          <cell r="N687">
            <v>1</v>
          </cell>
          <cell r="O687">
            <v>0.875</v>
          </cell>
          <cell r="P687">
            <v>0.36363636363636365</v>
          </cell>
          <cell r="Q687">
            <v>0</v>
          </cell>
          <cell r="R687">
            <v>0</v>
          </cell>
          <cell r="T687">
            <v>687</v>
          </cell>
          <cell r="U687">
            <v>0</v>
          </cell>
          <cell r="V687">
            <v>0</v>
          </cell>
          <cell r="W687">
            <v>0</v>
          </cell>
          <cell r="X687">
            <v>0</v>
          </cell>
          <cell r="Y687">
            <v>0</v>
          </cell>
          <cell r="Z687">
            <v>0</v>
          </cell>
          <cell r="AA687">
            <v>0</v>
          </cell>
        </row>
        <row r="688">
          <cell r="B688" t="str">
            <v>Shift 7</v>
          </cell>
          <cell r="C688">
            <v>0</v>
          </cell>
          <cell r="D688">
            <v>0</v>
          </cell>
          <cell r="E688">
            <v>0</v>
          </cell>
          <cell r="F688">
            <v>0</v>
          </cell>
          <cell r="G688">
            <v>0</v>
          </cell>
          <cell r="H688">
            <v>0</v>
          </cell>
          <cell r="I688">
            <v>0.5</v>
          </cell>
          <cell r="J688">
            <v>12.5</v>
          </cell>
          <cell r="K688">
            <v>0</v>
          </cell>
          <cell r="L688">
            <v>0</v>
          </cell>
          <cell r="M688">
            <v>0.95</v>
          </cell>
          <cell r="N688">
            <v>1</v>
          </cell>
          <cell r="O688">
            <v>0.875</v>
          </cell>
          <cell r="P688">
            <v>3.8461538461538464E-2</v>
          </cell>
          <cell r="Q688">
            <v>0</v>
          </cell>
          <cell r="R688">
            <v>0</v>
          </cell>
          <cell r="T688">
            <v>688</v>
          </cell>
          <cell r="U688">
            <v>0</v>
          </cell>
          <cell r="V688">
            <v>0</v>
          </cell>
          <cell r="W688">
            <v>0</v>
          </cell>
          <cell r="X688">
            <v>0</v>
          </cell>
          <cell r="Y688">
            <v>0</v>
          </cell>
          <cell r="Z688">
            <v>0</v>
          </cell>
          <cell r="AA688">
            <v>0</v>
          </cell>
        </row>
        <row r="689">
          <cell r="B689" t="str">
            <v>TOTAL</v>
          </cell>
          <cell r="C689">
            <v>798</v>
          </cell>
          <cell r="D689">
            <v>0</v>
          </cell>
          <cell r="E689">
            <v>199.5</v>
          </cell>
          <cell r="F689">
            <v>0</v>
          </cell>
          <cell r="G689">
            <v>4</v>
          </cell>
          <cell r="H689">
            <v>0</v>
          </cell>
          <cell r="I689">
            <v>0.5</v>
          </cell>
          <cell r="J689">
            <v>19.5</v>
          </cell>
          <cell r="K689">
            <v>0</v>
          </cell>
          <cell r="L689">
            <v>0</v>
          </cell>
          <cell r="M689">
            <v>0.95</v>
          </cell>
          <cell r="N689">
            <v>1</v>
          </cell>
          <cell r="O689">
            <v>0.875</v>
          </cell>
          <cell r="P689">
            <v>0.1875</v>
          </cell>
          <cell r="Q689" t="str">
            <v>Hiras Silaban</v>
          </cell>
          <cell r="R689" t="str">
            <v>Fresye A L</v>
          </cell>
          <cell r="T689">
            <v>689</v>
          </cell>
          <cell r="U689">
            <v>0</v>
          </cell>
          <cell r="V689">
            <v>0</v>
          </cell>
          <cell r="W689">
            <v>0</v>
          </cell>
          <cell r="X689">
            <v>0</v>
          </cell>
          <cell r="Y689">
            <v>0</v>
          </cell>
          <cell r="Z689">
            <v>0</v>
          </cell>
          <cell r="AA689">
            <v>0</v>
          </cell>
        </row>
        <row r="690">
          <cell r="T690">
            <v>690</v>
          </cell>
        </row>
        <row r="691">
          <cell r="B691" t="str">
            <v>TIME</v>
          </cell>
          <cell r="C691" t="str">
            <v>WASTE</v>
          </cell>
          <cell r="D691" t="str">
            <v>EX429</v>
          </cell>
          <cell r="E691" t="str">
            <v>TYPE</v>
          </cell>
          <cell r="F691" t="str">
            <v>PC 200</v>
          </cell>
          <cell r="H691" t="str">
            <v>Plan Prod'ty :</v>
          </cell>
          <cell r="J691">
            <v>0</v>
          </cell>
          <cell r="M691" t="str">
            <v>Distance :</v>
          </cell>
          <cell r="O691">
            <v>0</v>
          </cell>
          <cell r="T691">
            <v>691</v>
          </cell>
          <cell r="U691" t="str">
            <v>EX429</v>
          </cell>
        </row>
        <row r="692">
          <cell r="C692" t="str">
            <v>MAT</v>
          </cell>
          <cell r="D692" t="str">
            <v>PROD</v>
          </cell>
          <cell r="E692" t="str">
            <v>PROD'TY</v>
          </cell>
          <cell r="F692" t="str">
            <v>Q'TY DT</v>
          </cell>
          <cell r="J692" t="str">
            <v>HOURS</v>
          </cell>
          <cell r="Q692" t="str">
            <v>REMARK PRODUKTIVITAS</v>
          </cell>
          <cell r="T692">
            <v>692</v>
          </cell>
          <cell r="U692" t="str">
            <v>ROM</v>
          </cell>
          <cell r="V692" t="str">
            <v>Crush1</v>
          </cell>
          <cell r="W692" t="str">
            <v>Crush2</v>
          </cell>
          <cell r="X692" t="str">
            <v>Crush3</v>
          </cell>
          <cell r="Y692" t="str">
            <v>Crush4</v>
          </cell>
          <cell r="Z692" t="str">
            <v>Crush5</v>
          </cell>
          <cell r="AA692" t="str">
            <v>Crush6</v>
          </cell>
        </row>
        <row r="693">
          <cell r="E693" t="str">
            <v>( By work )</v>
          </cell>
          <cell r="F693" t="str">
            <v>785</v>
          </cell>
          <cell r="G693" t="str">
            <v>785-CB</v>
          </cell>
          <cell r="H693" t="str">
            <v>A40/HM</v>
          </cell>
          <cell r="I693" t="str">
            <v>Total</v>
          </cell>
          <cell r="J693" t="str">
            <v>Work</v>
          </cell>
          <cell r="K693" t="str">
            <v>General</v>
          </cell>
          <cell r="L693" t="str">
            <v>Delay</v>
          </cell>
          <cell r="M693" t="str">
            <v>Idle</v>
          </cell>
          <cell r="N693" t="str">
            <v>Rain</v>
          </cell>
          <cell r="O693" t="str">
            <v>Slipp</v>
          </cell>
          <cell r="P693" t="str">
            <v>B/D</v>
          </cell>
          <cell r="T693">
            <v>693</v>
          </cell>
        </row>
        <row r="694">
          <cell r="B694" t="str">
            <v>07  - 08</v>
          </cell>
          <cell r="C694" t="str">
            <v>OB</v>
          </cell>
          <cell r="D694">
            <v>0</v>
          </cell>
          <cell r="E694">
            <v>0</v>
          </cell>
          <cell r="F694">
            <v>0</v>
          </cell>
          <cell r="G694">
            <v>0</v>
          </cell>
          <cell r="H694">
            <v>0</v>
          </cell>
          <cell r="I694">
            <v>0</v>
          </cell>
          <cell r="J694">
            <v>0</v>
          </cell>
          <cell r="K694">
            <v>0</v>
          </cell>
          <cell r="L694">
            <v>60</v>
          </cell>
          <cell r="M694">
            <v>0</v>
          </cell>
          <cell r="N694">
            <v>0</v>
          </cell>
          <cell r="O694">
            <v>0</v>
          </cell>
          <cell r="Q694" t="str">
            <v>General Work</v>
          </cell>
          <cell r="T694">
            <v>694</v>
          </cell>
          <cell r="U694">
            <v>0</v>
          </cell>
          <cell r="V694">
            <v>0</v>
          </cell>
          <cell r="W694">
            <v>0</v>
          </cell>
          <cell r="X694">
            <v>0</v>
          </cell>
          <cell r="Y694">
            <v>0</v>
          </cell>
          <cell r="Z694">
            <v>0</v>
          </cell>
          <cell r="AA694">
            <v>0</v>
          </cell>
        </row>
        <row r="695">
          <cell r="B695" t="str">
            <v>08  - 09</v>
          </cell>
          <cell r="C695" t="str">
            <v>OB</v>
          </cell>
          <cell r="D695">
            <v>0</v>
          </cell>
          <cell r="E695">
            <v>0</v>
          </cell>
          <cell r="F695">
            <v>0</v>
          </cell>
          <cell r="G695">
            <v>0</v>
          </cell>
          <cell r="H695">
            <v>0</v>
          </cell>
          <cell r="I695">
            <v>0</v>
          </cell>
          <cell r="J695">
            <v>0</v>
          </cell>
          <cell r="K695">
            <v>0</v>
          </cell>
          <cell r="L695">
            <v>60</v>
          </cell>
          <cell r="M695">
            <v>0</v>
          </cell>
          <cell r="N695">
            <v>0</v>
          </cell>
          <cell r="O695">
            <v>0</v>
          </cell>
          <cell r="Q695" t="str">
            <v>General Work</v>
          </cell>
          <cell r="T695">
            <v>695</v>
          </cell>
          <cell r="U695">
            <v>0</v>
          </cell>
          <cell r="V695">
            <v>0</v>
          </cell>
          <cell r="W695">
            <v>0</v>
          </cell>
          <cell r="X695">
            <v>0</v>
          </cell>
          <cell r="Y695">
            <v>0</v>
          </cell>
          <cell r="Z695">
            <v>0</v>
          </cell>
          <cell r="AA695">
            <v>0</v>
          </cell>
        </row>
        <row r="696">
          <cell r="B696" t="str">
            <v>09  - 10</v>
          </cell>
          <cell r="C696" t="str">
            <v>OB</v>
          </cell>
          <cell r="D696">
            <v>0</v>
          </cell>
          <cell r="E696">
            <v>0</v>
          </cell>
          <cell r="F696">
            <v>0</v>
          </cell>
          <cell r="G696">
            <v>0</v>
          </cell>
          <cell r="H696">
            <v>0</v>
          </cell>
          <cell r="I696">
            <v>0</v>
          </cell>
          <cell r="J696">
            <v>0</v>
          </cell>
          <cell r="K696">
            <v>0</v>
          </cell>
          <cell r="L696">
            <v>60</v>
          </cell>
          <cell r="M696">
            <v>0</v>
          </cell>
          <cell r="N696">
            <v>0</v>
          </cell>
          <cell r="O696">
            <v>0</v>
          </cell>
          <cell r="Q696" t="str">
            <v>General Work, 09:45 Oil Hydrolik Bocor</v>
          </cell>
          <cell r="T696">
            <v>696</v>
          </cell>
          <cell r="U696">
            <v>0</v>
          </cell>
          <cell r="V696">
            <v>0</v>
          </cell>
          <cell r="W696">
            <v>0</v>
          </cell>
          <cell r="X696">
            <v>0</v>
          </cell>
          <cell r="Y696">
            <v>0</v>
          </cell>
          <cell r="Z696">
            <v>0</v>
          </cell>
          <cell r="AA696">
            <v>0</v>
          </cell>
        </row>
        <row r="697">
          <cell r="B697" t="str">
            <v>10  - 11</v>
          </cell>
          <cell r="C697" t="str">
            <v>OB</v>
          </cell>
          <cell r="D697">
            <v>0</v>
          </cell>
          <cell r="E697">
            <v>0</v>
          </cell>
          <cell r="F697">
            <v>0</v>
          </cell>
          <cell r="G697">
            <v>0</v>
          </cell>
          <cell r="H697">
            <v>0</v>
          </cell>
          <cell r="I697">
            <v>0</v>
          </cell>
          <cell r="J697">
            <v>0</v>
          </cell>
          <cell r="K697">
            <v>0</v>
          </cell>
          <cell r="L697">
            <v>60</v>
          </cell>
          <cell r="M697">
            <v>0</v>
          </cell>
          <cell r="N697">
            <v>0</v>
          </cell>
          <cell r="O697">
            <v>0</v>
          </cell>
          <cell r="Q697" t="str">
            <v>Oil Hydrolik Bocor</v>
          </cell>
          <cell r="T697">
            <v>697</v>
          </cell>
          <cell r="U697">
            <v>0</v>
          </cell>
          <cell r="V697">
            <v>0</v>
          </cell>
          <cell r="W697">
            <v>0</v>
          </cell>
          <cell r="X697">
            <v>0</v>
          </cell>
          <cell r="Y697">
            <v>0</v>
          </cell>
          <cell r="Z697">
            <v>0</v>
          </cell>
          <cell r="AA697">
            <v>0</v>
          </cell>
        </row>
        <row r="698">
          <cell r="B698" t="str">
            <v>11  - 12</v>
          </cell>
          <cell r="C698" t="str">
            <v>OB</v>
          </cell>
          <cell r="D698">
            <v>0</v>
          </cell>
          <cell r="E698">
            <v>0</v>
          </cell>
          <cell r="F698">
            <v>0</v>
          </cell>
          <cell r="G698">
            <v>0</v>
          </cell>
          <cell r="H698">
            <v>0</v>
          </cell>
          <cell r="I698">
            <v>0</v>
          </cell>
          <cell r="J698">
            <v>0</v>
          </cell>
          <cell r="K698">
            <v>0</v>
          </cell>
          <cell r="L698">
            <v>60</v>
          </cell>
          <cell r="M698">
            <v>0</v>
          </cell>
          <cell r="N698">
            <v>0</v>
          </cell>
          <cell r="O698">
            <v>0</v>
          </cell>
          <cell r="Q698" t="str">
            <v>Oil Hydrolik Bocor</v>
          </cell>
          <cell r="T698">
            <v>698</v>
          </cell>
          <cell r="U698">
            <v>0</v>
          </cell>
          <cell r="V698">
            <v>0</v>
          </cell>
          <cell r="W698">
            <v>0</v>
          </cell>
          <cell r="X698">
            <v>0</v>
          </cell>
          <cell r="Y698">
            <v>0</v>
          </cell>
          <cell r="Z698">
            <v>0</v>
          </cell>
          <cell r="AA698">
            <v>0</v>
          </cell>
        </row>
        <row r="699">
          <cell r="B699" t="str">
            <v>12  - 13</v>
          </cell>
          <cell r="C699" t="str">
            <v>OB</v>
          </cell>
          <cell r="D699">
            <v>0</v>
          </cell>
          <cell r="E699">
            <v>0</v>
          </cell>
          <cell r="F699">
            <v>0</v>
          </cell>
          <cell r="G699">
            <v>0</v>
          </cell>
          <cell r="H699">
            <v>0</v>
          </cell>
          <cell r="I699">
            <v>0</v>
          </cell>
          <cell r="J699">
            <v>0</v>
          </cell>
          <cell r="K699">
            <v>0</v>
          </cell>
          <cell r="L699">
            <v>60</v>
          </cell>
          <cell r="M699">
            <v>0</v>
          </cell>
          <cell r="N699">
            <v>0</v>
          </cell>
          <cell r="O699">
            <v>0</v>
          </cell>
          <cell r="Q699" t="str">
            <v>Oil Hydrolik Bocor</v>
          </cell>
          <cell r="T699">
            <v>699</v>
          </cell>
          <cell r="U699">
            <v>0</v>
          </cell>
          <cell r="V699">
            <v>0</v>
          </cell>
          <cell r="W699">
            <v>0</v>
          </cell>
          <cell r="X699">
            <v>0</v>
          </cell>
          <cell r="Y699">
            <v>0</v>
          </cell>
          <cell r="Z699">
            <v>0</v>
          </cell>
          <cell r="AA699">
            <v>0</v>
          </cell>
        </row>
        <row r="700">
          <cell r="B700" t="str">
            <v>13  -  14</v>
          </cell>
          <cell r="C700" t="str">
            <v>OB</v>
          </cell>
          <cell r="D700">
            <v>0</v>
          </cell>
          <cell r="E700">
            <v>0</v>
          </cell>
          <cell r="F700">
            <v>0</v>
          </cell>
          <cell r="G700">
            <v>0</v>
          </cell>
          <cell r="H700">
            <v>0</v>
          </cell>
          <cell r="I700">
            <v>0</v>
          </cell>
          <cell r="J700">
            <v>0</v>
          </cell>
          <cell r="K700">
            <v>0</v>
          </cell>
          <cell r="L700">
            <v>60</v>
          </cell>
          <cell r="M700">
            <v>0</v>
          </cell>
          <cell r="N700">
            <v>0</v>
          </cell>
          <cell r="O700">
            <v>0</v>
          </cell>
          <cell r="Q700" t="str">
            <v>Oil Hydrolik Bocor</v>
          </cell>
          <cell r="T700">
            <v>700</v>
          </cell>
          <cell r="U700">
            <v>0</v>
          </cell>
          <cell r="V700">
            <v>0</v>
          </cell>
          <cell r="W700">
            <v>0</v>
          </cell>
          <cell r="X700">
            <v>0</v>
          </cell>
          <cell r="Y700">
            <v>0</v>
          </cell>
          <cell r="Z700">
            <v>0</v>
          </cell>
          <cell r="AA700">
            <v>0</v>
          </cell>
        </row>
        <row r="701">
          <cell r="B701" t="str">
            <v>14  -  15</v>
          </cell>
          <cell r="C701" t="str">
            <v>OB</v>
          </cell>
          <cell r="D701">
            <v>0</v>
          </cell>
          <cell r="E701">
            <v>0</v>
          </cell>
          <cell r="F701">
            <v>0</v>
          </cell>
          <cell r="G701">
            <v>0</v>
          </cell>
          <cell r="H701">
            <v>0</v>
          </cell>
          <cell r="I701">
            <v>0</v>
          </cell>
          <cell r="J701">
            <v>0</v>
          </cell>
          <cell r="K701">
            <v>0</v>
          </cell>
          <cell r="L701">
            <v>60</v>
          </cell>
          <cell r="M701">
            <v>0</v>
          </cell>
          <cell r="N701">
            <v>0</v>
          </cell>
          <cell r="O701">
            <v>0</v>
          </cell>
          <cell r="Q701" t="str">
            <v>Oil Hydrolik Bocor</v>
          </cell>
          <cell r="T701">
            <v>701</v>
          </cell>
          <cell r="U701">
            <v>0</v>
          </cell>
          <cell r="V701">
            <v>0</v>
          </cell>
          <cell r="W701">
            <v>0</v>
          </cell>
          <cell r="X701">
            <v>0</v>
          </cell>
          <cell r="Y701">
            <v>0</v>
          </cell>
          <cell r="Z701">
            <v>0</v>
          </cell>
          <cell r="AA701">
            <v>0</v>
          </cell>
        </row>
        <row r="702">
          <cell r="B702" t="str">
            <v>15  -  16</v>
          </cell>
          <cell r="C702" t="str">
            <v>OB</v>
          </cell>
          <cell r="D702">
            <v>0</v>
          </cell>
          <cell r="E702">
            <v>0</v>
          </cell>
          <cell r="F702">
            <v>0</v>
          </cell>
          <cell r="G702">
            <v>0</v>
          </cell>
          <cell r="H702">
            <v>0</v>
          </cell>
          <cell r="I702">
            <v>0</v>
          </cell>
          <cell r="J702">
            <v>0</v>
          </cell>
          <cell r="K702">
            <v>0</v>
          </cell>
          <cell r="L702">
            <v>60</v>
          </cell>
          <cell r="M702">
            <v>0</v>
          </cell>
          <cell r="N702">
            <v>0</v>
          </cell>
          <cell r="O702">
            <v>0</v>
          </cell>
          <cell r="Q702" t="str">
            <v>Oil Hydrolik Bocor</v>
          </cell>
          <cell r="T702">
            <v>702</v>
          </cell>
          <cell r="U702">
            <v>0</v>
          </cell>
          <cell r="V702">
            <v>0</v>
          </cell>
          <cell r="W702">
            <v>0</v>
          </cell>
          <cell r="X702">
            <v>0</v>
          </cell>
          <cell r="Y702">
            <v>0</v>
          </cell>
          <cell r="Z702">
            <v>0</v>
          </cell>
          <cell r="AA702">
            <v>0</v>
          </cell>
        </row>
        <row r="703">
          <cell r="B703" t="str">
            <v>16  -  17</v>
          </cell>
          <cell r="C703" t="str">
            <v>OB</v>
          </cell>
          <cell r="D703">
            <v>0</v>
          </cell>
          <cell r="E703">
            <v>0</v>
          </cell>
          <cell r="F703">
            <v>0</v>
          </cell>
          <cell r="G703">
            <v>0</v>
          </cell>
          <cell r="H703">
            <v>0</v>
          </cell>
          <cell r="I703">
            <v>0</v>
          </cell>
          <cell r="J703">
            <v>0</v>
          </cell>
          <cell r="K703">
            <v>0</v>
          </cell>
          <cell r="L703">
            <v>60</v>
          </cell>
          <cell r="M703">
            <v>0</v>
          </cell>
          <cell r="N703">
            <v>0</v>
          </cell>
          <cell r="O703">
            <v>0</v>
          </cell>
          <cell r="Q703" t="str">
            <v>Oil Hydrolik Bocor</v>
          </cell>
          <cell r="T703">
            <v>703</v>
          </cell>
          <cell r="U703">
            <v>0</v>
          </cell>
          <cell r="V703">
            <v>0</v>
          </cell>
          <cell r="W703">
            <v>0</v>
          </cell>
          <cell r="X703">
            <v>0</v>
          </cell>
          <cell r="Y703">
            <v>0</v>
          </cell>
          <cell r="Z703">
            <v>0</v>
          </cell>
          <cell r="AA703">
            <v>0</v>
          </cell>
        </row>
        <row r="704">
          <cell r="B704" t="str">
            <v>17  -  18</v>
          </cell>
          <cell r="C704" t="str">
            <v>OB</v>
          </cell>
          <cell r="D704">
            <v>0</v>
          </cell>
          <cell r="E704">
            <v>0</v>
          </cell>
          <cell r="F704">
            <v>0</v>
          </cell>
          <cell r="G704">
            <v>0</v>
          </cell>
          <cell r="H704">
            <v>0</v>
          </cell>
          <cell r="I704">
            <v>0</v>
          </cell>
          <cell r="J704">
            <v>0</v>
          </cell>
          <cell r="K704">
            <v>0</v>
          </cell>
          <cell r="L704">
            <v>60</v>
          </cell>
          <cell r="M704">
            <v>0</v>
          </cell>
          <cell r="N704">
            <v>0</v>
          </cell>
          <cell r="O704">
            <v>0</v>
          </cell>
          <cell r="Q704" t="str">
            <v>Oil Hydrolik Bocor</v>
          </cell>
          <cell r="T704">
            <v>704</v>
          </cell>
          <cell r="U704">
            <v>0</v>
          </cell>
          <cell r="V704">
            <v>0</v>
          </cell>
          <cell r="W704">
            <v>0</v>
          </cell>
          <cell r="X704">
            <v>0</v>
          </cell>
          <cell r="Y704">
            <v>0</v>
          </cell>
          <cell r="Z704">
            <v>0</v>
          </cell>
          <cell r="AA704">
            <v>0</v>
          </cell>
        </row>
        <row r="705">
          <cell r="B705" t="str">
            <v>18  -  19</v>
          </cell>
          <cell r="C705" t="str">
            <v>OB</v>
          </cell>
          <cell r="D705">
            <v>0</v>
          </cell>
          <cell r="E705">
            <v>0</v>
          </cell>
          <cell r="F705">
            <v>0</v>
          </cell>
          <cell r="G705">
            <v>0</v>
          </cell>
          <cell r="H705">
            <v>0</v>
          </cell>
          <cell r="I705">
            <v>0</v>
          </cell>
          <cell r="J705">
            <v>0</v>
          </cell>
          <cell r="K705">
            <v>0</v>
          </cell>
          <cell r="L705">
            <v>60</v>
          </cell>
          <cell r="M705">
            <v>0</v>
          </cell>
          <cell r="N705">
            <v>0</v>
          </cell>
          <cell r="O705">
            <v>0</v>
          </cell>
          <cell r="Q705" t="str">
            <v>General</v>
          </cell>
          <cell r="T705">
            <v>705</v>
          </cell>
          <cell r="U705">
            <v>0</v>
          </cell>
          <cell r="V705">
            <v>0</v>
          </cell>
          <cell r="W705">
            <v>0</v>
          </cell>
          <cell r="X705">
            <v>0</v>
          </cell>
          <cell r="Y705">
            <v>0</v>
          </cell>
          <cell r="Z705">
            <v>0</v>
          </cell>
          <cell r="AA705">
            <v>0</v>
          </cell>
        </row>
        <row r="706">
          <cell r="B706" t="str">
            <v>19  -  20</v>
          </cell>
          <cell r="C706" t="str">
            <v>OB</v>
          </cell>
          <cell r="D706">
            <v>0</v>
          </cell>
          <cell r="E706">
            <v>0</v>
          </cell>
          <cell r="F706">
            <v>0</v>
          </cell>
          <cell r="G706">
            <v>0</v>
          </cell>
          <cell r="H706">
            <v>0</v>
          </cell>
          <cell r="I706">
            <v>0</v>
          </cell>
          <cell r="J706">
            <v>0</v>
          </cell>
          <cell r="K706">
            <v>0</v>
          </cell>
          <cell r="L706">
            <v>60</v>
          </cell>
          <cell r="M706">
            <v>0</v>
          </cell>
          <cell r="N706">
            <v>0</v>
          </cell>
          <cell r="O706">
            <v>0</v>
          </cell>
          <cell r="Q706" t="str">
            <v>General</v>
          </cell>
          <cell r="T706">
            <v>706</v>
          </cell>
          <cell r="U706">
            <v>0</v>
          </cell>
          <cell r="V706">
            <v>0</v>
          </cell>
          <cell r="W706">
            <v>0</v>
          </cell>
          <cell r="X706">
            <v>0</v>
          </cell>
          <cell r="Y706">
            <v>0</v>
          </cell>
          <cell r="Z706">
            <v>0</v>
          </cell>
          <cell r="AA706">
            <v>0</v>
          </cell>
        </row>
        <row r="707">
          <cell r="B707" t="str">
            <v>20  -  21</v>
          </cell>
          <cell r="C707" t="str">
            <v>OB</v>
          </cell>
          <cell r="D707">
            <v>0</v>
          </cell>
          <cell r="E707">
            <v>0</v>
          </cell>
          <cell r="F707">
            <v>0</v>
          </cell>
          <cell r="G707">
            <v>0</v>
          </cell>
          <cell r="H707">
            <v>0</v>
          </cell>
          <cell r="I707">
            <v>0</v>
          </cell>
          <cell r="J707">
            <v>0</v>
          </cell>
          <cell r="K707">
            <v>0</v>
          </cell>
          <cell r="L707">
            <v>60</v>
          </cell>
          <cell r="M707">
            <v>0</v>
          </cell>
          <cell r="N707">
            <v>0</v>
          </cell>
          <cell r="O707">
            <v>0</v>
          </cell>
          <cell r="Q707" t="str">
            <v>General</v>
          </cell>
          <cell r="T707">
            <v>707</v>
          </cell>
          <cell r="U707">
            <v>0</v>
          </cell>
          <cell r="V707">
            <v>0</v>
          </cell>
          <cell r="W707">
            <v>0</v>
          </cell>
          <cell r="X707">
            <v>0</v>
          </cell>
          <cell r="Y707">
            <v>0</v>
          </cell>
          <cell r="Z707">
            <v>0</v>
          </cell>
          <cell r="AA707">
            <v>0</v>
          </cell>
        </row>
        <row r="708">
          <cell r="B708" t="str">
            <v>21  -  22</v>
          </cell>
          <cell r="C708" t="str">
            <v>OB</v>
          </cell>
          <cell r="D708">
            <v>0</v>
          </cell>
          <cell r="E708">
            <v>0</v>
          </cell>
          <cell r="F708">
            <v>0</v>
          </cell>
          <cell r="G708">
            <v>0</v>
          </cell>
          <cell r="H708">
            <v>0</v>
          </cell>
          <cell r="I708">
            <v>0</v>
          </cell>
          <cell r="J708">
            <v>0</v>
          </cell>
          <cell r="K708">
            <v>0</v>
          </cell>
          <cell r="L708">
            <v>60</v>
          </cell>
          <cell r="M708">
            <v>0</v>
          </cell>
          <cell r="N708">
            <v>0</v>
          </cell>
          <cell r="O708">
            <v>0</v>
          </cell>
          <cell r="Q708" t="str">
            <v>General</v>
          </cell>
          <cell r="T708">
            <v>708</v>
          </cell>
          <cell r="U708">
            <v>0</v>
          </cell>
          <cell r="V708">
            <v>0</v>
          </cell>
          <cell r="W708">
            <v>0</v>
          </cell>
          <cell r="X708">
            <v>0</v>
          </cell>
          <cell r="Y708">
            <v>0</v>
          </cell>
          <cell r="Z708">
            <v>0</v>
          </cell>
          <cell r="AA708">
            <v>0</v>
          </cell>
        </row>
        <row r="709">
          <cell r="B709" t="str">
            <v>22  -  23</v>
          </cell>
          <cell r="C709" t="str">
            <v>OB</v>
          </cell>
          <cell r="D709">
            <v>0</v>
          </cell>
          <cell r="E709">
            <v>0</v>
          </cell>
          <cell r="F709">
            <v>0</v>
          </cell>
          <cell r="G709">
            <v>0</v>
          </cell>
          <cell r="H709">
            <v>0</v>
          </cell>
          <cell r="I709">
            <v>0</v>
          </cell>
          <cell r="J709">
            <v>0</v>
          </cell>
          <cell r="K709">
            <v>0</v>
          </cell>
          <cell r="L709">
            <v>60</v>
          </cell>
          <cell r="M709">
            <v>0</v>
          </cell>
          <cell r="N709">
            <v>0</v>
          </cell>
          <cell r="O709">
            <v>0</v>
          </cell>
          <cell r="Q709" t="str">
            <v>General</v>
          </cell>
          <cell r="T709">
            <v>709</v>
          </cell>
          <cell r="U709">
            <v>0</v>
          </cell>
          <cell r="V709">
            <v>0</v>
          </cell>
          <cell r="W709">
            <v>0</v>
          </cell>
          <cell r="X709">
            <v>0</v>
          </cell>
          <cell r="Y709">
            <v>0</v>
          </cell>
          <cell r="Z709">
            <v>0</v>
          </cell>
          <cell r="AA709">
            <v>0</v>
          </cell>
        </row>
        <row r="710">
          <cell r="B710" t="str">
            <v>23  -  24</v>
          </cell>
          <cell r="C710" t="str">
            <v>OB</v>
          </cell>
          <cell r="D710">
            <v>0</v>
          </cell>
          <cell r="E710">
            <v>0</v>
          </cell>
          <cell r="F710">
            <v>0</v>
          </cell>
          <cell r="G710">
            <v>0</v>
          </cell>
          <cell r="H710">
            <v>0</v>
          </cell>
          <cell r="I710">
            <v>0</v>
          </cell>
          <cell r="J710">
            <v>0</v>
          </cell>
          <cell r="K710">
            <v>0</v>
          </cell>
          <cell r="L710">
            <v>60</v>
          </cell>
          <cell r="M710">
            <v>0</v>
          </cell>
          <cell r="N710">
            <v>0</v>
          </cell>
          <cell r="O710">
            <v>0</v>
          </cell>
          <cell r="Q710" t="str">
            <v>General</v>
          </cell>
          <cell r="T710">
            <v>710</v>
          </cell>
          <cell r="U710">
            <v>0</v>
          </cell>
          <cell r="V710">
            <v>0</v>
          </cell>
          <cell r="W710">
            <v>0</v>
          </cell>
          <cell r="X710">
            <v>0</v>
          </cell>
          <cell r="Y710">
            <v>0</v>
          </cell>
          <cell r="Z710">
            <v>0</v>
          </cell>
          <cell r="AA710">
            <v>0</v>
          </cell>
        </row>
        <row r="711">
          <cell r="B711" t="str">
            <v>24  -  01</v>
          </cell>
          <cell r="C711" t="str">
            <v>OB</v>
          </cell>
          <cell r="D711">
            <v>0</v>
          </cell>
          <cell r="E711">
            <v>0</v>
          </cell>
          <cell r="F711">
            <v>0</v>
          </cell>
          <cell r="G711">
            <v>0</v>
          </cell>
          <cell r="H711">
            <v>0</v>
          </cell>
          <cell r="I711">
            <v>0</v>
          </cell>
          <cell r="J711">
            <v>0</v>
          </cell>
          <cell r="K711">
            <v>0</v>
          </cell>
          <cell r="L711">
            <v>60</v>
          </cell>
          <cell r="M711">
            <v>0</v>
          </cell>
          <cell r="N711">
            <v>0</v>
          </cell>
          <cell r="O711">
            <v>0</v>
          </cell>
          <cell r="Q711" t="str">
            <v>Rest Time</v>
          </cell>
          <cell r="T711">
            <v>711</v>
          </cell>
          <cell r="U711">
            <v>0</v>
          </cell>
          <cell r="V711">
            <v>0</v>
          </cell>
          <cell r="W711">
            <v>0</v>
          </cell>
          <cell r="X711">
            <v>0</v>
          </cell>
          <cell r="Y711">
            <v>0</v>
          </cell>
          <cell r="Z711">
            <v>0</v>
          </cell>
          <cell r="AA711">
            <v>0</v>
          </cell>
        </row>
        <row r="712">
          <cell r="B712" t="str">
            <v>01  -  02</v>
          </cell>
          <cell r="C712" t="str">
            <v>OB</v>
          </cell>
          <cell r="D712">
            <v>0</v>
          </cell>
          <cell r="E712">
            <v>0</v>
          </cell>
          <cell r="F712">
            <v>0</v>
          </cell>
          <cell r="G712">
            <v>0</v>
          </cell>
          <cell r="H712">
            <v>0</v>
          </cell>
          <cell r="I712">
            <v>0</v>
          </cell>
          <cell r="J712">
            <v>0</v>
          </cell>
          <cell r="K712">
            <v>0</v>
          </cell>
          <cell r="L712">
            <v>60</v>
          </cell>
          <cell r="M712">
            <v>0</v>
          </cell>
          <cell r="N712">
            <v>0</v>
          </cell>
          <cell r="O712">
            <v>0</v>
          </cell>
          <cell r="Q712" t="str">
            <v>General</v>
          </cell>
          <cell r="T712">
            <v>712</v>
          </cell>
          <cell r="U712">
            <v>0</v>
          </cell>
          <cell r="V712">
            <v>0</v>
          </cell>
          <cell r="W712">
            <v>0</v>
          </cell>
          <cell r="X712">
            <v>0</v>
          </cell>
          <cell r="Y712">
            <v>0</v>
          </cell>
          <cell r="Z712">
            <v>0</v>
          </cell>
          <cell r="AA712">
            <v>0</v>
          </cell>
        </row>
        <row r="713">
          <cell r="B713" t="str">
            <v>02  -  03</v>
          </cell>
          <cell r="C713" t="str">
            <v>OB</v>
          </cell>
          <cell r="D713">
            <v>0</v>
          </cell>
          <cell r="E713">
            <v>0</v>
          </cell>
          <cell r="F713">
            <v>0</v>
          </cell>
          <cell r="G713">
            <v>0</v>
          </cell>
          <cell r="H713">
            <v>0</v>
          </cell>
          <cell r="I713">
            <v>0</v>
          </cell>
          <cell r="J713">
            <v>0</v>
          </cell>
          <cell r="K713">
            <v>0</v>
          </cell>
          <cell r="L713">
            <v>60</v>
          </cell>
          <cell r="M713">
            <v>0</v>
          </cell>
          <cell r="N713">
            <v>0</v>
          </cell>
          <cell r="O713">
            <v>0</v>
          </cell>
          <cell r="Q713" t="str">
            <v>General</v>
          </cell>
          <cell r="T713">
            <v>713</v>
          </cell>
          <cell r="U713">
            <v>0</v>
          </cell>
          <cell r="V713">
            <v>0</v>
          </cell>
          <cell r="W713">
            <v>0</v>
          </cell>
          <cell r="X713">
            <v>0</v>
          </cell>
          <cell r="Y713">
            <v>0</v>
          </cell>
          <cell r="Z713">
            <v>0</v>
          </cell>
          <cell r="AA713">
            <v>0</v>
          </cell>
        </row>
        <row r="714">
          <cell r="B714" t="str">
            <v>03  -  04</v>
          </cell>
          <cell r="C714" t="str">
            <v>OB</v>
          </cell>
          <cell r="D714">
            <v>0</v>
          </cell>
          <cell r="E714">
            <v>0</v>
          </cell>
          <cell r="F714">
            <v>0</v>
          </cell>
          <cell r="G714">
            <v>0</v>
          </cell>
          <cell r="H714">
            <v>0</v>
          </cell>
          <cell r="I714">
            <v>0</v>
          </cell>
          <cell r="J714">
            <v>0</v>
          </cell>
          <cell r="K714">
            <v>0</v>
          </cell>
          <cell r="L714">
            <v>0</v>
          </cell>
          <cell r="M714">
            <v>0</v>
          </cell>
          <cell r="N714">
            <v>60</v>
          </cell>
          <cell r="O714">
            <v>0</v>
          </cell>
          <cell r="Q714" t="str">
            <v>Rain</v>
          </cell>
          <cell r="T714">
            <v>714</v>
          </cell>
          <cell r="U714">
            <v>0</v>
          </cell>
          <cell r="V714">
            <v>0</v>
          </cell>
          <cell r="W714">
            <v>0</v>
          </cell>
          <cell r="X714">
            <v>0</v>
          </cell>
          <cell r="Y714">
            <v>0</v>
          </cell>
          <cell r="Z714">
            <v>0</v>
          </cell>
          <cell r="AA714">
            <v>0</v>
          </cell>
        </row>
        <row r="715">
          <cell r="B715" t="str">
            <v>04  -  05</v>
          </cell>
          <cell r="C715" t="str">
            <v>OB</v>
          </cell>
          <cell r="D715">
            <v>0</v>
          </cell>
          <cell r="E715">
            <v>0</v>
          </cell>
          <cell r="F715">
            <v>0</v>
          </cell>
          <cell r="G715">
            <v>0</v>
          </cell>
          <cell r="H715">
            <v>0</v>
          </cell>
          <cell r="I715">
            <v>0</v>
          </cell>
          <cell r="J715">
            <v>0</v>
          </cell>
          <cell r="K715">
            <v>0</v>
          </cell>
          <cell r="L715">
            <v>0</v>
          </cell>
          <cell r="M715">
            <v>0</v>
          </cell>
          <cell r="N715">
            <v>0</v>
          </cell>
          <cell r="O715">
            <v>60</v>
          </cell>
          <cell r="Q715" t="str">
            <v>Slippery</v>
          </cell>
          <cell r="T715">
            <v>715</v>
          </cell>
          <cell r="U715">
            <v>0</v>
          </cell>
          <cell r="V715">
            <v>0</v>
          </cell>
          <cell r="W715">
            <v>0</v>
          </cell>
          <cell r="X715">
            <v>0</v>
          </cell>
          <cell r="Y715">
            <v>0</v>
          </cell>
          <cell r="Z715">
            <v>0</v>
          </cell>
          <cell r="AA715">
            <v>0</v>
          </cell>
        </row>
        <row r="716">
          <cell r="B716" t="str">
            <v>05  -  06</v>
          </cell>
          <cell r="C716" t="str">
            <v>OB</v>
          </cell>
          <cell r="D716">
            <v>0</v>
          </cell>
          <cell r="E716">
            <v>0</v>
          </cell>
          <cell r="F716">
            <v>0</v>
          </cell>
          <cell r="G716">
            <v>0</v>
          </cell>
          <cell r="H716">
            <v>0</v>
          </cell>
          <cell r="I716">
            <v>0</v>
          </cell>
          <cell r="J716">
            <v>0</v>
          </cell>
          <cell r="K716">
            <v>0</v>
          </cell>
          <cell r="L716">
            <v>0</v>
          </cell>
          <cell r="M716">
            <v>0</v>
          </cell>
          <cell r="N716">
            <v>0</v>
          </cell>
          <cell r="O716">
            <v>60</v>
          </cell>
          <cell r="Q716" t="str">
            <v>Slippery</v>
          </cell>
          <cell r="T716">
            <v>716</v>
          </cell>
          <cell r="U716">
            <v>0</v>
          </cell>
          <cell r="V716">
            <v>0</v>
          </cell>
          <cell r="W716">
            <v>0</v>
          </cell>
          <cell r="X716">
            <v>0</v>
          </cell>
          <cell r="Y716">
            <v>0</v>
          </cell>
          <cell r="Z716">
            <v>0</v>
          </cell>
          <cell r="AA716">
            <v>0</v>
          </cell>
        </row>
        <row r="717">
          <cell r="B717" t="str">
            <v>06  -  07</v>
          </cell>
          <cell r="C717" t="str">
            <v>OB</v>
          </cell>
          <cell r="D717">
            <v>0</v>
          </cell>
          <cell r="E717">
            <v>0</v>
          </cell>
          <cell r="F717">
            <v>0</v>
          </cell>
          <cell r="G717">
            <v>0</v>
          </cell>
          <cell r="H717">
            <v>0</v>
          </cell>
          <cell r="I717">
            <v>0</v>
          </cell>
          <cell r="J717">
            <v>0</v>
          </cell>
          <cell r="K717">
            <v>30</v>
          </cell>
          <cell r="L717">
            <v>0</v>
          </cell>
          <cell r="M717">
            <v>0</v>
          </cell>
          <cell r="N717">
            <v>0</v>
          </cell>
          <cell r="O717">
            <v>30</v>
          </cell>
          <cell r="Q717" t="str">
            <v>Slippery</v>
          </cell>
          <cell r="T717">
            <v>717</v>
          </cell>
          <cell r="U717">
            <v>0</v>
          </cell>
          <cell r="V717">
            <v>0</v>
          </cell>
          <cell r="W717">
            <v>0</v>
          </cell>
          <cell r="X717">
            <v>0</v>
          </cell>
          <cell r="Y717">
            <v>0</v>
          </cell>
          <cell r="Z717">
            <v>0</v>
          </cell>
          <cell r="AA717">
            <v>0</v>
          </cell>
        </row>
        <row r="718">
          <cell r="B718" t="str">
            <v>RESUME</v>
          </cell>
          <cell r="C718" t="str">
            <v>PROD</v>
          </cell>
          <cell r="E718" t="str">
            <v>PROD'TY</v>
          </cell>
          <cell r="G718" t="str">
            <v>WORK HOURS</v>
          </cell>
          <cell r="J718" t="str">
            <v>LOST TIME</v>
          </cell>
          <cell r="L718" t="str">
            <v>DOWN</v>
          </cell>
          <cell r="M718" t="str">
            <v>PA</v>
          </cell>
          <cell r="O718" t="str">
            <v>UA PROD</v>
          </cell>
          <cell r="Q718" t="str">
            <v>OPERATOR</v>
          </cell>
          <cell r="R718" t="str">
            <v>GROUP LEADER</v>
          </cell>
          <cell r="T718">
            <v>718</v>
          </cell>
        </row>
        <row r="719">
          <cell r="B719" t="str">
            <v>GROUP</v>
          </cell>
          <cell r="C719" t="str">
            <v>WASTE</v>
          </cell>
          <cell r="D719" t="str">
            <v>CC</v>
          </cell>
          <cell r="E719" t="str">
            <v>WASTE</v>
          </cell>
          <cell r="F719" t="str">
            <v>CC</v>
          </cell>
          <cell r="G719" t="str">
            <v>WASTE</v>
          </cell>
          <cell r="H719" t="str">
            <v>CC</v>
          </cell>
          <cell r="I719" t="str">
            <v>GEN</v>
          </cell>
          <cell r="J719" t="str">
            <v>DELAY</v>
          </cell>
          <cell r="K719" t="str">
            <v>IDLE</v>
          </cell>
          <cell r="L719" t="str">
            <v>TIME</v>
          </cell>
          <cell r="M719" t="str">
            <v>PLAN</v>
          </cell>
          <cell r="N719" t="str">
            <v>ACT</v>
          </cell>
          <cell r="O719" t="str">
            <v>PLAN</v>
          </cell>
          <cell r="P719" t="str">
            <v>ACT</v>
          </cell>
          <cell r="T719">
            <v>719</v>
          </cell>
        </row>
        <row r="720">
          <cell r="B720" t="str">
            <v>Shift 1</v>
          </cell>
          <cell r="C720">
            <v>0</v>
          </cell>
          <cell r="D720">
            <v>0</v>
          </cell>
          <cell r="E720">
            <v>0</v>
          </cell>
          <cell r="F720">
            <v>0</v>
          </cell>
          <cell r="G720">
            <v>0</v>
          </cell>
          <cell r="H720">
            <v>0</v>
          </cell>
          <cell r="I720">
            <v>0</v>
          </cell>
          <cell r="J720">
            <v>8</v>
          </cell>
          <cell r="K720">
            <v>0</v>
          </cell>
          <cell r="L720">
            <v>0</v>
          </cell>
          <cell r="M720">
            <v>0.95</v>
          </cell>
          <cell r="N720">
            <v>1</v>
          </cell>
          <cell r="O720">
            <v>0.875</v>
          </cell>
          <cell r="P720">
            <v>0</v>
          </cell>
          <cell r="Q720">
            <v>0</v>
          </cell>
          <cell r="R720">
            <v>0</v>
          </cell>
          <cell r="T720">
            <v>720</v>
          </cell>
          <cell r="U720">
            <v>0</v>
          </cell>
          <cell r="V720">
            <v>0</v>
          </cell>
          <cell r="W720">
            <v>0</v>
          </cell>
          <cell r="X720">
            <v>0</v>
          </cell>
          <cell r="Y720">
            <v>0</v>
          </cell>
          <cell r="Z720">
            <v>0</v>
          </cell>
          <cell r="AA720">
            <v>0</v>
          </cell>
        </row>
        <row r="721">
          <cell r="B721" t="str">
            <v>Shift 2</v>
          </cell>
          <cell r="C721">
            <v>0</v>
          </cell>
          <cell r="D721">
            <v>0</v>
          </cell>
          <cell r="E721">
            <v>0</v>
          </cell>
          <cell r="F721">
            <v>0</v>
          </cell>
          <cell r="G721">
            <v>0</v>
          </cell>
          <cell r="H721">
            <v>0</v>
          </cell>
          <cell r="I721">
            <v>0</v>
          </cell>
          <cell r="J721">
            <v>8</v>
          </cell>
          <cell r="K721">
            <v>0</v>
          </cell>
          <cell r="L721">
            <v>0</v>
          </cell>
          <cell r="M721">
            <v>0.95</v>
          </cell>
          <cell r="N721">
            <v>1</v>
          </cell>
          <cell r="O721">
            <v>0.875</v>
          </cell>
          <cell r="P721">
            <v>0</v>
          </cell>
          <cell r="Q721">
            <v>0</v>
          </cell>
          <cell r="R721">
            <v>0</v>
          </cell>
          <cell r="T721">
            <v>721</v>
          </cell>
          <cell r="U721">
            <v>0</v>
          </cell>
          <cell r="V721">
            <v>0</v>
          </cell>
          <cell r="W721">
            <v>0</v>
          </cell>
          <cell r="X721">
            <v>0</v>
          </cell>
          <cell r="Y721">
            <v>0</v>
          </cell>
          <cell r="Z721">
            <v>0</v>
          </cell>
          <cell r="AA721">
            <v>0</v>
          </cell>
        </row>
        <row r="722">
          <cell r="B722" t="str">
            <v>Shift 3</v>
          </cell>
          <cell r="C722">
            <v>0</v>
          </cell>
          <cell r="D722">
            <v>0</v>
          </cell>
          <cell r="E722">
            <v>0</v>
          </cell>
          <cell r="F722">
            <v>0</v>
          </cell>
          <cell r="G722">
            <v>0</v>
          </cell>
          <cell r="H722">
            <v>0</v>
          </cell>
          <cell r="I722">
            <v>0.5</v>
          </cell>
          <cell r="J722">
            <v>4</v>
          </cell>
          <cell r="K722">
            <v>3.5</v>
          </cell>
          <cell r="L722">
            <v>0</v>
          </cell>
          <cell r="M722">
            <v>0.95</v>
          </cell>
          <cell r="N722">
            <v>1</v>
          </cell>
          <cell r="O722">
            <v>0.875</v>
          </cell>
          <cell r="P722">
            <v>6.25E-2</v>
          </cell>
          <cell r="Q722">
            <v>0</v>
          </cell>
          <cell r="R722">
            <v>0</v>
          </cell>
          <cell r="T722">
            <v>722</v>
          </cell>
          <cell r="U722">
            <v>0</v>
          </cell>
          <cell r="V722">
            <v>0</v>
          </cell>
          <cell r="W722">
            <v>0</v>
          </cell>
          <cell r="X722">
            <v>0</v>
          </cell>
          <cell r="Y722">
            <v>0</v>
          </cell>
          <cell r="Z722">
            <v>0</v>
          </cell>
          <cell r="AA722">
            <v>0</v>
          </cell>
        </row>
        <row r="723">
          <cell r="B723" t="str">
            <v>Shift 6</v>
          </cell>
          <cell r="C723">
            <v>0</v>
          </cell>
          <cell r="D723">
            <v>0</v>
          </cell>
          <cell r="E723">
            <v>0</v>
          </cell>
          <cell r="F723">
            <v>0</v>
          </cell>
          <cell r="G723">
            <v>0</v>
          </cell>
          <cell r="H723">
            <v>0</v>
          </cell>
          <cell r="I723">
            <v>0</v>
          </cell>
          <cell r="J723">
            <v>11</v>
          </cell>
          <cell r="K723">
            <v>0</v>
          </cell>
          <cell r="L723">
            <v>0</v>
          </cell>
          <cell r="M723">
            <v>0.95</v>
          </cell>
          <cell r="N723">
            <v>1</v>
          </cell>
          <cell r="O723">
            <v>0.875</v>
          </cell>
          <cell r="P723">
            <v>0</v>
          </cell>
          <cell r="Q723">
            <v>0</v>
          </cell>
          <cell r="R723">
            <v>0</v>
          </cell>
          <cell r="T723">
            <v>723</v>
          </cell>
          <cell r="U723">
            <v>0</v>
          </cell>
          <cell r="V723">
            <v>0</v>
          </cell>
          <cell r="W723">
            <v>0</v>
          </cell>
          <cell r="X723">
            <v>0</v>
          </cell>
          <cell r="Y723">
            <v>0</v>
          </cell>
          <cell r="Z723">
            <v>0</v>
          </cell>
          <cell r="AA723">
            <v>0</v>
          </cell>
        </row>
        <row r="724">
          <cell r="B724" t="str">
            <v>Shift 7</v>
          </cell>
          <cell r="C724">
            <v>0</v>
          </cell>
          <cell r="D724">
            <v>0</v>
          </cell>
          <cell r="E724">
            <v>0</v>
          </cell>
          <cell r="F724">
            <v>0</v>
          </cell>
          <cell r="G724">
            <v>0</v>
          </cell>
          <cell r="H724">
            <v>0</v>
          </cell>
          <cell r="I724">
            <v>0.5</v>
          </cell>
          <cell r="J724">
            <v>9</v>
          </cell>
          <cell r="K724">
            <v>3.5</v>
          </cell>
          <cell r="L724">
            <v>0</v>
          </cell>
          <cell r="M724">
            <v>0.95</v>
          </cell>
          <cell r="N724">
            <v>1</v>
          </cell>
          <cell r="O724">
            <v>0.875</v>
          </cell>
          <cell r="P724">
            <v>3.8461538461538464E-2</v>
          </cell>
          <cell r="Q724">
            <v>0</v>
          </cell>
          <cell r="R724">
            <v>0</v>
          </cell>
          <cell r="T724">
            <v>724</v>
          </cell>
          <cell r="U724">
            <v>0</v>
          </cell>
          <cell r="V724">
            <v>0</v>
          </cell>
          <cell r="W724">
            <v>0</v>
          </cell>
          <cell r="X724">
            <v>0</v>
          </cell>
          <cell r="Y724">
            <v>0</v>
          </cell>
          <cell r="Z724">
            <v>0</v>
          </cell>
          <cell r="AA724">
            <v>0</v>
          </cell>
        </row>
        <row r="725">
          <cell r="B725" t="str">
            <v>TOTAL</v>
          </cell>
          <cell r="C725">
            <v>0</v>
          </cell>
          <cell r="D725">
            <v>0</v>
          </cell>
          <cell r="E725">
            <v>0</v>
          </cell>
          <cell r="F725">
            <v>0</v>
          </cell>
          <cell r="G725">
            <v>0</v>
          </cell>
          <cell r="H725">
            <v>0</v>
          </cell>
          <cell r="I725">
            <v>0.5</v>
          </cell>
          <cell r="J725">
            <v>20</v>
          </cell>
          <cell r="K725">
            <v>3.5</v>
          </cell>
          <cell r="L725">
            <v>0</v>
          </cell>
          <cell r="M725">
            <v>0.95</v>
          </cell>
          <cell r="N725">
            <v>1</v>
          </cell>
          <cell r="O725">
            <v>0.875</v>
          </cell>
          <cell r="P725">
            <v>2.0833333333333332E-2</v>
          </cell>
          <cell r="Q725" t="str">
            <v>Hiras Silaban</v>
          </cell>
          <cell r="R725" t="str">
            <v>Fresye A L</v>
          </cell>
          <cell r="T725">
            <v>725</v>
          </cell>
          <cell r="U725">
            <v>0</v>
          </cell>
          <cell r="V725">
            <v>0</v>
          </cell>
          <cell r="W725">
            <v>0</v>
          </cell>
          <cell r="X725">
            <v>0</v>
          </cell>
          <cell r="Y725">
            <v>0</v>
          </cell>
          <cell r="Z725">
            <v>0</v>
          </cell>
          <cell r="AA725">
            <v>0</v>
          </cell>
        </row>
        <row r="726">
          <cell r="T726">
            <v>726</v>
          </cell>
        </row>
        <row r="727">
          <cell r="B727" t="str">
            <v>TIME</v>
          </cell>
          <cell r="C727" t="str">
            <v>WASTE</v>
          </cell>
          <cell r="D727" t="str">
            <v>EX430</v>
          </cell>
          <cell r="E727" t="str">
            <v>TYPE</v>
          </cell>
          <cell r="F727" t="str">
            <v>PC 200</v>
          </cell>
          <cell r="H727" t="str">
            <v>Plan Prod'ty :</v>
          </cell>
          <cell r="J727">
            <v>0</v>
          </cell>
          <cell r="M727" t="str">
            <v>Distance :</v>
          </cell>
          <cell r="O727">
            <v>0</v>
          </cell>
          <cell r="T727">
            <v>727</v>
          </cell>
          <cell r="U727" t="str">
            <v>EX430</v>
          </cell>
        </row>
        <row r="728">
          <cell r="C728" t="str">
            <v>MAT</v>
          </cell>
          <cell r="D728" t="str">
            <v>PROD</v>
          </cell>
          <cell r="E728" t="str">
            <v>PROD'TY</v>
          </cell>
          <cell r="F728" t="str">
            <v>Q'TY DT</v>
          </cell>
          <cell r="J728" t="str">
            <v>HOURS</v>
          </cell>
          <cell r="Q728" t="str">
            <v>REMARK PRODUKTIVITAS</v>
          </cell>
          <cell r="T728">
            <v>728</v>
          </cell>
          <cell r="U728" t="str">
            <v>ROM</v>
          </cell>
          <cell r="V728" t="str">
            <v>Crush1</v>
          </cell>
          <cell r="W728" t="str">
            <v>Crush2</v>
          </cell>
          <cell r="X728" t="str">
            <v>Crush3</v>
          </cell>
          <cell r="Y728" t="str">
            <v>Crush4</v>
          </cell>
          <cell r="Z728" t="str">
            <v>Crush5</v>
          </cell>
          <cell r="AA728" t="str">
            <v>Crush6</v>
          </cell>
        </row>
        <row r="729">
          <cell r="E729" t="str">
            <v>( By work )</v>
          </cell>
          <cell r="F729" t="str">
            <v>785</v>
          </cell>
          <cell r="G729" t="str">
            <v>785-CB</v>
          </cell>
          <cell r="H729" t="str">
            <v>A40/HM</v>
          </cell>
          <cell r="I729" t="str">
            <v>Total</v>
          </cell>
          <cell r="J729" t="str">
            <v>Work</v>
          </cell>
          <cell r="K729" t="str">
            <v>General</v>
          </cell>
          <cell r="L729" t="str">
            <v>Delay</v>
          </cell>
          <cell r="M729" t="str">
            <v>Idle</v>
          </cell>
          <cell r="N729" t="str">
            <v>Rain</v>
          </cell>
          <cell r="O729" t="str">
            <v>Slipp</v>
          </cell>
          <cell r="P729" t="str">
            <v>B/D</v>
          </cell>
          <cell r="T729">
            <v>729</v>
          </cell>
        </row>
        <row r="730">
          <cell r="B730" t="str">
            <v>07  - 08</v>
          </cell>
          <cell r="C730" t="str">
            <v>OB</v>
          </cell>
          <cell r="D730">
            <v>0</v>
          </cell>
          <cell r="E730">
            <v>0</v>
          </cell>
          <cell r="F730">
            <v>0</v>
          </cell>
          <cell r="G730">
            <v>0</v>
          </cell>
          <cell r="H730">
            <v>0</v>
          </cell>
          <cell r="I730">
            <v>0</v>
          </cell>
          <cell r="J730">
            <v>0</v>
          </cell>
          <cell r="K730">
            <v>0</v>
          </cell>
          <cell r="L730">
            <v>60</v>
          </cell>
          <cell r="M730">
            <v>0</v>
          </cell>
          <cell r="N730">
            <v>0</v>
          </cell>
          <cell r="O730">
            <v>0</v>
          </cell>
          <cell r="Q730" t="str">
            <v>General Work</v>
          </cell>
          <cell r="T730">
            <v>730</v>
          </cell>
          <cell r="U730">
            <v>0</v>
          </cell>
          <cell r="V730">
            <v>0</v>
          </cell>
          <cell r="W730">
            <v>0</v>
          </cell>
          <cell r="X730">
            <v>0</v>
          </cell>
          <cell r="Y730">
            <v>0</v>
          </cell>
          <cell r="Z730">
            <v>0</v>
          </cell>
          <cell r="AA730">
            <v>0</v>
          </cell>
        </row>
        <row r="731">
          <cell r="B731" t="str">
            <v>08  - 09</v>
          </cell>
          <cell r="C731" t="str">
            <v>OB</v>
          </cell>
          <cell r="D731">
            <v>0</v>
          </cell>
          <cell r="E731">
            <v>0</v>
          </cell>
          <cell r="F731">
            <v>0</v>
          </cell>
          <cell r="G731">
            <v>0</v>
          </cell>
          <cell r="H731">
            <v>0</v>
          </cell>
          <cell r="I731">
            <v>0</v>
          </cell>
          <cell r="J731">
            <v>0</v>
          </cell>
          <cell r="K731">
            <v>0</v>
          </cell>
          <cell r="L731">
            <v>60</v>
          </cell>
          <cell r="M731">
            <v>0</v>
          </cell>
          <cell r="N731">
            <v>0</v>
          </cell>
          <cell r="O731">
            <v>0</v>
          </cell>
          <cell r="Q731" t="str">
            <v>General Work</v>
          </cell>
          <cell r="T731">
            <v>731</v>
          </cell>
          <cell r="U731">
            <v>0</v>
          </cell>
          <cell r="V731">
            <v>0</v>
          </cell>
          <cell r="W731">
            <v>0</v>
          </cell>
          <cell r="X731">
            <v>0</v>
          </cell>
          <cell r="Y731">
            <v>0</v>
          </cell>
          <cell r="Z731">
            <v>0</v>
          </cell>
          <cell r="AA731">
            <v>0</v>
          </cell>
        </row>
        <row r="732">
          <cell r="B732" t="str">
            <v>09  - 10</v>
          </cell>
          <cell r="C732" t="str">
            <v>OB</v>
          </cell>
          <cell r="D732">
            <v>0</v>
          </cell>
          <cell r="E732">
            <v>0</v>
          </cell>
          <cell r="F732">
            <v>0</v>
          </cell>
          <cell r="G732">
            <v>0</v>
          </cell>
          <cell r="H732">
            <v>0</v>
          </cell>
          <cell r="I732">
            <v>0</v>
          </cell>
          <cell r="J732">
            <v>0</v>
          </cell>
          <cell r="K732">
            <v>0</v>
          </cell>
          <cell r="L732">
            <v>60</v>
          </cell>
          <cell r="M732">
            <v>0</v>
          </cell>
          <cell r="N732">
            <v>0</v>
          </cell>
          <cell r="O732">
            <v>0</v>
          </cell>
          <cell r="Q732" t="str">
            <v>General Work</v>
          </cell>
          <cell r="T732">
            <v>732</v>
          </cell>
          <cell r="U732">
            <v>0</v>
          </cell>
          <cell r="V732">
            <v>0</v>
          </cell>
          <cell r="W732">
            <v>0</v>
          </cell>
          <cell r="X732">
            <v>0</v>
          </cell>
          <cell r="Y732">
            <v>0</v>
          </cell>
          <cell r="Z732">
            <v>0</v>
          </cell>
          <cell r="AA732">
            <v>0</v>
          </cell>
        </row>
        <row r="733">
          <cell r="B733" t="str">
            <v>10  - 11</v>
          </cell>
          <cell r="C733" t="str">
            <v>OB</v>
          </cell>
          <cell r="D733">
            <v>0</v>
          </cell>
          <cell r="E733">
            <v>0</v>
          </cell>
          <cell r="F733">
            <v>0</v>
          </cell>
          <cell r="G733">
            <v>0</v>
          </cell>
          <cell r="H733">
            <v>0</v>
          </cell>
          <cell r="I733">
            <v>0</v>
          </cell>
          <cell r="J733">
            <v>0</v>
          </cell>
          <cell r="K733">
            <v>0</v>
          </cell>
          <cell r="L733">
            <v>60</v>
          </cell>
          <cell r="M733">
            <v>0</v>
          </cell>
          <cell r="N733">
            <v>0</v>
          </cell>
          <cell r="O733">
            <v>0</v>
          </cell>
          <cell r="Q733" t="str">
            <v>General Work</v>
          </cell>
          <cell r="T733">
            <v>733</v>
          </cell>
          <cell r="U733">
            <v>0</v>
          </cell>
          <cell r="V733">
            <v>0</v>
          </cell>
          <cell r="W733">
            <v>0</v>
          </cell>
          <cell r="X733">
            <v>0</v>
          </cell>
          <cell r="Y733">
            <v>0</v>
          </cell>
          <cell r="Z733">
            <v>0</v>
          </cell>
          <cell r="AA733">
            <v>0</v>
          </cell>
        </row>
        <row r="734">
          <cell r="B734" t="str">
            <v>11  - 12</v>
          </cell>
          <cell r="C734" t="str">
            <v>OB</v>
          </cell>
          <cell r="D734">
            <v>0</v>
          </cell>
          <cell r="E734">
            <v>0</v>
          </cell>
          <cell r="F734">
            <v>0</v>
          </cell>
          <cell r="G734">
            <v>0</v>
          </cell>
          <cell r="H734">
            <v>0</v>
          </cell>
          <cell r="I734">
            <v>0</v>
          </cell>
          <cell r="J734">
            <v>0</v>
          </cell>
          <cell r="K734">
            <v>0</v>
          </cell>
          <cell r="L734">
            <v>60</v>
          </cell>
          <cell r="M734">
            <v>0</v>
          </cell>
          <cell r="N734">
            <v>0</v>
          </cell>
          <cell r="O734">
            <v>0</v>
          </cell>
          <cell r="Q734" t="str">
            <v>General Work</v>
          </cell>
          <cell r="T734">
            <v>734</v>
          </cell>
          <cell r="U734">
            <v>0</v>
          </cell>
          <cell r="V734">
            <v>0</v>
          </cell>
          <cell r="W734">
            <v>0</v>
          </cell>
          <cell r="X734">
            <v>0</v>
          </cell>
          <cell r="Y734">
            <v>0</v>
          </cell>
          <cell r="Z734">
            <v>0</v>
          </cell>
          <cell r="AA734">
            <v>0</v>
          </cell>
        </row>
        <row r="735">
          <cell r="B735" t="str">
            <v>12  - 13</v>
          </cell>
          <cell r="C735" t="str">
            <v>OB</v>
          </cell>
          <cell r="D735">
            <v>0</v>
          </cell>
          <cell r="E735">
            <v>0</v>
          </cell>
          <cell r="F735">
            <v>0</v>
          </cell>
          <cell r="G735">
            <v>0</v>
          </cell>
          <cell r="H735">
            <v>0</v>
          </cell>
          <cell r="I735">
            <v>0</v>
          </cell>
          <cell r="J735">
            <v>0</v>
          </cell>
          <cell r="K735">
            <v>0</v>
          </cell>
          <cell r="L735">
            <v>60</v>
          </cell>
          <cell r="M735">
            <v>0</v>
          </cell>
          <cell r="N735">
            <v>0</v>
          </cell>
          <cell r="O735">
            <v>0</v>
          </cell>
          <cell r="Q735" t="str">
            <v>Rest Time</v>
          </cell>
          <cell r="T735">
            <v>735</v>
          </cell>
          <cell r="U735">
            <v>0</v>
          </cell>
          <cell r="V735">
            <v>0</v>
          </cell>
          <cell r="W735">
            <v>0</v>
          </cell>
          <cell r="X735">
            <v>0</v>
          </cell>
          <cell r="Y735">
            <v>0</v>
          </cell>
          <cell r="Z735">
            <v>0</v>
          </cell>
          <cell r="AA735">
            <v>0</v>
          </cell>
        </row>
        <row r="736">
          <cell r="B736" t="str">
            <v>13  -  14</v>
          </cell>
          <cell r="C736" t="str">
            <v>OB</v>
          </cell>
          <cell r="D736">
            <v>0</v>
          </cell>
          <cell r="E736">
            <v>0</v>
          </cell>
          <cell r="F736">
            <v>0</v>
          </cell>
          <cell r="G736">
            <v>0</v>
          </cell>
          <cell r="H736">
            <v>0</v>
          </cell>
          <cell r="I736">
            <v>0</v>
          </cell>
          <cell r="J736">
            <v>0</v>
          </cell>
          <cell r="K736">
            <v>0</v>
          </cell>
          <cell r="L736">
            <v>60</v>
          </cell>
          <cell r="M736">
            <v>0</v>
          </cell>
          <cell r="N736">
            <v>0</v>
          </cell>
          <cell r="O736">
            <v>0</v>
          </cell>
          <cell r="Q736" t="str">
            <v>General Work</v>
          </cell>
          <cell r="T736">
            <v>736</v>
          </cell>
          <cell r="U736">
            <v>0</v>
          </cell>
          <cell r="V736">
            <v>0</v>
          </cell>
          <cell r="W736">
            <v>0</v>
          </cell>
          <cell r="X736">
            <v>0</v>
          </cell>
          <cell r="Y736">
            <v>0</v>
          </cell>
          <cell r="Z736">
            <v>0</v>
          </cell>
          <cell r="AA736">
            <v>0</v>
          </cell>
        </row>
        <row r="737">
          <cell r="B737" t="str">
            <v>14  -  15</v>
          </cell>
          <cell r="C737" t="str">
            <v>OB</v>
          </cell>
          <cell r="D737">
            <v>0</v>
          </cell>
          <cell r="E737">
            <v>0</v>
          </cell>
          <cell r="F737">
            <v>0</v>
          </cell>
          <cell r="G737">
            <v>0</v>
          </cell>
          <cell r="H737">
            <v>0</v>
          </cell>
          <cell r="I737">
            <v>0</v>
          </cell>
          <cell r="J737">
            <v>0</v>
          </cell>
          <cell r="K737">
            <v>0</v>
          </cell>
          <cell r="L737">
            <v>60</v>
          </cell>
          <cell r="M737">
            <v>0</v>
          </cell>
          <cell r="N737">
            <v>0</v>
          </cell>
          <cell r="O737">
            <v>0</v>
          </cell>
          <cell r="Q737" t="str">
            <v>General Work</v>
          </cell>
          <cell r="T737">
            <v>737</v>
          </cell>
          <cell r="U737">
            <v>0</v>
          </cell>
          <cell r="V737">
            <v>0</v>
          </cell>
          <cell r="W737">
            <v>0</v>
          </cell>
          <cell r="X737">
            <v>0</v>
          </cell>
          <cell r="Y737">
            <v>0</v>
          </cell>
          <cell r="Z737">
            <v>0</v>
          </cell>
          <cell r="AA737">
            <v>0</v>
          </cell>
        </row>
        <row r="738">
          <cell r="B738" t="str">
            <v>15  -  16</v>
          </cell>
          <cell r="C738" t="str">
            <v>OB</v>
          </cell>
          <cell r="D738">
            <v>0</v>
          </cell>
          <cell r="E738">
            <v>0</v>
          </cell>
          <cell r="F738">
            <v>0</v>
          </cell>
          <cell r="G738">
            <v>0</v>
          </cell>
          <cell r="H738">
            <v>0</v>
          </cell>
          <cell r="I738">
            <v>0</v>
          </cell>
          <cell r="J738">
            <v>0</v>
          </cell>
          <cell r="K738">
            <v>0</v>
          </cell>
          <cell r="L738">
            <v>60</v>
          </cell>
          <cell r="M738">
            <v>0</v>
          </cell>
          <cell r="N738">
            <v>0</v>
          </cell>
          <cell r="O738">
            <v>0</v>
          </cell>
          <cell r="Q738" t="str">
            <v>General Work</v>
          </cell>
          <cell r="T738">
            <v>738</v>
          </cell>
          <cell r="U738">
            <v>0</v>
          </cell>
          <cell r="V738">
            <v>0</v>
          </cell>
          <cell r="W738">
            <v>0</v>
          </cell>
          <cell r="X738">
            <v>0</v>
          </cell>
          <cell r="Y738">
            <v>0</v>
          </cell>
          <cell r="Z738">
            <v>0</v>
          </cell>
          <cell r="AA738">
            <v>0</v>
          </cell>
        </row>
        <row r="739">
          <cell r="B739" t="str">
            <v>16  -  17</v>
          </cell>
          <cell r="C739" t="str">
            <v>OB</v>
          </cell>
          <cell r="D739">
            <v>0</v>
          </cell>
          <cell r="E739">
            <v>0</v>
          </cell>
          <cell r="F739">
            <v>0</v>
          </cell>
          <cell r="G739">
            <v>0</v>
          </cell>
          <cell r="H739">
            <v>0</v>
          </cell>
          <cell r="I739">
            <v>0</v>
          </cell>
          <cell r="J739">
            <v>0</v>
          </cell>
          <cell r="K739">
            <v>0</v>
          </cell>
          <cell r="L739">
            <v>60</v>
          </cell>
          <cell r="M739">
            <v>0</v>
          </cell>
          <cell r="N739">
            <v>0</v>
          </cell>
          <cell r="O739">
            <v>0</v>
          </cell>
          <cell r="Q739" t="str">
            <v>General Work</v>
          </cell>
          <cell r="T739">
            <v>739</v>
          </cell>
          <cell r="U739">
            <v>0</v>
          </cell>
          <cell r="V739">
            <v>0</v>
          </cell>
          <cell r="W739">
            <v>0</v>
          </cell>
          <cell r="X739">
            <v>0</v>
          </cell>
          <cell r="Y739">
            <v>0</v>
          </cell>
          <cell r="Z739">
            <v>0</v>
          </cell>
          <cell r="AA739">
            <v>0</v>
          </cell>
        </row>
        <row r="740">
          <cell r="B740" t="str">
            <v>17  -  18</v>
          </cell>
          <cell r="C740" t="str">
            <v>OB</v>
          </cell>
          <cell r="D740">
            <v>0</v>
          </cell>
          <cell r="E740">
            <v>0</v>
          </cell>
          <cell r="F740">
            <v>0</v>
          </cell>
          <cell r="G740">
            <v>0</v>
          </cell>
          <cell r="H740">
            <v>0</v>
          </cell>
          <cell r="I740">
            <v>0</v>
          </cell>
          <cell r="J740">
            <v>0</v>
          </cell>
          <cell r="K740">
            <v>0</v>
          </cell>
          <cell r="L740">
            <v>60</v>
          </cell>
          <cell r="M740">
            <v>0</v>
          </cell>
          <cell r="N740">
            <v>0</v>
          </cell>
          <cell r="O740">
            <v>0</v>
          </cell>
          <cell r="Q740" t="str">
            <v>Shift Change</v>
          </cell>
          <cell r="T740">
            <v>740</v>
          </cell>
          <cell r="U740">
            <v>0</v>
          </cell>
          <cell r="V740">
            <v>0</v>
          </cell>
          <cell r="W740">
            <v>0</v>
          </cell>
          <cell r="X740">
            <v>0</v>
          </cell>
          <cell r="Y740">
            <v>0</v>
          </cell>
          <cell r="Z740">
            <v>0</v>
          </cell>
          <cell r="AA740">
            <v>0</v>
          </cell>
        </row>
        <row r="741">
          <cell r="B741" t="str">
            <v>18  -  19</v>
          </cell>
          <cell r="C741" t="str">
            <v>OB</v>
          </cell>
          <cell r="D741">
            <v>0</v>
          </cell>
          <cell r="E741">
            <v>0</v>
          </cell>
          <cell r="F741">
            <v>0</v>
          </cell>
          <cell r="G741">
            <v>0</v>
          </cell>
          <cell r="H741">
            <v>0</v>
          </cell>
          <cell r="I741">
            <v>0</v>
          </cell>
          <cell r="J741">
            <v>0</v>
          </cell>
          <cell r="K741">
            <v>0</v>
          </cell>
          <cell r="L741">
            <v>60</v>
          </cell>
          <cell r="M741">
            <v>0</v>
          </cell>
          <cell r="N741">
            <v>0</v>
          </cell>
          <cell r="O741">
            <v>0</v>
          </cell>
          <cell r="Q741" t="str">
            <v>General</v>
          </cell>
          <cell r="T741">
            <v>741</v>
          </cell>
          <cell r="U741">
            <v>0</v>
          </cell>
          <cell r="V741">
            <v>0</v>
          </cell>
          <cell r="W741">
            <v>0</v>
          </cell>
          <cell r="X741">
            <v>0</v>
          </cell>
          <cell r="Y741">
            <v>0</v>
          </cell>
          <cell r="Z741">
            <v>0</v>
          </cell>
          <cell r="AA741">
            <v>0</v>
          </cell>
        </row>
        <row r="742">
          <cell r="B742" t="str">
            <v>19  -  20</v>
          </cell>
          <cell r="C742" t="str">
            <v>OB</v>
          </cell>
          <cell r="D742">
            <v>0</v>
          </cell>
          <cell r="E742">
            <v>0</v>
          </cell>
          <cell r="F742">
            <v>0</v>
          </cell>
          <cell r="G742">
            <v>0</v>
          </cell>
          <cell r="H742">
            <v>0</v>
          </cell>
          <cell r="I742">
            <v>0</v>
          </cell>
          <cell r="J742">
            <v>0</v>
          </cell>
          <cell r="K742">
            <v>0</v>
          </cell>
          <cell r="L742">
            <v>60</v>
          </cell>
          <cell r="M742">
            <v>0</v>
          </cell>
          <cell r="N742">
            <v>0</v>
          </cell>
          <cell r="O742">
            <v>0</v>
          </cell>
          <cell r="Q742" t="str">
            <v>General</v>
          </cell>
          <cell r="T742">
            <v>742</v>
          </cell>
          <cell r="U742">
            <v>0</v>
          </cell>
          <cell r="V742">
            <v>0</v>
          </cell>
          <cell r="W742">
            <v>0</v>
          </cell>
          <cell r="X742">
            <v>0</v>
          </cell>
          <cell r="Y742">
            <v>0</v>
          </cell>
          <cell r="Z742">
            <v>0</v>
          </cell>
          <cell r="AA742">
            <v>0</v>
          </cell>
        </row>
        <row r="743">
          <cell r="B743" t="str">
            <v>20  -  21</v>
          </cell>
          <cell r="C743" t="str">
            <v>OB</v>
          </cell>
          <cell r="D743">
            <v>0</v>
          </cell>
          <cell r="E743">
            <v>0</v>
          </cell>
          <cell r="F743">
            <v>0</v>
          </cell>
          <cell r="G743">
            <v>0</v>
          </cell>
          <cell r="H743">
            <v>0</v>
          </cell>
          <cell r="I743">
            <v>0</v>
          </cell>
          <cell r="J743">
            <v>0</v>
          </cell>
          <cell r="K743">
            <v>0</v>
          </cell>
          <cell r="L743">
            <v>60</v>
          </cell>
          <cell r="M743">
            <v>0</v>
          </cell>
          <cell r="N743">
            <v>0</v>
          </cell>
          <cell r="O743">
            <v>0</v>
          </cell>
          <cell r="Q743" t="str">
            <v>General</v>
          </cell>
          <cell r="T743">
            <v>743</v>
          </cell>
          <cell r="U743">
            <v>0</v>
          </cell>
          <cell r="V743">
            <v>0</v>
          </cell>
          <cell r="W743">
            <v>0</v>
          </cell>
          <cell r="X743">
            <v>0</v>
          </cell>
          <cell r="Y743">
            <v>0</v>
          </cell>
          <cell r="Z743">
            <v>0</v>
          </cell>
          <cell r="AA743">
            <v>0</v>
          </cell>
        </row>
        <row r="744">
          <cell r="B744" t="str">
            <v>21  -  22</v>
          </cell>
          <cell r="C744" t="str">
            <v>OB</v>
          </cell>
          <cell r="D744">
            <v>0</v>
          </cell>
          <cell r="E744">
            <v>0</v>
          </cell>
          <cell r="F744">
            <v>0</v>
          </cell>
          <cell r="G744">
            <v>0</v>
          </cell>
          <cell r="H744">
            <v>0</v>
          </cell>
          <cell r="I744">
            <v>0</v>
          </cell>
          <cell r="J744">
            <v>0</v>
          </cell>
          <cell r="K744">
            <v>0</v>
          </cell>
          <cell r="L744">
            <v>60</v>
          </cell>
          <cell r="M744">
            <v>0</v>
          </cell>
          <cell r="N744">
            <v>0</v>
          </cell>
          <cell r="O744">
            <v>0</v>
          </cell>
          <cell r="Q744" t="str">
            <v>General</v>
          </cell>
          <cell r="T744">
            <v>744</v>
          </cell>
          <cell r="U744">
            <v>0</v>
          </cell>
          <cell r="V744">
            <v>0</v>
          </cell>
          <cell r="W744">
            <v>0</v>
          </cell>
          <cell r="X744">
            <v>0</v>
          </cell>
          <cell r="Y744">
            <v>0</v>
          </cell>
          <cell r="Z744">
            <v>0</v>
          </cell>
          <cell r="AA744">
            <v>0</v>
          </cell>
        </row>
        <row r="745">
          <cell r="B745" t="str">
            <v>22  -  23</v>
          </cell>
          <cell r="C745" t="str">
            <v>OB</v>
          </cell>
          <cell r="D745">
            <v>0</v>
          </cell>
          <cell r="E745">
            <v>0</v>
          </cell>
          <cell r="F745">
            <v>0</v>
          </cell>
          <cell r="G745">
            <v>0</v>
          </cell>
          <cell r="H745">
            <v>0</v>
          </cell>
          <cell r="I745">
            <v>0</v>
          </cell>
          <cell r="J745">
            <v>0</v>
          </cell>
          <cell r="K745">
            <v>0</v>
          </cell>
          <cell r="L745">
            <v>60</v>
          </cell>
          <cell r="M745">
            <v>0</v>
          </cell>
          <cell r="N745">
            <v>0</v>
          </cell>
          <cell r="O745">
            <v>0</v>
          </cell>
          <cell r="Q745" t="str">
            <v>General</v>
          </cell>
          <cell r="T745">
            <v>745</v>
          </cell>
          <cell r="U745">
            <v>0</v>
          </cell>
          <cell r="V745">
            <v>0</v>
          </cell>
          <cell r="W745">
            <v>0</v>
          </cell>
          <cell r="X745">
            <v>0</v>
          </cell>
          <cell r="Y745">
            <v>0</v>
          </cell>
          <cell r="Z745">
            <v>0</v>
          </cell>
          <cell r="AA745">
            <v>0</v>
          </cell>
        </row>
        <row r="746">
          <cell r="B746" t="str">
            <v>23  -  24</v>
          </cell>
          <cell r="C746" t="str">
            <v>OB</v>
          </cell>
          <cell r="D746">
            <v>0</v>
          </cell>
          <cell r="E746">
            <v>0</v>
          </cell>
          <cell r="F746">
            <v>0</v>
          </cell>
          <cell r="G746">
            <v>0</v>
          </cell>
          <cell r="H746">
            <v>0</v>
          </cell>
          <cell r="I746">
            <v>0</v>
          </cell>
          <cell r="J746">
            <v>0</v>
          </cell>
          <cell r="K746">
            <v>0</v>
          </cell>
          <cell r="L746">
            <v>60</v>
          </cell>
          <cell r="M746">
            <v>0</v>
          </cell>
          <cell r="N746">
            <v>0</v>
          </cell>
          <cell r="O746">
            <v>0</v>
          </cell>
          <cell r="Q746" t="str">
            <v>General</v>
          </cell>
          <cell r="T746">
            <v>746</v>
          </cell>
          <cell r="U746">
            <v>0</v>
          </cell>
          <cell r="V746">
            <v>0</v>
          </cell>
          <cell r="W746">
            <v>0</v>
          </cell>
          <cell r="X746">
            <v>0</v>
          </cell>
          <cell r="Y746">
            <v>0</v>
          </cell>
          <cell r="Z746">
            <v>0</v>
          </cell>
          <cell r="AA746">
            <v>0</v>
          </cell>
        </row>
        <row r="747">
          <cell r="B747" t="str">
            <v>24  -  01</v>
          </cell>
          <cell r="C747" t="str">
            <v>OB</v>
          </cell>
          <cell r="D747">
            <v>0</v>
          </cell>
          <cell r="E747">
            <v>0</v>
          </cell>
          <cell r="F747">
            <v>0</v>
          </cell>
          <cell r="G747">
            <v>0</v>
          </cell>
          <cell r="H747">
            <v>0</v>
          </cell>
          <cell r="I747">
            <v>0</v>
          </cell>
          <cell r="J747">
            <v>0</v>
          </cell>
          <cell r="K747">
            <v>0</v>
          </cell>
          <cell r="L747">
            <v>60</v>
          </cell>
          <cell r="M747">
            <v>0</v>
          </cell>
          <cell r="N747">
            <v>0</v>
          </cell>
          <cell r="O747">
            <v>0</v>
          </cell>
          <cell r="Q747" t="str">
            <v>Rest Time</v>
          </cell>
          <cell r="T747">
            <v>747</v>
          </cell>
          <cell r="U747">
            <v>0</v>
          </cell>
          <cell r="V747">
            <v>0</v>
          </cell>
          <cell r="W747">
            <v>0</v>
          </cell>
          <cell r="X747">
            <v>0</v>
          </cell>
          <cell r="Y747">
            <v>0</v>
          </cell>
          <cell r="Z747">
            <v>0</v>
          </cell>
          <cell r="AA747">
            <v>0</v>
          </cell>
        </row>
        <row r="748">
          <cell r="B748" t="str">
            <v>01  -  02</v>
          </cell>
          <cell r="C748" t="str">
            <v>OB</v>
          </cell>
          <cell r="D748">
            <v>0</v>
          </cell>
          <cell r="E748">
            <v>0</v>
          </cell>
          <cell r="F748">
            <v>0</v>
          </cell>
          <cell r="G748">
            <v>0</v>
          </cell>
          <cell r="H748">
            <v>0</v>
          </cell>
          <cell r="I748">
            <v>0</v>
          </cell>
          <cell r="J748">
            <v>0</v>
          </cell>
          <cell r="K748">
            <v>0</v>
          </cell>
          <cell r="L748">
            <v>60</v>
          </cell>
          <cell r="M748">
            <v>0</v>
          </cell>
          <cell r="N748">
            <v>0</v>
          </cell>
          <cell r="O748">
            <v>0</v>
          </cell>
          <cell r="Q748" t="str">
            <v>General</v>
          </cell>
          <cell r="T748">
            <v>748</v>
          </cell>
          <cell r="U748">
            <v>0</v>
          </cell>
          <cell r="V748">
            <v>0</v>
          </cell>
          <cell r="W748">
            <v>0</v>
          </cell>
          <cell r="X748">
            <v>0</v>
          </cell>
          <cell r="Y748">
            <v>0</v>
          </cell>
          <cell r="Z748">
            <v>0</v>
          </cell>
          <cell r="AA748">
            <v>0</v>
          </cell>
        </row>
        <row r="749">
          <cell r="B749" t="str">
            <v>02  -  03</v>
          </cell>
          <cell r="C749" t="str">
            <v>OB</v>
          </cell>
          <cell r="D749">
            <v>0</v>
          </cell>
          <cell r="E749">
            <v>0</v>
          </cell>
          <cell r="F749">
            <v>0</v>
          </cell>
          <cell r="G749">
            <v>0</v>
          </cell>
          <cell r="H749">
            <v>0</v>
          </cell>
          <cell r="I749">
            <v>0</v>
          </cell>
          <cell r="J749">
            <v>0</v>
          </cell>
          <cell r="K749">
            <v>0</v>
          </cell>
          <cell r="L749">
            <v>60</v>
          </cell>
          <cell r="M749">
            <v>0</v>
          </cell>
          <cell r="N749">
            <v>0</v>
          </cell>
          <cell r="O749">
            <v>0</v>
          </cell>
          <cell r="Q749" t="str">
            <v>General</v>
          </cell>
          <cell r="T749">
            <v>749</v>
          </cell>
          <cell r="U749">
            <v>0</v>
          </cell>
          <cell r="V749">
            <v>0</v>
          </cell>
          <cell r="W749">
            <v>0</v>
          </cell>
          <cell r="X749">
            <v>0</v>
          </cell>
          <cell r="Y749">
            <v>0</v>
          </cell>
          <cell r="Z749">
            <v>0</v>
          </cell>
          <cell r="AA749">
            <v>0</v>
          </cell>
        </row>
        <row r="750">
          <cell r="B750" t="str">
            <v>03  -  04</v>
          </cell>
          <cell r="C750" t="str">
            <v>OB</v>
          </cell>
          <cell r="D750">
            <v>0</v>
          </cell>
          <cell r="E750">
            <v>0</v>
          </cell>
          <cell r="F750">
            <v>0</v>
          </cell>
          <cell r="G750">
            <v>0</v>
          </cell>
          <cell r="H750">
            <v>0</v>
          </cell>
          <cell r="I750">
            <v>0</v>
          </cell>
          <cell r="J750">
            <v>0</v>
          </cell>
          <cell r="K750">
            <v>0</v>
          </cell>
          <cell r="L750">
            <v>0</v>
          </cell>
          <cell r="M750">
            <v>0</v>
          </cell>
          <cell r="N750">
            <v>60</v>
          </cell>
          <cell r="O750">
            <v>0</v>
          </cell>
          <cell r="Q750" t="str">
            <v>Rain</v>
          </cell>
          <cell r="T750">
            <v>750</v>
          </cell>
          <cell r="U750">
            <v>0</v>
          </cell>
          <cell r="V750">
            <v>0</v>
          </cell>
          <cell r="W750">
            <v>0</v>
          </cell>
          <cell r="X750">
            <v>0</v>
          </cell>
          <cell r="Y750">
            <v>0</v>
          </cell>
          <cell r="Z750">
            <v>0</v>
          </cell>
          <cell r="AA750">
            <v>0</v>
          </cell>
        </row>
        <row r="751">
          <cell r="B751" t="str">
            <v>04  -  05</v>
          </cell>
          <cell r="C751" t="str">
            <v>OB</v>
          </cell>
          <cell r="D751">
            <v>0</v>
          </cell>
          <cell r="E751">
            <v>0</v>
          </cell>
          <cell r="F751">
            <v>0</v>
          </cell>
          <cell r="G751">
            <v>0</v>
          </cell>
          <cell r="H751">
            <v>0</v>
          </cell>
          <cell r="I751">
            <v>0</v>
          </cell>
          <cell r="J751">
            <v>0</v>
          </cell>
          <cell r="K751">
            <v>0</v>
          </cell>
          <cell r="L751">
            <v>0</v>
          </cell>
          <cell r="M751">
            <v>0</v>
          </cell>
          <cell r="N751">
            <v>0</v>
          </cell>
          <cell r="O751">
            <v>60</v>
          </cell>
          <cell r="Q751" t="str">
            <v>Slippery</v>
          </cell>
          <cell r="T751">
            <v>751</v>
          </cell>
          <cell r="U751">
            <v>0</v>
          </cell>
          <cell r="V751">
            <v>0</v>
          </cell>
          <cell r="W751">
            <v>0</v>
          </cell>
          <cell r="X751">
            <v>0</v>
          </cell>
          <cell r="Y751">
            <v>0</v>
          </cell>
          <cell r="Z751">
            <v>0</v>
          </cell>
          <cell r="AA751">
            <v>0</v>
          </cell>
        </row>
        <row r="752">
          <cell r="B752" t="str">
            <v>05  -  06</v>
          </cell>
          <cell r="C752" t="str">
            <v>OB</v>
          </cell>
          <cell r="D752">
            <v>0</v>
          </cell>
          <cell r="E752">
            <v>0</v>
          </cell>
          <cell r="F752">
            <v>0</v>
          </cell>
          <cell r="G752">
            <v>0</v>
          </cell>
          <cell r="H752">
            <v>0</v>
          </cell>
          <cell r="I752">
            <v>0</v>
          </cell>
          <cell r="J752">
            <v>0</v>
          </cell>
          <cell r="K752">
            <v>0</v>
          </cell>
          <cell r="L752">
            <v>0</v>
          </cell>
          <cell r="M752">
            <v>0</v>
          </cell>
          <cell r="N752">
            <v>0</v>
          </cell>
          <cell r="O752">
            <v>60</v>
          </cell>
          <cell r="Q752" t="str">
            <v>Slippery</v>
          </cell>
          <cell r="T752">
            <v>752</v>
          </cell>
          <cell r="U752">
            <v>0</v>
          </cell>
          <cell r="V752">
            <v>0</v>
          </cell>
          <cell r="W752">
            <v>0</v>
          </cell>
          <cell r="X752">
            <v>0</v>
          </cell>
          <cell r="Y752">
            <v>0</v>
          </cell>
          <cell r="Z752">
            <v>0</v>
          </cell>
          <cell r="AA752">
            <v>0</v>
          </cell>
        </row>
        <row r="753">
          <cell r="B753" t="str">
            <v>06  -  07</v>
          </cell>
          <cell r="C753" t="str">
            <v>OB</v>
          </cell>
          <cell r="D753">
            <v>0</v>
          </cell>
          <cell r="E753">
            <v>0</v>
          </cell>
          <cell r="F753">
            <v>0</v>
          </cell>
          <cell r="G753">
            <v>0</v>
          </cell>
          <cell r="H753">
            <v>0</v>
          </cell>
          <cell r="I753">
            <v>0</v>
          </cell>
          <cell r="J753">
            <v>0</v>
          </cell>
          <cell r="K753">
            <v>30</v>
          </cell>
          <cell r="L753">
            <v>0</v>
          </cell>
          <cell r="M753">
            <v>0</v>
          </cell>
          <cell r="N753">
            <v>0</v>
          </cell>
          <cell r="O753">
            <v>30</v>
          </cell>
          <cell r="Q753" t="str">
            <v>Slippery</v>
          </cell>
          <cell r="T753">
            <v>753</v>
          </cell>
          <cell r="U753">
            <v>0</v>
          </cell>
          <cell r="V753">
            <v>0</v>
          </cell>
          <cell r="W753">
            <v>0</v>
          </cell>
          <cell r="X753">
            <v>0</v>
          </cell>
          <cell r="Y753">
            <v>0</v>
          </cell>
          <cell r="Z753">
            <v>0</v>
          </cell>
          <cell r="AA753">
            <v>0</v>
          </cell>
        </row>
        <row r="754">
          <cell r="B754" t="str">
            <v>RESUME</v>
          </cell>
          <cell r="C754" t="str">
            <v>PROD</v>
          </cell>
          <cell r="E754" t="str">
            <v>PROD'TY</v>
          </cell>
          <cell r="G754" t="str">
            <v>WORK HOURS</v>
          </cell>
          <cell r="J754" t="str">
            <v>LOST TIME</v>
          </cell>
          <cell r="L754" t="str">
            <v>DOWN</v>
          </cell>
          <cell r="M754" t="str">
            <v>PA</v>
          </cell>
          <cell r="O754" t="str">
            <v>UA PROD</v>
          </cell>
          <cell r="Q754" t="str">
            <v>OPERATOR</v>
          </cell>
          <cell r="R754" t="str">
            <v>GROUP LEADER</v>
          </cell>
          <cell r="T754">
            <v>754</v>
          </cell>
        </row>
        <row r="755">
          <cell r="B755" t="str">
            <v>GROUP</v>
          </cell>
          <cell r="C755" t="str">
            <v>WASTE</v>
          </cell>
          <cell r="D755" t="str">
            <v>CC</v>
          </cell>
          <cell r="E755" t="str">
            <v>WASTE</v>
          </cell>
          <cell r="F755" t="str">
            <v>CC</v>
          </cell>
          <cell r="G755" t="str">
            <v>WASTE</v>
          </cell>
          <cell r="H755" t="str">
            <v>CC</v>
          </cell>
          <cell r="I755" t="str">
            <v>GEN</v>
          </cell>
          <cell r="J755" t="str">
            <v>DELAY</v>
          </cell>
          <cell r="K755" t="str">
            <v>IDLE</v>
          </cell>
          <cell r="L755" t="str">
            <v>TIME</v>
          </cell>
          <cell r="M755" t="str">
            <v>PLAN</v>
          </cell>
          <cell r="N755" t="str">
            <v>ACT</v>
          </cell>
          <cell r="O755" t="str">
            <v>PLAN</v>
          </cell>
          <cell r="P755" t="str">
            <v>ACT</v>
          </cell>
          <cell r="T755">
            <v>755</v>
          </cell>
        </row>
        <row r="756">
          <cell r="B756" t="str">
            <v>Shift 1</v>
          </cell>
          <cell r="C756">
            <v>0</v>
          </cell>
          <cell r="D756">
            <v>0</v>
          </cell>
          <cell r="E756">
            <v>0</v>
          </cell>
          <cell r="F756">
            <v>0</v>
          </cell>
          <cell r="G756">
            <v>0</v>
          </cell>
          <cell r="H756">
            <v>0</v>
          </cell>
          <cell r="I756">
            <v>0</v>
          </cell>
          <cell r="J756">
            <v>8</v>
          </cell>
          <cell r="K756">
            <v>0</v>
          </cell>
          <cell r="L756">
            <v>0</v>
          </cell>
          <cell r="M756">
            <v>0.95</v>
          </cell>
          <cell r="N756">
            <v>1</v>
          </cell>
          <cell r="O756">
            <v>0.875</v>
          </cell>
          <cell r="P756">
            <v>0</v>
          </cell>
          <cell r="Q756">
            <v>0</v>
          </cell>
          <cell r="R756">
            <v>0</v>
          </cell>
          <cell r="T756">
            <v>756</v>
          </cell>
          <cell r="U756">
            <v>0</v>
          </cell>
          <cell r="V756">
            <v>0</v>
          </cell>
          <cell r="W756">
            <v>0</v>
          </cell>
          <cell r="X756">
            <v>0</v>
          </cell>
          <cell r="Y756">
            <v>0</v>
          </cell>
          <cell r="Z756">
            <v>0</v>
          </cell>
          <cell r="AA756">
            <v>0</v>
          </cell>
        </row>
        <row r="757">
          <cell r="B757" t="str">
            <v>Shift 2</v>
          </cell>
          <cell r="C757">
            <v>0</v>
          </cell>
          <cell r="D757">
            <v>0</v>
          </cell>
          <cell r="E757">
            <v>0</v>
          </cell>
          <cell r="F757">
            <v>0</v>
          </cell>
          <cell r="G757">
            <v>0</v>
          </cell>
          <cell r="H757">
            <v>0</v>
          </cell>
          <cell r="I757">
            <v>0</v>
          </cell>
          <cell r="J757">
            <v>8</v>
          </cell>
          <cell r="K757">
            <v>0</v>
          </cell>
          <cell r="L757">
            <v>0</v>
          </cell>
          <cell r="M757">
            <v>0.95</v>
          </cell>
          <cell r="N757">
            <v>1</v>
          </cell>
          <cell r="O757">
            <v>0.875</v>
          </cell>
          <cell r="P757">
            <v>0</v>
          </cell>
          <cell r="Q757">
            <v>0</v>
          </cell>
          <cell r="R757">
            <v>0</v>
          </cell>
          <cell r="T757">
            <v>757</v>
          </cell>
          <cell r="U757">
            <v>0</v>
          </cell>
          <cell r="V757">
            <v>0</v>
          </cell>
          <cell r="W757">
            <v>0</v>
          </cell>
          <cell r="X757">
            <v>0</v>
          </cell>
          <cell r="Y757">
            <v>0</v>
          </cell>
          <cell r="Z757">
            <v>0</v>
          </cell>
          <cell r="AA757">
            <v>0</v>
          </cell>
        </row>
        <row r="758">
          <cell r="B758" t="str">
            <v>Shift 3</v>
          </cell>
          <cell r="C758">
            <v>0</v>
          </cell>
          <cell r="D758">
            <v>0</v>
          </cell>
          <cell r="E758">
            <v>0</v>
          </cell>
          <cell r="F758">
            <v>0</v>
          </cell>
          <cell r="G758">
            <v>0</v>
          </cell>
          <cell r="H758">
            <v>0</v>
          </cell>
          <cell r="I758">
            <v>0.5</v>
          </cell>
          <cell r="J758">
            <v>4</v>
          </cell>
          <cell r="K758">
            <v>3.5</v>
          </cell>
          <cell r="L758">
            <v>0</v>
          </cell>
          <cell r="M758">
            <v>0.95</v>
          </cell>
          <cell r="N758">
            <v>1</v>
          </cell>
          <cell r="O758">
            <v>0.875</v>
          </cell>
          <cell r="P758">
            <v>6.25E-2</v>
          </cell>
          <cell r="Q758">
            <v>0</v>
          </cell>
          <cell r="R758">
            <v>0</v>
          </cell>
          <cell r="T758">
            <v>758</v>
          </cell>
          <cell r="U758">
            <v>0</v>
          </cell>
          <cell r="V758">
            <v>0</v>
          </cell>
          <cell r="W758">
            <v>0</v>
          </cell>
          <cell r="X758">
            <v>0</v>
          </cell>
          <cell r="Y758">
            <v>0</v>
          </cell>
          <cell r="Z758">
            <v>0</v>
          </cell>
          <cell r="AA758">
            <v>0</v>
          </cell>
        </row>
        <row r="759">
          <cell r="B759" t="str">
            <v>Shift 6</v>
          </cell>
          <cell r="C759">
            <v>0</v>
          </cell>
          <cell r="D759">
            <v>0</v>
          </cell>
          <cell r="E759">
            <v>0</v>
          </cell>
          <cell r="F759">
            <v>0</v>
          </cell>
          <cell r="G759">
            <v>0</v>
          </cell>
          <cell r="H759">
            <v>0</v>
          </cell>
          <cell r="I759">
            <v>0</v>
          </cell>
          <cell r="J759">
            <v>11</v>
          </cell>
          <cell r="K759">
            <v>0</v>
          </cell>
          <cell r="L759">
            <v>0</v>
          </cell>
          <cell r="M759">
            <v>0.95</v>
          </cell>
          <cell r="N759">
            <v>1</v>
          </cell>
          <cell r="O759">
            <v>0.875</v>
          </cell>
          <cell r="P759">
            <v>0</v>
          </cell>
          <cell r="Q759">
            <v>0</v>
          </cell>
          <cell r="R759">
            <v>0</v>
          </cell>
          <cell r="T759">
            <v>759</v>
          </cell>
          <cell r="U759">
            <v>0</v>
          </cell>
          <cell r="V759">
            <v>0</v>
          </cell>
          <cell r="W759">
            <v>0</v>
          </cell>
          <cell r="X759">
            <v>0</v>
          </cell>
          <cell r="Y759">
            <v>0</v>
          </cell>
          <cell r="Z759">
            <v>0</v>
          </cell>
          <cell r="AA759">
            <v>0</v>
          </cell>
        </row>
        <row r="760">
          <cell r="B760" t="str">
            <v>Shift 7</v>
          </cell>
          <cell r="C760">
            <v>0</v>
          </cell>
          <cell r="D760">
            <v>0</v>
          </cell>
          <cell r="E760">
            <v>0</v>
          </cell>
          <cell r="F760">
            <v>0</v>
          </cell>
          <cell r="G760">
            <v>0</v>
          </cell>
          <cell r="H760">
            <v>0</v>
          </cell>
          <cell r="I760">
            <v>0.5</v>
          </cell>
          <cell r="J760">
            <v>9</v>
          </cell>
          <cell r="K760">
            <v>3.5</v>
          </cell>
          <cell r="L760">
            <v>0</v>
          </cell>
          <cell r="M760">
            <v>0.95</v>
          </cell>
          <cell r="N760">
            <v>1</v>
          </cell>
          <cell r="O760">
            <v>0.875</v>
          </cell>
          <cell r="P760">
            <v>3.8461538461538464E-2</v>
          </cell>
          <cell r="Q760">
            <v>0</v>
          </cell>
          <cell r="R760">
            <v>0</v>
          </cell>
          <cell r="T760">
            <v>760</v>
          </cell>
          <cell r="U760">
            <v>0</v>
          </cell>
          <cell r="V760">
            <v>0</v>
          </cell>
          <cell r="W760">
            <v>0</v>
          </cell>
          <cell r="X760">
            <v>0</v>
          </cell>
          <cell r="Y760">
            <v>0</v>
          </cell>
          <cell r="Z760">
            <v>0</v>
          </cell>
          <cell r="AA760">
            <v>0</v>
          </cell>
        </row>
        <row r="761">
          <cell r="B761" t="str">
            <v>TOTAL</v>
          </cell>
          <cell r="C761">
            <v>0</v>
          </cell>
          <cell r="D761">
            <v>0</v>
          </cell>
          <cell r="E761">
            <v>0</v>
          </cell>
          <cell r="F761">
            <v>0</v>
          </cell>
          <cell r="G761">
            <v>0</v>
          </cell>
          <cell r="H761">
            <v>0</v>
          </cell>
          <cell r="I761">
            <v>0.5</v>
          </cell>
          <cell r="J761">
            <v>20</v>
          </cell>
          <cell r="K761">
            <v>3.5</v>
          </cell>
          <cell r="L761">
            <v>0</v>
          </cell>
          <cell r="M761">
            <v>0.95</v>
          </cell>
          <cell r="N761">
            <v>1</v>
          </cell>
          <cell r="O761">
            <v>0.875</v>
          </cell>
          <cell r="P761">
            <v>2.0833333333333332E-2</v>
          </cell>
          <cell r="Q761" t="str">
            <v>Hiras Silaban</v>
          </cell>
          <cell r="R761" t="str">
            <v>Fresye A L</v>
          </cell>
          <cell r="T761">
            <v>761</v>
          </cell>
          <cell r="U761">
            <v>0</v>
          </cell>
          <cell r="V761">
            <v>0</v>
          </cell>
          <cell r="W761">
            <v>0</v>
          </cell>
          <cell r="X761">
            <v>0</v>
          </cell>
          <cell r="Y761">
            <v>0</v>
          </cell>
          <cell r="Z761">
            <v>0</v>
          </cell>
          <cell r="AA761">
            <v>0</v>
          </cell>
        </row>
        <row r="762">
          <cell r="T762">
            <v>762</v>
          </cell>
        </row>
        <row r="763">
          <cell r="B763" t="str">
            <v>TIME</v>
          </cell>
          <cell r="C763" t="str">
            <v>WASTE</v>
          </cell>
          <cell r="D763" t="str">
            <v>KPTJEX009</v>
          </cell>
          <cell r="E763" t="str">
            <v>TYPE</v>
          </cell>
          <cell r="F763" t="str">
            <v>PC 300</v>
          </cell>
          <cell r="H763" t="str">
            <v>Plan Prod'ty :</v>
          </cell>
          <cell r="J763">
            <v>0</v>
          </cell>
          <cell r="M763" t="str">
            <v>Distance :</v>
          </cell>
          <cell r="O763">
            <v>0</v>
          </cell>
          <cell r="T763">
            <v>763</v>
          </cell>
          <cell r="U763" t="str">
            <v>KPTJEX009</v>
          </cell>
        </row>
        <row r="764">
          <cell r="C764" t="str">
            <v>MAT</v>
          </cell>
          <cell r="D764" t="str">
            <v>PROD</v>
          </cell>
          <cell r="E764" t="str">
            <v>PROD'TY</v>
          </cell>
          <cell r="F764" t="str">
            <v>Q'TY DT</v>
          </cell>
          <cell r="J764" t="str">
            <v>HOURS</v>
          </cell>
          <cell r="Q764" t="str">
            <v>REMARK PRODUKTIVITAS</v>
          </cell>
          <cell r="T764">
            <v>764</v>
          </cell>
          <cell r="U764" t="str">
            <v>ROM</v>
          </cell>
          <cell r="V764" t="str">
            <v>Crush1</v>
          </cell>
          <cell r="W764" t="str">
            <v>Crush2</v>
          </cell>
          <cell r="X764" t="str">
            <v>Crush3</v>
          </cell>
          <cell r="Y764" t="str">
            <v>Crush4</v>
          </cell>
          <cell r="Z764" t="str">
            <v>Crush5</v>
          </cell>
          <cell r="AA764" t="str">
            <v>Crush6</v>
          </cell>
        </row>
        <row r="765">
          <cell r="E765" t="str">
            <v>( By work )</v>
          </cell>
          <cell r="F765" t="str">
            <v>785</v>
          </cell>
          <cell r="G765" t="str">
            <v>785-CB</v>
          </cell>
          <cell r="H765" t="str">
            <v>A40/HM</v>
          </cell>
          <cell r="I765" t="str">
            <v>Total</v>
          </cell>
          <cell r="J765" t="str">
            <v>Work</v>
          </cell>
          <cell r="K765" t="str">
            <v>General</v>
          </cell>
          <cell r="L765" t="str">
            <v>Delay</v>
          </cell>
          <cell r="M765" t="str">
            <v>Idle</v>
          </cell>
          <cell r="N765" t="str">
            <v>Rain</v>
          </cell>
          <cell r="O765" t="str">
            <v>Slipp</v>
          </cell>
          <cell r="P765" t="str">
            <v>B/D</v>
          </cell>
          <cell r="T765">
            <v>765</v>
          </cell>
        </row>
        <row r="766">
          <cell r="B766" t="str">
            <v>07  - 08</v>
          </cell>
          <cell r="C766" t="str">
            <v>TS</v>
          </cell>
          <cell r="D766">
            <v>0</v>
          </cell>
          <cell r="E766">
            <v>0</v>
          </cell>
          <cell r="F766">
            <v>0</v>
          </cell>
          <cell r="G766">
            <v>0</v>
          </cell>
          <cell r="H766">
            <v>0</v>
          </cell>
          <cell r="I766">
            <v>0</v>
          </cell>
          <cell r="J766">
            <v>0</v>
          </cell>
          <cell r="K766">
            <v>0</v>
          </cell>
          <cell r="L766">
            <v>60</v>
          </cell>
          <cell r="M766">
            <v>0</v>
          </cell>
          <cell r="N766">
            <v>0</v>
          </cell>
          <cell r="O766">
            <v>0</v>
          </cell>
          <cell r="Q766" t="str">
            <v>General Work</v>
          </cell>
          <cell r="T766">
            <v>766</v>
          </cell>
          <cell r="U766">
            <v>0</v>
          </cell>
          <cell r="V766">
            <v>0</v>
          </cell>
          <cell r="W766">
            <v>0</v>
          </cell>
          <cell r="X766">
            <v>0</v>
          </cell>
          <cell r="Y766">
            <v>0</v>
          </cell>
          <cell r="Z766">
            <v>0</v>
          </cell>
          <cell r="AA766">
            <v>0</v>
          </cell>
        </row>
        <row r="767">
          <cell r="B767" t="str">
            <v>08  - 09</v>
          </cell>
          <cell r="C767" t="str">
            <v>TS</v>
          </cell>
          <cell r="D767">
            <v>0</v>
          </cell>
          <cell r="E767">
            <v>0</v>
          </cell>
          <cell r="F767">
            <v>0</v>
          </cell>
          <cell r="G767">
            <v>0</v>
          </cell>
          <cell r="H767">
            <v>0</v>
          </cell>
          <cell r="I767">
            <v>0</v>
          </cell>
          <cell r="J767">
            <v>0</v>
          </cell>
          <cell r="K767">
            <v>0</v>
          </cell>
          <cell r="L767">
            <v>60</v>
          </cell>
          <cell r="M767">
            <v>0</v>
          </cell>
          <cell r="N767">
            <v>0</v>
          </cell>
          <cell r="O767">
            <v>0</v>
          </cell>
          <cell r="Q767" t="str">
            <v>General Work</v>
          </cell>
          <cell r="T767">
            <v>767</v>
          </cell>
          <cell r="U767">
            <v>0</v>
          </cell>
          <cell r="V767">
            <v>0</v>
          </cell>
          <cell r="W767">
            <v>0</v>
          </cell>
          <cell r="X767">
            <v>0</v>
          </cell>
          <cell r="Y767">
            <v>0</v>
          </cell>
          <cell r="Z767">
            <v>0</v>
          </cell>
          <cell r="AA767">
            <v>0</v>
          </cell>
        </row>
        <row r="768">
          <cell r="B768" t="str">
            <v>09  - 10</v>
          </cell>
          <cell r="C768" t="str">
            <v>TS</v>
          </cell>
          <cell r="D768">
            <v>0</v>
          </cell>
          <cell r="E768">
            <v>0</v>
          </cell>
          <cell r="F768">
            <v>0</v>
          </cell>
          <cell r="G768">
            <v>0</v>
          </cell>
          <cell r="H768">
            <v>0</v>
          </cell>
          <cell r="I768">
            <v>0</v>
          </cell>
          <cell r="J768">
            <v>0</v>
          </cell>
          <cell r="K768">
            <v>0</v>
          </cell>
          <cell r="L768">
            <v>60</v>
          </cell>
          <cell r="M768">
            <v>0</v>
          </cell>
          <cell r="N768">
            <v>0</v>
          </cell>
          <cell r="O768">
            <v>0</v>
          </cell>
          <cell r="Q768" t="str">
            <v>General Work</v>
          </cell>
          <cell r="T768">
            <v>768</v>
          </cell>
          <cell r="U768">
            <v>0</v>
          </cell>
          <cell r="V768">
            <v>0</v>
          </cell>
          <cell r="W768">
            <v>0</v>
          </cell>
          <cell r="X768">
            <v>0</v>
          </cell>
          <cell r="Y768">
            <v>0</v>
          </cell>
          <cell r="Z768">
            <v>0</v>
          </cell>
          <cell r="AA768">
            <v>0</v>
          </cell>
        </row>
        <row r="769">
          <cell r="B769" t="str">
            <v>10  - 11</v>
          </cell>
          <cell r="C769" t="str">
            <v>TS</v>
          </cell>
          <cell r="D769">
            <v>14</v>
          </cell>
          <cell r="E769">
            <v>14</v>
          </cell>
          <cell r="F769">
            <v>0</v>
          </cell>
          <cell r="G769">
            <v>0</v>
          </cell>
          <cell r="H769">
            <v>1</v>
          </cell>
          <cell r="I769">
            <v>1</v>
          </cell>
          <cell r="J769">
            <v>60</v>
          </cell>
          <cell r="K769">
            <v>0</v>
          </cell>
          <cell r="L769">
            <v>0</v>
          </cell>
          <cell r="M769">
            <v>0</v>
          </cell>
          <cell r="N769">
            <v>0</v>
          </cell>
          <cell r="O769">
            <v>0</v>
          </cell>
          <cell r="Q769" t="str">
            <v>General Work</v>
          </cell>
          <cell r="T769">
            <v>769</v>
          </cell>
          <cell r="U769">
            <v>0</v>
          </cell>
          <cell r="V769">
            <v>0</v>
          </cell>
          <cell r="W769">
            <v>0</v>
          </cell>
          <cell r="X769">
            <v>0</v>
          </cell>
          <cell r="Y769">
            <v>0</v>
          </cell>
          <cell r="Z769">
            <v>0</v>
          </cell>
          <cell r="AA769">
            <v>0</v>
          </cell>
        </row>
        <row r="770">
          <cell r="B770" t="str">
            <v>11  - 12</v>
          </cell>
          <cell r="C770" t="str">
            <v>TS</v>
          </cell>
          <cell r="D770">
            <v>84</v>
          </cell>
          <cell r="E770">
            <v>84</v>
          </cell>
          <cell r="F770">
            <v>0</v>
          </cell>
          <cell r="G770">
            <v>0</v>
          </cell>
          <cell r="H770">
            <v>1</v>
          </cell>
          <cell r="I770">
            <v>1</v>
          </cell>
          <cell r="J770">
            <v>60</v>
          </cell>
          <cell r="K770">
            <v>0</v>
          </cell>
          <cell r="L770">
            <v>0</v>
          </cell>
          <cell r="M770">
            <v>0</v>
          </cell>
          <cell r="N770">
            <v>0</v>
          </cell>
          <cell r="O770">
            <v>0</v>
          </cell>
          <cell r="Q770" t="str">
            <v>General Work</v>
          </cell>
          <cell r="T770">
            <v>770</v>
          </cell>
          <cell r="U770">
            <v>0</v>
          </cell>
          <cell r="V770">
            <v>0</v>
          </cell>
          <cell r="W770">
            <v>0</v>
          </cell>
          <cell r="X770">
            <v>0</v>
          </cell>
          <cell r="Y770">
            <v>0</v>
          </cell>
          <cell r="Z770">
            <v>0</v>
          </cell>
          <cell r="AA770">
            <v>0</v>
          </cell>
        </row>
        <row r="771">
          <cell r="B771" t="str">
            <v>12  - 13</v>
          </cell>
          <cell r="C771" t="str">
            <v>TS</v>
          </cell>
          <cell r="D771">
            <v>0</v>
          </cell>
          <cell r="E771">
            <v>0</v>
          </cell>
          <cell r="F771">
            <v>0</v>
          </cell>
          <cell r="G771">
            <v>0</v>
          </cell>
          <cell r="H771">
            <v>0</v>
          </cell>
          <cell r="I771">
            <v>0</v>
          </cell>
          <cell r="J771">
            <v>0</v>
          </cell>
          <cell r="K771">
            <v>0</v>
          </cell>
          <cell r="L771">
            <v>60</v>
          </cell>
          <cell r="M771">
            <v>0</v>
          </cell>
          <cell r="N771">
            <v>0</v>
          </cell>
          <cell r="O771">
            <v>0</v>
          </cell>
          <cell r="Q771" t="str">
            <v>Rest Time</v>
          </cell>
          <cell r="T771">
            <v>771</v>
          </cell>
          <cell r="U771">
            <v>0</v>
          </cell>
          <cell r="V771">
            <v>0</v>
          </cell>
          <cell r="W771">
            <v>0</v>
          </cell>
          <cell r="X771">
            <v>0</v>
          </cell>
          <cell r="Y771">
            <v>0</v>
          </cell>
          <cell r="Z771">
            <v>0</v>
          </cell>
          <cell r="AA771">
            <v>0</v>
          </cell>
        </row>
        <row r="772">
          <cell r="B772" t="str">
            <v>13  -  14</v>
          </cell>
          <cell r="C772" t="str">
            <v>TS</v>
          </cell>
          <cell r="D772">
            <v>42</v>
          </cell>
          <cell r="E772">
            <v>42</v>
          </cell>
          <cell r="F772">
            <v>0</v>
          </cell>
          <cell r="G772">
            <v>0</v>
          </cell>
          <cell r="H772">
            <v>1</v>
          </cell>
          <cell r="I772">
            <v>1</v>
          </cell>
          <cell r="J772">
            <v>60</v>
          </cell>
          <cell r="K772">
            <v>0</v>
          </cell>
          <cell r="L772">
            <v>0</v>
          </cell>
          <cell r="M772">
            <v>0</v>
          </cell>
          <cell r="N772">
            <v>0</v>
          </cell>
          <cell r="O772">
            <v>0</v>
          </cell>
          <cell r="Q772" t="str">
            <v>General Work</v>
          </cell>
          <cell r="T772">
            <v>772</v>
          </cell>
          <cell r="U772">
            <v>0</v>
          </cell>
          <cell r="V772">
            <v>0</v>
          </cell>
          <cell r="W772">
            <v>0</v>
          </cell>
          <cell r="X772">
            <v>0</v>
          </cell>
          <cell r="Y772">
            <v>0</v>
          </cell>
          <cell r="Z772">
            <v>0</v>
          </cell>
          <cell r="AA772">
            <v>0</v>
          </cell>
        </row>
        <row r="773">
          <cell r="B773" t="str">
            <v>14  -  15</v>
          </cell>
          <cell r="C773" t="str">
            <v>TS</v>
          </cell>
          <cell r="D773">
            <v>0</v>
          </cell>
          <cell r="E773">
            <v>0</v>
          </cell>
          <cell r="F773">
            <v>0</v>
          </cell>
          <cell r="G773">
            <v>0</v>
          </cell>
          <cell r="H773">
            <v>0</v>
          </cell>
          <cell r="I773">
            <v>0</v>
          </cell>
          <cell r="J773">
            <v>0</v>
          </cell>
          <cell r="K773">
            <v>0</v>
          </cell>
          <cell r="L773">
            <v>60</v>
          </cell>
          <cell r="M773">
            <v>0</v>
          </cell>
          <cell r="N773">
            <v>0</v>
          </cell>
          <cell r="O773">
            <v>0</v>
          </cell>
          <cell r="Q773" t="str">
            <v>General Work</v>
          </cell>
          <cell r="T773">
            <v>773</v>
          </cell>
          <cell r="U773">
            <v>0</v>
          </cell>
          <cell r="V773">
            <v>0</v>
          </cell>
          <cell r="W773">
            <v>0</v>
          </cell>
          <cell r="X773">
            <v>0</v>
          </cell>
          <cell r="Y773">
            <v>0</v>
          </cell>
          <cell r="Z773">
            <v>0</v>
          </cell>
          <cell r="AA773">
            <v>0</v>
          </cell>
        </row>
        <row r="774">
          <cell r="B774" t="str">
            <v>15  -  16</v>
          </cell>
          <cell r="C774" t="str">
            <v>TS</v>
          </cell>
          <cell r="D774">
            <v>0</v>
          </cell>
          <cell r="E774">
            <v>0</v>
          </cell>
          <cell r="F774">
            <v>0</v>
          </cell>
          <cell r="G774">
            <v>0</v>
          </cell>
          <cell r="H774">
            <v>0</v>
          </cell>
          <cell r="I774">
            <v>0</v>
          </cell>
          <cell r="J774">
            <v>0</v>
          </cell>
          <cell r="K774">
            <v>0</v>
          </cell>
          <cell r="L774">
            <v>60</v>
          </cell>
          <cell r="M774">
            <v>0</v>
          </cell>
          <cell r="N774">
            <v>0</v>
          </cell>
          <cell r="O774">
            <v>0</v>
          </cell>
          <cell r="Q774" t="str">
            <v>General Work</v>
          </cell>
          <cell r="T774">
            <v>774</v>
          </cell>
          <cell r="U774">
            <v>0</v>
          </cell>
          <cell r="V774">
            <v>0</v>
          </cell>
          <cell r="W774">
            <v>0</v>
          </cell>
          <cell r="X774">
            <v>0</v>
          </cell>
          <cell r="Y774">
            <v>0</v>
          </cell>
          <cell r="Z774">
            <v>0</v>
          </cell>
          <cell r="AA774">
            <v>0</v>
          </cell>
        </row>
        <row r="775">
          <cell r="B775" t="str">
            <v>16  -  17</v>
          </cell>
          <cell r="C775" t="str">
            <v>TS</v>
          </cell>
          <cell r="D775">
            <v>84</v>
          </cell>
          <cell r="E775">
            <v>84</v>
          </cell>
          <cell r="F775">
            <v>0</v>
          </cell>
          <cell r="G775">
            <v>0</v>
          </cell>
          <cell r="H775">
            <v>1</v>
          </cell>
          <cell r="I775">
            <v>1</v>
          </cell>
          <cell r="J775">
            <v>60</v>
          </cell>
          <cell r="K775">
            <v>0</v>
          </cell>
          <cell r="L775">
            <v>0</v>
          </cell>
          <cell r="M775">
            <v>0</v>
          </cell>
          <cell r="N775">
            <v>0</v>
          </cell>
          <cell r="O775">
            <v>0</v>
          </cell>
          <cell r="Q775" t="str">
            <v>General Work</v>
          </cell>
          <cell r="T775">
            <v>775</v>
          </cell>
          <cell r="U775">
            <v>0</v>
          </cell>
          <cell r="V775">
            <v>0</v>
          </cell>
          <cell r="W775">
            <v>0</v>
          </cell>
          <cell r="X775">
            <v>0</v>
          </cell>
          <cell r="Y775">
            <v>0</v>
          </cell>
          <cell r="Z775">
            <v>0</v>
          </cell>
          <cell r="AA775">
            <v>0</v>
          </cell>
        </row>
        <row r="776">
          <cell r="B776" t="str">
            <v>17  -  18</v>
          </cell>
          <cell r="C776" t="str">
            <v>TS</v>
          </cell>
          <cell r="D776">
            <v>70</v>
          </cell>
          <cell r="E776">
            <v>84</v>
          </cell>
          <cell r="F776">
            <v>0</v>
          </cell>
          <cell r="G776">
            <v>0</v>
          </cell>
          <cell r="H776">
            <v>1</v>
          </cell>
          <cell r="I776">
            <v>1</v>
          </cell>
          <cell r="J776">
            <v>50</v>
          </cell>
          <cell r="K776">
            <v>0</v>
          </cell>
          <cell r="L776">
            <v>10</v>
          </cell>
          <cell r="M776">
            <v>0</v>
          </cell>
          <cell r="N776">
            <v>0</v>
          </cell>
          <cell r="O776">
            <v>0</v>
          </cell>
          <cell r="Q776" t="str">
            <v>Shift Change</v>
          </cell>
          <cell r="T776">
            <v>776</v>
          </cell>
          <cell r="U776">
            <v>0</v>
          </cell>
          <cell r="V776">
            <v>0</v>
          </cell>
          <cell r="W776">
            <v>0</v>
          </cell>
          <cell r="X776">
            <v>0</v>
          </cell>
          <cell r="Y776">
            <v>0</v>
          </cell>
          <cell r="Z776">
            <v>0</v>
          </cell>
          <cell r="AA776">
            <v>0</v>
          </cell>
        </row>
        <row r="777">
          <cell r="B777" t="str">
            <v>18  -  19</v>
          </cell>
          <cell r="C777" t="str">
            <v>TS</v>
          </cell>
          <cell r="D777">
            <v>0</v>
          </cell>
          <cell r="E777">
            <v>0</v>
          </cell>
          <cell r="F777">
            <v>0</v>
          </cell>
          <cell r="G777">
            <v>0</v>
          </cell>
          <cell r="H777">
            <v>0</v>
          </cell>
          <cell r="I777">
            <v>0</v>
          </cell>
          <cell r="J777">
            <v>0</v>
          </cell>
          <cell r="K777">
            <v>0</v>
          </cell>
          <cell r="L777">
            <v>60</v>
          </cell>
          <cell r="M777">
            <v>0</v>
          </cell>
          <cell r="N777">
            <v>0</v>
          </cell>
          <cell r="O777">
            <v>0</v>
          </cell>
          <cell r="Q777" t="str">
            <v>General</v>
          </cell>
          <cell r="T777">
            <v>777</v>
          </cell>
          <cell r="U777">
            <v>0</v>
          </cell>
          <cell r="V777">
            <v>0</v>
          </cell>
          <cell r="W777">
            <v>0</v>
          </cell>
          <cell r="X777">
            <v>0</v>
          </cell>
          <cell r="Y777">
            <v>0</v>
          </cell>
          <cell r="Z777">
            <v>0</v>
          </cell>
          <cell r="AA777">
            <v>0</v>
          </cell>
        </row>
        <row r="778">
          <cell r="B778" t="str">
            <v>19  -  20</v>
          </cell>
          <cell r="C778" t="str">
            <v>TS</v>
          </cell>
          <cell r="D778">
            <v>0</v>
          </cell>
          <cell r="E778">
            <v>0</v>
          </cell>
          <cell r="F778">
            <v>0</v>
          </cell>
          <cell r="G778">
            <v>0</v>
          </cell>
          <cell r="H778">
            <v>0</v>
          </cell>
          <cell r="I778">
            <v>0</v>
          </cell>
          <cell r="J778">
            <v>0</v>
          </cell>
          <cell r="K778">
            <v>0</v>
          </cell>
          <cell r="L778">
            <v>60</v>
          </cell>
          <cell r="M778">
            <v>0</v>
          </cell>
          <cell r="N778">
            <v>0</v>
          </cell>
          <cell r="O778">
            <v>0</v>
          </cell>
          <cell r="Q778" t="str">
            <v>General</v>
          </cell>
          <cell r="T778">
            <v>778</v>
          </cell>
          <cell r="U778">
            <v>0</v>
          </cell>
          <cell r="V778">
            <v>0</v>
          </cell>
          <cell r="W778">
            <v>0</v>
          </cell>
          <cell r="X778">
            <v>0</v>
          </cell>
          <cell r="Y778">
            <v>0</v>
          </cell>
          <cell r="Z778">
            <v>0</v>
          </cell>
          <cell r="AA778">
            <v>0</v>
          </cell>
        </row>
        <row r="779">
          <cell r="B779" t="str">
            <v>20  -  21</v>
          </cell>
          <cell r="C779" t="str">
            <v>TS</v>
          </cell>
          <cell r="D779">
            <v>0</v>
          </cell>
          <cell r="E779">
            <v>0</v>
          </cell>
          <cell r="F779">
            <v>0</v>
          </cell>
          <cell r="G779">
            <v>0</v>
          </cell>
          <cell r="H779">
            <v>0</v>
          </cell>
          <cell r="I779">
            <v>0</v>
          </cell>
          <cell r="J779">
            <v>0</v>
          </cell>
          <cell r="K779">
            <v>0</v>
          </cell>
          <cell r="L779">
            <v>60</v>
          </cell>
          <cell r="M779">
            <v>0</v>
          </cell>
          <cell r="N779">
            <v>0</v>
          </cell>
          <cell r="O779">
            <v>0</v>
          </cell>
          <cell r="Q779" t="str">
            <v>General</v>
          </cell>
          <cell r="T779">
            <v>779</v>
          </cell>
          <cell r="U779">
            <v>0</v>
          </cell>
          <cell r="V779">
            <v>0</v>
          </cell>
          <cell r="W779">
            <v>0</v>
          </cell>
          <cell r="X779">
            <v>0</v>
          </cell>
          <cell r="Y779">
            <v>0</v>
          </cell>
          <cell r="Z779">
            <v>0</v>
          </cell>
          <cell r="AA779">
            <v>0</v>
          </cell>
        </row>
        <row r="780">
          <cell r="B780" t="str">
            <v>21  -  22</v>
          </cell>
          <cell r="C780" t="str">
            <v>TS</v>
          </cell>
          <cell r="D780">
            <v>0</v>
          </cell>
          <cell r="E780">
            <v>0</v>
          </cell>
          <cell r="F780">
            <v>0</v>
          </cell>
          <cell r="G780">
            <v>0</v>
          </cell>
          <cell r="H780">
            <v>0</v>
          </cell>
          <cell r="I780">
            <v>0</v>
          </cell>
          <cell r="J780">
            <v>0</v>
          </cell>
          <cell r="K780">
            <v>0</v>
          </cell>
          <cell r="L780">
            <v>60</v>
          </cell>
          <cell r="M780">
            <v>0</v>
          </cell>
          <cell r="N780">
            <v>0</v>
          </cell>
          <cell r="O780">
            <v>0</v>
          </cell>
          <cell r="Q780" t="str">
            <v>General</v>
          </cell>
          <cell r="T780">
            <v>780</v>
          </cell>
          <cell r="U780">
            <v>0</v>
          </cell>
          <cell r="V780">
            <v>0</v>
          </cell>
          <cell r="W780">
            <v>0</v>
          </cell>
          <cell r="X780">
            <v>0</v>
          </cell>
          <cell r="Y780">
            <v>0</v>
          </cell>
          <cell r="Z780">
            <v>0</v>
          </cell>
          <cell r="AA780">
            <v>0</v>
          </cell>
        </row>
        <row r="781">
          <cell r="B781" t="str">
            <v>22  -  23</v>
          </cell>
          <cell r="C781" t="str">
            <v>TS</v>
          </cell>
          <cell r="D781">
            <v>0</v>
          </cell>
          <cell r="E781">
            <v>0</v>
          </cell>
          <cell r="F781">
            <v>0</v>
          </cell>
          <cell r="G781">
            <v>0</v>
          </cell>
          <cell r="H781">
            <v>0</v>
          </cell>
          <cell r="I781">
            <v>0</v>
          </cell>
          <cell r="J781">
            <v>0</v>
          </cell>
          <cell r="K781">
            <v>0</v>
          </cell>
          <cell r="L781">
            <v>60</v>
          </cell>
          <cell r="M781">
            <v>0</v>
          </cell>
          <cell r="N781">
            <v>0</v>
          </cell>
          <cell r="O781">
            <v>0</v>
          </cell>
          <cell r="Q781" t="str">
            <v>General</v>
          </cell>
          <cell r="T781">
            <v>781</v>
          </cell>
          <cell r="U781">
            <v>0</v>
          </cell>
          <cell r="V781">
            <v>0</v>
          </cell>
          <cell r="W781">
            <v>0</v>
          </cell>
          <cell r="X781">
            <v>0</v>
          </cell>
          <cell r="Y781">
            <v>0</v>
          </cell>
          <cell r="Z781">
            <v>0</v>
          </cell>
          <cell r="AA781">
            <v>0</v>
          </cell>
        </row>
        <row r="782">
          <cell r="B782" t="str">
            <v>23  -  24</v>
          </cell>
          <cell r="C782" t="str">
            <v>TS</v>
          </cell>
          <cell r="D782">
            <v>0</v>
          </cell>
          <cell r="E782">
            <v>0</v>
          </cell>
          <cell r="F782">
            <v>0</v>
          </cell>
          <cell r="G782">
            <v>0</v>
          </cell>
          <cell r="H782">
            <v>0</v>
          </cell>
          <cell r="I782">
            <v>0</v>
          </cell>
          <cell r="J782">
            <v>0</v>
          </cell>
          <cell r="K782">
            <v>0</v>
          </cell>
          <cell r="L782">
            <v>60</v>
          </cell>
          <cell r="M782">
            <v>0</v>
          </cell>
          <cell r="N782">
            <v>0</v>
          </cell>
          <cell r="O782">
            <v>0</v>
          </cell>
          <cell r="Q782" t="str">
            <v>General</v>
          </cell>
          <cell r="T782">
            <v>782</v>
          </cell>
          <cell r="U782">
            <v>0</v>
          </cell>
          <cell r="V782">
            <v>0</v>
          </cell>
          <cell r="W782">
            <v>0</v>
          </cell>
          <cell r="X782">
            <v>0</v>
          </cell>
          <cell r="Y782">
            <v>0</v>
          </cell>
          <cell r="Z782">
            <v>0</v>
          </cell>
          <cell r="AA782">
            <v>0</v>
          </cell>
        </row>
        <row r="783">
          <cell r="B783" t="str">
            <v>24  -  01</v>
          </cell>
          <cell r="C783" t="str">
            <v>TS</v>
          </cell>
          <cell r="D783">
            <v>0</v>
          </cell>
          <cell r="E783">
            <v>0</v>
          </cell>
          <cell r="F783">
            <v>0</v>
          </cell>
          <cell r="G783">
            <v>0</v>
          </cell>
          <cell r="H783">
            <v>0</v>
          </cell>
          <cell r="I783">
            <v>0</v>
          </cell>
          <cell r="J783">
            <v>0</v>
          </cell>
          <cell r="K783">
            <v>0</v>
          </cell>
          <cell r="L783">
            <v>60</v>
          </cell>
          <cell r="M783">
            <v>0</v>
          </cell>
          <cell r="N783">
            <v>0</v>
          </cell>
          <cell r="O783">
            <v>0</v>
          </cell>
          <cell r="Q783" t="str">
            <v>Rest Time</v>
          </cell>
          <cell r="T783">
            <v>783</v>
          </cell>
          <cell r="U783">
            <v>0</v>
          </cell>
          <cell r="V783">
            <v>0</v>
          </cell>
          <cell r="W783">
            <v>0</v>
          </cell>
          <cell r="X783">
            <v>0</v>
          </cell>
          <cell r="Y783">
            <v>0</v>
          </cell>
          <cell r="Z783">
            <v>0</v>
          </cell>
          <cell r="AA783">
            <v>0</v>
          </cell>
        </row>
        <row r="784">
          <cell r="B784" t="str">
            <v>01  -  02</v>
          </cell>
          <cell r="C784" t="str">
            <v>TS</v>
          </cell>
          <cell r="D784">
            <v>0</v>
          </cell>
          <cell r="E784">
            <v>0</v>
          </cell>
          <cell r="F784">
            <v>0</v>
          </cell>
          <cell r="G784">
            <v>0</v>
          </cell>
          <cell r="H784">
            <v>0</v>
          </cell>
          <cell r="I784">
            <v>0</v>
          </cell>
          <cell r="J784">
            <v>0</v>
          </cell>
          <cell r="K784">
            <v>0</v>
          </cell>
          <cell r="L784">
            <v>60</v>
          </cell>
          <cell r="M784">
            <v>0</v>
          </cell>
          <cell r="N784">
            <v>0</v>
          </cell>
          <cell r="O784">
            <v>0</v>
          </cell>
          <cell r="Q784" t="str">
            <v>General</v>
          </cell>
          <cell r="T784">
            <v>784</v>
          </cell>
          <cell r="U784">
            <v>0</v>
          </cell>
          <cell r="V784">
            <v>0</v>
          </cell>
          <cell r="W784">
            <v>0</v>
          </cell>
          <cell r="X784">
            <v>0</v>
          </cell>
          <cell r="Y784">
            <v>0</v>
          </cell>
          <cell r="Z784">
            <v>0</v>
          </cell>
          <cell r="AA784">
            <v>0</v>
          </cell>
        </row>
        <row r="785">
          <cell r="B785" t="str">
            <v>02  -  03</v>
          </cell>
          <cell r="C785" t="str">
            <v>TS</v>
          </cell>
          <cell r="D785">
            <v>0</v>
          </cell>
          <cell r="E785">
            <v>0</v>
          </cell>
          <cell r="F785">
            <v>0</v>
          </cell>
          <cell r="G785">
            <v>0</v>
          </cell>
          <cell r="H785">
            <v>0</v>
          </cell>
          <cell r="I785">
            <v>0</v>
          </cell>
          <cell r="J785">
            <v>0</v>
          </cell>
          <cell r="K785">
            <v>0</v>
          </cell>
          <cell r="L785">
            <v>60</v>
          </cell>
          <cell r="M785">
            <v>0</v>
          </cell>
          <cell r="N785">
            <v>0</v>
          </cell>
          <cell r="O785">
            <v>0</v>
          </cell>
          <cell r="Q785" t="str">
            <v>General</v>
          </cell>
          <cell r="T785">
            <v>785</v>
          </cell>
          <cell r="U785">
            <v>0</v>
          </cell>
          <cell r="V785">
            <v>0</v>
          </cell>
          <cell r="W785">
            <v>0</v>
          </cell>
          <cell r="X785">
            <v>0</v>
          </cell>
          <cell r="Y785">
            <v>0</v>
          </cell>
          <cell r="Z785">
            <v>0</v>
          </cell>
          <cell r="AA785">
            <v>0</v>
          </cell>
        </row>
        <row r="786">
          <cell r="B786" t="str">
            <v>03  -  04</v>
          </cell>
          <cell r="C786" t="str">
            <v>TS</v>
          </cell>
          <cell r="D786">
            <v>0</v>
          </cell>
          <cell r="E786">
            <v>0</v>
          </cell>
          <cell r="F786">
            <v>0</v>
          </cell>
          <cell r="G786">
            <v>0</v>
          </cell>
          <cell r="H786">
            <v>0</v>
          </cell>
          <cell r="I786">
            <v>0</v>
          </cell>
          <cell r="J786">
            <v>0</v>
          </cell>
          <cell r="K786">
            <v>0</v>
          </cell>
          <cell r="L786">
            <v>0</v>
          </cell>
          <cell r="M786">
            <v>0</v>
          </cell>
          <cell r="N786">
            <v>60</v>
          </cell>
          <cell r="O786">
            <v>0</v>
          </cell>
          <cell r="Q786" t="str">
            <v>Rain</v>
          </cell>
          <cell r="T786">
            <v>786</v>
          </cell>
          <cell r="U786">
            <v>0</v>
          </cell>
          <cell r="V786">
            <v>0</v>
          </cell>
          <cell r="W786">
            <v>0</v>
          </cell>
          <cell r="X786">
            <v>0</v>
          </cell>
          <cell r="Y786">
            <v>0</v>
          </cell>
          <cell r="Z786">
            <v>0</v>
          </cell>
          <cell r="AA786">
            <v>0</v>
          </cell>
        </row>
        <row r="787">
          <cell r="B787" t="str">
            <v>04  -  05</v>
          </cell>
          <cell r="C787" t="str">
            <v>TS</v>
          </cell>
          <cell r="D787">
            <v>0</v>
          </cell>
          <cell r="E787">
            <v>0</v>
          </cell>
          <cell r="F787">
            <v>0</v>
          </cell>
          <cell r="G787">
            <v>0</v>
          </cell>
          <cell r="H787">
            <v>0</v>
          </cell>
          <cell r="I787">
            <v>0</v>
          </cell>
          <cell r="J787">
            <v>0</v>
          </cell>
          <cell r="K787">
            <v>0</v>
          </cell>
          <cell r="L787">
            <v>0</v>
          </cell>
          <cell r="M787">
            <v>0</v>
          </cell>
          <cell r="N787">
            <v>0</v>
          </cell>
          <cell r="O787">
            <v>60</v>
          </cell>
          <cell r="Q787" t="str">
            <v>Slippery</v>
          </cell>
          <cell r="T787">
            <v>787</v>
          </cell>
          <cell r="U787">
            <v>0</v>
          </cell>
          <cell r="V787">
            <v>0</v>
          </cell>
          <cell r="W787">
            <v>0</v>
          </cell>
          <cell r="X787">
            <v>0</v>
          </cell>
          <cell r="Y787">
            <v>0</v>
          </cell>
          <cell r="Z787">
            <v>0</v>
          </cell>
          <cell r="AA787">
            <v>0</v>
          </cell>
        </row>
        <row r="788">
          <cell r="B788" t="str">
            <v>05  -  06</v>
          </cell>
          <cell r="C788" t="str">
            <v>TS</v>
          </cell>
          <cell r="D788">
            <v>0</v>
          </cell>
          <cell r="E788">
            <v>0</v>
          </cell>
          <cell r="F788">
            <v>0</v>
          </cell>
          <cell r="G788">
            <v>0</v>
          </cell>
          <cell r="H788">
            <v>0</v>
          </cell>
          <cell r="I788">
            <v>0</v>
          </cell>
          <cell r="J788">
            <v>0</v>
          </cell>
          <cell r="K788">
            <v>0</v>
          </cell>
          <cell r="L788">
            <v>0</v>
          </cell>
          <cell r="M788">
            <v>0</v>
          </cell>
          <cell r="N788">
            <v>0</v>
          </cell>
          <cell r="O788">
            <v>60</v>
          </cell>
          <cell r="Q788" t="str">
            <v>Slippery</v>
          </cell>
          <cell r="T788">
            <v>788</v>
          </cell>
          <cell r="U788">
            <v>0</v>
          </cell>
          <cell r="V788">
            <v>0</v>
          </cell>
          <cell r="W788">
            <v>0</v>
          </cell>
          <cell r="X788">
            <v>0</v>
          </cell>
          <cell r="Y788">
            <v>0</v>
          </cell>
          <cell r="Z788">
            <v>0</v>
          </cell>
          <cell r="AA788">
            <v>0</v>
          </cell>
        </row>
        <row r="789">
          <cell r="B789" t="str">
            <v>06  -  07</v>
          </cell>
          <cell r="C789" t="str">
            <v>TS</v>
          </cell>
          <cell r="D789">
            <v>0</v>
          </cell>
          <cell r="E789">
            <v>0</v>
          </cell>
          <cell r="F789">
            <v>0</v>
          </cell>
          <cell r="G789">
            <v>0</v>
          </cell>
          <cell r="H789">
            <v>0</v>
          </cell>
          <cell r="I789">
            <v>0</v>
          </cell>
          <cell r="J789">
            <v>0</v>
          </cell>
          <cell r="K789">
            <v>30</v>
          </cell>
          <cell r="L789">
            <v>0</v>
          </cell>
          <cell r="M789">
            <v>0</v>
          </cell>
          <cell r="N789">
            <v>0</v>
          </cell>
          <cell r="O789">
            <v>30</v>
          </cell>
          <cell r="Q789" t="str">
            <v>Slippery</v>
          </cell>
          <cell r="T789">
            <v>789</v>
          </cell>
          <cell r="U789">
            <v>0</v>
          </cell>
          <cell r="V789">
            <v>0</v>
          </cell>
          <cell r="W789">
            <v>0</v>
          </cell>
          <cell r="X789">
            <v>0</v>
          </cell>
          <cell r="Y789">
            <v>0</v>
          </cell>
          <cell r="Z789">
            <v>0</v>
          </cell>
          <cell r="AA789">
            <v>0</v>
          </cell>
        </row>
        <row r="790">
          <cell r="B790" t="str">
            <v>RESUME</v>
          </cell>
          <cell r="C790" t="str">
            <v>PROD</v>
          </cell>
          <cell r="E790" t="str">
            <v>PROD'TY</v>
          </cell>
          <cell r="G790" t="str">
            <v>WORK HOURS</v>
          </cell>
          <cell r="J790" t="str">
            <v>LOST TIME</v>
          </cell>
          <cell r="L790" t="str">
            <v>DOWN</v>
          </cell>
          <cell r="M790" t="str">
            <v>PA</v>
          </cell>
          <cell r="O790" t="str">
            <v>UA PROD</v>
          </cell>
          <cell r="Q790" t="str">
            <v>OPERATOR</v>
          </cell>
          <cell r="R790" t="str">
            <v>GROUP LEADER</v>
          </cell>
          <cell r="T790">
            <v>790</v>
          </cell>
        </row>
        <row r="791">
          <cell r="B791" t="str">
            <v>GROUP</v>
          </cell>
          <cell r="C791" t="str">
            <v>WASTE</v>
          </cell>
          <cell r="D791" t="str">
            <v>CC</v>
          </cell>
          <cell r="E791" t="str">
            <v>WASTE</v>
          </cell>
          <cell r="F791" t="str">
            <v>CC</v>
          </cell>
          <cell r="G791" t="str">
            <v>WASTE</v>
          </cell>
          <cell r="H791" t="str">
            <v>CC</v>
          </cell>
          <cell r="I791" t="str">
            <v>GEN</v>
          </cell>
          <cell r="J791" t="str">
            <v>DELAY</v>
          </cell>
          <cell r="K791" t="str">
            <v>IDLE</v>
          </cell>
          <cell r="L791" t="str">
            <v>TIME</v>
          </cell>
          <cell r="M791" t="str">
            <v>PLAN</v>
          </cell>
          <cell r="N791" t="str">
            <v>ACT</v>
          </cell>
          <cell r="O791" t="str">
            <v>PLAN</v>
          </cell>
          <cell r="P791" t="str">
            <v>ACT</v>
          </cell>
          <cell r="T791">
            <v>791</v>
          </cell>
        </row>
        <row r="792">
          <cell r="B792" t="str">
            <v>Shift 1</v>
          </cell>
          <cell r="C792">
            <v>140</v>
          </cell>
          <cell r="D792">
            <v>0</v>
          </cell>
          <cell r="E792">
            <v>46.666666666666664</v>
          </cell>
          <cell r="F792">
            <v>0</v>
          </cell>
          <cell r="G792">
            <v>3</v>
          </cell>
          <cell r="H792">
            <v>0</v>
          </cell>
          <cell r="I792">
            <v>0</v>
          </cell>
          <cell r="J792">
            <v>5</v>
          </cell>
          <cell r="K792">
            <v>0</v>
          </cell>
          <cell r="L792">
            <v>0</v>
          </cell>
          <cell r="M792">
            <v>0.95</v>
          </cell>
          <cell r="N792">
            <v>1</v>
          </cell>
          <cell r="O792">
            <v>0.875</v>
          </cell>
          <cell r="P792">
            <v>0.375</v>
          </cell>
          <cell r="Q792">
            <v>0</v>
          </cell>
          <cell r="R792">
            <v>0</v>
          </cell>
          <cell r="T792">
            <v>792</v>
          </cell>
          <cell r="U792">
            <v>0</v>
          </cell>
          <cell r="V792">
            <v>0</v>
          </cell>
          <cell r="W792">
            <v>0</v>
          </cell>
          <cell r="X792">
            <v>0</v>
          </cell>
          <cell r="Y792">
            <v>0</v>
          </cell>
          <cell r="Z792">
            <v>0</v>
          </cell>
          <cell r="AA792">
            <v>0</v>
          </cell>
        </row>
        <row r="793">
          <cell r="B793" t="str">
            <v>Shift 2</v>
          </cell>
          <cell r="C793">
            <v>154</v>
          </cell>
          <cell r="D793">
            <v>0</v>
          </cell>
          <cell r="E793">
            <v>84</v>
          </cell>
          <cell r="F793">
            <v>0</v>
          </cell>
          <cell r="G793">
            <v>1.8333333333333333</v>
          </cell>
          <cell r="H793">
            <v>0</v>
          </cell>
          <cell r="I793">
            <v>0</v>
          </cell>
          <cell r="J793">
            <v>6.166666666666667</v>
          </cell>
          <cell r="K793">
            <v>0</v>
          </cell>
          <cell r="L793">
            <v>0</v>
          </cell>
          <cell r="M793">
            <v>0.95</v>
          </cell>
          <cell r="N793">
            <v>1</v>
          </cell>
          <cell r="O793">
            <v>0.875</v>
          </cell>
          <cell r="P793">
            <v>0.22916666666666666</v>
          </cell>
          <cell r="Q793">
            <v>0</v>
          </cell>
          <cell r="R793">
            <v>0</v>
          </cell>
          <cell r="T793">
            <v>793</v>
          </cell>
          <cell r="U793">
            <v>0</v>
          </cell>
          <cell r="V793">
            <v>0</v>
          </cell>
          <cell r="W793">
            <v>0</v>
          </cell>
          <cell r="X793">
            <v>0</v>
          </cell>
          <cell r="Y793">
            <v>0</v>
          </cell>
          <cell r="Z793">
            <v>0</v>
          </cell>
          <cell r="AA793">
            <v>0</v>
          </cell>
        </row>
        <row r="794">
          <cell r="B794" t="str">
            <v>Shift 3</v>
          </cell>
          <cell r="C794">
            <v>0</v>
          </cell>
          <cell r="D794">
            <v>0</v>
          </cell>
          <cell r="E794">
            <v>0</v>
          </cell>
          <cell r="F794">
            <v>0</v>
          </cell>
          <cell r="G794">
            <v>0</v>
          </cell>
          <cell r="H794">
            <v>0</v>
          </cell>
          <cell r="I794">
            <v>0.5</v>
          </cell>
          <cell r="J794">
            <v>4</v>
          </cell>
          <cell r="K794">
            <v>3.5</v>
          </cell>
          <cell r="L794">
            <v>0</v>
          </cell>
          <cell r="M794">
            <v>0.95</v>
          </cell>
          <cell r="N794">
            <v>1</v>
          </cell>
          <cell r="O794">
            <v>0.875</v>
          </cell>
          <cell r="P794">
            <v>6.25E-2</v>
          </cell>
          <cell r="Q794">
            <v>0</v>
          </cell>
          <cell r="R794">
            <v>0</v>
          </cell>
          <cell r="T794">
            <v>794</v>
          </cell>
          <cell r="U794">
            <v>0</v>
          </cell>
          <cell r="V794">
            <v>0</v>
          </cell>
          <cell r="W794">
            <v>0</v>
          </cell>
          <cell r="X794">
            <v>0</v>
          </cell>
          <cell r="Y794">
            <v>0</v>
          </cell>
          <cell r="Z794">
            <v>0</v>
          </cell>
          <cell r="AA794">
            <v>0</v>
          </cell>
        </row>
        <row r="795">
          <cell r="B795" t="str">
            <v>Shift 6</v>
          </cell>
          <cell r="C795">
            <v>294</v>
          </cell>
          <cell r="D795">
            <v>0</v>
          </cell>
          <cell r="E795">
            <v>60.827586206896555</v>
          </cell>
          <cell r="F795">
            <v>0</v>
          </cell>
          <cell r="G795">
            <v>4.833333333333333</v>
          </cell>
          <cell r="H795">
            <v>0</v>
          </cell>
          <cell r="I795">
            <v>0</v>
          </cell>
          <cell r="J795">
            <v>6.166666666666667</v>
          </cell>
          <cell r="K795">
            <v>0</v>
          </cell>
          <cell r="L795">
            <v>0</v>
          </cell>
          <cell r="M795">
            <v>0.95</v>
          </cell>
          <cell r="N795">
            <v>1</v>
          </cell>
          <cell r="O795">
            <v>0.875</v>
          </cell>
          <cell r="P795">
            <v>0.43939393939393939</v>
          </cell>
          <cell r="Q795">
            <v>0</v>
          </cell>
          <cell r="R795">
            <v>0</v>
          </cell>
          <cell r="T795">
            <v>795</v>
          </cell>
          <cell r="U795">
            <v>0</v>
          </cell>
          <cell r="V795">
            <v>0</v>
          </cell>
          <cell r="W795">
            <v>0</v>
          </cell>
          <cell r="X795">
            <v>0</v>
          </cell>
          <cell r="Y795">
            <v>0</v>
          </cell>
          <cell r="Z795">
            <v>0</v>
          </cell>
          <cell r="AA795">
            <v>0</v>
          </cell>
        </row>
        <row r="796">
          <cell r="B796" t="str">
            <v>Shift 7</v>
          </cell>
          <cell r="C796">
            <v>0</v>
          </cell>
          <cell r="D796">
            <v>0</v>
          </cell>
          <cell r="E796">
            <v>0</v>
          </cell>
          <cell r="F796">
            <v>0</v>
          </cell>
          <cell r="G796">
            <v>0</v>
          </cell>
          <cell r="H796">
            <v>0</v>
          </cell>
          <cell r="I796">
            <v>0.5</v>
          </cell>
          <cell r="J796">
            <v>9</v>
          </cell>
          <cell r="K796">
            <v>3.5</v>
          </cell>
          <cell r="L796">
            <v>0</v>
          </cell>
          <cell r="M796">
            <v>0.95</v>
          </cell>
          <cell r="N796">
            <v>1</v>
          </cell>
          <cell r="O796">
            <v>0.875</v>
          </cell>
          <cell r="P796">
            <v>3.8461538461538464E-2</v>
          </cell>
          <cell r="Q796">
            <v>0</v>
          </cell>
          <cell r="R796">
            <v>0</v>
          </cell>
          <cell r="T796">
            <v>796</v>
          </cell>
          <cell r="U796">
            <v>0</v>
          </cell>
          <cell r="V796">
            <v>0</v>
          </cell>
          <cell r="W796">
            <v>0</v>
          </cell>
          <cell r="X796">
            <v>0</v>
          </cell>
          <cell r="Y796">
            <v>0</v>
          </cell>
          <cell r="Z796">
            <v>0</v>
          </cell>
          <cell r="AA796">
            <v>0</v>
          </cell>
        </row>
        <row r="797">
          <cell r="B797" t="str">
            <v>TOTAL</v>
          </cell>
          <cell r="C797">
            <v>294</v>
          </cell>
          <cell r="D797">
            <v>0</v>
          </cell>
          <cell r="E797">
            <v>60.827586206896555</v>
          </cell>
          <cell r="F797">
            <v>0</v>
          </cell>
          <cell r="G797">
            <v>4.833333333333333</v>
          </cell>
          <cell r="H797">
            <v>0</v>
          </cell>
          <cell r="I797">
            <v>0.5</v>
          </cell>
          <cell r="J797">
            <v>15.166666666666668</v>
          </cell>
          <cell r="K797">
            <v>3.5</v>
          </cell>
          <cell r="L797">
            <v>0</v>
          </cell>
          <cell r="M797">
            <v>0.95</v>
          </cell>
          <cell r="N797">
            <v>1</v>
          </cell>
          <cell r="O797">
            <v>0.875</v>
          </cell>
          <cell r="P797">
            <v>0.22222222222222221</v>
          </cell>
          <cell r="Q797" t="str">
            <v>Hiras Silaban</v>
          </cell>
          <cell r="R797" t="str">
            <v>Fresye A L</v>
          </cell>
          <cell r="T797">
            <v>797</v>
          </cell>
          <cell r="U797">
            <v>0</v>
          </cell>
          <cell r="V797">
            <v>0</v>
          </cell>
          <cell r="W797">
            <v>0</v>
          </cell>
          <cell r="X797">
            <v>0</v>
          </cell>
          <cell r="Y797">
            <v>0</v>
          </cell>
          <cell r="Z797">
            <v>0</v>
          </cell>
          <cell r="AA797">
            <v>0</v>
          </cell>
        </row>
        <row r="798">
          <cell r="T798">
            <v>798</v>
          </cell>
        </row>
        <row r="799">
          <cell r="B799" t="str">
            <v>TIME</v>
          </cell>
          <cell r="C799" t="str">
            <v>WASTE</v>
          </cell>
          <cell r="D799" t="str">
            <v>KPLMEX002</v>
          </cell>
          <cell r="E799" t="str">
            <v>TYPE</v>
          </cell>
          <cell r="F799" t="str">
            <v>PC 5500</v>
          </cell>
          <cell r="H799" t="str">
            <v>Plan Prod'ty :</v>
          </cell>
          <cell r="J799">
            <v>0</v>
          </cell>
          <cell r="M799" t="str">
            <v>Distance :</v>
          </cell>
          <cell r="O799">
            <v>0</v>
          </cell>
          <cell r="T799">
            <v>799</v>
          </cell>
          <cell r="U799" t="str">
            <v>KPLMEX002</v>
          </cell>
        </row>
        <row r="800">
          <cell r="C800" t="str">
            <v>MAT</v>
          </cell>
          <cell r="D800" t="str">
            <v>PROD</v>
          </cell>
          <cell r="E800" t="str">
            <v>PROD'TY</v>
          </cell>
          <cell r="F800" t="str">
            <v>Q'TY DT</v>
          </cell>
          <cell r="J800" t="str">
            <v>HOURS</v>
          </cell>
          <cell r="Q800" t="str">
            <v>REMARK PRODUKTIVITAS</v>
          </cell>
          <cell r="T800">
            <v>800</v>
          </cell>
          <cell r="U800" t="str">
            <v>ROM</v>
          </cell>
          <cell r="V800" t="str">
            <v>Crush1</v>
          </cell>
          <cell r="W800" t="str">
            <v>Crush2</v>
          </cell>
          <cell r="X800" t="str">
            <v>Crush3</v>
          </cell>
          <cell r="Y800" t="str">
            <v>Crush4</v>
          </cell>
          <cell r="Z800" t="str">
            <v>Crush5</v>
          </cell>
          <cell r="AA800" t="str">
            <v>Crush6</v>
          </cell>
        </row>
        <row r="801">
          <cell r="E801" t="str">
            <v>( By work )</v>
          </cell>
          <cell r="F801" t="str">
            <v>785</v>
          </cell>
          <cell r="G801" t="str">
            <v>785-CB</v>
          </cell>
          <cell r="H801" t="str">
            <v>A40/HM</v>
          </cell>
          <cell r="I801" t="str">
            <v>Total</v>
          </cell>
          <cell r="J801" t="str">
            <v>Work</v>
          </cell>
          <cell r="K801" t="str">
            <v>General</v>
          </cell>
          <cell r="L801" t="str">
            <v>Delay</v>
          </cell>
          <cell r="M801" t="str">
            <v>Idle</v>
          </cell>
          <cell r="N801" t="str">
            <v>Rain</v>
          </cell>
          <cell r="O801" t="str">
            <v>Slipp</v>
          </cell>
          <cell r="P801" t="str">
            <v>B/D</v>
          </cell>
          <cell r="T801">
            <v>801</v>
          </cell>
        </row>
        <row r="802">
          <cell r="B802" t="str">
            <v>07  - 08</v>
          </cell>
          <cell r="C802" t="str">
            <v>CC</v>
          </cell>
          <cell r="D802">
            <v>0</v>
          </cell>
          <cell r="E802">
            <v>0</v>
          </cell>
          <cell r="F802">
            <v>0</v>
          </cell>
          <cell r="G802">
            <v>0</v>
          </cell>
          <cell r="H802">
            <v>0</v>
          </cell>
          <cell r="I802">
            <v>0</v>
          </cell>
          <cell r="J802">
            <v>0</v>
          </cell>
          <cell r="K802">
            <v>60</v>
          </cell>
          <cell r="L802">
            <v>0</v>
          </cell>
          <cell r="M802">
            <v>0</v>
          </cell>
          <cell r="N802">
            <v>0</v>
          </cell>
          <cell r="O802">
            <v>0</v>
          </cell>
          <cell r="Q802" t="str">
            <v>Cleaning Coal</v>
          </cell>
          <cell r="T802">
            <v>802</v>
          </cell>
          <cell r="U802">
            <v>0</v>
          </cell>
          <cell r="V802">
            <v>0</v>
          </cell>
          <cell r="W802">
            <v>0</v>
          </cell>
          <cell r="X802">
            <v>0</v>
          </cell>
          <cell r="Y802">
            <v>0</v>
          </cell>
          <cell r="Z802">
            <v>0</v>
          </cell>
          <cell r="AA802">
            <v>0</v>
          </cell>
        </row>
        <row r="803">
          <cell r="B803" t="str">
            <v>08  - 09</v>
          </cell>
          <cell r="C803" t="str">
            <v>CC</v>
          </cell>
          <cell r="D803">
            <v>0</v>
          </cell>
          <cell r="E803">
            <v>0</v>
          </cell>
          <cell r="F803">
            <v>0</v>
          </cell>
          <cell r="G803">
            <v>0</v>
          </cell>
          <cell r="H803">
            <v>0</v>
          </cell>
          <cell r="I803">
            <v>0</v>
          </cell>
          <cell r="J803">
            <v>0</v>
          </cell>
          <cell r="K803">
            <v>60</v>
          </cell>
          <cell r="L803">
            <v>0</v>
          </cell>
          <cell r="M803">
            <v>0</v>
          </cell>
          <cell r="N803">
            <v>0</v>
          </cell>
          <cell r="O803">
            <v>0</v>
          </cell>
          <cell r="Q803" t="str">
            <v>Cleaning Coal</v>
          </cell>
          <cell r="T803">
            <v>803</v>
          </cell>
          <cell r="U803">
            <v>0</v>
          </cell>
          <cell r="V803">
            <v>0</v>
          </cell>
          <cell r="W803">
            <v>0</v>
          </cell>
          <cell r="X803">
            <v>0</v>
          </cell>
          <cell r="Y803">
            <v>0</v>
          </cell>
          <cell r="Z803">
            <v>0</v>
          </cell>
          <cell r="AA803">
            <v>0</v>
          </cell>
        </row>
        <row r="804">
          <cell r="B804" t="str">
            <v>09  - 10</v>
          </cell>
          <cell r="C804" t="str">
            <v>CC</v>
          </cell>
          <cell r="D804">
            <v>0</v>
          </cell>
          <cell r="E804">
            <v>0</v>
          </cell>
          <cell r="F804">
            <v>0</v>
          </cell>
          <cell r="G804">
            <v>0</v>
          </cell>
          <cell r="H804">
            <v>0</v>
          </cell>
          <cell r="I804">
            <v>0</v>
          </cell>
          <cell r="J804">
            <v>0</v>
          </cell>
          <cell r="K804">
            <v>60</v>
          </cell>
          <cell r="L804">
            <v>0</v>
          </cell>
          <cell r="M804">
            <v>0</v>
          </cell>
          <cell r="N804">
            <v>0</v>
          </cell>
          <cell r="O804">
            <v>0</v>
          </cell>
          <cell r="Q804" t="str">
            <v>Cleaning Coal</v>
          </cell>
          <cell r="T804">
            <v>804</v>
          </cell>
          <cell r="U804">
            <v>0</v>
          </cell>
          <cell r="V804">
            <v>0</v>
          </cell>
          <cell r="W804">
            <v>0</v>
          </cell>
          <cell r="X804">
            <v>0</v>
          </cell>
          <cell r="Y804">
            <v>0</v>
          </cell>
          <cell r="Z804">
            <v>0</v>
          </cell>
          <cell r="AA804">
            <v>0</v>
          </cell>
        </row>
        <row r="805">
          <cell r="B805" t="str">
            <v>10  - 11</v>
          </cell>
          <cell r="C805" t="str">
            <v>CC</v>
          </cell>
          <cell r="D805">
            <v>0</v>
          </cell>
          <cell r="E805">
            <v>0</v>
          </cell>
          <cell r="F805">
            <v>0</v>
          </cell>
          <cell r="G805">
            <v>0</v>
          </cell>
          <cell r="H805">
            <v>0</v>
          </cell>
          <cell r="I805">
            <v>0</v>
          </cell>
          <cell r="J805">
            <v>0</v>
          </cell>
          <cell r="K805">
            <v>60</v>
          </cell>
          <cell r="L805">
            <v>0</v>
          </cell>
          <cell r="M805">
            <v>0</v>
          </cell>
          <cell r="N805">
            <v>0</v>
          </cell>
          <cell r="O805">
            <v>0</v>
          </cell>
          <cell r="Q805" t="str">
            <v>Cleaning Coal</v>
          </cell>
          <cell r="T805">
            <v>805</v>
          </cell>
          <cell r="U805">
            <v>0</v>
          </cell>
          <cell r="V805">
            <v>0</v>
          </cell>
          <cell r="W805">
            <v>0</v>
          </cell>
          <cell r="X805">
            <v>0</v>
          </cell>
          <cell r="Y805">
            <v>0</v>
          </cell>
          <cell r="Z805">
            <v>0</v>
          </cell>
          <cell r="AA805">
            <v>0</v>
          </cell>
        </row>
        <row r="806">
          <cell r="B806" t="str">
            <v>11  - 12</v>
          </cell>
          <cell r="C806" t="str">
            <v>CC</v>
          </cell>
          <cell r="D806">
            <v>0</v>
          </cell>
          <cell r="E806">
            <v>0</v>
          </cell>
          <cell r="F806">
            <v>0</v>
          </cell>
          <cell r="G806">
            <v>0</v>
          </cell>
          <cell r="H806">
            <v>0</v>
          </cell>
          <cell r="I806">
            <v>0</v>
          </cell>
          <cell r="J806">
            <v>0</v>
          </cell>
          <cell r="K806">
            <v>60</v>
          </cell>
          <cell r="L806">
            <v>0</v>
          </cell>
          <cell r="M806">
            <v>0</v>
          </cell>
          <cell r="N806">
            <v>0</v>
          </cell>
          <cell r="O806">
            <v>0</v>
          </cell>
          <cell r="Q806" t="str">
            <v>Cleaning Coal</v>
          </cell>
          <cell r="T806">
            <v>806</v>
          </cell>
          <cell r="U806">
            <v>0</v>
          </cell>
          <cell r="V806">
            <v>0</v>
          </cell>
          <cell r="W806">
            <v>0</v>
          </cell>
          <cell r="X806">
            <v>0</v>
          </cell>
          <cell r="Y806">
            <v>0</v>
          </cell>
          <cell r="Z806">
            <v>0</v>
          </cell>
          <cell r="AA806">
            <v>0</v>
          </cell>
        </row>
        <row r="807">
          <cell r="B807" t="str">
            <v>12  - 13</v>
          </cell>
          <cell r="C807" t="str">
            <v>CC</v>
          </cell>
          <cell r="D807">
            <v>0</v>
          </cell>
          <cell r="E807">
            <v>0</v>
          </cell>
          <cell r="F807">
            <v>0</v>
          </cell>
          <cell r="G807">
            <v>0</v>
          </cell>
          <cell r="H807">
            <v>0</v>
          </cell>
          <cell r="I807">
            <v>0</v>
          </cell>
          <cell r="J807">
            <v>0</v>
          </cell>
          <cell r="K807">
            <v>0</v>
          </cell>
          <cell r="L807">
            <v>60</v>
          </cell>
          <cell r="M807">
            <v>0</v>
          </cell>
          <cell r="N807">
            <v>0</v>
          </cell>
          <cell r="O807">
            <v>0</v>
          </cell>
          <cell r="Q807" t="str">
            <v>Rest Time</v>
          </cell>
          <cell r="T807">
            <v>807</v>
          </cell>
          <cell r="U807">
            <v>0</v>
          </cell>
          <cell r="V807">
            <v>0</v>
          </cell>
          <cell r="W807">
            <v>0</v>
          </cell>
          <cell r="X807">
            <v>0</v>
          </cell>
          <cell r="Y807">
            <v>0</v>
          </cell>
          <cell r="Z807">
            <v>0</v>
          </cell>
          <cell r="AA807">
            <v>0</v>
          </cell>
        </row>
        <row r="808">
          <cell r="B808" t="str">
            <v>13  -  14</v>
          </cell>
          <cell r="C808" t="str">
            <v>CC</v>
          </cell>
          <cell r="D808">
            <v>0</v>
          </cell>
          <cell r="E808">
            <v>0</v>
          </cell>
          <cell r="F808">
            <v>0</v>
          </cell>
          <cell r="G808">
            <v>0</v>
          </cell>
          <cell r="H808">
            <v>0</v>
          </cell>
          <cell r="I808">
            <v>0</v>
          </cell>
          <cell r="J808">
            <v>0</v>
          </cell>
          <cell r="K808">
            <v>60</v>
          </cell>
          <cell r="L808">
            <v>0</v>
          </cell>
          <cell r="M808">
            <v>0</v>
          </cell>
          <cell r="N808">
            <v>0</v>
          </cell>
          <cell r="O808">
            <v>0</v>
          </cell>
          <cell r="Q808" t="str">
            <v>Cleaning Coal</v>
          </cell>
          <cell r="T808">
            <v>808</v>
          </cell>
          <cell r="U808">
            <v>0</v>
          </cell>
          <cell r="V808">
            <v>0</v>
          </cell>
          <cell r="W808">
            <v>0</v>
          </cell>
          <cell r="X808">
            <v>0</v>
          </cell>
          <cell r="Y808">
            <v>0</v>
          </cell>
          <cell r="Z808">
            <v>0</v>
          </cell>
          <cell r="AA808">
            <v>0</v>
          </cell>
        </row>
        <row r="809">
          <cell r="B809" t="str">
            <v>14  -  15</v>
          </cell>
          <cell r="C809" t="str">
            <v>CC</v>
          </cell>
          <cell r="D809">
            <v>0</v>
          </cell>
          <cell r="E809">
            <v>0</v>
          </cell>
          <cell r="F809">
            <v>0</v>
          </cell>
          <cell r="G809">
            <v>0</v>
          </cell>
          <cell r="H809">
            <v>0</v>
          </cell>
          <cell r="I809">
            <v>0</v>
          </cell>
          <cell r="J809">
            <v>0</v>
          </cell>
          <cell r="K809">
            <v>60</v>
          </cell>
          <cell r="L809">
            <v>0</v>
          </cell>
          <cell r="M809">
            <v>0</v>
          </cell>
          <cell r="N809">
            <v>0</v>
          </cell>
          <cell r="O809">
            <v>0</v>
          </cell>
          <cell r="Q809" t="str">
            <v>Cleaning Coal</v>
          </cell>
          <cell r="T809">
            <v>809</v>
          </cell>
          <cell r="U809">
            <v>0</v>
          </cell>
          <cell r="V809">
            <v>0</v>
          </cell>
          <cell r="W809">
            <v>0</v>
          </cell>
          <cell r="X809">
            <v>0</v>
          </cell>
          <cell r="Y809">
            <v>0</v>
          </cell>
          <cell r="Z809">
            <v>0</v>
          </cell>
          <cell r="AA809">
            <v>0</v>
          </cell>
        </row>
        <row r="810">
          <cell r="B810" t="str">
            <v>15  -  16</v>
          </cell>
          <cell r="C810" t="str">
            <v>CC</v>
          </cell>
          <cell r="D810">
            <v>0</v>
          </cell>
          <cell r="E810">
            <v>0</v>
          </cell>
          <cell r="F810">
            <v>0</v>
          </cell>
          <cell r="G810">
            <v>0</v>
          </cell>
          <cell r="H810">
            <v>0</v>
          </cell>
          <cell r="I810">
            <v>0</v>
          </cell>
          <cell r="J810">
            <v>0</v>
          </cell>
          <cell r="K810">
            <v>60</v>
          </cell>
          <cell r="L810">
            <v>0</v>
          </cell>
          <cell r="M810">
            <v>0</v>
          </cell>
          <cell r="N810">
            <v>0</v>
          </cell>
          <cell r="O810">
            <v>0</v>
          </cell>
          <cell r="Q810" t="str">
            <v>Cleaning Coal</v>
          </cell>
          <cell r="T810">
            <v>810</v>
          </cell>
          <cell r="U810">
            <v>0</v>
          </cell>
          <cell r="V810">
            <v>0</v>
          </cell>
          <cell r="W810">
            <v>0</v>
          </cell>
          <cell r="X810">
            <v>0</v>
          </cell>
          <cell r="Y810">
            <v>0</v>
          </cell>
          <cell r="Z810">
            <v>0</v>
          </cell>
          <cell r="AA810">
            <v>0</v>
          </cell>
        </row>
        <row r="811">
          <cell r="B811" t="str">
            <v>16  -  17</v>
          </cell>
          <cell r="C811" t="str">
            <v>CC</v>
          </cell>
          <cell r="D811">
            <v>0</v>
          </cell>
          <cell r="E811">
            <v>0</v>
          </cell>
          <cell r="F811">
            <v>0</v>
          </cell>
          <cell r="G811">
            <v>0</v>
          </cell>
          <cell r="H811">
            <v>0</v>
          </cell>
          <cell r="I811">
            <v>0</v>
          </cell>
          <cell r="J811">
            <v>0</v>
          </cell>
          <cell r="K811">
            <v>60</v>
          </cell>
          <cell r="L811">
            <v>0</v>
          </cell>
          <cell r="M811">
            <v>0</v>
          </cell>
          <cell r="N811">
            <v>0</v>
          </cell>
          <cell r="O811">
            <v>0</v>
          </cell>
          <cell r="Q811" t="str">
            <v>Cleaning Coal</v>
          </cell>
          <cell r="T811">
            <v>811</v>
          </cell>
          <cell r="U811">
            <v>0</v>
          </cell>
          <cell r="V811">
            <v>0</v>
          </cell>
          <cell r="W811">
            <v>0</v>
          </cell>
          <cell r="X811">
            <v>0</v>
          </cell>
          <cell r="Y811">
            <v>0</v>
          </cell>
          <cell r="Z811">
            <v>0</v>
          </cell>
          <cell r="AA811">
            <v>0</v>
          </cell>
        </row>
        <row r="812">
          <cell r="B812" t="str">
            <v>17  -  18</v>
          </cell>
          <cell r="C812" t="str">
            <v>CC</v>
          </cell>
          <cell r="D812">
            <v>0</v>
          </cell>
          <cell r="E812">
            <v>0</v>
          </cell>
          <cell r="F812">
            <v>0</v>
          </cell>
          <cell r="G812">
            <v>0</v>
          </cell>
          <cell r="H812">
            <v>0</v>
          </cell>
          <cell r="I812">
            <v>0</v>
          </cell>
          <cell r="J812">
            <v>0</v>
          </cell>
          <cell r="K812">
            <v>30</v>
          </cell>
          <cell r="L812">
            <v>30</v>
          </cell>
          <cell r="M812">
            <v>0</v>
          </cell>
          <cell r="N812">
            <v>0</v>
          </cell>
          <cell r="O812">
            <v>0</v>
          </cell>
          <cell r="Q812" t="str">
            <v>Shift Change</v>
          </cell>
          <cell r="T812">
            <v>812</v>
          </cell>
          <cell r="U812">
            <v>0</v>
          </cell>
          <cell r="V812">
            <v>0</v>
          </cell>
          <cell r="W812">
            <v>0</v>
          </cell>
          <cell r="X812">
            <v>0</v>
          </cell>
          <cell r="Y812">
            <v>0</v>
          </cell>
          <cell r="Z812">
            <v>0</v>
          </cell>
          <cell r="AA812">
            <v>0</v>
          </cell>
        </row>
        <row r="813">
          <cell r="B813" t="str">
            <v>18  -  19</v>
          </cell>
          <cell r="C813" t="str">
            <v>CC</v>
          </cell>
          <cell r="D813">
            <v>0</v>
          </cell>
          <cell r="E813">
            <v>0</v>
          </cell>
          <cell r="F813">
            <v>0</v>
          </cell>
          <cell r="G813">
            <v>0</v>
          </cell>
          <cell r="H813">
            <v>0</v>
          </cell>
          <cell r="I813">
            <v>0</v>
          </cell>
          <cell r="J813">
            <v>0</v>
          </cell>
          <cell r="K813">
            <v>60</v>
          </cell>
          <cell r="L813">
            <v>0</v>
          </cell>
          <cell r="M813">
            <v>0</v>
          </cell>
          <cell r="N813">
            <v>0</v>
          </cell>
          <cell r="O813">
            <v>0</v>
          </cell>
          <cell r="Q813" t="str">
            <v>Cleaning Coal</v>
          </cell>
          <cell r="T813">
            <v>813</v>
          </cell>
          <cell r="U813">
            <v>0</v>
          </cell>
          <cell r="V813">
            <v>0</v>
          </cell>
          <cell r="W813">
            <v>0</v>
          </cell>
          <cell r="X813">
            <v>0</v>
          </cell>
          <cell r="Y813">
            <v>0</v>
          </cell>
          <cell r="Z813">
            <v>0</v>
          </cell>
          <cell r="AA813">
            <v>0</v>
          </cell>
        </row>
        <row r="814">
          <cell r="B814" t="str">
            <v>19  -  20</v>
          </cell>
          <cell r="C814" t="str">
            <v>CC</v>
          </cell>
          <cell r="D814">
            <v>0</v>
          </cell>
          <cell r="E814">
            <v>0</v>
          </cell>
          <cell r="F814">
            <v>0</v>
          </cell>
          <cell r="G814">
            <v>0</v>
          </cell>
          <cell r="H814">
            <v>0</v>
          </cell>
          <cell r="I814">
            <v>0</v>
          </cell>
          <cell r="J814">
            <v>0</v>
          </cell>
          <cell r="K814">
            <v>60</v>
          </cell>
          <cell r="L814">
            <v>0</v>
          </cell>
          <cell r="M814">
            <v>0</v>
          </cell>
          <cell r="N814">
            <v>0</v>
          </cell>
          <cell r="O814">
            <v>0</v>
          </cell>
          <cell r="Q814" t="str">
            <v>Cleaning Coal</v>
          </cell>
          <cell r="T814">
            <v>814</v>
          </cell>
          <cell r="U814">
            <v>0</v>
          </cell>
          <cell r="V814">
            <v>0</v>
          </cell>
          <cell r="W814">
            <v>0</v>
          </cell>
          <cell r="X814">
            <v>0</v>
          </cell>
          <cell r="Y814">
            <v>0</v>
          </cell>
          <cell r="Z814">
            <v>0</v>
          </cell>
          <cell r="AA814">
            <v>0</v>
          </cell>
        </row>
        <row r="815">
          <cell r="B815" t="str">
            <v>20  -  21</v>
          </cell>
          <cell r="C815" t="str">
            <v>CC</v>
          </cell>
          <cell r="D815">
            <v>0</v>
          </cell>
          <cell r="E815">
            <v>0</v>
          </cell>
          <cell r="F815">
            <v>0</v>
          </cell>
          <cell r="G815">
            <v>0</v>
          </cell>
          <cell r="H815">
            <v>0</v>
          </cell>
          <cell r="I815">
            <v>0</v>
          </cell>
          <cell r="J815">
            <v>0</v>
          </cell>
          <cell r="K815">
            <v>60</v>
          </cell>
          <cell r="L815">
            <v>0</v>
          </cell>
          <cell r="M815">
            <v>0</v>
          </cell>
          <cell r="N815">
            <v>0</v>
          </cell>
          <cell r="O815">
            <v>0</v>
          </cell>
          <cell r="Q815" t="str">
            <v>Cleaning Coal</v>
          </cell>
          <cell r="T815">
            <v>815</v>
          </cell>
          <cell r="U815">
            <v>0</v>
          </cell>
          <cell r="V815">
            <v>0</v>
          </cell>
          <cell r="W815">
            <v>0</v>
          </cell>
          <cell r="X815">
            <v>0</v>
          </cell>
          <cell r="Y815">
            <v>0</v>
          </cell>
          <cell r="Z815">
            <v>0</v>
          </cell>
          <cell r="AA815">
            <v>0</v>
          </cell>
        </row>
        <row r="816">
          <cell r="B816" t="str">
            <v>21  -  22</v>
          </cell>
          <cell r="C816" t="str">
            <v>CC</v>
          </cell>
          <cell r="D816">
            <v>0</v>
          </cell>
          <cell r="E816">
            <v>0</v>
          </cell>
          <cell r="F816">
            <v>0</v>
          </cell>
          <cell r="G816">
            <v>0</v>
          </cell>
          <cell r="H816">
            <v>0</v>
          </cell>
          <cell r="I816">
            <v>0</v>
          </cell>
          <cell r="J816">
            <v>0</v>
          </cell>
          <cell r="K816">
            <v>60</v>
          </cell>
          <cell r="L816">
            <v>0</v>
          </cell>
          <cell r="M816">
            <v>0</v>
          </cell>
          <cell r="N816">
            <v>0</v>
          </cell>
          <cell r="O816">
            <v>0</v>
          </cell>
          <cell r="Q816" t="str">
            <v>Cleaning Coal</v>
          </cell>
          <cell r="T816">
            <v>816</v>
          </cell>
          <cell r="U816">
            <v>0</v>
          </cell>
          <cell r="V816">
            <v>0</v>
          </cell>
          <cell r="W816">
            <v>0</v>
          </cell>
          <cell r="X816">
            <v>0</v>
          </cell>
          <cell r="Y816">
            <v>0</v>
          </cell>
          <cell r="Z816">
            <v>0</v>
          </cell>
          <cell r="AA816">
            <v>0</v>
          </cell>
        </row>
        <row r="817">
          <cell r="B817" t="str">
            <v>22  -  23</v>
          </cell>
          <cell r="C817" t="str">
            <v>CC</v>
          </cell>
          <cell r="D817">
            <v>0</v>
          </cell>
          <cell r="E817">
            <v>0</v>
          </cell>
          <cell r="F817">
            <v>0</v>
          </cell>
          <cell r="G817">
            <v>0</v>
          </cell>
          <cell r="H817">
            <v>0</v>
          </cell>
          <cell r="I817">
            <v>0</v>
          </cell>
          <cell r="J817">
            <v>0</v>
          </cell>
          <cell r="K817">
            <v>60</v>
          </cell>
          <cell r="L817">
            <v>0</v>
          </cell>
          <cell r="M817">
            <v>0</v>
          </cell>
          <cell r="N817">
            <v>0</v>
          </cell>
          <cell r="O817">
            <v>0</v>
          </cell>
          <cell r="Q817" t="str">
            <v>Cleaning Coal</v>
          </cell>
          <cell r="T817">
            <v>817</v>
          </cell>
          <cell r="U817">
            <v>0</v>
          </cell>
          <cell r="V817">
            <v>0</v>
          </cell>
          <cell r="W817">
            <v>0</v>
          </cell>
          <cell r="X817">
            <v>0</v>
          </cell>
          <cell r="Y817">
            <v>0</v>
          </cell>
          <cell r="Z817">
            <v>0</v>
          </cell>
          <cell r="AA817">
            <v>0</v>
          </cell>
        </row>
        <row r="818">
          <cell r="B818" t="str">
            <v>23  -  24</v>
          </cell>
          <cell r="C818" t="str">
            <v>CC</v>
          </cell>
          <cell r="D818">
            <v>0</v>
          </cell>
          <cell r="E818">
            <v>0</v>
          </cell>
          <cell r="F818">
            <v>0</v>
          </cell>
          <cell r="G818">
            <v>0</v>
          </cell>
          <cell r="H818">
            <v>0</v>
          </cell>
          <cell r="I818">
            <v>0</v>
          </cell>
          <cell r="J818">
            <v>0</v>
          </cell>
          <cell r="K818">
            <v>0</v>
          </cell>
          <cell r="L818">
            <v>60</v>
          </cell>
          <cell r="M818">
            <v>0</v>
          </cell>
          <cell r="N818">
            <v>0</v>
          </cell>
          <cell r="O818">
            <v>0</v>
          </cell>
          <cell r="Q818" t="str">
            <v>Rest Time</v>
          </cell>
          <cell r="T818">
            <v>818</v>
          </cell>
          <cell r="U818">
            <v>0</v>
          </cell>
          <cell r="V818">
            <v>0</v>
          </cell>
          <cell r="W818">
            <v>0</v>
          </cell>
          <cell r="X818">
            <v>0</v>
          </cell>
          <cell r="Y818">
            <v>0</v>
          </cell>
          <cell r="Z818">
            <v>0</v>
          </cell>
          <cell r="AA818">
            <v>0</v>
          </cell>
        </row>
        <row r="819">
          <cell r="B819" t="str">
            <v>24  -  01</v>
          </cell>
          <cell r="C819" t="str">
            <v>CC</v>
          </cell>
          <cell r="D819">
            <v>0</v>
          </cell>
          <cell r="E819">
            <v>0</v>
          </cell>
          <cell r="F819">
            <v>0</v>
          </cell>
          <cell r="G819">
            <v>0</v>
          </cell>
          <cell r="H819">
            <v>0</v>
          </cell>
          <cell r="I819">
            <v>0</v>
          </cell>
          <cell r="J819">
            <v>0</v>
          </cell>
          <cell r="K819">
            <v>60</v>
          </cell>
          <cell r="L819">
            <v>0</v>
          </cell>
          <cell r="M819">
            <v>0</v>
          </cell>
          <cell r="N819">
            <v>0</v>
          </cell>
          <cell r="O819">
            <v>0</v>
          </cell>
          <cell r="Q819" t="str">
            <v>Cleaning Coal</v>
          </cell>
          <cell r="T819">
            <v>819</v>
          </cell>
          <cell r="U819">
            <v>0</v>
          </cell>
          <cell r="V819">
            <v>0</v>
          </cell>
          <cell r="W819">
            <v>0</v>
          </cell>
          <cell r="X819">
            <v>0</v>
          </cell>
          <cell r="Y819">
            <v>0</v>
          </cell>
          <cell r="Z819">
            <v>0</v>
          </cell>
          <cell r="AA819">
            <v>0</v>
          </cell>
        </row>
        <row r="820">
          <cell r="B820" t="str">
            <v>01  -  02</v>
          </cell>
          <cell r="C820" t="str">
            <v>CC</v>
          </cell>
          <cell r="D820">
            <v>0</v>
          </cell>
          <cell r="E820">
            <v>0</v>
          </cell>
          <cell r="F820">
            <v>0</v>
          </cell>
          <cell r="G820">
            <v>0</v>
          </cell>
          <cell r="H820">
            <v>0</v>
          </cell>
          <cell r="I820">
            <v>0</v>
          </cell>
          <cell r="J820">
            <v>0</v>
          </cell>
          <cell r="K820">
            <v>60</v>
          </cell>
          <cell r="L820">
            <v>0</v>
          </cell>
          <cell r="M820">
            <v>0</v>
          </cell>
          <cell r="N820">
            <v>0</v>
          </cell>
          <cell r="O820">
            <v>0</v>
          </cell>
          <cell r="Q820" t="str">
            <v>Cleaning Coal</v>
          </cell>
          <cell r="T820">
            <v>820</v>
          </cell>
          <cell r="U820">
            <v>0</v>
          </cell>
          <cell r="V820">
            <v>0</v>
          </cell>
          <cell r="W820">
            <v>0</v>
          </cell>
          <cell r="X820">
            <v>0</v>
          </cell>
          <cell r="Y820">
            <v>0</v>
          </cell>
          <cell r="Z820">
            <v>0</v>
          </cell>
          <cell r="AA820">
            <v>0</v>
          </cell>
        </row>
        <row r="821">
          <cell r="B821" t="str">
            <v>02  -  03</v>
          </cell>
          <cell r="C821" t="str">
            <v>CC</v>
          </cell>
          <cell r="D821">
            <v>0</v>
          </cell>
          <cell r="E821">
            <v>0</v>
          </cell>
          <cell r="F821">
            <v>0</v>
          </cell>
          <cell r="G821">
            <v>0</v>
          </cell>
          <cell r="H821">
            <v>0</v>
          </cell>
          <cell r="I821">
            <v>0</v>
          </cell>
          <cell r="J821">
            <v>0</v>
          </cell>
          <cell r="K821">
            <v>60</v>
          </cell>
          <cell r="L821">
            <v>0</v>
          </cell>
          <cell r="M821">
            <v>0</v>
          </cell>
          <cell r="N821">
            <v>0</v>
          </cell>
          <cell r="O821">
            <v>0</v>
          </cell>
          <cell r="Q821" t="str">
            <v>Cleaning Coal</v>
          </cell>
          <cell r="T821">
            <v>821</v>
          </cell>
          <cell r="U821">
            <v>0</v>
          </cell>
          <cell r="V821">
            <v>0</v>
          </cell>
          <cell r="W821">
            <v>0</v>
          </cell>
          <cell r="X821">
            <v>0</v>
          </cell>
          <cell r="Y821">
            <v>0</v>
          </cell>
          <cell r="Z821">
            <v>0</v>
          </cell>
          <cell r="AA821">
            <v>0</v>
          </cell>
        </row>
        <row r="822">
          <cell r="B822" t="str">
            <v>03  -  04</v>
          </cell>
          <cell r="C822" t="str">
            <v>CC</v>
          </cell>
          <cell r="D822">
            <v>0</v>
          </cell>
          <cell r="E822">
            <v>0</v>
          </cell>
          <cell r="F822">
            <v>0</v>
          </cell>
          <cell r="G822">
            <v>0</v>
          </cell>
          <cell r="H822">
            <v>0</v>
          </cell>
          <cell r="I822">
            <v>0</v>
          </cell>
          <cell r="J822">
            <v>0</v>
          </cell>
          <cell r="K822">
            <v>60</v>
          </cell>
          <cell r="L822">
            <v>0</v>
          </cell>
          <cell r="M822">
            <v>0</v>
          </cell>
          <cell r="N822">
            <v>0</v>
          </cell>
          <cell r="O822">
            <v>0</v>
          </cell>
          <cell r="Q822" t="str">
            <v>Cleaning Coal</v>
          </cell>
          <cell r="T822">
            <v>822</v>
          </cell>
          <cell r="U822">
            <v>0</v>
          </cell>
          <cell r="V822">
            <v>0</v>
          </cell>
          <cell r="W822">
            <v>0</v>
          </cell>
          <cell r="X822">
            <v>0</v>
          </cell>
          <cell r="Y822">
            <v>0</v>
          </cell>
          <cell r="Z822">
            <v>0</v>
          </cell>
          <cell r="AA822">
            <v>0</v>
          </cell>
        </row>
        <row r="823">
          <cell r="B823" t="str">
            <v>04  -  05</v>
          </cell>
          <cell r="C823" t="str">
            <v>CC</v>
          </cell>
          <cell r="D823">
            <v>0</v>
          </cell>
          <cell r="E823">
            <v>0</v>
          </cell>
          <cell r="F823">
            <v>0</v>
          </cell>
          <cell r="G823">
            <v>0</v>
          </cell>
          <cell r="H823">
            <v>0</v>
          </cell>
          <cell r="I823">
            <v>0</v>
          </cell>
          <cell r="J823">
            <v>0</v>
          </cell>
          <cell r="K823">
            <v>60</v>
          </cell>
          <cell r="L823">
            <v>0</v>
          </cell>
          <cell r="M823">
            <v>0</v>
          </cell>
          <cell r="N823">
            <v>0</v>
          </cell>
          <cell r="O823">
            <v>0</v>
          </cell>
          <cell r="Q823" t="str">
            <v>Cleaning Coal</v>
          </cell>
          <cell r="T823">
            <v>823</v>
          </cell>
          <cell r="U823">
            <v>0</v>
          </cell>
          <cell r="V823">
            <v>0</v>
          </cell>
          <cell r="W823">
            <v>0</v>
          </cell>
          <cell r="X823">
            <v>0</v>
          </cell>
          <cell r="Y823">
            <v>0</v>
          </cell>
          <cell r="Z823">
            <v>0</v>
          </cell>
          <cell r="AA823">
            <v>0</v>
          </cell>
        </row>
        <row r="824">
          <cell r="B824" t="str">
            <v>05  -  06</v>
          </cell>
          <cell r="C824" t="str">
            <v>CC</v>
          </cell>
          <cell r="D824">
            <v>0</v>
          </cell>
          <cell r="E824">
            <v>0</v>
          </cell>
          <cell r="F824">
            <v>0</v>
          </cell>
          <cell r="G824">
            <v>0</v>
          </cell>
          <cell r="H824">
            <v>0</v>
          </cell>
          <cell r="I824">
            <v>0</v>
          </cell>
          <cell r="J824">
            <v>0</v>
          </cell>
          <cell r="K824">
            <v>60</v>
          </cell>
          <cell r="L824">
            <v>0</v>
          </cell>
          <cell r="M824">
            <v>0</v>
          </cell>
          <cell r="N824">
            <v>0</v>
          </cell>
          <cell r="O824">
            <v>0</v>
          </cell>
          <cell r="Q824" t="str">
            <v>Cleaning Coal</v>
          </cell>
          <cell r="T824">
            <v>824</v>
          </cell>
          <cell r="U824">
            <v>0</v>
          </cell>
          <cell r="V824">
            <v>0</v>
          </cell>
          <cell r="W824">
            <v>0</v>
          </cell>
          <cell r="X824">
            <v>0</v>
          </cell>
          <cell r="Y824">
            <v>0</v>
          </cell>
          <cell r="Z824">
            <v>0</v>
          </cell>
          <cell r="AA824">
            <v>0</v>
          </cell>
        </row>
        <row r="825">
          <cell r="B825" t="str">
            <v>06  -  07</v>
          </cell>
          <cell r="C825" t="str">
            <v>CC</v>
          </cell>
          <cell r="D825">
            <v>0</v>
          </cell>
          <cell r="E825">
            <v>0</v>
          </cell>
          <cell r="F825">
            <v>0</v>
          </cell>
          <cell r="G825">
            <v>0</v>
          </cell>
          <cell r="H825">
            <v>0</v>
          </cell>
          <cell r="I825">
            <v>0</v>
          </cell>
          <cell r="J825">
            <v>0</v>
          </cell>
          <cell r="K825">
            <v>0</v>
          </cell>
          <cell r="L825">
            <v>60</v>
          </cell>
          <cell r="M825">
            <v>0</v>
          </cell>
          <cell r="N825">
            <v>0</v>
          </cell>
          <cell r="O825">
            <v>0</v>
          </cell>
          <cell r="Q825" t="str">
            <v>Shift Change</v>
          </cell>
          <cell r="T825">
            <v>825</v>
          </cell>
          <cell r="U825">
            <v>0</v>
          </cell>
          <cell r="V825">
            <v>0</v>
          </cell>
          <cell r="W825">
            <v>0</v>
          </cell>
          <cell r="X825">
            <v>0</v>
          </cell>
          <cell r="Y825">
            <v>0</v>
          </cell>
          <cell r="Z825">
            <v>0</v>
          </cell>
          <cell r="AA825">
            <v>0</v>
          </cell>
        </row>
        <row r="826">
          <cell r="B826" t="str">
            <v>RESUME</v>
          </cell>
          <cell r="C826" t="str">
            <v>PROD</v>
          </cell>
          <cell r="E826" t="str">
            <v>PROD'TY</v>
          </cell>
          <cell r="G826" t="str">
            <v>WORK HOURS</v>
          </cell>
          <cell r="J826" t="str">
            <v>LOST TIME</v>
          </cell>
          <cell r="L826" t="str">
            <v>DOWN</v>
          </cell>
          <cell r="M826" t="str">
            <v>PA</v>
          </cell>
          <cell r="O826" t="str">
            <v>UA PROD</v>
          </cell>
          <cell r="Q826" t="str">
            <v>OPERATOR</v>
          </cell>
          <cell r="R826" t="str">
            <v>GROUP LEADER</v>
          </cell>
          <cell r="T826">
            <v>826</v>
          </cell>
        </row>
        <row r="827">
          <cell r="B827" t="str">
            <v>GROUP</v>
          </cell>
          <cell r="C827" t="str">
            <v>WASTE</v>
          </cell>
          <cell r="D827" t="str">
            <v>CC</v>
          </cell>
          <cell r="E827" t="str">
            <v>WASTE</v>
          </cell>
          <cell r="F827" t="str">
            <v>CC</v>
          </cell>
          <cell r="G827" t="str">
            <v>WASTE</v>
          </cell>
          <cell r="H827" t="str">
            <v>CC</v>
          </cell>
          <cell r="I827" t="str">
            <v>GEN</v>
          </cell>
          <cell r="J827" t="str">
            <v>DELAY</v>
          </cell>
          <cell r="K827" t="str">
            <v>IDLE</v>
          </cell>
          <cell r="L827" t="str">
            <v>TIME</v>
          </cell>
          <cell r="M827" t="str">
            <v>PLAN</v>
          </cell>
          <cell r="N827" t="str">
            <v>ACT</v>
          </cell>
          <cell r="O827" t="str">
            <v>PLAN</v>
          </cell>
          <cell r="P827" t="str">
            <v>ACT</v>
          </cell>
          <cell r="T827">
            <v>827</v>
          </cell>
        </row>
        <row r="828">
          <cell r="B828" t="str">
            <v>Shift 1</v>
          </cell>
          <cell r="C828">
            <v>0</v>
          </cell>
          <cell r="D828">
            <v>0</v>
          </cell>
          <cell r="E828">
            <v>0</v>
          </cell>
          <cell r="F828">
            <v>0</v>
          </cell>
          <cell r="G828">
            <v>0</v>
          </cell>
          <cell r="H828">
            <v>0</v>
          </cell>
          <cell r="I828">
            <v>7</v>
          </cell>
          <cell r="J828">
            <v>1</v>
          </cell>
          <cell r="K828">
            <v>0</v>
          </cell>
          <cell r="L828">
            <v>0</v>
          </cell>
          <cell r="M828">
            <v>0.95</v>
          </cell>
          <cell r="N828">
            <v>1</v>
          </cell>
          <cell r="O828">
            <v>0.875</v>
          </cell>
          <cell r="P828">
            <v>0.875</v>
          </cell>
          <cell r="Q828">
            <v>0</v>
          </cell>
          <cell r="R828">
            <v>0</v>
          </cell>
          <cell r="T828">
            <v>828</v>
          </cell>
          <cell r="U828">
            <v>0</v>
          </cell>
          <cell r="V828">
            <v>0</v>
          </cell>
          <cell r="W828">
            <v>0</v>
          </cell>
          <cell r="X828">
            <v>0</v>
          </cell>
          <cell r="Y828">
            <v>0</v>
          </cell>
          <cell r="Z828">
            <v>0</v>
          </cell>
          <cell r="AA828">
            <v>0</v>
          </cell>
        </row>
        <row r="829">
          <cell r="B829" t="str">
            <v>Shift 2</v>
          </cell>
          <cell r="C829">
            <v>0</v>
          </cell>
          <cell r="D829">
            <v>0</v>
          </cell>
          <cell r="E829">
            <v>0</v>
          </cell>
          <cell r="F829">
            <v>0</v>
          </cell>
          <cell r="G829">
            <v>0</v>
          </cell>
          <cell r="H829">
            <v>0</v>
          </cell>
          <cell r="I829">
            <v>7.5</v>
          </cell>
          <cell r="J829">
            <v>0.5</v>
          </cell>
          <cell r="K829">
            <v>0</v>
          </cell>
          <cell r="L829">
            <v>0</v>
          </cell>
          <cell r="M829">
            <v>0.95</v>
          </cell>
          <cell r="N829">
            <v>1</v>
          </cell>
          <cell r="O829">
            <v>0.875</v>
          </cell>
          <cell r="P829">
            <v>0.9375</v>
          </cell>
          <cell r="Q829">
            <v>0</v>
          </cell>
          <cell r="R829">
            <v>0</v>
          </cell>
          <cell r="T829">
            <v>829</v>
          </cell>
          <cell r="U829">
            <v>0</v>
          </cell>
          <cell r="V829">
            <v>0</v>
          </cell>
          <cell r="W829">
            <v>0</v>
          </cell>
          <cell r="X829">
            <v>0</v>
          </cell>
          <cell r="Y829">
            <v>0</v>
          </cell>
          <cell r="Z829">
            <v>0</v>
          </cell>
          <cell r="AA829">
            <v>0</v>
          </cell>
        </row>
        <row r="830">
          <cell r="B830" t="str">
            <v>Shift 3</v>
          </cell>
          <cell r="C830">
            <v>0</v>
          </cell>
          <cell r="D830">
            <v>0</v>
          </cell>
          <cell r="E830">
            <v>0</v>
          </cell>
          <cell r="F830">
            <v>0</v>
          </cell>
          <cell r="G830">
            <v>0</v>
          </cell>
          <cell r="H830">
            <v>0</v>
          </cell>
          <cell r="I830">
            <v>6</v>
          </cell>
          <cell r="J830">
            <v>2</v>
          </cell>
          <cell r="K830">
            <v>0</v>
          </cell>
          <cell r="L830">
            <v>0</v>
          </cell>
          <cell r="M830">
            <v>0.95</v>
          </cell>
          <cell r="N830">
            <v>1</v>
          </cell>
          <cell r="O830">
            <v>0.875</v>
          </cell>
          <cell r="P830">
            <v>0.75</v>
          </cell>
          <cell r="Q830">
            <v>0</v>
          </cell>
          <cell r="R830">
            <v>0</v>
          </cell>
          <cell r="T830">
            <v>830</v>
          </cell>
          <cell r="U830">
            <v>0</v>
          </cell>
          <cell r="V830">
            <v>0</v>
          </cell>
          <cell r="W830">
            <v>0</v>
          </cell>
          <cell r="X830">
            <v>0</v>
          </cell>
          <cell r="Y830">
            <v>0</v>
          </cell>
          <cell r="Z830">
            <v>0</v>
          </cell>
          <cell r="AA830">
            <v>0</v>
          </cell>
        </row>
        <row r="831">
          <cell r="B831" t="str">
            <v>Shift 6</v>
          </cell>
          <cell r="C831">
            <v>0</v>
          </cell>
          <cell r="D831">
            <v>0</v>
          </cell>
          <cell r="E831">
            <v>0</v>
          </cell>
          <cell r="F831">
            <v>0</v>
          </cell>
          <cell r="G831">
            <v>0</v>
          </cell>
          <cell r="H831">
            <v>0</v>
          </cell>
          <cell r="I831">
            <v>9.5</v>
          </cell>
          <cell r="J831">
            <v>1.5</v>
          </cell>
          <cell r="K831">
            <v>0</v>
          </cell>
          <cell r="L831">
            <v>0</v>
          </cell>
          <cell r="M831">
            <v>0.95</v>
          </cell>
          <cell r="N831">
            <v>1</v>
          </cell>
          <cell r="O831">
            <v>0.875</v>
          </cell>
          <cell r="P831">
            <v>0.86363636363636365</v>
          </cell>
          <cell r="Q831">
            <v>0</v>
          </cell>
          <cell r="R831">
            <v>0</v>
          </cell>
          <cell r="T831">
            <v>831</v>
          </cell>
          <cell r="U831">
            <v>0</v>
          </cell>
          <cell r="V831">
            <v>0</v>
          </cell>
          <cell r="W831">
            <v>0</v>
          </cell>
          <cell r="X831">
            <v>0</v>
          </cell>
          <cell r="Y831">
            <v>0</v>
          </cell>
          <cell r="Z831">
            <v>0</v>
          </cell>
          <cell r="AA831">
            <v>0</v>
          </cell>
        </row>
        <row r="832">
          <cell r="B832" t="str">
            <v>Shift 7</v>
          </cell>
          <cell r="C832">
            <v>0</v>
          </cell>
          <cell r="D832">
            <v>0</v>
          </cell>
          <cell r="E832">
            <v>0</v>
          </cell>
          <cell r="F832">
            <v>0</v>
          </cell>
          <cell r="G832">
            <v>0</v>
          </cell>
          <cell r="H832">
            <v>0</v>
          </cell>
          <cell r="I832">
            <v>11</v>
          </cell>
          <cell r="J832">
            <v>2</v>
          </cell>
          <cell r="K832">
            <v>0</v>
          </cell>
          <cell r="L832">
            <v>0</v>
          </cell>
          <cell r="M832">
            <v>0.95</v>
          </cell>
          <cell r="N832">
            <v>1</v>
          </cell>
          <cell r="O832">
            <v>0.875</v>
          </cell>
          <cell r="P832">
            <v>0.84615384615384615</v>
          </cell>
          <cell r="Q832">
            <v>0</v>
          </cell>
          <cell r="R832">
            <v>0</v>
          </cell>
          <cell r="T832">
            <v>832</v>
          </cell>
          <cell r="U832">
            <v>0</v>
          </cell>
          <cell r="V832">
            <v>0</v>
          </cell>
          <cell r="W832">
            <v>0</v>
          </cell>
          <cell r="X832">
            <v>0</v>
          </cell>
          <cell r="Y832">
            <v>0</v>
          </cell>
          <cell r="Z832">
            <v>0</v>
          </cell>
          <cell r="AA832">
            <v>0</v>
          </cell>
        </row>
        <row r="833">
          <cell r="B833" t="str">
            <v>TOTAL</v>
          </cell>
          <cell r="C833">
            <v>0</v>
          </cell>
          <cell r="D833">
            <v>0</v>
          </cell>
          <cell r="E833">
            <v>0</v>
          </cell>
          <cell r="F833">
            <v>0</v>
          </cell>
          <cell r="G833">
            <v>0</v>
          </cell>
          <cell r="H833">
            <v>0</v>
          </cell>
          <cell r="I833">
            <v>20.5</v>
          </cell>
          <cell r="J833">
            <v>3.5</v>
          </cell>
          <cell r="K833">
            <v>0</v>
          </cell>
          <cell r="L833">
            <v>0</v>
          </cell>
          <cell r="M833">
            <v>0.95</v>
          </cell>
          <cell r="N833">
            <v>1</v>
          </cell>
          <cell r="O833">
            <v>0.875</v>
          </cell>
          <cell r="P833">
            <v>0.85416666666666663</v>
          </cell>
          <cell r="Q833" t="str">
            <v>Hiras Silaban</v>
          </cell>
          <cell r="R833" t="str">
            <v>Fresye A L</v>
          </cell>
          <cell r="T833">
            <v>833</v>
          </cell>
          <cell r="U833">
            <v>0</v>
          </cell>
          <cell r="V833">
            <v>0</v>
          </cell>
          <cell r="W833">
            <v>0</v>
          </cell>
          <cell r="X833">
            <v>0</v>
          </cell>
          <cell r="Y833">
            <v>0</v>
          </cell>
          <cell r="Z833">
            <v>0</v>
          </cell>
          <cell r="AA833">
            <v>0</v>
          </cell>
        </row>
      </sheetData>
      <sheetData sheetId="1"/>
      <sheetData sheetId="2"/>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ST"/>
      <sheetName val="Overall"/>
      <sheetName val="crushnsp"/>
      <sheetName val="pittonsp"/>
      <sheetName val="KODJA"/>
      <sheetName val="Cruser Sp71"/>
      <sheetName val="Blasting_per_block"/>
      <sheetName val="Overall_plan"/>
      <sheetName val="Productivity"/>
      <sheetName val="UA_PA"/>
      <sheetName val="PA"/>
      <sheetName val="KPI"/>
      <sheetName val="_SAF 02"/>
      <sheetName val=" SAF 02"/>
      <sheetName val="HOURLY"/>
      <sheetName val="dBase"/>
      <sheetName val="dBonus"/>
      <sheetName val="Database"/>
      <sheetName val="sum"/>
      <sheetName val="bantuan"/>
      <sheetName val="Quar Mon"/>
      <sheetName val="base quality"/>
      <sheetName val="Plan 2017"/>
      <sheetName val="coal transport"/>
      <sheetName val="Data"/>
      <sheetName val="Usage"/>
      <sheetName val="Detail Excavator Rental"/>
      <sheetName val="Stoc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puasa"/>
      <sheetName val="WK#01"/>
      <sheetName val="WK#02"/>
      <sheetName val="WK#03"/>
      <sheetName val="WK#04"/>
      <sheetName val="WK#05"/>
      <sheetName val="WK#06"/>
      <sheetName val="MONTHLY"/>
      <sheetName val="ABSEN"/>
      <sheetName val="air_klp_biru_per10cm modif"/>
      <sheetName val="air_spt_sel_modif"/>
      <sheetName val="air_spt_teng_modif"/>
      <sheetName val="whrs"/>
      <sheetName val="Big"/>
      <sheetName val="Coal_Mining"/>
      <sheetName val="Cover"/>
      <sheetName val="Htr"/>
      <sheetName val="KPC Coal"/>
      <sheetName val="KPC"/>
      <sheetName val="KPC_Total"/>
      <sheetName val="MS"/>
      <sheetName val="Petrosea"/>
      <sheetName val="HOURLY"/>
      <sheetName val="Compact sakai SV 515 D no 14"/>
      <sheetName val="COMPACT SAKAI 515D-H NO 15"/>
      <sheetName val="COMPACT SAKAI 515D-H NO 16"/>
      <sheetName val="COMPACT SAKAI 515D-H NO 17"/>
      <sheetName val="DT 544"/>
      <sheetName val="DT 601"/>
      <sheetName val="DT 605"/>
      <sheetName val="GREADER 705 A"/>
      <sheetName val="EXCA SK 200 EX 004"/>
      <sheetName val="Indirect Function - Dropdowns"/>
      <sheetName val="OPT_GL"/>
      <sheetName val="Database"/>
      <sheetName val="TABLE"/>
      <sheetName val="Data_AC"/>
      <sheetName val="Data hauler"/>
      <sheetName val="Data"/>
      <sheetName val="Usage"/>
      <sheetName val="Stock"/>
    </sheetNames>
    <sheetDataSet>
      <sheetData sheetId="0" refreshError="1">
        <row r="12">
          <cell r="B12" t="str">
            <v>SH4001</v>
          </cell>
          <cell r="D12">
            <v>0</v>
          </cell>
          <cell r="E12">
            <v>31.389045967741939</v>
          </cell>
          <cell r="F12">
            <v>31.389045967741939</v>
          </cell>
          <cell r="G12">
            <v>31.389045967741939</v>
          </cell>
          <cell r="H12">
            <v>29.833207258064526</v>
          </cell>
          <cell r="I12">
            <v>31.389045967741939</v>
          </cell>
          <cell r="J12">
            <v>31.389045967741939</v>
          </cell>
          <cell r="K12">
            <v>31.389045967741939</v>
          </cell>
          <cell r="L12">
            <v>31.389045967741939</v>
          </cell>
          <cell r="M12">
            <v>31.389045967741939</v>
          </cell>
          <cell r="N12">
            <v>31.389045967741939</v>
          </cell>
          <cell r="O12">
            <v>29.833207258064526</v>
          </cell>
          <cell r="P12">
            <v>31.389045967741939</v>
          </cell>
          <cell r="Q12">
            <v>31.389045967741939</v>
          </cell>
          <cell r="R12">
            <v>31.389045967741939</v>
          </cell>
          <cell r="S12">
            <v>31.389045967741939</v>
          </cell>
          <cell r="T12">
            <v>31.389045967741939</v>
          </cell>
          <cell r="U12">
            <v>17.010503225806453</v>
          </cell>
          <cell r="V12">
            <v>29.833207258064526</v>
          </cell>
          <cell r="W12">
            <v>31.389045967741939</v>
          </cell>
          <cell r="X12">
            <v>31.389045967741939</v>
          </cell>
          <cell r="Y12">
            <v>31.389045967741939</v>
          </cell>
          <cell r="Z12">
            <v>31.389045967741939</v>
          </cell>
          <cell r="AA12">
            <v>31.389045967741939</v>
          </cell>
          <cell r="AB12">
            <v>31.389045967741939</v>
          </cell>
          <cell r="AC12">
            <v>29.833207258064526</v>
          </cell>
          <cell r="AD12">
            <v>31.389045967741939</v>
          </cell>
          <cell r="AE12">
            <v>31.389045967741939</v>
          </cell>
          <cell r="AF12">
            <v>31.389045967741939</v>
          </cell>
          <cell r="AG12">
            <v>31.389045967741939</v>
          </cell>
          <cell r="AH12">
            <v>31.389045967741939</v>
          </cell>
          <cell r="AI12">
            <v>31.389045967741939</v>
          </cell>
          <cell r="AJ12">
            <v>0</v>
          </cell>
          <cell r="AK12">
            <v>0</v>
          </cell>
          <cell r="AL12">
            <v>0</v>
          </cell>
        </row>
        <row r="13">
          <cell r="B13" t="str">
            <v>SH304</v>
          </cell>
          <cell r="D13">
            <v>0</v>
          </cell>
          <cell r="E13">
            <v>23.456488155241939</v>
          </cell>
          <cell r="F13">
            <v>23.456488155241939</v>
          </cell>
          <cell r="G13">
            <v>23.456488155241939</v>
          </cell>
          <cell r="H13">
            <v>22.293836945564522</v>
          </cell>
          <cell r="I13">
            <v>23.456488155241939</v>
          </cell>
          <cell r="J13">
            <v>23.456488155241939</v>
          </cell>
          <cell r="K13">
            <v>23.456488155241939</v>
          </cell>
          <cell r="L13">
            <v>23.456488155241939</v>
          </cell>
          <cell r="M13">
            <v>23.456488155241939</v>
          </cell>
          <cell r="N13">
            <v>23.456488155241939</v>
          </cell>
          <cell r="O13">
            <v>22.293836945564522</v>
          </cell>
          <cell r="P13">
            <v>23.456488155241939</v>
          </cell>
          <cell r="Q13">
            <v>23.456488155241939</v>
          </cell>
          <cell r="R13">
            <v>23.456488155241939</v>
          </cell>
          <cell r="S13">
            <v>23.456488155241939</v>
          </cell>
          <cell r="T13">
            <v>23.456488155241939</v>
          </cell>
          <cell r="U13">
            <v>12.711653225806451</v>
          </cell>
          <cell r="V13">
            <v>22.293836945564522</v>
          </cell>
          <cell r="W13">
            <v>23.456488155241939</v>
          </cell>
          <cell r="X13">
            <v>23.456488155241939</v>
          </cell>
          <cell r="Y13">
            <v>23.456488155241939</v>
          </cell>
          <cell r="Z13">
            <v>23.456488155241939</v>
          </cell>
          <cell r="AA13">
            <v>23.456488155241939</v>
          </cell>
          <cell r="AB13">
            <v>23.456488155241939</v>
          </cell>
          <cell r="AC13">
            <v>22.293836945564522</v>
          </cell>
          <cell r="AD13">
            <v>23.456488155241939</v>
          </cell>
          <cell r="AE13">
            <v>23.456488155241939</v>
          </cell>
          <cell r="AF13">
            <v>23.456488155241939</v>
          </cell>
          <cell r="AG13">
            <v>23.456488155241939</v>
          </cell>
          <cell r="AH13">
            <v>23.456488155241939</v>
          </cell>
          <cell r="AI13">
            <v>23.456488155241939</v>
          </cell>
          <cell r="AJ13">
            <v>0</v>
          </cell>
          <cell r="AK13">
            <v>0</v>
          </cell>
          <cell r="AL13">
            <v>0</v>
          </cell>
        </row>
        <row r="14">
          <cell r="B14" t="str">
            <v>SH305</v>
          </cell>
          <cell r="D14">
            <v>0</v>
          </cell>
          <cell r="E14">
            <v>23.456488155241939</v>
          </cell>
          <cell r="F14">
            <v>23.456488155241939</v>
          </cell>
          <cell r="G14">
            <v>23.456488155241939</v>
          </cell>
          <cell r="H14">
            <v>22.293836945564522</v>
          </cell>
          <cell r="I14">
            <v>23.456488155241939</v>
          </cell>
          <cell r="J14">
            <v>23.456488155241939</v>
          </cell>
          <cell r="K14">
            <v>23.456488155241939</v>
          </cell>
          <cell r="L14">
            <v>23.456488155241939</v>
          </cell>
          <cell r="M14">
            <v>23.456488155241939</v>
          </cell>
          <cell r="N14">
            <v>23.456488155241939</v>
          </cell>
          <cell r="O14">
            <v>22.293836945564522</v>
          </cell>
          <cell r="P14">
            <v>23.456488155241939</v>
          </cell>
          <cell r="Q14">
            <v>23.456488155241939</v>
          </cell>
          <cell r="R14">
            <v>23.456488155241939</v>
          </cell>
          <cell r="S14">
            <v>23.456488155241939</v>
          </cell>
          <cell r="T14">
            <v>23.456488155241939</v>
          </cell>
          <cell r="U14">
            <v>12.711653225806451</v>
          </cell>
          <cell r="V14">
            <v>22.293836945564522</v>
          </cell>
          <cell r="W14">
            <v>23.456488155241939</v>
          </cell>
          <cell r="X14">
            <v>23.456488155241939</v>
          </cell>
          <cell r="Y14">
            <v>23.456488155241939</v>
          </cell>
          <cell r="Z14">
            <v>23.456488155241939</v>
          </cell>
          <cell r="AA14">
            <v>23.456488155241939</v>
          </cell>
          <cell r="AB14">
            <v>23.456488155241939</v>
          </cell>
          <cell r="AC14">
            <v>22.293836945564522</v>
          </cell>
          <cell r="AD14">
            <v>23.456488155241939</v>
          </cell>
          <cell r="AE14">
            <v>23.456488155241939</v>
          </cell>
          <cell r="AF14">
            <v>23.456488155241939</v>
          </cell>
          <cell r="AG14">
            <v>23.456488155241939</v>
          </cell>
          <cell r="AH14">
            <v>23.456488155241939</v>
          </cell>
          <cell r="AI14">
            <v>23.456488155241939</v>
          </cell>
          <cell r="AJ14">
            <v>0</v>
          </cell>
          <cell r="AK14">
            <v>0</v>
          </cell>
          <cell r="AL14">
            <v>0</v>
          </cell>
        </row>
        <row r="15">
          <cell r="B15" t="str">
            <v>SH306</v>
          </cell>
          <cell r="D15">
            <v>0</v>
          </cell>
          <cell r="E15">
            <v>23.456488155241939</v>
          </cell>
          <cell r="F15">
            <v>23.456488155241939</v>
          </cell>
          <cell r="G15">
            <v>23.456488155241939</v>
          </cell>
          <cell r="H15">
            <v>22.293836945564522</v>
          </cell>
          <cell r="I15">
            <v>23.456488155241939</v>
          </cell>
          <cell r="J15">
            <v>23.456488155241939</v>
          </cell>
          <cell r="K15">
            <v>23.456488155241939</v>
          </cell>
          <cell r="L15">
            <v>23.456488155241939</v>
          </cell>
          <cell r="M15">
            <v>23.456488155241939</v>
          </cell>
          <cell r="N15">
            <v>23.456488155241939</v>
          </cell>
          <cell r="O15">
            <v>22.293836945564522</v>
          </cell>
          <cell r="P15">
            <v>23.456488155241939</v>
          </cell>
          <cell r="Q15">
            <v>23.456488155241939</v>
          </cell>
          <cell r="R15">
            <v>23.456488155241939</v>
          </cell>
          <cell r="S15">
            <v>23.456488155241939</v>
          </cell>
          <cell r="T15">
            <v>23.456488155241939</v>
          </cell>
          <cell r="U15">
            <v>12.711653225806451</v>
          </cell>
          <cell r="V15">
            <v>22.293836945564522</v>
          </cell>
          <cell r="W15">
            <v>23.456488155241939</v>
          </cell>
          <cell r="X15">
            <v>23.456488155241939</v>
          </cell>
          <cell r="Y15">
            <v>23.456488155241939</v>
          </cell>
          <cell r="Z15">
            <v>23.456488155241939</v>
          </cell>
          <cell r="AA15">
            <v>23.456488155241939</v>
          </cell>
          <cell r="AB15">
            <v>23.456488155241939</v>
          </cell>
          <cell r="AC15">
            <v>22.293836945564522</v>
          </cell>
          <cell r="AD15">
            <v>23.456488155241939</v>
          </cell>
          <cell r="AE15">
            <v>23.456488155241939</v>
          </cell>
          <cell r="AF15">
            <v>23.456488155241939</v>
          </cell>
          <cell r="AG15">
            <v>23.456488155241939</v>
          </cell>
          <cell r="AH15">
            <v>23.456488155241939</v>
          </cell>
          <cell r="AI15">
            <v>23.456488155241939</v>
          </cell>
          <cell r="AJ15">
            <v>0</v>
          </cell>
          <cell r="AK15">
            <v>0</v>
          </cell>
          <cell r="AL15">
            <v>0</v>
          </cell>
        </row>
        <row r="16">
          <cell r="B16" t="str">
            <v>EX708</v>
          </cell>
          <cell r="D16">
            <v>0</v>
          </cell>
          <cell r="E16">
            <v>16.206300907258068</v>
          </cell>
          <cell r="F16">
            <v>16.206300907258068</v>
          </cell>
          <cell r="G16">
            <v>16.206300907258068</v>
          </cell>
          <cell r="H16">
            <v>15.403014616935488</v>
          </cell>
          <cell r="I16">
            <v>16.206300907258068</v>
          </cell>
          <cell r="J16">
            <v>16.206300907258068</v>
          </cell>
          <cell r="K16">
            <v>16.206300907258068</v>
          </cell>
          <cell r="L16">
            <v>16.206300907258068</v>
          </cell>
          <cell r="M16">
            <v>16.206300907258068</v>
          </cell>
          <cell r="N16">
            <v>16.206300907258068</v>
          </cell>
          <cell r="O16">
            <v>15.403014616935488</v>
          </cell>
          <cell r="P16">
            <v>16.206300907258068</v>
          </cell>
          <cell r="Q16">
            <v>16.206300907258068</v>
          </cell>
          <cell r="R16">
            <v>16.206300907258068</v>
          </cell>
          <cell r="S16">
            <v>16.206300907258068</v>
          </cell>
          <cell r="T16">
            <v>16.206300907258068</v>
          </cell>
          <cell r="U16">
            <v>8.7825967741935482</v>
          </cell>
          <cell r="V16">
            <v>15.403014616935488</v>
          </cell>
          <cell r="W16">
            <v>16.206300907258068</v>
          </cell>
          <cell r="X16">
            <v>16.206300907258068</v>
          </cell>
          <cell r="Y16">
            <v>16.206300907258068</v>
          </cell>
          <cell r="Z16">
            <v>16.206300907258068</v>
          </cell>
          <cell r="AA16">
            <v>16.206300907258068</v>
          </cell>
          <cell r="AB16">
            <v>16.206300907258068</v>
          </cell>
          <cell r="AC16">
            <v>15.403014616935488</v>
          </cell>
          <cell r="AD16">
            <v>16.206300907258068</v>
          </cell>
          <cell r="AE16">
            <v>16.206300907258068</v>
          </cell>
          <cell r="AF16">
            <v>16.206300907258068</v>
          </cell>
          <cell r="AG16">
            <v>16.206300907258068</v>
          </cell>
          <cell r="AH16">
            <v>16.206300907258068</v>
          </cell>
          <cell r="AI16">
            <v>16.206300907258068</v>
          </cell>
          <cell r="AJ16">
            <v>0</v>
          </cell>
          <cell r="AK16">
            <v>0</v>
          </cell>
          <cell r="AL16">
            <v>0</v>
          </cell>
        </row>
        <row r="17">
          <cell r="B17" t="str">
            <v>EX709</v>
          </cell>
          <cell r="D17">
            <v>0</v>
          </cell>
          <cell r="E17">
            <v>16.206300907258068</v>
          </cell>
          <cell r="F17">
            <v>16.206300907258068</v>
          </cell>
          <cell r="G17">
            <v>16.206300907258068</v>
          </cell>
          <cell r="H17">
            <v>15.403014616935488</v>
          </cell>
          <cell r="I17">
            <v>16.206300907258068</v>
          </cell>
          <cell r="J17">
            <v>16.206300907258068</v>
          </cell>
          <cell r="K17">
            <v>16.206300907258068</v>
          </cell>
          <cell r="L17">
            <v>16.206300907258068</v>
          </cell>
          <cell r="M17">
            <v>16.206300907258068</v>
          </cell>
          <cell r="N17">
            <v>16.206300907258068</v>
          </cell>
          <cell r="O17">
            <v>15.403014616935488</v>
          </cell>
          <cell r="P17">
            <v>16.206300907258068</v>
          </cell>
          <cell r="Q17">
            <v>16.206300907258068</v>
          </cell>
          <cell r="R17">
            <v>16.206300907258068</v>
          </cell>
          <cell r="S17">
            <v>16.206300907258068</v>
          </cell>
          <cell r="T17">
            <v>16.206300907258068</v>
          </cell>
          <cell r="U17">
            <v>8.7825967741935482</v>
          </cell>
          <cell r="V17">
            <v>15.403014616935488</v>
          </cell>
          <cell r="W17">
            <v>16.206300907258068</v>
          </cell>
          <cell r="X17">
            <v>16.206300907258068</v>
          </cell>
          <cell r="Y17">
            <v>16.206300907258068</v>
          </cell>
          <cell r="Z17">
            <v>16.206300907258068</v>
          </cell>
          <cell r="AA17">
            <v>16.206300907258068</v>
          </cell>
          <cell r="AB17">
            <v>16.206300907258068</v>
          </cell>
          <cell r="AC17">
            <v>15.403014616935488</v>
          </cell>
          <cell r="AD17">
            <v>16.206300907258068</v>
          </cell>
          <cell r="AE17">
            <v>16.206300907258068</v>
          </cell>
          <cell r="AF17">
            <v>16.206300907258068</v>
          </cell>
          <cell r="AG17">
            <v>16.206300907258068</v>
          </cell>
          <cell r="AH17">
            <v>16.206300907258068</v>
          </cell>
          <cell r="AI17">
            <v>16.206300907258068</v>
          </cell>
          <cell r="AJ17">
            <v>0</v>
          </cell>
          <cell r="AK17">
            <v>0</v>
          </cell>
          <cell r="AL17">
            <v>0</v>
          </cell>
        </row>
        <row r="18">
          <cell r="B18" t="str">
            <v>EX710</v>
          </cell>
          <cell r="D18">
            <v>0</v>
          </cell>
          <cell r="E18">
            <v>16.206300907258068</v>
          </cell>
          <cell r="F18">
            <v>16.206300907258068</v>
          </cell>
          <cell r="G18">
            <v>16.206300907258068</v>
          </cell>
          <cell r="H18">
            <v>15.403014616935488</v>
          </cell>
          <cell r="I18">
            <v>16.206300907258068</v>
          </cell>
          <cell r="J18">
            <v>16.206300907258068</v>
          </cell>
          <cell r="K18">
            <v>16.206300907258068</v>
          </cell>
          <cell r="L18">
            <v>16.206300907258068</v>
          </cell>
          <cell r="M18">
            <v>16.206300907258068</v>
          </cell>
          <cell r="N18">
            <v>16.206300907258068</v>
          </cell>
          <cell r="O18">
            <v>15.403014616935488</v>
          </cell>
          <cell r="P18">
            <v>16.206300907258068</v>
          </cell>
          <cell r="Q18">
            <v>16.206300907258068</v>
          </cell>
          <cell r="R18">
            <v>16.206300907258068</v>
          </cell>
          <cell r="S18">
            <v>16.206300907258068</v>
          </cell>
          <cell r="T18">
            <v>16.206300907258068</v>
          </cell>
          <cell r="U18">
            <v>8.7825967741935482</v>
          </cell>
          <cell r="V18">
            <v>15.403014616935488</v>
          </cell>
          <cell r="W18">
            <v>16.206300907258068</v>
          </cell>
          <cell r="X18">
            <v>16.206300907258068</v>
          </cell>
          <cell r="Y18">
            <v>16.206300907258068</v>
          </cell>
          <cell r="Z18">
            <v>16.206300907258068</v>
          </cell>
          <cell r="AA18">
            <v>16.206300907258068</v>
          </cell>
          <cell r="AB18">
            <v>16.206300907258068</v>
          </cell>
          <cell r="AC18">
            <v>15.403014616935488</v>
          </cell>
          <cell r="AD18">
            <v>16.206300907258068</v>
          </cell>
          <cell r="AE18">
            <v>16.206300907258068</v>
          </cell>
          <cell r="AF18">
            <v>16.206300907258068</v>
          </cell>
          <cell r="AG18">
            <v>16.206300907258068</v>
          </cell>
          <cell r="AH18">
            <v>16.206300907258068</v>
          </cell>
          <cell r="AI18">
            <v>16.206300907258068</v>
          </cell>
          <cell r="AJ18">
            <v>0</v>
          </cell>
          <cell r="AK18">
            <v>0</v>
          </cell>
          <cell r="AL18">
            <v>0</v>
          </cell>
        </row>
        <row r="19">
          <cell r="B19" t="str">
            <v>EX711</v>
          </cell>
          <cell r="D19">
            <v>0</v>
          </cell>
          <cell r="E19">
            <v>16.206300907258068</v>
          </cell>
          <cell r="F19">
            <v>16.206300907258068</v>
          </cell>
          <cell r="G19">
            <v>16.206300907258068</v>
          </cell>
          <cell r="H19">
            <v>15.403014616935488</v>
          </cell>
          <cell r="I19">
            <v>16.206300907258068</v>
          </cell>
          <cell r="J19">
            <v>16.206300907258068</v>
          </cell>
          <cell r="K19">
            <v>16.206300907258068</v>
          </cell>
          <cell r="L19">
            <v>16.206300907258068</v>
          </cell>
          <cell r="M19">
            <v>16.206300907258068</v>
          </cell>
          <cell r="N19">
            <v>16.206300907258068</v>
          </cell>
          <cell r="O19">
            <v>15.403014616935488</v>
          </cell>
          <cell r="P19">
            <v>16.206300907258068</v>
          </cell>
          <cell r="Q19">
            <v>16.206300907258068</v>
          </cell>
          <cell r="R19">
            <v>16.206300907258068</v>
          </cell>
          <cell r="S19">
            <v>16.206300907258068</v>
          </cell>
          <cell r="T19">
            <v>16.206300907258068</v>
          </cell>
          <cell r="U19">
            <v>8.7825967741935482</v>
          </cell>
          <cell r="V19">
            <v>15.403014616935488</v>
          </cell>
          <cell r="W19">
            <v>16.206300907258068</v>
          </cell>
          <cell r="X19">
            <v>16.206300907258068</v>
          </cell>
          <cell r="Y19">
            <v>16.206300907258068</v>
          </cell>
          <cell r="Z19">
            <v>16.206300907258068</v>
          </cell>
          <cell r="AA19">
            <v>16.206300907258068</v>
          </cell>
          <cell r="AB19">
            <v>16.206300907258068</v>
          </cell>
          <cell r="AC19">
            <v>15.403014616935488</v>
          </cell>
          <cell r="AD19">
            <v>16.206300907258068</v>
          </cell>
          <cell r="AE19">
            <v>16.206300907258068</v>
          </cell>
          <cell r="AF19">
            <v>16.206300907258068</v>
          </cell>
          <cell r="AG19">
            <v>16.206300907258068</v>
          </cell>
          <cell r="AH19">
            <v>16.206300907258068</v>
          </cell>
          <cell r="AI19">
            <v>16.206300907258068</v>
          </cell>
          <cell r="AJ19">
            <v>0</v>
          </cell>
          <cell r="AK19">
            <v>0</v>
          </cell>
          <cell r="AL19">
            <v>0</v>
          </cell>
        </row>
        <row r="20">
          <cell r="B20" t="str">
            <v>EX1001</v>
          </cell>
          <cell r="D20">
            <v>0</v>
          </cell>
          <cell r="E20">
            <v>8.7191794354838716</v>
          </cell>
          <cell r="F20">
            <v>8.7191794354838716</v>
          </cell>
          <cell r="G20">
            <v>8.7191794354838716</v>
          </cell>
          <cell r="H20">
            <v>8.2870020161290352</v>
          </cell>
          <cell r="I20">
            <v>8.7191794354838716</v>
          </cell>
          <cell r="J20">
            <v>8.7191794354838716</v>
          </cell>
          <cell r="K20">
            <v>8.7191794354838716</v>
          </cell>
          <cell r="L20">
            <v>8.7191794354838716</v>
          </cell>
          <cell r="M20">
            <v>8.7191794354838716</v>
          </cell>
          <cell r="N20">
            <v>8.7191794354838716</v>
          </cell>
          <cell r="O20">
            <v>8.2870020161290352</v>
          </cell>
          <cell r="P20">
            <v>8.7191794354838716</v>
          </cell>
          <cell r="Q20">
            <v>8.7191794354838716</v>
          </cell>
          <cell r="R20">
            <v>8.7191794354838716</v>
          </cell>
          <cell r="S20">
            <v>8.7191794354838716</v>
          </cell>
          <cell r="T20">
            <v>8.7191794354838716</v>
          </cell>
          <cell r="U20">
            <v>4.7251397849462364</v>
          </cell>
          <cell r="V20">
            <v>8.2870020161290352</v>
          </cell>
          <cell r="W20">
            <v>8.7191794354838716</v>
          </cell>
          <cell r="X20">
            <v>8.7191794354838716</v>
          </cell>
          <cell r="Y20">
            <v>8.7191794354838716</v>
          </cell>
          <cell r="Z20">
            <v>8.7191794354838716</v>
          </cell>
          <cell r="AA20">
            <v>8.7191794354838716</v>
          </cell>
          <cell r="AB20">
            <v>8.7191794354838716</v>
          </cell>
          <cell r="AC20">
            <v>8.2870020161290352</v>
          </cell>
          <cell r="AD20">
            <v>8.7191794354838716</v>
          </cell>
          <cell r="AE20">
            <v>8.7191794354838716</v>
          </cell>
          <cell r="AF20">
            <v>8.7191794354838716</v>
          </cell>
          <cell r="AG20">
            <v>8.7191794354838716</v>
          </cell>
          <cell r="AH20">
            <v>8.7191794354838716</v>
          </cell>
          <cell r="AI20">
            <v>8.7191794354838716</v>
          </cell>
          <cell r="AJ20">
            <v>0</v>
          </cell>
          <cell r="AK20">
            <v>0</v>
          </cell>
          <cell r="AL20">
            <v>0</v>
          </cell>
        </row>
        <row r="21">
          <cell r="B21" t="str">
            <v>EX1002</v>
          </cell>
          <cell r="D21">
            <v>0</v>
          </cell>
          <cell r="E21">
            <v>8.7191794354838716</v>
          </cell>
          <cell r="F21">
            <v>8.7191794354838716</v>
          </cell>
          <cell r="G21">
            <v>8.7191794354838716</v>
          </cell>
          <cell r="H21">
            <v>8.2870020161290352</v>
          </cell>
          <cell r="I21">
            <v>8.7191794354838716</v>
          </cell>
          <cell r="J21">
            <v>8.7191794354838716</v>
          </cell>
          <cell r="K21">
            <v>8.7191794354838716</v>
          </cell>
          <cell r="L21">
            <v>8.7191794354838716</v>
          </cell>
          <cell r="M21">
            <v>8.7191794354838716</v>
          </cell>
          <cell r="N21">
            <v>8.7191794354838716</v>
          </cell>
          <cell r="O21">
            <v>8.2870020161290352</v>
          </cell>
          <cell r="P21">
            <v>8.7191794354838716</v>
          </cell>
          <cell r="Q21">
            <v>8.7191794354838716</v>
          </cell>
          <cell r="R21">
            <v>8.7191794354838716</v>
          </cell>
          <cell r="S21">
            <v>8.7191794354838716</v>
          </cell>
          <cell r="T21">
            <v>8.7191794354838716</v>
          </cell>
          <cell r="U21">
            <v>4.7251397849462364</v>
          </cell>
          <cell r="V21">
            <v>8.2870020161290352</v>
          </cell>
          <cell r="W21">
            <v>8.7191794354838716</v>
          </cell>
          <cell r="X21">
            <v>8.7191794354838716</v>
          </cell>
          <cell r="Y21">
            <v>8.7191794354838716</v>
          </cell>
          <cell r="Z21">
            <v>8.7191794354838716</v>
          </cell>
          <cell r="AA21">
            <v>8.7191794354838716</v>
          </cell>
          <cell r="AB21">
            <v>8.7191794354838716</v>
          </cell>
          <cell r="AC21">
            <v>8.2870020161290352</v>
          </cell>
          <cell r="AD21">
            <v>8.7191794354838716</v>
          </cell>
          <cell r="AE21">
            <v>8.7191794354838716</v>
          </cell>
          <cell r="AF21">
            <v>8.7191794354838716</v>
          </cell>
          <cell r="AG21">
            <v>8.7191794354838716</v>
          </cell>
          <cell r="AH21">
            <v>8.7191794354838716</v>
          </cell>
          <cell r="AI21">
            <v>8.7191794354838716</v>
          </cell>
          <cell r="AJ21">
            <v>0</v>
          </cell>
          <cell r="AK21">
            <v>0</v>
          </cell>
          <cell r="AL21">
            <v>0</v>
          </cell>
        </row>
        <row r="22">
          <cell r="B22" t="str">
            <v>EX1004</v>
          </cell>
          <cell r="D22">
            <v>0</v>
          </cell>
          <cell r="E22">
            <v>0</v>
          </cell>
          <cell r="F22">
            <v>0</v>
          </cell>
          <cell r="G22">
            <v>0</v>
          </cell>
          <cell r="H22">
            <v>0</v>
          </cell>
          <cell r="I22">
            <v>0</v>
          </cell>
          <cell r="J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row>
        <row r="23">
          <cell r="B23" t="str">
            <v>EX1006</v>
          </cell>
          <cell r="D23">
            <v>0</v>
          </cell>
          <cell r="E23">
            <v>8.7191794354838716</v>
          </cell>
          <cell r="F23">
            <v>8.7191794354838716</v>
          </cell>
          <cell r="G23">
            <v>8.7191794354838716</v>
          </cell>
          <cell r="H23">
            <v>8.2870020161290352</v>
          </cell>
          <cell r="I23">
            <v>8.7191794354838716</v>
          </cell>
          <cell r="J23">
            <v>8.7191794354838716</v>
          </cell>
          <cell r="K23">
            <v>8.7191794354838716</v>
          </cell>
          <cell r="L23">
            <v>8.7191794354838716</v>
          </cell>
          <cell r="M23">
            <v>8.7191794354838716</v>
          </cell>
          <cell r="N23">
            <v>8.7191794354838716</v>
          </cell>
          <cell r="O23">
            <v>8.2870020161290352</v>
          </cell>
          <cell r="P23">
            <v>8.7191794354838716</v>
          </cell>
          <cell r="Q23">
            <v>8.7191794354838716</v>
          </cell>
          <cell r="R23">
            <v>8.7191794354838716</v>
          </cell>
          <cell r="S23">
            <v>8.7191794354838716</v>
          </cell>
          <cell r="T23">
            <v>8.7191794354838716</v>
          </cell>
          <cell r="U23">
            <v>4.7251397849462364</v>
          </cell>
          <cell r="V23">
            <v>8.2870020161290352</v>
          </cell>
          <cell r="W23">
            <v>8.7191794354838716</v>
          </cell>
          <cell r="X23">
            <v>8.7191794354838716</v>
          </cell>
          <cell r="Y23">
            <v>8.7191794354838716</v>
          </cell>
          <cell r="Z23">
            <v>8.7191794354838716</v>
          </cell>
          <cell r="AA23">
            <v>8.7191794354838716</v>
          </cell>
          <cell r="AB23">
            <v>8.7191794354838716</v>
          </cell>
          <cell r="AC23">
            <v>8.2870020161290352</v>
          </cell>
          <cell r="AD23">
            <v>8.7191794354838716</v>
          </cell>
          <cell r="AE23">
            <v>8.7191794354838716</v>
          </cell>
          <cell r="AF23">
            <v>8.7191794354838716</v>
          </cell>
          <cell r="AG23">
            <v>8.7191794354838716</v>
          </cell>
          <cell r="AH23">
            <v>8.7191794354838716</v>
          </cell>
          <cell r="AI23">
            <v>8.7191794354838716</v>
          </cell>
          <cell r="AJ23">
            <v>0</v>
          </cell>
          <cell r="AK23">
            <v>0</v>
          </cell>
          <cell r="AL23">
            <v>0</v>
          </cell>
        </row>
        <row r="24">
          <cell r="B24" t="str">
            <v>EX1013OB</v>
          </cell>
          <cell r="D24">
            <v>0</v>
          </cell>
          <cell r="E24">
            <v>0</v>
          </cell>
          <cell r="F24">
            <v>0</v>
          </cell>
          <cell r="G24">
            <v>0</v>
          </cell>
          <cell r="H24">
            <v>0</v>
          </cell>
          <cell r="I24">
            <v>0</v>
          </cell>
          <cell r="J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row>
        <row r="25">
          <cell r="B25" t="str">
            <v>EX1014</v>
          </cell>
          <cell r="E25">
            <v>7.8472614919354848</v>
          </cell>
          <cell r="F25">
            <v>7.8472614919354848</v>
          </cell>
          <cell r="G25">
            <v>7.8472614919354848</v>
          </cell>
          <cell r="H25">
            <v>7.4583018145161315</v>
          </cell>
          <cell r="I25">
            <v>7.8472614919354848</v>
          </cell>
          <cell r="J25">
            <v>7.8472614919354848</v>
          </cell>
          <cell r="K25">
            <v>7.8472614919354848</v>
          </cell>
          <cell r="L25">
            <v>7.8472614919354848</v>
          </cell>
          <cell r="M25">
            <v>7.8472614919354848</v>
          </cell>
          <cell r="N25">
            <v>7.8472614919354848</v>
          </cell>
          <cell r="O25">
            <v>7.8472614919354848</v>
          </cell>
          <cell r="P25">
            <v>7.8472614919354848</v>
          </cell>
          <cell r="Q25">
            <v>7.8472614919354848</v>
          </cell>
          <cell r="R25">
            <v>7.8472614919354848</v>
          </cell>
          <cell r="S25">
            <v>7.8472614919354848</v>
          </cell>
          <cell r="T25">
            <v>7.8472614919354848</v>
          </cell>
          <cell r="U25">
            <v>4.2526258064516131</v>
          </cell>
          <cell r="V25">
            <v>7.8472614919354848</v>
          </cell>
          <cell r="W25">
            <v>7.8472614919354848</v>
          </cell>
          <cell r="X25">
            <v>7.8472614919354848</v>
          </cell>
          <cell r="Y25">
            <v>7.8472614919354848</v>
          </cell>
          <cell r="Z25">
            <v>7.8472614919354848</v>
          </cell>
          <cell r="AA25">
            <v>7.8472614919354848</v>
          </cell>
          <cell r="AB25">
            <v>7.8472614919354848</v>
          </cell>
          <cell r="AC25">
            <v>7.8472614919354848</v>
          </cell>
          <cell r="AD25">
            <v>7.8472614919354848</v>
          </cell>
          <cell r="AE25">
            <v>7.8472614919354848</v>
          </cell>
          <cell r="AF25">
            <v>7.8472614919354848</v>
          </cell>
          <cell r="AG25">
            <v>7.8472614919354848</v>
          </cell>
          <cell r="AH25">
            <v>7.8472614919354848</v>
          </cell>
          <cell r="AI25">
            <v>7.8472614919354848</v>
          </cell>
          <cell r="AJ25">
            <v>0</v>
          </cell>
        </row>
        <row r="26">
          <cell r="B26" t="str">
            <v>EX577</v>
          </cell>
          <cell r="D26">
            <v>0</v>
          </cell>
          <cell r="E26">
            <v>4.9213520211471824</v>
          </cell>
          <cell r="F26">
            <v>4.9213520211471824</v>
          </cell>
          <cell r="G26">
            <v>4.9213520211471824</v>
          </cell>
          <cell r="H26">
            <v>4.6774188354645476</v>
          </cell>
          <cell r="I26">
            <v>4.9213520211471824</v>
          </cell>
          <cell r="J26">
            <v>4.9213520211471824</v>
          </cell>
          <cell r="K26">
            <v>4.9213520211471824</v>
          </cell>
          <cell r="L26">
            <v>4.9213520211471824</v>
          </cell>
          <cell r="M26">
            <v>4.9213520211471824</v>
          </cell>
          <cell r="N26">
            <v>4.9213520211471824</v>
          </cell>
          <cell r="O26">
            <v>4.6774188354645476</v>
          </cell>
          <cell r="P26">
            <v>4.9213520211471824</v>
          </cell>
          <cell r="Q26">
            <v>4.9213520211471824</v>
          </cell>
          <cell r="R26">
            <v>4.9213520211471824</v>
          </cell>
          <cell r="S26">
            <v>4.9213520211471824</v>
          </cell>
          <cell r="T26">
            <v>4.9213520211471824</v>
          </cell>
          <cell r="U26">
            <v>2.667002830130154</v>
          </cell>
          <cell r="V26">
            <v>4.6774188354645476</v>
          </cell>
          <cell r="W26">
            <v>4.9213520211471824</v>
          </cell>
          <cell r="X26">
            <v>4.9213520211471824</v>
          </cell>
          <cell r="Y26">
            <v>4.9213520211471824</v>
          </cell>
          <cell r="Z26">
            <v>4.9213520211471824</v>
          </cell>
          <cell r="AA26">
            <v>4.9213520211471824</v>
          </cell>
          <cell r="AB26">
            <v>4.9213520211471824</v>
          </cell>
          <cell r="AC26">
            <v>4.6774188354645476</v>
          </cell>
          <cell r="AD26">
            <v>4.9213520211471824</v>
          </cell>
          <cell r="AE26">
            <v>4.9213520211471824</v>
          </cell>
          <cell r="AF26">
            <v>4.9213520211471824</v>
          </cell>
          <cell r="AG26">
            <v>4.9213520211471824</v>
          </cell>
          <cell r="AH26">
            <v>4.9213520211471824</v>
          </cell>
          <cell r="AI26">
            <v>4.9213520211471824</v>
          </cell>
          <cell r="AJ26">
            <v>0</v>
          </cell>
          <cell r="AK26">
            <v>0</v>
          </cell>
          <cell r="AL26">
            <v>0</v>
          </cell>
        </row>
        <row r="27">
          <cell r="B27" t="str">
            <v>EX578</v>
          </cell>
          <cell r="D27">
            <v>0</v>
          </cell>
          <cell r="E27">
            <v>6.1034256048387103</v>
          </cell>
          <cell r="F27">
            <v>6.1034256048387103</v>
          </cell>
          <cell r="G27">
            <v>6.1034256048387103</v>
          </cell>
          <cell r="H27">
            <v>5.800901411290325</v>
          </cell>
          <cell r="I27">
            <v>6.1034256048387103</v>
          </cell>
          <cell r="J27">
            <v>6.1034256048387103</v>
          </cell>
          <cell r="K27">
            <v>6.1034256048387103</v>
          </cell>
          <cell r="L27">
            <v>6.1034256048387103</v>
          </cell>
          <cell r="M27">
            <v>6.1034256048387103</v>
          </cell>
          <cell r="N27">
            <v>6.1034256048387103</v>
          </cell>
          <cell r="O27">
            <v>5.800901411290325</v>
          </cell>
          <cell r="P27">
            <v>6.1034256048387103</v>
          </cell>
          <cell r="Q27">
            <v>6.1034256048387103</v>
          </cell>
          <cell r="R27">
            <v>6.1034256048387103</v>
          </cell>
          <cell r="S27">
            <v>6.1034256048387103</v>
          </cell>
          <cell r="T27">
            <v>6.1034256048387103</v>
          </cell>
          <cell r="U27">
            <v>3.3075978494623657</v>
          </cell>
          <cell r="V27">
            <v>5.800901411290325</v>
          </cell>
          <cell r="W27">
            <v>6.1034256048387103</v>
          </cell>
          <cell r="X27">
            <v>6.1034256048387103</v>
          </cell>
          <cell r="Y27">
            <v>6.1034256048387103</v>
          </cell>
          <cell r="Z27">
            <v>6.1034256048387103</v>
          </cell>
          <cell r="AA27">
            <v>6.1034256048387103</v>
          </cell>
          <cell r="AB27">
            <v>6.1034256048387103</v>
          </cell>
          <cell r="AC27">
            <v>5.800901411290325</v>
          </cell>
          <cell r="AD27">
            <v>6.1034256048387103</v>
          </cell>
          <cell r="AE27">
            <v>6.1034256048387103</v>
          </cell>
          <cell r="AF27">
            <v>6.1034256048387103</v>
          </cell>
          <cell r="AG27">
            <v>6.1034256048387103</v>
          </cell>
          <cell r="AH27">
            <v>6.1034256048387103</v>
          </cell>
          <cell r="AI27">
            <v>6.1034256048387103</v>
          </cell>
          <cell r="AJ27">
            <v>0</v>
          </cell>
          <cell r="AK27">
            <v>0</v>
          </cell>
          <cell r="AL27">
            <v>0</v>
          </cell>
        </row>
        <row r="28">
          <cell r="B28" t="str">
            <v>TOTAL</v>
          </cell>
          <cell r="C28">
            <v>0</v>
          </cell>
          <cell r="D28">
            <v>0</v>
          </cell>
          <cell r="E28">
            <v>211.61329148687309</v>
          </cell>
          <cell r="F28">
            <v>211.61329148687309</v>
          </cell>
          <cell r="G28">
            <v>211.61329148687309</v>
          </cell>
          <cell r="H28">
            <v>201.12440467215814</v>
          </cell>
          <cell r="I28">
            <v>211.61329148687309</v>
          </cell>
          <cell r="J28">
            <v>211.61329148687309</v>
          </cell>
          <cell r="K28">
            <v>211.61329148687309</v>
          </cell>
          <cell r="L28">
            <v>211.61329148687309</v>
          </cell>
          <cell r="M28">
            <v>211.61329148687309</v>
          </cell>
          <cell r="N28">
            <v>211.61329148687309</v>
          </cell>
          <cell r="O28">
            <v>201.5133643495775</v>
          </cell>
          <cell r="P28">
            <v>211.61329148687309</v>
          </cell>
          <cell r="Q28">
            <v>211.61329148687309</v>
          </cell>
          <cell r="R28">
            <v>211.61329148687309</v>
          </cell>
          <cell r="S28">
            <v>211.61329148687309</v>
          </cell>
          <cell r="T28">
            <v>211.61329148687309</v>
          </cell>
          <cell r="U28">
            <v>114.67849584088286</v>
          </cell>
          <cell r="V28">
            <v>201.5133643495775</v>
          </cell>
          <cell r="W28">
            <v>211.61329148687309</v>
          </cell>
          <cell r="X28">
            <v>211.61329148687309</v>
          </cell>
          <cell r="Y28">
            <v>211.61329148687309</v>
          </cell>
          <cell r="Z28">
            <v>211.61329148687309</v>
          </cell>
          <cell r="AA28">
            <v>211.61329148687309</v>
          </cell>
          <cell r="AB28">
            <v>211.61329148687309</v>
          </cell>
          <cell r="AC28">
            <v>201.5133643495775</v>
          </cell>
          <cell r="AD28">
            <v>211.61329148687309</v>
          </cell>
          <cell r="AE28">
            <v>211.61329148687309</v>
          </cell>
          <cell r="AF28">
            <v>211.61329148687309</v>
          </cell>
          <cell r="AG28">
            <v>211.61329148687309</v>
          </cell>
          <cell r="AH28">
            <v>211.61329148687309</v>
          </cell>
          <cell r="AI28">
            <v>211.61329148687309</v>
          </cell>
          <cell r="AJ28">
            <v>0</v>
          </cell>
          <cell r="AK28">
            <v>0</v>
          </cell>
          <cell r="AL28">
            <v>0</v>
          </cell>
          <cell r="AM28">
            <v>0</v>
          </cell>
          <cell r="AN28">
            <v>0</v>
          </cell>
        </row>
        <row r="29">
          <cell r="B29" t="str">
            <v>TOTAL</v>
          </cell>
          <cell r="C29">
            <v>0</v>
          </cell>
          <cell r="D29">
            <v>0</v>
          </cell>
          <cell r="E29">
            <v>211.61329148687309</v>
          </cell>
          <cell r="F29">
            <v>211.61329148687309</v>
          </cell>
          <cell r="G29">
            <v>211.61329148687309</v>
          </cell>
          <cell r="H29">
            <v>201.12440467215814</v>
          </cell>
          <cell r="I29">
            <v>211.61329148687309</v>
          </cell>
          <cell r="J29">
            <v>211.61329148687309</v>
          </cell>
          <cell r="K29">
            <v>211.61329148687309</v>
          </cell>
          <cell r="L29">
            <v>211.61329148687309</v>
          </cell>
          <cell r="M29">
            <v>211.61329148687309</v>
          </cell>
          <cell r="N29">
            <v>211.61329148687309</v>
          </cell>
          <cell r="O29">
            <v>201.5133643495775</v>
          </cell>
          <cell r="P29">
            <v>211.61329148687309</v>
          </cell>
          <cell r="Q29">
            <v>211.61329148687309</v>
          </cell>
          <cell r="R29">
            <v>211.61329148687309</v>
          </cell>
          <cell r="S29">
            <v>211.61329148687309</v>
          </cell>
          <cell r="T29">
            <v>211.61329148687309</v>
          </cell>
          <cell r="U29">
            <v>114.67849584088286</v>
          </cell>
          <cell r="V29">
            <v>201.5133643495775</v>
          </cell>
          <cell r="W29">
            <v>211.61329148687309</v>
          </cell>
          <cell r="X29">
            <v>211.61329148687309</v>
          </cell>
          <cell r="Y29">
            <v>211.61329148687309</v>
          </cell>
          <cell r="Z29">
            <v>211.61329148687309</v>
          </cell>
          <cell r="AA29">
            <v>211.61329148687309</v>
          </cell>
          <cell r="AB29">
            <v>211.61329148687309</v>
          </cell>
          <cell r="AC29">
            <v>201.5133643495775</v>
          </cell>
          <cell r="AD29">
            <v>211.61329148687309</v>
          </cell>
          <cell r="AE29">
            <v>211.61329148687309</v>
          </cell>
          <cell r="AF29">
            <v>211.61329148687309</v>
          </cell>
          <cell r="AG29">
            <v>211.61329148687309</v>
          </cell>
          <cell r="AH29">
            <v>211.61329148687309</v>
          </cell>
          <cell r="AI29">
            <v>211.61329148687309</v>
          </cell>
          <cell r="AJ29">
            <v>0</v>
          </cell>
          <cell r="AK29">
            <v>0</v>
          </cell>
          <cell r="AL29">
            <v>0</v>
          </cell>
          <cell r="AM29">
            <v>0</v>
          </cell>
          <cell r="AN29">
            <v>0</v>
          </cell>
        </row>
        <row r="30">
          <cell r="B30" t="str">
            <v>RESUME WASTE REMOVAL</v>
          </cell>
          <cell r="AF30" t="str">
            <v>TOTAL WASTE REMOVAL</v>
          </cell>
        </row>
        <row r="31">
          <cell r="B31" t="str">
            <v>OB</v>
          </cell>
          <cell r="C31">
            <v>6087.7564722782263</v>
          </cell>
          <cell r="K31" t="str">
            <v>kBCM</v>
          </cell>
        </row>
        <row r="32">
          <cell r="B32" t="str">
            <v>TS_PIT</v>
          </cell>
          <cell r="C32">
            <v>0</v>
          </cell>
          <cell r="K32" t="str">
            <v>kBCM</v>
          </cell>
        </row>
        <row r="33">
          <cell r="B33" t="str">
            <v>OB+TS_PIT</v>
          </cell>
          <cell r="C33">
            <v>0</v>
          </cell>
          <cell r="K33" t="str">
            <v>kBCM</v>
          </cell>
        </row>
        <row r="34">
          <cell r="B34" t="str">
            <v>TS_WD</v>
          </cell>
          <cell r="C34">
            <v>334.53209994224528</v>
          </cell>
          <cell r="K34" t="str">
            <v>kBCM</v>
          </cell>
        </row>
        <row r="35">
          <cell r="B35" t="str">
            <v>TOTAL</v>
          </cell>
          <cell r="C35">
            <v>6422.2885722204719</v>
          </cell>
          <cell r="K35" t="str">
            <v>kBCM</v>
          </cell>
        </row>
        <row r="37">
          <cell r="K37" t="str">
            <v>kBCM</v>
          </cell>
        </row>
        <row r="38">
          <cell r="B38" t="str">
            <v>PRODUCTION PLANNING FOR COAL , KTON</v>
          </cell>
        </row>
        <row r="39">
          <cell r="B39" t="str">
            <v>FLEET</v>
          </cell>
          <cell r="C39" t="str">
            <v>WEEK # 01</v>
          </cell>
          <cell r="K39" t="str">
            <v>WEEK # 02</v>
          </cell>
          <cell r="R39" t="str">
            <v>WEEK #03</v>
          </cell>
          <cell r="Y39" t="str">
            <v>WEEK #04</v>
          </cell>
          <cell r="AF39" t="str">
            <v>WEEK # 05</v>
          </cell>
          <cell r="AM39" t="str">
            <v>WEEK#06</v>
          </cell>
        </row>
        <row r="40">
          <cell r="B40" t="str">
            <v>NUMBER</v>
          </cell>
          <cell r="C40">
            <v>0</v>
          </cell>
          <cell r="D40">
            <v>0</v>
          </cell>
          <cell r="E40">
            <v>38930</v>
          </cell>
          <cell r="F40">
            <v>38931</v>
          </cell>
          <cell r="G40">
            <v>38932</v>
          </cell>
          <cell r="H40">
            <v>38933</v>
          </cell>
          <cell r="I40">
            <v>38934</v>
          </cell>
          <cell r="J40">
            <v>38935</v>
          </cell>
          <cell r="K40">
            <v>38936</v>
          </cell>
          <cell r="L40">
            <v>38937</v>
          </cell>
          <cell r="M40">
            <v>38938</v>
          </cell>
          <cell r="N40">
            <v>38939</v>
          </cell>
          <cell r="O40">
            <v>38940</v>
          </cell>
          <cell r="P40">
            <v>38941</v>
          </cell>
          <cell r="Q40">
            <v>38942</v>
          </cell>
          <cell r="R40">
            <v>38943</v>
          </cell>
          <cell r="S40">
            <v>38944</v>
          </cell>
          <cell r="T40">
            <v>38945</v>
          </cell>
          <cell r="U40">
            <v>38946</v>
          </cell>
          <cell r="V40">
            <v>38947</v>
          </cell>
          <cell r="W40">
            <v>38948</v>
          </cell>
          <cell r="X40">
            <v>38949</v>
          </cell>
          <cell r="Y40">
            <v>38950</v>
          </cell>
          <cell r="Z40">
            <v>38951</v>
          </cell>
          <cell r="AA40">
            <v>38952</v>
          </cell>
          <cell r="AB40">
            <v>38953</v>
          </cell>
          <cell r="AC40">
            <v>38954</v>
          </cell>
          <cell r="AD40">
            <v>38955</v>
          </cell>
          <cell r="AE40">
            <v>38956</v>
          </cell>
          <cell r="AF40">
            <v>38957</v>
          </cell>
          <cell r="AG40">
            <v>38958</v>
          </cell>
          <cell r="AH40">
            <v>38959</v>
          </cell>
          <cell r="AI40">
            <v>38960</v>
          </cell>
          <cell r="AJ40">
            <v>38961</v>
          </cell>
          <cell r="AK40">
            <v>38962</v>
          </cell>
          <cell r="AL40">
            <v>38963</v>
          </cell>
          <cell r="AM40">
            <v>38964</v>
          </cell>
          <cell r="AN40">
            <v>38965</v>
          </cell>
        </row>
        <row r="41">
          <cell r="B41" t="str">
            <v>EX1008</v>
          </cell>
          <cell r="C41">
            <v>0</v>
          </cell>
          <cell r="D41">
            <v>0</v>
          </cell>
          <cell r="E41">
            <v>8.7191794354838716</v>
          </cell>
          <cell r="F41">
            <v>8.7191794354838716</v>
          </cell>
          <cell r="G41">
            <v>8.7191794354838716</v>
          </cell>
          <cell r="H41">
            <v>8.2870020161290352</v>
          </cell>
          <cell r="I41">
            <v>8.7191794354838716</v>
          </cell>
          <cell r="J41">
            <v>8.7191794354838716</v>
          </cell>
          <cell r="K41">
            <v>8.7191794354838716</v>
          </cell>
          <cell r="L41">
            <v>8.7191794354838716</v>
          </cell>
          <cell r="M41">
            <v>8.7191794354838716</v>
          </cell>
          <cell r="N41">
            <v>8.7191794354838716</v>
          </cell>
          <cell r="O41">
            <v>8.2870020161290352</v>
          </cell>
          <cell r="P41">
            <v>8.7191794354838716</v>
          </cell>
          <cell r="Q41">
            <v>8.7191794354838716</v>
          </cell>
          <cell r="R41">
            <v>8.7191794354838716</v>
          </cell>
          <cell r="S41">
            <v>8.7191794354838716</v>
          </cell>
          <cell r="T41">
            <v>8.7191794354838716</v>
          </cell>
          <cell r="U41">
            <v>4.7251397849462364</v>
          </cell>
          <cell r="V41">
            <v>8.2870020161290352</v>
          </cell>
          <cell r="W41">
            <v>8.7191794354838716</v>
          </cell>
          <cell r="X41">
            <v>8.7191794354838716</v>
          </cell>
          <cell r="Y41">
            <v>8.7191794354838716</v>
          </cell>
          <cell r="Z41">
            <v>8.7191794354838716</v>
          </cell>
          <cell r="AA41">
            <v>8.7191794354838716</v>
          </cell>
          <cell r="AB41">
            <v>8.7191794354838716</v>
          </cell>
          <cell r="AC41">
            <v>8.2870020161290352</v>
          </cell>
          <cell r="AD41">
            <v>8.7191794354838716</v>
          </cell>
          <cell r="AE41">
            <v>8.7191794354838716</v>
          </cell>
          <cell r="AF41">
            <v>8.7191794354838716</v>
          </cell>
          <cell r="AG41">
            <v>8.7191794354838716</v>
          </cell>
          <cell r="AH41">
            <v>8.7191794354838716</v>
          </cell>
          <cell r="AI41">
            <v>8.7191794354838716</v>
          </cell>
          <cell r="AJ41">
            <v>0</v>
          </cell>
          <cell r="AK41">
            <v>0</v>
          </cell>
          <cell r="AL41">
            <v>0</v>
          </cell>
        </row>
        <row r="42">
          <cell r="B42" t="str">
            <v>EX1013</v>
          </cell>
          <cell r="D42">
            <v>0</v>
          </cell>
          <cell r="E42">
            <v>8.7191794354838716</v>
          </cell>
          <cell r="F42">
            <v>8.7191794354838716</v>
          </cell>
          <cell r="G42">
            <v>8.7191794354838716</v>
          </cell>
          <cell r="H42">
            <v>0</v>
          </cell>
          <cell r="I42">
            <v>0</v>
          </cell>
          <cell r="J42">
            <v>0</v>
          </cell>
          <cell r="K42">
            <v>8.7191794354838716</v>
          </cell>
          <cell r="L42">
            <v>8.7191794354838716</v>
          </cell>
          <cell r="M42">
            <v>8.7191794354838716</v>
          </cell>
          <cell r="N42">
            <v>8.7191794354838716</v>
          </cell>
          <cell r="O42">
            <v>8.2870020161290352</v>
          </cell>
          <cell r="P42">
            <v>8.7191794354838716</v>
          </cell>
          <cell r="Q42">
            <v>8.7191794354838716</v>
          </cell>
          <cell r="R42">
            <v>8.7191794354838716</v>
          </cell>
          <cell r="S42">
            <v>8.7191794354838716</v>
          </cell>
          <cell r="T42">
            <v>8.7191794354838716</v>
          </cell>
          <cell r="U42">
            <v>4.7251397849462364</v>
          </cell>
          <cell r="V42">
            <v>8.2870020161290352</v>
          </cell>
          <cell r="W42">
            <v>8.7191794354838716</v>
          </cell>
          <cell r="X42">
            <v>8.7191794354838716</v>
          </cell>
          <cell r="Y42">
            <v>8.7191794354838716</v>
          </cell>
          <cell r="Z42">
            <v>8.7191794354838716</v>
          </cell>
          <cell r="AA42">
            <v>8.7191794354838716</v>
          </cell>
          <cell r="AB42">
            <v>8.7191794354838716</v>
          </cell>
          <cell r="AC42">
            <v>8.2870020161290352</v>
          </cell>
          <cell r="AD42">
            <v>8.7191794354838716</v>
          </cell>
          <cell r="AE42">
            <v>8.7191794354838716</v>
          </cell>
          <cell r="AF42">
            <v>8.7191794354838716</v>
          </cell>
          <cell r="AG42">
            <v>8.7191794354838716</v>
          </cell>
          <cell r="AH42">
            <v>8.7191794354838716</v>
          </cell>
          <cell r="AI42">
            <v>8.7191794354838716</v>
          </cell>
          <cell r="AJ42">
            <v>0</v>
          </cell>
          <cell r="AK42">
            <v>0</v>
          </cell>
          <cell r="AL4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puasa"/>
      <sheetName val="WK#01"/>
      <sheetName val="WK#02"/>
      <sheetName val="WK#03"/>
      <sheetName val="WK#04"/>
      <sheetName val="WK#05"/>
      <sheetName val="WK#06"/>
      <sheetName val="MONTHLY"/>
      <sheetName val="ABSEN"/>
      <sheetName val="Bantuan"/>
      <sheetName val="COST"/>
      <sheetName val="summary KPI"/>
      <sheetName val="DRILLBLAST"/>
      <sheetName val="Coal"/>
      <sheetName val="Rain and Slipp."/>
      <sheetName val="Rain and Slipp_"/>
      <sheetName val="OB"/>
      <sheetName val="EXCV PRODUCTIVITY"/>
      <sheetName val="mtd ob forecasting"/>
      <sheetName val="Master"/>
      <sheetName val="Run"/>
      <sheetName val="MTD"/>
      <sheetName val="SUM"/>
      <sheetName val="HOURLY"/>
      <sheetName val="Database"/>
      <sheetName val="Global Assumptions"/>
      <sheetName val="Scenario &amp; Sensitivity"/>
    </sheetNames>
    <sheetDataSet>
      <sheetData sheetId="0" refreshError="1">
        <row r="12">
          <cell r="B12" t="str">
            <v>SH4001</v>
          </cell>
          <cell r="D12">
            <v>0</v>
          </cell>
          <cell r="E12">
            <v>31.389045967741939</v>
          </cell>
          <cell r="F12">
            <v>31.389045967741939</v>
          </cell>
          <cell r="G12">
            <v>31.389045967741939</v>
          </cell>
          <cell r="H12">
            <v>29.833207258064526</v>
          </cell>
          <cell r="I12">
            <v>31.389045967741939</v>
          </cell>
          <cell r="J12">
            <v>31.389045967741939</v>
          </cell>
          <cell r="K12">
            <v>31.389045967741939</v>
          </cell>
          <cell r="L12">
            <v>31.389045967741939</v>
          </cell>
          <cell r="M12">
            <v>31.389045967741939</v>
          </cell>
          <cell r="N12">
            <v>31.389045967741939</v>
          </cell>
          <cell r="O12">
            <v>29.833207258064526</v>
          </cell>
          <cell r="P12">
            <v>31.389045967741939</v>
          </cell>
          <cell r="Q12">
            <v>31.389045967741939</v>
          </cell>
          <cell r="R12">
            <v>31.389045967741939</v>
          </cell>
          <cell r="S12">
            <v>31.389045967741939</v>
          </cell>
          <cell r="T12">
            <v>31.389045967741939</v>
          </cell>
          <cell r="U12">
            <v>17.010503225806453</v>
          </cell>
          <cell r="V12">
            <v>29.833207258064526</v>
          </cell>
          <cell r="W12">
            <v>31.389045967741939</v>
          </cell>
          <cell r="X12">
            <v>31.389045967741939</v>
          </cell>
          <cell r="Y12">
            <v>31.389045967741939</v>
          </cell>
          <cell r="Z12">
            <v>31.389045967741939</v>
          </cell>
          <cell r="AA12">
            <v>31.389045967741939</v>
          </cell>
          <cell r="AB12">
            <v>31.389045967741939</v>
          </cell>
          <cell r="AC12">
            <v>29.833207258064526</v>
          </cell>
          <cell r="AD12">
            <v>31.389045967741939</v>
          </cell>
          <cell r="AE12">
            <v>31.389045967741939</v>
          </cell>
          <cell r="AF12">
            <v>31.389045967741939</v>
          </cell>
          <cell r="AG12">
            <v>31.389045967741939</v>
          </cell>
          <cell r="AH12">
            <v>31.389045967741939</v>
          </cell>
          <cell r="AI12">
            <v>31.389045967741939</v>
          </cell>
          <cell r="AJ12">
            <v>0</v>
          </cell>
          <cell r="AK12">
            <v>0</v>
          </cell>
          <cell r="AL12">
            <v>0</v>
          </cell>
        </row>
        <row r="13">
          <cell r="B13" t="str">
            <v>SH304</v>
          </cell>
          <cell r="D13">
            <v>0</v>
          </cell>
          <cell r="E13">
            <v>23.456488155241939</v>
          </cell>
          <cell r="F13">
            <v>23.456488155241939</v>
          </cell>
          <cell r="G13">
            <v>23.456488155241939</v>
          </cell>
          <cell r="H13">
            <v>22.293836945564522</v>
          </cell>
          <cell r="I13">
            <v>23.456488155241939</v>
          </cell>
          <cell r="J13">
            <v>23.456488155241939</v>
          </cell>
          <cell r="K13">
            <v>23.456488155241939</v>
          </cell>
          <cell r="L13">
            <v>23.456488155241939</v>
          </cell>
          <cell r="M13">
            <v>23.456488155241939</v>
          </cell>
          <cell r="N13">
            <v>23.456488155241939</v>
          </cell>
          <cell r="O13">
            <v>22.293836945564522</v>
          </cell>
          <cell r="P13">
            <v>23.456488155241939</v>
          </cell>
          <cell r="Q13">
            <v>23.456488155241939</v>
          </cell>
          <cell r="R13">
            <v>23.456488155241939</v>
          </cell>
          <cell r="S13">
            <v>23.456488155241939</v>
          </cell>
          <cell r="T13">
            <v>23.456488155241939</v>
          </cell>
          <cell r="U13">
            <v>12.711653225806451</v>
          </cell>
          <cell r="V13">
            <v>22.293836945564522</v>
          </cell>
          <cell r="W13">
            <v>23.456488155241939</v>
          </cell>
          <cell r="X13">
            <v>23.456488155241939</v>
          </cell>
          <cell r="Y13">
            <v>23.456488155241939</v>
          </cell>
          <cell r="Z13">
            <v>23.456488155241939</v>
          </cell>
          <cell r="AA13">
            <v>23.456488155241939</v>
          </cell>
          <cell r="AB13">
            <v>23.456488155241939</v>
          </cell>
          <cell r="AC13">
            <v>22.293836945564522</v>
          </cell>
          <cell r="AD13">
            <v>23.456488155241939</v>
          </cell>
          <cell r="AE13">
            <v>23.456488155241939</v>
          </cell>
          <cell r="AF13">
            <v>23.456488155241939</v>
          </cell>
          <cell r="AG13">
            <v>23.456488155241939</v>
          </cell>
          <cell r="AH13">
            <v>23.456488155241939</v>
          </cell>
          <cell r="AI13">
            <v>23.456488155241939</v>
          </cell>
          <cell r="AJ13">
            <v>0</v>
          </cell>
          <cell r="AK13">
            <v>0</v>
          </cell>
          <cell r="AL13">
            <v>0</v>
          </cell>
        </row>
        <row r="14">
          <cell r="B14" t="str">
            <v>SH305</v>
          </cell>
          <cell r="D14">
            <v>0</v>
          </cell>
          <cell r="E14">
            <v>23.456488155241939</v>
          </cell>
          <cell r="F14">
            <v>23.456488155241939</v>
          </cell>
          <cell r="G14">
            <v>23.456488155241939</v>
          </cell>
          <cell r="H14">
            <v>22.293836945564522</v>
          </cell>
          <cell r="I14">
            <v>23.456488155241939</v>
          </cell>
          <cell r="J14">
            <v>23.456488155241939</v>
          </cell>
          <cell r="K14">
            <v>23.456488155241939</v>
          </cell>
          <cell r="L14">
            <v>23.456488155241939</v>
          </cell>
          <cell r="M14">
            <v>23.456488155241939</v>
          </cell>
          <cell r="N14">
            <v>23.456488155241939</v>
          </cell>
          <cell r="O14">
            <v>22.293836945564522</v>
          </cell>
          <cell r="P14">
            <v>23.456488155241939</v>
          </cell>
          <cell r="Q14">
            <v>23.456488155241939</v>
          </cell>
          <cell r="R14">
            <v>23.456488155241939</v>
          </cell>
          <cell r="S14">
            <v>23.456488155241939</v>
          </cell>
          <cell r="T14">
            <v>23.456488155241939</v>
          </cell>
          <cell r="U14">
            <v>12.711653225806451</v>
          </cell>
          <cell r="V14">
            <v>22.293836945564522</v>
          </cell>
          <cell r="W14">
            <v>23.456488155241939</v>
          </cell>
          <cell r="X14">
            <v>23.456488155241939</v>
          </cell>
          <cell r="Y14">
            <v>23.456488155241939</v>
          </cell>
          <cell r="Z14">
            <v>23.456488155241939</v>
          </cell>
          <cell r="AA14">
            <v>23.456488155241939</v>
          </cell>
          <cell r="AB14">
            <v>23.456488155241939</v>
          </cell>
          <cell r="AC14">
            <v>22.293836945564522</v>
          </cell>
          <cell r="AD14">
            <v>23.456488155241939</v>
          </cell>
          <cell r="AE14">
            <v>23.456488155241939</v>
          </cell>
          <cell r="AF14">
            <v>23.456488155241939</v>
          </cell>
          <cell r="AG14">
            <v>23.456488155241939</v>
          </cell>
          <cell r="AH14">
            <v>23.456488155241939</v>
          </cell>
          <cell r="AI14">
            <v>23.456488155241939</v>
          </cell>
          <cell r="AJ14">
            <v>0</v>
          </cell>
          <cell r="AK14">
            <v>0</v>
          </cell>
          <cell r="AL14">
            <v>0</v>
          </cell>
        </row>
        <row r="15">
          <cell r="B15" t="str">
            <v>SH306</v>
          </cell>
          <cell r="D15">
            <v>0</v>
          </cell>
          <cell r="E15">
            <v>23.456488155241939</v>
          </cell>
          <cell r="F15">
            <v>23.456488155241939</v>
          </cell>
          <cell r="G15">
            <v>23.456488155241939</v>
          </cell>
          <cell r="H15">
            <v>22.293836945564522</v>
          </cell>
          <cell r="I15">
            <v>23.456488155241939</v>
          </cell>
          <cell r="J15">
            <v>23.456488155241939</v>
          </cell>
          <cell r="K15">
            <v>23.456488155241939</v>
          </cell>
          <cell r="L15">
            <v>23.456488155241939</v>
          </cell>
          <cell r="M15">
            <v>23.456488155241939</v>
          </cell>
          <cell r="N15">
            <v>23.456488155241939</v>
          </cell>
          <cell r="O15">
            <v>22.293836945564522</v>
          </cell>
          <cell r="P15">
            <v>23.456488155241939</v>
          </cell>
          <cell r="Q15">
            <v>23.456488155241939</v>
          </cell>
          <cell r="R15">
            <v>23.456488155241939</v>
          </cell>
          <cell r="S15">
            <v>23.456488155241939</v>
          </cell>
          <cell r="T15">
            <v>23.456488155241939</v>
          </cell>
          <cell r="U15">
            <v>12.711653225806451</v>
          </cell>
          <cell r="V15">
            <v>22.293836945564522</v>
          </cell>
          <cell r="W15">
            <v>23.456488155241939</v>
          </cell>
          <cell r="X15">
            <v>23.456488155241939</v>
          </cell>
          <cell r="Y15">
            <v>23.456488155241939</v>
          </cell>
          <cell r="Z15">
            <v>23.456488155241939</v>
          </cell>
          <cell r="AA15">
            <v>23.456488155241939</v>
          </cell>
          <cell r="AB15">
            <v>23.456488155241939</v>
          </cell>
          <cell r="AC15">
            <v>22.293836945564522</v>
          </cell>
          <cell r="AD15">
            <v>23.456488155241939</v>
          </cell>
          <cell r="AE15">
            <v>23.456488155241939</v>
          </cell>
          <cell r="AF15">
            <v>23.456488155241939</v>
          </cell>
          <cell r="AG15">
            <v>23.456488155241939</v>
          </cell>
          <cell r="AH15">
            <v>23.456488155241939</v>
          </cell>
          <cell r="AI15">
            <v>23.456488155241939</v>
          </cell>
          <cell r="AJ15">
            <v>0</v>
          </cell>
          <cell r="AK15">
            <v>0</v>
          </cell>
          <cell r="AL15">
            <v>0</v>
          </cell>
        </row>
        <row r="16">
          <cell r="B16" t="str">
            <v>EX708</v>
          </cell>
          <cell r="D16">
            <v>0</v>
          </cell>
          <cell r="E16">
            <v>16.206300907258068</v>
          </cell>
          <cell r="F16">
            <v>16.206300907258068</v>
          </cell>
          <cell r="G16">
            <v>16.206300907258068</v>
          </cell>
          <cell r="H16">
            <v>15.403014616935488</v>
          </cell>
          <cell r="I16">
            <v>16.206300907258068</v>
          </cell>
          <cell r="J16">
            <v>16.206300907258068</v>
          </cell>
          <cell r="K16">
            <v>16.206300907258068</v>
          </cell>
          <cell r="L16">
            <v>16.206300907258068</v>
          </cell>
          <cell r="M16">
            <v>16.206300907258068</v>
          </cell>
          <cell r="N16">
            <v>16.206300907258068</v>
          </cell>
          <cell r="O16">
            <v>15.403014616935488</v>
          </cell>
          <cell r="P16">
            <v>16.206300907258068</v>
          </cell>
          <cell r="Q16">
            <v>16.206300907258068</v>
          </cell>
          <cell r="R16">
            <v>16.206300907258068</v>
          </cell>
          <cell r="S16">
            <v>16.206300907258068</v>
          </cell>
          <cell r="T16">
            <v>16.206300907258068</v>
          </cell>
          <cell r="U16">
            <v>8.7825967741935482</v>
          </cell>
          <cell r="V16">
            <v>15.403014616935488</v>
          </cell>
          <cell r="W16">
            <v>16.206300907258068</v>
          </cell>
          <cell r="X16">
            <v>16.206300907258068</v>
          </cell>
          <cell r="Y16">
            <v>16.206300907258068</v>
          </cell>
          <cell r="Z16">
            <v>16.206300907258068</v>
          </cell>
          <cell r="AA16">
            <v>16.206300907258068</v>
          </cell>
          <cell r="AB16">
            <v>16.206300907258068</v>
          </cell>
          <cell r="AC16">
            <v>15.403014616935488</v>
          </cell>
          <cell r="AD16">
            <v>16.206300907258068</v>
          </cell>
          <cell r="AE16">
            <v>16.206300907258068</v>
          </cell>
          <cell r="AF16">
            <v>16.206300907258068</v>
          </cell>
          <cell r="AG16">
            <v>16.206300907258068</v>
          </cell>
          <cell r="AH16">
            <v>16.206300907258068</v>
          </cell>
          <cell r="AI16">
            <v>16.206300907258068</v>
          </cell>
          <cell r="AJ16">
            <v>0</v>
          </cell>
          <cell r="AK16">
            <v>0</v>
          </cell>
          <cell r="AL16">
            <v>0</v>
          </cell>
        </row>
        <row r="17">
          <cell r="B17" t="str">
            <v>EX709</v>
          </cell>
          <cell r="D17">
            <v>0</v>
          </cell>
          <cell r="E17">
            <v>16.206300907258068</v>
          </cell>
          <cell r="F17">
            <v>16.206300907258068</v>
          </cell>
          <cell r="G17">
            <v>16.206300907258068</v>
          </cell>
          <cell r="H17">
            <v>15.403014616935488</v>
          </cell>
          <cell r="I17">
            <v>16.206300907258068</v>
          </cell>
          <cell r="J17">
            <v>16.206300907258068</v>
          </cell>
          <cell r="K17">
            <v>16.206300907258068</v>
          </cell>
          <cell r="L17">
            <v>16.206300907258068</v>
          </cell>
          <cell r="M17">
            <v>16.206300907258068</v>
          </cell>
          <cell r="N17">
            <v>16.206300907258068</v>
          </cell>
          <cell r="O17">
            <v>15.403014616935488</v>
          </cell>
          <cell r="P17">
            <v>16.206300907258068</v>
          </cell>
          <cell r="Q17">
            <v>16.206300907258068</v>
          </cell>
          <cell r="R17">
            <v>16.206300907258068</v>
          </cell>
          <cell r="S17">
            <v>16.206300907258068</v>
          </cell>
          <cell r="T17">
            <v>16.206300907258068</v>
          </cell>
          <cell r="U17">
            <v>8.7825967741935482</v>
          </cell>
          <cell r="V17">
            <v>15.403014616935488</v>
          </cell>
          <cell r="W17">
            <v>16.206300907258068</v>
          </cell>
          <cell r="X17">
            <v>16.206300907258068</v>
          </cell>
          <cell r="Y17">
            <v>16.206300907258068</v>
          </cell>
          <cell r="Z17">
            <v>16.206300907258068</v>
          </cell>
          <cell r="AA17">
            <v>16.206300907258068</v>
          </cell>
          <cell r="AB17">
            <v>16.206300907258068</v>
          </cell>
          <cell r="AC17">
            <v>15.403014616935488</v>
          </cell>
          <cell r="AD17">
            <v>16.206300907258068</v>
          </cell>
          <cell r="AE17">
            <v>16.206300907258068</v>
          </cell>
          <cell r="AF17">
            <v>16.206300907258068</v>
          </cell>
          <cell r="AG17">
            <v>16.206300907258068</v>
          </cell>
          <cell r="AH17">
            <v>16.206300907258068</v>
          </cell>
          <cell r="AI17">
            <v>16.206300907258068</v>
          </cell>
          <cell r="AJ17">
            <v>0</v>
          </cell>
          <cell r="AK17">
            <v>0</v>
          </cell>
          <cell r="AL17">
            <v>0</v>
          </cell>
        </row>
        <row r="18">
          <cell r="B18" t="str">
            <v>EX710</v>
          </cell>
          <cell r="D18">
            <v>0</v>
          </cell>
          <cell r="E18">
            <v>16.206300907258068</v>
          </cell>
          <cell r="F18">
            <v>16.206300907258068</v>
          </cell>
          <cell r="G18">
            <v>16.206300907258068</v>
          </cell>
          <cell r="H18">
            <v>15.403014616935488</v>
          </cell>
          <cell r="I18">
            <v>16.206300907258068</v>
          </cell>
          <cell r="J18">
            <v>16.206300907258068</v>
          </cell>
          <cell r="K18">
            <v>16.206300907258068</v>
          </cell>
          <cell r="L18">
            <v>16.206300907258068</v>
          </cell>
          <cell r="M18">
            <v>16.206300907258068</v>
          </cell>
          <cell r="N18">
            <v>16.206300907258068</v>
          </cell>
          <cell r="O18">
            <v>15.403014616935488</v>
          </cell>
          <cell r="P18">
            <v>16.206300907258068</v>
          </cell>
          <cell r="Q18">
            <v>16.206300907258068</v>
          </cell>
          <cell r="R18">
            <v>16.206300907258068</v>
          </cell>
          <cell r="S18">
            <v>16.206300907258068</v>
          </cell>
          <cell r="T18">
            <v>16.206300907258068</v>
          </cell>
          <cell r="U18">
            <v>8.7825967741935482</v>
          </cell>
          <cell r="V18">
            <v>15.403014616935488</v>
          </cell>
          <cell r="W18">
            <v>16.206300907258068</v>
          </cell>
          <cell r="X18">
            <v>16.206300907258068</v>
          </cell>
          <cell r="Y18">
            <v>16.206300907258068</v>
          </cell>
          <cell r="Z18">
            <v>16.206300907258068</v>
          </cell>
          <cell r="AA18">
            <v>16.206300907258068</v>
          </cell>
          <cell r="AB18">
            <v>16.206300907258068</v>
          </cell>
          <cell r="AC18">
            <v>15.403014616935488</v>
          </cell>
          <cell r="AD18">
            <v>16.206300907258068</v>
          </cell>
          <cell r="AE18">
            <v>16.206300907258068</v>
          </cell>
          <cell r="AF18">
            <v>16.206300907258068</v>
          </cell>
          <cell r="AG18">
            <v>16.206300907258068</v>
          </cell>
          <cell r="AH18">
            <v>16.206300907258068</v>
          </cell>
          <cell r="AI18">
            <v>16.206300907258068</v>
          </cell>
          <cell r="AJ18">
            <v>0</v>
          </cell>
          <cell r="AK18">
            <v>0</v>
          </cell>
          <cell r="AL18">
            <v>0</v>
          </cell>
        </row>
        <row r="19">
          <cell r="B19" t="str">
            <v>EX711</v>
          </cell>
          <cell r="D19">
            <v>0</v>
          </cell>
          <cell r="E19">
            <v>16.206300907258068</v>
          </cell>
          <cell r="F19">
            <v>16.206300907258068</v>
          </cell>
          <cell r="G19">
            <v>16.206300907258068</v>
          </cell>
          <cell r="H19">
            <v>15.403014616935488</v>
          </cell>
          <cell r="I19">
            <v>16.206300907258068</v>
          </cell>
          <cell r="J19">
            <v>16.206300907258068</v>
          </cell>
          <cell r="K19">
            <v>16.206300907258068</v>
          </cell>
          <cell r="L19">
            <v>16.206300907258068</v>
          </cell>
          <cell r="M19">
            <v>16.206300907258068</v>
          </cell>
          <cell r="N19">
            <v>16.206300907258068</v>
          </cell>
          <cell r="O19">
            <v>15.403014616935488</v>
          </cell>
          <cell r="P19">
            <v>16.206300907258068</v>
          </cell>
          <cell r="Q19">
            <v>16.206300907258068</v>
          </cell>
          <cell r="R19">
            <v>16.206300907258068</v>
          </cell>
          <cell r="S19">
            <v>16.206300907258068</v>
          </cell>
          <cell r="T19">
            <v>16.206300907258068</v>
          </cell>
          <cell r="U19">
            <v>8.7825967741935482</v>
          </cell>
          <cell r="V19">
            <v>15.403014616935488</v>
          </cell>
          <cell r="W19">
            <v>16.206300907258068</v>
          </cell>
          <cell r="X19">
            <v>16.206300907258068</v>
          </cell>
          <cell r="Y19">
            <v>16.206300907258068</v>
          </cell>
          <cell r="Z19">
            <v>16.206300907258068</v>
          </cell>
          <cell r="AA19">
            <v>16.206300907258068</v>
          </cell>
          <cell r="AB19">
            <v>16.206300907258068</v>
          </cell>
          <cell r="AC19">
            <v>15.403014616935488</v>
          </cell>
          <cell r="AD19">
            <v>16.206300907258068</v>
          </cell>
          <cell r="AE19">
            <v>16.206300907258068</v>
          </cell>
          <cell r="AF19">
            <v>16.206300907258068</v>
          </cell>
          <cell r="AG19">
            <v>16.206300907258068</v>
          </cell>
          <cell r="AH19">
            <v>16.206300907258068</v>
          </cell>
          <cell r="AI19">
            <v>16.206300907258068</v>
          </cell>
          <cell r="AJ19">
            <v>0</v>
          </cell>
          <cell r="AK19">
            <v>0</v>
          </cell>
          <cell r="AL19">
            <v>0</v>
          </cell>
        </row>
        <row r="20">
          <cell r="B20" t="str">
            <v>EX1001</v>
          </cell>
          <cell r="D20">
            <v>0</v>
          </cell>
          <cell r="E20">
            <v>8.7191794354838716</v>
          </cell>
          <cell r="F20">
            <v>8.7191794354838716</v>
          </cell>
          <cell r="G20">
            <v>8.7191794354838716</v>
          </cell>
          <cell r="H20">
            <v>8.2870020161290352</v>
          </cell>
          <cell r="I20">
            <v>8.7191794354838716</v>
          </cell>
          <cell r="J20">
            <v>8.7191794354838716</v>
          </cell>
          <cell r="K20">
            <v>8.7191794354838716</v>
          </cell>
          <cell r="L20">
            <v>8.7191794354838716</v>
          </cell>
          <cell r="M20">
            <v>8.7191794354838716</v>
          </cell>
          <cell r="N20">
            <v>8.7191794354838716</v>
          </cell>
          <cell r="O20">
            <v>8.2870020161290352</v>
          </cell>
          <cell r="P20">
            <v>8.7191794354838716</v>
          </cell>
          <cell r="Q20">
            <v>8.7191794354838716</v>
          </cell>
          <cell r="R20">
            <v>8.7191794354838716</v>
          </cell>
          <cell r="S20">
            <v>8.7191794354838716</v>
          </cell>
          <cell r="T20">
            <v>8.7191794354838716</v>
          </cell>
          <cell r="U20">
            <v>4.7251397849462364</v>
          </cell>
          <cell r="V20">
            <v>8.2870020161290352</v>
          </cell>
          <cell r="W20">
            <v>8.7191794354838716</v>
          </cell>
          <cell r="X20">
            <v>8.7191794354838716</v>
          </cell>
          <cell r="Y20">
            <v>8.7191794354838716</v>
          </cell>
          <cell r="Z20">
            <v>8.7191794354838716</v>
          </cell>
          <cell r="AA20">
            <v>8.7191794354838716</v>
          </cell>
          <cell r="AB20">
            <v>8.7191794354838716</v>
          </cell>
          <cell r="AC20">
            <v>8.2870020161290352</v>
          </cell>
          <cell r="AD20">
            <v>8.7191794354838716</v>
          </cell>
          <cell r="AE20">
            <v>8.7191794354838716</v>
          </cell>
          <cell r="AF20">
            <v>8.7191794354838716</v>
          </cell>
          <cell r="AG20">
            <v>8.7191794354838716</v>
          </cell>
          <cell r="AH20">
            <v>8.7191794354838716</v>
          </cell>
          <cell r="AI20">
            <v>8.7191794354838716</v>
          </cell>
          <cell r="AJ20">
            <v>0</v>
          </cell>
          <cell r="AK20">
            <v>0</v>
          </cell>
          <cell r="AL20">
            <v>0</v>
          </cell>
        </row>
        <row r="21">
          <cell r="B21" t="str">
            <v>EX1002</v>
          </cell>
          <cell r="D21">
            <v>0</v>
          </cell>
          <cell r="E21">
            <v>8.7191794354838716</v>
          </cell>
          <cell r="F21">
            <v>8.7191794354838716</v>
          </cell>
          <cell r="G21">
            <v>8.7191794354838716</v>
          </cell>
          <cell r="H21">
            <v>8.2870020161290352</v>
          </cell>
          <cell r="I21">
            <v>8.7191794354838716</v>
          </cell>
          <cell r="J21">
            <v>8.7191794354838716</v>
          </cell>
          <cell r="K21">
            <v>8.7191794354838716</v>
          </cell>
          <cell r="L21">
            <v>8.7191794354838716</v>
          </cell>
          <cell r="M21">
            <v>8.7191794354838716</v>
          </cell>
          <cell r="N21">
            <v>8.7191794354838716</v>
          </cell>
          <cell r="O21">
            <v>8.2870020161290352</v>
          </cell>
          <cell r="P21">
            <v>8.7191794354838716</v>
          </cell>
          <cell r="Q21">
            <v>8.7191794354838716</v>
          </cell>
          <cell r="R21">
            <v>8.7191794354838716</v>
          </cell>
          <cell r="S21">
            <v>8.7191794354838716</v>
          </cell>
          <cell r="T21">
            <v>8.7191794354838716</v>
          </cell>
          <cell r="U21">
            <v>4.7251397849462364</v>
          </cell>
          <cell r="V21">
            <v>8.2870020161290352</v>
          </cell>
          <cell r="W21">
            <v>8.7191794354838716</v>
          </cell>
          <cell r="X21">
            <v>8.7191794354838716</v>
          </cell>
          <cell r="Y21">
            <v>8.7191794354838716</v>
          </cell>
          <cell r="Z21">
            <v>8.7191794354838716</v>
          </cell>
          <cell r="AA21">
            <v>8.7191794354838716</v>
          </cell>
          <cell r="AB21">
            <v>8.7191794354838716</v>
          </cell>
          <cell r="AC21">
            <v>8.2870020161290352</v>
          </cell>
          <cell r="AD21">
            <v>8.7191794354838716</v>
          </cell>
          <cell r="AE21">
            <v>8.7191794354838716</v>
          </cell>
          <cell r="AF21">
            <v>8.7191794354838716</v>
          </cell>
          <cell r="AG21">
            <v>8.7191794354838716</v>
          </cell>
          <cell r="AH21">
            <v>8.7191794354838716</v>
          </cell>
          <cell r="AI21">
            <v>8.7191794354838716</v>
          </cell>
          <cell r="AJ21">
            <v>0</v>
          </cell>
          <cell r="AK21">
            <v>0</v>
          </cell>
          <cell r="AL21">
            <v>0</v>
          </cell>
        </row>
        <row r="22">
          <cell r="B22" t="str">
            <v>EX1004</v>
          </cell>
          <cell r="D22">
            <v>0</v>
          </cell>
          <cell r="E22">
            <v>0</v>
          </cell>
          <cell r="F22">
            <v>0</v>
          </cell>
          <cell r="G22">
            <v>0</v>
          </cell>
          <cell r="H22">
            <v>0</v>
          </cell>
          <cell r="I22">
            <v>0</v>
          </cell>
          <cell r="J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row>
        <row r="23">
          <cell r="B23" t="str">
            <v>EX1006</v>
          </cell>
          <cell r="D23">
            <v>0</v>
          </cell>
          <cell r="E23">
            <v>8.7191794354838716</v>
          </cell>
          <cell r="F23">
            <v>8.7191794354838716</v>
          </cell>
          <cell r="G23">
            <v>8.7191794354838716</v>
          </cell>
          <cell r="H23">
            <v>8.2870020161290352</v>
          </cell>
          <cell r="I23">
            <v>8.7191794354838716</v>
          </cell>
          <cell r="J23">
            <v>8.7191794354838716</v>
          </cell>
          <cell r="K23">
            <v>8.7191794354838716</v>
          </cell>
          <cell r="L23">
            <v>8.7191794354838716</v>
          </cell>
          <cell r="M23">
            <v>8.7191794354838716</v>
          </cell>
          <cell r="N23">
            <v>8.7191794354838716</v>
          </cell>
          <cell r="O23">
            <v>8.2870020161290352</v>
          </cell>
          <cell r="P23">
            <v>8.7191794354838716</v>
          </cell>
          <cell r="Q23">
            <v>8.7191794354838716</v>
          </cell>
          <cell r="R23">
            <v>8.7191794354838716</v>
          </cell>
          <cell r="S23">
            <v>8.7191794354838716</v>
          </cell>
          <cell r="T23">
            <v>8.7191794354838716</v>
          </cell>
          <cell r="U23">
            <v>4.7251397849462364</v>
          </cell>
          <cell r="V23">
            <v>8.2870020161290352</v>
          </cell>
          <cell r="W23">
            <v>8.7191794354838716</v>
          </cell>
          <cell r="X23">
            <v>8.7191794354838716</v>
          </cell>
          <cell r="Y23">
            <v>8.7191794354838716</v>
          </cell>
          <cell r="Z23">
            <v>8.7191794354838716</v>
          </cell>
          <cell r="AA23">
            <v>8.7191794354838716</v>
          </cell>
          <cell r="AB23">
            <v>8.7191794354838716</v>
          </cell>
          <cell r="AC23">
            <v>8.2870020161290352</v>
          </cell>
          <cell r="AD23">
            <v>8.7191794354838716</v>
          </cell>
          <cell r="AE23">
            <v>8.7191794354838716</v>
          </cell>
          <cell r="AF23">
            <v>8.7191794354838716</v>
          </cell>
          <cell r="AG23">
            <v>8.7191794354838716</v>
          </cell>
          <cell r="AH23">
            <v>8.7191794354838716</v>
          </cell>
          <cell r="AI23">
            <v>8.7191794354838716</v>
          </cell>
          <cell r="AJ23">
            <v>0</v>
          </cell>
          <cell r="AK23">
            <v>0</v>
          </cell>
          <cell r="AL23">
            <v>0</v>
          </cell>
        </row>
        <row r="24">
          <cell r="B24" t="str">
            <v>EX1013OB</v>
          </cell>
          <cell r="D24">
            <v>0</v>
          </cell>
          <cell r="E24">
            <v>0</v>
          </cell>
          <cell r="F24">
            <v>0</v>
          </cell>
          <cell r="G24">
            <v>0</v>
          </cell>
          <cell r="H24">
            <v>0</v>
          </cell>
          <cell r="I24">
            <v>0</v>
          </cell>
          <cell r="J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row>
        <row r="25">
          <cell r="B25" t="str">
            <v>EX1014</v>
          </cell>
          <cell r="E25">
            <v>7.8472614919354848</v>
          </cell>
          <cell r="F25">
            <v>7.8472614919354848</v>
          </cell>
          <cell r="G25">
            <v>7.8472614919354848</v>
          </cell>
          <cell r="H25">
            <v>7.4583018145161315</v>
          </cell>
          <cell r="I25">
            <v>7.8472614919354848</v>
          </cell>
          <cell r="J25">
            <v>7.8472614919354848</v>
          </cell>
          <cell r="K25">
            <v>7.8472614919354848</v>
          </cell>
          <cell r="L25">
            <v>7.8472614919354848</v>
          </cell>
          <cell r="M25">
            <v>7.8472614919354848</v>
          </cell>
          <cell r="N25">
            <v>7.8472614919354848</v>
          </cell>
          <cell r="O25">
            <v>7.8472614919354848</v>
          </cell>
          <cell r="P25">
            <v>7.8472614919354848</v>
          </cell>
          <cell r="Q25">
            <v>7.8472614919354848</v>
          </cell>
          <cell r="R25">
            <v>7.8472614919354848</v>
          </cell>
          <cell r="S25">
            <v>7.8472614919354848</v>
          </cell>
          <cell r="T25">
            <v>7.8472614919354848</v>
          </cell>
          <cell r="U25">
            <v>4.2526258064516131</v>
          </cell>
          <cell r="V25">
            <v>7.8472614919354848</v>
          </cell>
          <cell r="W25">
            <v>7.8472614919354848</v>
          </cell>
          <cell r="X25">
            <v>7.8472614919354848</v>
          </cell>
          <cell r="Y25">
            <v>7.8472614919354848</v>
          </cell>
          <cell r="Z25">
            <v>7.8472614919354848</v>
          </cell>
          <cell r="AA25">
            <v>7.8472614919354848</v>
          </cell>
          <cell r="AB25">
            <v>7.8472614919354848</v>
          </cell>
          <cell r="AC25">
            <v>7.8472614919354848</v>
          </cell>
          <cell r="AD25">
            <v>7.8472614919354848</v>
          </cell>
          <cell r="AE25">
            <v>7.8472614919354848</v>
          </cell>
          <cell r="AF25">
            <v>7.8472614919354848</v>
          </cell>
          <cell r="AG25">
            <v>7.8472614919354848</v>
          </cell>
          <cell r="AH25">
            <v>7.8472614919354848</v>
          </cell>
          <cell r="AI25">
            <v>7.8472614919354848</v>
          </cell>
          <cell r="AJ25">
            <v>0</v>
          </cell>
        </row>
        <row r="26">
          <cell r="B26" t="str">
            <v>EX577</v>
          </cell>
          <cell r="D26">
            <v>0</v>
          </cell>
          <cell r="E26">
            <v>4.9213520211471824</v>
          </cell>
          <cell r="F26">
            <v>4.9213520211471824</v>
          </cell>
          <cell r="G26">
            <v>4.9213520211471824</v>
          </cell>
          <cell r="H26">
            <v>4.6774188354645476</v>
          </cell>
          <cell r="I26">
            <v>4.9213520211471824</v>
          </cell>
          <cell r="J26">
            <v>4.9213520211471824</v>
          </cell>
          <cell r="K26">
            <v>4.9213520211471824</v>
          </cell>
          <cell r="L26">
            <v>4.9213520211471824</v>
          </cell>
          <cell r="M26">
            <v>4.9213520211471824</v>
          </cell>
          <cell r="N26">
            <v>4.9213520211471824</v>
          </cell>
          <cell r="O26">
            <v>4.6774188354645476</v>
          </cell>
          <cell r="P26">
            <v>4.9213520211471824</v>
          </cell>
          <cell r="Q26">
            <v>4.9213520211471824</v>
          </cell>
          <cell r="R26">
            <v>4.9213520211471824</v>
          </cell>
          <cell r="S26">
            <v>4.9213520211471824</v>
          </cell>
          <cell r="T26">
            <v>4.9213520211471824</v>
          </cell>
          <cell r="U26">
            <v>2.667002830130154</v>
          </cell>
          <cell r="V26">
            <v>4.6774188354645476</v>
          </cell>
          <cell r="W26">
            <v>4.9213520211471824</v>
          </cell>
          <cell r="X26">
            <v>4.9213520211471824</v>
          </cell>
          <cell r="Y26">
            <v>4.9213520211471824</v>
          </cell>
          <cell r="Z26">
            <v>4.9213520211471824</v>
          </cell>
          <cell r="AA26">
            <v>4.9213520211471824</v>
          </cell>
          <cell r="AB26">
            <v>4.9213520211471824</v>
          </cell>
          <cell r="AC26">
            <v>4.6774188354645476</v>
          </cell>
          <cell r="AD26">
            <v>4.9213520211471824</v>
          </cell>
          <cell r="AE26">
            <v>4.9213520211471824</v>
          </cell>
          <cell r="AF26">
            <v>4.9213520211471824</v>
          </cell>
          <cell r="AG26">
            <v>4.9213520211471824</v>
          </cell>
          <cell r="AH26">
            <v>4.9213520211471824</v>
          </cell>
          <cell r="AI26">
            <v>4.9213520211471824</v>
          </cell>
          <cell r="AJ26">
            <v>0</v>
          </cell>
          <cell r="AK26">
            <v>0</v>
          </cell>
          <cell r="AL26">
            <v>0</v>
          </cell>
        </row>
        <row r="27">
          <cell r="B27" t="str">
            <v>EX578</v>
          </cell>
          <cell r="D27">
            <v>0</v>
          </cell>
          <cell r="E27">
            <v>6.1034256048387103</v>
          </cell>
          <cell r="F27">
            <v>6.1034256048387103</v>
          </cell>
          <cell r="G27">
            <v>6.1034256048387103</v>
          </cell>
          <cell r="H27">
            <v>5.800901411290325</v>
          </cell>
          <cell r="I27">
            <v>6.1034256048387103</v>
          </cell>
          <cell r="J27">
            <v>6.1034256048387103</v>
          </cell>
          <cell r="K27">
            <v>6.1034256048387103</v>
          </cell>
          <cell r="L27">
            <v>6.1034256048387103</v>
          </cell>
          <cell r="M27">
            <v>6.1034256048387103</v>
          </cell>
          <cell r="N27">
            <v>6.1034256048387103</v>
          </cell>
          <cell r="O27">
            <v>5.800901411290325</v>
          </cell>
          <cell r="P27">
            <v>6.1034256048387103</v>
          </cell>
          <cell r="Q27">
            <v>6.1034256048387103</v>
          </cell>
          <cell r="R27">
            <v>6.1034256048387103</v>
          </cell>
          <cell r="S27">
            <v>6.1034256048387103</v>
          </cell>
          <cell r="T27">
            <v>6.1034256048387103</v>
          </cell>
          <cell r="U27">
            <v>3.3075978494623657</v>
          </cell>
          <cell r="V27">
            <v>5.800901411290325</v>
          </cell>
          <cell r="W27">
            <v>6.1034256048387103</v>
          </cell>
          <cell r="X27">
            <v>6.1034256048387103</v>
          </cell>
          <cell r="Y27">
            <v>6.1034256048387103</v>
          </cell>
          <cell r="Z27">
            <v>6.1034256048387103</v>
          </cell>
          <cell r="AA27">
            <v>6.1034256048387103</v>
          </cell>
          <cell r="AB27">
            <v>6.1034256048387103</v>
          </cell>
          <cell r="AC27">
            <v>5.800901411290325</v>
          </cell>
          <cell r="AD27">
            <v>6.1034256048387103</v>
          </cell>
          <cell r="AE27">
            <v>6.1034256048387103</v>
          </cell>
          <cell r="AF27">
            <v>6.1034256048387103</v>
          </cell>
          <cell r="AG27">
            <v>6.1034256048387103</v>
          </cell>
          <cell r="AH27">
            <v>6.1034256048387103</v>
          </cell>
          <cell r="AI27">
            <v>6.1034256048387103</v>
          </cell>
          <cell r="AJ27">
            <v>0</v>
          </cell>
          <cell r="AK27">
            <v>0</v>
          </cell>
          <cell r="AL27">
            <v>0</v>
          </cell>
        </row>
        <row r="28">
          <cell r="B28" t="str">
            <v>TOTAL</v>
          </cell>
          <cell r="C28">
            <v>0</v>
          </cell>
          <cell r="D28">
            <v>0</v>
          </cell>
          <cell r="E28">
            <v>211.61329148687309</v>
          </cell>
          <cell r="F28">
            <v>211.61329148687309</v>
          </cell>
          <cell r="G28">
            <v>211.61329148687309</v>
          </cell>
          <cell r="H28">
            <v>201.12440467215814</v>
          </cell>
          <cell r="I28">
            <v>211.61329148687309</v>
          </cell>
          <cell r="J28">
            <v>211.61329148687309</v>
          </cell>
          <cell r="K28">
            <v>211.61329148687309</v>
          </cell>
          <cell r="L28">
            <v>211.61329148687309</v>
          </cell>
          <cell r="M28">
            <v>211.61329148687309</v>
          </cell>
          <cell r="N28">
            <v>211.61329148687309</v>
          </cell>
          <cell r="O28">
            <v>201.5133643495775</v>
          </cell>
          <cell r="P28">
            <v>211.61329148687309</v>
          </cell>
          <cell r="Q28">
            <v>211.61329148687309</v>
          </cell>
          <cell r="R28">
            <v>211.61329148687309</v>
          </cell>
          <cell r="S28">
            <v>211.61329148687309</v>
          </cell>
          <cell r="T28">
            <v>211.61329148687309</v>
          </cell>
          <cell r="U28">
            <v>114.67849584088286</v>
          </cell>
          <cell r="V28">
            <v>201.5133643495775</v>
          </cell>
          <cell r="W28">
            <v>211.61329148687309</v>
          </cell>
          <cell r="X28">
            <v>211.61329148687309</v>
          </cell>
          <cell r="Y28">
            <v>211.61329148687309</v>
          </cell>
          <cell r="Z28">
            <v>211.61329148687309</v>
          </cell>
          <cell r="AA28">
            <v>211.61329148687309</v>
          </cell>
          <cell r="AB28">
            <v>211.61329148687309</v>
          </cell>
          <cell r="AC28">
            <v>201.5133643495775</v>
          </cell>
          <cell r="AD28">
            <v>211.61329148687309</v>
          </cell>
          <cell r="AE28">
            <v>211.61329148687309</v>
          </cell>
          <cell r="AF28">
            <v>211.61329148687309</v>
          </cell>
          <cell r="AG28">
            <v>211.61329148687309</v>
          </cell>
          <cell r="AH28">
            <v>211.61329148687309</v>
          </cell>
          <cell r="AI28">
            <v>211.61329148687309</v>
          </cell>
          <cell r="AJ28">
            <v>0</v>
          </cell>
          <cell r="AK28">
            <v>0</v>
          </cell>
          <cell r="AL28">
            <v>0</v>
          </cell>
          <cell r="AM28">
            <v>0</v>
          </cell>
          <cell r="AN28">
            <v>0</v>
          </cell>
        </row>
        <row r="29">
          <cell r="B29" t="str">
            <v>TOTAL</v>
          </cell>
          <cell r="C29">
            <v>0</v>
          </cell>
          <cell r="D29">
            <v>0</v>
          </cell>
          <cell r="E29">
            <v>211.61329148687309</v>
          </cell>
          <cell r="F29">
            <v>211.61329148687309</v>
          </cell>
          <cell r="G29">
            <v>211.61329148687309</v>
          </cell>
          <cell r="H29">
            <v>201.12440467215814</v>
          </cell>
          <cell r="I29">
            <v>211.61329148687309</v>
          </cell>
          <cell r="J29">
            <v>211.61329148687309</v>
          </cell>
          <cell r="K29">
            <v>211.61329148687309</v>
          </cell>
          <cell r="L29">
            <v>211.61329148687309</v>
          </cell>
          <cell r="M29">
            <v>211.61329148687309</v>
          </cell>
          <cell r="N29">
            <v>211.61329148687309</v>
          </cell>
          <cell r="O29">
            <v>201.5133643495775</v>
          </cell>
          <cell r="P29">
            <v>211.61329148687309</v>
          </cell>
          <cell r="Q29">
            <v>211.61329148687309</v>
          </cell>
          <cell r="R29">
            <v>211.61329148687309</v>
          </cell>
          <cell r="S29">
            <v>211.61329148687309</v>
          </cell>
          <cell r="T29">
            <v>211.61329148687309</v>
          </cell>
          <cell r="U29">
            <v>114.67849584088286</v>
          </cell>
          <cell r="V29">
            <v>201.5133643495775</v>
          </cell>
          <cell r="W29">
            <v>211.61329148687309</v>
          </cell>
          <cell r="X29">
            <v>211.61329148687309</v>
          </cell>
          <cell r="Y29">
            <v>211.61329148687309</v>
          </cell>
          <cell r="Z29">
            <v>211.61329148687309</v>
          </cell>
          <cell r="AA29">
            <v>211.61329148687309</v>
          </cell>
          <cell r="AB29">
            <v>211.61329148687309</v>
          </cell>
          <cell r="AC29">
            <v>201.5133643495775</v>
          </cell>
          <cell r="AD29">
            <v>211.61329148687309</v>
          </cell>
          <cell r="AE29">
            <v>211.61329148687309</v>
          </cell>
          <cell r="AF29">
            <v>211.61329148687309</v>
          </cell>
          <cell r="AG29">
            <v>211.61329148687309</v>
          </cell>
          <cell r="AH29">
            <v>211.61329148687309</v>
          </cell>
          <cell r="AI29">
            <v>211.61329148687309</v>
          </cell>
          <cell r="AJ29">
            <v>0</v>
          </cell>
          <cell r="AK29">
            <v>0</v>
          </cell>
          <cell r="AL29">
            <v>0</v>
          </cell>
          <cell r="AM29">
            <v>0</v>
          </cell>
          <cell r="AN29">
            <v>0</v>
          </cell>
        </row>
        <row r="30">
          <cell r="B30" t="str">
            <v>RESUME WASTE REMOVAL</v>
          </cell>
          <cell r="AF30" t="str">
            <v>TOTAL WASTE REMOVAL</v>
          </cell>
        </row>
        <row r="31">
          <cell r="B31" t="str">
            <v>OB</v>
          </cell>
          <cell r="C31">
            <v>6087.7564722782263</v>
          </cell>
          <cell r="K31" t="str">
            <v>kBCM</v>
          </cell>
        </row>
        <row r="32">
          <cell r="B32" t="str">
            <v>TS_PIT</v>
          </cell>
          <cell r="C32">
            <v>0</v>
          </cell>
          <cell r="K32" t="str">
            <v>kBCM</v>
          </cell>
        </row>
        <row r="33">
          <cell r="B33" t="str">
            <v>OB+TS_PIT</v>
          </cell>
          <cell r="C33">
            <v>0</v>
          </cell>
          <cell r="K33" t="str">
            <v>kBCM</v>
          </cell>
        </row>
        <row r="34">
          <cell r="B34" t="str">
            <v>TS_WD</v>
          </cell>
          <cell r="C34">
            <v>334.53209994224528</v>
          </cell>
          <cell r="K34" t="str">
            <v>kBCM</v>
          </cell>
        </row>
        <row r="35">
          <cell r="B35" t="str">
            <v>TOTAL</v>
          </cell>
          <cell r="C35">
            <v>6422.2885722204719</v>
          </cell>
          <cell r="K35" t="str">
            <v>kBCM</v>
          </cell>
        </row>
        <row r="37">
          <cell r="K37" t="str">
            <v>kBCM</v>
          </cell>
        </row>
        <row r="38">
          <cell r="B38" t="str">
            <v>PRODUCTION PLANNING FOR COAL , KTON</v>
          </cell>
        </row>
        <row r="39">
          <cell r="B39" t="str">
            <v>FLEET</v>
          </cell>
          <cell r="C39" t="str">
            <v>WEEK # 01</v>
          </cell>
          <cell r="K39" t="str">
            <v>WEEK # 02</v>
          </cell>
          <cell r="R39" t="str">
            <v>WEEK #03</v>
          </cell>
          <cell r="Y39" t="str">
            <v>WEEK #04</v>
          </cell>
          <cell r="AF39" t="str">
            <v>WEEK # 05</v>
          </cell>
          <cell r="AM39" t="str">
            <v>WEEK#06</v>
          </cell>
        </row>
        <row r="40">
          <cell r="B40" t="str">
            <v>NUMBER</v>
          </cell>
          <cell r="C40">
            <v>0</v>
          </cell>
          <cell r="D40">
            <v>0</v>
          </cell>
          <cell r="E40">
            <v>38930</v>
          </cell>
          <cell r="F40">
            <v>38931</v>
          </cell>
          <cell r="G40">
            <v>38932</v>
          </cell>
          <cell r="H40">
            <v>38933</v>
          </cell>
          <cell r="I40">
            <v>38934</v>
          </cell>
          <cell r="J40">
            <v>38935</v>
          </cell>
          <cell r="K40">
            <v>38936</v>
          </cell>
          <cell r="L40">
            <v>38937</v>
          </cell>
          <cell r="M40">
            <v>38938</v>
          </cell>
          <cell r="N40">
            <v>38939</v>
          </cell>
          <cell r="O40">
            <v>38940</v>
          </cell>
          <cell r="P40">
            <v>38941</v>
          </cell>
          <cell r="Q40">
            <v>38942</v>
          </cell>
          <cell r="R40">
            <v>38943</v>
          </cell>
          <cell r="S40">
            <v>38944</v>
          </cell>
          <cell r="T40">
            <v>38945</v>
          </cell>
          <cell r="U40">
            <v>38946</v>
          </cell>
          <cell r="V40">
            <v>38947</v>
          </cell>
          <cell r="W40">
            <v>38948</v>
          </cell>
          <cell r="X40">
            <v>38949</v>
          </cell>
          <cell r="Y40">
            <v>38950</v>
          </cell>
          <cell r="Z40">
            <v>38951</v>
          </cell>
          <cell r="AA40">
            <v>38952</v>
          </cell>
          <cell r="AB40">
            <v>38953</v>
          </cell>
          <cell r="AC40">
            <v>38954</v>
          </cell>
          <cell r="AD40">
            <v>38955</v>
          </cell>
          <cell r="AE40">
            <v>38956</v>
          </cell>
          <cell r="AF40">
            <v>38957</v>
          </cell>
          <cell r="AG40">
            <v>38958</v>
          </cell>
          <cell r="AH40">
            <v>38959</v>
          </cell>
          <cell r="AI40">
            <v>38960</v>
          </cell>
          <cell r="AJ40">
            <v>38961</v>
          </cell>
          <cell r="AK40">
            <v>38962</v>
          </cell>
          <cell r="AL40">
            <v>38963</v>
          </cell>
          <cell r="AM40">
            <v>38964</v>
          </cell>
          <cell r="AN40">
            <v>38965</v>
          </cell>
        </row>
        <row r="41">
          <cell r="B41" t="str">
            <v>EX1008</v>
          </cell>
          <cell r="C41">
            <v>0</v>
          </cell>
          <cell r="D41">
            <v>0</v>
          </cell>
          <cell r="E41">
            <v>8.7191794354838716</v>
          </cell>
          <cell r="F41">
            <v>8.7191794354838716</v>
          </cell>
          <cell r="G41">
            <v>8.7191794354838716</v>
          </cell>
          <cell r="H41">
            <v>8.2870020161290352</v>
          </cell>
          <cell r="I41">
            <v>8.7191794354838716</v>
          </cell>
          <cell r="J41">
            <v>8.7191794354838716</v>
          </cell>
          <cell r="K41">
            <v>8.7191794354838716</v>
          </cell>
          <cell r="L41">
            <v>8.7191794354838716</v>
          </cell>
          <cell r="M41">
            <v>8.7191794354838716</v>
          </cell>
          <cell r="N41">
            <v>8.7191794354838716</v>
          </cell>
          <cell r="O41">
            <v>8.2870020161290352</v>
          </cell>
          <cell r="P41">
            <v>8.7191794354838716</v>
          </cell>
          <cell r="Q41">
            <v>8.7191794354838716</v>
          </cell>
          <cell r="R41">
            <v>8.7191794354838716</v>
          </cell>
          <cell r="S41">
            <v>8.7191794354838716</v>
          </cell>
          <cell r="T41">
            <v>8.7191794354838716</v>
          </cell>
          <cell r="U41">
            <v>4.7251397849462364</v>
          </cell>
          <cell r="V41">
            <v>8.2870020161290352</v>
          </cell>
          <cell r="W41">
            <v>8.7191794354838716</v>
          </cell>
          <cell r="X41">
            <v>8.7191794354838716</v>
          </cell>
          <cell r="Y41">
            <v>8.7191794354838716</v>
          </cell>
          <cell r="Z41">
            <v>8.7191794354838716</v>
          </cell>
          <cell r="AA41">
            <v>8.7191794354838716</v>
          </cell>
          <cell r="AB41">
            <v>8.7191794354838716</v>
          </cell>
          <cell r="AC41">
            <v>8.2870020161290352</v>
          </cell>
          <cell r="AD41">
            <v>8.7191794354838716</v>
          </cell>
          <cell r="AE41">
            <v>8.7191794354838716</v>
          </cell>
          <cell r="AF41">
            <v>8.7191794354838716</v>
          </cell>
          <cell r="AG41">
            <v>8.7191794354838716</v>
          </cell>
          <cell r="AH41">
            <v>8.7191794354838716</v>
          </cell>
          <cell r="AI41">
            <v>8.7191794354838716</v>
          </cell>
          <cell r="AJ41">
            <v>0</v>
          </cell>
          <cell r="AK41">
            <v>0</v>
          </cell>
          <cell r="AL41">
            <v>0</v>
          </cell>
        </row>
        <row r="42">
          <cell r="B42" t="str">
            <v>EX1013</v>
          </cell>
          <cell r="D42">
            <v>0</v>
          </cell>
          <cell r="E42">
            <v>8.7191794354838716</v>
          </cell>
          <cell r="F42">
            <v>8.7191794354838716</v>
          </cell>
          <cell r="G42">
            <v>8.7191794354838716</v>
          </cell>
          <cell r="H42">
            <v>0</v>
          </cell>
          <cell r="I42">
            <v>0</v>
          </cell>
          <cell r="J42">
            <v>0</v>
          </cell>
          <cell r="K42">
            <v>8.7191794354838716</v>
          </cell>
          <cell r="L42">
            <v>8.7191794354838716</v>
          </cell>
          <cell r="M42">
            <v>8.7191794354838716</v>
          </cell>
          <cell r="N42">
            <v>8.7191794354838716</v>
          </cell>
          <cell r="O42">
            <v>8.2870020161290352</v>
          </cell>
          <cell r="P42">
            <v>8.7191794354838716</v>
          </cell>
          <cell r="Q42">
            <v>8.7191794354838716</v>
          </cell>
          <cell r="R42">
            <v>8.7191794354838716</v>
          </cell>
          <cell r="S42">
            <v>8.7191794354838716</v>
          </cell>
          <cell r="T42">
            <v>8.7191794354838716</v>
          </cell>
          <cell r="U42">
            <v>4.7251397849462364</v>
          </cell>
          <cell r="V42">
            <v>8.2870020161290352</v>
          </cell>
          <cell r="W42">
            <v>8.7191794354838716</v>
          </cell>
          <cell r="X42">
            <v>8.7191794354838716</v>
          </cell>
          <cell r="Y42">
            <v>8.7191794354838716</v>
          </cell>
          <cell r="Z42">
            <v>8.7191794354838716</v>
          </cell>
          <cell r="AA42">
            <v>8.7191794354838716</v>
          </cell>
          <cell r="AB42">
            <v>8.7191794354838716</v>
          </cell>
          <cell r="AC42">
            <v>8.2870020161290352</v>
          </cell>
          <cell r="AD42">
            <v>8.7191794354838716</v>
          </cell>
          <cell r="AE42">
            <v>8.7191794354838716</v>
          </cell>
          <cell r="AF42">
            <v>8.7191794354838716</v>
          </cell>
          <cell r="AG42">
            <v>8.7191794354838716</v>
          </cell>
          <cell r="AH42">
            <v>8.7191794354838716</v>
          </cell>
          <cell r="AI42">
            <v>8.7191794354838716</v>
          </cell>
          <cell r="AJ42">
            <v>0</v>
          </cell>
          <cell r="AK42">
            <v>0</v>
          </cell>
          <cell r="AL4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figuration"/>
      <sheetName val="C_PLANS_"/>
      <sheetName val="C_SQL2IMPS_"/>
      <sheetName val="D_PLANS_"/>
      <sheetName val="MQ_PLANS_"/>
      <sheetName val="N_PLANS_7"/>
      <sheetName val="S_LOADERCYCLES_"/>
      <sheetName val="S_QTYLOADS_"/>
      <sheetName val="S_STATUS_YTR"/>
      <sheetName val="S_TIMECAT_"/>
      <sheetName val="W_SQL2IMPS_"/>
      <sheetName val="Y2_PLANS_"/>
      <sheetName val="Y2_PLANS_7"/>
      <sheetName val="Cost Centre &amp; COA"/>
      <sheetName val="General Assumption"/>
      <sheetName val="Production Evaluat"/>
      <sheetName val="Master"/>
      <sheetName val="Run"/>
      <sheetName val="MTD"/>
      <sheetName val="Daily Plan"/>
      <sheetName val="OLI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tandard Cost"/>
      <sheetName val="Hystori"/>
      <sheetName val="EXA"/>
      <sheetName val="SUM PLAN"/>
      <sheetName val="DATA"/>
      <sheetName val="Rental"/>
      <sheetName val="D_PLAN"/>
      <sheetName val="CONTROL"/>
      <sheetName val="Sum"/>
      <sheetName val="D_Report"/>
      <sheetName val="DRILL_BLAST"/>
      <sheetName val="COAL"/>
      <sheetName val="Productivity"/>
      <sheetName val="ob"/>
      <sheetName val="RAIN_SILPPERY"/>
      <sheetName val="Konversi Jarak"/>
      <sheetName val="Master"/>
      <sheetName val="Run"/>
      <sheetName val="Overburden"/>
      <sheetName val="Base"/>
      <sheetName val="Usage"/>
      <sheetName val="Stock"/>
      <sheetName val="Datab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puasa"/>
      <sheetName val="WK#01"/>
      <sheetName val="WK#02"/>
      <sheetName val="WK#03"/>
      <sheetName val="WK#04"/>
      <sheetName val="WK#05"/>
      <sheetName val="WK#06"/>
      <sheetName val="MONTHLY"/>
      <sheetName val="ABSEN"/>
      <sheetName val="CP"/>
      <sheetName val="DZ"/>
      <sheetName val="DATA"/>
      <sheetName val="LINK"/>
      <sheetName val="summary KPI"/>
      <sheetName val="Assumptions"/>
      <sheetName val="Asset Data"/>
      <sheetName val="Cash Flow Data"/>
      <sheetName val="COA - Ellipse"/>
      <sheetName val="COR by Product"/>
      <sheetName val="Liability Data"/>
      <sheetName val="Other IE"/>
      <sheetName val="Taxation"/>
      <sheetName val="Run"/>
      <sheetName val="Konversi Jarak"/>
      <sheetName val="D"/>
      <sheetName val="PC_750"/>
      <sheetName val="I"/>
      <sheetName val="PLAN"/>
      <sheetName val="REMARK"/>
      <sheetName val="WORK"/>
      <sheetName val="HOURLY"/>
      <sheetName val="COST"/>
      <sheetName val="Overall"/>
      <sheetName val="crushnsp"/>
      <sheetName val="pittonsp"/>
      <sheetName val="KODJA"/>
      <sheetName val="Cruser Sp71"/>
      <sheetName val="_SAF 02"/>
      <sheetName val=" SAF 02"/>
    </sheetNames>
    <sheetDataSet>
      <sheetData sheetId="0" refreshError="1">
        <row r="12">
          <cell r="B12" t="str">
            <v>SH4001</v>
          </cell>
          <cell r="D12">
            <v>0</v>
          </cell>
          <cell r="E12">
            <v>31.389045967741939</v>
          </cell>
          <cell r="F12">
            <v>31.389045967741939</v>
          </cell>
          <cell r="G12">
            <v>31.389045967741939</v>
          </cell>
          <cell r="H12">
            <v>29.833207258064526</v>
          </cell>
          <cell r="I12">
            <v>31.389045967741939</v>
          </cell>
          <cell r="J12">
            <v>31.389045967741939</v>
          </cell>
          <cell r="K12">
            <v>31.389045967741939</v>
          </cell>
          <cell r="L12">
            <v>31.389045967741939</v>
          </cell>
          <cell r="M12">
            <v>31.389045967741939</v>
          </cell>
          <cell r="N12">
            <v>31.389045967741939</v>
          </cell>
          <cell r="O12">
            <v>29.833207258064526</v>
          </cell>
          <cell r="P12">
            <v>31.389045967741939</v>
          </cell>
          <cell r="Q12">
            <v>31.389045967741939</v>
          </cell>
          <cell r="R12">
            <v>31.389045967741939</v>
          </cell>
          <cell r="S12">
            <v>31.389045967741939</v>
          </cell>
          <cell r="T12">
            <v>31.389045967741939</v>
          </cell>
          <cell r="U12">
            <v>17.010503225806453</v>
          </cell>
          <cell r="V12">
            <v>29.833207258064526</v>
          </cell>
          <cell r="W12">
            <v>31.389045967741939</v>
          </cell>
          <cell r="X12">
            <v>31.389045967741939</v>
          </cell>
          <cell r="Y12">
            <v>31.389045967741939</v>
          </cell>
          <cell r="Z12">
            <v>31.389045967741939</v>
          </cell>
          <cell r="AA12">
            <v>31.389045967741939</v>
          </cell>
          <cell r="AB12">
            <v>31.389045967741939</v>
          </cell>
          <cell r="AC12">
            <v>29.833207258064526</v>
          </cell>
          <cell r="AD12">
            <v>31.389045967741939</v>
          </cell>
          <cell r="AE12">
            <v>31.389045967741939</v>
          </cell>
          <cell r="AF12">
            <v>31.389045967741939</v>
          </cell>
          <cell r="AG12">
            <v>31.389045967741939</v>
          </cell>
          <cell r="AH12">
            <v>31.389045967741939</v>
          </cell>
          <cell r="AI12">
            <v>31.389045967741939</v>
          </cell>
          <cell r="AJ12">
            <v>0</v>
          </cell>
          <cell r="AK12">
            <v>0</v>
          </cell>
          <cell r="AL12">
            <v>0</v>
          </cell>
        </row>
        <row r="13">
          <cell r="B13" t="str">
            <v>SH304</v>
          </cell>
          <cell r="D13">
            <v>0</v>
          </cell>
          <cell r="E13">
            <v>23.456488155241939</v>
          </cell>
          <cell r="F13">
            <v>23.456488155241939</v>
          </cell>
          <cell r="G13">
            <v>23.456488155241939</v>
          </cell>
          <cell r="H13">
            <v>22.293836945564522</v>
          </cell>
          <cell r="I13">
            <v>23.456488155241939</v>
          </cell>
          <cell r="J13">
            <v>23.456488155241939</v>
          </cell>
          <cell r="K13">
            <v>23.456488155241939</v>
          </cell>
          <cell r="L13">
            <v>23.456488155241939</v>
          </cell>
          <cell r="M13">
            <v>23.456488155241939</v>
          </cell>
          <cell r="N13">
            <v>23.456488155241939</v>
          </cell>
          <cell r="O13">
            <v>22.293836945564522</v>
          </cell>
          <cell r="P13">
            <v>23.456488155241939</v>
          </cell>
          <cell r="Q13">
            <v>23.456488155241939</v>
          </cell>
          <cell r="R13">
            <v>23.456488155241939</v>
          </cell>
          <cell r="S13">
            <v>23.456488155241939</v>
          </cell>
          <cell r="T13">
            <v>23.456488155241939</v>
          </cell>
          <cell r="U13">
            <v>12.711653225806451</v>
          </cell>
          <cell r="V13">
            <v>22.293836945564522</v>
          </cell>
          <cell r="W13">
            <v>23.456488155241939</v>
          </cell>
          <cell r="X13">
            <v>23.456488155241939</v>
          </cell>
          <cell r="Y13">
            <v>23.456488155241939</v>
          </cell>
          <cell r="Z13">
            <v>23.456488155241939</v>
          </cell>
          <cell r="AA13">
            <v>23.456488155241939</v>
          </cell>
          <cell r="AB13">
            <v>23.456488155241939</v>
          </cell>
          <cell r="AC13">
            <v>22.293836945564522</v>
          </cell>
          <cell r="AD13">
            <v>23.456488155241939</v>
          </cell>
          <cell r="AE13">
            <v>23.456488155241939</v>
          </cell>
          <cell r="AF13">
            <v>23.456488155241939</v>
          </cell>
          <cell r="AG13">
            <v>23.456488155241939</v>
          </cell>
          <cell r="AH13">
            <v>23.456488155241939</v>
          </cell>
          <cell r="AI13">
            <v>23.456488155241939</v>
          </cell>
          <cell r="AJ13">
            <v>0</v>
          </cell>
          <cell r="AK13">
            <v>0</v>
          </cell>
          <cell r="AL13">
            <v>0</v>
          </cell>
        </row>
        <row r="14">
          <cell r="B14" t="str">
            <v>SH305</v>
          </cell>
          <cell r="D14">
            <v>0</v>
          </cell>
          <cell r="E14">
            <v>23.456488155241939</v>
          </cell>
          <cell r="F14">
            <v>23.456488155241939</v>
          </cell>
          <cell r="G14">
            <v>23.456488155241939</v>
          </cell>
          <cell r="H14">
            <v>22.293836945564522</v>
          </cell>
          <cell r="I14">
            <v>23.456488155241939</v>
          </cell>
          <cell r="J14">
            <v>23.456488155241939</v>
          </cell>
          <cell r="K14">
            <v>23.456488155241939</v>
          </cell>
          <cell r="L14">
            <v>23.456488155241939</v>
          </cell>
          <cell r="M14">
            <v>23.456488155241939</v>
          </cell>
          <cell r="N14">
            <v>23.456488155241939</v>
          </cell>
          <cell r="O14">
            <v>22.293836945564522</v>
          </cell>
          <cell r="P14">
            <v>23.456488155241939</v>
          </cell>
          <cell r="Q14">
            <v>23.456488155241939</v>
          </cell>
          <cell r="R14">
            <v>23.456488155241939</v>
          </cell>
          <cell r="S14">
            <v>23.456488155241939</v>
          </cell>
          <cell r="T14">
            <v>23.456488155241939</v>
          </cell>
          <cell r="U14">
            <v>12.711653225806451</v>
          </cell>
          <cell r="V14">
            <v>22.293836945564522</v>
          </cell>
          <cell r="W14">
            <v>23.456488155241939</v>
          </cell>
          <cell r="X14">
            <v>23.456488155241939</v>
          </cell>
          <cell r="Y14">
            <v>23.456488155241939</v>
          </cell>
          <cell r="Z14">
            <v>23.456488155241939</v>
          </cell>
          <cell r="AA14">
            <v>23.456488155241939</v>
          </cell>
          <cell r="AB14">
            <v>23.456488155241939</v>
          </cell>
          <cell r="AC14">
            <v>22.293836945564522</v>
          </cell>
          <cell r="AD14">
            <v>23.456488155241939</v>
          </cell>
          <cell r="AE14">
            <v>23.456488155241939</v>
          </cell>
          <cell r="AF14">
            <v>23.456488155241939</v>
          </cell>
          <cell r="AG14">
            <v>23.456488155241939</v>
          </cell>
          <cell r="AH14">
            <v>23.456488155241939</v>
          </cell>
          <cell r="AI14">
            <v>23.456488155241939</v>
          </cell>
          <cell r="AJ14">
            <v>0</v>
          </cell>
          <cell r="AK14">
            <v>0</v>
          </cell>
          <cell r="AL14">
            <v>0</v>
          </cell>
        </row>
        <row r="15">
          <cell r="B15" t="str">
            <v>SH306</v>
          </cell>
          <cell r="D15">
            <v>0</v>
          </cell>
          <cell r="E15">
            <v>23.456488155241939</v>
          </cell>
          <cell r="F15">
            <v>23.456488155241939</v>
          </cell>
          <cell r="G15">
            <v>23.456488155241939</v>
          </cell>
          <cell r="H15">
            <v>22.293836945564522</v>
          </cell>
          <cell r="I15">
            <v>23.456488155241939</v>
          </cell>
          <cell r="J15">
            <v>23.456488155241939</v>
          </cell>
          <cell r="K15">
            <v>23.456488155241939</v>
          </cell>
          <cell r="L15">
            <v>23.456488155241939</v>
          </cell>
          <cell r="M15">
            <v>23.456488155241939</v>
          </cell>
          <cell r="N15">
            <v>23.456488155241939</v>
          </cell>
          <cell r="O15">
            <v>22.293836945564522</v>
          </cell>
          <cell r="P15">
            <v>23.456488155241939</v>
          </cell>
          <cell r="Q15">
            <v>23.456488155241939</v>
          </cell>
          <cell r="R15">
            <v>23.456488155241939</v>
          </cell>
          <cell r="S15">
            <v>23.456488155241939</v>
          </cell>
          <cell r="T15">
            <v>23.456488155241939</v>
          </cell>
          <cell r="U15">
            <v>12.711653225806451</v>
          </cell>
          <cell r="V15">
            <v>22.293836945564522</v>
          </cell>
          <cell r="W15">
            <v>23.456488155241939</v>
          </cell>
          <cell r="X15">
            <v>23.456488155241939</v>
          </cell>
          <cell r="Y15">
            <v>23.456488155241939</v>
          </cell>
          <cell r="Z15">
            <v>23.456488155241939</v>
          </cell>
          <cell r="AA15">
            <v>23.456488155241939</v>
          </cell>
          <cell r="AB15">
            <v>23.456488155241939</v>
          </cell>
          <cell r="AC15">
            <v>22.293836945564522</v>
          </cell>
          <cell r="AD15">
            <v>23.456488155241939</v>
          </cell>
          <cell r="AE15">
            <v>23.456488155241939</v>
          </cell>
          <cell r="AF15">
            <v>23.456488155241939</v>
          </cell>
          <cell r="AG15">
            <v>23.456488155241939</v>
          </cell>
          <cell r="AH15">
            <v>23.456488155241939</v>
          </cell>
          <cell r="AI15">
            <v>23.456488155241939</v>
          </cell>
          <cell r="AJ15">
            <v>0</v>
          </cell>
          <cell r="AK15">
            <v>0</v>
          </cell>
          <cell r="AL15">
            <v>0</v>
          </cell>
        </row>
        <row r="16">
          <cell r="B16" t="str">
            <v>EX708</v>
          </cell>
          <cell r="D16">
            <v>0</v>
          </cell>
          <cell r="E16">
            <v>16.206300907258068</v>
          </cell>
          <cell r="F16">
            <v>16.206300907258068</v>
          </cell>
          <cell r="G16">
            <v>16.206300907258068</v>
          </cell>
          <cell r="H16">
            <v>15.403014616935488</v>
          </cell>
          <cell r="I16">
            <v>16.206300907258068</v>
          </cell>
          <cell r="J16">
            <v>16.206300907258068</v>
          </cell>
          <cell r="K16">
            <v>16.206300907258068</v>
          </cell>
          <cell r="L16">
            <v>16.206300907258068</v>
          </cell>
          <cell r="M16">
            <v>16.206300907258068</v>
          </cell>
          <cell r="N16">
            <v>16.206300907258068</v>
          </cell>
          <cell r="O16">
            <v>15.403014616935488</v>
          </cell>
          <cell r="P16">
            <v>16.206300907258068</v>
          </cell>
          <cell r="Q16">
            <v>16.206300907258068</v>
          </cell>
          <cell r="R16">
            <v>16.206300907258068</v>
          </cell>
          <cell r="S16">
            <v>16.206300907258068</v>
          </cell>
          <cell r="T16">
            <v>16.206300907258068</v>
          </cell>
          <cell r="U16">
            <v>8.7825967741935482</v>
          </cell>
          <cell r="V16">
            <v>15.403014616935488</v>
          </cell>
          <cell r="W16">
            <v>16.206300907258068</v>
          </cell>
          <cell r="X16">
            <v>16.206300907258068</v>
          </cell>
          <cell r="Y16">
            <v>16.206300907258068</v>
          </cell>
          <cell r="Z16">
            <v>16.206300907258068</v>
          </cell>
          <cell r="AA16">
            <v>16.206300907258068</v>
          </cell>
          <cell r="AB16">
            <v>16.206300907258068</v>
          </cell>
          <cell r="AC16">
            <v>15.403014616935488</v>
          </cell>
          <cell r="AD16">
            <v>16.206300907258068</v>
          </cell>
          <cell r="AE16">
            <v>16.206300907258068</v>
          </cell>
          <cell r="AF16">
            <v>16.206300907258068</v>
          </cell>
          <cell r="AG16">
            <v>16.206300907258068</v>
          </cell>
          <cell r="AH16">
            <v>16.206300907258068</v>
          </cell>
          <cell r="AI16">
            <v>16.206300907258068</v>
          </cell>
          <cell r="AJ16">
            <v>0</v>
          </cell>
          <cell r="AK16">
            <v>0</v>
          </cell>
          <cell r="AL16">
            <v>0</v>
          </cell>
        </row>
        <row r="17">
          <cell r="B17" t="str">
            <v>EX709</v>
          </cell>
          <cell r="D17">
            <v>0</v>
          </cell>
          <cell r="E17">
            <v>16.206300907258068</v>
          </cell>
          <cell r="F17">
            <v>16.206300907258068</v>
          </cell>
          <cell r="G17">
            <v>16.206300907258068</v>
          </cell>
          <cell r="H17">
            <v>15.403014616935488</v>
          </cell>
          <cell r="I17">
            <v>16.206300907258068</v>
          </cell>
          <cell r="J17">
            <v>16.206300907258068</v>
          </cell>
          <cell r="K17">
            <v>16.206300907258068</v>
          </cell>
          <cell r="L17">
            <v>16.206300907258068</v>
          </cell>
          <cell r="M17">
            <v>16.206300907258068</v>
          </cell>
          <cell r="N17">
            <v>16.206300907258068</v>
          </cell>
          <cell r="O17">
            <v>15.403014616935488</v>
          </cell>
          <cell r="P17">
            <v>16.206300907258068</v>
          </cell>
          <cell r="Q17">
            <v>16.206300907258068</v>
          </cell>
          <cell r="R17">
            <v>16.206300907258068</v>
          </cell>
          <cell r="S17">
            <v>16.206300907258068</v>
          </cell>
          <cell r="T17">
            <v>16.206300907258068</v>
          </cell>
          <cell r="U17">
            <v>8.7825967741935482</v>
          </cell>
          <cell r="V17">
            <v>15.403014616935488</v>
          </cell>
          <cell r="W17">
            <v>16.206300907258068</v>
          </cell>
          <cell r="X17">
            <v>16.206300907258068</v>
          </cell>
          <cell r="Y17">
            <v>16.206300907258068</v>
          </cell>
          <cell r="Z17">
            <v>16.206300907258068</v>
          </cell>
          <cell r="AA17">
            <v>16.206300907258068</v>
          </cell>
          <cell r="AB17">
            <v>16.206300907258068</v>
          </cell>
          <cell r="AC17">
            <v>15.403014616935488</v>
          </cell>
          <cell r="AD17">
            <v>16.206300907258068</v>
          </cell>
          <cell r="AE17">
            <v>16.206300907258068</v>
          </cell>
          <cell r="AF17">
            <v>16.206300907258068</v>
          </cell>
          <cell r="AG17">
            <v>16.206300907258068</v>
          </cell>
          <cell r="AH17">
            <v>16.206300907258068</v>
          </cell>
          <cell r="AI17">
            <v>16.206300907258068</v>
          </cell>
          <cell r="AJ17">
            <v>0</v>
          </cell>
          <cell r="AK17">
            <v>0</v>
          </cell>
          <cell r="AL17">
            <v>0</v>
          </cell>
        </row>
        <row r="18">
          <cell r="B18" t="str">
            <v>EX710</v>
          </cell>
          <cell r="D18">
            <v>0</v>
          </cell>
          <cell r="E18">
            <v>16.206300907258068</v>
          </cell>
          <cell r="F18">
            <v>16.206300907258068</v>
          </cell>
          <cell r="G18">
            <v>16.206300907258068</v>
          </cell>
          <cell r="H18">
            <v>15.403014616935488</v>
          </cell>
          <cell r="I18">
            <v>16.206300907258068</v>
          </cell>
          <cell r="J18">
            <v>16.206300907258068</v>
          </cell>
          <cell r="K18">
            <v>16.206300907258068</v>
          </cell>
          <cell r="L18">
            <v>16.206300907258068</v>
          </cell>
          <cell r="M18">
            <v>16.206300907258068</v>
          </cell>
          <cell r="N18">
            <v>16.206300907258068</v>
          </cell>
          <cell r="O18">
            <v>15.403014616935488</v>
          </cell>
          <cell r="P18">
            <v>16.206300907258068</v>
          </cell>
          <cell r="Q18">
            <v>16.206300907258068</v>
          </cell>
          <cell r="R18">
            <v>16.206300907258068</v>
          </cell>
          <cell r="S18">
            <v>16.206300907258068</v>
          </cell>
          <cell r="T18">
            <v>16.206300907258068</v>
          </cell>
          <cell r="U18">
            <v>8.7825967741935482</v>
          </cell>
          <cell r="V18">
            <v>15.403014616935488</v>
          </cell>
          <cell r="W18">
            <v>16.206300907258068</v>
          </cell>
          <cell r="X18">
            <v>16.206300907258068</v>
          </cell>
          <cell r="Y18">
            <v>16.206300907258068</v>
          </cell>
          <cell r="Z18">
            <v>16.206300907258068</v>
          </cell>
          <cell r="AA18">
            <v>16.206300907258068</v>
          </cell>
          <cell r="AB18">
            <v>16.206300907258068</v>
          </cell>
          <cell r="AC18">
            <v>15.403014616935488</v>
          </cell>
          <cell r="AD18">
            <v>16.206300907258068</v>
          </cell>
          <cell r="AE18">
            <v>16.206300907258068</v>
          </cell>
          <cell r="AF18">
            <v>16.206300907258068</v>
          </cell>
          <cell r="AG18">
            <v>16.206300907258068</v>
          </cell>
          <cell r="AH18">
            <v>16.206300907258068</v>
          </cell>
          <cell r="AI18">
            <v>16.206300907258068</v>
          </cell>
          <cell r="AJ18">
            <v>0</v>
          </cell>
          <cell r="AK18">
            <v>0</v>
          </cell>
          <cell r="AL18">
            <v>0</v>
          </cell>
        </row>
        <row r="19">
          <cell r="B19" t="str">
            <v>EX711</v>
          </cell>
          <cell r="D19">
            <v>0</v>
          </cell>
          <cell r="E19">
            <v>16.206300907258068</v>
          </cell>
          <cell r="F19">
            <v>16.206300907258068</v>
          </cell>
          <cell r="G19">
            <v>16.206300907258068</v>
          </cell>
          <cell r="H19">
            <v>15.403014616935488</v>
          </cell>
          <cell r="I19">
            <v>16.206300907258068</v>
          </cell>
          <cell r="J19">
            <v>16.206300907258068</v>
          </cell>
          <cell r="K19">
            <v>16.206300907258068</v>
          </cell>
          <cell r="L19">
            <v>16.206300907258068</v>
          </cell>
          <cell r="M19">
            <v>16.206300907258068</v>
          </cell>
          <cell r="N19">
            <v>16.206300907258068</v>
          </cell>
          <cell r="O19">
            <v>15.403014616935488</v>
          </cell>
          <cell r="P19">
            <v>16.206300907258068</v>
          </cell>
          <cell r="Q19">
            <v>16.206300907258068</v>
          </cell>
          <cell r="R19">
            <v>16.206300907258068</v>
          </cell>
          <cell r="S19">
            <v>16.206300907258068</v>
          </cell>
          <cell r="T19">
            <v>16.206300907258068</v>
          </cell>
          <cell r="U19">
            <v>8.7825967741935482</v>
          </cell>
          <cell r="V19">
            <v>15.403014616935488</v>
          </cell>
          <cell r="W19">
            <v>16.206300907258068</v>
          </cell>
          <cell r="X19">
            <v>16.206300907258068</v>
          </cell>
          <cell r="Y19">
            <v>16.206300907258068</v>
          </cell>
          <cell r="Z19">
            <v>16.206300907258068</v>
          </cell>
          <cell r="AA19">
            <v>16.206300907258068</v>
          </cell>
          <cell r="AB19">
            <v>16.206300907258068</v>
          </cell>
          <cell r="AC19">
            <v>15.403014616935488</v>
          </cell>
          <cell r="AD19">
            <v>16.206300907258068</v>
          </cell>
          <cell r="AE19">
            <v>16.206300907258068</v>
          </cell>
          <cell r="AF19">
            <v>16.206300907258068</v>
          </cell>
          <cell r="AG19">
            <v>16.206300907258068</v>
          </cell>
          <cell r="AH19">
            <v>16.206300907258068</v>
          </cell>
          <cell r="AI19">
            <v>16.206300907258068</v>
          </cell>
          <cell r="AJ19">
            <v>0</v>
          </cell>
          <cell r="AK19">
            <v>0</v>
          </cell>
          <cell r="AL19">
            <v>0</v>
          </cell>
        </row>
        <row r="20">
          <cell r="B20" t="str">
            <v>EX1001</v>
          </cell>
          <cell r="D20">
            <v>0</v>
          </cell>
          <cell r="E20">
            <v>8.7191794354838716</v>
          </cell>
          <cell r="F20">
            <v>8.7191794354838716</v>
          </cell>
          <cell r="G20">
            <v>8.7191794354838716</v>
          </cell>
          <cell r="H20">
            <v>8.2870020161290352</v>
          </cell>
          <cell r="I20">
            <v>8.7191794354838716</v>
          </cell>
          <cell r="J20">
            <v>8.7191794354838716</v>
          </cell>
          <cell r="K20">
            <v>8.7191794354838716</v>
          </cell>
          <cell r="L20">
            <v>8.7191794354838716</v>
          </cell>
          <cell r="M20">
            <v>8.7191794354838716</v>
          </cell>
          <cell r="N20">
            <v>8.7191794354838716</v>
          </cell>
          <cell r="O20">
            <v>8.2870020161290352</v>
          </cell>
          <cell r="P20">
            <v>8.7191794354838716</v>
          </cell>
          <cell r="Q20">
            <v>8.7191794354838716</v>
          </cell>
          <cell r="R20">
            <v>8.7191794354838716</v>
          </cell>
          <cell r="S20">
            <v>8.7191794354838716</v>
          </cell>
          <cell r="T20">
            <v>8.7191794354838716</v>
          </cell>
          <cell r="U20">
            <v>4.7251397849462364</v>
          </cell>
          <cell r="V20">
            <v>8.2870020161290352</v>
          </cell>
          <cell r="W20">
            <v>8.7191794354838716</v>
          </cell>
          <cell r="X20">
            <v>8.7191794354838716</v>
          </cell>
          <cell r="Y20">
            <v>8.7191794354838716</v>
          </cell>
          <cell r="Z20">
            <v>8.7191794354838716</v>
          </cell>
          <cell r="AA20">
            <v>8.7191794354838716</v>
          </cell>
          <cell r="AB20">
            <v>8.7191794354838716</v>
          </cell>
          <cell r="AC20">
            <v>8.2870020161290352</v>
          </cell>
          <cell r="AD20">
            <v>8.7191794354838716</v>
          </cell>
          <cell r="AE20">
            <v>8.7191794354838716</v>
          </cell>
          <cell r="AF20">
            <v>8.7191794354838716</v>
          </cell>
          <cell r="AG20">
            <v>8.7191794354838716</v>
          </cell>
          <cell r="AH20">
            <v>8.7191794354838716</v>
          </cell>
          <cell r="AI20">
            <v>8.7191794354838716</v>
          </cell>
          <cell r="AJ20">
            <v>0</v>
          </cell>
          <cell r="AK20">
            <v>0</v>
          </cell>
          <cell r="AL20">
            <v>0</v>
          </cell>
        </row>
        <row r="21">
          <cell r="B21" t="str">
            <v>EX1002</v>
          </cell>
          <cell r="D21">
            <v>0</v>
          </cell>
          <cell r="E21">
            <v>8.7191794354838716</v>
          </cell>
          <cell r="F21">
            <v>8.7191794354838716</v>
          </cell>
          <cell r="G21">
            <v>8.7191794354838716</v>
          </cell>
          <cell r="H21">
            <v>8.2870020161290352</v>
          </cell>
          <cell r="I21">
            <v>8.7191794354838716</v>
          </cell>
          <cell r="J21">
            <v>8.7191794354838716</v>
          </cell>
          <cell r="K21">
            <v>8.7191794354838716</v>
          </cell>
          <cell r="L21">
            <v>8.7191794354838716</v>
          </cell>
          <cell r="M21">
            <v>8.7191794354838716</v>
          </cell>
          <cell r="N21">
            <v>8.7191794354838716</v>
          </cell>
          <cell r="O21">
            <v>8.2870020161290352</v>
          </cell>
          <cell r="P21">
            <v>8.7191794354838716</v>
          </cell>
          <cell r="Q21">
            <v>8.7191794354838716</v>
          </cell>
          <cell r="R21">
            <v>8.7191794354838716</v>
          </cell>
          <cell r="S21">
            <v>8.7191794354838716</v>
          </cell>
          <cell r="T21">
            <v>8.7191794354838716</v>
          </cell>
          <cell r="U21">
            <v>4.7251397849462364</v>
          </cell>
          <cell r="V21">
            <v>8.2870020161290352</v>
          </cell>
          <cell r="W21">
            <v>8.7191794354838716</v>
          </cell>
          <cell r="X21">
            <v>8.7191794354838716</v>
          </cell>
          <cell r="Y21">
            <v>8.7191794354838716</v>
          </cell>
          <cell r="Z21">
            <v>8.7191794354838716</v>
          </cell>
          <cell r="AA21">
            <v>8.7191794354838716</v>
          </cell>
          <cell r="AB21">
            <v>8.7191794354838716</v>
          </cell>
          <cell r="AC21">
            <v>8.2870020161290352</v>
          </cell>
          <cell r="AD21">
            <v>8.7191794354838716</v>
          </cell>
          <cell r="AE21">
            <v>8.7191794354838716</v>
          </cell>
          <cell r="AF21">
            <v>8.7191794354838716</v>
          </cell>
          <cell r="AG21">
            <v>8.7191794354838716</v>
          </cell>
          <cell r="AH21">
            <v>8.7191794354838716</v>
          </cell>
          <cell r="AI21">
            <v>8.7191794354838716</v>
          </cell>
          <cell r="AJ21">
            <v>0</v>
          </cell>
          <cell r="AK21">
            <v>0</v>
          </cell>
          <cell r="AL21">
            <v>0</v>
          </cell>
        </row>
        <row r="22">
          <cell r="B22" t="str">
            <v>EX1004</v>
          </cell>
          <cell r="D22">
            <v>0</v>
          </cell>
          <cell r="E22">
            <v>0</v>
          </cell>
          <cell r="F22">
            <v>0</v>
          </cell>
          <cell r="G22">
            <v>0</v>
          </cell>
          <cell r="H22">
            <v>0</v>
          </cell>
          <cell r="I22">
            <v>0</v>
          </cell>
          <cell r="J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row>
        <row r="23">
          <cell r="B23" t="str">
            <v>EX1006</v>
          </cell>
          <cell r="D23">
            <v>0</v>
          </cell>
          <cell r="E23">
            <v>8.7191794354838716</v>
          </cell>
          <cell r="F23">
            <v>8.7191794354838716</v>
          </cell>
          <cell r="G23">
            <v>8.7191794354838716</v>
          </cell>
          <cell r="H23">
            <v>8.2870020161290352</v>
          </cell>
          <cell r="I23">
            <v>8.7191794354838716</v>
          </cell>
          <cell r="J23">
            <v>8.7191794354838716</v>
          </cell>
          <cell r="K23">
            <v>8.7191794354838716</v>
          </cell>
          <cell r="L23">
            <v>8.7191794354838716</v>
          </cell>
          <cell r="M23">
            <v>8.7191794354838716</v>
          </cell>
          <cell r="N23">
            <v>8.7191794354838716</v>
          </cell>
          <cell r="O23">
            <v>8.2870020161290352</v>
          </cell>
          <cell r="P23">
            <v>8.7191794354838716</v>
          </cell>
          <cell r="Q23">
            <v>8.7191794354838716</v>
          </cell>
          <cell r="R23">
            <v>8.7191794354838716</v>
          </cell>
          <cell r="S23">
            <v>8.7191794354838716</v>
          </cell>
          <cell r="T23">
            <v>8.7191794354838716</v>
          </cell>
          <cell r="U23">
            <v>4.7251397849462364</v>
          </cell>
          <cell r="V23">
            <v>8.2870020161290352</v>
          </cell>
          <cell r="W23">
            <v>8.7191794354838716</v>
          </cell>
          <cell r="X23">
            <v>8.7191794354838716</v>
          </cell>
          <cell r="Y23">
            <v>8.7191794354838716</v>
          </cell>
          <cell r="Z23">
            <v>8.7191794354838716</v>
          </cell>
          <cell r="AA23">
            <v>8.7191794354838716</v>
          </cell>
          <cell r="AB23">
            <v>8.7191794354838716</v>
          </cell>
          <cell r="AC23">
            <v>8.2870020161290352</v>
          </cell>
          <cell r="AD23">
            <v>8.7191794354838716</v>
          </cell>
          <cell r="AE23">
            <v>8.7191794354838716</v>
          </cell>
          <cell r="AF23">
            <v>8.7191794354838716</v>
          </cell>
          <cell r="AG23">
            <v>8.7191794354838716</v>
          </cell>
          <cell r="AH23">
            <v>8.7191794354838716</v>
          </cell>
          <cell r="AI23">
            <v>8.7191794354838716</v>
          </cell>
          <cell r="AJ23">
            <v>0</v>
          </cell>
          <cell r="AK23">
            <v>0</v>
          </cell>
          <cell r="AL23">
            <v>0</v>
          </cell>
        </row>
        <row r="24">
          <cell r="B24" t="str">
            <v>EX1013OB</v>
          </cell>
          <cell r="D24">
            <v>0</v>
          </cell>
          <cell r="E24">
            <v>0</v>
          </cell>
          <cell r="F24">
            <v>0</v>
          </cell>
          <cell r="G24">
            <v>0</v>
          </cell>
          <cell r="H24">
            <v>0</v>
          </cell>
          <cell r="I24">
            <v>0</v>
          </cell>
          <cell r="J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row>
        <row r="25">
          <cell r="B25" t="str">
            <v>EX1014</v>
          </cell>
          <cell r="E25">
            <v>7.8472614919354848</v>
          </cell>
          <cell r="F25">
            <v>7.8472614919354848</v>
          </cell>
          <cell r="G25">
            <v>7.8472614919354848</v>
          </cell>
          <cell r="H25">
            <v>7.4583018145161315</v>
          </cell>
          <cell r="I25">
            <v>7.8472614919354848</v>
          </cell>
          <cell r="J25">
            <v>7.8472614919354848</v>
          </cell>
          <cell r="K25">
            <v>7.8472614919354848</v>
          </cell>
          <cell r="L25">
            <v>7.8472614919354848</v>
          </cell>
          <cell r="M25">
            <v>7.8472614919354848</v>
          </cell>
          <cell r="N25">
            <v>7.8472614919354848</v>
          </cell>
          <cell r="O25">
            <v>7.8472614919354848</v>
          </cell>
          <cell r="P25">
            <v>7.8472614919354848</v>
          </cell>
          <cell r="Q25">
            <v>7.8472614919354848</v>
          </cell>
          <cell r="R25">
            <v>7.8472614919354848</v>
          </cell>
          <cell r="S25">
            <v>7.8472614919354848</v>
          </cell>
          <cell r="T25">
            <v>7.8472614919354848</v>
          </cell>
          <cell r="U25">
            <v>4.2526258064516131</v>
          </cell>
          <cell r="V25">
            <v>7.8472614919354848</v>
          </cell>
          <cell r="W25">
            <v>7.8472614919354848</v>
          </cell>
          <cell r="X25">
            <v>7.8472614919354848</v>
          </cell>
          <cell r="Y25">
            <v>7.8472614919354848</v>
          </cell>
          <cell r="Z25">
            <v>7.8472614919354848</v>
          </cell>
          <cell r="AA25">
            <v>7.8472614919354848</v>
          </cell>
          <cell r="AB25">
            <v>7.8472614919354848</v>
          </cell>
          <cell r="AC25">
            <v>7.8472614919354848</v>
          </cell>
          <cell r="AD25">
            <v>7.8472614919354848</v>
          </cell>
          <cell r="AE25">
            <v>7.8472614919354848</v>
          </cell>
          <cell r="AF25">
            <v>7.8472614919354848</v>
          </cell>
          <cell r="AG25">
            <v>7.8472614919354848</v>
          </cell>
          <cell r="AH25">
            <v>7.8472614919354848</v>
          </cell>
          <cell r="AI25">
            <v>7.8472614919354848</v>
          </cell>
          <cell r="AJ25">
            <v>0</v>
          </cell>
        </row>
        <row r="26">
          <cell r="B26" t="str">
            <v>EX577</v>
          </cell>
          <cell r="D26">
            <v>0</v>
          </cell>
          <cell r="E26">
            <v>4.9213520211471824</v>
          </cell>
          <cell r="F26">
            <v>4.9213520211471824</v>
          </cell>
          <cell r="G26">
            <v>4.9213520211471824</v>
          </cell>
          <cell r="H26">
            <v>4.6774188354645476</v>
          </cell>
          <cell r="I26">
            <v>4.9213520211471824</v>
          </cell>
          <cell r="J26">
            <v>4.9213520211471824</v>
          </cell>
          <cell r="K26">
            <v>4.9213520211471824</v>
          </cell>
          <cell r="L26">
            <v>4.9213520211471824</v>
          </cell>
          <cell r="M26">
            <v>4.9213520211471824</v>
          </cell>
          <cell r="N26">
            <v>4.9213520211471824</v>
          </cell>
          <cell r="O26">
            <v>4.6774188354645476</v>
          </cell>
          <cell r="P26">
            <v>4.9213520211471824</v>
          </cell>
          <cell r="Q26">
            <v>4.9213520211471824</v>
          </cell>
          <cell r="R26">
            <v>4.9213520211471824</v>
          </cell>
          <cell r="S26">
            <v>4.9213520211471824</v>
          </cell>
          <cell r="T26">
            <v>4.9213520211471824</v>
          </cell>
          <cell r="U26">
            <v>2.667002830130154</v>
          </cell>
          <cell r="V26">
            <v>4.6774188354645476</v>
          </cell>
          <cell r="W26">
            <v>4.9213520211471824</v>
          </cell>
          <cell r="X26">
            <v>4.9213520211471824</v>
          </cell>
          <cell r="Y26">
            <v>4.9213520211471824</v>
          </cell>
          <cell r="Z26">
            <v>4.9213520211471824</v>
          </cell>
          <cell r="AA26">
            <v>4.9213520211471824</v>
          </cell>
          <cell r="AB26">
            <v>4.9213520211471824</v>
          </cell>
          <cell r="AC26">
            <v>4.6774188354645476</v>
          </cell>
          <cell r="AD26">
            <v>4.9213520211471824</v>
          </cell>
          <cell r="AE26">
            <v>4.9213520211471824</v>
          </cell>
          <cell r="AF26">
            <v>4.9213520211471824</v>
          </cell>
          <cell r="AG26">
            <v>4.9213520211471824</v>
          </cell>
          <cell r="AH26">
            <v>4.9213520211471824</v>
          </cell>
          <cell r="AI26">
            <v>4.9213520211471824</v>
          </cell>
          <cell r="AJ26">
            <v>0</v>
          </cell>
          <cell r="AK26">
            <v>0</v>
          </cell>
          <cell r="AL26">
            <v>0</v>
          </cell>
        </row>
        <row r="27">
          <cell r="B27" t="str">
            <v>EX578</v>
          </cell>
          <cell r="D27">
            <v>0</v>
          </cell>
          <cell r="E27">
            <v>6.1034256048387103</v>
          </cell>
          <cell r="F27">
            <v>6.1034256048387103</v>
          </cell>
          <cell r="G27">
            <v>6.1034256048387103</v>
          </cell>
          <cell r="H27">
            <v>5.800901411290325</v>
          </cell>
          <cell r="I27">
            <v>6.1034256048387103</v>
          </cell>
          <cell r="J27">
            <v>6.1034256048387103</v>
          </cell>
          <cell r="K27">
            <v>6.1034256048387103</v>
          </cell>
          <cell r="L27">
            <v>6.1034256048387103</v>
          </cell>
          <cell r="M27">
            <v>6.1034256048387103</v>
          </cell>
          <cell r="N27">
            <v>6.1034256048387103</v>
          </cell>
          <cell r="O27">
            <v>5.800901411290325</v>
          </cell>
          <cell r="P27">
            <v>6.1034256048387103</v>
          </cell>
          <cell r="Q27">
            <v>6.1034256048387103</v>
          </cell>
          <cell r="R27">
            <v>6.1034256048387103</v>
          </cell>
          <cell r="S27">
            <v>6.1034256048387103</v>
          </cell>
          <cell r="T27">
            <v>6.1034256048387103</v>
          </cell>
          <cell r="U27">
            <v>3.3075978494623657</v>
          </cell>
          <cell r="V27">
            <v>5.800901411290325</v>
          </cell>
          <cell r="W27">
            <v>6.1034256048387103</v>
          </cell>
          <cell r="X27">
            <v>6.1034256048387103</v>
          </cell>
          <cell r="Y27">
            <v>6.1034256048387103</v>
          </cell>
          <cell r="Z27">
            <v>6.1034256048387103</v>
          </cell>
          <cell r="AA27">
            <v>6.1034256048387103</v>
          </cell>
          <cell r="AB27">
            <v>6.1034256048387103</v>
          </cell>
          <cell r="AC27">
            <v>5.800901411290325</v>
          </cell>
          <cell r="AD27">
            <v>6.1034256048387103</v>
          </cell>
          <cell r="AE27">
            <v>6.1034256048387103</v>
          </cell>
          <cell r="AF27">
            <v>6.1034256048387103</v>
          </cell>
          <cell r="AG27">
            <v>6.1034256048387103</v>
          </cell>
          <cell r="AH27">
            <v>6.1034256048387103</v>
          </cell>
          <cell r="AI27">
            <v>6.1034256048387103</v>
          </cell>
          <cell r="AJ27">
            <v>0</v>
          </cell>
          <cell r="AK27">
            <v>0</v>
          </cell>
          <cell r="AL27">
            <v>0</v>
          </cell>
        </row>
        <row r="28">
          <cell r="B28" t="str">
            <v>TOTAL</v>
          </cell>
          <cell r="C28">
            <v>0</v>
          </cell>
          <cell r="D28">
            <v>0</v>
          </cell>
          <cell r="E28">
            <v>211.61329148687309</v>
          </cell>
          <cell r="F28">
            <v>211.61329148687309</v>
          </cell>
          <cell r="G28">
            <v>211.61329148687309</v>
          </cell>
          <cell r="H28">
            <v>201.12440467215814</v>
          </cell>
          <cell r="I28">
            <v>211.61329148687309</v>
          </cell>
          <cell r="J28">
            <v>211.61329148687309</v>
          </cell>
          <cell r="K28">
            <v>211.61329148687309</v>
          </cell>
          <cell r="L28">
            <v>211.61329148687309</v>
          </cell>
          <cell r="M28">
            <v>211.61329148687309</v>
          </cell>
          <cell r="N28">
            <v>211.61329148687309</v>
          </cell>
          <cell r="O28">
            <v>201.5133643495775</v>
          </cell>
          <cell r="P28">
            <v>211.61329148687309</v>
          </cell>
          <cell r="Q28">
            <v>211.61329148687309</v>
          </cell>
          <cell r="R28">
            <v>211.61329148687309</v>
          </cell>
          <cell r="S28">
            <v>211.61329148687309</v>
          </cell>
          <cell r="T28">
            <v>211.61329148687309</v>
          </cell>
          <cell r="U28">
            <v>114.67849584088286</v>
          </cell>
          <cell r="V28">
            <v>201.5133643495775</v>
          </cell>
          <cell r="W28">
            <v>211.61329148687309</v>
          </cell>
          <cell r="X28">
            <v>211.61329148687309</v>
          </cell>
          <cell r="Y28">
            <v>211.61329148687309</v>
          </cell>
          <cell r="Z28">
            <v>211.61329148687309</v>
          </cell>
          <cell r="AA28">
            <v>211.61329148687309</v>
          </cell>
          <cell r="AB28">
            <v>211.61329148687309</v>
          </cell>
          <cell r="AC28">
            <v>201.5133643495775</v>
          </cell>
          <cell r="AD28">
            <v>211.61329148687309</v>
          </cell>
          <cell r="AE28">
            <v>211.61329148687309</v>
          </cell>
          <cell r="AF28">
            <v>211.61329148687309</v>
          </cell>
          <cell r="AG28">
            <v>211.61329148687309</v>
          </cell>
          <cell r="AH28">
            <v>211.61329148687309</v>
          </cell>
          <cell r="AI28">
            <v>211.61329148687309</v>
          </cell>
          <cell r="AJ28">
            <v>0</v>
          </cell>
          <cell r="AK28">
            <v>0</v>
          </cell>
          <cell r="AL28">
            <v>0</v>
          </cell>
          <cell r="AM28">
            <v>0</v>
          </cell>
          <cell r="AN28">
            <v>0</v>
          </cell>
        </row>
        <row r="29">
          <cell r="B29" t="str">
            <v>TOTAL</v>
          </cell>
          <cell r="C29">
            <v>0</v>
          </cell>
          <cell r="D29">
            <v>0</v>
          </cell>
          <cell r="E29">
            <v>211.61329148687309</v>
          </cell>
          <cell r="F29">
            <v>211.61329148687309</v>
          </cell>
          <cell r="G29">
            <v>211.61329148687309</v>
          </cell>
          <cell r="H29">
            <v>201.12440467215814</v>
          </cell>
          <cell r="I29">
            <v>211.61329148687309</v>
          </cell>
          <cell r="J29">
            <v>211.61329148687309</v>
          </cell>
          <cell r="K29">
            <v>211.61329148687309</v>
          </cell>
          <cell r="L29">
            <v>211.61329148687309</v>
          </cell>
          <cell r="M29">
            <v>211.61329148687309</v>
          </cell>
          <cell r="N29">
            <v>211.61329148687309</v>
          </cell>
          <cell r="O29">
            <v>201.5133643495775</v>
          </cell>
          <cell r="P29">
            <v>211.61329148687309</v>
          </cell>
          <cell r="Q29">
            <v>211.61329148687309</v>
          </cell>
          <cell r="R29">
            <v>211.61329148687309</v>
          </cell>
          <cell r="S29">
            <v>211.61329148687309</v>
          </cell>
          <cell r="T29">
            <v>211.61329148687309</v>
          </cell>
          <cell r="U29">
            <v>114.67849584088286</v>
          </cell>
          <cell r="V29">
            <v>201.5133643495775</v>
          </cell>
          <cell r="W29">
            <v>211.61329148687309</v>
          </cell>
          <cell r="X29">
            <v>211.61329148687309</v>
          </cell>
          <cell r="Y29">
            <v>211.61329148687309</v>
          </cell>
          <cell r="Z29">
            <v>211.61329148687309</v>
          </cell>
          <cell r="AA29">
            <v>211.61329148687309</v>
          </cell>
          <cell r="AB29">
            <v>211.61329148687309</v>
          </cell>
          <cell r="AC29">
            <v>201.5133643495775</v>
          </cell>
          <cell r="AD29">
            <v>211.61329148687309</v>
          </cell>
          <cell r="AE29">
            <v>211.61329148687309</v>
          </cell>
          <cell r="AF29">
            <v>211.61329148687309</v>
          </cell>
          <cell r="AG29">
            <v>211.61329148687309</v>
          </cell>
          <cell r="AH29">
            <v>211.61329148687309</v>
          </cell>
          <cell r="AI29">
            <v>211.61329148687309</v>
          </cell>
          <cell r="AJ29">
            <v>0</v>
          </cell>
          <cell r="AK29">
            <v>0</v>
          </cell>
          <cell r="AL29">
            <v>0</v>
          </cell>
          <cell r="AM29">
            <v>0</v>
          </cell>
          <cell r="AN29">
            <v>0</v>
          </cell>
        </row>
        <row r="30">
          <cell r="B30" t="str">
            <v>RESUME WASTE REMOVAL</v>
          </cell>
          <cell r="AF30" t="str">
            <v>TOTAL WASTE REMOVAL</v>
          </cell>
        </row>
        <row r="31">
          <cell r="B31" t="str">
            <v>OB</v>
          </cell>
          <cell r="C31">
            <v>6087.7564722782263</v>
          </cell>
          <cell r="K31" t="str">
            <v>kBCM</v>
          </cell>
        </row>
        <row r="32">
          <cell r="B32" t="str">
            <v>TS_PIT</v>
          </cell>
          <cell r="C32">
            <v>0</v>
          </cell>
          <cell r="K32" t="str">
            <v>kBCM</v>
          </cell>
        </row>
        <row r="33">
          <cell r="B33" t="str">
            <v>OB+TS_PIT</v>
          </cell>
          <cell r="C33">
            <v>0</v>
          </cell>
          <cell r="K33" t="str">
            <v>kBCM</v>
          </cell>
        </row>
        <row r="34">
          <cell r="B34" t="str">
            <v>TS_WD</v>
          </cell>
          <cell r="C34">
            <v>334.53209994224528</v>
          </cell>
          <cell r="K34" t="str">
            <v>kBCM</v>
          </cell>
        </row>
        <row r="35">
          <cell r="B35" t="str">
            <v>TOTAL</v>
          </cell>
          <cell r="C35">
            <v>6422.2885722204719</v>
          </cell>
          <cell r="K35" t="str">
            <v>kBCM</v>
          </cell>
        </row>
        <row r="37">
          <cell r="K37" t="str">
            <v>kBCM</v>
          </cell>
        </row>
        <row r="38">
          <cell r="B38" t="str">
            <v>PRODUCTION PLANNING FOR COAL , KTON</v>
          </cell>
        </row>
        <row r="39">
          <cell r="B39" t="str">
            <v>FLEET</v>
          </cell>
          <cell r="C39" t="str">
            <v>WEEK # 01</v>
          </cell>
          <cell r="K39" t="str">
            <v>WEEK # 02</v>
          </cell>
          <cell r="R39" t="str">
            <v>WEEK #03</v>
          </cell>
          <cell r="Y39" t="str">
            <v>WEEK #04</v>
          </cell>
          <cell r="AF39" t="str">
            <v>WEEK # 05</v>
          </cell>
          <cell r="AM39" t="str">
            <v>WEEK#06</v>
          </cell>
        </row>
        <row r="40">
          <cell r="B40" t="str">
            <v>NUMBER</v>
          </cell>
          <cell r="C40">
            <v>0</v>
          </cell>
          <cell r="D40">
            <v>0</v>
          </cell>
          <cell r="E40">
            <v>38930</v>
          </cell>
          <cell r="F40">
            <v>38931</v>
          </cell>
          <cell r="G40">
            <v>38932</v>
          </cell>
          <cell r="H40">
            <v>38933</v>
          </cell>
          <cell r="I40">
            <v>38934</v>
          </cell>
          <cell r="J40">
            <v>38935</v>
          </cell>
          <cell r="K40">
            <v>38936</v>
          </cell>
          <cell r="L40">
            <v>38937</v>
          </cell>
          <cell r="M40">
            <v>38938</v>
          </cell>
          <cell r="N40">
            <v>38939</v>
          </cell>
          <cell r="O40">
            <v>38940</v>
          </cell>
          <cell r="P40">
            <v>38941</v>
          </cell>
          <cell r="Q40">
            <v>38942</v>
          </cell>
          <cell r="R40">
            <v>38943</v>
          </cell>
          <cell r="S40">
            <v>38944</v>
          </cell>
          <cell r="T40">
            <v>38945</v>
          </cell>
          <cell r="U40">
            <v>38946</v>
          </cell>
          <cell r="V40">
            <v>38947</v>
          </cell>
          <cell r="W40">
            <v>38948</v>
          </cell>
          <cell r="X40">
            <v>38949</v>
          </cell>
          <cell r="Y40">
            <v>38950</v>
          </cell>
          <cell r="Z40">
            <v>38951</v>
          </cell>
          <cell r="AA40">
            <v>38952</v>
          </cell>
          <cell r="AB40">
            <v>38953</v>
          </cell>
          <cell r="AC40">
            <v>38954</v>
          </cell>
          <cell r="AD40">
            <v>38955</v>
          </cell>
          <cell r="AE40">
            <v>38956</v>
          </cell>
          <cell r="AF40">
            <v>38957</v>
          </cell>
          <cell r="AG40">
            <v>38958</v>
          </cell>
          <cell r="AH40">
            <v>38959</v>
          </cell>
          <cell r="AI40">
            <v>38960</v>
          </cell>
          <cell r="AJ40">
            <v>38961</v>
          </cell>
          <cell r="AK40">
            <v>38962</v>
          </cell>
          <cell r="AL40">
            <v>38963</v>
          </cell>
          <cell r="AM40">
            <v>38964</v>
          </cell>
          <cell r="AN40">
            <v>38965</v>
          </cell>
        </row>
        <row r="41">
          <cell r="B41" t="str">
            <v>EX1008</v>
          </cell>
          <cell r="C41">
            <v>0</v>
          </cell>
          <cell r="D41">
            <v>0</v>
          </cell>
          <cell r="E41">
            <v>8.7191794354838716</v>
          </cell>
          <cell r="F41">
            <v>8.7191794354838716</v>
          </cell>
          <cell r="G41">
            <v>8.7191794354838716</v>
          </cell>
          <cell r="H41">
            <v>8.2870020161290352</v>
          </cell>
          <cell r="I41">
            <v>8.7191794354838716</v>
          </cell>
          <cell r="J41">
            <v>8.7191794354838716</v>
          </cell>
          <cell r="K41">
            <v>8.7191794354838716</v>
          </cell>
          <cell r="L41">
            <v>8.7191794354838716</v>
          </cell>
          <cell r="M41">
            <v>8.7191794354838716</v>
          </cell>
          <cell r="N41">
            <v>8.7191794354838716</v>
          </cell>
          <cell r="O41">
            <v>8.2870020161290352</v>
          </cell>
          <cell r="P41">
            <v>8.7191794354838716</v>
          </cell>
          <cell r="Q41">
            <v>8.7191794354838716</v>
          </cell>
          <cell r="R41">
            <v>8.7191794354838716</v>
          </cell>
          <cell r="S41">
            <v>8.7191794354838716</v>
          </cell>
          <cell r="T41">
            <v>8.7191794354838716</v>
          </cell>
          <cell r="U41">
            <v>4.7251397849462364</v>
          </cell>
          <cell r="V41">
            <v>8.2870020161290352</v>
          </cell>
          <cell r="W41">
            <v>8.7191794354838716</v>
          </cell>
          <cell r="X41">
            <v>8.7191794354838716</v>
          </cell>
          <cell r="Y41">
            <v>8.7191794354838716</v>
          </cell>
          <cell r="Z41">
            <v>8.7191794354838716</v>
          </cell>
          <cell r="AA41">
            <v>8.7191794354838716</v>
          </cell>
          <cell r="AB41">
            <v>8.7191794354838716</v>
          </cell>
          <cell r="AC41">
            <v>8.2870020161290352</v>
          </cell>
          <cell r="AD41">
            <v>8.7191794354838716</v>
          </cell>
          <cell r="AE41">
            <v>8.7191794354838716</v>
          </cell>
          <cell r="AF41">
            <v>8.7191794354838716</v>
          </cell>
          <cell r="AG41">
            <v>8.7191794354838716</v>
          </cell>
          <cell r="AH41">
            <v>8.7191794354838716</v>
          </cell>
          <cell r="AI41">
            <v>8.7191794354838716</v>
          </cell>
          <cell r="AJ41">
            <v>0</v>
          </cell>
          <cell r="AK41">
            <v>0</v>
          </cell>
          <cell r="AL41">
            <v>0</v>
          </cell>
        </row>
        <row r="42">
          <cell r="B42" t="str">
            <v>EX1013</v>
          </cell>
          <cell r="D42">
            <v>0</v>
          </cell>
          <cell r="E42">
            <v>8.7191794354838716</v>
          </cell>
          <cell r="F42">
            <v>8.7191794354838716</v>
          </cell>
          <cell r="G42">
            <v>8.7191794354838716</v>
          </cell>
          <cell r="H42">
            <v>0</v>
          </cell>
          <cell r="I42">
            <v>0</v>
          </cell>
          <cell r="J42">
            <v>0</v>
          </cell>
          <cell r="K42">
            <v>8.7191794354838716</v>
          </cell>
          <cell r="L42">
            <v>8.7191794354838716</v>
          </cell>
          <cell r="M42">
            <v>8.7191794354838716</v>
          </cell>
          <cell r="N42">
            <v>8.7191794354838716</v>
          </cell>
          <cell r="O42">
            <v>8.2870020161290352</v>
          </cell>
          <cell r="P42">
            <v>8.7191794354838716</v>
          </cell>
          <cell r="Q42">
            <v>8.7191794354838716</v>
          </cell>
          <cell r="R42">
            <v>8.7191794354838716</v>
          </cell>
          <cell r="S42">
            <v>8.7191794354838716</v>
          </cell>
          <cell r="T42">
            <v>8.7191794354838716</v>
          </cell>
          <cell r="U42">
            <v>4.7251397849462364</v>
          </cell>
          <cell r="V42">
            <v>8.2870020161290352</v>
          </cell>
          <cell r="W42">
            <v>8.7191794354838716</v>
          </cell>
          <cell r="X42">
            <v>8.7191794354838716</v>
          </cell>
          <cell r="Y42">
            <v>8.7191794354838716</v>
          </cell>
          <cell r="Z42">
            <v>8.7191794354838716</v>
          </cell>
          <cell r="AA42">
            <v>8.7191794354838716</v>
          </cell>
          <cell r="AB42">
            <v>8.7191794354838716</v>
          </cell>
          <cell r="AC42">
            <v>8.2870020161290352</v>
          </cell>
          <cell r="AD42">
            <v>8.7191794354838716</v>
          </cell>
          <cell r="AE42">
            <v>8.7191794354838716</v>
          </cell>
          <cell r="AF42">
            <v>8.7191794354838716</v>
          </cell>
          <cell r="AG42">
            <v>8.7191794354838716</v>
          </cell>
          <cell r="AH42">
            <v>8.7191794354838716</v>
          </cell>
          <cell r="AI42">
            <v>8.7191794354838716</v>
          </cell>
          <cell r="AJ42">
            <v>0</v>
          </cell>
          <cell r="AK42">
            <v>0</v>
          </cell>
          <cell r="AL4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PRM"/>
      <sheetName val="Production Performance"/>
      <sheetName val="Total Quality FC Production"/>
      <sheetName val="FC Quality"/>
      <sheetName val="tabel_2007_Total_plan 93jt"/>
      <sheetName val="summary"/>
    </sheetNames>
    <sheetDataSet>
      <sheetData sheetId="0">
        <row r="6">
          <cell r="C6">
            <v>1</v>
          </cell>
          <cell r="D6">
            <v>0</v>
          </cell>
          <cell r="E6">
            <v>0</v>
          </cell>
          <cell r="F6" t="str">
            <v>Jan Plan</v>
          </cell>
          <cell r="G6" t="str">
            <v>Jan Act</v>
          </cell>
          <cell r="H6">
            <v>0</v>
          </cell>
          <cell r="I6" t="str">
            <v>Feb Plan</v>
          </cell>
          <cell r="J6" t="str">
            <v>Feb Act</v>
          </cell>
          <cell r="K6">
            <v>0</v>
          </cell>
          <cell r="L6">
            <v>0</v>
          </cell>
          <cell r="M6">
            <v>0</v>
          </cell>
          <cell r="N6">
            <v>0</v>
          </cell>
          <cell r="O6">
            <v>0</v>
          </cell>
          <cell r="P6">
            <v>0</v>
          </cell>
          <cell r="Q6">
            <v>0</v>
          </cell>
          <cell r="R6" t="str">
            <v>Apr (Act)</v>
          </cell>
          <cell r="S6" t="str">
            <v>Apr (Act)1</v>
          </cell>
          <cell r="T6">
            <v>0</v>
          </cell>
          <cell r="U6" t="str">
            <v>YTD Apr Est</v>
          </cell>
          <cell r="V6" t="str">
            <v>YTD Apr Est1</v>
          </cell>
          <cell r="W6">
            <v>0</v>
          </cell>
          <cell r="X6" t="str">
            <v>May Est</v>
          </cell>
          <cell r="Y6" t="str">
            <v>May Est1</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t="str">
            <v>Total Year Est</v>
          </cell>
          <cell r="BL6" t="str">
            <v>Total Year Est1</v>
          </cell>
          <cell r="BM6">
            <v>0</v>
          </cell>
        </row>
        <row r="7">
          <cell r="C7">
            <v>2</v>
          </cell>
          <cell r="D7" t="str">
            <v>OB Removal</v>
          </cell>
          <cell r="E7" t="str">
            <v>KBCM</v>
          </cell>
          <cell r="F7">
            <v>26144.682111601589</v>
          </cell>
          <cell r="G7">
            <v>28973.207270868661</v>
          </cell>
          <cell r="H7">
            <v>10.818739915035824</v>
          </cell>
          <cell r="I7">
            <v>25940.060680884424</v>
          </cell>
          <cell r="J7">
            <v>26272.130392036117</v>
          </cell>
          <cell r="K7">
            <v>1.2801423837701331</v>
          </cell>
          <cell r="L7">
            <v>27543.351463287599</v>
          </cell>
          <cell r="M7">
            <v>31608.847429615806</v>
          </cell>
          <cell r="N7">
            <v>14.760353226248032</v>
          </cell>
          <cell r="O7">
            <v>79628.094255773598</v>
          </cell>
          <cell r="P7">
            <v>86854.18509252058</v>
          </cell>
          <cell r="Q7">
            <v>9.0748006771781302</v>
          </cell>
          <cell r="R7">
            <v>26737.698482442695</v>
          </cell>
          <cell r="S7">
            <v>26995.494546807691</v>
          </cell>
          <cell r="T7">
            <v>0.96416699640127379</v>
          </cell>
          <cell r="U7">
            <v>106365.79273821632</v>
          </cell>
          <cell r="V7">
            <v>113849.67963932829</v>
          </cell>
          <cell r="W7">
            <v>7.0359903390472933</v>
          </cell>
          <cell r="X7">
            <v>28743.60617489658</v>
          </cell>
          <cell r="Y7">
            <v>31256.425205209376</v>
          </cell>
          <cell r="Z7">
            <v>8.7421843140454065</v>
          </cell>
          <cell r="AA7">
            <v>28669.420010530193</v>
          </cell>
          <cell r="AB7">
            <v>31176.185843620842</v>
          </cell>
          <cell r="AC7">
            <v>8.7436921715539455</v>
          </cell>
          <cell r="AD7">
            <v>84150.724667869465</v>
          </cell>
          <cell r="AE7">
            <v>89428.105595637913</v>
          </cell>
          <cell r="AF7">
            <v>6.2713434121898475</v>
          </cell>
          <cell r="AG7">
            <v>163778.81892364306</v>
          </cell>
          <cell r="AH7">
            <v>176282.29068815848</v>
          </cell>
          <cell r="AI7">
            <v>7.634364349852091</v>
          </cell>
          <cell r="AJ7">
            <v>27835.239253572803</v>
          </cell>
          <cell r="AK7">
            <v>29226.152295972544</v>
          </cell>
          <cell r="AL7">
            <v>4.9969501958608458</v>
          </cell>
          <cell r="AM7">
            <v>25787.177440685591</v>
          </cell>
          <cell r="AN7">
            <v>26731.612326524424</v>
          </cell>
          <cell r="AO7">
            <v>3.6624205499464844</v>
          </cell>
          <cell r="AP7">
            <v>27210.573592163473</v>
          </cell>
          <cell r="AQ7">
            <v>27716.392743364555</v>
          </cell>
          <cell r="AR7">
            <v>1.8589066102845968</v>
          </cell>
          <cell r="AS7">
            <v>80832.990286421875</v>
          </cell>
          <cell r="AT7">
            <v>83674.157365861523</v>
          </cell>
          <cell r="AU7">
            <v>3.5148607881167311</v>
          </cell>
          <cell r="AV7">
            <v>27503.989287195822</v>
          </cell>
          <cell r="AW7">
            <v>27320.952326172381</v>
          </cell>
          <cell r="AX7">
            <v>-0.66549240952712241</v>
          </cell>
          <cell r="AY7">
            <v>25666.696744530018</v>
          </cell>
          <cell r="AZ7">
            <v>25147.949869054828</v>
          </cell>
          <cell r="BA7">
            <v>-2.0210893541871262</v>
          </cell>
          <cell r="BB7">
            <v>24157.670296328895</v>
          </cell>
          <cell r="BC7">
            <v>23745.510179334473</v>
          </cell>
          <cell r="BD7">
            <v>-1.7061252676217542</v>
          </cell>
          <cell r="BE7">
            <v>77328.356328054724</v>
          </cell>
          <cell r="BF7">
            <v>76214.412374561682</v>
          </cell>
          <cell r="BG7">
            <v>-1.4405374773094766</v>
          </cell>
          <cell r="BH7">
            <v>158161.34661447658</v>
          </cell>
          <cell r="BI7">
            <v>159888.56974042321</v>
          </cell>
          <cell r="BJ7">
            <v>1.0920639985171492</v>
          </cell>
          <cell r="BK7">
            <v>321940.16553811973</v>
          </cell>
          <cell r="BL7">
            <v>336170.86042858171</v>
          </cell>
          <cell r="BM7">
            <v>4.4202918472988655</v>
          </cell>
        </row>
        <row r="8">
          <cell r="C8">
            <v>3</v>
          </cell>
          <cell r="D8" t="str">
            <v>ROM production</v>
          </cell>
          <cell r="E8" t="str">
            <v>KTON</v>
          </cell>
          <cell r="F8">
            <v>2102.8376128895657</v>
          </cell>
          <cell r="G8">
            <v>2467.1660000200554</v>
          </cell>
          <cell r="H8">
            <v>17.32555975303563</v>
          </cell>
          <cell r="I8">
            <v>2127.1220814947883</v>
          </cell>
          <cell r="J8">
            <v>2151.7533986956073</v>
          </cell>
          <cell r="K8">
            <v>1.1579644353797454</v>
          </cell>
          <cell r="L8">
            <v>2188.0849242581598</v>
          </cell>
          <cell r="M8">
            <v>2497.5432607641483</v>
          </cell>
          <cell r="N8">
            <v>14.142885089842025</v>
          </cell>
          <cell r="O8">
            <v>6418.0446186425124</v>
          </cell>
          <cell r="P8">
            <v>7116.462659479811</v>
          </cell>
          <cell r="Q8">
            <v>10.882100115175293</v>
          </cell>
          <cell r="R8">
            <v>2262.8113045710279</v>
          </cell>
          <cell r="S8">
            <v>2149.5465810047676</v>
          </cell>
          <cell r="T8">
            <v>-5.0054869063742995</v>
          </cell>
          <cell r="U8">
            <v>8680.8559232135394</v>
          </cell>
          <cell r="V8">
            <v>9266.0092404845782</v>
          </cell>
          <cell r="W8">
            <v>6.7407329697325826</v>
          </cell>
          <cell r="X8">
            <v>2403.9395164237358</v>
          </cell>
          <cell r="Y8">
            <v>2515.8496876455938</v>
          </cell>
          <cell r="Z8">
            <v>4.655282317100192</v>
          </cell>
          <cell r="AA8">
            <v>2541.6600223635805</v>
          </cell>
          <cell r="AB8">
            <v>2599.9764861077247</v>
          </cell>
          <cell r="AC8">
            <v>2.2944242436450475</v>
          </cell>
          <cell r="AD8">
            <v>7208.4108433583433</v>
          </cell>
          <cell r="AE8">
            <v>7265.3727547580856</v>
          </cell>
          <cell r="AF8">
            <v>0.79021455127277729</v>
          </cell>
          <cell r="AG8">
            <v>13626.455462000857</v>
          </cell>
          <cell r="AH8">
            <v>14381.835414237896</v>
          </cell>
          <cell r="AI8">
            <v>5.5434808732433343</v>
          </cell>
          <cell r="AJ8">
            <v>2571.5989842317763</v>
          </cell>
          <cell r="AK8">
            <v>2511.1304736884913</v>
          </cell>
          <cell r="AL8">
            <v>-2.3513973568219071</v>
          </cell>
          <cell r="AM8">
            <v>2558.4811707635599</v>
          </cell>
          <cell r="AN8">
            <v>2555.0632487169451</v>
          </cell>
          <cell r="AO8">
            <v>-0.1335918390048117</v>
          </cell>
          <cell r="AP8">
            <v>2623.0592174838976</v>
          </cell>
          <cell r="AQ8">
            <v>2614.2587034019525</v>
          </cell>
          <cell r="AR8">
            <v>-0.33550573404083139</v>
          </cell>
          <cell r="AS8">
            <v>7753.1393724792342</v>
          </cell>
          <cell r="AT8">
            <v>7680.4524258073898</v>
          </cell>
          <cell r="AU8">
            <v>-0.93751631667884272</v>
          </cell>
          <cell r="AV8">
            <v>2629.6004853647028</v>
          </cell>
          <cell r="AW8">
            <v>2584.7260639425754</v>
          </cell>
          <cell r="AX8">
            <v>-1.7065109955630278</v>
          </cell>
          <cell r="AY8">
            <v>2554.7745257647448</v>
          </cell>
          <cell r="AZ8">
            <v>2565.6335835661207</v>
          </cell>
          <cell r="BA8">
            <v>0.42504955689290685</v>
          </cell>
          <cell r="BB8">
            <v>2441.3378963028263</v>
          </cell>
          <cell r="BC8">
            <v>2511.8456631477929</v>
          </cell>
          <cell r="BD8">
            <v>2.888078989464915</v>
          </cell>
          <cell r="BE8">
            <v>7625.7129074322738</v>
          </cell>
          <cell r="BF8">
            <v>7662.205310656489</v>
          </cell>
          <cell r="BG8">
            <v>0.47854415275257062</v>
          </cell>
          <cell r="BH8">
            <v>15378.852279911509</v>
          </cell>
          <cell r="BI8">
            <v>15342.65773646388</v>
          </cell>
          <cell r="BJ8">
            <v>-0.23535269595448333</v>
          </cell>
          <cell r="BK8">
            <v>29005.307741912362</v>
          </cell>
          <cell r="BL8">
            <v>29724.493150701775</v>
          </cell>
          <cell r="BM8">
            <v>2.4794958743023376</v>
          </cell>
        </row>
        <row r="9">
          <cell r="C9">
            <v>4</v>
          </cell>
          <cell r="D9" t="str">
            <v>F/C production</v>
          </cell>
          <cell r="E9" t="str">
            <v>KTON</v>
          </cell>
          <cell r="F9">
            <v>2092.5246222528676</v>
          </cell>
          <cell r="G9">
            <v>2410.8120486599996</v>
          </cell>
          <cell r="H9">
            <v>15.210689662731678</v>
          </cell>
          <cell r="I9">
            <v>2116.068677958322</v>
          </cell>
          <cell r="J9">
            <v>2176.8352090000003</v>
          </cell>
          <cell r="K9">
            <v>2.8716710225260051</v>
          </cell>
          <cell r="L9">
            <v>2130.3485859810876</v>
          </cell>
          <cell r="M9">
            <v>2449.6277800000003</v>
          </cell>
          <cell r="N9">
            <v>14.987180789094911</v>
          </cell>
          <cell r="O9">
            <v>6338.9418861922768</v>
          </cell>
          <cell r="P9">
            <v>7037.2750376600006</v>
          </cell>
          <cell r="Q9">
            <v>11.016557084848175</v>
          </cell>
          <cell r="R9">
            <v>2239.0660225505417</v>
          </cell>
          <cell r="S9">
            <v>2168.9603390000007</v>
          </cell>
          <cell r="T9">
            <v>-3.1310235091095242</v>
          </cell>
          <cell r="U9">
            <v>8578.0079087428203</v>
          </cell>
          <cell r="V9">
            <v>9206.2353766600008</v>
          </cell>
          <cell r="W9">
            <v>7.3236988657574305</v>
          </cell>
          <cell r="X9">
            <v>2341.8810827516218</v>
          </cell>
          <cell r="Y9">
            <v>2374.8420000000001</v>
          </cell>
          <cell r="Z9">
            <v>1.4074547803106428</v>
          </cell>
          <cell r="AA9">
            <v>2425.6631128398594</v>
          </cell>
          <cell r="AB9">
            <v>2466.9880804324516</v>
          </cell>
          <cell r="AC9">
            <v>1.7036565124746754</v>
          </cell>
          <cell r="AD9">
            <v>7006.6102181420229</v>
          </cell>
          <cell r="AE9">
            <v>7010.7904194324519</v>
          </cell>
          <cell r="AF9">
            <v>5.9660822570169345E-2</v>
          </cell>
          <cell r="AG9">
            <v>13345.5521043343</v>
          </cell>
          <cell r="AH9">
            <v>14048.065457092453</v>
          </cell>
          <cell r="AI9">
            <v>5.2640261509300483</v>
          </cell>
          <cell r="AJ9">
            <v>2472.1192215535302</v>
          </cell>
          <cell r="AK9">
            <v>2470.6097969239017</v>
          </cell>
          <cell r="AL9">
            <v>-6.1057922145030308E-2</v>
          </cell>
          <cell r="AM9">
            <v>2470.4181036343216</v>
          </cell>
          <cell r="AN9">
            <v>2626.890927338025</v>
          </cell>
          <cell r="AO9">
            <v>6.3338599840047545</v>
          </cell>
          <cell r="AP9">
            <v>2546.802497246686</v>
          </cell>
          <cell r="AQ9">
            <v>2703.3864187281679</v>
          </cell>
          <cell r="AR9">
            <v>6.1482553771155262</v>
          </cell>
          <cell r="AS9">
            <v>7489.3398224345374</v>
          </cell>
          <cell r="AT9">
            <v>7800.8871429900946</v>
          </cell>
          <cell r="AU9">
            <v>4.1598769443243597</v>
          </cell>
          <cell r="AV9">
            <v>2545.1510244898295</v>
          </cell>
          <cell r="AW9">
            <v>2690.7304215268664</v>
          </cell>
          <cell r="AX9">
            <v>5.7198726376647127</v>
          </cell>
          <cell r="AY9">
            <v>2543.0552861869792</v>
          </cell>
          <cell r="AZ9">
            <v>2674.7421115573497</v>
          </cell>
          <cell r="BA9">
            <v>5.1782918792858776</v>
          </cell>
          <cell r="BB9">
            <v>2481.0625753640852</v>
          </cell>
          <cell r="BC9">
            <v>2575.4482051937139</v>
          </cell>
          <cell r="BD9">
            <v>3.8042422132693687</v>
          </cell>
          <cell r="BE9">
            <v>7569.2688860408934</v>
          </cell>
          <cell r="BF9">
            <v>7940.9207382779305</v>
          </cell>
          <cell r="BG9">
            <v>4.9100099075939889</v>
          </cell>
          <cell r="BH9">
            <v>15058.608708475431</v>
          </cell>
          <cell r="BI9">
            <v>15741.807881268023</v>
          </cell>
          <cell r="BJ9">
            <v>4.5369342282469143</v>
          </cell>
          <cell r="BK9">
            <v>28404.160812809729</v>
          </cell>
          <cell r="BL9">
            <v>29789.873338360474</v>
          </cell>
          <cell r="BM9">
            <v>4.8785547113429093</v>
          </cell>
        </row>
        <row r="10">
          <cell r="C10">
            <v>5</v>
          </cell>
          <cell r="D10" t="str">
            <v>Wasplant</v>
          </cell>
          <cell r="E10" t="str">
            <v>KTON</v>
          </cell>
          <cell r="F10">
            <v>30</v>
          </cell>
          <cell r="G10">
            <v>24.057352999999999</v>
          </cell>
          <cell r="H10">
            <v>-19.808823333333336</v>
          </cell>
          <cell r="I10">
            <v>30</v>
          </cell>
          <cell r="J10">
            <v>24.131049999999998</v>
          </cell>
          <cell r="K10">
            <v>-19.563166666666675</v>
          </cell>
          <cell r="L10">
            <v>30</v>
          </cell>
          <cell r="M10">
            <v>24.318576</v>
          </cell>
          <cell r="N10">
            <v>-18.938079999999999</v>
          </cell>
          <cell r="O10">
            <v>90</v>
          </cell>
          <cell r="P10">
            <v>72.506979000000001</v>
          </cell>
          <cell r="Q10">
            <v>-19.436689999999999</v>
          </cell>
          <cell r="R10">
            <v>30</v>
          </cell>
          <cell r="S10">
            <v>28.111102000000002</v>
          </cell>
          <cell r="T10">
            <v>-6.2963266666666584</v>
          </cell>
          <cell r="U10">
            <v>120</v>
          </cell>
          <cell r="V10">
            <v>100.61808099999999</v>
          </cell>
          <cell r="W10">
            <v>-16.151599166666674</v>
          </cell>
          <cell r="X10">
            <v>30</v>
          </cell>
          <cell r="Y10">
            <v>30</v>
          </cell>
          <cell r="Z10">
            <v>0</v>
          </cell>
          <cell r="AA10">
            <v>30</v>
          </cell>
          <cell r="AB10">
            <v>30</v>
          </cell>
          <cell r="AC10">
            <v>0</v>
          </cell>
          <cell r="AD10">
            <v>90</v>
          </cell>
          <cell r="AE10">
            <v>88.111101999999988</v>
          </cell>
          <cell r="AF10">
            <v>-2.0987755555555685</v>
          </cell>
          <cell r="AG10">
            <v>180</v>
          </cell>
          <cell r="AH10">
            <v>160.61808099999999</v>
          </cell>
          <cell r="AI10">
            <v>-10.767732777777784</v>
          </cell>
          <cell r="AJ10">
            <v>30</v>
          </cell>
          <cell r="AK10">
            <v>30</v>
          </cell>
          <cell r="AL10">
            <v>0</v>
          </cell>
          <cell r="AM10">
            <v>30</v>
          </cell>
          <cell r="AN10">
            <v>30</v>
          </cell>
          <cell r="AO10">
            <v>0</v>
          </cell>
          <cell r="AP10">
            <v>30</v>
          </cell>
          <cell r="AQ10">
            <v>30</v>
          </cell>
          <cell r="AR10">
            <v>0</v>
          </cell>
          <cell r="AS10">
            <v>90</v>
          </cell>
          <cell r="AT10">
            <v>90</v>
          </cell>
          <cell r="AU10">
            <v>0</v>
          </cell>
          <cell r="AV10">
            <v>30</v>
          </cell>
          <cell r="AW10">
            <v>30</v>
          </cell>
          <cell r="AX10">
            <v>0</v>
          </cell>
          <cell r="AY10">
            <v>30</v>
          </cell>
          <cell r="AZ10">
            <v>30</v>
          </cell>
          <cell r="BA10">
            <v>0</v>
          </cell>
          <cell r="BB10">
            <v>30</v>
          </cell>
          <cell r="BC10">
            <v>30</v>
          </cell>
          <cell r="BD10">
            <v>0</v>
          </cell>
          <cell r="BE10">
            <v>90</v>
          </cell>
          <cell r="BF10">
            <v>90</v>
          </cell>
          <cell r="BG10">
            <v>0</v>
          </cell>
          <cell r="BH10">
            <v>180</v>
          </cell>
          <cell r="BI10">
            <v>180</v>
          </cell>
          <cell r="BJ10">
            <v>0</v>
          </cell>
          <cell r="BK10">
            <v>360</v>
          </cell>
          <cell r="BL10">
            <v>340.61808099999996</v>
          </cell>
          <cell r="BM10">
            <v>-5.3838663888889</v>
          </cell>
        </row>
        <row r="11">
          <cell r="C11">
            <v>6</v>
          </cell>
          <cell r="D11" t="str">
            <v>Total FC + WP</v>
          </cell>
          <cell r="E11" t="str">
            <v>KTON</v>
          </cell>
          <cell r="F11">
            <v>2122.5246222528676</v>
          </cell>
          <cell r="G11">
            <v>2434.8694016599998</v>
          </cell>
          <cell r="H11">
            <v>14.71571995596482</v>
          </cell>
          <cell r="I11">
            <v>2146.068677958322</v>
          </cell>
          <cell r="J11">
            <v>2200.9662590000003</v>
          </cell>
          <cell r="K11">
            <v>2.5580533188670098</v>
          </cell>
          <cell r="L11">
            <v>2160.3485859810876</v>
          </cell>
          <cell r="M11">
            <v>2473.9463560000004</v>
          </cell>
          <cell r="N11">
            <v>14.516072640031721</v>
          </cell>
          <cell r="O11">
            <v>6428.9418861922768</v>
          </cell>
          <cell r="P11">
            <v>7109.7820166600004</v>
          </cell>
          <cell r="Q11">
            <v>10.590236193143914</v>
          </cell>
          <cell r="R11">
            <v>2269.0660225505417</v>
          </cell>
          <cell r="S11">
            <v>2197.0714410000005</v>
          </cell>
          <cell r="T11">
            <v>-3.1728729281140851</v>
          </cell>
          <cell r="U11">
            <v>8698.0079087428203</v>
          </cell>
          <cell r="V11">
            <v>9306.8534576600014</v>
          </cell>
          <cell r="W11">
            <v>6.9998274927434672</v>
          </cell>
          <cell r="X11">
            <v>2371.8810827516218</v>
          </cell>
          <cell r="Y11">
            <v>2404.8420000000001</v>
          </cell>
          <cell r="Z11">
            <v>1.3896530263709654</v>
          </cell>
          <cell r="AA11">
            <v>2455.6631128398594</v>
          </cell>
          <cell r="AB11">
            <v>2496.9880804324516</v>
          </cell>
          <cell r="AC11">
            <v>1.682843521023607</v>
          </cell>
          <cell r="AD11">
            <v>7096.6102181420229</v>
          </cell>
          <cell r="AE11">
            <v>7098.9015214324518</v>
          </cell>
          <cell r="AF11">
            <v>3.2287292383219049E-2</v>
          </cell>
          <cell r="AG11">
            <v>13525.5521043343</v>
          </cell>
          <cell r="AH11">
            <v>14208.683538092453</v>
          </cell>
          <cell r="AI11">
            <v>5.0506731887065976</v>
          </cell>
          <cell r="AJ11">
            <v>2502.1192215535302</v>
          </cell>
          <cell r="AK11">
            <v>2500.6097969239017</v>
          </cell>
          <cell r="AL11">
            <v>-6.0325847650508968E-2</v>
          </cell>
          <cell r="AM11">
            <v>2500.4181036343216</v>
          </cell>
          <cell r="AN11">
            <v>2656.890927338025</v>
          </cell>
          <cell r="AO11">
            <v>6.2578663734785964</v>
          </cell>
          <cell r="AP11">
            <v>2576.802497246686</v>
          </cell>
          <cell r="AQ11">
            <v>2733.3864187281679</v>
          </cell>
          <cell r="AR11">
            <v>6.0766753233432445</v>
          </cell>
          <cell r="AS11">
            <v>7579.3398224345374</v>
          </cell>
          <cell r="AT11">
            <v>7890.8871429900946</v>
          </cell>
          <cell r="AU11">
            <v>4.1104809634394526</v>
          </cell>
          <cell r="AV11">
            <v>2575.1510244898295</v>
          </cell>
          <cell r="AW11">
            <v>2720.7304215268664</v>
          </cell>
          <cell r="AX11">
            <v>5.653237252983172</v>
          </cell>
          <cell r="AY11">
            <v>2573.0552861869792</v>
          </cell>
          <cell r="AZ11">
            <v>2704.7421115573497</v>
          </cell>
          <cell r="BA11">
            <v>5.1179166680680925</v>
          </cell>
          <cell r="BB11">
            <v>2511.0625753640852</v>
          </cell>
          <cell r="BC11">
            <v>2605.4482051937139</v>
          </cell>
          <cell r="BD11">
            <v>3.7587924234004193</v>
          </cell>
          <cell r="BE11">
            <v>7659.2688860408934</v>
          </cell>
          <cell r="BF11">
            <v>8030.9207382779305</v>
          </cell>
          <cell r="BG11">
            <v>4.8523149894159854</v>
          </cell>
          <cell r="BH11">
            <v>15238.608708475431</v>
          </cell>
          <cell r="BI11">
            <v>15921.807881268025</v>
          </cell>
          <cell r="BJ11">
            <v>4.4833434984954472</v>
          </cell>
          <cell r="BK11">
            <v>28764.160812809729</v>
          </cell>
          <cell r="BL11">
            <v>30130.491419360475</v>
          </cell>
          <cell r="BM11">
            <v>4.7501146146501485</v>
          </cell>
        </row>
        <row r="12">
          <cell r="C12">
            <v>7</v>
          </cell>
          <cell r="D12" t="str">
            <v>Stripping Ratio</v>
          </cell>
          <cell r="E12" t="str">
            <v>OB: F/C</v>
          </cell>
          <cell r="F12">
            <v>12.494324718365096</v>
          </cell>
          <cell r="G12">
            <v>12.018028235329595</v>
          </cell>
          <cell r="H12">
            <v>-3.812102644774428</v>
          </cell>
          <cell r="I12">
            <v>12.25861001161482</v>
          </cell>
          <cell r="J12">
            <v>12.068956935010744</v>
          </cell>
          <cell r="K12">
            <v>-1.5471009879944204</v>
          </cell>
          <cell r="L12">
            <v>12.929035015461135</v>
          </cell>
          <cell r="M12">
            <v>12.903530768097268</v>
          </cell>
          <cell r="N12">
            <v>-0.19726334821870811</v>
          </cell>
          <cell r="O12">
            <v>12.561732807366877</v>
          </cell>
          <cell r="P12">
            <v>12.34201940775657</v>
          </cell>
          <cell r="Q12">
            <v>-1.7490692007193025</v>
          </cell>
          <cell r="R12">
            <v>11.941451575414254</v>
          </cell>
          <cell r="S12">
            <v>12.446283162214929</v>
          </cell>
          <cell r="T12">
            <v>4.227556286708487</v>
          </cell>
          <cell r="U12">
            <v>12.399824512846028</v>
          </cell>
          <cell r="V12">
            <v>12.366583623091403</v>
          </cell>
          <cell r="W12">
            <v>-0.2680754854247151</v>
          </cell>
          <cell r="X12">
            <v>12.273725761140668</v>
          </cell>
          <cell r="Y12">
            <v>13.161475670890685</v>
          </cell>
          <cell r="Z12">
            <v>7.2329293242047576</v>
          </cell>
          <cell r="AA12">
            <v>11.819209295294637</v>
          </cell>
          <cell r="AB12">
            <v>12.637347578167383</v>
          </cell>
          <cell r="AC12">
            <v>6.9221067368563762</v>
          </cell>
          <cell r="AD12">
            <v>12.010190669659389</v>
          </cell>
          <cell r="AE12">
            <v>12.755780767281506</v>
          </cell>
          <cell r="AF12">
            <v>6.2079788583677971</v>
          </cell>
          <cell r="AG12">
            <v>12.272165111134804</v>
          </cell>
          <cell r="AH12">
            <v>12.548510058312603</v>
          </cell>
          <cell r="AI12">
            <v>2.2518027151302373</v>
          </cell>
          <cell r="AJ12">
            <v>11.259667013988334</v>
          </cell>
          <cell r="AK12">
            <v>11.829529832012057</v>
          </cell>
          <cell r="AL12">
            <v>5.0610983194774661</v>
          </cell>
          <cell r="AM12">
            <v>10.438385875957248</v>
          </cell>
          <cell r="AN12">
            <v>10.176140946062445</v>
          </cell>
          <cell r="AO12">
            <v>-2.5123130435217282</v>
          </cell>
          <cell r="AP12">
            <v>10.684210346731032</v>
          </cell>
          <cell r="AQ12">
            <v>10.252471696741001</v>
          </cell>
          <cell r="AR12">
            <v>-4.0409036885175764</v>
          </cell>
          <cell r="AS12">
            <v>10.793072847927702</v>
          </cell>
          <cell r="AT12">
            <v>10.726236110344376</v>
          </cell>
          <cell r="AU12">
            <v>-0.61925587388358205</v>
          </cell>
          <cell r="AV12">
            <v>10.806427211017445</v>
          </cell>
          <cell r="AW12">
            <v>10.153730789080308</v>
          </cell>
          <cell r="AX12">
            <v>-6.0398909759156556</v>
          </cell>
          <cell r="AY12">
            <v>10.092858336168655</v>
          </cell>
          <cell r="AZ12">
            <v>9.4020091732928268</v>
          </cell>
          <cell r="BA12">
            <v>-6.8449307407804287</v>
          </cell>
          <cell r="BB12">
            <v>9.7368242688453197</v>
          </cell>
          <cell r="BC12">
            <v>9.2199525237776783</v>
          </cell>
          <cell r="BD12">
            <v>-5.3084222411352684</v>
          </cell>
          <cell r="BE12">
            <v>10.216093191069254</v>
          </cell>
          <cell r="BF12">
            <v>9.5976795243884467</v>
          </cell>
          <cell r="BG12">
            <v>-6.0533283625624543</v>
          </cell>
          <cell r="BH12">
            <v>10.50305175440668</v>
          </cell>
          <cell r="BI12">
            <v>10.156938195814391</v>
          </cell>
          <cell r="BJ12">
            <v>-3.295361830879997</v>
          </cell>
          <cell r="BK12">
            <v>11.334260767631301</v>
          </cell>
          <cell r="BL12">
            <v>11.284736145409987</v>
          </cell>
          <cell r="BM12">
            <v>-0.43694620440309767</v>
          </cell>
        </row>
        <row r="13">
          <cell r="C13">
            <v>8</v>
          </cell>
          <cell r="D13" t="str">
            <v>S/R                          (OB/ (FC+WP)</v>
          </cell>
          <cell r="E13">
            <v>0</v>
          </cell>
          <cell r="F13">
            <v>12.31772853775019</v>
          </cell>
          <cell r="G13">
            <v>11.899285953947201</v>
          </cell>
          <cell r="H13">
            <v>-3.3970758693097207</v>
          </cell>
          <cell r="I13">
            <v>12.08724629705825</v>
          </cell>
          <cell r="J13">
            <v>11.936634777841959</v>
          </cell>
          <cell r="K13">
            <v>-1.2460366531370026</v>
          </cell>
          <cell r="L13">
            <v>12.74949405944098</v>
          </cell>
          <cell r="M13">
            <v>12.776690712373636</v>
          </cell>
          <cell r="N13">
            <v>0.21331554652960064</v>
          </cell>
          <cell r="O13">
            <v>12.385878681963883</v>
          </cell>
          <cell r="P13">
            <v>12.216153025366948</v>
          </cell>
          <cell r="Q13">
            <v>-1.3703158326916807</v>
          </cell>
          <cell r="R13">
            <v>11.783570075404068</v>
          </cell>
          <cell r="S13">
            <v>12.287035388581014</v>
          </cell>
          <cell r="T13">
            <v>4.2726042273710654</v>
          </cell>
          <cell r="U13">
            <v>12.228753279392</v>
          </cell>
          <cell r="V13">
            <v>12.232886244235893</v>
          </cell>
          <cell r="W13">
            <v>3.3797107108678427E-2</v>
          </cell>
          <cell r="X13">
            <v>12.118485359118887</v>
          </cell>
          <cell r="Y13">
            <v>12.997288472676948</v>
          </cell>
          <cell r="Z13">
            <v>7.2517570266879989</v>
          </cell>
          <cell r="AA13">
            <v>11.674818040238163</v>
          </cell>
          <cell r="AB13">
            <v>12.485516486014406</v>
          </cell>
          <cell r="AC13">
            <v>6.9439921288889304</v>
          </cell>
          <cell r="AD13">
            <v>11.85787609593431</v>
          </cell>
          <cell r="AE13">
            <v>12.597456849576449</v>
          </cell>
          <cell r="AF13">
            <v>6.2370423477077637</v>
          </cell>
          <cell r="AG13">
            <v>12.108845366183589</v>
          </cell>
          <cell r="AH13">
            <v>12.40665894314265</v>
          </cell>
          <cell r="AI13">
            <v>2.4594713034387774</v>
          </cell>
          <cell r="AJ13">
            <v>11.124665449110894</v>
          </cell>
          <cell r="AK13">
            <v>11.687610090916536</v>
          </cell>
          <cell r="AL13">
            <v>5.0603287297114452</v>
          </cell>
          <cell r="AM13">
            <v>10.313146190712786</v>
          </cell>
          <cell r="AN13">
            <v>10.061238137956678</v>
          </cell>
          <cell r="AO13">
            <v>-2.4425916989614285</v>
          </cell>
          <cell r="AP13">
            <v>10.559821181964072</v>
          </cell>
          <cell r="AQ13">
            <v>10.139946753763731</v>
          </cell>
          <cell r="AR13">
            <v>-3.9761509306376968</v>
          </cell>
          <cell r="AS13">
            <v>10.664911744313075</v>
          </cell>
          <cell r="AT13">
            <v>10.603897362819824</v>
          </cell>
          <cell r="AU13">
            <v>-0.57210395131292535</v>
          </cell>
          <cell r="AV13">
            <v>10.680534471815966</v>
          </cell>
          <cell r="AW13">
            <v>10.041771176594533</v>
          </cell>
          <cell r="AX13">
            <v>-5.9806304348065646</v>
          </cell>
          <cell r="AY13">
            <v>9.9751827651420566</v>
          </cell>
          <cell r="AZ13">
            <v>9.2977255619298269</v>
          </cell>
          <cell r="BA13">
            <v>-6.791426474706622</v>
          </cell>
          <cell r="BB13">
            <v>9.6204971287209808</v>
          </cell>
          <cell r="BC13">
            <v>9.1137909139778905</v>
          </cell>
          <cell r="BD13">
            <v>-5.2669441917962043</v>
          </cell>
          <cell r="BE13">
            <v>10.096049306871384</v>
          </cell>
          <cell r="BF13">
            <v>9.4901213520013314</v>
          </cell>
          <cell r="BG13">
            <v>-6.0016342675511432</v>
          </cell>
          <cell r="BH13">
            <v>10.378988636049836</v>
          </cell>
          <cell r="BI13">
            <v>10.042111482109503</v>
          </cell>
          <cell r="BJ13">
            <v>-3.2457608901337669</v>
          </cell>
          <cell r="BK13">
            <v>11.19240598163907</v>
          </cell>
          <cell r="BL13">
            <v>11.157164871614862</v>
          </cell>
          <cell r="BM13">
            <v>-0.314866259158397</v>
          </cell>
        </row>
        <row r="14">
          <cell r="C14">
            <v>9</v>
          </cell>
          <cell r="D14" t="str">
            <v>Hauling</v>
          </cell>
          <cell r="E14" t="str">
            <v>KTON</v>
          </cell>
          <cell r="F14">
            <v>1952.9311739350464</v>
          </cell>
          <cell r="G14">
            <v>2367.081623</v>
          </cell>
          <cell r="H14">
            <v>21.206607513487725</v>
          </cell>
          <cell r="I14">
            <v>1990.9542754547565</v>
          </cell>
          <cell r="J14">
            <v>1928.8139430461442</v>
          </cell>
          <cell r="K14">
            <v>-3.121133075465468</v>
          </cell>
          <cell r="L14">
            <v>2000.3581623526625</v>
          </cell>
          <cell r="M14">
            <v>2239.7888219538559</v>
          </cell>
          <cell r="N14">
            <v>11.969389487710243</v>
          </cell>
          <cell r="O14">
            <v>5944.243611742465</v>
          </cell>
          <cell r="P14">
            <v>6535.6843879999997</v>
          </cell>
          <cell r="Q14">
            <v>9.9498071561061536</v>
          </cell>
          <cell r="R14">
            <v>2087.4766616957786</v>
          </cell>
          <cell r="S14">
            <v>1997.1121540000004</v>
          </cell>
          <cell r="T14">
            <v>-4.3288870890834241</v>
          </cell>
          <cell r="U14">
            <v>8031.7202734382445</v>
          </cell>
          <cell r="V14">
            <v>8532.796542</v>
          </cell>
          <cell r="W14">
            <v>6.2387166323367635</v>
          </cell>
          <cell r="X14">
            <v>2191.4485348314024</v>
          </cell>
          <cell r="Y14">
            <v>2198.6999999999998</v>
          </cell>
          <cell r="Z14">
            <v>0.3308982644739723</v>
          </cell>
          <cell r="AA14">
            <v>2242.2302170405001</v>
          </cell>
          <cell r="AB14">
            <v>2289.9221545065257</v>
          </cell>
          <cell r="AC14">
            <v>2.1269866538938076</v>
          </cell>
          <cell r="AD14">
            <v>6521.1554135676806</v>
          </cell>
          <cell r="AE14">
            <v>6485.7343085065258</v>
          </cell>
          <cell r="AF14">
            <v>-0.54317222661890407</v>
          </cell>
          <cell r="AG14">
            <v>12465.399025310146</v>
          </cell>
          <cell r="AH14">
            <v>13021.418696506526</v>
          </cell>
          <cell r="AI14">
            <v>4.4605043935410311</v>
          </cell>
          <cell r="AJ14">
            <v>2272.2315802846233</v>
          </cell>
          <cell r="AK14">
            <v>2305.206093220198</v>
          </cell>
          <cell r="AL14">
            <v>1.4511950815965797</v>
          </cell>
          <cell r="AM14">
            <v>2280.6102962010118</v>
          </cell>
          <cell r="AN14">
            <v>2476.8338903009881</v>
          </cell>
          <cell r="AO14">
            <v>8.6039949230625243</v>
          </cell>
          <cell r="AP14">
            <v>2336.8136215698541</v>
          </cell>
          <cell r="AQ14">
            <v>2497.401603913353</v>
          </cell>
          <cell r="AR14">
            <v>6.8720920171467093</v>
          </cell>
          <cell r="AS14">
            <v>6889.6554980554893</v>
          </cell>
          <cell r="AT14">
            <v>7279.4415874345386</v>
          </cell>
          <cell r="AU14">
            <v>5.6575555844419378</v>
          </cell>
          <cell r="AV14">
            <v>2358.3399758791329</v>
          </cell>
          <cell r="AW14">
            <v>2507.9300511564961</v>
          </cell>
          <cell r="AX14">
            <v>6.3430241952965067</v>
          </cell>
          <cell r="AY14">
            <v>2349.0629793508469</v>
          </cell>
          <cell r="AZ14">
            <v>2498.1184078536457</v>
          </cell>
          <cell r="BA14">
            <v>6.3453142726718035</v>
          </cell>
          <cell r="BB14">
            <v>2284.5218060812863</v>
          </cell>
          <cell r="BC14">
            <v>2395.6977470307511</v>
          </cell>
          <cell r="BD14">
            <v>4.8664863103306715</v>
          </cell>
          <cell r="BE14">
            <v>6991.9247613112657</v>
          </cell>
          <cell r="BF14">
            <v>7401.7462060408925</v>
          </cell>
          <cell r="BG14">
            <v>5.8613537576564099</v>
          </cell>
          <cell r="BH14">
            <v>13881.580259366754</v>
          </cell>
          <cell r="BI14">
            <v>14681.18779347543</v>
          </cell>
          <cell r="BJ14">
            <v>5.7602053884976963</v>
          </cell>
          <cell r="BK14">
            <v>26346.979284676898</v>
          </cell>
          <cell r="BL14">
            <v>27702.606489981958</v>
          </cell>
          <cell r="BM14">
            <v>5.1452851222814644</v>
          </cell>
        </row>
        <row r="15">
          <cell r="C15">
            <v>10</v>
          </cell>
          <cell r="D15" t="str">
            <v>ROM stock</v>
          </cell>
          <cell r="E15" t="str">
            <v>KTON</v>
          </cell>
          <cell r="F15">
            <v>874.07081558951631</v>
          </cell>
          <cell r="G15">
            <v>1503.4891509419817</v>
          </cell>
          <cell r="H15">
            <v>72.009993255289601</v>
          </cell>
          <cell r="I15">
            <v>874.14820243150461</v>
          </cell>
          <cell r="J15">
            <v>1497.1248023666476</v>
          </cell>
          <cell r="K15">
            <v>71.266702625743534</v>
          </cell>
          <cell r="L15">
            <v>919.49616866000986</v>
          </cell>
          <cell r="M15">
            <v>1494.3445505761581</v>
          </cell>
          <cell r="N15">
            <v>62.517757170634006</v>
          </cell>
          <cell r="O15">
            <v>919.49616866000986</v>
          </cell>
          <cell r="P15">
            <v>1494.3445505761581</v>
          </cell>
          <cell r="Q15">
            <v>62.517757170634006</v>
          </cell>
          <cell r="R15">
            <v>930.74438126583925</v>
          </cell>
          <cell r="S15">
            <v>1492.2488671792642</v>
          </cell>
          <cell r="T15">
            <v>60.328538878715833</v>
          </cell>
          <cell r="U15">
            <v>931.14409414524869</v>
          </cell>
          <cell r="V15">
            <v>1490.0773671792642</v>
          </cell>
          <cell r="W15">
            <v>60.026506804738197</v>
          </cell>
          <cell r="X15">
            <v>979.96598307931583</v>
          </cell>
          <cell r="Y15">
            <v>1622.8646500074803</v>
          </cell>
          <cell r="Z15">
            <v>65.604181984766925</v>
          </cell>
          <cell r="AA15">
            <v>1082.8044292020406</v>
          </cell>
          <cell r="AB15">
            <v>1745.4457135990779</v>
          </cell>
          <cell r="AC15">
            <v>61.196765226141771</v>
          </cell>
          <cell r="AD15">
            <v>1082.8044292020406</v>
          </cell>
          <cell r="AE15">
            <v>1745.4457135990779</v>
          </cell>
          <cell r="AF15">
            <v>61.196765226141771</v>
          </cell>
          <cell r="AG15">
            <v>1082.8044292020406</v>
          </cell>
          <cell r="AH15">
            <v>1745.4457135990779</v>
          </cell>
          <cell r="AI15">
            <v>61.196765226141771</v>
          </cell>
          <cell r="AJ15">
            <v>1169.5403087619397</v>
          </cell>
          <cell r="AK15">
            <v>1775.4821409789261</v>
          </cell>
          <cell r="AL15">
            <v>51.810256361187626</v>
          </cell>
          <cell r="AM15">
            <v>1244.6527516066631</v>
          </cell>
          <cell r="AN15">
            <v>1693.2738709612095</v>
          </cell>
          <cell r="AO15">
            <v>36.043878003358181</v>
          </cell>
          <cell r="AP15">
            <v>1307.0235927293284</v>
          </cell>
          <cell r="AQ15">
            <v>1593.1809867157986</v>
          </cell>
          <cell r="AR15">
            <v>21.893820094625525</v>
          </cell>
          <cell r="AS15">
            <v>1307.0235927293284</v>
          </cell>
          <cell r="AT15">
            <v>1593.1809867157986</v>
          </cell>
          <cell r="AU15">
            <v>21.893820094625525</v>
          </cell>
          <cell r="AV15">
            <v>1377.394718613959</v>
          </cell>
          <cell r="AW15">
            <v>1476.1960787520984</v>
          </cell>
          <cell r="AX15">
            <v>7.1730607648591116</v>
          </cell>
          <cell r="AY15">
            <v>1375.8052310092237</v>
          </cell>
          <cell r="AZ15">
            <v>1356.2666269196066</v>
          </cell>
          <cell r="BA15">
            <v>-1.420157711952045</v>
          </cell>
          <cell r="BB15">
            <v>1323.5589987433341</v>
          </cell>
          <cell r="BC15">
            <v>1281.8005427133376</v>
          </cell>
          <cell r="BD15">
            <v>-3.1550128154199766</v>
          </cell>
          <cell r="BE15">
            <v>1323.5589987433341</v>
          </cell>
          <cell r="BF15">
            <v>1281.8005427133376</v>
          </cell>
          <cell r="BG15">
            <v>-3.1550128154199766</v>
          </cell>
          <cell r="BH15">
            <v>1323.5589987433341</v>
          </cell>
          <cell r="BI15">
            <v>1281.8005427133376</v>
          </cell>
          <cell r="BJ15">
            <v>-3.1550128154199766</v>
          </cell>
          <cell r="BK15">
            <v>1323.5589987433341</v>
          </cell>
          <cell r="BL15">
            <v>1281.8005427133376</v>
          </cell>
          <cell r="BM15">
            <v>-3.1550128154199766</v>
          </cell>
        </row>
        <row r="16">
          <cell r="C16">
            <v>11</v>
          </cell>
          <cell r="D16" t="str">
            <v>F/C stock</v>
          </cell>
          <cell r="E16" t="str">
            <v>KTON</v>
          </cell>
          <cell r="F16">
            <v>611.28482733440683</v>
          </cell>
          <cell r="G16">
            <v>771.63256450279994</v>
          </cell>
          <cell r="H16">
            <v>26.231264052080583</v>
          </cell>
          <cell r="I16">
            <v>610.37530529272885</v>
          </cell>
          <cell r="J16">
            <v>829.6057050068099</v>
          </cell>
          <cell r="K16">
            <v>35.917311498855724</v>
          </cell>
          <cell r="L16">
            <v>575.48836427381661</v>
          </cell>
          <cell r="M16">
            <v>718.42589763365345</v>
          </cell>
          <cell r="N16">
            <v>24.837606150422069</v>
          </cell>
          <cell r="O16">
            <v>575.48836427381661</v>
          </cell>
          <cell r="P16">
            <v>718.42589763365345</v>
          </cell>
          <cell r="Q16">
            <v>24.837606150422069</v>
          </cell>
          <cell r="R16">
            <v>552.81739272935818</v>
          </cell>
          <cell r="S16">
            <v>791.73059102940772</v>
          </cell>
          <cell r="T16">
            <v>43.217380900498156</v>
          </cell>
          <cell r="U16">
            <v>554.1673927293582</v>
          </cell>
          <cell r="V16">
            <v>803.44432702940776</v>
          </cell>
          <cell r="W16">
            <v>44.982244998631728</v>
          </cell>
          <cell r="X16">
            <v>615.36928629740476</v>
          </cell>
          <cell r="Y16">
            <v>830.15314138618271</v>
          </cell>
          <cell r="Z16">
            <v>34.903245883639059</v>
          </cell>
          <cell r="AA16">
            <v>646.6568977914427</v>
          </cell>
          <cell r="AB16">
            <v>1090.4989963250578</v>
          </cell>
          <cell r="AC16">
            <v>68.636412918425449</v>
          </cell>
          <cell r="AD16">
            <v>646.6568977914427</v>
          </cell>
          <cell r="AE16">
            <v>1090.4989963250578</v>
          </cell>
          <cell r="AF16">
            <v>68.636412918425449</v>
          </cell>
          <cell r="AG16">
            <v>646.6568977914427</v>
          </cell>
          <cell r="AH16">
            <v>1090.4989963250578</v>
          </cell>
          <cell r="AI16">
            <v>68.636412918425449</v>
          </cell>
          <cell r="AJ16">
            <v>659.6657505193391</v>
          </cell>
          <cell r="AK16">
            <v>1151.4925511377862</v>
          </cell>
          <cell r="AL16">
            <v>74.556970743326247</v>
          </cell>
          <cell r="AM16">
            <v>753.19139086041105</v>
          </cell>
          <cell r="AN16">
            <v>1132.8023799963064</v>
          </cell>
          <cell r="AO16">
            <v>50.400335657348037</v>
          </cell>
          <cell r="AP16">
            <v>792.87206176324628</v>
          </cell>
          <cell r="AQ16">
            <v>1218.1870167221612</v>
          </cell>
          <cell r="AR16">
            <v>53.642318284373481</v>
          </cell>
          <cell r="AS16">
            <v>792.87206176324628</v>
          </cell>
          <cell r="AT16">
            <v>1218.1870167221612</v>
          </cell>
          <cell r="AU16">
            <v>53.642318284373481</v>
          </cell>
          <cell r="AV16">
            <v>798.2620873043827</v>
          </cell>
          <cell r="AW16">
            <v>1315.9027829767497</v>
          </cell>
          <cell r="AX16">
            <v>64.845957725534205</v>
          </cell>
          <cell r="AY16">
            <v>816.56703952689952</v>
          </cell>
          <cell r="AZ16">
            <v>1399.7716100909051</v>
          </cell>
          <cell r="BA16">
            <v>71.421517442327968</v>
          </cell>
          <cell r="BB16">
            <v>944.34978593598873</v>
          </cell>
          <cell r="BC16">
            <v>1437.5940237480736</v>
          </cell>
          <cell r="BD16">
            <v>52.231095422254761</v>
          </cell>
          <cell r="BE16">
            <v>944.34978593598873</v>
          </cell>
          <cell r="BF16">
            <v>1437.5940237480736</v>
          </cell>
          <cell r="BG16">
            <v>52.231095422254761</v>
          </cell>
          <cell r="BH16">
            <v>944.34978593598873</v>
          </cell>
          <cell r="BI16">
            <v>1437.5940237480736</v>
          </cell>
          <cell r="BJ16">
            <v>52.231095422254761</v>
          </cell>
          <cell r="BK16">
            <v>944.34978593598873</v>
          </cell>
          <cell r="BL16">
            <v>1437.5940237480736</v>
          </cell>
          <cell r="BM16">
            <v>52.231095422254761</v>
          </cell>
        </row>
        <row r="17">
          <cell r="C17">
            <v>12</v>
          </cell>
          <cell r="D17" t="str">
            <v>Coal barging</v>
          </cell>
          <cell r="E17" t="str">
            <v>KTON</v>
          </cell>
          <cell r="F17">
            <v>918.3</v>
          </cell>
          <cell r="G17">
            <v>994.99796200000003</v>
          </cell>
          <cell r="H17">
            <v>8.3521683545682315</v>
          </cell>
          <cell r="I17">
            <v>898.6</v>
          </cell>
          <cell r="J17">
            <v>951.58797500000003</v>
          </cell>
          <cell r="K17">
            <v>5.8967254618295133</v>
          </cell>
          <cell r="L17">
            <v>913.5</v>
          </cell>
          <cell r="M17">
            <v>864.35708800000009</v>
          </cell>
          <cell r="N17">
            <v>-5.3796291187739369</v>
          </cell>
          <cell r="O17">
            <v>2730.4</v>
          </cell>
          <cell r="P17">
            <v>2810.943025</v>
          </cell>
          <cell r="Q17">
            <v>2.9498617418693209</v>
          </cell>
          <cell r="R17">
            <v>956.4</v>
          </cell>
          <cell r="S17">
            <v>878.97013100000004</v>
          </cell>
          <cell r="T17">
            <v>-8.0959712463404365</v>
          </cell>
          <cell r="U17">
            <v>3686.8</v>
          </cell>
          <cell r="V17">
            <v>3689.9131560000005</v>
          </cell>
          <cell r="W17">
            <v>8.4440598893358587E-2</v>
          </cell>
          <cell r="X17">
            <v>974.4</v>
          </cell>
          <cell r="Y17">
            <v>884.21937300000002</v>
          </cell>
          <cell r="Z17">
            <v>-9.2549904556650198</v>
          </cell>
          <cell r="AA17">
            <v>980.7</v>
          </cell>
          <cell r="AB17">
            <v>919</v>
          </cell>
          <cell r="AC17">
            <v>-6.2914244927092939</v>
          </cell>
          <cell r="AD17">
            <v>2911.5</v>
          </cell>
          <cell r="AE17">
            <v>2682.1895040000004</v>
          </cell>
          <cell r="AF17">
            <v>-7.8760259659968952</v>
          </cell>
          <cell r="AG17">
            <v>5641.9</v>
          </cell>
          <cell r="AH17">
            <v>5493.1325290000004</v>
          </cell>
          <cell r="AI17">
            <v>-2.6368328222761699</v>
          </cell>
          <cell r="AJ17">
            <v>995.6</v>
          </cell>
          <cell r="AK17">
            <v>973.3</v>
          </cell>
          <cell r="AL17">
            <v>-2.2398553635998462</v>
          </cell>
          <cell r="AM17">
            <v>1040.7</v>
          </cell>
          <cell r="AN17">
            <v>1129</v>
          </cell>
          <cell r="AO17">
            <v>8.4846737772652983</v>
          </cell>
          <cell r="AP17">
            <v>1065.5999999999999</v>
          </cell>
          <cell r="AQ17">
            <v>1170.5999999999999</v>
          </cell>
          <cell r="AR17">
            <v>9.8536036036036041</v>
          </cell>
          <cell r="AS17">
            <v>3101.9</v>
          </cell>
          <cell r="AT17">
            <v>3272.9</v>
          </cell>
          <cell r="AU17">
            <v>5.5127502498468681</v>
          </cell>
          <cell r="AV17">
            <v>1089.0999999999999</v>
          </cell>
          <cell r="AW17">
            <v>1182.7</v>
          </cell>
          <cell r="AX17">
            <v>8.5942521347902083</v>
          </cell>
          <cell r="AY17">
            <v>1089.0999999999999</v>
          </cell>
          <cell r="AZ17">
            <v>1161.897074</v>
          </cell>
          <cell r="BA17">
            <v>6.6841496648609011</v>
          </cell>
          <cell r="BB17">
            <v>1042.1399999999999</v>
          </cell>
          <cell r="BC17">
            <v>1066.9042251999999</v>
          </cell>
          <cell r="BD17">
            <v>2.3762858349166196</v>
          </cell>
          <cell r="BE17">
            <v>3220.34</v>
          </cell>
          <cell r="BF17">
            <v>3411.5012992000002</v>
          </cell>
          <cell r="BG17">
            <v>5.9360595216654151</v>
          </cell>
          <cell r="BH17">
            <v>6322.24</v>
          </cell>
          <cell r="BI17">
            <v>6684.4012992000007</v>
          </cell>
          <cell r="BJ17">
            <v>5.7283699954446679</v>
          </cell>
          <cell r="BK17">
            <v>11964.14</v>
          </cell>
          <cell r="BL17">
            <v>12177.533828199999</v>
          </cell>
          <cell r="BM17">
            <v>1.7836119286467722</v>
          </cell>
        </row>
        <row r="18">
          <cell r="C18">
            <v>13</v>
          </cell>
          <cell r="D18" t="str">
            <v>Coal sales</v>
          </cell>
          <cell r="E18" t="str">
            <v>KTON</v>
          </cell>
          <cell r="F18">
            <v>2460.4999999999995</v>
          </cell>
          <cell r="G18">
            <v>2331.6355749999998</v>
          </cell>
          <cell r="H18">
            <v>-5.2373267628530691</v>
          </cell>
          <cell r="I18">
            <v>2346.5</v>
          </cell>
          <cell r="J18">
            <v>2220.390993</v>
          </cell>
          <cell r="K18">
            <v>-5.3743450671212454</v>
          </cell>
          <cell r="L18">
            <v>2260</v>
          </cell>
          <cell r="M18">
            <v>2564.3588089999998</v>
          </cell>
          <cell r="N18">
            <v>13.467203938053091</v>
          </cell>
          <cell r="O18">
            <v>7067</v>
          </cell>
          <cell r="P18">
            <v>7116.3853769999987</v>
          </cell>
          <cell r="Q18">
            <v>0.69881671147585533</v>
          </cell>
          <cell r="R18">
            <v>2448.9999999999995</v>
          </cell>
          <cell r="S18">
            <v>2067.1137269999999</v>
          </cell>
          <cell r="T18">
            <v>-15.593559534503868</v>
          </cell>
          <cell r="U18">
            <v>9515.9999999999982</v>
          </cell>
          <cell r="V18">
            <v>9183.4991040000004</v>
          </cell>
          <cell r="W18">
            <v>-3.4941245901639113</v>
          </cell>
          <cell r="X18">
            <v>2279</v>
          </cell>
          <cell r="Y18">
            <v>2506.0507529999995</v>
          </cell>
          <cell r="Z18">
            <v>9.9627359806932656</v>
          </cell>
          <cell r="AA18">
            <v>2368</v>
          </cell>
          <cell r="AB18">
            <v>2230.3000000000002</v>
          </cell>
          <cell r="AC18">
            <v>-5.8150337837837762</v>
          </cell>
          <cell r="AD18">
            <v>7096</v>
          </cell>
          <cell r="AE18">
            <v>6803.4644799999996</v>
          </cell>
          <cell r="AF18">
            <v>-4.1225411499436353</v>
          </cell>
          <cell r="AG18">
            <v>14163</v>
          </cell>
          <cell r="AH18">
            <v>13919.849856999997</v>
          </cell>
          <cell r="AI18">
            <v>-1.7167982983831291</v>
          </cell>
          <cell r="AJ18">
            <v>2448</v>
          </cell>
          <cell r="AK18">
            <v>2440.6999999999998</v>
          </cell>
          <cell r="AL18">
            <v>-0.2982026143790924</v>
          </cell>
          <cell r="AM18">
            <v>2346.5</v>
          </cell>
          <cell r="AN18">
            <v>2576.7999999999997</v>
          </cell>
          <cell r="AO18">
            <v>9.8146175154485285</v>
          </cell>
          <cell r="AP18">
            <v>2435</v>
          </cell>
          <cell r="AQ18">
            <v>2549.2999999999997</v>
          </cell>
          <cell r="AR18">
            <v>4.694045174537977</v>
          </cell>
          <cell r="AS18">
            <v>7229.5</v>
          </cell>
          <cell r="AT18">
            <v>7566.8000000000011</v>
          </cell>
          <cell r="AU18">
            <v>4.6656061968324378</v>
          </cell>
          <cell r="AV18">
            <v>2468.5</v>
          </cell>
          <cell r="AW18">
            <v>2519.7999999999997</v>
          </cell>
          <cell r="AX18">
            <v>2.0781851326716518</v>
          </cell>
          <cell r="AY18">
            <v>2427.5</v>
          </cell>
          <cell r="AZ18">
            <v>2519.2999999999997</v>
          </cell>
          <cell r="BA18">
            <v>3.7816683831101843</v>
          </cell>
          <cell r="BB18">
            <v>2211.5</v>
          </cell>
          <cell r="BC18">
            <v>2477.8000000000002</v>
          </cell>
          <cell r="BD18">
            <v>12.041600723490852</v>
          </cell>
          <cell r="BE18">
            <v>7107.4999999999991</v>
          </cell>
          <cell r="BF18">
            <v>7516.9</v>
          </cell>
          <cell r="BG18">
            <v>5.7601125571579406</v>
          </cell>
          <cell r="BH18">
            <v>14337</v>
          </cell>
          <cell r="BI18">
            <v>15083.7</v>
          </cell>
          <cell r="BJ18">
            <v>5.208202552835326</v>
          </cell>
          <cell r="BK18">
            <v>28500.000000000004</v>
          </cell>
          <cell r="BL18">
            <v>29003.549857000002</v>
          </cell>
          <cell r="BM18">
            <v>1.7668416035087651</v>
          </cell>
        </row>
        <row r="19">
          <cell r="C19">
            <v>14</v>
          </cell>
          <cell r="D19">
            <v>0</v>
          </cell>
          <cell r="E19">
            <v>0</v>
          </cell>
          <cell r="F19">
            <v>0</v>
          </cell>
          <cell r="G19">
            <v>0</v>
          </cell>
          <cell r="J19">
            <v>0</v>
          </cell>
          <cell r="M19">
            <v>0</v>
          </cell>
          <cell r="O19">
            <v>0</v>
          </cell>
          <cell r="P19">
            <v>0</v>
          </cell>
          <cell r="Q19">
            <v>0</v>
          </cell>
          <cell r="S19">
            <v>0</v>
          </cell>
          <cell r="U19">
            <v>0</v>
          </cell>
          <cell r="V19">
            <v>0</v>
          </cell>
          <cell r="W19">
            <v>0</v>
          </cell>
          <cell r="Y19">
            <v>0</v>
          </cell>
          <cell r="AB19">
            <v>0</v>
          </cell>
          <cell r="AD19">
            <v>0</v>
          </cell>
          <cell r="AE19">
            <v>0</v>
          </cell>
          <cell r="AF19">
            <v>0</v>
          </cell>
          <cell r="AG19">
            <v>0</v>
          </cell>
          <cell r="AH19">
            <v>0</v>
          </cell>
          <cell r="AI19">
            <v>0</v>
          </cell>
          <cell r="AJ19">
            <v>0</v>
          </cell>
          <cell r="AK19">
            <v>0</v>
          </cell>
          <cell r="AN19">
            <v>0</v>
          </cell>
          <cell r="AQ19">
            <v>0</v>
          </cell>
          <cell r="AS19">
            <v>0</v>
          </cell>
          <cell r="AT19">
            <v>0</v>
          </cell>
          <cell r="AU19">
            <v>0</v>
          </cell>
          <cell r="AW19">
            <v>0</v>
          </cell>
          <cell r="AZ19">
            <v>0</v>
          </cell>
          <cell r="BB19">
            <v>0</v>
          </cell>
          <cell r="BC19">
            <v>0</v>
          </cell>
          <cell r="BD19">
            <v>0</v>
          </cell>
          <cell r="BE19">
            <v>0</v>
          </cell>
          <cell r="BF19">
            <v>0</v>
          </cell>
          <cell r="BG19">
            <v>0</v>
          </cell>
          <cell r="BH19">
            <v>0</v>
          </cell>
          <cell r="BI19">
            <v>0</v>
          </cell>
          <cell r="BJ19">
            <v>0</v>
          </cell>
          <cell r="BK19">
            <v>0</v>
          </cell>
          <cell r="BL19">
            <v>0</v>
          </cell>
          <cell r="BM19">
            <v>0</v>
          </cell>
        </row>
        <row r="20">
          <cell r="C20">
            <v>15</v>
          </cell>
          <cell r="D20">
            <v>0</v>
          </cell>
          <cell r="E20">
            <v>0</v>
          </cell>
          <cell r="F20" t="str">
            <v>JANUARY</v>
          </cell>
          <cell r="G20">
            <v>0</v>
          </cell>
          <cell r="H20">
            <v>0</v>
          </cell>
          <cell r="I20" t="str">
            <v>FEBRUARY</v>
          </cell>
          <cell r="J20">
            <v>0</v>
          </cell>
          <cell r="K20">
            <v>0</v>
          </cell>
          <cell r="L20" t="str">
            <v>MARCH</v>
          </cell>
          <cell r="M20">
            <v>0</v>
          </cell>
          <cell r="N20">
            <v>0</v>
          </cell>
          <cell r="O20" t="str">
            <v>Q1</v>
          </cell>
          <cell r="P20">
            <v>0</v>
          </cell>
          <cell r="Q20">
            <v>0</v>
          </cell>
          <cell r="R20" t="str">
            <v>APRIL</v>
          </cell>
          <cell r="S20">
            <v>0</v>
          </cell>
          <cell r="T20">
            <v>0</v>
          </cell>
          <cell r="U20" t="str">
            <v>JANUARY - APRIL</v>
          </cell>
          <cell r="V20">
            <v>0</v>
          </cell>
          <cell r="W20">
            <v>0</v>
          </cell>
          <cell r="X20" t="str">
            <v>MAY</v>
          </cell>
          <cell r="Y20">
            <v>0</v>
          </cell>
          <cell r="Z20">
            <v>0</v>
          </cell>
          <cell r="AA20" t="str">
            <v>JUNE</v>
          </cell>
          <cell r="AB20">
            <v>0</v>
          </cell>
          <cell r="AC20">
            <v>0</v>
          </cell>
          <cell r="AD20" t="str">
            <v>Q2</v>
          </cell>
          <cell r="AE20">
            <v>0</v>
          </cell>
          <cell r="AF20">
            <v>0</v>
          </cell>
          <cell r="AG20" t="str">
            <v>1st HALF</v>
          </cell>
          <cell r="AH20">
            <v>0</v>
          </cell>
          <cell r="AI20">
            <v>0</v>
          </cell>
          <cell r="AJ20" t="str">
            <v>JULY</v>
          </cell>
          <cell r="AK20">
            <v>0</v>
          </cell>
          <cell r="AL20">
            <v>0</v>
          </cell>
          <cell r="AM20" t="str">
            <v>AUGUST</v>
          </cell>
          <cell r="AN20">
            <v>0</v>
          </cell>
          <cell r="AO20">
            <v>0</v>
          </cell>
          <cell r="AP20" t="str">
            <v>SEPTEMBER</v>
          </cell>
          <cell r="AQ20">
            <v>0</v>
          </cell>
          <cell r="AR20">
            <v>0</v>
          </cell>
          <cell r="AS20" t="str">
            <v>Q3</v>
          </cell>
          <cell r="AT20">
            <v>0</v>
          </cell>
          <cell r="AU20">
            <v>0</v>
          </cell>
          <cell r="AV20" t="str">
            <v>OCTOBER</v>
          </cell>
          <cell r="AW20">
            <v>0</v>
          </cell>
          <cell r="AX20">
            <v>0</v>
          </cell>
          <cell r="AY20" t="str">
            <v>NOVEMBER</v>
          </cell>
          <cell r="AZ20">
            <v>0</v>
          </cell>
          <cell r="BA20">
            <v>0</v>
          </cell>
          <cell r="BB20" t="str">
            <v>DECEMBER</v>
          </cell>
          <cell r="BC20">
            <v>0</v>
          </cell>
          <cell r="BD20">
            <v>0</v>
          </cell>
          <cell r="BE20" t="str">
            <v>Q4</v>
          </cell>
          <cell r="BF20">
            <v>0</v>
          </cell>
          <cell r="BG20">
            <v>0</v>
          </cell>
          <cell r="BH20" t="str">
            <v>2nd HALF</v>
          </cell>
          <cell r="BI20">
            <v>0</v>
          </cell>
          <cell r="BJ20">
            <v>0</v>
          </cell>
          <cell r="BK20" t="str">
            <v>TOTAL 2012</v>
          </cell>
          <cell r="BL20">
            <v>0</v>
          </cell>
          <cell r="BM20">
            <v>0</v>
          </cell>
        </row>
        <row r="21">
          <cell r="C21">
            <v>16</v>
          </cell>
          <cell r="D21">
            <v>0</v>
          </cell>
          <cell r="E21">
            <v>0</v>
          </cell>
          <cell r="F21" t="str">
            <v>Plan</v>
          </cell>
          <cell r="G21" t="str">
            <v>Actual</v>
          </cell>
          <cell r="H21" t="str">
            <v>% var</v>
          </cell>
          <cell r="I21" t="str">
            <v>Plan</v>
          </cell>
          <cell r="J21" t="str">
            <v>Actual</v>
          </cell>
          <cell r="K21" t="str">
            <v>% var</v>
          </cell>
          <cell r="L21" t="str">
            <v>Plan</v>
          </cell>
          <cell r="M21" t="str">
            <v>Actual</v>
          </cell>
          <cell r="N21" t="str">
            <v>% var</v>
          </cell>
          <cell r="O21" t="str">
            <v>Plan</v>
          </cell>
          <cell r="P21" t="str">
            <v>Actual</v>
          </cell>
          <cell r="Q21" t="str">
            <v>% var</v>
          </cell>
          <cell r="R21" t="str">
            <v>Plan</v>
          </cell>
          <cell r="S21" t="str">
            <v>Est</v>
          </cell>
          <cell r="T21" t="str">
            <v>% var</v>
          </cell>
          <cell r="U21" t="str">
            <v>Plan</v>
          </cell>
          <cell r="V21" t="str">
            <v>Est.</v>
          </cell>
          <cell r="W21" t="str">
            <v>% var</v>
          </cell>
          <cell r="X21" t="str">
            <v>Plan</v>
          </cell>
          <cell r="Y21" t="str">
            <v>Est</v>
          </cell>
          <cell r="Z21" t="str">
            <v>% var</v>
          </cell>
          <cell r="AA21" t="str">
            <v>Plan</v>
          </cell>
          <cell r="AB21" t="str">
            <v>Est</v>
          </cell>
          <cell r="AC21" t="str">
            <v>% var</v>
          </cell>
          <cell r="AD21" t="str">
            <v>Plan</v>
          </cell>
          <cell r="AE21" t="str">
            <v>Est.</v>
          </cell>
          <cell r="AF21" t="str">
            <v>% var</v>
          </cell>
          <cell r="AG21" t="str">
            <v>Plan</v>
          </cell>
          <cell r="AH21" t="str">
            <v>Est</v>
          </cell>
          <cell r="AI21" t="str">
            <v>% var</v>
          </cell>
          <cell r="AJ21" t="str">
            <v>Plan</v>
          </cell>
          <cell r="AK21" t="str">
            <v>Est</v>
          </cell>
          <cell r="AL21" t="str">
            <v>% var</v>
          </cell>
          <cell r="AM21" t="str">
            <v>Plan</v>
          </cell>
          <cell r="AN21" t="str">
            <v>Est</v>
          </cell>
          <cell r="AO21" t="str">
            <v>% var</v>
          </cell>
          <cell r="AP21" t="str">
            <v>Plan</v>
          </cell>
          <cell r="AQ21" t="str">
            <v>Est</v>
          </cell>
          <cell r="AR21" t="str">
            <v>% var</v>
          </cell>
          <cell r="AS21" t="str">
            <v>Plan</v>
          </cell>
          <cell r="AT21" t="str">
            <v>Est.</v>
          </cell>
          <cell r="AU21" t="str">
            <v>% var</v>
          </cell>
          <cell r="AV21" t="str">
            <v>Plan</v>
          </cell>
          <cell r="AW21" t="str">
            <v>Est</v>
          </cell>
          <cell r="AX21" t="str">
            <v>% var</v>
          </cell>
          <cell r="AY21" t="str">
            <v>Plan</v>
          </cell>
          <cell r="AZ21" t="str">
            <v>Est</v>
          </cell>
          <cell r="BA21" t="str">
            <v>% var</v>
          </cell>
          <cell r="BB21" t="str">
            <v>Plan</v>
          </cell>
          <cell r="BC21" t="str">
            <v>Est</v>
          </cell>
          <cell r="BD21" t="str">
            <v>% var</v>
          </cell>
          <cell r="BE21" t="str">
            <v>Plan</v>
          </cell>
          <cell r="BF21" t="str">
            <v>Est.</v>
          </cell>
          <cell r="BG21" t="str">
            <v>% var</v>
          </cell>
          <cell r="BH21" t="str">
            <v>Plan</v>
          </cell>
          <cell r="BI21" t="str">
            <v>Est.</v>
          </cell>
          <cell r="BJ21" t="str">
            <v>% var</v>
          </cell>
          <cell r="BK21" t="str">
            <v>Plan</v>
          </cell>
          <cell r="BL21" t="str">
            <v>Est</v>
          </cell>
          <cell r="BM21" t="str">
            <v>% var</v>
          </cell>
        </row>
        <row r="22">
          <cell r="C22">
            <v>17</v>
          </cell>
          <cell r="D22" t="str">
            <v>OB Removal</v>
          </cell>
          <cell r="E22" t="str">
            <v>KBCM</v>
          </cell>
          <cell r="F22">
            <v>13617.909616489913</v>
          </cell>
          <cell r="G22">
            <v>14934.118472938797</v>
          </cell>
          <cell r="H22">
            <v>9.6652782513337296</v>
          </cell>
          <cell r="I22">
            <v>13603.170099124494</v>
          </cell>
          <cell r="J22">
            <v>13672.606725000001</v>
          </cell>
          <cell r="K22">
            <v>0.51044444324030125</v>
          </cell>
          <cell r="L22">
            <v>14040.104665009991</v>
          </cell>
          <cell r="M22">
            <v>17638.252049000002</v>
          </cell>
          <cell r="N22">
            <v>25.627639322070905</v>
          </cell>
          <cell r="O22">
            <v>41261.1843806244</v>
          </cell>
          <cell r="P22">
            <v>46244.977246938797</v>
          </cell>
          <cell r="Q22">
            <v>12.078647138046545</v>
          </cell>
          <cell r="R22">
            <v>13687.962071264523</v>
          </cell>
          <cell r="S22">
            <v>13885.094736000001</v>
          </cell>
          <cell r="T22">
            <v>1.4401900276252486</v>
          </cell>
          <cell r="U22">
            <v>54949.146451888926</v>
          </cell>
          <cell r="V22">
            <v>60130.071982938796</v>
          </cell>
          <cell r="W22">
            <v>9.428582363123807</v>
          </cell>
          <cell r="X22">
            <v>14520.869088360696</v>
          </cell>
          <cell r="Y22">
            <v>16897.903686669601</v>
          </cell>
          <cell r="Z22">
            <v>16.369781890081452</v>
          </cell>
          <cell r="AA22">
            <v>14194.782165827917</v>
          </cell>
          <cell r="AB22">
            <v>15819.844474144256</v>
          </cell>
          <cell r="AC22">
            <v>11.44830747898664</v>
          </cell>
          <cell r="AD22">
            <v>42403.613325453131</v>
          </cell>
          <cell r="AE22">
            <v>46602.842896813861</v>
          </cell>
          <cell r="AF22">
            <v>9.9029993956673206</v>
          </cell>
          <cell r="AG22">
            <v>83664.79770607753</v>
          </cell>
          <cell r="AH22">
            <v>92847.820143752659</v>
          </cell>
          <cell r="AI22">
            <v>10.975969212207945</v>
          </cell>
          <cell r="AJ22">
            <v>13760.150025638421</v>
          </cell>
          <cell r="AK22">
            <v>14185.729200480586</v>
          </cell>
          <cell r="AL22">
            <v>3.0928381888948184</v>
          </cell>
          <cell r="AM22">
            <v>12587.895114448998</v>
          </cell>
          <cell r="AN22">
            <v>12564.207441407136</v>
          </cell>
          <cell r="AO22">
            <v>-0.18817818885917406</v>
          </cell>
          <cell r="AP22">
            <v>13092.641441834403</v>
          </cell>
          <cell r="AQ22">
            <v>12749.822025296689</v>
          </cell>
          <cell r="AR22">
            <v>-2.618412931116529</v>
          </cell>
          <cell r="AS22">
            <v>39440.686581921822</v>
          </cell>
          <cell r="AT22">
            <v>39499.758667184411</v>
          </cell>
          <cell r="AU22">
            <v>0.14977448513704525</v>
          </cell>
          <cell r="AV22">
            <v>13360.016528809092</v>
          </cell>
          <cell r="AW22">
            <v>12675.270496788968</v>
          </cell>
          <cell r="AX22">
            <v>-5.1253382100505718</v>
          </cell>
          <cell r="AY22">
            <v>12506.420815975598</v>
          </cell>
          <cell r="AZ22">
            <v>11486.225285593</v>
          </cell>
          <cell r="BA22">
            <v>-8.1573740832341795</v>
          </cell>
          <cell r="BB22">
            <v>12057.487422108934</v>
          </cell>
          <cell r="BC22">
            <v>11056.125832463968</v>
          </cell>
          <cell r="BD22">
            <v>-8.3048943331994938</v>
          </cell>
          <cell r="BE22">
            <v>37923.924766893622</v>
          </cell>
          <cell r="BF22">
            <v>35217.621614845935</v>
          </cell>
          <cell r="BG22">
            <v>-7.1361368019857565</v>
          </cell>
          <cell r="BH22">
            <v>77364.611348815437</v>
          </cell>
          <cell r="BI22">
            <v>74717.380282030354</v>
          </cell>
          <cell r="BJ22">
            <v>-3.4217596658625449</v>
          </cell>
          <cell r="BK22">
            <v>161029.40905489298</v>
          </cell>
          <cell r="BL22">
            <v>167565.200425783</v>
          </cell>
          <cell r="BM22">
            <v>4.0587563534199171</v>
          </cell>
        </row>
        <row r="23">
          <cell r="C23">
            <v>18</v>
          </cell>
          <cell r="D23" t="str">
            <v>ROM Production</v>
          </cell>
          <cell r="E23" t="str">
            <v>KTON</v>
          </cell>
          <cell r="F23">
            <v>1048.0291990745116</v>
          </cell>
          <cell r="G23">
            <v>1214.8542109999999</v>
          </cell>
          <cell r="H23">
            <v>15.917973666459609</v>
          </cell>
          <cell r="I23">
            <v>1049.3161481548627</v>
          </cell>
          <cell r="J23">
            <v>1139.3777410184016</v>
          </cell>
          <cell r="K23">
            <v>8.582884483566259</v>
          </cell>
          <cell r="L23">
            <v>1049.9101871525709</v>
          </cell>
          <cell r="M23">
            <v>1317.2793240000001</v>
          </cell>
          <cell r="N23">
            <v>25.465905571652069</v>
          </cell>
          <cell r="O23">
            <v>3147.2555343819449</v>
          </cell>
          <cell r="P23">
            <v>3671.5112760184015</v>
          </cell>
          <cell r="Q23">
            <v>16.657552458301083</v>
          </cell>
          <cell r="R23">
            <v>1107.7312854083445</v>
          </cell>
          <cell r="S23">
            <v>996.02311364663888</v>
          </cell>
          <cell r="T23">
            <v>-10.08441065384612</v>
          </cell>
          <cell r="U23">
            <v>4254.9868197902897</v>
          </cell>
          <cell r="V23">
            <v>4667.5343896650402</v>
          </cell>
          <cell r="W23">
            <v>9.6956250946761617</v>
          </cell>
          <cell r="X23">
            <v>1172.822480642458</v>
          </cell>
          <cell r="Y23">
            <v>1260.5254210106912</v>
          </cell>
          <cell r="Z23">
            <v>7.477938205975601</v>
          </cell>
          <cell r="AA23">
            <v>1236.1599778649147</v>
          </cell>
          <cell r="AB23">
            <v>1276</v>
          </cell>
          <cell r="AC23">
            <v>3.2228856174341325</v>
          </cell>
          <cell r="AD23">
            <v>3516.7137439157173</v>
          </cell>
          <cell r="AE23">
            <v>3532.54853465733</v>
          </cell>
          <cell r="AF23">
            <v>0.45027238196479946</v>
          </cell>
          <cell r="AG23">
            <v>6663.9692782976617</v>
          </cell>
          <cell r="AH23">
            <v>7204.0598106757316</v>
          </cell>
          <cell r="AI23">
            <v>8.1046371887842525</v>
          </cell>
          <cell r="AJ23">
            <v>1274.363086577848</v>
          </cell>
          <cell r="AK23">
            <v>1281</v>
          </cell>
          <cell r="AL23">
            <v>0.5208023907828867</v>
          </cell>
          <cell r="AM23">
            <v>1251.5374813164112</v>
          </cell>
          <cell r="AN23">
            <v>1281</v>
          </cell>
          <cell r="AO23">
            <v>2.3541059795188115</v>
          </cell>
          <cell r="AP23">
            <v>1262.5610462631357</v>
          </cell>
          <cell r="AQ23">
            <v>1270</v>
          </cell>
          <cell r="AR23">
            <v>0.58919556871184298</v>
          </cell>
          <cell r="AS23">
            <v>3788.4616141573952</v>
          </cell>
          <cell r="AT23">
            <v>3832</v>
          </cell>
          <cell r="AU23">
            <v>1.1492365576545074</v>
          </cell>
          <cell r="AV23">
            <v>1270.9784991225551</v>
          </cell>
          <cell r="AW23">
            <v>1265</v>
          </cell>
          <cell r="AX23">
            <v>-0.47038554363291929</v>
          </cell>
          <cell r="AY23">
            <v>1279.5670819918757</v>
          </cell>
          <cell r="AZ23">
            <v>1265</v>
          </cell>
          <cell r="BA23">
            <v>-1.1384383200292603</v>
          </cell>
          <cell r="BB23">
            <v>1247.4154482293147</v>
          </cell>
          <cell r="BC23">
            <v>1265</v>
          </cell>
          <cell r="BD23">
            <v>1.4096788520333174</v>
          </cell>
          <cell r="BE23">
            <v>3797.9610293437458</v>
          </cell>
          <cell r="BF23">
            <v>3795</v>
          </cell>
          <cell r="BG23">
            <v>-7.7963657890862806E-2</v>
          </cell>
          <cell r="BH23">
            <v>7586.4226435011406</v>
          </cell>
          <cell r="BI23">
            <v>7627</v>
          </cell>
          <cell r="BJ23">
            <v>0.53486812435397035</v>
          </cell>
          <cell r="BK23">
            <v>14250.391921798802</v>
          </cell>
          <cell r="BL23">
            <v>14831.059810675732</v>
          </cell>
          <cell r="BM23">
            <v>4.0747503090682198</v>
          </cell>
        </row>
        <row r="24">
          <cell r="C24">
            <v>19</v>
          </cell>
          <cell r="D24" t="str">
            <v>F/C Production</v>
          </cell>
          <cell r="E24" t="str">
            <v>KTON</v>
          </cell>
          <cell r="F24">
            <v>1029.7838139195342</v>
          </cell>
          <cell r="G24">
            <v>1142.04937</v>
          </cell>
          <cell r="H24">
            <v>10.901856735654427</v>
          </cell>
          <cell r="I24">
            <v>1037.9803146249888</v>
          </cell>
          <cell r="J24">
            <v>1059.361856</v>
          </cell>
          <cell r="K24">
            <v>2.0599178109400045</v>
          </cell>
          <cell r="L24">
            <v>1038.5595026477542</v>
          </cell>
          <cell r="M24">
            <v>1256.7959000000001</v>
          </cell>
          <cell r="N24">
            <v>21.013374466832506</v>
          </cell>
          <cell r="O24">
            <v>3106.3236311922774</v>
          </cell>
          <cell r="P24">
            <v>3458.2071260000002</v>
          </cell>
          <cell r="Q24">
            <v>11.327972760927747</v>
          </cell>
          <cell r="R24">
            <v>1106.8651842172085</v>
          </cell>
          <cell r="S24">
            <v>1133.914079646639</v>
          </cell>
          <cell r="T24">
            <v>2.4437389318157967</v>
          </cell>
          <cell r="U24">
            <v>4213.1888154094859</v>
          </cell>
          <cell r="V24">
            <v>4592.1212056466393</v>
          </cell>
          <cell r="W24">
            <v>8.9939569964495973</v>
          </cell>
          <cell r="X24">
            <v>1165.4721444182883</v>
          </cell>
          <cell r="Y24">
            <v>1210</v>
          </cell>
          <cell r="Z24">
            <v>3.8205851418213443</v>
          </cell>
          <cell r="AA24">
            <v>1230.2221545065261</v>
          </cell>
          <cell r="AB24">
            <v>1262.2221545065258</v>
          </cell>
          <cell r="AC24">
            <v>2.6011562125407992</v>
          </cell>
          <cell r="AD24">
            <v>3502.5594831420231</v>
          </cell>
          <cell r="AE24">
            <v>3606.1362341531649</v>
          </cell>
          <cell r="AF24">
            <v>2.9571732188892552</v>
          </cell>
          <cell r="AG24">
            <v>6608.8831143343004</v>
          </cell>
          <cell r="AH24">
            <v>7064.3433601531651</v>
          </cell>
          <cell r="AI24">
            <v>6.8916371789205453</v>
          </cell>
          <cell r="AJ24">
            <v>1254.7060932201971</v>
          </cell>
          <cell r="AK24">
            <v>1262.206093220198</v>
          </cell>
          <cell r="AL24">
            <v>0.59774954792418322</v>
          </cell>
          <cell r="AM24">
            <v>1223.2338903009882</v>
          </cell>
          <cell r="AN24">
            <v>1258.2338903009882</v>
          </cell>
          <cell r="AO24">
            <v>2.8612680107634954</v>
          </cell>
          <cell r="AP24">
            <v>1243.1016039133528</v>
          </cell>
          <cell r="AQ24">
            <v>1258.8016039133531</v>
          </cell>
          <cell r="AR24">
            <v>1.2629699736993178</v>
          </cell>
          <cell r="AS24">
            <v>3721.0415874345381</v>
          </cell>
          <cell r="AT24">
            <v>3779.2415874345393</v>
          </cell>
          <cell r="AU24">
            <v>1.5640781924215745</v>
          </cell>
          <cell r="AV24">
            <v>1234.1300511564962</v>
          </cell>
          <cell r="AW24">
            <v>1259.2300511564961</v>
          </cell>
          <cell r="AX24">
            <v>2.0338213121444406</v>
          </cell>
          <cell r="AY24">
            <v>1246.0184078536461</v>
          </cell>
          <cell r="AZ24">
            <v>1259.5184078536458</v>
          </cell>
          <cell r="BA24">
            <v>1.08345108827521</v>
          </cell>
          <cell r="BB24">
            <v>1261.8977470307516</v>
          </cell>
          <cell r="BC24">
            <v>1258.5977470307512</v>
          </cell>
          <cell r="BD24">
            <v>-0.26151088769001429</v>
          </cell>
          <cell r="BE24">
            <v>3742.0462060408936</v>
          </cell>
          <cell r="BF24">
            <v>3777.3462060408933</v>
          </cell>
          <cell r="BG24">
            <v>0.94333415613665905</v>
          </cell>
          <cell r="BH24">
            <v>7463.0877934754317</v>
          </cell>
          <cell r="BI24">
            <v>7556.5877934754326</v>
          </cell>
          <cell r="BJ24">
            <v>1.2528326422977742</v>
          </cell>
          <cell r="BK24">
            <v>14071.970907809729</v>
          </cell>
          <cell r="BL24">
            <v>14620.931153628597</v>
          </cell>
          <cell r="BM24">
            <v>3.9010899710871549</v>
          </cell>
        </row>
        <row r="25">
          <cell r="C25">
            <v>20</v>
          </cell>
          <cell r="D25" t="str">
            <v>Washplant</v>
          </cell>
          <cell r="E25" t="str">
            <v>KTON</v>
          </cell>
          <cell r="F25">
            <v>25</v>
          </cell>
          <cell r="G25">
            <v>16.863253</v>
          </cell>
          <cell r="H25">
            <v>-32.546987999999999</v>
          </cell>
          <cell r="I25">
            <v>25</v>
          </cell>
          <cell r="J25">
            <v>16.840149999999998</v>
          </cell>
          <cell r="K25">
            <v>-32.639400000000009</v>
          </cell>
          <cell r="L25">
            <v>25</v>
          </cell>
          <cell r="M25">
            <v>17.288076</v>
          </cell>
          <cell r="N25">
            <v>-30.847695999999996</v>
          </cell>
          <cell r="O25">
            <v>75</v>
          </cell>
          <cell r="P25">
            <v>50.991478999999998</v>
          </cell>
          <cell r="Q25">
            <v>-32.01136133333334</v>
          </cell>
          <cell r="R25">
            <v>25</v>
          </cell>
          <cell r="S25">
            <v>23.238362000000002</v>
          </cell>
          <cell r="T25">
            <v>-7.0465519999999904</v>
          </cell>
          <cell r="U25">
            <v>100</v>
          </cell>
          <cell r="V25">
            <v>74.229840999999993</v>
          </cell>
          <cell r="W25">
            <v>-25.77015900000001</v>
          </cell>
          <cell r="X25">
            <v>25</v>
          </cell>
          <cell r="Y25">
            <v>25</v>
          </cell>
          <cell r="Z25">
            <v>0</v>
          </cell>
          <cell r="AA25">
            <v>25</v>
          </cell>
          <cell r="AB25">
            <v>25</v>
          </cell>
          <cell r="AC25">
            <v>0</v>
          </cell>
          <cell r="AD25">
            <v>75</v>
          </cell>
          <cell r="AE25">
            <v>73.238361999999995</v>
          </cell>
          <cell r="AF25">
            <v>-2.3488506666666731</v>
          </cell>
          <cell r="AG25">
            <v>150</v>
          </cell>
          <cell r="AH25">
            <v>124.22984099999999</v>
          </cell>
          <cell r="AI25">
            <v>-17.180106000000002</v>
          </cell>
          <cell r="AJ25">
            <v>25</v>
          </cell>
          <cell r="AK25">
            <v>25</v>
          </cell>
          <cell r="AL25">
            <v>0</v>
          </cell>
          <cell r="AM25">
            <v>25</v>
          </cell>
          <cell r="AN25">
            <v>25</v>
          </cell>
          <cell r="AO25">
            <v>0</v>
          </cell>
          <cell r="AP25">
            <v>25</v>
          </cell>
          <cell r="AQ25">
            <v>25</v>
          </cell>
          <cell r="AR25">
            <v>0</v>
          </cell>
          <cell r="AS25">
            <v>75</v>
          </cell>
          <cell r="AT25">
            <v>75</v>
          </cell>
          <cell r="AU25">
            <v>0</v>
          </cell>
          <cell r="AV25">
            <v>25</v>
          </cell>
          <cell r="AW25">
            <v>25</v>
          </cell>
          <cell r="AX25">
            <v>0</v>
          </cell>
          <cell r="AY25">
            <v>25</v>
          </cell>
          <cell r="AZ25">
            <v>25</v>
          </cell>
          <cell r="BA25">
            <v>0</v>
          </cell>
          <cell r="BB25">
            <v>25</v>
          </cell>
          <cell r="BC25">
            <v>25</v>
          </cell>
          <cell r="BD25">
            <v>0</v>
          </cell>
          <cell r="BE25">
            <v>75</v>
          </cell>
          <cell r="BF25">
            <v>75</v>
          </cell>
          <cell r="BG25">
            <v>0</v>
          </cell>
          <cell r="BH25">
            <v>150</v>
          </cell>
          <cell r="BI25">
            <v>150</v>
          </cell>
          <cell r="BJ25">
            <v>0</v>
          </cell>
          <cell r="BK25">
            <v>300</v>
          </cell>
          <cell r="BL25">
            <v>274.22984099999996</v>
          </cell>
          <cell r="BM25">
            <v>-8.5900530000000117</v>
          </cell>
        </row>
        <row r="26">
          <cell r="C26">
            <v>21</v>
          </cell>
          <cell r="D26" t="str">
            <v>Total FC + WP</v>
          </cell>
          <cell r="E26" t="str">
            <v>KTON</v>
          </cell>
          <cell r="F26">
            <v>1054.7838139195342</v>
          </cell>
          <cell r="G26">
            <v>1158.9126229999999</v>
          </cell>
          <cell r="H26">
            <v>9.8720522353796198</v>
          </cell>
          <cell r="I26">
            <v>1062.9803146249888</v>
          </cell>
          <cell r="J26">
            <v>1076.202006</v>
          </cell>
          <cell r="K26">
            <v>1.2438321945478119</v>
          </cell>
          <cell r="L26">
            <v>1063.5595026477542</v>
          </cell>
          <cell r="M26">
            <v>1274.0839760000001</v>
          </cell>
          <cell r="N26">
            <v>19.794329591164448</v>
          </cell>
          <cell r="O26">
            <v>3181.3236311922774</v>
          </cell>
          <cell r="P26">
            <v>3509.1986049999996</v>
          </cell>
          <cell r="Q26">
            <v>10.306243935479245</v>
          </cell>
          <cell r="R26">
            <v>1131.8651842172085</v>
          </cell>
          <cell r="S26">
            <v>1157.1524416466391</v>
          </cell>
          <cell r="T26">
            <v>2.2341227367037653</v>
          </cell>
          <cell r="U26">
            <v>4313.1888154094859</v>
          </cell>
          <cell r="V26">
            <v>4666.3510466466387</v>
          </cell>
          <cell r="W26">
            <v>8.187961305459897</v>
          </cell>
          <cell r="X26">
            <v>1190.4721444182883</v>
          </cell>
          <cell r="Y26">
            <v>1235</v>
          </cell>
          <cell r="Z26">
            <v>3.7403525811576035</v>
          </cell>
          <cell r="AA26">
            <v>1255.2221545065261</v>
          </cell>
          <cell r="AB26">
            <v>1287.2221545065258</v>
          </cell>
          <cell r="AC26">
            <v>2.5493495223226161</v>
          </cell>
          <cell r="AD26">
            <v>3577.5594831420231</v>
          </cell>
          <cell r="AE26">
            <v>3679.3745961531649</v>
          </cell>
          <cell r="AF26">
            <v>2.8459376703842212</v>
          </cell>
          <cell r="AG26">
            <v>6758.8831143343004</v>
          </cell>
          <cell r="AH26">
            <v>7188.5732011531645</v>
          </cell>
          <cell r="AI26">
            <v>6.3574126013153487</v>
          </cell>
          <cell r="AJ26">
            <v>1279.7060932201971</v>
          </cell>
          <cell r="AK26">
            <v>1287.206093220198</v>
          </cell>
          <cell r="AL26">
            <v>0.58607207074620027</v>
          </cell>
          <cell r="AM26">
            <v>1248.2338903009882</v>
          </cell>
          <cell r="AN26">
            <v>1283.2338903009882</v>
          </cell>
          <cell r="AO26">
            <v>2.8039616831394003</v>
          </cell>
          <cell r="AP26">
            <v>1268.1016039133528</v>
          </cell>
          <cell r="AQ26">
            <v>1283.8016039133531</v>
          </cell>
          <cell r="AR26">
            <v>1.2380711412674017</v>
          </cell>
          <cell r="AS26">
            <v>3796.0415874345381</v>
          </cell>
          <cell r="AT26">
            <v>3854.2415874345393</v>
          </cell>
          <cell r="AU26">
            <v>1.5331760377086445</v>
          </cell>
          <cell r="AV26">
            <v>1259.1300511564962</v>
          </cell>
          <cell r="AW26">
            <v>1284.2300511564961</v>
          </cell>
          <cell r="AX26">
            <v>1.9934398338714778</v>
          </cell>
          <cell r="AY26">
            <v>1271.0184078536461</v>
          </cell>
          <cell r="AZ26">
            <v>1284.5184078536458</v>
          </cell>
          <cell r="BA26">
            <v>1.0621403999016086</v>
          </cell>
          <cell r="BB26">
            <v>1286.8977470307516</v>
          </cell>
          <cell r="BC26">
            <v>1283.5977470307512</v>
          </cell>
          <cell r="BD26">
            <v>-0.25643062998707328</v>
          </cell>
          <cell r="BE26">
            <v>3817.0462060408936</v>
          </cell>
          <cell r="BF26">
            <v>3852.3462060408933</v>
          </cell>
          <cell r="BG26">
            <v>0.9247988652621919</v>
          </cell>
          <cell r="BH26">
            <v>7613.0877934754317</v>
          </cell>
          <cell r="BI26">
            <v>7706.5877934754326</v>
          </cell>
          <cell r="BJ26">
            <v>1.2281481908054741</v>
          </cell>
          <cell r="BK26">
            <v>14371.970907809729</v>
          </cell>
          <cell r="BL26">
            <v>14895.160994628597</v>
          </cell>
          <cell r="BM26">
            <v>3.6403503052915744</v>
          </cell>
        </row>
        <row r="27">
          <cell r="C27">
            <v>22</v>
          </cell>
          <cell r="D27" t="str">
            <v>Stripping Ratio</v>
          </cell>
          <cell r="E27" t="str">
            <v>OB: F/C</v>
          </cell>
          <cell r="F27">
            <v>13.224047059603519</v>
          </cell>
          <cell r="G27">
            <v>13.076596218374339</v>
          </cell>
          <cell r="H27">
            <v>-1.1150205422333137</v>
          </cell>
          <cell r="I27">
            <v>13.105422046504971</v>
          </cell>
          <cell r="J27">
            <v>12.906455568096273</v>
          </cell>
          <cell r="K27">
            <v>-1.5181997016399749</v>
          </cell>
          <cell r="L27">
            <v>13.518825478189227</v>
          </cell>
          <cell r="M27">
            <v>14.034301073865693</v>
          </cell>
          <cell r="N27">
            <v>3.8130205653450884</v>
          </cell>
          <cell r="O27">
            <v>13.282963811722162</v>
          </cell>
          <cell r="P27">
            <v>13.372529626479867</v>
          </cell>
          <cell r="Q27">
            <v>0.67429088889532107</v>
          </cell>
          <cell r="R27">
            <v>12.366422095880496</v>
          </cell>
          <cell r="S27">
            <v>12.245279413345855</v>
          </cell>
          <cell r="T27">
            <v>-0.9796097981727161</v>
          </cell>
          <cell r="U27">
            <v>13.042175145560938</v>
          </cell>
          <cell r="V27">
            <v>13.094182250459912</v>
          </cell>
          <cell r="W27">
            <v>0.39876097597627941</v>
          </cell>
          <cell r="X27">
            <v>12.459215913399944</v>
          </cell>
          <cell r="Y27">
            <v>13.965209658404628</v>
          </cell>
          <cell r="Z27">
            <v>12.087387805720427</v>
          </cell>
          <cell r="AA27">
            <v>11.538389317595904</v>
          </cell>
          <cell r="AB27">
            <v>12.533328160706489</v>
          </cell>
          <cell r="AC27">
            <v>8.6228572786438704</v>
          </cell>
          <cell r="AD27">
            <v>12.106464866490816</v>
          </cell>
          <cell r="AE27">
            <v>12.923206410075544</v>
          </cell>
          <cell r="AF27">
            <v>6.7463256416442965</v>
          </cell>
          <cell r="AG27">
            <v>12.659445818403601</v>
          </cell>
          <cell r="AH27">
            <v>13.143163548287605</v>
          </cell>
          <cell r="AI27">
            <v>3.8210024105541986</v>
          </cell>
          <cell r="AJ27">
            <v>10.966831276257743</v>
          </cell>
          <cell r="AK27">
            <v>11.23883752160418</v>
          </cell>
          <cell r="AL27">
            <v>2.480262880813239</v>
          </cell>
          <cell r="AM27">
            <v>10.290669032519716</v>
          </cell>
          <cell r="AN27">
            <v>9.9855897526346169</v>
          </cell>
          <cell r="AO27">
            <v>-2.9646204626833592</v>
          </cell>
          <cell r="AP27">
            <v>10.532237590731153</v>
          </cell>
          <cell r="AQ27">
            <v>10.128539704477765</v>
          </cell>
          <cell r="AR27">
            <v>-3.8329735991586502</v>
          </cell>
          <cell r="AS27">
            <v>10.599367315621457</v>
          </cell>
          <cell r="AT27">
            <v>10.451768629588461</v>
          </cell>
          <cell r="AU27">
            <v>-1.392523550112879</v>
          </cell>
          <cell r="AV27">
            <v>10.825452727846224</v>
          </cell>
          <cell r="AW27">
            <v>10.065889457726811</v>
          </cell>
          <cell r="AX27">
            <v>-7.0164573179059264</v>
          </cell>
          <cell r="AY27">
            <v>10.037107587775354</v>
          </cell>
          <cell r="AZ27">
            <v>9.1195374469887724</v>
          </cell>
          <cell r="BA27">
            <v>-9.1417784731542771</v>
          </cell>
          <cell r="BB27">
            <v>9.5550431486863587</v>
          </cell>
          <cell r="BC27">
            <v>8.7844792814441881</v>
          </cell>
          <cell r="BD27">
            <v>-8.0644729202307044</v>
          </cell>
          <cell r="BE27">
            <v>10.134542087073092</v>
          </cell>
          <cell r="BF27">
            <v>9.3233767025443441</v>
          </cell>
          <cell r="BG27">
            <v>-8.0039668054012321</v>
          </cell>
          <cell r="BH27">
            <v>10.366300583580308</v>
          </cell>
          <cell r="BI27">
            <v>9.8877141805383921</v>
          </cell>
          <cell r="BJ27">
            <v>-4.6167521304559962</v>
          </cell>
          <cell r="BK27">
            <v>11.443273306195092</v>
          </cell>
          <cell r="BL27">
            <v>11.460638085570697</v>
          </cell>
          <cell r="BM27">
            <v>0.15174661052798427</v>
          </cell>
        </row>
        <row r="28">
          <cell r="C28">
            <v>23</v>
          </cell>
          <cell r="D28" t="str">
            <v>S/R                          (OB/ (FC+WP)</v>
          </cell>
          <cell r="E28">
            <v>0</v>
          </cell>
          <cell r="F28">
            <v>12.91061678874869</v>
          </cell>
          <cell r="G28">
            <v>12.886319621128846</v>
          </cell>
          <cell r="H28">
            <v>-0.18819525060195766</v>
          </cell>
          <cell r="I28">
            <v>12.797198510607966</v>
          </cell>
          <cell r="J28">
            <v>12.704498457327723</v>
          </cell>
          <cell r="K28">
            <v>-0.72437770816324654</v>
          </cell>
          <cell r="L28">
            <v>13.201052343622381</v>
          </cell>
          <cell r="M28">
            <v>13.843869306303873</v>
          </cell>
          <cell r="N28">
            <v>4.8694372687041563</v>
          </cell>
          <cell r="O28">
            <v>12.969816706501117</v>
          </cell>
          <cell r="P28">
            <v>13.178216012353282</v>
          </cell>
          <cell r="Q28">
            <v>1.6068022437642069</v>
          </cell>
          <cell r="R28">
            <v>12.093279537289629</v>
          </cell>
          <cell r="S28">
            <v>11.999365197070645</v>
          </cell>
          <cell r="T28">
            <v>-0.77658289407268399</v>
          </cell>
          <cell r="U28">
            <v>12.739796193381384</v>
          </cell>
          <cell r="V28">
            <v>12.885886934320947</v>
          </cell>
          <cell r="W28">
            <v>1.1467274571900969</v>
          </cell>
          <cell r="X28">
            <v>12.197571489970617</v>
          </cell>
          <cell r="Y28">
            <v>13.682513106615062</v>
          </cell>
          <cell r="Z28">
            <v>12.174075945079966</v>
          </cell>
          <cell r="AA28">
            <v>11.308581604352264</v>
          </cell>
          <cell r="AB28">
            <v>12.289910035155517</v>
          </cell>
          <cell r="AC28">
            <v>8.677732231472552</v>
          </cell>
          <cell r="AD28">
            <v>11.85266479153319</v>
          </cell>
          <cell r="AE28">
            <v>12.665968544093813</v>
          </cell>
          <cell r="AF28">
            <v>6.8617797505046871</v>
          </cell>
          <cell r="AG28">
            <v>12.378494536862233</v>
          </cell>
          <cell r="AH28">
            <v>12.916029029078866</v>
          </cell>
          <cell r="AI28">
            <v>4.3424868073891796</v>
          </cell>
          <cell r="AJ28">
            <v>10.752586159071083</v>
          </cell>
          <cell r="AK28">
            <v>11.020557838560418</v>
          </cell>
          <cell r="AL28">
            <v>2.4921602628895867</v>
          </cell>
          <cell r="AM28">
            <v>10.08456444922647</v>
          </cell>
          <cell r="AN28">
            <v>9.7910502024382673</v>
          </cell>
          <cell r="AO28">
            <v>-2.9105297334949971</v>
          </cell>
          <cell r="AP28">
            <v>10.324599701972303</v>
          </cell>
          <cell r="AQ28">
            <v>9.9313024585979601</v>
          </cell>
          <cell r="AR28">
            <v>-3.8093219565617829</v>
          </cell>
          <cell r="AS28">
            <v>10.389951130271164</v>
          </cell>
          <cell r="AT28">
            <v>10.24838681518048</v>
          </cell>
          <cell r="AU28">
            <v>-1.3625118474160738</v>
          </cell>
          <cell r="AV28">
            <v>10.610513597493821</v>
          </cell>
          <cell r="AW28">
            <v>9.8699376216702159</v>
          </cell>
          <cell r="AX28">
            <v>-6.9796430589234362</v>
          </cell>
          <cell r="AY28">
            <v>9.8396850420876625</v>
          </cell>
          <cell r="AZ28">
            <v>8.9420480199935799</v>
          </cell>
          <cell r="BA28">
            <v>-9.1226194563604963</v>
          </cell>
          <cell r="BB28">
            <v>9.3694215021582519</v>
          </cell>
          <cell r="BC28">
            <v>8.6133883126853874</v>
          </cell>
          <cell r="BD28">
            <v>-8.069155489468713</v>
          </cell>
          <cell r="BE28">
            <v>9.9354114987853333</v>
          </cell>
          <cell r="BF28">
            <v>9.1418630962141769</v>
          </cell>
          <cell r="BG28">
            <v>-7.98707132229171</v>
          </cell>
          <cell r="BH28">
            <v>10.162054273841221</v>
          </cell>
          <cell r="BI28">
            <v>9.6952610265840011</v>
          </cell>
          <cell r="BJ28">
            <v>-4.5934929560337192</v>
          </cell>
          <cell r="BK28">
            <v>11.204406833817734</v>
          </cell>
          <cell r="BL28">
            <v>11.2496401003124</v>
          </cell>
          <cell r="BM28">
            <v>0.40370960431515684</v>
          </cell>
        </row>
        <row r="29">
          <cell r="C29">
            <v>24</v>
          </cell>
          <cell r="D29" t="str">
            <v>Hauling</v>
          </cell>
          <cell r="E29" t="str">
            <v>KTON</v>
          </cell>
          <cell r="F29">
            <v>1054.7838139195339</v>
          </cell>
          <cell r="G29">
            <v>1323.4159790717208</v>
          </cell>
          <cell r="H29">
            <v>25.467983259428355</v>
          </cell>
          <cell r="I29">
            <v>1062.980314624989</v>
          </cell>
          <cell r="J29">
            <v>991.43672471764205</v>
          </cell>
          <cell r="K29">
            <v>-6.7304717616136598</v>
          </cell>
          <cell r="L29">
            <v>1063.559502647754</v>
          </cell>
          <cell r="M29">
            <v>1300.9861235998919</v>
          </cell>
          <cell r="N29">
            <v>22.323774115229028</v>
          </cell>
          <cell r="O29">
            <v>3181.3236311922769</v>
          </cell>
          <cell r="P29">
            <v>3615.8388273892547</v>
          </cell>
          <cell r="Q29">
            <v>13.658314795031803</v>
          </cell>
          <cell r="R29">
            <v>1125.0464868297017</v>
          </cell>
          <cell r="S29">
            <v>1080.4199388439245</v>
          </cell>
          <cell r="T29">
            <v>-3.9666403573715083</v>
          </cell>
          <cell r="U29">
            <v>4306.3701180219787</v>
          </cell>
          <cell r="V29">
            <v>4696.2587662331789</v>
          </cell>
          <cell r="W29">
            <v>9.0537654109091221</v>
          </cell>
          <cell r="X29">
            <v>1185.3744343150661</v>
          </cell>
          <cell r="Y29">
            <v>1235</v>
          </cell>
          <cell r="Z29">
            <v>4.1864886105468093</v>
          </cell>
          <cell r="AA29">
            <v>1236.9087827721667</v>
          </cell>
          <cell r="AB29">
            <v>1287.2221545065258</v>
          </cell>
          <cell r="AC29">
            <v>4.0676703436122894</v>
          </cell>
          <cell r="AD29">
            <v>3547.3297039169347</v>
          </cell>
          <cell r="AE29">
            <v>3602.6420933504505</v>
          </cell>
          <cell r="AF29">
            <v>1.5592683525424855</v>
          </cell>
          <cell r="AG29">
            <v>6728.6533351092112</v>
          </cell>
          <cell r="AH29">
            <v>7218.4809207397047</v>
          </cell>
          <cell r="AI29">
            <v>7.2797268819696646</v>
          </cell>
          <cell r="AJ29">
            <v>1259.7993500877967</v>
          </cell>
          <cell r="AK29">
            <v>1277.206093220198</v>
          </cell>
          <cell r="AL29">
            <v>1.3817075815436954</v>
          </cell>
          <cell r="AM29">
            <v>1233.2004719940044</v>
          </cell>
          <cell r="AN29">
            <v>1273.2338903009882</v>
          </cell>
          <cell r="AO29">
            <v>3.2463025449748946</v>
          </cell>
          <cell r="AP29">
            <v>1248.2193724509566</v>
          </cell>
          <cell r="AQ29">
            <v>1273.8016039133531</v>
          </cell>
          <cell r="AR29">
            <v>2.0494980311164546</v>
          </cell>
          <cell r="AS29">
            <v>3741.2191945327577</v>
          </cell>
          <cell r="AT29">
            <v>3824.2415874345393</v>
          </cell>
          <cell r="AU29">
            <v>2.2191266692715201</v>
          </cell>
          <cell r="AV29">
            <v>1272.3421341855178</v>
          </cell>
          <cell r="AW29">
            <v>1274.2300511564961</v>
          </cell>
          <cell r="AX29">
            <v>0.14838123490949282</v>
          </cell>
          <cell r="AY29">
            <v>1276.769485873303</v>
          </cell>
          <cell r="AZ29">
            <v>1274.5184078536458</v>
          </cell>
          <cell r="BA29">
            <v>-0.17631044950274785</v>
          </cell>
          <cell r="BB29">
            <v>1287.5221349761118</v>
          </cell>
          <cell r="BC29">
            <v>1273.5977470307512</v>
          </cell>
          <cell r="BD29">
            <v>-1.081487266672817</v>
          </cell>
          <cell r="BE29">
            <v>3836.6337550349326</v>
          </cell>
          <cell r="BF29">
            <v>3822.3462060408933</v>
          </cell>
          <cell r="BG29">
            <v>-0.37239804230177842</v>
          </cell>
          <cell r="BH29">
            <v>7577.8529495676903</v>
          </cell>
          <cell r="BI29">
            <v>7646.5877934754326</v>
          </cell>
          <cell r="BJ29">
            <v>0.90704905947882708</v>
          </cell>
          <cell r="BK29">
            <v>14306.506284676901</v>
          </cell>
          <cell r="BL29">
            <v>14865.068714215136</v>
          </cell>
          <cell r="BM29">
            <v>3.9042545987379724</v>
          </cell>
        </row>
        <row r="30">
          <cell r="C30">
            <v>25</v>
          </cell>
          <cell r="D30" t="str">
            <v>ROM stock</v>
          </cell>
          <cell r="E30" t="str">
            <v>KTON</v>
          </cell>
          <cell r="F30">
            <v>193.28493050970502</v>
          </cell>
          <cell r="G30">
            <v>47.777940999999998</v>
          </cell>
          <cell r="H30">
            <v>-75.281083282588838</v>
          </cell>
          <cell r="I30">
            <v>204.62076403957886</v>
          </cell>
          <cell r="J30">
            <v>129.87534699999998</v>
          </cell>
          <cell r="K30">
            <v>-36.528754738263622</v>
          </cell>
          <cell r="L30">
            <v>215.9714485443954</v>
          </cell>
          <cell r="M30">
            <v>180.67277599999994</v>
          </cell>
          <cell r="N30">
            <v>-16.344138441586374</v>
          </cell>
          <cell r="O30">
            <v>215.9714485443954</v>
          </cell>
          <cell r="P30">
            <v>180.67277599999994</v>
          </cell>
          <cell r="Q30">
            <v>-16.344138441586374</v>
          </cell>
          <cell r="R30">
            <v>216.83754973553155</v>
          </cell>
          <cell r="S30">
            <v>77.100939999999994</v>
          </cell>
          <cell r="T30">
            <v>-64.442994262738594</v>
          </cell>
          <cell r="U30">
            <v>216.83754973553155</v>
          </cell>
          <cell r="V30">
            <v>77.100939999999994</v>
          </cell>
          <cell r="W30">
            <v>-64.442994262738594</v>
          </cell>
          <cell r="X30">
            <v>224.1878859597013</v>
          </cell>
          <cell r="Y30">
            <v>127.6263610106912</v>
          </cell>
          <cell r="Z30">
            <v>-43.071696106883955</v>
          </cell>
          <cell r="AA30">
            <v>230.1257093180898</v>
          </cell>
          <cell r="AB30">
            <v>141.40420650416524</v>
          </cell>
          <cell r="AC30">
            <v>-38.553494556008005</v>
          </cell>
          <cell r="AD30">
            <v>230.1257093180898</v>
          </cell>
          <cell r="AE30">
            <v>141.40420650416524</v>
          </cell>
          <cell r="AF30">
            <v>-38.553494556008005</v>
          </cell>
          <cell r="AG30">
            <v>230.1257093180898</v>
          </cell>
          <cell r="AH30">
            <v>141.40420650416524</v>
          </cell>
          <cell r="AI30">
            <v>-38.553494556008005</v>
          </cell>
          <cell r="AJ30">
            <v>249.78270267574055</v>
          </cell>
          <cell r="AK30">
            <v>160.19811328396713</v>
          </cell>
          <cell r="AL30">
            <v>-35.865009238877967</v>
          </cell>
          <cell r="AM30">
            <v>278.08629369116363</v>
          </cell>
          <cell r="AN30">
            <v>182.96422298297909</v>
          </cell>
          <cell r="AO30">
            <v>-34.205954362434333</v>
          </cell>
          <cell r="AP30">
            <v>297.54573604094645</v>
          </cell>
          <cell r="AQ30">
            <v>194.16261906962615</v>
          </cell>
          <cell r="AR30">
            <v>-34.745286001037954</v>
          </cell>
          <cell r="AS30">
            <v>297.54573604094645</v>
          </cell>
          <cell r="AT30">
            <v>194.16261906962615</v>
          </cell>
          <cell r="AU30">
            <v>-34.745286001037954</v>
          </cell>
          <cell r="AV30">
            <v>334.39418400700538</v>
          </cell>
          <cell r="AW30">
            <v>199.93256791313024</v>
          </cell>
          <cell r="AX30">
            <v>-40.210512779450205</v>
          </cell>
          <cell r="AY30">
            <v>367.94285814523511</v>
          </cell>
          <cell r="AZ30">
            <v>205.4141600594844</v>
          </cell>
          <cell r="BA30">
            <v>-44.172266015718414</v>
          </cell>
          <cell r="BB30">
            <v>353.46055934379859</v>
          </cell>
          <cell r="BC30">
            <v>211.81641302873334</v>
          </cell>
          <cell r="BD30">
            <v>-40.073536515086253</v>
          </cell>
          <cell r="BE30">
            <v>353.46055934379859</v>
          </cell>
          <cell r="BF30">
            <v>211.81641302873334</v>
          </cell>
          <cell r="BG30">
            <v>-40.073536515086253</v>
          </cell>
          <cell r="BH30">
            <v>353.46055934379859</v>
          </cell>
          <cell r="BI30">
            <v>211.81641302873334</v>
          </cell>
          <cell r="BJ30">
            <v>-40.073536515086253</v>
          </cell>
          <cell r="BK30">
            <v>353.46055934379859</v>
          </cell>
          <cell r="BL30">
            <v>211.81641302873334</v>
          </cell>
          <cell r="BM30">
            <v>-40.073536515086253</v>
          </cell>
        </row>
        <row r="31">
          <cell r="C31">
            <v>26</v>
          </cell>
          <cell r="D31" t="str">
            <v>F/C stock</v>
          </cell>
          <cell r="E31" t="str">
            <v>KTON</v>
          </cell>
          <cell r="F31">
            <v>160.96107837431947</v>
          </cell>
          <cell r="G31">
            <v>331.34342299999997</v>
          </cell>
          <cell r="H31">
            <v>105.85313315896879</v>
          </cell>
          <cell r="I31">
            <v>173.94139299930822</v>
          </cell>
          <cell r="J31">
            <v>306.01014793722197</v>
          </cell>
          <cell r="K31">
            <v>75.927157222685352</v>
          </cell>
          <cell r="L31">
            <v>146.20089564706257</v>
          </cell>
          <cell r="M31">
            <v>273.10515000000004</v>
          </cell>
          <cell r="N31">
            <v>86.801283802865129</v>
          </cell>
          <cell r="O31">
            <v>146.20089564706257</v>
          </cell>
          <cell r="P31">
            <v>273.10515000000004</v>
          </cell>
          <cell r="Q31">
            <v>86.801283802865129</v>
          </cell>
          <cell r="R31">
            <v>143.76607986427086</v>
          </cell>
          <cell r="S31">
            <v>371.34232560307424</v>
          </cell>
          <cell r="T31">
            <v>158.29620307770614</v>
          </cell>
          <cell r="U31">
            <v>143.76607986427086</v>
          </cell>
          <cell r="V31">
            <v>371.34232560307424</v>
          </cell>
          <cell r="W31">
            <v>158.29620307770614</v>
          </cell>
          <cell r="X31">
            <v>181.73822428255914</v>
          </cell>
          <cell r="Y31">
            <v>327.79232560307423</v>
          </cell>
          <cell r="Z31">
            <v>80.365097599631071</v>
          </cell>
          <cell r="AA31">
            <v>235.96037878908515</v>
          </cell>
          <cell r="AB31">
            <v>385.11448010959998</v>
          </cell>
          <cell r="AC31">
            <v>63.211502747178272</v>
          </cell>
          <cell r="AD31">
            <v>235.96037878908515</v>
          </cell>
          <cell r="AE31">
            <v>385.11448010959998</v>
          </cell>
          <cell r="AF31">
            <v>63.211502747178272</v>
          </cell>
          <cell r="AG31">
            <v>235.96037878908515</v>
          </cell>
          <cell r="AH31">
            <v>385.11448010959998</v>
          </cell>
          <cell r="AI31">
            <v>63.211502747178272</v>
          </cell>
          <cell r="AJ31">
            <v>223.16647200928236</v>
          </cell>
          <cell r="AK31">
            <v>399.94057332979787</v>
          </cell>
          <cell r="AL31">
            <v>79.2117649792675</v>
          </cell>
          <cell r="AM31">
            <v>306.40036231027045</v>
          </cell>
          <cell r="AN31">
            <v>411.87446363078607</v>
          </cell>
          <cell r="AO31">
            <v>34.423621605809096</v>
          </cell>
          <cell r="AP31">
            <v>334.50196622362319</v>
          </cell>
          <cell r="AQ31">
            <v>537.47606754413914</v>
          </cell>
          <cell r="AR31">
            <v>60.679494237956902</v>
          </cell>
          <cell r="AS31">
            <v>334.50196622362319</v>
          </cell>
          <cell r="AT31">
            <v>537.47606754413914</v>
          </cell>
          <cell r="AU31">
            <v>60.679494237956902</v>
          </cell>
          <cell r="AV31">
            <v>344.63201738011924</v>
          </cell>
          <cell r="AW31">
            <v>621.10611870063531</v>
          </cell>
          <cell r="AX31">
            <v>80.222987818213369</v>
          </cell>
          <cell r="AY31">
            <v>377.65042523376542</v>
          </cell>
          <cell r="AZ31">
            <v>715.62452655428115</v>
          </cell>
          <cell r="BA31">
            <v>89.493901962723839</v>
          </cell>
          <cell r="BB31">
            <v>501.54817226451706</v>
          </cell>
          <cell r="BC31">
            <v>751.62227358503242</v>
          </cell>
          <cell r="BD31">
            <v>49.860435178423103</v>
          </cell>
          <cell r="BE31">
            <v>501.54817226451706</v>
          </cell>
          <cell r="BF31">
            <v>751.62227358503242</v>
          </cell>
          <cell r="BG31">
            <v>49.860435178423103</v>
          </cell>
          <cell r="BH31">
            <v>501.54817226451706</v>
          </cell>
          <cell r="BI31">
            <v>751.62227358503242</v>
          </cell>
          <cell r="BJ31">
            <v>49.860435178423103</v>
          </cell>
          <cell r="BK31">
            <v>501.54817226451706</v>
          </cell>
          <cell r="BL31">
            <v>751.62227358503242</v>
          </cell>
          <cell r="BM31">
            <v>49.860435178423103</v>
          </cell>
        </row>
        <row r="32">
          <cell r="C32">
            <v>27</v>
          </cell>
          <cell r="D32" t="str">
            <v>Coal Sales</v>
          </cell>
          <cell r="E32" t="str">
            <v>KTON</v>
          </cell>
          <cell r="F32">
            <v>1184.0999999999999</v>
          </cell>
          <cell r="G32">
            <v>1286.21</v>
          </cell>
          <cell r="H32">
            <v>8.6234270754159397</v>
          </cell>
          <cell r="I32">
            <v>1050</v>
          </cell>
          <cell r="J32">
            <v>1068.021</v>
          </cell>
          <cell r="K32">
            <v>1.7162857142857104</v>
          </cell>
          <cell r="L32">
            <v>1091.3</v>
          </cell>
          <cell r="M32">
            <v>1290.5070000000001</v>
          </cell>
          <cell r="N32">
            <v>18.254100613946679</v>
          </cell>
          <cell r="O32">
            <v>3325.3999999999996</v>
          </cell>
          <cell r="P32">
            <v>3644.7379999999998</v>
          </cell>
          <cell r="Q32">
            <v>9.6029951284056132</v>
          </cell>
          <cell r="R32">
            <v>1134.3</v>
          </cell>
          <cell r="S32">
            <v>1061.2940000000001</v>
          </cell>
          <cell r="T32">
            <v>-6.4362161685620967</v>
          </cell>
          <cell r="U32">
            <v>4459.7</v>
          </cell>
          <cell r="V32">
            <v>4706.0320000000002</v>
          </cell>
          <cell r="W32">
            <v>5.5235105500370061</v>
          </cell>
          <cell r="X32">
            <v>1152.5</v>
          </cell>
          <cell r="Y32">
            <v>1278.55</v>
          </cell>
          <cell r="Z32">
            <v>10.937093275488065</v>
          </cell>
          <cell r="AA32">
            <v>1201</v>
          </cell>
          <cell r="AB32">
            <v>1229.9000000000001</v>
          </cell>
          <cell r="AC32">
            <v>2.4063280599500492</v>
          </cell>
          <cell r="AD32">
            <v>3487.8</v>
          </cell>
          <cell r="AE32">
            <v>3569.7440000000001</v>
          </cell>
          <cell r="AF32">
            <v>2.3494466425827158</v>
          </cell>
          <cell r="AG32">
            <v>6813.2</v>
          </cell>
          <cell r="AH32">
            <v>7214.482</v>
          </cell>
          <cell r="AI32">
            <v>5.8897727939881435</v>
          </cell>
          <cell r="AJ32">
            <v>1292.5</v>
          </cell>
          <cell r="AK32">
            <v>1272.3800000000001</v>
          </cell>
          <cell r="AL32">
            <v>-1.5566731141199142</v>
          </cell>
          <cell r="AM32">
            <v>1165</v>
          </cell>
          <cell r="AN32">
            <v>1271.3</v>
          </cell>
          <cell r="AO32">
            <v>9.1244635193133021</v>
          </cell>
          <cell r="AP32">
            <v>1240</v>
          </cell>
          <cell r="AQ32">
            <v>1158.2</v>
          </cell>
          <cell r="AR32">
            <v>-6.5967741935483843</v>
          </cell>
          <cell r="AS32">
            <v>3697.5</v>
          </cell>
          <cell r="AT32">
            <v>3701.88</v>
          </cell>
          <cell r="AU32">
            <v>0.11845841784990153</v>
          </cell>
          <cell r="AV32">
            <v>1249</v>
          </cell>
          <cell r="AW32">
            <v>1200.5999999999999</v>
          </cell>
          <cell r="AX32">
            <v>-3.8751000800640583</v>
          </cell>
          <cell r="AY32">
            <v>1238</v>
          </cell>
          <cell r="AZ32">
            <v>1190</v>
          </cell>
          <cell r="BA32">
            <v>-3.877221324717286</v>
          </cell>
          <cell r="BB32">
            <v>1163</v>
          </cell>
          <cell r="BC32">
            <v>1247.5999999999999</v>
          </cell>
          <cell r="BD32">
            <v>7.2742906276870078</v>
          </cell>
          <cell r="BE32">
            <v>3650</v>
          </cell>
          <cell r="BF32">
            <v>3638.2</v>
          </cell>
          <cell r="BG32">
            <v>-0.32328767123288171</v>
          </cell>
          <cell r="BH32">
            <v>7347.5</v>
          </cell>
          <cell r="BI32">
            <v>7340.08</v>
          </cell>
          <cell r="BJ32">
            <v>-0.10098673018033442</v>
          </cell>
          <cell r="BK32">
            <v>14160.7</v>
          </cell>
          <cell r="BL32">
            <v>14554.562000000002</v>
          </cell>
          <cell r="BM32">
            <v>2.7813738021425563</v>
          </cell>
        </row>
        <row r="33">
          <cell r="C33">
            <v>28</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row>
        <row r="34">
          <cell r="C34">
            <v>29</v>
          </cell>
          <cell r="D34">
            <v>0</v>
          </cell>
          <cell r="E34">
            <v>0</v>
          </cell>
          <cell r="F34" t="str">
            <v>JANUARY</v>
          </cell>
          <cell r="G34">
            <v>0</v>
          </cell>
          <cell r="H34">
            <v>0</v>
          </cell>
          <cell r="I34" t="str">
            <v>FEBRUARY</v>
          </cell>
          <cell r="J34">
            <v>0</v>
          </cell>
          <cell r="K34">
            <v>0</v>
          </cell>
          <cell r="L34" t="str">
            <v>MARCH</v>
          </cell>
          <cell r="M34">
            <v>0</v>
          </cell>
          <cell r="N34">
            <v>0</v>
          </cell>
          <cell r="O34" t="str">
            <v>Q1</v>
          </cell>
          <cell r="P34">
            <v>0</v>
          </cell>
          <cell r="Q34">
            <v>0</v>
          </cell>
          <cell r="R34" t="str">
            <v>APRIL</v>
          </cell>
          <cell r="S34">
            <v>0</v>
          </cell>
          <cell r="T34">
            <v>0</v>
          </cell>
          <cell r="U34" t="str">
            <v>JANUARY - APRIL</v>
          </cell>
          <cell r="V34">
            <v>0</v>
          </cell>
          <cell r="W34">
            <v>0</v>
          </cell>
          <cell r="X34" t="str">
            <v>MAY</v>
          </cell>
          <cell r="Y34">
            <v>0</v>
          </cell>
          <cell r="Z34">
            <v>0</v>
          </cell>
          <cell r="AA34" t="str">
            <v>JUNE</v>
          </cell>
          <cell r="AB34">
            <v>0</v>
          </cell>
          <cell r="AC34">
            <v>0</v>
          </cell>
          <cell r="AD34" t="str">
            <v>Q2</v>
          </cell>
          <cell r="AE34">
            <v>0</v>
          </cell>
          <cell r="AF34">
            <v>0</v>
          </cell>
          <cell r="AG34" t="str">
            <v>1st HALF</v>
          </cell>
          <cell r="AH34">
            <v>0</v>
          </cell>
          <cell r="AI34">
            <v>0</v>
          </cell>
          <cell r="AJ34" t="str">
            <v>JULY</v>
          </cell>
          <cell r="AK34">
            <v>0</v>
          </cell>
          <cell r="AL34">
            <v>0</v>
          </cell>
          <cell r="AM34" t="str">
            <v>AUGUST</v>
          </cell>
          <cell r="AN34">
            <v>0</v>
          </cell>
          <cell r="AO34">
            <v>0</v>
          </cell>
          <cell r="AP34" t="str">
            <v>SEPTEMBER</v>
          </cell>
          <cell r="AQ34">
            <v>0</v>
          </cell>
          <cell r="AR34">
            <v>0</v>
          </cell>
          <cell r="AS34" t="str">
            <v>Q3</v>
          </cell>
          <cell r="AT34">
            <v>0</v>
          </cell>
          <cell r="AU34">
            <v>0</v>
          </cell>
          <cell r="AV34" t="str">
            <v>OCTOBER</v>
          </cell>
          <cell r="AW34">
            <v>0</v>
          </cell>
          <cell r="AX34">
            <v>0</v>
          </cell>
          <cell r="AY34" t="str">
            <v>NOVEMBER</v>
          </cell>
          <cell r="AZ34">
            <v>0</v>
          </cell>
          <cell r="BA34">
            <v>0</v>
          </cell>
          <cell r="BB34" t="str">
            <v>DECEMBER</v>
          </cell>
          <cell r="BC34">
            <v>0</v>
          </cell>
          <cell r="BD34">
            <v>0</v>
          </cell>
          <cell r="BE34" t="str">
            <v>Q4</v>
          </cell>
          <cell r="BF34">
            <v>0</v>
          </cell>
          <cell r="BG34">
            <v>0</v>
          </cell>
          <cell r="BH34" t="str">
            <v>2nd HALF</v>
          </cell>
          <cell r="BI34">
            <v>0</v>
          </cell>
          <cell r="BJ34">
            <v>0</v>
          </cell>
          <cell r="BK34" t="str">
            <v>TOTAL 2012</v>
          </cell>
          <cell r="BL34">
            <v>0</v>
          </cell>
          <cell r="BM34">
            <v>0</v>
          </cell>
        </row>
        <row r="35">
          <cell r="C35">
            <v>30</v>
          </cell>
          <cell r="D35">
            <v>0</v>
          </cell>
          <cell r="E35">
            <v>0</v>
          </cell>
          <cell r="F35" t="str">
            <v>Plan</v>
          </cell>
          <cell r="G35" t="str">
            <v>Actual</v>
          </cell>
          <cell r="H35" t="str">
            <v>% var</v>
          </cell>
          <cell r="I35" t="str">
            <v>Plan</v>
          </cell>
          <cell r="J35" t="str">
            <v>Actual</v>
          </cell>
          <cell r="K35" t="str">
            <v>% var</v>
          </cell>
          <cell r="L35" t="str">
            <v>Plan</v>
          </cell>
          <cell r="M35" t="str">
            <v>Actual</v>
          </cell>
          <cell r="N35" t="str">
            <v>% var</v>
          </cell>
          <cell r="O35" t="str">
            <v>Plan</v>
          </cell>
          <cell r="P35" t="str">
            <v>Actual</v>
          </cell>
          <cell r="Q35" t="str">
            <v>% var</v>
          </cell>
          <cell r="R35" t="str">
            <v>Plan</v>
          </cell>
          <cell r="S35" t="str">
            <v>Est</v>
          </cell>
          <cell r="T35" t="str">
            <v>% var</v>
          </cell>
          <cell r="U35" t="str">
            <v>Plan</v>
          </cell>
          <cell r="V35" t="str">
            <v>Est.</v>
          </cell>
          <cell r="W35" t="str">
            <v>% var</v>
          </cell>
          <cell r="X35" t="str">
            <v>Plan</v>
          </cell>
          <cell r="Y35" t="str">
            <v>Est</v>
          </cell>
          <cell r="Z35" t="str">
            <v>% var</v>
          </cell>
          <cell r="AA35" t="str">
            <v>Plan</v>
          </cell>
          <cell r="AB35" t="str">
            <v>Est</v>
          </cell>
          <cell r="AC35" t="str">
            <v>% var</v>
          </cell>
          <cell r="AD35" t="str">
            <v>Plan</v>
          </cell>
          <cell r="AE35" t="str">
            <v>Est.</v>
          </cell>
          <cell r="AF35" t="str">
            <v>% var</v>
          </cell>
          <cell r="AG35" t="str">
            <v>Plan</v>
          </cell>
          <cell r="AH35" t="str">
            <v>Est</v>
          </cell>
          <cell r="AI35" t="str">
            <v>% var</v>
          </cell>
          <cell r="AJ35" t="str">
            <v>Plan</v>
          </cell>
          <cell r="AK35" t="str">
            <v>Est</v>
          </cell>
          <cell r="AL35" t="str">
            <v>% var</v>
          </cell>
          <cell r="AM35" t="str">
            <v>Plan</v>
          </cell>
          <cell r="AN35" t="str">
            <v>Est</v>
          </cell>
          <cell r="AO35" t="str">
            <v>% var</v>
          </cell>
          <cell r="AP35" t="str">
            <v>Plan</v>
          </cell>
          <cell r="AQ35" t="str">
            <v>Est</v>
          </cell>
          <cell r="AR35" t="str">
            <v>% var</v>
          </cell>
          <cell r="AS35" t="str">
            <v>Plan</v>
          </cell>
          <cell r="AT35" t="str">
            <v>Est.</v>
          </cell>
          <cell r="AU35" t="str">
            <v>% var</v>
          </cell>
          <cell r="AV35" t="str">
            <v>Plan</v>
          </cell>
          <cell r="AW35" t="str">
            <v>Est</v>
          </cell>
          <cell r="AX35" t="str">
            <v>% var</v>
          </cell>
          <cell r="AY35" t="str">
            <v>Plan</v>
          </cell>
          <cell r="AZ35" t="str">
            <v>Est</v>
          </cell>
          <cell r="BA35" t="str">
            <v>% var</v>
          </cell>
          <cell r="BB35" t="str">
            <v>Plan</v>
          </cell>
          <cell r="BC35" t="str">
            <v>Est</v>
          </cell>
          <cell r="BD35" t="str">
            <v>% var</v>
          </cell>
          <cell r="BE35" t="str">
            <v>Plan</v>
          </cell>
          <cell r="BF35" t="str">
            <v>Est.</v>
          </cell>
          <cell r="BG35" t="str">
            <v>% var</v>
          </cell>
          <cell r="BH35" t="str">
            <v>Plan</v>
          </cell>
          <cell r="BI35" t="str">
            <v>Est.</v>
          </cell>
          <cell r="BJ35" t="str">
            <v>% var</v>
          </cell>
          <cell r="BK35" t="str">
            <v>Plan</v>
          </cell>
          <cell r="BL35" t="str">
            <v>Est</v>
          </cell>
          <cell r="BM35" t="str">
            <v>% var</v>
          </cell>
        </row>
        <row r="36">
          <cell r="C36">
            <v>31</v>
          </cell>
          <cell r="D36" t="str">
            <v>OB Removal</v>
          </cell>
          <cell r="E36" t="str">
            <v>KBCM</v>
          </cell>
          <cell r="F36">
            <v>3656.7059428635548</v>
          </cell>
          <cell r="G36">
            <v>4217.6266459999997</v>
          </cell>
          <cell r="H36">
            <v>15.339508068214796</v>
          </cell>
          <cell r="I36">
            <v>3842.5353114929476</v>
          </cell>
          <cell r="J36">
            <v>3562.2179729999998</v>
          </cell>
          <cell r="K36">
            <v>-7.2951141829334434</v>
          </cell>
          <cell r="L36">
            <v>4052.5198298506903</v>
          </cell>
          <cell r="M36">
            <v>4494.965792</v>
          </cell>
          <cell r="N36">
            <v>10.917798819644791</v>
          </cell>
          <cell r="O36">
            <v>11551.761084207192</v>
          </cell>
          <cell r="P36">
            <v>12274.810410999999</v>
          </cell>
          <cell r="Q36">
            <v>6.2592129591505525</v>
          </cell>
          <cell r="R36">
            <v>3891.6279301830273</v>
          </cell>
          <cell r="S36">
            <v>3283.8046690000001</v>
          </cell>
          <cell r="T36">
            <v>-15.61874033405965</v>
          </cell>
          <cell r="U36">
            <v>15443.389014390219</v>
          </cell>
          <cell r="V36">
            <v>15558.61508</v>
          </cell>
          <cell r="W36">
            <v>0.74611903839508542</v>
          </cell>
          <cell r="X36">
            <v>4529.0901921154709</v>
          </cell>
          <cell r="Y36">
            <v>4158.8115214152704</v>
          </cell>
          <cell r="Z36">
            <v>-8.1755640756460384</v>
          </cell>
          <cell r="AA36">
            <v>4355.1565918287752</v>
          </cell>
          <cell r="AB36">
            <v>4355.1660000000002</v>
          </cell>
          <cell r="AC36">
            <v>2.16023718702934E-4</v>
          </cell>
          <cell r="AD36">
            <v>12775.874714127272</v>
          </cell>
          <cell r="AE36">
            <v>11797.78219041527</v>
          </cell>
          <cell r="AF36">
            <v>-7.6557773584805924</v>
          </cell>
          <cell r="AG36">
            <v>24327.635798334464</v>
          </cell>
          <cell r="AH36">
            <v>24072.592601415268</v>
          </cell>
          <cell r="AI36">
            <v>-1.0483681975239734</v>
          </cell>
          <cell r="AJ36">
            <v>4373.6170301148313</v>
          </cell>
          <cell r="AK36">
            <v>3815.1819999999998</v>
          </cell>
          <cell r="AL36">
            <v>-12.768265402976301</v>
          </cell>
          <cell r="AM36">
            <v>4009.6170525413008</v>
          </cell>
          <cell r="AN36">
            <v>3543.335</v>
          </cell>
          <cell r="AO36">
            <v>-11.629091916540274</v>
          </cell>
          <cell r="AP36">
            <v>4432.8461777093398</v>
          </cell>
          <cell r="AQ36">
            <v>3856.1709999999998</v>
          </cell>
          <cell r="AR36">
            <v>-13.009140281229772</v>
          </cell>
          <cell r="AS36">
            <v>12816.080260365472</v>
          </cell>
          <cell r="AT36">
            <v>11214.688</v>
          </cell>
          <cell r="AU36">
            <v>-12.495179710428916</v>
          </cell>
          <cell r="AV36">
            <v>4336.605966291093</v>
          </cell>
          <cell r="AW36">
            <v>3484.598</v>
          </cell>
          <cell r="AX36">
            <v>-19.646884520148777</v>
          </cell>
          <cell r="AY36">
            <v>4098.0241783742777</v>
          </cell>
          <cell r="AZ36">
            <v>3392.7179999999998</v>
          </cell>
          <cell r="BA36">
            <v>-17.210883774094253</v>
          </cell>
          <cell r="BB36">
            <v>3636.2277463003688</v>
          </cell>
          <cell r="BC36">
            <v>3058.0169999999998</v>
          </cell>
          <cell r="BD36">
            <v>-15.901389754496586</v>
          </cell>
          <cell r="BE36">
            <v>12070.857890965739</v>
          </cell>
          <cell r="BF36">
            <v>9935.3329999999987</v>
          </cell>
          <cell r="BG36">
            <v>-17.691575116330739</v>
          </cell>
          <cell r="BH36">
            <v>24886.938151331211</v>
          </cell>
          <cell r="BI36">
            <v>21150.021000000001</v>
          </cell>
          <cell r="BJ36">
            <v>-15.015576157291658</v>
          </cell>
          <cell r="BK36">
            <v>49214.573949665675</v>
          </cell>
          <cell r="BL36">
            <v>45222.613601415273</v>
          </cell>
          <cell r="BM36">
            <v>-8.1113378169913446</v>
          </cell>
        </row>
        <row r="37">
          <cell r="C37">
            <v>32</v>
          </cell>
          <cell r="D37" t="str">
            <v>ROM Production</v>
          </cell>
          <cell r="E37" t="str">
            <v>KTON</v>
          </cell>
          <cell r="F37">
            <v>222.54531255251072</v>
          </cell>
          <cell r="G37">
            <v>228.427311620056</v>
          </cell>
          <cell r="H37">
            <v>2.6430568229368534</v>
          </cell>
          <cell r="I37">
            <v>230.05290982681944</v>
          </cell>
          <cell r="J37">
            <v>179.180610922791</v>
          </cell>
          <cell r="K37">
            <v>-22.113303823161541</v>
          </cell>
          <cell r="L37">
            <v>218.85777893076479</v>
          </cell>
          <cell r="M37">
            <v>268.70977289120498</v>
          </cell>
          <cell r="N37">
            <v>22.778260020728236</v>
          </cell>
          <cell r="O37">
            <v>671.45600131009496</v>
          </cell>
          <cell r="P37">
            <v>676.31769543405198</v>
          </cell>
          <cell r="Q37">
            <v>0.72405252383942453</v>
          </cell>
          <cell r="R37">
            <v>236.52351335533996</v>
          </cell>
          <cell r="S37">
            <v>170.681223059204</v>
          </cell>
          <cell r="T37">
            <v>-27.837524211480023</v>
          </cell>
          <cell r="U37">
            <v>907.97951466543486</v>
          </cell>
          <cell r="V37">
            <v>846.99891849325604</v>
          </cell>
          <cell r="W37">
            <v>-6.7160762095660793</v>
          </cell>
          <cell r="X37">
            <v>278.74792820016057</v>
          </cell>
          <cell r="Y37">
            <v>259.7</v>
          </cell>
          <cell r="Z37">
            <v>-6.8333882598341082</v>
          </cell>
          <cell r="AA37">
            <v>286.22952992923672</v>
          </cell>
          <cell r="AB37">
            <v>284.81877694079571</v>
          </cell>
          <cell r="AC37">
            <v>-0.49287471798936278</v>
          </cell>
          <cell r="AD37">
            <v>801.50097148473731</v>
          </cell>
          <cell r="AE37">
            <v>715.1999999999997</v>
          </cell>
          <cell r="AF37">
            <v>-10.76741944864642</v>
          </cell>
          <cell r="AG37">
            <v>1472.9569727948324</v>
          </cell>
          <cell r="AH37">
            <v>1391.5176954340518</v>
          </cell>
          <cell r="AI37">
            <v>-5.5289651269483642</v>
          </cell>
          <cell r="AJ37">
            <v>318.61270806890803</v>
          </cell>
          <cell r="AK37">
            <v>215.9</v>
          </cell>
          <cell r="AL37">
            <v>-32.237480008705056</v>
          </cell>
          <cell r="AM37">
            <v>274.17312146926525</v>
          </cell>
          <cell r="AN37">
            <v>213.5</v>
          </cell>
          <cell r="AO37">
            <v>-22.129492907300431</v>
          </cell>
          <cell r="AP37">
            <v>310.68039366936478</v>
          </cell>
          <cell r="AQ37">
            <v>224.2</v>
          </cell>
          <cell r="AR37">
            <v>-27.835806646170202</v>
          </cell>
          <cell r="AS37">
            <v>903.46622320753806</v>
          </cell>
          <cell r="AT37">
            <v>653.59999999999991</v>
          </cell>
          <cell r="AU37">
            <v>-27.656398965359063</v>
          </cell>
          <cell r="AV37">
            <v>274.77830697238716</v>
          </cell>
          <cell r="AW37">
            <v>196.69</v>
          </cell>
          <cell r="AX37">
            <v>-28.418657874704188</v>
          </cell>
          <cell r="AY37">
            <v>242.54333538331016</v>
          </cell>
          <cell r="AZ37">
            <v>208.7</v>
          </cell>
          <cell r="BA37">
            <v>-13.953521060401396</v>
          </cell>
          <cell r="BB37">
            <v>212.14708344073284</v>
          </cell>
          <cell r="BC37">
            <v>209.489</v>
          </cell>
          <cell r="BD37">
            <v>-1.2529436641892002</v>
          </cell>
          <cell r="BE37">
            <v>729.46872579643014</v>
          </cell>
          <cell r="BF37">
            <v>614.87900000000002</v>
          </cell>
          <cell r="BG37">
            <v>-15.708655044987932</v>
          </cell>
          <cell r="BH37">
            <v>1632.9349490039681</v>
          </cell>
          <cell r="BI37">
            <v>1268.4789999999998</v>
          </cell>
          <cell r="BJ37">
            <v>-22.319073348651969</v>
          </cell>
          <cell r="BK37">
            <v>3105.8919217988009</v>
          </cell>
          <cell r="BL37">
            <v>2659.9966954340516</v>
          </cell>
          <cell r="BM37">
            <v>-14.356430860817129</v>
          </cell>
        </row>
        <row r="38">
          <cell r="C38">
            <v>33</v>
          </cell>
          <cell r="D38" t="str">
            <v>F/C Production</v>
          </cell>
          <cell r="E38" t="str">
            <v>KTON</v>
          </cell>
          <cell r="F38">
            <v>176.44080833333331</v>
          </cell>
          <cell r="G38">
            <v>269.29479599999996</v>
          </cell>
          <cell r="H38">
            <v>52.626140485168371</v>
          </cell>
          <cell r="I38">
            <v>190.48836333333333</v>
          </cell>
          <cell r="J38">
            <v>239.813401</v>
          </cell>
          <cell r="K38">
            <v>25.893989954836965</v>
          </cell>
          <cell r="L38">
            <v>189.28908333333331</v>
          </cell>
          <cell r="M38">
            <v>280.61119999999994</v>
          </cell>
          <cell r="N38">
            <v>48.244787844342127</v>
          </cell>
          <cell r="O38">
            <v>556.218255</v>
          </cell>
          <cell r="P38">
            <v>789.71939699999984</v>
          </cell>
          <cell r="Q38">
            <v>41.980129185080386</v>
          </cell>
          <cell r="R38">
            <v>183.80083833333333</v>
          </cell>
          <cell r="S38">
            <v>189.00686035336113</v>
          </cell>
          <cell r="T38">
            <v>2.832425612002043</v>
          </cell>
          <cell r="U38">
            <v>740.01909333333333</v>
          </cell>
          <cell r="V38">
            <v>978.72625735336101</v>
          </cell>
          <cell r="W38">
            <v>32.256892581622175</v>
          </cell>
          <cell r="X38">
            <v>214.0089383333333</v>
          </cell>
          <cell r="Y38">
            <v>234.84200000000001</v>
          </cell>
          <cell r="Z38">
            <v>9.7346689483678563</v>
          </cell>
          <cell r="AA38">
            <v>213.24095833333331</v>
          </cell>
          <cell r="AB38">
            <v>260.7659259259259</v>
          </cell>
          <cell r="AC38">
            <v>22.286978995049658</v>
          </cell>
          <cell r="AD38">
            <v>611.05073499999992</v>
          </cell>
          <cell r="AE38">
            <v>684.61478627928705</v>
          </cell>
          <cell r="AF38">
            <v>12.038943260462185</v>
          </cell>
          <cell r="AG38">
            <v>1167.26899</v>
          </cell>
          <cell r="AH38">
            <v>1474.3341832792869</v>
          </cell>
          <cell r="AI38">
            <v>26.306292372188079</v>
          </cell>
          <cell r="AJ38">
            <v>214.31312833333334</v>
          </cell>
          <cell r="AK38">
            <v>254.1037037037037</v>
          </cell>
          <cell r="AL38">
            <v>18.566559911570995</v>
          </cell>
          <cell r="AM38">
            <v>198.98421333333332</v>
          </cell>
          <cell r="AN38">
            <v>238.65703703703701</v>
          </cell>
          <cell r="AO38">
            <v>19.937673968760926</v>
          </cell>
          <cell r="AP38">
            <v>220.60089333333332</v>
          </cell>
          <cell r="AQ38">
            <v>264.98481481481485</v>
          </cell>
          <cell r="AR38">
            <v>20.119556548856014</v>
          </cell>
          <cell r="AS38">
            <v>633.89823499999989</v>
          </cell>
          <cell r="AT38">
            <v>757.7455555555556</v>
          </cell>
          <cell r="AU38">
            <v>19.537413691577125</v>
          </cell>
          <cell r="AV38">
            <v>216.92097333333334</v>
          </cell>
          <cell r="AW38">
            <v>251.80037037037036</v>
          </cell>
          <cell r="AX38">
            <v>16.079310589962788</v>
          </cell>
          <cell r="AY38">
            <v>202.93687833333334</v>
          </cell>
          <cell r="AZ38">
            <v>250.52370370370375</v>
          </cell>
          <cell r="BA38">
            <v>23.449077250615243</v>
          </cell>
          <cell r="BB38">
            <v>172.02482833333332</v>
          </cell>
          <cell r="BC38">
            <v>251.27296296296296</v>
          </cell>
          <cell r="BD38">
            <v>46.067846948273164</v>
          </cell>
          <cell r="BE38">
            <v>591.88267999999994</v>
          </cell>
          <cell r="BF38">
            <v>753.59703703703713</v>
          </cell>
          <cell r="BG38">
            <v>27.322028925907617</v>
          </cell>
          <cell r="BH38">
            <v>1225.7809149999998</v>
          </cell>
          <cell r="BI38">
            <v>1511.3425925925926</v>
          </cell>
          <cell r="BJ38">
            <v>23.296306387066959</v>
          </cell>
          <cell r="BK38">
            <v>2393.0499050000003</v>
          </cell>
          <cell r="BL38">
            <v>2985.6767758718797</v>
          </cell>
          <cell r="BM38">
            <v>24.764501134458346</v>
          </cell>
        </row>
        <row r="39">
          <cell r="C39">
            <v>34</v>
          </cell>
          <cell r="D39" t="str">
            <v>Stripping Ratio</v>
          </cell>
          <cell r="E39" t="str">
            <v>OB: ROM</v>
          </cell>
          <cell r="F39">
            <v>16.43128718786533</v>
          </cell>
          <cell r="G39">
            <v>18.463758191118554</v>
          </cell>
          <cell r="H39">
            <v>12.369517859527308</v>
          </cell>
          <cell r="I39">
            <v>16.702832902159567</v>
          </cell>
          <cell r="J39">
            <v>19.880599550667682</v>
          </cell>
          <cell r="K39">
            <v>19.025315448717986</v>
          </cell>
          <cell r="L39">
            <v>18.516681699180985</v>
          </cell>
          <cell r="M39">
            <v>16.727957988412719</v>
          </cell>
          <cell r="N39">
            <v>-9.6600662031544449</v>
          </cell>
          <cell r="O39">
            <v>17.204047713726968</v>
          </cell>
          <cell r="P39">
            <v>18.149473973355352</v>
          </cell>
          <cell r="Q39">
            <v>5.4953710624391965</v>
          </cell>
          <cell r="R39">
            <v>16.453450546950311</v>
          </cell>
          <cell r="S39">
            <v>19.239402027608804</v>
          </cell>
          <cell r="T39">
            <v>16.932323543372952</v>
          </cell>
          <cell r="U39">
            <v>17.008521409297078</v>
          </cell>
          <cell r="V39">
            <v>18.369108555271289</v>
          </cell>
          <cell r="W39">
            <v>7.9994440035833838</v>
          </cell>
          <cell r="X39">
            <v>16.247977953985963</v>
          </cell>
          <cell r="Y39">
            <v>16.0139065129583</v>
          </cell>
          <cell r="Z39">
            <v>-1.4406188984903197</v>
          </cell>
          <cell r="AA39">
            <v>15.215608930725915</v>
          </cell>
          <cell r="AB39">
            <v>15.291007309203119</v>
          </cell>
          <cell r="AC39">
            <v>0.4955330990726643</v>
          </cell>
          <cell r="AD39">
            <v>15.939936654675108</v>
          </cell>
          <cell r="AE39">
            <v>16.495780467582879</v>
          </cell>
          <cell r="AF39">
            <v>3.48711431512963</v>
          </cell>
          <cell r="AG39">
            <v>16.5161890317641</v>
          </cell>
          <cell r="AH39">
            <v>17.299523161224606</v>
          </cell>
          <cell r="AI39">
            <v>4.7428261323116994</v>
          </cell>
          <cell r="AJ39">
            <v>13.727063985059022</v>
          </cell>
          <cell r="AK39">
            <v>17.671060676238998</v>
          </cell>
          <cell r="AL39">
            <v>28.731538626706694</v>
          </cell>
          <cell r="AM39">
            <v>14.624398741401709</v>
          </cell>
          <cell r="AN39">
            <v>16.596416861826697</v>
          </cell>
          <cell r="AO39">
            <v>13.484438952298254</v>
          </cell>
          <cell r="AP39">
            <v>14.268187719714637</v>
          </cell>
          <cell r="AQ39">
            <v>17.199692239072256</v>
          </cell>
          <cell r="AR39">
            <v>20.545738372274851</v>
          </cell>
          <cell r="AS39">
            <v>14.185455893265253</v>
          </cell>
          <cell r="AT39">
            <v>17.158335373317016</v>
          </cell>
          <cell r="AU39">
            <v>20.957236076305303</v>
          </cell>
          <cell r="AV39">
            <v>15.782199162930588</v>
          </cell>
          <cell r="AW39">
            <v>17.716192994051553</v>
          </cell>
          <cell r="AX39">
            <v>12.254273382023667</v>
          </cell>
          <cell r="AY39">
            <v>16.896049408646295</v>
          </cell>
          <cell r="AZ39">
            <v>16.256435074269287</v>
          </cell>
          <cell r="BA39">
            <v>-3.7855851324019856</v>
          </cell>
          <cell r="BB39">
            <v>17.140126026367057</v>
          </cell>
          <cell r="BC39">
            <v>14.597506312980633</v>
          </cell>
          <cell r="BD39">
            <v>-14.834311658356844</v>
          </cell>
          <cell r="BE39">
            <v>16.547464564415478</v>
          </cell>
          <cell r="BF39">
            <v>16.158192099583818</v>
          </cell>
          <cell r="BG39">
            <v>-2.352459878770619</v>
          </cell>
          <cell r="BH39">
            <v>15.240618229471636</v>
          </cell>
          <cell r="BI39">
            <v>16.673528690660234</v>
          </cell>
          <cell r="BJ39">
            <v>9.4019182136437163</v>
          </cell>
          <cell r="BK39">
            <v>15.845552642785677</v>
          </cell>
          <cell r="BL39">
            <v>17.00100367757636</v>
          </cell>
          <cell r="BM39">
            <v>7.2919579445324612</v>
          </cell>
        </row>
        <row r="40">
          <cell r="C40">
            <v>35</v>
          </cell>
          <cell r="D40" t="str">
            <v>Hauling</v>
          </cell>
          <cell r="E40" t="str">
            <v>KTON</v>
          </cell>
          <cell r="F40">
            <v>168.56736001551263</v>
          </cell>
          <cell r="G40">
            <v>192.29906392827937</v>
          </cell>
          <cell r="H40">
            <v>14.078469230687835</v>
          </cell>
          <cell r="I40">
            <v>182.33396082976745</v>
          </cell>
          <cell r="J40">
            <v>247.37767832850216</v>
          </cell>
          <cell r="K40">
            <v>35.672848438509767</v>
          </cell>
          <cell r="L40">
            <v>181.15865970490844</v>
          </cell>
          <cell r="M40">
            <v>255.61235835396388</v>
          </cell>
          <cell r="N40">
            <v>41.098614203888445</v>
          </cell>
          <cell r="O40">
            <v>532.05998055018858</v>
          </cell>
          <cell r="P40">
            <v>695.28910061074544</v>
          </cell>
          <cell r="Q40">
            <v>30.678706542026728</v>
          </cell>
          <cell r="R40">
            <v>175.78017486607675</v>
          </cell>
          <cell r="S40">
            <v>209.8438751560756</v>
          </cell>
          <cell r="T40">
            <v>19.378579134962902</v>
          </cell>
          <cell r="U40">
            <v>707.84015541626536</v>
          </cell>
          <cell r="V40">
            <v>905.132975766821</v>
          </cell>
          <cell r="W40">
            <v>27.872510317605819</v>
          </cell>
          <cell r="X40">
            <v>205.38410051633645</v>
          </cell>
          <cell r="Y40">
            <v>225</v>
          </cell>
          <cell r="Z40">
            <v>9.5508364251902194</v>
          </cell>
          <cell r="AA40">
            <v>204.63143426833335</v>
          </cell>
          <cell r="AB40">
            <v>250</v>
          </cell>
          <cell r="AC40">
            <v>22.170868270499838</v>
          </cell>
          <cell r="AD40">
            <v>585.79570965074652</v>
          </cell>
          <cell r="AE40">
            <v>684.84387515607557</v>
          </cell>
          <cell r="AF40">
            <v>16.908311869402716</v>
          </cell>
          <cell r="AG40">
            <v>1117.855690200935</v>
          </cell>
          <cell r="AH40">
            <v>1380.1329757668209</v>
          </cell>
          <cell r="AI40">
            <v>23.462535268639321</v>
          </cell>
          <cell r="AJ40">
            <v>205.68223019682645</v>
          </cell>
          <cell r="AK40">
            <v>250</v>
          </cell>
          <cell r="AL40">
            <v>21.546717847605944</v>
          </cell>
          <cell r="AM40">
            <v>190.65982420700772</v>
          </cell>
          <cell r="AN40">
            <v>250</v>
          </cell>
          <cell r="AO40">
            <v>31.123586754472228</v>
          </cell>
          <cell r="AP40">
            <v>211.84424911889744</v>
          </cell>
          <cell r="AQ40">
            <v>250</v>
          </cell>
          <cell r="AR40">
            <v>18.011228079025017</v>
          </cell>
          <cell r="AS40">
            <v>608.18630352273158</v>
          </cell>
          <cell r="AT40">
            <v>750</v>
          </cell>
          <cell r="AU40">
            <v>23.317476183836487</v>
          </cell>
          <cell r="AV40">
            <v>208.23784169361537</v>
          </cell>
          <cell r="AW40">
            <v>250</v>
          </cell>
          <cell r="AX40">
            <v>20.055028407291196</v>
          </cell>
          <cell r="AY40">
            <v>194.53349347754357</v>
          </cell>
          <cell r="AZ40">
            <v>250</v>
          </cell>
          <cell r="BA40">
            <v>28.512574123313801</v>
          </cell>
          <cell r="BB40">
            <v>164.23967110517421</v>
          </cell>
          <cell r="BC40">
            <v>250</v>
          </cell>
          <cell r="BD40">
            <v>52.2165736924226</v>
          </cell>
          <cell r="BE40">
            <v>567.01100627633321</v>
          </cell>
          <cell r="BF40">
            <v>750</v>
          </cell>
          <cell r="BG40">
            <v>32.272564676546509</v>
          </cell>
          <cell r="BH40">
            <v>1175.1973097990649</v>
          </cell>
          <cell r="BI40">
            <v>1500</v>
          </cell>
          <cell r="BJ40">
            <v>27.638141058752918</v>
          </cell>
          <cell r="BK40">
            <v>2293.0529999999999</v>
          </cell>
          <cell r="BL40">
            <v>2880.1329757668209</v>
          </cell>
          <cell r="BM40">
            <v>25.602547161658322</v>
          </cell>
        </row>
        <row r="41">
          <cell r="C41">
            <v>36</v>
          </cell>
          <cell r="D41" t="str">
            <v>ROM Stock</v>
          </cell>
          <cell r="E41" t="str">
            <v>KTON</v>
          </cell>
          <cell r="F41">
            <v>48.538556313679834</v>
          </cell>
          <cell r="G41">
            <v>398.10576599999996</v>
          </cell>
          <cell r="H41">
            <v>720.18460422935993</v>
          </cell>
          <cell r="I41">
            <v>56.005264511458449</v>
          </cell>
          <cell r="J41">
            <v>327.45264299999997</v>
          </cell>
          <cell r="K41">
            <v>484.68189706166731</v>
          </cell>
          <cell r="L41">
            <v>52.882082815474234</v>
          </cell>
          <cell r="M41">
            <v>315.55144589120482</v>
          </cell>
          <cell r="N41">
            <v>496.7076731684042</v>
          </cell>
          <cell r="O41">
            <v>52.882082815474234</v>
          </cell>
          <cell r="P41">
            <v>315.55144589120482</v>
          </cell>
          <cell r="Q41">
            <v>496.7076731684042</v>
          </cell>
          <cell r="R41">
            <v>51.570655527727951</v>
          </cell>
          <cell r="S41">
            <v>313.27196299999997</v>
          </cell>
          <cell r="T41">
            <v>507.46166554265199</v>
          </cell>
          <cell r="U41">
            <v>51.570655527727951</v>
          </cell>
          <cell r="V41">
            <v>313.27196299999997</v>
          </cell>
          <cell r="W41">
            <v>507.46166554265199</v>
          </cell>
          <cell r="X41">
            <v>61.022376019702648</v>
          </cell>
          <cell r="Y41">
            <v>338.12996299999998</v>
          </cell>
          <cell r="Z41">
            <v>454.10815680272106</v>
          </cell>
          <cell r="AA41">
            <v>79.22420918731126</v>
          </cell>
          <cell r="AB41">
            <v>362.18281401486979</v>
          </cell>
          <cell r="AC41">
            <v>357.16179149047014</v>
          </cell>
          <cell r="AD41">
            <v>79.22420918731126</v>
          </cell>
          <cell r="AE41">
            <v>362.18281401486979</v>
          </cell>
          <cell r="AF41">
            <v>357.16179149047014</v>
          </cell>
          <cell r="AG41">
            <v>79.22420918731126</v>
          </cell>
          <cell r="AH41">
            <v>362.18281401486979</v>
          </cell>
          <cell r="AI41">
            <v>357.16179149047014</v>
          </cell>
          <cell r="AJ41">
            <v>102.17126572531993</v>
          </cell>
          <cell r="AK41">
            <v>323.9791103111661</v>
          </cell>
          <cell r="AL41">
            <v>217.09415363626849</v>
          </cell>
          <cell r="AM41">
            <v>118.93325592512255</v>
          </cell>
          <cell r="AN41">
            <v>298.82207327412908</v>
          </cell>
          <cell r="AO41">
            <v>151.25190675201904</v>
          </cell>
          <cell r="AP41">
            <v>139.56227337830018</v>
          </cell>
          <cell r="AQ41">
            <v>258.03725845931422</v>
          </cell>
          <cell r="AR41">
            <v>84.890409286952121</v>
          </cell>
          <cell r="AS41">
            <v>139.56227337830018</v>
          </cell>
          <cell r="AT41">
            <v>258.03725845931422</v>
          </cell>
          <cell r="AU41">
            <v>84.890409286952121</v>
          </cell>
          <cell r="AV41">
            <v>156.03054451451686</v>
          </cell>
          <cell r="AW41">
            <v>202.92688808894385</v>
          </cell>
          <cell r="AX41">
            <v>30.055873816465358</v>
          </cell>
          <cell r="AY41">
            <v>150.21921534726593</v>
          </cell>
          <cell r="AZ41">
            <v>161.10318438524007</v>
          </cell>
          <cell r="BA41">
            <v>7.2453906864134305</v>
          </cell>
          <cell r="BB41">
            <v>152.07531799999865</v>
          </cell>
          <cell r="BC41">
            <v>119.31922142227714</v>
          </cell>
          <cell r="BD41">
            <v>-21.539390486575737</v>
          </cell>
          <cell r="BE41">
            <v>152.07531799999865</v>
          </cell>
          <cell r="BF41">
            <v>119.31922142227714</v>
          </cell>
          <cell r="BG41">
            <v>-21.539390486575737</v>
          </cell>
          <cell r="BH41">
            <v>152.07531799999865</v>
          </cell>
          <cell r="BI41">
            <v>119.31922142227714</v>
          </cell>
          <cell r="BJ41">
            <v>-21.539390486575737</v>
          </cell>
          <cell r="BK41">
            <v>152.07531799999865</v>
          </cell>
          <cell r="BL41">
            <v>119.31922142227714</v>
          </cell>
          <cell r="BM41">
            <v>-21.539390486575737</v>
          </cell>
        </row>
        <row r="42">
          <cell r="C42">
            <v>37</v>
          </cell>
          <cell r="D42" t="str">
            <v>FC Stock</v>
          </cell>
          <cell r="E42" t="str">
            <v>KTON</v>
          </cell>
          <cell r="F42">
            <v>174.14482343008709</v>
          </cell>
          <cell r="G42">
            <v>145.11597499999999</v>
          </cell>
          <cell r="H42">
            <v>-16.66937199642982</v>
          </cell>
          <cell r="I42">
            <v>167.63318676342038</v>
          </cell>
          <cell r="J42">
            <v>167.06237610892231</v>
          </cell>
          <cell r="K42">
            <v>-0.34051172415140946</v>
          </cell>
          <cell r="L42">
            <v>167.92227009675372</v>
          </cell>
          <cell r="M42">
            <v>121.65334610892228</v>
          </cell>
          <cell r="N42">
            <v>-27.553774708483957</v>
          </cell>
          <cell r="O42">
            <v>167.92227009675372</v>
          </cell>
          <cell r="P42">
            <v>121.65334610892228</v>
          </cell>
          <cell r="Q42">
            <v>-27.553774708483957</v>
          </cell>
          <cell r="R42">
            <v>152.22310843008708</v>
          </cell>
          <cell r="S42">
            <v>94.006206999999989</v>
          </cell>
          <cell r="T42">
            <v>-38.24445711987606</v>
          </cell>
          <cell r="U42">
            <v>152.22310843008708</v>
          </cell>
          <cell r="V42">
            <v>94.006206999999989</v>
          </cell>
          <cell r="W42">
            <v>-38.24445711987606</v>
          </cell>
          <cell r="X42">
            <v>185.23204676342039</v>
          </cell>
          <cell r="Y42">
            <v>125.89820700000001</v>
          </cell>
          <cell r="Z42">
            <v>-32.032167651422618</v>
          </cell>
          <cell r="AA42">
            <v>157.4730050967537</v>
          </cell>
          <cell r="AB42">
            <v>287.66413292592591</v>
          </cell>
          <cell r="AC42">
            <v>82.675203759006749</v>
          </cell>
          <cell r="AD42">
            <v>157.4730050967537</v>
          </cell>
          <cell r="AE42">
            <v>287.66413292592591</v>
          </cell>
          <cell r="AF42">
            <v>82.675203759006749</v>
          </cell>
          <cell r="AG42">
            <v>157.4730050967537</v>
          </cell>
          <cell r="AH42">
            <v>287.66413292592591</v>
          </cell>
          <cell r="AI42">
            <v>82.675203759006749</v>
          </cell>
          <cell r="AJ42">
            <v>172.78613343008701</v>
          </cell>
          <cell r="AK42">
            <v>353.01783662962964</v>
          </cell>
          <cell r="AL42">
            <v>104.30912459330439</v>
          </cell>
          <cell r="AM42">
            <v>172.77034676342032</v>
          </cell>
          <cell r="AN42">
            <v>331.67487366666666</v>
          </cell>
          <cell r="AO42">
            <v>91.974421467613951</v>
          </cell>
          <cell r="AP42">
            <v>164.37124009675364</v>
          </cell>
          <cell r="AQ42">
            <v>283.90968848148151</v>
          </cell>
          <cell r="AR42">
            <v>72.72467392371324</v>
          </cell>
          <cell r="AS42">
            <v>164.37124009675364</v>
          </cell>
          <cell r="AT42">
            <v>283.90968848148151</v>
          </cell>
          <cell r="AU42">
            <v>72.72467392371324</v>
          </cell>
          <cell r="AV42">
            <v>152.292213430087</v>
          </cell>
          <cell r="AW42">
            <v>303.96005885185184</v>
          </cell>
          <cell r="AX42">
            <v>99.590019742796116</v>
          </cell>
          <cell r="AY42">
            <v>130.22909176342034</v>
          </cell>
          <cell r="AZ42">
            <v>291.48376255555559</v>
          </cell>
          <cell r="BA42">
            <v>123.82384658343257</v>
          </cell>
          <cell r="BB42">
            <v>126.75392009675369</v>
          </cell>
          <cell r="BC42">
            <v>303.70672551851857</v>
          </cell>
          <cell r="BD42">
            <v>139.60341840843535</v>
          </cell>
          <cell r="BE42">
            <v>126.75392009675369</v>
          </cell>
          <cell r="BF42">
            <v>303.70672551851857</v>
          </cell>
          <cell r="BG42">
            <v>139.60341840843535</v>
          </cell>
          <cell r="BH42">
            <v>126.75392009675369</v>
          </cell>
          <cell r="BI42">
            <v>303.70672551851857</v>
          </cell>
          <cell r="BJ42">
            <v>139.60341840843535</v>
          </cell>
          <cell r="BK42">
            <v>126.75392009675369</v>
          </cell>
          <cell r="BL42">
            <v>303.70672551851857</v>
          </cell>
          <cell r="BM42">
            <v>139.60341840843535</v>
          </cell>
        </row>
        <row r="43">
          <cell r="C43">
            <v>38</v>
          </cell>
          <cell r="D43" t="str">
            <v>Sales</v>
          </cell>
          <cell r="E43" t="str">
            <v>KTON</v>
          </cell>
          <cell r="F43">
            <v>123.5</v>
          </cell>
          <cell r="G43">
            <v>70.682000000000002</v>
          </cell>
          <cell r="H43">
            <v>-42.767611336032388</v>
          </cell>
          <cell r="I43">
            <v>197</v>
          </cell>
          <cell r="J43">
            <v>217.86699999999999</v>
          </cell>
          <cell r="K43">
            <v>10.592385786802025</v>
          </cell>
          <cell r="L43">
            <v>189</v>
          </cell>
          <cell r="M43">
            <v>326.44099999999997</v>
          </cell>
          <cell r="N43">
            <v>72.7201058201058</v>
          </cell>
          <cell r="O43">
            <v>509.5</v>
          </cell>
          <cell r="P43">
            <v>614.99</v>
          </cell>
          <cell r="Q43">
            <v>20.704612365063792</v>
          </cell>
          <cell r="R43">
            <v>199.5</v>
          </cell>
          <cell r="S43">
            <v>216.654</v>
          </cell>
          <cell r="T43">
            <v>8.5984962406015022</v>
          </cell>
          <cell r="U43">
            <v>709</v>
          </cell>
          <cell r="V43">
            <v>831.64400000000001</v>
          </cell>
          <cell r="W43">
            <v>17.298166431593796</v>
          </cell>
          <cell r="X43">
            <v>181</v>
          </cell>
          <cell r="Y43">
            <v>202.95</v>
          </cell>
          <cell r="Z43">
            <v>12.127071823204414</v>
          </cell>
          <cell r="AA43">
            <v>241</v>
          </cell>
          <cell r="AB43">
            <v>99.000000000000014</v>
          </cell>
          <cell r="AC43">
            <v>-58.921161825726145</v>
          </cell>
          <cell r="AD43">
            <v>621.5</v>
          </cell>
          <cell r="AE43">
            <v>518.60400000000004</v>
          </cell>
          <cell r="AF43">
            <v>-16.556074014481087</v>
          </cell>
          <cell r="AG43">
            <v>1131</v>
          </cell>
          <cell r="AH43">
            <v>1133.5940000000001</v>
          </cell>
          <cell r="AI43">
            <v>0.22935455349248901</v>
          </cell>
          <cell r="AJ43">
            <v>199</v>
          </cell>
          <cell r="AK43">
            <v>188.75</v>
          </cell>
          <cell r="AL43">
            <v>-5.1507537688442211</v>
          </cell>
          <cell r="AM43">
            <v>199</v>
          </cell>
          <cell r="AN43">
            <v>260</v>
          </cell>
          <cell r="AO43">
            <v>30.653266331658291</v>
          </cell>
          <cell r="AP43">
            <v>229</v>
          </cell>
          <cell r="AQ43">
            <v>312.75</v>
          </cell>
          <cell r="AR43">
            <v>36.572052401746724</v>
          </cell>
          <cell r="AS43">
            <v>627</v>
          </cell>
          <cell r="AT43">
            <v>761.5</v>
          </cell>
          <cell r="AU43">
            <v>21.451355661881976</v>
          </cell>
          <cell r="AV43">
            <v>229</v>
          </cell>
          <cell r="AW43">
            <v>231.75</v>
          </cell>
          <cell r="AX43">
            <v>1.2008733624454149</v>
          </cell>
          <cell r="AY43">
            <v>225</v>
          </cell>
          <cell r="AZ43">
            <v>263</v>
          </cell>
          <cell r="BA43">
            <v>16.888888888888889</v>
          </cell>
          <cell r="BB43">
            <v>175.5</v>
          </cell>
          <cell r="BC43">
            <v>239.05</v>
          </cell>
          <cell r="BD43">
            <v>36.21082621082622</v>
          </cell>
          <cell r="BE43">
            <v>629.5</v>
          </cell>
          <cell r="BF43">
            <v>733.8</v>
          </cell>
          <cell r="BG43">
            <v>16.568705321683868</v>
          </cell>
          <cell r="BH43">
            <v>1256.5</v>
          </cell>
          <cell r="BI43">
            <v>1495.3</v>
          </cell>
          <cell r="BJ43">
            <v>19.005173099880619</v>
          </cell>
          <cell r="BK43">
            <v>2387.5</v>
          </cell>
          <cell r="BL43">
            <v>2628.8940000000002</v>
          </cell>
          <cell r="BM43">
            <v>10.110743455497392</v>
          </cell>
        </row>
        <row r="44">
          <cell r="C44">
            <v>39</v>
          </cell>
          <cell r="D44">
            <v>0</v>
          </cell>
          <cell r="E44">
            <v>0</v>
          </cell>
          <cell r="F44">
            <v>0</v>
          </cell>
          <cell r="G44">
            <v>0</v>
          </cell>
          <cell r="H44">
            <v>0</v>
          </cell>
          <cell r="I44">
            <v>0</v>
          </cell>
          <cell r="J44">
            <v>0</v>
          </cell>
          <cell r="K44">
            <v>0</v>
          </cell>
          <cell r="L44">
            <v>0</v>
          </cell>
          <cell r="M44" t="str">
            <v xml:space="preserve"> </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row>
        <row r="45">
          <cell r="C45">
            <v>40</v>
          </cell>
          <cell r="D45">
            <v>0</v>
          </cell>
          <cell r="E45">
            <v>0</v>
          </cell>
          <cell r="F45" t="str">
            <v>JANUARY</v>
          </cell>
          <cell r="G45">
            <v>0</v>
          </cell>
          <cell r="H45">
            <v>0</v>
          </cell>
          <cell r="I45" t="str">
            <v>FEBRUARY</v>
          </cell>
          <cell r="J45">
            <v>0</v>
          </cell>
          <cell r="K45">
            <v>0</v>
          </cell>
          <cell r="L45" t="str">
            <v>MARCH</v>
          </cell>
          <cell r="M45">
            <v>0</v>
          </cell>
          <cell r="N45">
            <v>0</v>
          </cell>
          <cell r="O45" t="str">
            <v>Q1</v>
          </cell>
          <cell r="P45">
            <v>0</v>
          </cell>
          <cell r="Q45">
            <v>0</v>
          </cell>
          <cell r="R45" t="str">
            <v>APRIL</v>
          </cell>
          <cell r="S45">
            <v>0</v>
          </cell>
          <cell r="T45">
            <v>0</v>
          </cell>
          <cell r="U45" t="str">
            <v>JANUARY - APRIL</v>
          </cell>
          <cell r="V45">
            <v>0</v>
          </cell>
          <cell r="W45">
            <v>0</v>
          </cell>
          <cell r="X45" t="str">
            <v>MAY</v>
          </cell>
          <cell r="Y45">
            <v>0</v>
          </cell>
          <cell r="Z45">
            <v>0</v>
          </cell>
          <cell r="AA45" t="str">
            <v>JUNE</v>
          </cell>
          <cell r="AB45">
            <v>0</v>
          </cell>
          <cell r="AC45">
            <v>0</v>
          </cell>
          <cell r="AD45" t="str">
            <v>Q2</v>
          </cell>
          <cell r="AE45">
            <v>0</v>
          </cell>
          <cell r="AF45">
            <v>0</v>
          </cell>
          <cell r="AG45" t="str">
            <v>1st HALF</v>
          </cell>
          <cell r="AH45">
            <v>0</v>
          </cell>
          <cell r="AI45">
            <v>0</v>
          </cell>
          <cell r="AJ45" t="str">
            <v>JULY</v>
          </cell>
          <cell r="AK45">
            <v>0</v>
          </cell>
          <cell r="AL45">
            <v>0</v>
          </cell>
          <cell r="AM45" t="str">
            <v>AUGUST</v>
          </cell>
          <cell r="AN45">
            <v>0</v>
          </cell>
          <cell r="AO45">
            <v>0</v>
          </cell>
          <cell r="AP45" t="str">
            <v>SEPTEMBER</v>
          </cell>
          <cell r="AQ45">
            <v>0</v>
          </cell>
          <cell r="AR45">
            <v>0</v>
          </cell>
          <cell r="AS45" t="str">
            <v>Q3</v>
          </cell>
          <cell r="AT45">
            <v>0</v>
          </cell>
          <cell r="AU45">
            <v>0</v>
          </cell>
          <cell r="AV45" t="str">
            <v>OCTOBER</v>
          </cell>
          <cell r="AW45">
            <v>0</v>
          </cell>
          <cell r="AX45">
            <v>0</v>
          </cell>
          <cell r="AY45" t="str">
            <v>NOVEMBER</v>
          </cell>
          <cell r="AZ45">
            <v>0</v>
          </cell>
          <cell r="BA45">
            <v>0</v>
          </cell>
          <cell r="BB45" t="str">
            <v>DECEMBER</v>
          </cell>
          <cell r="BC45">
            <v>0</v>
          </cell>
          <cell r="BD45">
            <v>0</v>
          </cell>
          <cell r="BE45" t="str">
            <v>Q4</v>
          </cell>
          <cell r="BF45">
            <v>0</v>
          </cell>
          <cell r="BG45">
            <v>0</v>
          </cell>
          <cell r="BH45" t="str">
            <v>2nd HALF</v>
          </cell>
          <cell r="BI45">
            <v>0</v>
          </cell>
          <cell r="BJ45">
            <v>0</v>
          </cell>
          <cell r="BK45" t="str">
            <v>TOTAL 2012</v>
          </cell>
          <cell r="BL45">
            <v>0</v>
          </cell>
          <cell r="BM45">
            <v>0</v>
          </cell>
        </row>
        <row r="46">
          <cell r="C46">
            <v>41</v>
          </cell>
          <cell r="D46">
            <v>0</v>
          </cell>
          <cell r="E46">
            <v>0</v>
          </cell>
          <cell r="F46" t="str">
            <v>Plan</v>
          </cell>
          <cell r="G46" t="str">
            <v>Actual</v>
          </cell>
          <cell r="H46" t="str">
            <v>% var</v>
          </cell>
          <cell r="I46" t="str">
            <v>Plan</v>
          </cell>
          <cell r="J46" t="str">
            <v>Actual</v>
          </cell>
          <cell r="K46" t="str">
            <v>% var</v>
          </cell>
          <cell r="L46" t="str">
            <v>Plan</v>
          </cell>
          <cell r="M46" t="str">
            <v>Actual</v>
          </cell>
          <cell r="N46" t="str">
            <v>% var</v>
          </cell>
          <cell r="O46" t="str">
            <v>Plan</v>
          </cell>
          <cell r="P46" t="str">
            <v>Actual</v>
          </cell>
          <cell r="Q46" t="str">
            <v>% var</v>
          </cell>
          <cell r="R46" t="str">
            <v>Plan</v>
          </cell>
          <cell r="S46" t="str">
            <v>Est</v>
          </cell>
          <cell r="T46" t="str">
            <v>% var</v>
          </cell>
          <cell r="U46" t="str">
            <v>Plan</v>
          </cell>
          <cell r="V46" t="str">
            <v>Est.</v>
          </cell>
          <cell r="W46" t="str">
            <v>% var</v>
          </cell>
          <cell r="X46" t="str">
            <v>Plan</v>
          </cell>
          <cell r="Y46" t="str">
            <v>Est</v>
          </cell>
          <cell r="Z46" t="str">
            <v>% var</v>
          </cell>
          <cell r="AA46" t="str">
            <v>Plan</v>
          </cell>
          <cell r="AB46" t="str">
            <v>Est</v>
          </cell>
          <cell r="AC46" t="str">
            <v>% var</v>
          </cell>
          <cell r="AD46" t="str">
            <v>Plan</v>
          </cell>
          <cell r="AE46" t="str">
            <v>Est.</v>
          </cell>
          <cell r="AF46" t="str">
            <v>% var</v>
          </cell>
          <cell r="AG46" t="str">
            <v>Plan</v>
          </cell>
          <cell r="AH46" t="str">
            <v>Est</v>
          </cell>
          <cell r="AI46" t="str">
            <v>% var</v>
          </cell>
          <cell r="AJ46" t="str">
            <v>Plan</v>
          </cell>
          <cell r="AK46" t="str">
            <v>Est</v>
          </cell>
          <cell r="AL46" t="str">
            <v>% var</v>
          </cell>
          <cell r="AM46" t="str">
            <v>Plan</v>
          </cell>
          <cell r="AN46" t="str">
            <v>Est</v>
          </cell>
          <cell r="AO46" t="str">
            <v>% var</v>
          </cell>
          <cell r="AP46" t="str">
            <v>Plan</v>
          </cell>
          <cell r="AQ46" t="str">
            <v>Est</v>
          </cell>
          <cell r="AR46" t="str">
            <v>% var</v>
          </cell>
          <cell r="AS46" t="str">
            <v>Plan</v>
          </cell>
          <cell r="AT46" t="str">
            <v>Est.</v>
          </cell>
          <cell r="AU46" t="str">
            <v>% var</v>
          </cell>
          <cell r="AV46" t="str">
            <v>Plan</v>
          </cell>
          <cell r="AW46" t="str">
            <v>Est</v>
          </cell>
          <cell r="AX46" t="str">
            <v>% var</v>
          </cell>
          <cell r="AY46" t="str">
            <v>Plan</v>
          </cell>
          <cell r="AZ46" t="str">
            <v>Est</v>
          </cell>
          <cell r="BA46" t="str">
            <v>% var</v>
          </cell>
          <cell r="BB46" t="str">
            <v>Plan</v>
          </cell>
          <cell r="BC46" t="str">
            <v>Est</v>
          </cell>
          <cell r="BD46" t="str">
            <v>% var</v>
          </cell>
          <cell r="BE46" t="str">
            <v>Plan</v>
          </cell>
          <cell r="BF46" t="str">
            <v>Est.</v>
          </cell>
          <cell r="BG46" t="str">
            <v>% var</v>
          </cell>
          <cell r="BH46" t="str">
            <v>Plan</v>
          </cell>
          <cell r="BI46" t="str">
            <v>Est.</v>
          </cell>
          <cell r="BJ46" t="str">
            <v>% var</v>
          </cell>
          <cell r="BK46" t="str">
            <v>Plan</v>
          </cell>
          <cell r="BL46" t="str">
            <v>Est</v>
          </cell>
          <cell r="BM46" t="str">
            <v>% var</v>
          </cell>
        </row>
        <row r="47">
          <cell r="C47">
            <v>42</v>
          </cell>
          <cell r="D47" t="str">
            <v>OB Removal</v>
          </cell>
          <cell r="E47" t="str">
            <v>KBCM</v>
          </cell>
          <cell r="F47">
            <v>608.00273309754471</v>
          </cell>
          <cell r="G47">
            <v>0</v>
          </cell>
          <cell r="H47">
            <v>-100</v>
          </cell>
          <cell r="I47">
            <v>683.12667930430177</v>
          </cell>
          <cell r="J47">
            <v>0</v>
          </cell>
          <cell r="K47">
            <v>-100</v>
          </cell>
          <cell r="L47">
            <v>690.58043605621253</v>
          </cell>
          <cell r="M47">
            <v>0</v>
          </cell>
          <cell r="N47">
            <v>-100</v>
          </cell>
          <cell r="O47">
            <v>1981.7098484580588</v>
          </cell>
          <cell r="P47">
            <v>0</v>
          </cell>
          <cell r="Q47">
            <v>-100</v>
          </cell>
          <cell r="R47">
            <v>847.79974031412166</v>
          </cell>
          <cell r="S47">
            <v>0</v>
          </cell>
          <cell r="T47">
            <v>-100</v>
          </cell>
          <cell r="U47">
            <v>2829.5095887721805</v>
          </cell>
          <cell r="V47">
            <v>0</v>
          </cell>
          <cell r="W47">
            <v>-100</v>
          </cell>
          <cell r="X47">
            <v>942.75898786382459</v>
          </cell>
          <cell r="Y47">
            <v>0</v>
          </cell>
          <cell r="Z47">
            <v>-100</v>
          </cell>
          <cell r="AA47">
            <v>803.25987462457101</v>
          </cell>
          <cell r="AB47">
            <v>0</v>
          </cell>
          <cell r="AC47">
            <v>-100</v>
          </cell>
          <cell r="AD47">
            <v>2593.8186028025175</v>
          </cell>
          <cell r="AE47">
            <v>0</v>
          </cell>
          <cell r="AF47">
            <v>-100</v>
          </cell>
          <cell r="AG47">
            <v>4575.5284512605758</v>
          </cell>
          <cell r="AH47">
            <v>0</v>
          </cell>
          <cell r="AI47">
            <v>-100</v>
          </cell>
          <cell r="AJ47">
            <v>1457.5927810424616</v>
          </cell>
          <cell r="AK47">
            <v>0</v>
          </cell>
          <cell r="AL47">
            <v>-100</v>
          </cell>
          <cell r="AM47">
            <v>1294.3360017247669</v>
          </cell>
          <cell r="AN47">
            <v>0</v>
          </cell>
          <cell r="AO47">
            <v>-100</v>
          </cell>
          <cell r="AP47">
            <v>1273.8698608869256</v>
          </cell>
          <cell r="AQ47">
            <v>0</v>
          </cell>
          <cell r="AR47">
            <v>-100</v>
          </cell>
          <cell r="AS47">
            <v>4025.7986436541541</v>
          </cell>
          <cell r="AT47">
            <v>0</v>
          </cell>
          <cell r="AU47">
            <v>-100</v>
          </cell>
          <cell r="AV47">
            <v>1102.3616510639508</v>
          </cell>
          <cell r="AW47">
            <v>0</v>
          </cell>
          <cell r="AX47">
            <v>-100</v>
          </cell>
          <cell r="AY47">
            <v>1011.8061125362592</v>
          </cell>
          <cell r="AZ47">
            <v>0</v>
          </cell>
          <cell r="BA47">
            <v>-100</v>
          </cell>
          <cell r="BB47">
            <v>866.56366342099375</v>
          </cell>
          <cell r="BC47">
            <v>0</v>
          </cell>
          <cell r="BD47">
            <v>-100</v>
          </cell>
          <cell r="BE47">
            <v>2980.7314270212037</v>
          </cell>
          <cell r="BF47">
            <v>0</v>
          </cell>
          <cell r="BG47">
            <v>-100</v>
          </cell>
          <cell r="BH47">
            <v>7006.5300706753578</v>
          </cell>
          <cell r="BI47">
            <v>0</v>
          </cell>
          <cell r="BJ47">
            <v>-100</v>
          </cell>
          <cell r="BK47">
            <v>11582.058521935933</v>
          </cell>
          <cell r="BL47">
            <v>0</v>
          </cell>
          <cell r="BM47">
            <v>-100</v>
          </cell>
        </row>
        <row r="48">
          <cell r="C48">
            <v>43</v>
          </cell>
          <cell r="D48" t="str">
            <v>ROM Production</v>
          </cell>
          <cell r="E48" t="str">
            <v>KTON</v>
          </cell>
          <cell r="F48">
            <v>23.691170905497597</v>
          </cell>
          <cell r="G48">
            <v>0</v>
          </cell>
          <cell r="H48">
            <v>-100</v>
          </cell>
          <cell r="I48">
            <v>32.097838295707504</v>
          </cell>
          <cell r="J48">
            <v>0</v>
          </cell>
          <cell r="K48">
            <v>-100</v>
          </cell>
          <cell r="L48">
            <v>32.6918772934157</v>
          </cell>
          <cell r="M48">
            <v>0</v>
          </cell>
          <cell r="N48">
            <v>-100</v>
          </cell>
          <cell r="O48">
            <v>88.480886494620805</v>
          </cell>
          <cell r="P48">
            <v>0</v>
          </cell>
          <cell r="Q48">
            <v>-100</v>
          </cell>
          <cell r="R48">
            <v>54.034102309752917</v>
          </cell>
          <cell r="S48">
            <v>0</v>
          </cell>
          <cell r="T48">
            <v>-100</v>
          </cell>
          <cell r="U48">
            <v>142.51498880437373</v>
          </cell>
          <cell r="V48">
            <v>0</v>
          </cell>
          <cell r="W48">
            <v>-100</v>
          </cell>
          <cell r="X48">
            <v>55.287269374852549</v>
          </cell>
          <cell r="Y48">
            <v>0</v>
          </cell>
          <cell r="Z48">
            <v>-100</v>
          </cell>
          <cell r="AA48">
            <v>54.786738428294825</v>
          </cell>
          <cell r="AB48">
            <v>0</v>
          </cell>
          <cell r="AC48">
            <v>-100</v>
          </cell>
          <cell r="AD48">
            <v>164.10811011290031</v>
          </cell>
          <cell r="AE48">
            <v>0</v>
          </cell>
          <cell r="AF48">
            <v>-100</v>
          </cell>
          <cell r="AG48">
            <v>252.5889966075211</v>
          </cell>
          <cell r="AH48">
            <v>0</v>
          </cell>
          <cell r="AI48">
            <v>-100</v>
          </cell>
          <cell r="AJ48">
            <v>81.352523197566029</v>
          </cell>
          <cell r="AK48">
            <v>0</v>
          </cell>
          <cell r="AL48">
            <v>-100</v>
          </cell>
          <cell r="AM48">
            <v>58.426917936129342</v>
          </cell>
          <cell r="AN48">
            <v>0</v>
          </cell>
          <cell r="AO48">
            <v>-100</v>
          </cell>
          <cell r="AP48">
            <v>69.450482882853777</v>
          </cell>
          <cell r="AQ48">
            <v>0</v>
          </cell>
          <cell r="AR48">
            <v>-100</v>
          </cell>
          <cell r="AS48">
            <v>209.22992401654915</v>
          </cell>
          <cell r="AT48">
            <v>0</v>
          </cell>
          <cell r="AU48">
            <v>-100</v>
          </cell>
          <cell r="AV48">
            <v>41.38906250283712</v>
          </cell>
          <cell r="AW48">
            <v>0</v>
          </cell>
          <cell r="AX48">
            <v>-100</v>
          </cell>
          <cell r="AY48">
            <v>45.417786217227757</v>
          </cell>
          <cell r="AZ48">
            <v>0</v>
          </cell>
          <cell r="BA48">
            <v>-100</v>
          </cell>
          <cell r="BB48">
            <v>38.266152454666852</v>
          </cell>
          <cell r="BC48">
            <v>0</v>
          </cell>
          <cell r="BD48">
            <v>-100</v>
          </cell>
          <cell r="BE48">
            <v>125.07300117473173</v>
          </cell>
          <cell r="BF48">
            <v>0</v>
          </cell>
          <cell r="BG48">
            <v>-100</v>
          </cell>
          <cell r="BH48">
            <v>334.30292519128091</v>
          </cell>
          <cell r="BI48">
            <v>0</v>
          </cell>
          <cell r="BJ48">
            <v>-100</v>
          </cell>
          <cell r="BK48">
            <v>586.89192179880195</v>
          </cell>
          <cell r="BL48">
            <v>0</v>
          </cell>
          <cell r="BM48">
            <v>-100</v>
          </cell>
        </row>
        <row r="49">
          <cell r="C49">
            <v>44</v>
          </cell>
          <cell r="D49" t="str">
            <v>Stripping Ratio</v>
          </cell>
          <cell r="E49" t="str">
            <v>OB: ROM</v>
          </cell>
          <cell r="F49">
            <v>25.663684396302088</v>
          </cell>
          <cell r="G49" t="e">
            <v>#DIV/0!</v>
          </cell>
          <cell r="H49" t="e">
            <v>#DIV/0!</v>
          </cell>
          <cell r="I49">
            <v>21.282638195471794</v>
          </cell>
          <cell r="J49" t="e">
            <v>#DIV/0!</v>
          </cell>
          <cell r="K49" t="e">
            <v>#DIV/0!</v>
          </cell>
          <cell r="L49">
            <v>21.123914966954153</v>
          </cell>
          <cell r="M49" t="e">
            <v>#DIV/0!</v>
          </cell>
          <cell r="N49" t="e">
            <v>#DIV/0!</v>
          </cell>
          <cell r="O49">
            <v>22.397038806551027</v>
          </cell>
          <cell r="P49" t="e">
            <v>#DIV/0!</v>
          </cell>
          <cell r="Q49" t="e">
            <v>#DIV/0!</v>
          </cell>
          <cell r="R49">
            <v>15.690086520806279</v>
          </cell>
          <cell r="S49" t="e">
            <v>#DIV/0!</v>
          </cell>
          <cell r="T49" t="e">
            <v>#DIV/0!</v>
          </cell>
          <cell r="U49">
            <v>19.854119293067257</v>
          </cell>
          <cell r="V49" t="e">
            <v>#DIV/0!</v>
          </cell>
          <cell r="W49" t="e">
            <v>#DIV/0!</v>
          </cell>
          <cell r="X49">
            <v>17.052008509804232</v>
          </cell>
          <cell r="Y49" t="e">
            <v>#DIV/0!</v>
          </cell>
          <cell r="Z49" t="e">
            <v>#DIV/0!</v>
          </cell>
          <cell r="AA49">
            <v>14.661575002787979</v>
          </cell>
          <cell r="AB49" t="e">
            <v>#DIV/0!</v>
          </cell>
          <cell r="AC49" t="e">
            <v>#DIV/0!</v>
          </cell>
          <cell r="AD49">
            <v>15.805547946521756</v>
          </cell>
          <cell r="AE49" t="e">
            <v>#DIV/0!</v>
          </cell>
          <cell r="AF49" t="e">
            <v>#DIV/0!</v>
          </cell>
          <cell r="AG49">
            <v>18.114520080897041</v>
          </cell>
          <cell r="AH49" t="e">
            <v>#DIV/0!</v>
          </cell>
          <cell r="AI49" t="e">
            <v>#DIV/0!</v>
          </cell>
          <cell r="AJ49">
            <v>17.916995364761728</v>
          </cell>
          <cell r="AK49" t="e">
            <v>#DIV/0!</v>
          </cell>
          <cell r="AL49" t="e">
            <v>#DIV/0!</v>
          </cell>
          <cell r="AM49">
            <v>22.153076825645645</v>
          </cell>
          <cell r="AN49" t="e">
            <v>#DIV/0!</v>
          </cell>
          <cell r="AO49" t="e">
            <v>#DIV/0!</v>
          </cell>
          <cell r="AP49">
            <v>18.342131084036335</v>
          </cell>
          <cell r="AQ49" t="e">
            <v>#DIV/0!</v>
          </cell>
          <cell r="AR49" t="e">
            <v>#DIV/0!</v>
          </cell>
          <cell r="AS49">
            <v>19.241027126386239</v>
          </cell>
          <cell r="AT49" t="e">
            <v>#DIV/0!</v>
          </cell>
          <cell r="AU49" t="e">
            <v>#DIV/0!</v>
          </cell>
          <cell r="AV49">
            <v>26.634129511592263</v>
          </cell>
          <cell r="AW49" t="e">
            <v>#DIV/0!</v>
          </cell>
          <cell r="AX49" t="e">
            <v>#DIV/0!</v>
          </cell>
          <cell r="AY49">
            <v>22.277750564435557</v>
          </cell>
          <cell r="AZ49" t="e">
            <v>#DIV/0!</v>
          </cell>
          <cell r="BA49" t="e">
            <v>#DIV/0!</v>
          </cell>
          <cell r="BB49">
            <v>22.645696204958011</v>
          </cell>
          <cell r="BC49" t="e">
            <v>#DIV/0!</v>
          </cell>
          <cell r="BD49" t="e">
            <v>#DIV/0!</v>
          </cell>
          <cell r="BE49">
            <v>23.831933343128217</v>
          </cell>
          <cell r="BF49" t="e">
            <v>#DIV/0!</v>
          </cell>
          <cell r="BG49" t="e">
            <v>#DIV/0!</v>
          </cell>
          <cell r="BH49">
            <v>20.958626271865175</v>
          </cell>
          <cell r="BI49" t="e">
            <v>#DIV/0!</v>
          </cell>
          <cell r="BJ49" t="e">
            <v>#DIV/0!</v>
          </cell>
          <cell r="BK49">
            <v>19.734567970261633</v>
          </cell>
          <cell r="BL49" t="e">
            <v>#DIV/0!</v>
          </cell>
          <cell r="BM49" t="e">
            <v>#DIV/0!</v>
          </cell>
        </row>
        <row r="50">
          <cell r="C50">
            <v>45</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row>
        <row r="51">
          <cell r="C51">
            <v>46</v>
          </cell>
          <cell r="D51">
            <v>0</v>
          </cell>
          <cell r="E51">
            <v>0</v>
          </cell>
          <cell r="F51" t="str">
            <v>JANUARY</v>
          </cell>
          <cell r="G51">
            <v>0</v>
          </cell>
          <cell r="H51">
            <v>0</v>
          </cell>
          <cell r="I51" t="str">
            <v>FEBRUARY</v>
          </cell>
          <cell r="J51">
            <v>0</v>
          </cell>
          <cell r="K51">
            <v>0</v>
          </cell>
          <cell r="L51" t="str">
            <v>MARCH</v>
          </cell>
          <cell r="M51">
            <v>0</v>
          </cell>
          <cell r="N51">
            <v>0</v>
          </cell>
          <cell r="O51" t="str">
            <v>Q1</v>
          </cell>
          <cell r="P51">
            <v>0</v>
          </cell>
          <cell r="Q51">
            <v>0</v>
          </cell>
          <cell r="R51" t="str">
            <v>APRIL</v>
          </cell>
          <cell r="S51">
            <v>0</v>
          </cell>
          <cell r="T51">
            <v>0</v>
          </cell>
          <cell r="U51" t="str">
            <v>JANUARY - APRIL</v>
          </cell>
          <cell r="V51">
            <v>0</v>
          </cell>
          <cell r="W51">
            <v>0</v>
          </cell>
          <cell r="X51" t="str">
            <v>MAY</v>
          </cell>
          <cell r="Y51">
            <v>0</v>
          </cell>
          <cell r="Z51">
            <v>0</v>
          </cell>
          <cell r="AA51" t="str">
            <v>JUNE</v>
          </cell>
          <cell r="AB51">
            <v>0</v>
          </cell>
          <cell r="AC51">
            <v>0</v>
          </cell>
          <cell r="AD51" t="str">
            <v>Q2</v>
          </cell>
          <cell r="AE51">
            <v>0</v>
          </cell>
          <cell r="AF51">
            <v>0</v>
          </cell>
          <cell r="AG51" t="str">
            <v>1st HALF</v>
          </cell>
          <cell r="AH51">
            <v>0</v>
          </cell>
          <cell r="AI51">
            <v>0</v>
          </cell>
          <cell r="AJ51" t="str">
            <v>JULY</v>
          </cell>
          <cell r="AK51">
            <v>0</v>
          </cell>
          <cell r="AL51">
            <v>0</v>
          </cell>
          <cell r="AM51" t="str">
            <v>AUGUST</v>
          </cell>
          <cell r="AN51">
            <v>0</v>
          </cell>
          <cell r="AO51">
            <v>0</v>
          </cell>
          <cell r="AP51" t="str">
            <v>SEPTEMBER</v>
          </cell>
          <cell r="AQ51">
            <v>0</v>
          </cell>
          <cell r="AR51">
            <v>0</v>
          </cell>
          <cell r="AS51" t="str">
            <v>Q3</v>
          </cell>
          <cell r="AT51">
            <v>0</v>
          </cell>
          <cell r="AU51">
            <v>0</v>
          </cell>
          <cell r="AV51" t="str">
            <v>OCTOBER</v>
          </cell>
          <cell r="AW51">
            <v>0</v>
          </cell>
          <cell r="AX51">
            <v>0</v>
          </cell>
          <cell r="AY51" t="str">
            <v>NOVEMBER</v>
          </cell>
          <cell r="AZ51">
            <v>0</v>
          </cell>
          <cell r="BA51">
            <v>0</v>
          </cell>
          <cell r="BB51" t="str">
            <v>DECEMBER</v>
          </cell>
          <cell r="BC51">
            <v>0</v>
          </cell>
          <cell r="BD51">
            <v>0</v>
          </cell>
          <cell r="BE51" t="str">
            <v>Q4</v>
          </cell>
          <cell r="BF51">
            <v>0</v>
          </cell>
          <cell r="BG51">
            <v>0</v>
          </cell>
          <cell r="BH51" t="str">
            <v>2nd HALF</v>
          </cell>
          <cell r="BI51">
            <v>0</v>
          </cell>
          <cell r="BJ51">
            <v>0</v>
          </cell>
          <cell r="BK51" t="str">
            <v>TOTAL 2012</v>
          </cell>
          <cell r="BL51">
            <v>0</v>
          </cell>
          <cell r="BM51">
            <v>0</v>
          </cell>
        </row>
        <row r="52">
          <cell r="C52">
            <v>47</v>
          </cell>
          <cell r="D52">
            <v>0</v>
          </cell>
          <cell r="E52">
            <v>0</v>
          </cell>
          <cell r="F52" t="str">
            <v>Plan</v>
          </cell>
          <cell r="G52" t="str">
            <v>Actual</v>
          </cell>
          <cell r="H52" t="str">
            <v>% var</v>
          </cell>
          <cell r="I52" t="str">
            <v>Plan</v>
          </cell>
          <cell r="J52" t="str">
            <v>Actual</v>
          </cell>
          <cell r="K52" t="str">
            <v>% var</v>
          </cell>
          <cell r="L52" t="str">
            <v>Plan</v>
          </cell>
          <cell r="M52" t="str">
            <v>Actual</v>
          </cell>
          <cell r="N52" t="str">
            <v>% var</v>
          </cell>
          <cell r="O52" t="str">
            <v>Plan</v>
          </cell>
          <cell r="P52" t="str">
            <v>Actual</v>
          </cell>
          <cell r="Q52" t="str">
            <v>% var</v>
          </cell>
          <cell r="R52" t="str">
            <v>Plan</v>
          </cell>
          <cell r="S52" t="str">
            <v>Est</v>
          </cell>
          <cell r="T52" t="str">
            <v>% var</v>
          </cell>
          <cell r="U52" t="str">
            <v>Plan</v>
          </cell>
          <cell r="V52" t="str">
            <v>Est.</v>
          </cell>
          <cell r="W52" t="str">
            <v>% var</v>
          </cell>
          <cell r="X52" t="str">
            <v>Plan</v>
          </cell>
          <cell r="Y52" t="str">
            <v>Est</v>
          </cell>
          <cell r="Z52" t="str">
            <v>% var</v>
          </cell>
          <cell r="AA52" t="str">
            <v>Plan</v>
          </cell>
          <cell r="AB52" t="str">
            <v>Est</v>
          </cell>
          <cell r="AC52" t="str">
            <v>% var</v>
          </cell>
          <cell r="AD52" t="str">
            <v>Plan</v>
          </cell>
          <cell r="AE52" t="str">
            <v>Est.</v>
          </cell>
          <cell r="AF52" t="str">
            <v>% var</v>
          </cell>
          <cell r="AG52" t="str">
            <v>Plan</v>
          </cell>
          <cell r="AH52" t="str">
            <v>Est</v>
          </cell>
          <cell r="AI52" t="str">
            <v>% var</v>
          </cell>
          <cell r="AJ52" t="str">
            <v>Plan</v>
          </cell>
          <cell r="AK52" t="str">
            <v>Est</v>
          </cell>
          <cell r="AL52" t="str">
            <v>% var</v>
          </cell>
          <cell r="AM52" t="str">
            <v>Plan</v>
          </cell>
          <cell r="AN52" t="str">
            <v>Est</v>
          </cell>
          <cell r="AO52" t="str">
            <v>% var</v>
          </cell>
          <cell r="AP52" t="str">
            <v>Plan</v>
          </cell>
          <cell r="AQ52" t="str">
            <v>Est</v>
          </cell>
          <cell r="AR52" t="str">
            <v>% var</v>
          </cell>
          <cell r="AS52" t="str">
            <v>Plan</v>
          </cell>
          <cell r="AT52" t="str">
            <v>Est.</v>
          </cell>
          <cell r="AU52" t="str">
            <v>% var</v>
          </cell>
          <cell r="AV52" t="str">
            <v>Plan</v>
          </cell>
          <cell r="AW52" t="str">
            <v>Est</v>
          </cell>
          <cell r="AX52" t="str">
            <v>% var</v>
          </cell>
          <cell r="AY52" t="str">
            <v>Plan</v>
          </cell>
          <cell r="AZ52" t="str">
            <v>Est</v>
          </cell>
          <cell r="BA52" t="str">
            <v>% var</v>
          </cell>
          <cell r="BB52" t="str">
            <v>Plan</v>
          </cell>
          <cell r="BC52" t="str">
            <v>Est</v>
          </cell>
          <cell r="BD52" t="str">
            <v>% var</v>
          </cell>
          <cell r="BE52" t="str">
            <v>Plan</v>
          </cell>
          <cell r="BF52" t="str">
            <v>Est.</v>
          </cell>
          <cell r="BG52" t="str">
            <v>% var</v>
          </cell>
          <cell r="BH52" t="str">
            <v>Plan</v>
          </cell>
          <cell r="BI52" t="str">
            <v>Est.</v>
          </cell>
          <cell r="BJ52" t="str">
            <v>% var</v>
          </cell>
          <cell r="BK52" t="str">
            <v>Plan</v>
          </cell>
          <cell r="BL52" t="str">
            <v>Est</v>
          </cell>
          <cell r="BM52" t="str">
            <v>% var</v>
          </cell>
        </row>
        <row r="53">
          <cell r="C53">
            <v>48</v>
          </cell>
          <cell r="D53" t="str">
            <v>OB Removal</v>
          </cell>
          <cell r="E53" t="str">
            <v>KBCM</v>
          </cell>
          <cell r="F53">
            <v>3048.7032097660099</v>
          </cell>
          <cell r="G53">
            <v>4217.6266459999997</v>
          </cell>
          <cell r="H53">
            <v>38.341660562088805</v>
          </cell>
          <cell r="I53">
            <v>3159.4086321886457</v>
          </cell>
          <cell r="J53">
            <v>3562.2179729999998</v>
          </cell>
          <cell r="K53">
            <v>12.749517004779227</v>
          </cell>
          <cell r="L53">
            <v>3361.9393937944778</v>
          </cell>
          <cell r="M53">
            <v>4494.965792</v>
          </cell>
          <cell r="N53">
            <v>33.70157119122613</v>
          </cell>
          <cell r="O53">
            <v>9570.0512357491334</v>
          </cell>
          <cell r="P53">
            <v>12274.810410999999</v>
          </cell>
          <cell r="Q53">
            <v>28.262744980373551</v>
          </cell>
          <cell r="R53">
            <v>3043.8281898689056</v>
          </cell>
          <cell r="S53">
            <v>3283.8046690000001</v>
          </cell>
          <cell r="T53">
            <v>7.8840349770671532</v>
          </cell>
          <cell r="U53">
            <v>12613.879425618039</v>
          </cell>
          <cell r="V53">
            <v>15558.61508</v>
          </cell>
          <cell r="W53">
            <v>23.345202177859552</v>
          </cell>
          <cell r="X53">
            <v>3586.3312042516459</v>
          </cell>
          <cell r="Y53">
            <v>4158.8115214152704</v>
          </cell>
          <cell r="Z53">
            <v>15.96284014384787</v>
          </cell>
          <cell r="AA53">
            <v>3551.8967172042044</v>
          </cell>
          <cell r="AB53">
            <v>4355.1660000000002</v>
          </cell>
          <cell r="AC53">
            <v>22.615220732771508</v>
          </cell>
          <cell r="AD53">
            <v>10182.056111324757</v>
          </cell>
          <cell r="AE53">
            <v>11797.78219041527</v>
          </cell>
          <cell r="AF53">
            <v>15.868367463556392</v>
          </cell>
          <cell r="AG53">
            <v>19752.107347073892</v>
          </cell>
          <cell r="AH53">
            <v>24072.592601415268</v>
          </cell>
          <cell r="AI53">
            <v>21.873540774278041</v>
          </cell>
          <cell r="AJ53">
            <v>2916.0242490723699</v>
          </cell>
          <cell r="AK53">
            <v>3815.1819999999998</v>
          </cell>
          <cell r="AL53">
            <v>30.835057397539305</v>
          </cell>
          <cell r="AM53">
            <v>2715.2810508165339</v>
          </cell>
          <cell r="AN53">
            <v>3543.335</v>
          </cell>
          <cell r="AO53">
            <v>30.496067761915675</v>
          </cell>
          <cell r="AP53">
            <v>3158.9763168224144</v>
          </cell>
          <cell r="AQ53">
            <v>3856.1709999999998</v>
          </cell>
          <cell r="AR53">
            <v>22.070272558386485</v>
          </cell>
          <cell r="AS53">
            <v>8790.2816167113178</v>
          </cell>
          <cell r="AT53">
            <v>11214.688</v>
          </cell>
          <cell r="AU53">
            <v>27.580531420968491</v>
          </cell>
          <cell r="AV53">
            <v>3234.2443152271421</v>
          </cell>
          <cell r="AW53">
            <v>3484.598</v>
          </cell>
          <cell r="AX53">
            <v>7.7407165437121712</v>
          </cell>
          <cell r="AY53">
            <v>3086.2180658380184</v>
          </cell>
          <cell r="AZ53">
            <v>3392.7179999999998</v>
          </cell>
          <cell r="BA53">
            <v>9.931246840743114</v>
          </cell>
          <cell r="BB53">
            <v>2769.6640828793752</v>
          </cell>
          <cell r="BC53">
            <v>3058.0169999999998</v>
          </cell>
          <cell r="BD53">
            <v>10.411115156638402</v>
          </cell>
          <cell r="BE53">
            <v>9090.1264639445362</v>
          </cell>
          <cell r="BF53">
            <v>9935.3329999999987</v>
          </cell>
          <cell r="BG53">
            <v>9.2980723580461238</v>
          </cell>
          <cell r="BH53">
            <v>17880.408080655856</v>
          </cell>
          <cell r="BI53">
            <v>21150.021000000001</v>
          </cell>
          <cell r="BJ53">
            <v>18.28600837629325</v>
          </cell>
          <cell r="BK53">
            <v>37632.515427729741</v>
          </cell>
          <cell r="BL53">
            <v>45222.613601415273</v>
          </cell>
          <cell r="BM53">
            <v>20.16898973511806</v>
          </cell>
        </row>
        <row r="54">
          <cell r="C54">
            <v>49</v>
          </cell>
          <cell r="D54" t="str">
            <v>ROM Production</v>
          </cell>
          <cell r="E54" t="str">
            <v>KTON</v>
          </cell>
          <cell r="F54">
            <v>198.85414164701314</v>
          </cell>
          <cell r="G54">
            <v>228.427311620056</v>
          </cell>
          <cell r="H54">
            <v>14.8717898094063</v>
          </cell>
          <cell r="I54">
            <v>197.95507153111194</v>
          </cell>
          <cell r="J54">
            <v>179.180610922791</v>
          </cell>
          <cell r="K54">
            <v>-9.484202886598041</v>
          </cell>
          <cell r="L54">
            <v>186.16590163734909</v>
          </cell>
          <cell r="M54">
            <v>268.70977289120498</v>
          </cell>
          <cell r="N54">
            <v>44.3388775967423</v>
          </cell>
          <cell r="O54">
            <v>582.97511481547417</v>
          </cell>
          <cell r="P54">
            <v>676.31769543405198</v>
          </cell>
          <cell r="Q54">
            <v>16.011417682575185</v>
          </cell>
          <cell r="R54">
            <v>182.48941104558705</v>
          </cell>
          <cell r="S54">
            <v>170.681223059204</v>
          </cell>
          <cell r="T54">
            <v>-6.4706154284389052</v>
          </cell>
          <cell r="U54">
            <v>765.46452586106125</v>
          </cell>
          <cell r="V54">
            <v>846.99891849325604</v>
          </cell>
          <cell r="W54">
            <v>10.651622626205675</v>
          </cell>
          <cell r="X54">
            <v>223.460658825308</v>
          </cell>
          <cell r="Y54">
            <v>259.7</v>
          </cell>
          <cell r="Z54">
            <v>16.217324948917451</v>
          </cell>
          <cell r="AA54">
            <v>231.44279150094192</v>
          </cell>
          <cell r="AB54">
            <v>284.81877694079571</v>
          </cell>
          <cell r="AC54">
            <v>23.062280356066552</v>
          </cell>
          <cell r="AD54">
            <v>637.39286137183694</v>
          </cell>
          <cell r="AE54">
            <v>715.1999999999997</v>
          </cell>
          <cell r="AF54">
            <v>12.207092884708711</v>
          </cell>
          <cell r="AG54">
            <v>1220.3679761873111</v>
          </cell>
          <cell r="AH54">
            <v>1391.5176954340518</v>
          </cell>
          <cell r="AI54">
            <v>14.02443546424815</v>
          </cell>
          <cell r="AJ54">
            <v>237.26018487134201</v>
          </cell>
          <cell r="AK54">
            <v>215.9</v>
          </cell>
          <cell r="AL54">
            <v>-9.002852662752872</v>
          </cell>
          <cell r="AM54">
            <v>215.74620353313591</v>
          </cell>
          <cell r="AN54">
            <v>213.5</v>
          </cell>
          <cell r="AO54">
            <v>-1.0411323566075743</v>
          </cell>
          <cell r="AP54">
            <v>241.22991078651097</v>
          </cell>
          <cell r="AQ54">
            <v>224.2</v>
          </cell>
          <cell r="AR54">
            <v>-7.0596182417786864</v>
          </cell>
          <cell r="AS54">
            <v>694.2362991909888</v>
          </cell>
          <cell r="AT54">
            <v>653.59999999999991</v>
          </cell>
          <cell r="AU54">
            <v>-5.853381512655476</v>
          </cell>
          <cell r="AV54">
            <v>233.38924446955002</v>
          </cell>
          <cell r="AW54">
            <v>196.69</v>
          </cell>
          <cell r="AX54">
            <v>-15.724479743254888</v>
          </cell>
          <cell r="AY54">
            <v>197.12554916608241</v>
          </cell>
          <cell r="AZ54">
            <v>208.7</v>
          </cell>
          <cell r="BA54">
            <v>5.8716137420451089</v>
          </cell>
          <cell r="BB54">
            <v>173.88093098606601</v>
          </cell>
          <cell r="BC54">
            <v>209.489</v>
          </cell>
          <cell r="BD54">
            <v>20.478420958527916</v>
          </cell>
          <cell r="BE54">
            <v>604.39572462169849</v>
          </cell>
          <cell r="BF54">
            <v>614.87900000000002</v>
          </cell>
          <cell r="BG54">
            <v>1.7345052175647315</v>
          </cell>
          <cell r="BH54">
            <v>1298.6320238126873</v>
          </cell>
          <cell r="BI54">
            <v>1268.4789999999998</v>
          </cell>
          <cell r="BJ54">
            <v>-2.3219066879438595</v>
          </cell>
          <cell r="BK54">
            <v>2518.9999999999982</v>
          </cell>
          <cell r="BL54">
            <v>2659.9966954340516</v>
          </cell>
          <cell r="BM54">
            <v>5.5973281236226091</v>
          </cell>
        </row>
        <row r="55">
          <cell r="C55">
            <v>50</v>
          </cell>
          <cell r="D55" t="str">
            <v>F/C Production</v>
          </cell>
          <cell r="E55" t="str">
            <v>KTON</v>
          </cell>
          <cell r="F55">
            <v>176.44080833333331</v>
          </cell>
          <cell r="G55">
            <v>269.29479599999996</v>
          </cell>
          <cell r="H55">
            <v>52.626140485168371</v>
          </cell>
          <cell r="I55">
            <v>190.48836333333333</v>
          </cell>
          <cell r="J55">
            <v>239.813401</v>
          </cell>
          <cell r="K55">
            <v>25.893989954836965</v>
          </cell>
          <cell r="L55">
            <v>189.28908333333331</v>
          </cell>
          <cell r="M55">
            <v>280.61119999999994</v>
          </cell>
          <cell r="N55">
            <v>48.244787844342127</v>
          </cell>
          <cell r="O55">
            <v>556.218255</v>
          </cell>
          <cell r="P55">
            <v>789.71939699999984</v>
          </cell>
          <cell r="Q55">
            <v>41.980129185080386</v>
          </cell>
          <cell r="R55">
            <v>183.80083833333333</v>
          </cell>
          <cell r="S55">
            <v>189.00686035336113</v>
          </cell>
          <cell r="T55">
            <v>2.832425612002043</v>
          </cell>
          <cell r="U55">
            <v>740.01909333333333</v>
          </cell>
          <cell r="V55">
            <v>978.72625735336101</v>
          </cell>
          <cell r="W55">
            <v>32.256892581622175</v>
          </cell>
          <cell r="X55">
            <v>214.0089383333333</v>
          </cell>
          <cell r="Y55">
            <v>234.84200000000001</v>
          </cell>
          <cell r="Z55">
            <v>9.7346689483678563</v>
          </cell>
          <cell r="AA55">
            <v>213.24095833333331</v>
          </cell>
          <cell r="AB55">
            <v>260.7659259259259</v>
          </cell>
          <cell r="AC55">
            <v>22.286978995049658</v>
          </cell>
          <cell r="AD55">
            <v>611.05073499999992</v>
          </cell>
          <cell r="AE55">
            <v>684.61478627928705</v>
          </cell>
          <cell r="AF55">
            <v>12.038943260462185</v>
          </cell>
          <cell r="AG55">
            <v>1167.26899</v>
          </cell>
          <cell r="AH55">
            <v>1474.3341832792869</v>
          </cell>
          <cell r="AI55">
            <v>26.306292372188079</v>
          </cell>
          <cell r="AJ55">
            <v>214.31312833333334</v>
          </cell>
          <cell r="AK55">
            <v>254.1037037037037</v>
          </cell>
          <cell r="AL55">
            <v>18.566559911570995</v>
          </cell>
          <cell r="AM55">
            <v>198.98421333333332</v>
          </cell>
          <cell r="AN55">
            <v>238.65703703703701</v>
          </cell>
          <cell r="AO55">
            <v>19.937673968760926</v>
          </cell>
          <cell r="AP55">
            <v>220.60089333333332</v>
          </cell>
          <cell r="AQ55">
            <v>264.98481481481485</v>
          </cell>
          <cell r="AR55">
            <v>20.119556548856014</v>
          </cell>
          <cell r="AS55">
            <v>633.89823499999989</v>
          </cell>
          <cell r="AT55">
            <v>757.7455555555556</v>
          </cell>
          <cell r="AU55">
            <v>19.537413691577125</v>
          </cell>
          <cell r="AV55">
            <v>216.92097333333334</v>
          </cell>
          <cell r="AW55">
            <v>251.80037037037036</v>
          </cell>
          <cell r="AX55">
            <v>16.079310589962788</v>
          </cell>
          <cell r="AY55">
            <v>202.93687833333334</v>
          </cell>
          <cell r="AZ55">
            <v>250.52370370370375</v>
          </cell>
          <cell r="BA55">
            <v>23.449077250615243</v>
          </cell>
          <cell r="BB55">
            <v>172.02482833333332</v>
          </cell>
          <cell r="BC55">
            <v>251.27296296296296</v>
          </cell>
          <cell r="BD55">
            <v>46.067846948273164</v>
          </cell>
          <cell r="BE55">
            <v>591.88267999999994</v>
          </cell>
          <cell r="BF55">
            <v>753.59703703703713</v>
          </cell>
          <cell r="BG55">
            <v>27.322028925907617</v>
          </cell>
          <cell r="BH55">
            <v>1225.7809149999998</v>
          </cell>
          <cell r="BI55">
            <v>1511.3425925925926</v>
          </cell>
          <cell r="BJ55">
            <v>23.296306387066959</v>
          </cell>
          <cell r="BK55">
            <v>2393.0499050000003</v>
          </cell>
          <cell r="BL55">
            <v>2985.6767758718797</v>
          </cell>
          <cell r="BM55">
            <v>24.764501134458346</v>
          </cell>
        </row>
        <row r="56">
          <cell r="C56">
            <v>51</v>
          </cell>
          <cell r="D56" t="str">
            <v>Stripping Ratio</v>
          </cell>
          <cell r="E56" t="str">
            <v>OB: ROM</v>
          </cell>
          <cell r="F56">
            <v>15.331353848177708</v>
          </cell>
          <cell r="G56">
            <v>18.463758191118554</v>
          </cell>
          <cell r="H56">
            <v>20.431361600287936</v>
          </cell>
          <cell r="I56">
            <v>15.960230812738192</v>
          </cell>
          <cell r="J56">
            <v>19.880599550667682</v>
          </cell>
          <cell r="K56">
            <v>24.563358662711583</v>
          </cell>
          <cell r="L56">
            <v>18.058835502236768</v>
          </cell>
          <cell r="M56">
            <v>16.727957988412719</v>
          </cell>
          <cell r="N56">
            <v>-7.3696751579536048</v>
          </cell>
          <cell r="O56">
            <v>16.415882929716972</v>
          </cell>
          <cell r="P56">
            <v>18.149473973355352</v>
          </cell>
          <cell r="Q56">
            <v>10.560449602745003</v>
          </cell>
          <cell r="R56">
            <v>16.679478400577104</v>
          </cell>
          <cell r="S56">
            <v>19.239402027608804</v>
          </cell>
          <cell r="T56">
            <v>15.347743889539906</v>
          </cell>
          <cell r="U56">
            <v>16.478725008750533</v>
          </cell>
          <cell r="V56">
            <v>18.369108555271289</v>
          </cell>
          <cell r="W56">
            <v>11.471661463595781</v>
          </cell>
          <cell r="X56">
            <v>16.049049631842742</v>
          </cell>
          <cell r="Y56">
            <v>16.0139065129583</v>
          </cell>
          <cell r="Z56">
            <v>-0.21897320832452583</v>
          </cell>
          <cell r="AA56">
            <v>15.346758886589686</v>
          </cell>
          <cell r="AB56">
            <v>15.291007309203119</v>
          </cell>
          <cell r="AC56">
            <v>-0.36327916401478527</v>
          </cell>
          <cell r="AD56">
            <v>15.974537413880501</v>
          </cell>
          <cell r="AE56">
            <v>16.495780467582879</v>
          </cell>
          <cell r="AF56">
            <v>3.2629618010062833</v>
          </cell>
          <cell r="AG56">
            <v>16.185370095324586</v>
          </cell>
          <cell r="AH56">
            <v>17.299523161224606</v>
          </cell>
          <cell r="AI56">
            <v>6.883704600748433</v>
          </cell>
          <cell r="AJ56">
            <v>12.290407051033991</v>
          </cell>
          <cell r="AK56">
            <v>17.671060676238998</v>
          </cell>
          <cell r="AL56">
            <v>43.779295534010267</v>
          </cell>
          <cell r="AM56">
            <v>12.585533401515919</v>
          </cell>
          <cell r="AN56">
            <v>16.596416861826697</v>
          </cell>
          <cell r="AO56">
            <v>31.868998574408213</v>
          </cell>
          <cell r="AP56">
            <v>13.095292812250451</v>
          </cell>
          <cell r="AQ56">
            <v>17.199692239072256</v>
          </cell>
          <cell r="AR56">
            <v>31.342555570671937</v>
          </cell>
          <cell r="AS56">
            <v>12.661800638996919</v>
          </cell>
          <cell r="AT56">
            <v>17.158335373317016</v>
          </cell>
          <cell r="AU56">
            <v>35.512600952437026</v>
          </cell>
          <cell r="AV56">
            <v>13.857726488544804</v>
          </cell>
          <cell r="AW56">
            <v>17.716192994051553</v>
          </cell>
          <cell r="AX56">
            <v>27.843430945878957</v>
          </cell>
          <cell r="AY56">
            <v>15.656103832780271</v>
          </cell>
          <cell r="AZ56">
            <v>16.256435074269287</v>
          </cell>
          <cell r="BA56">
            <v>3.834486842327022</v>
          </cell>
          <cell r="BB56">
            <v>15.928509625367274</v>
          </cell>
          <cell r="BC56">
            <v>14.597506312980633</v>
          </cell>
          <cell r="BD56">
            <v>-8.3561070287889656</v>
          </cell>
          <cell r="BE56">
            <v>15.040024430408074</v>
          </cell>
          <cell r="BF56">
            <v>16.158192099583818</v>
          </cell>
          <cell r="BG56">
            <v>7.4346133834398644</v>
          </cell>
          <cell r="BH56">
            <v>13.768648664738995</v>
          </cell>
          <cell r="BI56">
            <v>16.673528690660234</v>
          </cell>
          <cell r="BJ56">
            <v>21.097785967627527</v>
          </cell>
          <cell r="BK56">
            <v>14.939466227760924</v>
          </cell>
          <cell r="BL56">
            <v>17.00100367757636</v>
          </cell>
          <cell r="BM56">
            <v>13.799271127803955</v>
          </cell>
        </row>
        <row r="57">
          <cell r="C57">
            <v>52</v>
          </cell>
          <cell r="D57" t="str">
            <v>Hauling</v>
          </cell>
          <cell r="E57" t="str">
            <v>KTON</v>
          </cell>
          <cell r="F57">
            <v>168.56736001551263</v>
          </cell>
          <cell r="G57">
            <v>192.29906392827937</v>
          </cell>
          <cell r="H57">
            <v>14.078469230687835</v>
          </cell>
          <cell r="I57">
            <v>182.33396082976745</v>
          </cell>
          <cell r="J57">
            <v>247.37767832850216</v>
          </cell>
          <cell r="K57">
            <v>35.672848438509767</v>
          </cell>
          <cell r="L57">
            <v>181.15865970490844</v>
          </cell>
          <cell r="M57">
            <v>255.61235835396388</v>
          </cell>
          <cell r="N57">
            <v>41.098614203888445</v>
          </cell>
          <cell r="O57">
            <v>532.05998055018858</v>
          </cell>
          <cell r="P57">
            <v>695.28910061074544</v>
          </cell>
          <cell r="Q57">
            <v>30.678706542026728</v>
          </cell>
          <cell r="R57">
            <v>175.78017486607675</v>
          </cell>
          <cell r="S57">
            <v>209.8438751560756</v>
          </cell>
          <cell r="T57">
            <v>19.378579134962902</v>
          </cell>
          <cell r="U57">
            <v>707.84015541626536</v>
          </cell>
          <cell r="V57">
            <v>905.132975766821</v>
          </cell>
          <cell r="W57">
            <v>27.872510317605819</v>
          </cell>
          <cell r="X57">
            <v>205.38410051633645</v>
          </cell>
          <cell r="Y57">
            <v>225</v>
          </cell>
          <cell r="Z57">
            <v>9.5508364251902194</v>
          </cell>
          <cell r="AA57">
            <v>204.63143426833335</v>
          </cell>
          <cell r="AB57">
            <v>250</v>
          </cell>
          <cell r="AC57">
            <v>22.170868270499838</v>
          </cell>
          <cell r="AD57">
            <v>585.79570965074652</v>
          </cell>
          <cell r="AE57">
            <v>684.84387515607557</v>
          </cell>
          <cell r="AF57">
            <v>16.908311869402716</v>
          </cell>
          <cell r="AG57">
            <v>1117.855690200935</v>
          </cell>
          <cell r="AH57">
            <v>1380.1329757668209</v>
          </cell>
          <cell r="AI57">
            <v>23.462535268639321</v>
          </cell>
          <cell r="AJ57">
            <v>205.68223019682645</v>
          </cell>
          <cell r="AK57">
            <v>250</v>
          </cell>
          <cell r="AL57">
            <v>21.546717847605944</v>
          </cell>
          <cell r="AM57">
            <v>190.65982420700772</v>
          </cell>
          <cell r="AN57">
            <v>250</v>
          </cell>
          <cell r="AO57">
            <v>31.123586754472228</v>
          </cell>
          <cell r="AP57">
            <v>211.84424911889744</v>
          </cell>
          <cell r="AQ57">
            <v>250</v>
          </cell>
          <cell r="AR57">
            <v>18.011228079025017</v>
          </cell>
          <cell r="AS57">
            <v>608.18630352273158</v>
          </cell>
          <cell r="AT57">
            <v>750</v>
          </cell>
          <cell r="AU57">
            <v>23.317476183836487</v>
          </cell>
          <cell r="AV57">
            <v>208.23784169361537</v>
          </cell>
          <cell r="AW57">
            <v>250</v>
          </cell>
          <cell r="AX57">
            <v>20.055028407291196</v>
          </cell>
          <cell r="AY57">
            <v>194.53349347754357</v>
          </cell>
          <cell r="AZ57">
            <v>250</v>
          </cell>
          <cell r="BA57">
            <v>28.512574123313801</v>
          </cell>
          <cell r="BB57">
            <v>164.23967110517421</v>
          </cell>
          <cell r="BC57">
            <v>250</v>
          </cell>
          <cell r="BD57">
            <v>52.2165736924226</v>
          </cell>
          <cell r="BE57">
            <v>567.01100627633321</v>
          </cell>
          <cell r="BF57">
            <v>750</v>
          </cell>
          <cell r="BG57">
            <v>32.272564676546509</v>
          </cell>
          <cell r="BH57">
            <v>1175.1973097990649</v>
          </cell>
          <cell r="BI57">
            <v>1500</v>
          </cell>
          <cell r="BJ57">
            <v>27.638141058752918</v>
          </cell>
          <cell r="BK57">
            <v>2293.0529999999999</v>
          </cell>
          <cell r="BL57">
            <v>2880.1329757668209</v>
          </cell>
          <cell r="BM57">
            <v>25.602547161658322</v>
          </cell>
        </row>
        <row r="58">
          <cell r="C58">
            <v>53</v>
          </cell>
          <cell r="D58" t="str">
            <v>ROM Stock</v>
          </cell>
          <cell r="E58" t="str">
            <v>KTON</v>
          </cell>
          <cell r="F58">
            <v>48.538556313679834</v>
          </cell>
          <cell r="G58">
            <v>398.10576599999996</v>
          </cell>
          <cell r="H58">
            <v>720.18460422935993</v>
          </cell>
          <cell r="I58">
            <v>56.005264511458449</v>
          </cell>
          <cell r="J58">
            <v>327.45264299999997</v>
          </cell>
          <cell r="K58">
            <v>484.68189706166731</v>
          </cell>
          <cell r="L58">
            <v>52.882082815474234</v>
          </cell>
          <cell r="M58">
            <v>315.55144589120482</v>
          </cell>
          <cell r="N58">
            <v>496.7076731684042</v>
          </cell>
          <cell r="O58">
            <v>52.882082815474234</v>
          </cell>
          <cell r="P58">
            <v>315.55144589120482</v>
          </cell>
          <cell r="Q58">
            <v>496.7076731684042</v>
          </cell>
          <cell r="R58">
            <v>51.570655527727951</v>
          </cell>
          <cell r="S58">
            <v>313.27196299999997</v>
          </cell>
          <cell r="T58">
            <v>507.46166554265199</v>
          </cell>
          <cell r="U58">
            <v>51.570655527727951</v>
          </cell>
          <cell r="V58">
            <v>313.27196299999997</v>
          </cell>
          <cell r="W58">
            <v>507.46166554265199</v>
          </cell>
          <cell r="X58">
            <v>61.022376019702648</v>
          </cell>
          <cell r="Y58">
            <v>338.12996299999998</v>
          </cell>
          <cell r="Z58">
            <v>454.10815680272106</v>
          </cell>
          <cell r="AA58">
            <v>79.22420918731126</v>
          </cell>
          <cell r="AB58">
            <v>362.18281401486979</v>
          </cell>
          <cell r="AC58">
            <v>357.16179149047014</v>
          </cell>
          <cell r="AD58">
            <v>79.22420918731126</v>
          </cell>
          <cell r="AE58">
            <v>362.18281401486979</v>
          </cell>
          <cell r="AF58">
            <v>357.16179149047014</v>
          </cell>
          <cell r="AG58">
            <v>79.22420918731126</v>
          </cell>
          <cell r="AH58">
            <v>362.18281401486979</v>
          </cell>
          <cell r="AI58">
            <v>357.16179149047014</v>
          </cell>
          <cell r="AJ58">
            <v>102.17126572531993</v>
          </cell>
          <cell r="AK58">
            <v>323.9791103111661</v>
          </cell>
          <cell r="AL58">
            <v>217.09415363626849</v>
          </cell>
          <cell r="AM58">
            <v>118.93325592512255</v>
          </cell>
          <cell r="AN58">
            <v>298.82207327412908</v>
          </cell>
          <cell r="AO58">
            <v>151.25190675201904</v>
          </cell>
          <cell r="AP58">
            <v>139.56227337830018</v>
          </cell>
          <cell r="AQ58">
            <v>258.03725845931422</v>
          </cell>
          <cell r="AR58">
            <v>84.890409286952121</v>
          </cell>
          <cell r="AS58">
            <v>139.56227337830018</v>
          </cell>
          <cell r="AT58">
            <v>258.03725845931422</v>
          </cell>
          <cell r="AU58">
            <v>84.890409286952121</v>
          </cell>
          <cell r="AV58">
            <v>156.03054451451686</v>
          </cell>
          <cell r="AW58">
            <v>202.92688808894385</v>
          </cell>
          <cell r="AX58">
            <v>30.055873816465358</v>
          </cell>
          <cell r="AY58">
            <v>150.21921534726593</v>
          </cell>
          <cell r="AZ58">
            <v>161.10318438524007</v>
          </cell>
          <cell r="BA58">
            <v>7.2453906864134305</v>
          </cell>
          <cell r="BB58">
            <v>152.07531799999865</v>
          </cell>
          <cell r="BC58">
            <v>119.31922142227714</v>
          </cell>
          <cell r="BD58">
            <v>-21.539390486575737</v>
          </cell>
          <cell r="BE58">
            <v>152.07531799999865</v>
          </cell>
          <cell r="BF58">
            <v>119.31922142227714</v>
          </cell>
          <cell r="BG58">
            <v>-21.539390486575737</v>
          </cell>
          <cell r="BH58">
            <v>152.07531799999865</v>
          </cell>
          <cell r="BI58">
            <v>119.31922142227714</v>
          </cell>
          <cell r="BJ58">
            <v>-21.539390486575737</v>
          </cell>
          <cell r="BK58">
            <v>152.07531799999865</v>
          </cell>
          <cell r="BL58">
            <v>119.31922142227714</v>
          </cell>
          <cell r="BM58">
            <v>-21.539390486575737</v>
          </cell>
        </row>
        <row r="59">
          <cell r="C59">
            <v>54</v>
          </cell>
          <cell r="D59" t="str">
            <v>FC Stock</v>
          </cell>
          <cell r="E59" t="str">
            <v>KTON</v>
          </cell>
          <cell r="F59">
            <v>174.14482343008709</v>
          </cell>
          <cell r="G59">
            <v>145.11597499999999</v>
          </cell>
          <cell r="H59">
            <v>-16.66937199642982</v>
          </cell>
          <cell r="I59">
            <v>167.63318676342038</v>
          </cell>
          <cell r="J59">
            <v>167.06237610892231</v>
          </cell>
          <cell r="K59">
            <v>-0.34051172415140946</v>
          </cell>
          <cell r="L59">
            <v>167.92227009675372</v>
          </cell>
          <cell r="M59">
            <v>121.65334610892228</v>
          </cell>
          <cell r="N59">
            <v>-27.553774708483957</v>
          </cell>
          <cell r="O59">
            <v>167.92227009675372</v>
          </cell>
          <cell r="P59">
            <v>121.65334610892228</v>
          </cell>
          <cell r="Q59">
            <v>-27.553774708483957</v>
          </cell>
          <cell r="R59">
            <v>152.22310843008708</v>
          </cell>
          <cell r="S59">
            <v>94.006206999999989</v>
          </cell>
          <cell r="T59">
            <v>-38.24445711987606</v>
          </cell>
          <cell r="U59">
            <v>152.22310843008708</v>
          </cell>
          <cell r="V59">
            <v>94.006206999999989</v>
          </cell>
          <cell r="W59">
            <v>-38.24445711987606</v>
          </cell>
          <cell r="X59">
            <v>185.23204676342039</v>
          </cell>
          <cell r="Y59">
            <v>125.89820700000001</v>
          </cell>
          <cell r="Z59">
            <v>-32.032167651422618</v>
          </cell>
          <cell r="AA59">
            <v>157.4730050967537</v>
          </cell>
          <cell r="AB59">
            <v>287.66413292592591</v>
          </cell>
          <cell r="AC59">
            <v>82.675203759006749</v>
          </cell>
          <cell r="AD59">
            <v>157.4730050967537</v>
          </cell>
          <cell r="AE59">
            <v>287.66413292592591</v>
          </cell>
          <cell r="AF59">
            <v>82.675203759006749</v>
          </cell>
          <cell r="AG59">
            <v>157.4730050967537</v>
          </cell>
          <cell r="AH59">
            <v>287.66413292592591</v>
          </cell>
          <cell r="AI59">
            <v>82.675203759006749</v>
          </cell>
          <cell r="AJ59">
            <v>172.78613343008701</v>
          </cell>
          <cell r="AK59">
            <v>353.01783662962964</v>
          </cell>
          <cell r="AL59">
            <v>104.30912459330439</v>
          </cell>
          <cell r="AM59">
            <v>172.77034676342032</v>
          </cell>
          <cell r="AN59">
            <v>331.67487366666666</v>
          </cell>
          <cell r="AO59">
            <v>91.974421467613951</v>
          </cell>
          <cell r="AP59">
            <v>164.37124009675364</v>
          </cell>
          <cell r="AQ59">
            <v>283.90968848148151</v>
          </cell>
          <cell r="AR59">
            <v>72.72467392371324</v>
          </cell>
          <cell r="AS59">
            <v>164.37124009675364</v>
          </cell>
          <cell r="AT59">
            <v>283.90968848148151</v>
          </cell>
          <cell r="AU59">
            <v>72.72467392371324</v>
          </cell>
          <cell r="AV59">
            <v>152.292213430087</v>
          </cell>
          <cell r="AW59">
            <v>303.96005885185184</v>
          </cell>
          <cell r="AX59">
            <v>99.590019742796116</v>
          </cell>
          <cell r="AY59">
            <v>130.22909176342034</v>
          </cell>
          <cell r="AZ59">
            <v>291.48376255555559</v>
          </cell>
          <cell r="BA59">
            <v>123.82384658343257</v>
          </cell>
          <cell r="BB59">
            <v>126.75392009675369</v>
          </cell>
          <cell r="BC59">
            <v>303.70672551851857</v>
          </cell>
          <cell r="BD59">
            <v>139.60341840843535</v>
          </cell>
          <cell r="BE59">
            <v>126.75392009675369</v>
          </cell>
          <cell r="BF59">
            <v>303.70672551851857</v>
          </cell>
          <cell r="BG59">
            <v>139.60341840843535</v>
          </cell>
          <cell r="BH59">
            <v>126.75392009675369</v>
          </cell>
          <cell r="BI59">
            <v>303.70672551851857</v>
          </cell>
          <cell r="BJ59">
            <v>139.60341840843535</v>
          </cell>
          <cell r="BK59">
            <v>126.75392009675369</v>
          </cell>
          <cell r="BL59">
            <v>303.70672551851857</v>
          </cell>
          <cell r="BM59">
            <v>139.60341840843535</v>
          </cell>
        </row>
        <row r="60">
          <cell r="C60">
            <v>55</v>
          </cell>
          <cell r="D60" t="str">
            <v>Sales</v>
          </cell>
          <cell r="E60" t="str">
            <v>KTON</v>
          </cell>
          <cell r="F60">
            <v>123.5</v>
          </cell>
          <cell r="G60">
            <v>70.682000000000002</v>
          </cell>
          <cell r="H60">
            <v>-42.767611336032388</v>
          </cell>
          <cell r="I60">
            <v>197</v>
          </cell>
          <cell r="J60">
            <v>217.86699999999999</v>
          </cell>
          <cell r="K60">
            <v>10.592385786802025</v>
          </cell>
          <cell r="L60">
            <v>189</v>
          </cell>
          <cell r="M60">
            <v>326.44099999999997</v>
          </cell>
          <cell r="N60">
            <v>72.7201058201058</v>
          </cell>
          <cell r="O60">
            <v>509.5</v>
          </cell>
          <cell r="P60">
            <v>614.99</v>
          </cell>
          <cell r="Q60">
            <v>20.704612365063792</v>
          </cell>
          <cell r="R60">
            <v>199.5</v>
          </cell>
          <cell r="S60">
            <v>216.654</v>
          </cell>
          <cell r="T60">
            <v>8.5984962406015022</v>
          </cell>
          <cell r="U60">
            <v>709</v>
          </cell>
          <cell r="V60">
            <v>831.64400000000001</v>
          </cell>
          <cell r="W60">
            <v>17.298166431593796</v>
          </cell>
          <cell r="X60">
            <v>181</v>
          </cell>
          <cell r="Y60">
            <v>202.95</v>
          </cell>
          <cell r="Z60">
            <v>12.127071823204414</v>
          </cell>
          <cell r="AA60">
            <v>241</v>
          </cell>
          <cell r="AB60">
            <v>99.000000000000014</v>
          </cell>
          <cell r="AC60">
            <v>-58.921161825726145</v>
          </cell>
          <cell r="AD60">
            <v>621.5</v>
          </cell>
          <cell r="AE60">
            <v>518.60400000000004</v>
          </cell>
          <cell r="AF60">
            <v>-16.556074014481087</v>
          </cell>
          <cell r="AG60">
            <v>1131</v>
          </cell>
          <cell r="AH60">
            <v>1133.5940000000001</v>
          </cell>
          <cell r="AI60">
            <v>0.22935455349248901</v>
          </cell>
          <cell r="AJ60">
            <v>199</v>
          </cell>
          <cell r="AK60">
            <v>188.75</v>
          </cell>
          <cell r="AL60">
            <v>-5.1507537688442211</v>
          </cell>
          <cell r="AM60">
            <v>199</v>
          </cell>
          <cell r="AN60">
            <v>260</v>
          </cell>
          <cell r="AO60">
            <v>30.653266331658291</v>
          </cell>
          <cell r="AP60">
            <v>229</v>
          </cell>
          <cell r="AQ60">
            <v>312.75</v>
          </cell>
          <cell r="AR60">
            <v>36.572052401746724</v>
          </cell>
          <cell r="AS60">
            <v>627</v>
          </cell>
          <cell r="AT60">
            <v>761.5</v>
          </cell>
          <cell r="AU60">
            <v>21.451355661881976</v>
          </cell>
          <cell r="AV60">
            <v>229</v>
          </cell>
          <cell r="AW60">
            <v>231.75</v>
          </cell>
          <cell r="AX60">
            <v>1.2008733624454149</v>
          </cell>
          <cell r="AY60">
            <v>225</v>
          </cell>
          <cell r="AZ60">
            <v>263</v>
          </cell>
          <cell r="BA60">
            <v>16.888888888888889</v>
          </cell>
          <cell r="BB60">
            <v>175.5</v>
          </cell>
          <cell r="BC60">
            <v>239.05</v>
          </cell>
          <cell r="BD60">
            <v>36.21082621082622</v>
          </cell>
          <cell r="BE60">
            <v>629.5</v>
          </cell>
          <cell r="BF60">
            <v>733.8</v>
          </cell>
          <cell r="BG60">
            <v>16.568705321683868</v>
          </cell>
          <cell r="BH60">
            <v>1256.5</v>
          </cell>
          <cell r="BI60">
            <v>1495.3</v>
          </cell>
          <cell r="BJ60">
            <v>19.005173099880619</v>
          </cell>
          <cell r="BK60">
            <v>2387.5</v>
          </cell>
          <cell r="BL60">
            <v>2628.8940000000002</v>
          </cell>
          <cell r="BM60">
            <v>10.110743455497392</v>
          </cell>
        </row>
        <row r="61">
          <cell r="C61">
            <v>56</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row>
        <row r="62">
          <cell r="C62">
            <v>57</v>
          </cell>
          <cell r="D62">
            <v>0</v>
          </cell>
          <cell r="E62">
            <v>0</v>
          </cell>
          <cell r="F62" t="str">
            <v>JANUARY</v>
          </cell>
          <cell r="G62">
            <v>0</v>
          </cell>
          <cell r="H62">
            <v>0</v>
          </cell>
          <cell r="I62" t="str">
            <v>FEBRUARY</v>
          </cell>
          <cell r="J62">
            <v>0</v>
          </cell>
          <cell r="K62">
            <v>0</v>
          </cell>
          <cell r="L62" t="str">
            <v>MARCH</v>
          </cell>
          <cell r="M62">
            <v>0</v>
          </cell>
          <cell r="N62">
            <v>0</v>
          </cell>
          <cell r="O62" t="str">
            <v>Q1</v>
          </cell>
          <cell r="P62">
            <v>0</v>
          </cell>
          <cell r="Q62">
            <v>0</v>
          </cell>
          <cell r="R62" t="str">
            <v>APRIL</v>
          </cell>
          <cell r="S62">
            <v>0</v>
          </cell>
          <cell r="T62">
            <v>0</v>
          </cell>
          <cell r="U62" t="str">
            <v>JANUARY - APRIL</v>
          </cell>
          <cell r="V62">
            <v>0</v>
          </cell>
          <cell r="W62">
            <v>0</v>
          </cell>
          <cell r="X62" t="str">
            <v>MAY</v>
          </cell>
          <cell r="Y62">
            <v>0</v>
          </cell>
          <cell r="Z62">
            <v>0</v>
          </cell>
          <cell r="AA62" t="str">
            <v>JUNE</v>
          </cell>
          <cell r="AB62">
            <v>0</v>
          </cell>
          <cell r="AC62">
            <v>0</v>
          </cell>
          <cell r="AD62" t="str">
            <v>Q2</v>
          </cell>
          <cell r="AE62">
            <v>0</v>
          </cell>
          <cell r="AF62">
            <v>0</v>
          </cell>
          <cell r="AG62" t="str">
            <v>1st HALF</v>
          </cell>
          <cell r="AH62">
            <v>0</v>
          </cell>
          <cell r="AI62">
            <v>0</v>
          </cell>
          <cell r="AJ62" t="str">
            <v>JULY</v>
          </cell>
          <cell r="AK62">
            <v>0</v>
          </cell>
          <cell r="AL62">
            <v>0</v>
          </cell>
          <cell r="AM62" t="str">
            <v>AUGUST</v>
          </cell>
          <cell r="AN62">
            <v>0</v>
          </cell>
          <cell r="AO62">
            <v>0</v>
          </cell>
          <cell r="AP62" t="str">
            <v>SEPTEMBER</v>
          </cell>
          <cell r="AQ62">
            <v>0</v>
          </cell>
          <cell r="AR62">
            <v>0</v>
          </cell>
          <cell r="AS62" t="str">
            <v>Q3</v>
          </cell>
          <cell r="AT62">
            <v>0</v>
          </cell>
          <cell r="AU62">
            <v>0</v>
          </cell>
          <cell r="AV62" t="str">
            <v>OCTOBER</v>
          </cell>
          <cell r="AW62">
            <v>0</v>
          </cell>
          <cell r="AX62">
            <v>0</v>
          </cell>
          <cell r="AY62" t="str">
            <v>NOVEMBER</v>
          </cell>
          <cell r="AZ62">
            <v>0</v>
          </cell>
          <cell r="BA62">
            <v>0</v>
          </cell>
          <cell r="BB62" t="str">
            <v>DECEMBER</v>
          </cell>
          <cell r="BC62">
            <v>0</v>
          </cell>
          <cell r="BD62">
            <v>0</v>
          </cell>
          <cell r="BE62" t="str">
            <v>Q4</v>
          </cell>
          <cell r="BF62">
            <v>0</v>
          </cell>
          <cell r="BG62">
            <v>0</v>
          </cell>
          <cell r="BH62" t="str">
            <v>2nd HALF</v>
          </cell>
          <cell r="BI62">
            <v>0</v>
          </cell>
          <cell r="BJ62">
            <v>0</v>
          </cell>
          <cell r="BK62" t="str">
            <v>TOTAL 2012</v>
          </cell>
          <cell r="BL62">
            <v>0</v>
          </cell>
          <cell r="BM62">
            <v>0</v>
          </cell>
        </row>
        <row r="63">
          <cell r="C63">
            <v>58</v>
          </cell>
          <cell r="D63">
            <v>0</v>
          </cell>
          <cell r="E63">
            <v>0</v>
          </cell>
          <cell r="F63" t="str">
            <v>Plan</v>
          </cell>
          <cell r="G63" t="str">
            <v>Actual</v>
          </cell>
          <cell r="H63" t="str">
            <v>% var</v>
          </cell>
          <cell r="I63" t="str">
            <v>Plan</v>
          </cell>
          <cell r="J63" t="str">
            <v>Actual</v>
          </cell>
          <cell r="K63" t="str">
            <v>% var</v>
          </cell>
          <cell r="L63" t="str">
            <v>Plan</v>
          </cell>
          <cell r="M63" t="str">
            <v>Actual</v>
          </cell>
          <cell r="N63" t="str">
            <v>% var</v>
          </cell>
          <cell r="O63" t="str">
            <v>Plan</v>
          </cell>
          <cell r="P63" t="str">
            <v>Actual</v>
          </cell>
          <cell r="Q63" t="str">
            <v>% var</v>
          </cell>
          <cell r="R63" t="str">
            <v>Plan</v>
          </cell>
          <cell r="S63" t="str">
            <v>Est</v>
          </cell>
          <cell r="T63" t="str">
            <v>% var</v>
          </cell>
          <cell r="U63" t="str">
            <v>Plan</v>
          </cell>
          <cell r="V63" t="str">
            <v>Est.</v>
          </cell>
          <cell r="W63" t="str">
            <v>% var</v>
          </cell>
          <cell r="X63" t="str">
            <v>Plan</v>
          </cell>
          <cell r="Y63" t="str">
            <v>Est</v>
          </cell>
          <cell r="Z63" t="str">
            <v>% var</v>
          </cell>
          <cell r="AA63" t="str">
            <v>Plan</v>
          </cell>
          <cell r="AB63" t="str">
            <v>Est</v>
          </cell>
          <cell r="AC63" t="str">
            <v>% var</v>
          </cell>
          <cell r="AD63" t="str">
            <v>Plan</v>
          </cell>
          <cell r="AE63" t="str">
            <v>Est.</v>
          </cell>
          <cell r="AF63" t="str">
            <v>% var</v>
          </cell>
          <cell r="AG63" t="str">
            <v>Plan</v>
          </cell>
          <cell r="AH63" t="str">
            <v>Est</v>
          </cell>
          <cell r="AI63" t="str">
            <v>% var</v>
          </cell>
          <cell r="AJ63" t="str">
            <v>Plan</v>
          </cell>
          <cell r="AK63" t="str">
            <v>Est</v>
          </cell>
          <cell r="AL63" t="str">
            <v>% var</v>
          </cell>
          <cell r="AM63" t="str">
            <v>Plan</v>
          </cell>
          <cell r="AN63" t="str">
            <v>Est</v>
          </cell>
          <cell r="AO63" t="str">
            <v>% var</v>
          </cell>
          <cell r="AP63" t="str">
            <v>Plan</v>
          </cell>
          <cell r="AQ63" t="str">
            <v>Est</v>
          </cell>
          <cell r="AR63" t="str">
            <v>% var</v>
          </cell>
          <cell r="AS63" t="str">
            <v>Plan</v>
          </cell>
          <cell r="AT63" t="str">
            <v>Est.</v>
          </cell>
          <cell r="AU63" t="str">
            <v>% var</v>
          </cell>
          <cell r="AV63" t="str">
            <v>Plan</v>
          </cell>
          <cell r="AW63" t="str">
            <v>Est</v>
          </cell>
          <cell r="AX63" t="str">
            <v>% var</v>
          </cell>
          <cell r="AY63" t="str">
            <v>Plan</v>
          </cell>
          <cell r="AZ63" t="str">
            <v>Est</v>
          </cell>
          <cell r="BA63" t="str">
            <v>% var</v>
          </cell>
          <cell r="BB63" t="str">
            <v>Plan</v>
          </cell>
          <cell r="BC63" t="str">
            <v>Est</v>
          </cell>
          <cell r="BD63" t="str">
            <v>% var</v>
          </cell>
          <cell r="BE63" t="str">
            <v>Plan</v>
          </cell>
          <cell r="BF63" t="str">
            <v>Est.</v>
          </cell>
          <cell r="BG63" t="str">
            <v>% var</v>
          </cell>
          <cell r="BH63" t="str">
            <v>Plan</v>
          </cell>
          <cell r="BI63" t="str">
            <v>Est.</v>
          </cell>
          <cell r="BJ63" t="str">
            <v>% var</v>
          </cell>
          <cell r="BK63" t="str">
            <v>Plan</v>
          </cell>
          <cell r="BL63" t="str">
            <v>Est</v>
          </cell>
          <cell r="BM63" t="str">
            <v>% var</v>
          </cell>
        </row>
        <row r="64">
          <cell r="C64">
            <v>59</v>
          </cell>
          <cell r="D64" t="str">
            <v>OB Removal</v>
          </cell>
          <cell r="E64" t="str">
            <v>KTON</v>
          </cell>
          <cell r="F64">
            <v>995</v>
          </cell>
          <cell r="G64">
            <v>1318.45218</v>
          </cell>
          <cell r="H64">
            <v>32.507756783919604</v>
          </cell>
          <cell r="I64">
            <v>931</v>
          </cell>
          <cell r="J64">
            <v>1134.707975</v>
          </cell>
          <cell r="K64">
            <v>21.880555853920519</v>
          </cell>
          <cell r="L64">
            <v>1029</v>
          </cell>
          <cell r="M64">
            <v>408.76806699999997</v>
          </cell>
          <cell r="N64">
            <v>-60.275212147716232</v>
          </cell>
          <cell r="O64">
            <v>2955</v>
          </cell>
          <cell r="P64">
            <v>2861.928222</v>
          </cell>
          <cell r="Q64">
            <v>-3.1496371573604063</v>
          </cell>
          <cell r="R64">
            <v>1021</v>
          </cell>
          <cell r="S64">
            <v>1117.2450103076922</v>
          </cell>
          <cell r="T64">
            <v>9.4265436148572128</v>
          </cell>
          <cell r="U64">
            <v>3976</v>
          </cell>
          <cell r="V64">
            <v>3979.1732323076922</v>
          </cell>
          <cell r="W64">
            <v>7.9809665686422546E-2</v>
          </cell>
          <cell r="X64">
            <v>1039</v>
          </cell>
          <cell r="Y64">
            <v>1111</v>
          </cell>
          <cell r="Z64">
            <v>6.9297401347449465</v>
          </cell>
          <cell r="AA64">
            <v>1019</v>
          </cell>
          <cell r="AB64">
            <v>1094</v>
          </cell>
          <cell r="AC64">
            <v>7.3601570166830221</v>
          </cell>
          <cell r="AD64">
            <v>3079</v>
          </cell>
          <cell r="AE64">
            <v>3322.2450103076922</v>
          </cell>
          <cell r="AF64">
            <v>7.9001302470832133</v>
          </cell>
          <cell r="AG64">
            <v>6034</v>
          </cell>
          <cell r="AH64">
            <v>6184.1732323076922</v>
          </cell>
          <cell r="AI64">
            <v>2.4887840952550904</v>
          </cell>
          <cell r="AJ64">
            <v>1065</v>
          </cell>
          <cell r="AK64">
            <v>1005</v>
          </cell>
          <cell r="AL64">
            <v>-5.6338028169014089</v>
          </cell>
          <cell r="AM64">
            <v>947</v>
          </cell>
          <cell r="AN64">
            <v>947</v>
          </cell>
          <cell r="AO64">
            <v>0</v>
          </cell>
          <cell r="AP64">
            <v>952</v>
          </cell>
          <cell r="AQ64">
            <v>952</v>
          </cell>
          <cell r="AR64">
            <v>0</v>
          </cell>
          <cell r="AS64">
            <v>2964</v>
          </cell>
          <cell r="AT64">
            <v>2904</v>
          </cell>
          <cell r="AU64">
            <v>-2.0242914979757085</v>
          </cell>
          <cell r="AV64">
            <v>958</v>
          </cell>
          <cell r="AW64">
            <v>958</v>
          </cell>
          <cell r="AX64">
            <v>0</v>
          </cell>
          <cell r="AY64">
            <v>892</v>
          </cell>
          <cell r="AZ64">
            <v>887</v>
          </cell>
          <cell r="BA64">
            <v>-0.5605381165919282</v>
          </cell>
          <cell r="BB64">
            <v>815</v>
          </cell>
          <cell r="BC64">
            <v>815</v>
          </cell>
          <cell r="BD64">
            <v>0</v>
          </cell>
          <cell r="BE64">
            <v>2665</v>
          </cell>
          <cell r="BF64">
            <v>2660</v>
          </cell>
          <cell r="BG64">
            <v>-0.18761726078799248</v>
          </cell>
          <cell r="BH64">
            <v>5629</v>
          </cell>
          <cell r="BI64">
            <v>5564</v>
          </cell>
          <cell r="BJ64">
            <v>-1.1547344110854503</v>
          </cell>
          <cell r="BK64">
            <v>11663</v>
          </cell>
          <cell r="BL64">
            <v>11748.173232307692</v>
          </cell>
          <cell r="BM64">
            <v>0.73028579531588922</v>
          </cell>
        </row>
        <row r="65">
          <cell r="C65">
            <v>60</v>
          </cell>
          <cell r="D65" t="str">
            <v>ROM Production</v>
          </cell>
          <cell r="E65" t="str">
            <v>KTON</v>
          </cell>
          <cell r="F65">
            <v>75</v>
          </cell>
          <cell r="G65">
            <v>100.30617000000001</v>
          </cell>
          <cell r="H65">
            <v>33.741560000000007</v>
          </cell>
          <cell r="I65">
            <v>70</v>
          </cell>
          <cell r="J65">
            <v>75.64694999999999</v>
          </cell>
          <cell r="K65">
            <v>8.0670714285714133</v>
          </cell>
          <cell r="L65">
            <v>75</v>
          </cell>
          <cell r="M65">
            <v>32.126739999999998</v>
          </cell>
          <cell r="N65">
            <v>-57.164346666666667</v>
          </cell>
          <cell r="O65">
            <v>220</v>
          </cell>
          <cell r="P65">
            <v>208.07986</v>
          </cell>
          <cell r="Q65">
            <v>-5.4182454545454561</v>
          </cell>
          <cell r="R65">
            <v>80</v>
          </cell>
          <cell r="S65">
            <v>104.19136</v>
          </cell>
          <cell r="T65">
            <v>30.239200000000004</v>
          </cell>
          <cell r="U65">
            <v>300</v>
          </cell>
          <cell r="V65">
            <v>312.27121999999997</v>
          </cell>
          <cell r="W65">
            <v>4.0904066666666576</v>
          </cell>
          <cell r="X65">
            <v>80</v>
          </cell>
          <cell r="Y65">
            <v>100</v>
          </cell>
          <cell r="Z65">
            <v>25</v>
          </cell>
          <cell r="AA65">
            <v>90</v>
          </cell>
          <cell r="AB65">
            <v>100</v>
          </cell>
          <cell r="AC65">
            <v>11.111111111111111</v>
          </cell>
          <cell r="AD65">
            <v>250</v>
          </cell>
          <cell r="AE65">
            <v>304.19136000000003</v>
          </cell>
          <cell r="AF65">
            <v>21.67654400000001</v>
          </cell>
          <cell r="AG65">
            <v>470</v>
          </cell>
          <cell r="AH65">
            <v>512.27122000000008</v>
          </cell>
          <cell r="AI65">
            <v>8.9938765957446982</v>
          </cell>
          <cell r="AJ65">
            <v>95</v>
          </cell>
          <cell r="AK65">
            <v>85</v>
          </cell>
          <cell r="AL65">
            <v>-10.526315789473683</v>
          </cell>
          <cell r="AM65">
            <v>90</v>
          </cell>
          <cell r="AN65">
            <v>75</v>
          </cell>
          <cell r="AO65">
            <v>-16.666666666666664</v>
          </cell>
          <cell r="AP65">
            <v>95</v>
          </cell>
          <cell r="AQ65">
            <v>95</v>
          </cell>
          <cell r="AR65">
            <v>0</v>
          </cell>
          <cell r="AS65">
            <v>280</v>
          </cell>
          <cell r="AT65">
            <v>255</v>
          </cell>
          <cell r="AU65">
            <v>-8.9285714285714288</v>
          </cell>
          <cell r="AV65">
            <v>95</v>
          </cell>
          <cell r="AW65">
            <v>90</v>
          </cell>
          <cell r="AX65">
            <v>-5.2631578947368416</v>
          </cell>
          <cell r="AY65">
            <v>95</v>
          </cell>
          <cell r="AZ65">
            <v>90</v>
          </cell>
          <cell r="BA65">
            <v>-5.2631578947368416</v>
          </cell>
          <cell r="BB65">
            <v>93</v>
          </cell>
          <cell r="BC65">
            <v>90</v>
          </cell>
          <cell r="BD65">
            <v>-3.225806451612903</v>
          </cell>
          <cell r="BE65">
            <v>283</v>
          </cell>
          <cell r="BF65">
            <v>270</v>
          </cell>
          <cell r="BG65">
            <v>-4.5936395759717312</v>
          </cell>
          <cell r="BH65">
            <v>563</v>
          </cell>
          <cell r="BI65">
            <v>525</v>
          </cell>
          <cell r="BJ65">
            <v>-6.74955595026643</v>
          </cell>
          <cell r="BK65">
            <v>1033</v>
          </cell>
          <cell r="BL65">
            <v>1037.2712200000001</v>
          </cell>
          <cell r="BM65">
            <v>0.41347725072604891</v>
          </cell>
        </row>
        <row r="66">
          <cell r="C66">
            <v>61</v>
          </cell>
          <cell r="D66" t="str">
            <v>F/C Production+WP</v>
          </cell>
          <cell r="E66" t="str">
            <v>KTON</v>
          </cell>
          <cell r="F66">
            <v>83.3</v>
          </cell>
          <cell r="G66">
            <v>105.98062</v>
          </cell>
          <cell r="H66">
            <v>27.227635054021615</v>
          </cell>
          <cell r="I66">
            <v>68.599999999999994</v>
          </cell>
          <cell r="J66">
            <v>79.334182000000013</v>
          </cell>
          <cell r="K66">
            <v>15.647495626822186</v>
          </cell>
          <cell r="L66">
            <v>73.5</v>
          </cell>
          <cell r="M66">
            <v>31.430359999999993</v>
          </cell>
          <cell r="N66">
            <v>-57.237605442176879</v>
          </cell>
          <cell r="O66">
            <v>225.39999999999998</v>
          </cell>
          <cell r="P66">
            <v>216.74516199999999</v>
          </cell>
          <cell r="Q66">
            <v>-3.8397684117125039</v>
          </cell>
          <cell r="R66">
            <v>78.400000000000006</v>
          </cell>
          <cell r="S66">
            <v>115.306229</v>
          </cell>
          <cell r="T66">
            <v>47.074271683673466</v>
          </cell>
          <cell r="U66">
            <v>303.79999999999995</v>
          </cell>
          <cell r="V66">
            <v>332.05139099999997</v>
          </cell>
          <cell r="W66">
            <v>9.2993387096774249</v>
          </cell>
          <cell r="X66">
            <v>78.400000000000006</v>
          </cell>
          <cell r="Y66">
            <v>98</v>
          </cell>
          <cell r="Z66">
            <v>24.999999999999993</v>
          </cell>
          <cell r="AA66">
            <v>88.2</v>
          </cell>
          <cell r="AB66">
            <v>98</v>
          </cell>
          <cell r="AC66">
            <v>11.111111111111107</v>
          </cell>
          <cell r="AD66">
            <v>245</v>
          </cell>
          <cell r="AE66">
            <v>311.30622900000003</v>
          </cell>
          <cell r="AF66">
            <v>27.063766938775522</v>
          </cell>
          <cell r="AG66">
            <v>470.4</v>
          </cell>
          <cell r="AH66">
            <v>528.05139099999997</v>
          </cell>
          <cell r="AI66">
            <v>12.255822916666666</v>
          </cell>
          <cell r="AJ66">
            <v>93.1</v>
          </cell>
          <cell r="AK66">
            <v>83.3</v>
          </cell>
          <cell r="AL66">
            <v>-10.526315789473681</v>
          </cell>
          <cell r="AM66">
            <v>88.2</v>
          </cell>
          <cell r="AN66">
            <v>73.5</v>
          </cell>
          <cell r="AO66">
            <v>-16.666666666666668</v>
          </cell>
          <cell r="AP66">
            <v>93.1</v>
          </cell>
          <cell r="AQ66">
            <v>93.1</v>
          </cell>
          <cell r="AR66">
            <v>0</v>
          </cell>
          <cell r="AS66">
            <v>274.39999999999998</v>
          </cell>
          <cell r="AT66">
            <v>249.9</v>
          </cell>
          <cell r="AU66">
            <v>-8.9285714285714199</v>
          </cell>
          <cell r="AV66">
            <v>93.1</v>
          </cell>
          <cell r="AW66">
            <v>88.2</v>
          </cell>
          <cell r="AX66">
            <v>-5.2631578947368336</v>
          </cell>
          <cell r="AY66">
            <v>93.1</v>
          </cell>
          <cell r="AZ66">
            <v>88.2</v>
          </cell>
          <cell r="BA66">
            <v>-5.2631578947368336</v>
          </cell>
          <cell r="BB66">
            <v>91.14</v>
          </cell>
          <cell r="BC66">
            <v>81.904225199999985</v>
          </cell>
          <cell r="BD66">
            <v>-10.133612903225824</v>
          </cell>
          <cell r="BE66">
            <v>277.33999999999997</v>
          </cell>
          <cell r="BF66">
            <v>258.30422520000002</v>
          </cell>
          <cell r="BG66">
            <v>-6.86369611307419</v>
          </cell>
          <cell r="BH66">
            <v>551.74</v>
          </cell>
          <cell r="BI66">
            <v>508.2042252</v>
          </cell>
          <cell r="BJ66">
            <v>-7.8906323268206053</v>
          </cell>
          <cell r="BK66">
            <v>1022.14</v>
          </cell>
          <cell r="BL66">
            <v>1036.2556162000001</v>
          </cell>
          <cell r="BM66">
            <v>1.3809865771812169</v>
          </cell>
        </row>
        <row r="67">
          <cell r="C67">
            <v>62</v>
          </cell>
          <cell r="D67" t="str">
            <v>Stripping Ratio</v>
          </cell>
          <cell r="E67" t="str">
            <v>OB: ROM</v>
          </cell>
          <cell r="F67">
            <v>11.944777911164467</v>
          </cell>
          <cell r="G67">
            <v>12.440502612647482</v>
          </cell>
          <cell r="H67">
            <v>4.1501374506065458</v>
          </cell>
          <cell r="I67">
            <v>13.571428571428573</v>
          </cell>
          <cell r="J67">
            <v>14.302888696829317</v>
          </cell>
          <cell r="K67">
            <v>5.3897061871633785</v>
          </cell>
          <cell r="L67">
            <v>14</v>
          </cell>
          <cell r="M67">
            <v>13.005516545149341</v>
          </cell>
          <cell r="N67">
            <v>-7.1034532489332793</v>
          </cell>
          <cell r="O67">
            <v>13.11002661934339</v>
          </cell>
          <cell r="P67">
            <v>13.20411581781927</v>
          </cell>
          <cell r="Q67">
            <v>0.71768884387354515</v>
          </cell>
          <cell r="R67">
            <v>13.022959183673468</v>
          </cell>
          <cell r="S67">
            <v>9.6893725516571365</v>
          </cell>
          <cell r="T67">
            <v>-25.597766106765956</v>
          </cell>
          <cell r="U67">
            <v>13.087557603686639</v>
          </cell>
          <cell r="V67">
            <v>11.983606574645226</v>
          </cell>
          <cell r="W67">
            <v>-8.4351187782389641</v>
          </cell>
          <cell r="X67">
            <v>13.252551020408163</v>
          </cell>
          <cell r="Y67">
            <v>11.336734693877551</v>
          </cell>
          <cell r="Z67">
            <v>-14.45620789220404</v>
          </cell>
          <cell r="AA67">
            <v>11.553287981859411</v>
          </cell>
          <cell r="AB67">
            <v>11.163265306122449</v>
          </cell>
          <cell r="AC67">
            <v>-3.3758586849852805</v>
          </cell>
          <cell r="AD67">
            <v>12.567346938775509</v>
          </cell>
          <cell r="AE67">
            <v>10.6719516052719</v>
          </cell>
          <cell r="AF67">
            <v>-15.081905057108941</v>
          </cell>
          <cell r="AG67">
            <v>12.827380952380953</v>
          </cell>
          <cell r="AH67">
            <v>11.71130942500953</v>
          </cell>
          <cell r="AI67">
            <v>-8.7006968259117876</v>
          </cell>
          <cell r="AJ67">
            <v>11.439312567132117</v>
          </cell>
          <cell r="AK67">
            <v>12.06482593037215</v>
          </cell>
          <cell r="AL67">
            <v>5.4681027340513717</v>
          </cell>
          <cell r="AM67">
            <v>10.736961451247165</v>
          </cell>
          <cell r="AN67">
            <v>12.884353741496598</v>
          </cell>
          <cell r="AO67">
            <v>20.000000000000004</v>
          </cell>
          <cell r="AP67">
            <v>10.225563909774436</v>
          </cell>
          <cell r="AQ67">
            <v>10.225563909774436</v>
          </cell>
          <cell r="AR67">
            <v>0</v>
          </cell>
          <cell r="AS67">
            <v>10.801749271137027</v>
          </cell>
          <cell r="AT67">
            <v>11.620648259303721</v>
          </cell>
          <cell r="AU67">
            <v>7.5811701198697996</v>
          </cell>
          <cell r="AV67">
            <v>10.290010741138561</v>
          </cell>
          <cell r="AW67">
            <v>10.861678004535147</v>
          </cell>
          <cell r="AX67">
            <v>5.5555555555555491</v>
          </cell>
          <cell r="AY67">
            <v>9.5810955961331903</v>
          </cell>
          <cell r="AZ67">
            <v>10.056689342403628</v>
          </cell>
          <cell r="BA67">
            <v>4.9638764324862912</v>
          </cell>
          <cell r="BB67">
            <v>8.9422865920561776</v>
          </cell>
          <cell r="BC67">
            <v>9.9506465998533145</v>
          </cell>
          <cell r="BD67">
            <v>11.2763105657216</v>
          </cell>
          <cell r="BE67">
            <v>9.6091440109612751</v>
          </cell>
          <cell r="BF67">
            <v>10.297934530263348</v>
          </cell>
          <cell r="BG67">
            <v>7.1680736443991284</v>
          </cell>
          <cell r="BH67">
            <v>10.202269184760938</v>
          </cell>
          <cell r="BI67">
            <v>10.948354468738092</v>
          </cell>
          <cell r="BJ67">
            <v>7.3129347056591714</v>
          </cell>
          <cell r="BK67">
            <v>11.410374312716458</v>
          </cell>
          <cell r="BL67">
            <v>11.337138297391157</v>
          </cell>
          <cell r="BM67">
            <v>-0.64183709769873731</v>
          </cell>
        </row>
        <row r="68">
          <cell r="C68">
            <v>63</v>
          </cell>
          <cell r="D68" t="str">
            <v>ROM Stock</v>
          </cell>
          <cell r="E68" t="str">
            <v>KTON</v>
          </cell>
          <cell r="F68">
            <v>11.700000000000003</v>
          </cell>
          <cell r="G68">
            <v>14.085800000000017</v>
          </cell>
          <cell r="H68">
            <v>20.391452991453104</v>
          </cell>
          <cell r="I68">
            <v>13.100000000000009</v>
          </cell>
          <cell r="J68">
            <v>8.9484399999999997</v>
          </cell>
          <cell r="K68">
            <v>-31.69129770992371</v>
          </cell>
          <cell r="L68">
            <v>14.600000000000009</v>
          </cell>
          <cell r="M68">
            <v>10</v>
          </cell>
          <cell r="N68">
            <v>-31.506849315068536</v>
          </cell>
          <cell r="O68">
            <v>14.600000000000009</v>
          </cell>
          <cell r="P68">
            <v>10</v>
          </cell>
          <cell r="Q68">
            <v>-31.506849315068536</v>
          </cell>
          <cell r="R68">
            <v>16.200000000000003</v>
          </cell>
          <cell r="S68">
            <v>3.5757399999999953</v>
          </cell>
          <cell r="T68">
            <v>-77.927530864197564</v>
          </cell>
          <cell r="U68">
            <v>16.200000000000003</v>
          </cell>
          <cell r="V68">
            <v>3.5757399999999953</v>
          </cell>
          <cell r="W68">
            <v>-77.927530864197564</v>
          </cell>
          <cell r="X68">
            <v>17.799999999999997</v>
          </cell>
          <cell r="Y68">
            <v>3.5757399999999953</v>
          </cell>
          <cell r="Z68">
            <v>-79.911573033707882</v>
          </cell>
          <cell r="AA68">
            <v>19.599999999999994</v>
          </cell>
          <cell r="AB68">
            <v>3.5757399999999953</v>
          </cell>
          <cell r="AC68">
            <v>-81.756428571428586</v>
          </cell>
          <cell r="AD68">
            <v>19.599999999999994</v>
          </cell>
          <cell r="AE68">
            <v>3.5757399999999953</v>
          </cell>
          <cell r="AF68">
            <v>-81.756428571428586</v>
          </cell>
          <cell r="AG68">
            <v>19.599999999999994</v>
          </cell>
          <cell r="AH68">
            <v>3.5757399999999953</v>
          </cell>
          <cell r="AI68">
            <v>-81.756428571428586</v>
          </cell>
          <cell r="AJ68">
            <v>21.5</v>
          </cell>
          <cell r="AK68">
            <v>3.5757399999999953</v>
          </cell>
          <cell r="AL68">
            <v>-83.368651162790712</v>
          </cell>
          <cell r="AM68">
            <v>23.299999999999997</v>
          </cell>
          <cell r="AN68">
            <v>3.5757399999999953</v>
          </cell>
          <cell r="AO68">
            <v>-84.653476394849804</v>
          </cell>
          <cell r="AP68">
            <v>25.200000000000003</v>
          </cell>
          <cell r="AQ68">
            <v>3.5757399999999953</v>
          </cell>
          <cell r="AR68">
            <v>-85.810555555555567</v>
          </cell>
          <cell r="AS68">
            <v>25.200000000000003</v>
          </cell>
          <cell r="AT68">
            <v>3.5757399999999953</v>
          </cell>
          <cell r="AU68">
            <v>-85.810555555555567</v>
          </cell>
          <cell r="AV68">
            <v>27.100000000000009</v>
          </cell>
          <cell r="AW68">
            <v>3.5757399999999953</v>
          </cell>
          <cell r="AX68">
            <v>-86.805387453874559</v>
          </cell>
          <cell r="AY68">
            <v>29.000000000000014</v>
          </cell>
          <cell r="AZ68">
            <v>3.5757399999999953</v>
          </cell>
          <cell r="BA68">
            <v>-87.669862068965529</v>
          </cell>
          <cell r="BB68">
            <v>30.860000000000014</v>
          </cell>
          <cell r="BC68">
            <v>10</v>
          </cell>
          <cell r="BD68">
            <v>-67.595593000648108</v>
          </cell>
          <cell r="BE68">
            <v>30.860000000000014</v>
          </cell>
          <cell r="BF68">
            <v>10</v>
          </cell>
          <cell r="BG68">
            <v>-67.595593000648108</v>
          </cell>
          <cell r="BH68">
            <v>30.860000000000014</v>
          </cell>
          <cell r="BI68">
            <v>10</v>
          </cell>
          <cell r="BJ68">
            <v>-67.595593000648108</v>
          </cell>
          <cell r="BK68">
            <v>30.860000000000014</v>
          </cell>
          <cell r="BL68">
            <v>10</v>
          </cell>
          <cell r="BM68">
            <v>-67.595593000648108</v>
          </cell>
        </row>
        <row r="69">
          <cell r="C69">
            <v>64</v>
          </cell>
          <cell r="D69" t="str">
            <v>F/C Stock</v>
          </cell>
          <cell r="E69" t="str">
            <v>KTON</v>
          </cell>
          <cell r="F69">
            <v>20</v>
          </cell>
          <cell r="G69">
            <v>24.442998999999997</v>
          </cell>
          <cell r="H69">
            <v>22.214994999999984</v>
          </cell>
          <cell r="I69">
            <v>20</v>
          </cell>
          <cell r="J69">
            <v>1.8381959999999999</v>
          </cell>
          <cell r="K69">
            <v>-90.80901999999999</v>
          </cell>
          <cell r="L69">
            <v>20</v>
          </cell>
          <cell r="M69">
            <v>6.7096879999999874</v>
          </cell>
          <cell r="N69">
            <v>-66.451560000000072</v>
          </cell>
          <cell r="O69">
            <v>20</v>
          </cell>
          <cell r="P69">
            <v>6.7096879999999874</v>
          </cell>
          <cell r="Q69">
            <v>-66.451560000000072</v>
          </cell>
          <cell r="R69">
            <v>20</v>
          </cell>
          <cell r="S69">
            <v>10.712937999999999</v>
          </cell>
          <cell r="T69">
            <v>-46.435310000000001</v>
          </cell>
          <cell r="U69">
            <v>20</v>
          </cell>
          <cell r="V69">
            <v>10.712937999999999</v>
          </cell>
          <cell r="W69">
            <v>-46.435310000000001</v>
          </cell>
          <cell r="X69">
            <v>20</v>
          </cell>
          <cell r="Y69">
            <v>10.702937999999994</v>
          </cell>
          <cell r="Z69">
            <v>-46.485310000000027</v>
          </cell>
          <cell r="AA69">
            <v>20</v>
          </cell>
          <cell r="AB69">
            <v>10.692937999999989</v>
          </cell>
          <cell r="AC69">
            <v>-46.535310000000052</v>
          </cell>
          <cell r="AD69">
            <v>20</v>
          </cell>
          <cell r="AE69">
            <v>10.692937999999989</v>
          </cell>
          <cell r="AF69">
            <v>-46.535310000000052</v>
          </cell>
          <cell r="AG69">
            <v>20</v>
          </cell>
          <cell r="AH69">
            <v>10.692937999999989</v>
          </cell>
          <cell r="AI69">
            <v>-46.535310000000052</v>
          </cell>
          <cell r="AJ69">
            <v>20</v>
          </cell>
          <cell r="AK69">
            <v>10.682937999999984</v>
          </cell>
          <cell r="AL69">
            <v>-46.585310000000078</v>
          </cell>
          <cell r="AM69">
            <v>20</v>
          </cell>
          <cell r="AN69">
            <v>10.672937999999979</v>
          </cell>
          <cell r="AO69">
            <v>-46.635310000000111</v>
          </cell>
          <cell r="AP69">
            <v>20</v>
          </cell>
          <cell r="AQ69">
            <v>10.662937999999974</v>
          </cell>
          <cell r="AR69">
            <v>-46.685310000000129</v>
          </cell>
          <cell r="AS69">
            <v>20</v>
          </cell>
          <cell r="AT69">
            <v>10.662937999999974</v>
          </cell>
          <cell r="AU69">
            <v>-46.685310000000129</v>
          </cell>
          <cell r="AV69">
            <v>20</v>
          </cell>
          <cell r="AW69">
            <v>10.652937999999969</v>
          </cell>
          <cell r="AX69">
            <v>-46.735310000000155</v>
          </cell>
          <cell r="AY69">
            <v>20</v>
          </cell>
          <cell r="AZ69">
            <v>10.642937999999964</v>
          </cell>
          <cell r="BA69">
            <v>-46.78531000000018</v>
          </cell>
          <cell r="BB69">
            <v>20</v>
          </cell>
          <cell r="BC69">
            <v>10.632937999999958</v>
          </cell>
          <cell r="BD69">
            <v>-46.835310000000206</v>
          </cell>
          <cell r="BE69">
            <v>20</v>
          </cell>
          <cell r="BF69">
            <v>10.632937999999958</v>
          </cell>
          <cell r="BG69">
            <v>-46.835310000000206</v>
          </cell>
          <cell r="BH69">
            <v>20</v>
          </cell>
          <cell r="BI69">
            <v>10.632937999999958</v>
          </cell>
          <cell r="BJ69">
            <v>-46.835310000000206</v>
          </cell>
          <cell r="BK69">
            <v>20</v>
          </cell>
          <cell r="BL69">
            <v>10.632937999999958</v>
          </cell>
          <cell r="BM69">
            <v>-46.835310000000206</v>
          </cell>
        </row>
        <row r="70">
          <cell r="C70">
            <v>65</v>
          </cell>
          <cell r="D70" t="str">
            <v>Coal Barging</v>
          </cell>
          <cell r="E70" t="str">
            <v>KTON</v>
          </cell>
          <cell r="F70">
            <v>98.3</v>
          </cell>
          <cell r="G70">
            <v>112.061914</v>
          </cell>
          <cell r="H70">
            <v>13.999912512716181</v>
          </cell>
          <cell r="I70">
            <v>68.599999999999994</v>
          </cell>
          <cell r="J70">
            <v>101.938985</v>
          </cell>
          <cell r="K70">
            <v>48.599103498542291</v>
          </cell>
          <cell r="L70">
            <v>73.5</v>
          </cell>
          <cell r="M70">
            <v>26.548868000000002</v>
          </cell>
          <cell r="N70">
            <v>-63.879091156462586</v>
          </cell>
          <cell r="O70">
            <v>240.39999999999998</v>
          </cell>
          <cell r="P70">
            <v>240.549767</v>
          </cell>
          <cell r="Q70">
            <v>6.229908485857967E-2</v>
          </cell>
          <cell r="R70">
            <v>78.400000000000006</v>
          </cell>
          <cell r="S70">
            <v>111.31297900000001</v>
          </cell>
          <cell r="T70">
            <v>41.980840561224497</v>
          </cell>
          <cell r="U70">
            <v>318.79999999999995</v>
          </cell>
          <cell r="V70">
            <v>351.86274600000002</v>
          </cell>
          <cell r="W70">
            <v>10.370999372647448</v>
          </cell>
          <cell r="X70">
            <v>78.400000000000006</v>
          </cell>
          <cell r="Y70">
            <v>98</v>
          </cell>
          <cell r="Z70">
            <v>24.999999999999993</v>
          </cell>
          <cell r="AA70">
            <v>88.2</v>
          </cell>
          <cell r="AB70">
            <v>98</v>
          </cell>
          <cell r="AC70">
            <v>0</v>
          </cell>
          <cell r="AD70">
            <v>245</v>
          </cell>
          <cell r="AE70">
            <v>307.31297900000004</v>
          </cell>
          <cell r="AF70">
            <v>25.433868979591857</v>
          </cell>
          <cell r="AG70">
            <v>485.4</v>
          </cell>
          <cell r="AH70">
            <v>547.86274600000002</v>
          </cell>
          <cell r="AI70">
            <v>12.868303667078706</v>
          </cell>
          <cell r="AJ70">
            <v>93.1</v>
          </cell>
          <cell r="AK70">
            <v>83.3</v>
          </cell>
          <cell r="AL70">
            <v>-10.526315789473681</v>
          </cell>
          <cell r="AM70">
            <v>88.2</v>
          </cell>
          <cell r="AN70">
            <v>73.5</v>
          </cell>
          <cell r="AO70">
            <v>-16.666666666666668</v>
          </cell>
          <cell r="AP70">
            <v>93.1</v>
          </cell>
          <cell r="AQ70">
            <v>93.1</v>
          </cell>
          <cell r="AR70">
            <v>0</v>
          </cell>
          <cell r="AS70">
            <v>274.39999999999998</v>
          </cell>
          <cell r="AT70">
            <v>249.9</v>
          </cell>
          <cell r="AU70">
            <v>-8.9285714285714199</v>
          </cell>
          <cell r="AV70">
            <v>93.1</v>
          </cell>
          <cell r="AW70">
            <v>88.2</v>
          </cell>
          <cell r="AX70">
            <v>-5.2631578947368336</v>
          </cell>
          <cell r="AY70">
            <v>93.1</v>
          </cell>
          <cell r="AZ70">
            <v>88.2</v>
          </cell>
          <cell r="BA70">
            <v>-5.2631578947368336</v>
          </cell>
          <cell r="BB70">
            <v>91.14</v>
          </cell>
          <cell r="BC70">
            <v>81.904225199999985</v>
          </cell>
          <cell r="BD70">
            <v>-10.133612903225824</v>
          </cell>
          <cell r="BE70">
            <v>277.33999999999997</v>
          </cell>
          <cell r="BF70">
            <v>258.30422520000002</v>
          </cell>
          <cell r="BG70">
            <v>-6.86369611307419</v>
          </cell>
          <cell r="BH70">
            <v>551.74</v>
          </cell>
          <cell r="BI70">
            <v>508.2042252</v>
          </cell>
          <cell r="BJ70">
            <v>-7.8906323268206053</v>
          </cell>
          <cell r="BK70">
            <v>1037.1400000000001</v>
          </cell>
          <cell r="BL70">
            <v>1056.0669712000001</v>
          </cell>
          <cell r="BM70">
            <v>1.8249196058391366</v>
          </cell>
        </row>
        <row r="71">
          <cell r="C71">
            <v>66</v>
          </cell>
          <cell r="D71" t="str">
            <v>Sales</v>
          </cell>
          <cell r="E71" t="str">
            <v>KTON</v>
          </cell>
          <cell r="F71">
            <v>65</v>
          </cell>
          <cell r="G71">
            <v>101.61500000000001</v>
          </cell>
          <cell r="H71">
            <v>56.330769230769242</v>
          </cell>
          <cell r="I71">
            <v>72.599999999999994</v>
          </cell>
          <cell r="J71">
            <v>144.15099999999998</v>
          </cell>
          <cell r="K71">
            <v>98.555096418732774</v>
          </cell>
          <cell r="L71">
            <v>87.2</v>
          </cell>
          <cell r="M71">
            <v>34.516999999999996</v>
          </cell>
          <cell r="N71">
            <v>-60.416284403669728</v>
          </cell>
          <cell r="O71">
            <v>224.8</v>
          </cell>
          <cell r="P71">
            <v>280.28300000000002</v>
          </cell>
          <cell r="Q71">
            <v>24.681049822064058</v>
          </cell>
          <cell r="R71">
            <v>90.1</v>
          </cell>
          <cell r="S71">
            <v>112.207379</v>
          </cell>
          <cell r="T71">
            <v>24.536491675915663</v>
          </cell>
          <cell r="U71">
            <v>314.89999999999998</v>
          </cell>
          <cell r="V71">
            <v>392.49037900000002</v>
          </cell>
          <cell r="W71">
            <v>24.639688472530977</v>
          </cell>
          <cell r="X71">
            <v>72.600000000000009</v>
          </cell>
          <cell r="Y71">
            <v>14.599999999999996</v>
          </cell>
          <cell r="Z71">
            <v>-79.889807162534439</v>
          </cell>
          <cell r="AA71">
            <v>99</v>
          </cell>
          <cell r="AB71">
            <v>84.5</v>
          </cell>
          <cell r="AC71">
            <v>-14.646464646464647</v>
          </cell>
          <cell r="AD71">
            <v>261.7</v>
          </cell>
          <cell r="AE71">
            <v>211.307379</v>
          </cell>
          <cell r="AF71">
            <v>-19.255873519296902</v>
          </cell>
          <cell r="AG71">
            <v>486.5</v>
          </cell>
          <cell r="AH71">
            <v>491.59037899999998</v>
          </cell>
          <cell r="AI71">
            <v>1.0463266187050326</v>
          </cell>
          <cell r="AJ71">
            <v>90</v>
          </cell>
          <cell r="AK71">
            <v>109.64999999999999</v>
          </cell>
          <cell r="AL71">
            <v>21.833333333333325</v>
          </cell>
          <cell r="AM71">
            <v>90</v>
          </cell>
          <cell r="AN71">
            <v>90</v>
          </cell>
          <cell r="AO71">
            <v>0</v>
          </cell>
          <cell r="AP71">
            <v>109</v>
          </cell>
          <cell r="AQ71">
            <v>103.25</v>
          </cell>
          <cell r="AR71">
            <v>-5.2752293577981657</v>
          </cell>
          <cell r="AS71">
            <v>289</v>
          </cell>
          <cell r="AT71">
            <v>302.89999999999998</v>
          </cell>
          <cell r="AU71">
            <v>4.8096885813148704</v>
          </cell>
          <cell r="AV71">
            <v>88.6</v>
          </cell>
          <cell r="AW71">
            <v>87.25</v>
          </cell>
          <cell r="AX71">
            <v>-1.5237020316027023</v>
          </cell>
          <cell r="AY71">
            <v>90</v>
          </cell>
          <cell r="AZ71">
            <v>90.8</v>
          </cell>
          <cell r="BA71">
            <v>0.88888888888888573</v>
          </cell>
          <cell r="BB71">
            <v>70</v>
          </cell>
          <cell r="BC71">
            <v>83.25</v>
          </cell>
          <cell r="BD71">
            <v>18.928571428571427</v>
          </cell>
          <cell r="BE71">
            <v>248.6</v>
          </cell>
          <cell r="BF71">
            <v>261.3</v>
          </cell>
          <cell r="BG71">
            <v>5.1086082059533462</v>
          </cell>
          <cell r="BH71">
            <v>537.6</v>
          </cell>
          <cell r="BI71">
            <v>564.20000000000005</v>
          </cell>
          <cell r="BJ71">
            <v>4.9479166666666705</v>
          </cell>
          <cell r="BK71">
            <v>1024.0999999999999</v>
          </cell>
          <cell r="BL71">
            <v>1055.790379</v>
          </cell>
          <cell r="BM71">
            <v>3.0944613807245505</v>
          </cell>
        </row>
        <row r="72">
          <cell r="C72">
            <v>67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row>
        <row r="73">
          <cell r="C73">
            <v>68</v>
          </cell>
          <cell r="D73">
            <v>0</v>
          </cell>
          <cell r="E73">
            <v>0</v>
          </cell>
          <cell r="F73" t="str">
            <v>JANUARY</v>
          </cell>
          <cell r="G73">
            <v>0</v>
          </cell>
          <cell r="H73">
            <v>0</v>
          </cell>
          <cell r="I73" t="str">
            <v>FEBRUARY</v>
          </cell>
          <cell r="J73">
            <v>0</v>
          </cell>
          <cell r="K73">
            <v>0</v>
          </cell>
          <cell r="L73" t="str">
            <v>MARCH</v>
          </cell>
          <cell r="M73">
            <v>0</v>
          </cell>
          <cell r="N73">
            <v>0</v>
          </cell>
          <cell r="O73" t="str">
            <v>Q1</v>
          </cell>
          <cell r="P73">
            <v>0</v>
          </cell>
          <cell r="Q73">
            <v>0</v>
          </cell>
          <cell r="R73" t="str">
            <v>APRIL</v>
          </cell>
          <cell r="S73">
            <v>0</v>
          </cell>
          <cell r="T73">
            <v>0</v>
          </cell>
          <cell r="U73" t="str">
            <v>JANUARY - APRIL</v>
          </cell>
          <cell r="V73">
            <v>0</v>
          </cell>
          <cell r="W73">
            <v>0</v>
          </cell>
          <cell r="X73" t="str">
            <v>MAY</v>
          </cell>
          <cell r="Y73">
            <v>0</v>
          </cell>
          <cell r="Z73">
            <v>0</v>
          </cell>
          <cell r="AA73" t="str">
            <v>JUNE</v>
          </cell>
          <cell r="AB73">
            <v>0</v>
          </cell>
          <cell r="AC73">
            <v>0</v>
          </cell>
          <cell r="AD73" t="str">
            <v>Q2</v>
          </cell>
          <cell r="AE73">
            <v>0</v>
          </cell>
          <cell r="AF73">
            <v>0</v>
          </cell>
          <cell r="AG73" t="str">
            <v>1st HALF</v>
          </cell>
          <cell r="AH73">
            <v>0</v>
          </cell>
          <cell r="AI73">
            <v>0</v>
          </cell>
          <cell r="AJ73" t="str">
            <v>JULY</v>
          </cell>
          <cell r="AK73">
            <v>0</v>
          </cell>
          <cell r="AL73">
            <v>0</v>
          </cell>
          <cell r="AM73" t="str">
            <v>AUGUST</v>
          </cell>
          <cell r="AN73">
            <v>0</v>
          </cell>
          <cell r="AO73">
            <v>0</v>
          </cell>
          <cell r="AP73" t="str">
            <v>SEPTEMBER</v>
          </cell>
          <cell r="AQ73">
            <v>0</v>
          </cell>
          <cell r="AR73">
            <v>0</v>
          </cell>
          <cell r="AS73" t="str">
            <v>Q3</v>
          </cell>
          <cell r="AT73">
            <v>0</v>
          </cell>
          <cell r="AU73">
            <v>0</v>
          </cell>
          <cell r="AV73" t="str">
            <v>OCTOBER</v>
          </cell>
          <cell r="AW73">
            <v>0</v>
          </cell>
          <cell r="AX73">
            <v>0</v>
          </cell>
          <cell r="AY73" t="str">
            <v>NOVEMBER</v>
          </cell>
          <cell r="AZ73">
            <v>0</v>
          </cell>
          <cell r="BA73">
            <v>0</v>
          </cell>
          <cell r="BB73" t="str">
            <v>DECEMBER</v>
          </cell>
          <cell r="BC73">
            <v>0</v>
          </cell>
          <cell r="BD73">
            <v>0</v>
          </cell>
          <cell r="BE73" t="str">
            <v>Q4</v>
          </cell>
          <cell r="BF73">
            <v>0</v>
          </cell>
          <cell r="BG73">
            <v>0</v>
          </cell>
          <cell r="BH73" t="str">
            <v>2nd HALF</v>
          </cell>
          <cell r="BI73">
            <v>0</v>
          </cell>
          <cell r="BJ73">
            <v>0</v>
          </cell>
          <cell r="BK73" t="str">
            <v>TOTAL 2012</v>
          </cell>
          <cell r="BL73">
            <v>0</v>
          </cell>
          <cell r="BM73">
            <v>0</v>
          </cell>
        </row>
        <row r="74">
          <cell r="C74">
            <v>69</v>
          </cell>
          <cell r="D74">
            <v>0</v>
          </cell>
          <cell r="E74">
            <v>0</v>
          </cell>
          <cell r="F74" t="str">
            <v>Plan</v>
          </cell>
          <cell r="G74" t="str">
            <v>Actual</v>
          </cell>
          <cell r="H74" t="str">
            <v>% var</v>
          </cell>
          <cell r="I74" t="str">
            <v>Plan</v>
          </cell>
          <cell r="J74" t="str">
            <v>Actual</v>
          </cell>
          <cell r="K74" t="str">
            <v>% var</v>
          </cell>
          <cell r="L74" t="str">
            <v>Plan</v>
          </cell>
          <cell r="M74" t="str">
            <v>Actual</v>
          </cell>
          <cell r="N74" t="str">
            <v>% var</v>
          </cell>
          <cell r="O74" t="str">
            <v>Plan</v>
          </cell>
          <cell r="P74" t="str">
            <v>Actual</v>
          </cell>
          <cell r="Q74" t="str">
            <v>% var</v>
          </cell>
          <cell r="R74" t="str">
            <v>Plan</v>
          </cell>
          <cell r="S74" t="str">
            <v>Est</v>
          </cell>
          <cell r="T74" t="str">
            <v>% var</v>
          </cell>
          <cell r="U74" t="str">
            <v>Plan</v>
          </cell>
          <cell r="V74" t="str">
            <v>Est.</v>
          </cell>
          <cell r="W74" t="str">
            <v>% var</v>
          </cell>
          <cell r="X74" t="str">
            <v>Plan</v>
          </cell>
          <cell r="Y74" t="str">
            <v>Est</v>
          </cell>
          <cell r="Z74" t="str">
            <v>% var</v>
          </cell>
          <cell r="AA74" t="str">
            <v>Plan</v>
          </cell>
          <cell r="AB74" t="str">
            <v>Est</v>
          </cell>
          <cell r="AC74" t="str">
            <v>% var</v>
          </cell>
          <cell r="AD74" t="str">
            <v>Plan</v>
          </cell>
          <cell r="AE74" t="str">
            <v>Est.</v>
          </cell>
          <cell r="AF74" t="str">
            <v>% var</v>
          </cell>
          <cell r="AG74" t="str">
            <v>Plan</v>
          </cell>
          <cell r="AH74" t="str">
            <v>Est</v>
          </cell>
          <cell r="AI74" t="str">
            <v>% var</v>
          </cell>
          <cell r="AJ74" t="str">
            <v>Plan</v>
          </cell>
          <cell r="AK74" t="str">
            <v>Est</v>
          </cell>
          <cell r="AL74" t="str">
            <v>% var</v>
          </cell>
          <cell r="AM74" t="str">
            <v>Plan</v>
          </cell>
          <cell r="AN74" t="str">
            <v>Est</v>
          </cell>
          <cell r="AO74" t="str">
            <v>% var</v>
          </cell>
          <cell r="AP74" t="str">
            <v>Plan</v>
          </cell>
          <cell r="AQ74" t="str">
            <v>Est</v>
          </cell>
          <cell r="AR74" t="str">
            <v>% var</v>
          </cell>
          <cell r="AS74" t="str">
            <v>Plan</v>
          </cell>
          <cell r="AT74" t="str">
            <v>Est.</v>
          </cell>
          <cell r="AU74" t="str">
            <v>% var</v>
          </cell>
          <cell r="AV74" t="str">
            <v>Plan</v>
          </cell>
          <cell r="AW74" t="str">
            <v>Est</v>
          </cell>
          <cell r="AX74" t="str">
            <v>% var</v>
          </cell>
          <cell r="AY74" t="str">
            <v>Plan</v>
          </cell>
          <cell r="AZ74" t="str">
            <v>Est</v>
          </cell>
          <cell r="BA74" t="str">
            <v>% var</v>
          </cell>
          <cell r="BB74" t="str">
            <v>Plan</v>
          </cell>
          <cell r="BC74" t="str">
            <v>Est</v>
          </cell>
          <cell r="BD74" t="str">
            <v>% var</v>
          </cell>
          <cell r="BE74" t="str">
            <v>Plan</v>
          </cell>
          <cell r="BF74" t="str">
            <v>Est.</v>
          </cell>
          <cell r="BG74" t="str">
            <v>% var</v>
          </cell>
          <cell r="BH74" t="str">
            <v>Plan</v>
          </cell>
          <cell r="BI74" t="str">
            <v>Est.</v>
          </cell>
          <cell r="BJ74" t="str">
            <v>% var</v>
          </cell>
          <cell r="BK74" t="str">
            <v>Plan</v>
          </cell>
          <cell r="BL74" t="str">
            <v>Est</v>
          </cell>
          <cell r="BM74" t="str">
            <v>% var</v>
          </cell>
        </row>
        <row r="75">
          <cell r="C75">
            <v>70</v>
          </cell>
          <cell r="D75" t="str">
            <v>OB Removal</v>
          </cell>
          <cell r="E75" t="str">
            <v>KBCM</v>
          </cell>
          <cell r="F75">
            <v>6410.7133344156682</v>
          </cell>
          <cell r="G75">
            <v>6991.1719829298618</v>
          </cell>
          <cell r="H75">
            <v>9.0545095098547552</v>
          </cell>
          <cell r="I75">
            <v>6272.0776007532831</v>
          </cell>
          <cell r="J75">
            <v>6544.6544190361183</v>
          </cell>
          <cell r="K75">
            <v>4.3458776442768876</v>
          </cell>
          <cell r="L75">
            <v>7074.9979649651286</v>
          </cell>
          <cell r="M75">
            <v>7485.7132472158064</v>
          </cell>
          <cell r="N75">
            <v>5.8051646697922701</v>
          </cell>
          <cell r="O75">
            <v>19757.788900134081</v>
          </cell>
          <cell r="P75">
            <v>21021.539649181788</v>
          </cell>
          <cell r="Q75">
            <v>6.3962154643687441</v>
          </cell>
          <cell r="R75">
            <v>7019.0004154992675</v>
          </cell>
          <cell r="S75">
            <v>7244.1289115</v>
          </cell>
          <cell r="T75">
            <v>3.2074153394207889</v>
          </cell>
          <cell r="U75">
            <v>26776.789315633348</v>
          </cell>
          <cell r="V75">
            <v>28265.668560681788</v>
          </cell>
          <cell r="W75">
            <v>5.5603352123294831</v>
          </cell>
          <cell r="X75">
            <v>7385.5741302982369</v>
          </cell>
          <cell r="Y75">
            <v>7275.4481089705059</v>
          </cell>
          <cell r="Z75">
            <v>-1.491096282900406</v>
          </cell>
          <cell r="AA75">
            <v>7500.2129588880753</v>
          </cell>
          <cell r="AB75">
            <v>7500.476752186587</v>
          </cell>
          <cell r="AC75">
            <v>3.5171441125427514E-3</v>
          </cell>
          <cell r="AD75">
            <v>21904.787504685581</v>
          </cell>
          <cell r="AE75">
            <v>22020.053772657091</v>
          </cell>
          <cell r="AF75">
            <v>0.52621495619098868</v>
          </cell>
          <cell r="AG75">
            <v>41662.576404819658</v>
          </cell>
          <cell r="AH75">
            <v>43041.593421838879</v>
          </cell>
          <cell r="AI75">
            <v>3.3099657678868182</v>
          </cell>
          <cell r="AJ75">
            <v>7633.1886019400145</v>
          </cell>
          <cell r="AK75">
            <v>7633.2043686339612</v>
          </cell>
          <cell r="AL75">
            <v>2.0655449208616529E-4</v>
          </cell>
          <cell r="AM75">
            <v>7244.591899094059</v>
          </cell>
          <cell r="AN75">
            <v>7244.2955159032881</v>
          </cell>
          <cell r="AO75">
            <v>-4.0910957428533972E-3</v>
          </cell>
          <cell r="AP75">
            <v>7573.4276648966597</v>
          </cell>
          <cell r="AQ75">
            <v>7573.0900867778691</v>
          </cell>
          <cell r="AR75">
            <v>-4.4574020341580029E-3</v>
          </cell>
          <cell r="AS75">
            <v>22451.208165930733</v>
          </cell>
          <cell r="AT75">
            <v>22450.589971315119</v>
          </cell>
          <cell r="AU75">
            <v>-2.7535026669611488E-3</v>
          </cell>
          <cell r="AV75">
            <v>7607.8966911735861</v>
          </cell>
          <cell r="AW75">
            <v>7607.6586824294136</v>
          </cell>
          <cell r="AX75">
            <v>-3.1284434296880606E-3</v>
          </cell>
          <cell r="AY75">
            <v>6943.4259843463988</v>
          </cell>
          <cell r="AZ75">
            <v>6944.0571969318262</v>
          </cell>
          <cell r="BA75">
            <v>9.090794470200397E-3</v>
          </cell>
          <cell r="BB75">
            <v>6335.066532530589</v>
          </cell>
          <cell r="BC75">
            <v>6335.042159740502</v>
          </cell>
          <cell r="BD75">
            <v>-3.8472824179265554E-4</v>
          </cell>
          <cell r="BE75">
            <v>20886.389208050576</v>
          </cell>
          <cell r="BF75">
            <v>20886.75803910174</v>
          </cell>
          <cell r="BG75">
            <v>1.7658918805465056E-3</v>
          </cell>
          <cell r="BH75">
            <v>43337.597373981305</v>
          </cell>
          <cell r="BI75">
            <v>43337.348010416856</v>
          </cell>
          <cell r="BJ75">
            <v>-5.7539775981975936E-4</v>
          </cell>
          <cell r="BK75">
            <v>85000.173778800978</v>
          </cell>
          <cell r="BL75">
            <v>86378.941432255742</v>
          </cell>
          <cell r="BM75">
            <v>1.6220762760353657</v>
          </cell>
        </row>
        <row r="76">
          <cell r="C76">
            <v>71</v>
          </cell>
          <cell r="D76" t="str">
            <v>ROM Production</v>
          </cell>
          <cell r="E76" t="str">
            <v>KTON</v>
          </cell>
          <cell r="F76">
            <v>558.67485931533793</v>
          </cell>
          <cell r="G76">
            <v>606.04472539999995</v>
          </cell>
          <cell r="H76">
            <v>8.4789686335115029</v>
          </cell>
          <cell r="I76">
            <v>561.63133722842258</v>
          </cell>
          <cell r="J76">
            <v>520.844358754415</v>
          </cell>
          <cell r="K76">
            <v>-7.2622333852106618</v>
          </cell>
          <cell r="L76">
            <v>619.60302505614186</v>
          </cell>
          <cell r="M76">
            <v>635.72571587294362</v>
          </cell>
          <cell r="N76">
            <v>2.6021000809899042</v>
          </cell>
          <cell r="O76">
            <v>1739.9092215999024</v>
          </cell>
          <cell r="P76">
            <v>1762.6148000273583</v>
          </cell>
          <cell r="Q76">
            <v>1.3049863835181854</v>
          </cell>
          <cell r="R76">
            <v>622.17741878120523</v>
          </cell>
          <cell r="S76">
            <v>600.91612029892462</v>
          </cell>
          <cell r="T76">
            <v>-3.4172404591490571</v>
          </cell>
          <cell r="U76">
            <v>2362.0866403811078</v>
          </cell>
          <cell r="V76">
            <v>2363.5309203262832</v>
          </cell>
          <cell r="W76">
            <v>6.1144240879426069E-2</v>
          </cell>
          <cell r="X76">
            <v>641.58899762799638</v>
          </cell>
          <cell r="Y76">
            <v>635.51752376158697</v>
          </cell>
          <cell r="Z76">
            <v>-0.94631826431813981</v>
          </cell>
          <cell r="AA76">
            <v>668.03960292100624</v>
          </cell>
          <cell r="AB76">
            <v>678.03960292100624</v>
          </cell>
          <cell r="AC76">
            <v>1.4969172420729182</v>
          </cell>
          <cell r="AD76">
            <v>1931.8060193302078</v>
          </cell>
          <cell r="AE76">
            <v>1914.4732469815178</v>
          </cell>
          <cell r="AF76">
            <v>-0.89723151161417336</v>
          </cell>
          <cell r="AG76">
            <v>3671.7152409301102</v>
          </cell>
          <cell r="AH76">
            <v>3677.0880470088759</v>
          </cell>
          <cell r="AI76">
            <v>0.14632959601204554</v>
          </cell>
          <cell r="AJ76">
            <v>651.21564120338189</v>
          </cell>
          <cell r="AK76">
            <v>651.21564120338189</v>
          </cell>
          <cell r="AL76">
            <v>0</v>
          </cell>
          <cell r="AM76">
            <v>700.65067459069201</v>
          </cell>
          <cell r="AN76">
            <v>700.65067459069201</v>
          </cell>
          <cell r="AO76">
            <v>0</v>
          </cell>
          <cell r="AP76">
            <v>726.520316431428</v>
          </cell>
          <cell r="AQ76">
            <v>726.520316431428</v>
          </cell>
          <cell r="AR76">
            <v>0</v>
          </cell>
          <cell r="AS76">
            <v>2078.3866322255017</v>
          </cell>
          <cell r="AT76">
            <v>2078.3866322255017</v>
          </cell>
          <cell r="AU76">
            <v>0</v>
          </cell>
          <cell r="AV76">
            <v>729.520316431428</v>
          </cell>
          <cell r="AW76">
            <v>729.520316431428</v>
          </cell>
          <cell r="AX76">
            <v>0</v>
          </cell>
          <cell r="AY76">
            <v>688.520316431428</v>
          </cell>
          <cell r="AZ76">
            <v>688.520316431428</v>
          </cell>
          <cell r="BA76">
            <v>0</v>
          </cell>
          <cell r="BB76">
            <v>632.86513200640013</v>
          </cell>
          <cell r="BC76">
            <v>632.86513200640013</v>
          </cell>
          <cell r="BD76">
            <v>0</v>
          </cell>
          <cell r="BE76">
            <v>2050.905764869256</v>
          </cell>
          <cell r="BF76">
            <v>2050.905764869256</v>
          </cell>
          <cell r="BG76">
            <v>0</v>
          </cell>
          <cell r="BH76">
            <v>4129.2923970947577</v>
          </cell>
          <cell r="BI76">
            <v>4129.2923970947577</v>
          </cell>
          <cell r="BJ76">
            <v>0</v>
          </cell>
          <cell r="BK76">
            <v>7801.0076380248684</v>
          </cell>
          <cell r="BL76">
            <v>7806.3804441036336</v>
          </cell>
          <cell r="BM76">
            <v>6.8873231870410223E-2</v>
          </cell>
        </row>
        <row r="77">
          <cell r="C77">
            <v>72</v>
          </cell>
          <cell r="D77" t="str">
            <v>Washplant</v>
          </cell>
          <cell r="E77" t="str">
            <v>KTON</v>
          </cell>
          <cell r="F77">
            <v>5</v>
          </cell>
          <cell r="G77">
            <v>7.1940999999999997</v>
          </cell>
          <cell r="H77">
            <v>43.881999999999991</v>
          </cell>
          <cell r="I77">
            <v>5</v>
          </cell>
          <cell r="J77">
            <v>7.2908999999999997</v>
          </cell>
          <cell r="K77">
            <v>45.817999999999991</v>
          </cell>
          <cell r="L77">
            <v>5</v>
          </cell>
          <cell r="M77">
            <v>7.0305</v>
          </cell>
          <cell r="N77">
            <v>40.61</v>
          </cell>
          <cell r="O77">
            <v>15</v>
          </cell>
          <cell r="P77">
            <v>21.515499999999999</v>
          </cell>
          <cell r="Q77">
            <v>43.43666666666666</v>
          </cell>
          <cell r="R77">
            <v>5</v>
          </cell>
          <cell r="S77">
            <v>4.8727399999999985</v>
          </cell>
          <cell r="T77">
            <v>-2.5452000000000297</v>
          </cell>
          <cell r="U77">
            <v>20</v>
          </cell>
          <cell r="V77">
            <v>26.388239999999996</v>
          </cell>
          <cell r="W77">
            <v>31.941199999999981</v>
          </cell>
          <cell r="X77">
            <v>5</v>
          </cell>
          <cell r="Y77">
            <v>5</v>
          </cell>
          <cell r="Z77">
            <v>0</v>
          </cell>
          <cell r="AA77">
            <v>5</v>
          </cell>
          <cell r="AB77">
            <v>5</v>
          </cell>
          <cell r="AC77">
            <v>0</v>
          </cell>
          <cell r="AD77">
            <v>15</v>
          </cell>
          <cell r="AE77">
            <v>14.872739999999999</v>
          </cell>
          <cell r="AF77">
            <v>-0.84840000000000992</v>
          </cell>
          <cell r="AG77">
            <v>30</v>
          </cell>
          <cell r="AH77">
            <v>36.388239999999996</v>
          </cell>
          <cell r="AI77">
            <v>21.29413333333332</v>
          </cell>
          <cell r="AJ77">
            <v>5</v>
          </cell>
          <cell r="AK77">
            <v>5</v>
          </cell>
          <cell r="AL77">
            <v>0</v>
          </cell>
          <cell r="AM77">
            <v>5</v>
          </cell>
          <cell r="AN77">
            <v>5</v>
          </cell>
          <cell r="AO77">
            <v>0</v>
          </cell>
          <cell r="AP77">
            <v>5</v>
          </cell>
          <cell r="AQ77">
            <v>5</v>
          </cell>
          <cell r="AR77">
            <v>0</v>
          </cell>
          <cell r="AS77">
            <v>15</v>
          </cell>
          <cell r="AT77">
            <v>15</v>
          </cell>
          <cell r="AU77">
            <v>0</v>
          </cell>
          <cell r="AV77">
            <v>5</v>
          </cell>
          <cell r="AW77">
            <v>5</v>
          </cell>
          <cell r="AX77">
            <v>0</v>
          </cell>
          <cell r="AY77">
            <v>5</v>
          </cell>
          <cell r="AZ77">
            <v>5</v>
          </cell>
          <cell r="BA77">
            <v>0</v>
          </cell>
          <cell r="BB77">
            <v>5</v>
          </cell>
          <cell r="BC77">
            <v>5</v>
          </cell>
          <cell r="BD77">
            <v>0</v>
          </cell>
          <cell r="BE77">
            <v>15</v>
          </cell>
          <cell r="BF77">
            <v>15</v>
          </cell>
          <cell r="BG77">
            <v>0</v>
          </cell>
          <cell r="BH77">
            <v>30</v>
          </cell>
          <cell r="BI77">
            <v>30</v>
          </cell>
          <cell r="BJ77">
            <v>0</v>
          </cell>
          <cell r="BK77">
            <v>60</v>
          </cell>
          <cell r="BL77">
            <v>66.388239999999996</v>
          </cell>
          <cell r="BM77">
            <v>10.64706666666666</v>
          </cell>
        </row>
        <row r="78">
          <cell r="C78">
            <v>73</v>
          </cell>
          <cell r="D78" t="str">
            <v>F/C Prod (incl WP)</v>
          </cell>
          <cell r="E78" t="str">
            <v>KTON</v>
          </cell>
          <cell r="F78">
            <v>570</v>
          </cell>
          <cell r="G78">
            <v>713.37058265999985</v>
          </cell>
          <cell r="H78">
            <v>25.152733799999975</v>
          </cell>
          <cell r="I78">
            <v>580</v>
          </cell>
          <cell r="J78">
            <v>609.93658000000005</v>
          </cell>
          <cell r="K78">
            <v>5.161479310344836</v>
          </cell>
          <cell r="L78">
            <v>590</v>
          </cell>
          <cell r="M78">
            <v>648.84168</v>
          </cell>
          <cell r="N78">
            <v>9.9731661016949147</v>
          </cell>
          <cell r="O78">
            <v>1740</v>
          </cell>
          <cell r="P78">
            <v>1972.1488426599999</v>
          </cell>
          <cell r="Q78">
            <v>13.341887509195397</v>
          </cell>
          <cell r="R78">
            <v>620</v>
          </cell>
          <cell r="S78">
            <v>542.72025000000008</v>
          </cell>
          <cell r="T78">
            <v>-12.464475806451599</v>
          </cell>
          <cell r="U78">
            <v>2360</v>
          </cell>
          <cell r="V78">
            <v>2514.8690926600002</v>
          </cell>
          <cell r="W78">
            <v>6.5622496889830604</v>
          </cell>
          <cell r="X78">
            <v>630</v>
          </cell>
          <cell r="Y78">
            <v>567</v>
          </cell>
          <cell r="Z78">
            <v>-10</v>
          </cell>
          <cell r="AA78">
            <v>630</v>
          </cell>
          <cell r="AB78">
            <v>581</v>
          </cell>
          <cell r="AC78">
            <v>-7.7777777777777777</v>
          </cell>
          <cell r="AD78">
            <v>1880</v>
          </cell>
          <cell r="AE78">
            <v>1690.7202500000001</v>
          </cell>
          <cell r="AF78">
            <v>-10.068071808510634</v>
          </cell>
          <cell r="AG78">
            <v>3620</v>
          </cell>
          <cell r="AH78">
            <v>3662.8690926600002</v>
          </cell>
          <cell r="AI78">
            <v>1.1842290790055305</v>
          </cell>
          <cell r="AJ78">
            <v>630</v>
          </cell>
          <cell r="AK78">
            <v>576</v>
          </cell>
          <cell r="AL78">
            <v>-8.5714285714285712</v>
          </cell>
          <cell r="AM78">
            <v>680</v>
          </cell>
          <cell r="AN78">
            <v>741.5</v>
          </cell>
          <cell r="AO78">
            <v>9.0441176470588225</v>
          </cell>
          <cell r="AP78">
            <v>700</v>
          </cell>
          <cell r="AQ78">
            <v>761.5</v>
          </cell>
          <cell r="AR78">
            <v>8.7857142857142847</v>
          </cell>
          <cell r="AS78">
            <v>2010</v>
          </cell>
          <cell r="AT78">
            <v>2079</v>
          </cell>
          <cell r="AU78">
            <v>3.4328358208955225</v>
          </cell>
          <cell r="AV78">
            <v>700</v>
          </cell>
          <cell r="AW78">
            <v>761.5</v>
          </cell>
          <cell r="AX78">
            <v>8.7857142857142847</v>
          </cell>
          <cell r="AY78">
            <v>700</v>
          </cell>
          <cell r="AZ78">
            <v>761.5</v>
          </cell>
          <cell r="BA78">
            <v>8.7857142857142847</v>
          </cell>
          <cell r="BB78">
            <v>655</v>
          </cell>
          <cell r="BC78">
            <v>660</v>
          </cell>
          <cell r="BD78">
            <v>0.76335877862595414</v>
          </cell>
          <cell r="BE78">
            <v>2055</v>
          </cell>
          <cell r="BF78">
            <v>2183</v>
          </cell>
          <cell r="BG78">
            <v>6.228710462287105</v>
          </cell>
          <cell r="BH78">
            <v>4065</v>
          </cell>
          <cell r="BI78">
            <v>4262</v>
          </cell>
          <cell r="BJ78">
            <v>4.8462484624846249</v>
          </cell>
          <cell r="BK78">
            <v>7685</v>
          </cell>
          <cell r="BL78">
            <v>7924.8690926600002</v>
          </cell>
          <cell r="BM78">
            <v>3.1212634048145764</v>
          </cell>
        </row>
        <row r="79">
          <cell r="C79">
            <v>74</v>
          </cell>
          <cell r="D79" t="str">
            <v>Stripping Ratio</v>
          </cell>
          <cell r="E79" t="str">
            <v>OB: F/C</v>
          </cell>
          <cell r="F79">
            <v>11.246865498974856</v>
          </cell>
          <cell r="G79">
            <v>9.8001966339309092</v>
          </cell>
          <cell r="H79">
            <v>-12.862862680947055</v>
          </cell>
          <cell r="I79">
            <v>10.813926897850488</v>
          </cell>
          <cell r="J79">
            <v>10.730057244699307</v>
          </cell>
          <cell r="K79">
            <v>-0.7755707426490196</v>
          </cell>
          <cell r="L79">
            <v>11.991521974517168</v>
          </cell>
          <cell r="M79">
            <v>11.537041281342788</v>
          </cell>
          <cell r="N79">
            <v>-3.7900167646791121</v>
          </cell>
          <cell r="O79">
            <v>11.355051092031081</v>
          </cell>
          <cell r="P79">
            <v>10.659205428342975</v>
          </cell>
          <cell r="Q79">
            <v>-6.1280716224733389</v>
          </cell>
          <cell r="R79">
            <v>11.320968412095592</v>
          </cell>
          <cell r="S79">
            <v>13.347813927156761</v>
          </cell>
          <cell r="T79">
            <v>17.903464096725493</v>
          </cell>
          <cell r="U79">
            <v>11.346097167641249</v>
          </cell>
          <cell r="V79">
            <v>11.239419436653433</v>
          </cell>
          <cell r="W79">
            <v>-0.94021520714680129</v>
          </cell>
          <cell r="X79">
            <v>11.723133540155931</v>
          </cell>
          <cell r="Y79">
            <v>12.831478146332461</v>
          </cell>
          <cell r="Z79">
            <v>9.4543374634439914</v>
          </cell>
          <cell r="AA79">
            <v>11.905099934742976</v>
          </cell>
          <cell r="AB79">
            <v>12.909598540768652</v>
          </cell>
          <cell r="AC79">
            <v>8.4375487104834814</v>
          </cell>
          <cell r="AD79">
            <v>11.651482715258288</v>
          </cell>
          <cell r="AE79">
            <v>13.024066975395304</v>
          </cell>
          <cell r="AF79">
            <v>11.780339838976353</v>
          </cell>
          <cell r="AG79">
            <v>11.508999006856259</v>
          </cell>
          <cell r="AH79">
            <v>11.75078670108349</v>
          </cell>
          <cell r="AI79">
            <v>2.1008577208425385</v>
          </cell>
          <cell r="AJ79">
            <v>12.116172384031769</v>
          </cell>
          <cell r="AK79">
            <v>13.252090917767294</v>
          </cell>
          <cell r="AL79">
            <v>9.3752259189757243</v>
          </cell>
          <cell r="AM79">
            <v>10.653811616314792</v>
          </cell>
          <cell r="AN79">
            <v>9.7697849169295861</v>
          </cell>
          <cell r="AO79">
            <v>-8.297750431699443</v>
          </cell>
          <cell r="AP79">
            <v>10.8191823784238</v>
          </cell>
          <cell r="AQ79">
            <v>9.9449640010214964</v>
          </cell>
          <cell r="AR79">
            <v>-8.0802628777727019</v>
          </cell>
          <cell r="AS79">
            <v>11.169755306433201</v>
          </cell>
          <cell r="AT79">
            <v>10.798744574947147</v>
          </cell>
          <cell r="AU79">
            <v>-3.3215654354788868</v>
          </cell>
          <cell r="AV79">
            <v>10.868423844533694</v>
          </cell>
          <cell r="AW79">
            <v>9.990359399119388</v>
          </cell>
          <cell r="AX79">
            <v>-8.0790412480640565</v>
          </cell>
          <cell r="AY79">
            <v>9.9191799776377128</v>
          </cell>
          <cell r="AZ79">
            <v>9.1189194969557796</v>
          </cell>
          <cell r="BA79">
            <v>-8.0678088560352741</v>
          </cell>
          <cell r="BB79">
            <v>9.6718573015734179</v>
          </cell>
          <cell r="BC79">
            <v>9.5985487268795477</v>
          </cell>
          <cell r="BD79">
            <v>-0.75795757120966167</v>
          </cell>
          <cell r="BE79">
            <v>10.163693045280086</v>
          </cell>
          <cell r="BF79">
            <v>9.5679148140640127</v>
          </cell>
          <cell r="BG79">
            <v>-5.8618282602773641</v>
          </cell>
          <cell r="BH79">
            <v>10.661155565555056</v>
          </cell>
          <cell r="BI79">
            <v>10.168312531773077</v>
          </cell>
          <cell r="BJ79">
            <v>-4.6227918798436516</v>
          </cell>
          <cell r="BK79">
            <v>11.06053009483422</v>
          </cell>
          <cell r="BL79">
            <v>10.899731014138741</v>
          </cell>
          <cell r="BM79">
            <v>-1.4538098926251297</v>
          </cell>
        </row>
        <row r="80">
          <cell r="C80">
            <v>75</v>
          </cell>
          <cell r="D80" t="str">
            <v>S/R                          (OB/ (FC+WP)</v>
          </cell>
          <cell r="E80">
            <v>0</v>
          </cell>
          <cell r="F80" t="e">
            <v>#REF!</v>
          </cell>
          <cell r="G80" t="e">
            <v>#REF!</v>
          </cell>
          <cell r="H80" t="e">
            <v>#REF!</v>
          </cell>
          <cell r="I80" t="e">
            <v>#REF!</v>
          </cell>
          <cell r="J80" t="e">
            <v>#REF!</v>
          </cell>
          <cell r="K80" t="e">
            <v>#REF!</v>
          </cell>
          <cell r="L80" t="e">
            <v>#REF!</v>
          </cell>
          <cell r="M80" t="e">
            <v>#REF!</v>
          </cell>
          <cell r="N80" t="e">
            <v>#REF!</v>
          </cell>
          <cell r="O80" t="e">
            <v>#REF!</v>
          </cell>
          <cell r="P80" t="e">
            <v>#REF!</v>
          </cell>
          <cell r="Q80" t="e">
            <v>#REF!</v>
          </cell>
          <cell r="R80" t="e">
            <v>#REF!</v>
          </cell>
          <cell r="S80" t="e">
            <v>#REF!</v>
          </cell>
          <cell r="T80" t="e">
            <v>#REF!</v>
          </cell>
          <cell r="U80" t="e">
            <v>#REF!</v>
          </cell>
          <cell r="V80" t="e">
            <v>#REF!</v>
          </cell>
          <cell r="W80" t="e">
            <v>#REF!</v>
          </cell>
          <cell r="X80" t="e">
            <v>#REF!</v>
          </cell>
          <cell r="Y80" t="e">
            <v>#REF!</v>
          </cell>
          <cell r="Z80" t="e">
            <v>#REF!</v>
          </cell>
          <cell r="AA80" t="e">
            <v>#REF!</v>
          </cell>
          <cell r="AB80" t="e">
            <v>#REF!</v>
          </cell>
          <cell r="AC80" t="e">
            <v>#REF!</v>
          </cell>
          <cell r="AD80" t="e">
            <v>#REF!</v>
          </cell>
          <cell r="AE80" t="e">
            <v>#REF!</v>
          </cell>
          <cell r="AF80" t="e">
            <v>#REF!</v>
          </cell>
          <cell r="AG80" t="e">
            <v>#REF!</v>
          </cell>
          <cell r="AH80" t="e">
            <v>#REF!</v>
          </cell>
          <cell r="AI80" t="e">
            <v>#REF!</v>
          </cell>
          <cell r="AJ80" t="e">
            <v>#REF!</v>
          </cell>
          <cell r="AK80" t="e">
            <v>#REF!</v>
          </cell>
          <cell r="AL80" t="e">
            <v>#REF!</v>
          </cell>
          <cell r="AM80" t="e">
            <v>#REF!</v>
          </cell>
          <cell r="AN80" t="e">
            <v>#REF!</v>
          </cell>
          <cell r="AO80" t="e">
            <v>#REF!</v>
          </cell>
          <cell r="AP80" t="e">
            <v>#REF!</v>
          </cell>
          <cell r="AQ80" t="e">
            <v>#REF!</v>
          </cell>
          <cell r="AR80" t="e">
            <v>#REF!</v>
          </cell>
          <cell r="AS80" t="e">
            <v>#REF!</v>
          </cell>
          <cell r="AT80" t="e">
            <v>#REF!</v>
          </cell>
          <cell r="AU80" t="e">
            <v>#REF!</v>
          </cell>
          <cell r="AV80" t="e">
            <v>#REF!</v>
          </cell>
          <cell r="AW80" t="e">
            <v>#REF!</v>
          </cell>
          <cell r="AX80" t="e">
            <v>#REF!</v>
          </cell>
          <cell r="AY80" t="e">
            <v>#REF!</v>
          </cell>
          <cell r="AZ80" t="e">
            <v>#REF!</v>
          </cell>
          <cell r="BA80" t="e">
            <v>#REF!</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row>
        <row r="81">
          <cell r="C81">
            <v>76</v>
          </cell>
          <cell r="D81" t="str">
            <v>Hauling</v>
          </cell>
          <cell r="E81" t="str">
            <v>KTON</v>
          </cell>
          <cell r="F81">
            <v>570</v>
          </cell>
          <cell r="G81">
            <v>775.75536</v>
          </cell>
          <cell r="H81">
            <v>36.097431578947372</v>
          </cell>
          <cell r="I81">
            <v>580</v>
          </cell>
          <cell r="J81">
            <v>590.6816</v>
          </cell>
          <cell r="K81">
            <v>1.8416551724137937</v>
          </cell>
          <cell r="L81">
            <v>590</v>
          </cell>
          <cell r="M81">
            <v>536.67831999999999</v>
          </cell>
          <cell r="N81">
            <v>-9.0375728813559348</v>
          </cell>
          <cell r="O81">
            <v>1740</v>
          </cell>
          <cell r="P81">
            <v>1903.11528</v>
          </cell>
          <cell r="Q81">
            <v>9.374441379310344</v>
          </cell>
          <cell r="R81">
            <v>620</v>
          </cell>
          <cell r="S81">
            <v>620.86586000000011</v>
          </cell>
          <cell r="T81">
            <v>0.13965483870969542</v>
          </cell>
          <cell r="U81">
            <v>2360</v>
          </cell>
          <cell r="V81">
            <v>2523.9811399999999</v>
          </cell>
          <cell r="W81">
            <v>6.948353389830503</v>
          </cell>
          <cell r="X81">
            <v>630</v>
          </cell>
          <cell r="Y81">
            <v>567</v>
          </cell>
          <cell r="Z81">
            <v>-10</v>
          </cell>
          <cell r="AA81">
            <v>630</v>
          </cell>
          <cell r="AB81">
            <v>581</v>
          </cell>
          <cell r="AC81">
            <v>-7.7777777777777777</v>
          </cell>
          <cell r="AD81">
            <v>1880</v>
          </cell>
          <cell r="AE81">
            <v>1768.8658600000001</v>
          </cell>
          <cell r="AF81">
            <v>-5.9113904255319083</v>
          </cell>
          <cell r="AG81">
            <v>3620</v>
          </cell>
          <cell r="AH81">
            <v>3671.9811399999999</v>
          </cell>
          <cell r="AI81">
            <v>1.4359430939226483</v>
          </cell>
          <cell r="AJ81">
            <v>630</v>
          </cell>
          <cell r="AK81">
            <v>576</v>
          </cell>
          <cell r="AL81">
            <v>-8.5714285714285712</v>
          </cell>
          <cell r="AM81">
            <v>680</v>
          </cell>
          <cell r="AN81">
            <v>741.5</v>
          </cell>
          <cell r="AO81">
            <v>9.0441176470588225</v>
          </cell>
          <cell r="AP81">
            <v>700</v>
          </cell>
          <cell r="AQ81">
            <v>761.5</v>
          </cell>
          <cell r="AR81">
            <v>8.7857142857142847</v>
          </cell>
          <cell r="AS81">
            <v>2010</v>
          </cell>
          <cell r="AT81">
            <v>2079</v>
          </cell>
          <cell r="AU81">
            <v>3.4328358208955225</v>
          </cell>
          <cell r="AV81">
            <v>700</v>
          </cell>
          <cell r="AW81">
            <v>761.5</v>
          </cell>
          <cell r="AX81">
            <v>8.7857142857142847</v>
          </cell>
          <cell r="AY81">
            <v>700</v>
          </cell>
          <cell r="AZ81">
            <v>761.5</v>
          </cell>
          <cell r="BA81">
            <v>8.7857142857142847</v>
          </cell>
          <cell r="BB81">
            <v>655</v>
          </cell>
          <cell r="BC81">
            <v>660</v>
          </cell>
          <cell r="BD81">
            <v>0.76335877862595414</v>
          </cell>
          <cell r="BE81">
            <v>2055</v>
          </cell>
          <cell r="BF81">
            <v>2183</v>
          </cell>
          <cell r="BG81">
            <v>6.228710462287105</v>
          </cell>
          <cell r="BH81">
            <v>4065</v>
          </cell>
          <cell r="BI81">
            <v>4262</v>
          </cell>
          <cell r="BJ81">
            <v>4.8462484624846249</v>
          </cell>
          <cell r="BK81">
            <v>7685</v>
          </cell>
          <cell r="BL81">
            <v>7933.9811399999999</v>
          </cell>
          <cell r="BM81">
            <v>3.2398326610279748</v>
          </cell>
        </row>
        <row r="82">
          <cell r="C82">
            <v>77</v>
          </cell>
          <cell r="D82" t="str">
            <v>ROM stock</v>
          </cell>
          <cell r="E82" t="str">
            <v>KTON</v>
          </cell>
          <cell r="F82">
            <v>517.83012317757971</v>
          </cell>
          <cell r="G82">
            <v>640.07602606110004</v>
          </cell>
          <cell r="H82">
            <v>23.607337119242576</v>
          </cell>
          <cell r="I82">
            <v>495.57237709954779</v>
          </cell>
          <cell r="J82">
            <v>580.64277716879997</v>
          </cell>
          <cell r="K82">
            <v>17.16608995988566</v>
          </cell>
          <cell r="L82">
            <v>520.02416152631895</v>
          </cell>
          <cell r="M82">
            <v>531.03860919420003</v>
          </cell>
          <cell r="N82">
            <v>2.118064598297253</v>
          </cell>
          <cell r="O82">
            <v>520.02416152631895</v>
          </cell>
          <cell r="P82">
            <v>531.03860919420003</v>
          </cell>
          <cell r="Q82">
            <v>2.118064598297253</v>
          </cell>
          <cell r="R82">
            <v>517.01172377227749</v>
          </cell>
          <cell r="S82">
            <v>567.00740822609998</v>
          </cell>
          <cell r="T82">
            <v>9.6701258704616038</v>
          </cell>
          <cell r="U82">
            <v>517.01172377227749</v>
          </cell>
          <cell r="V82">
            <v>567.00740822609998</v>
          </cell>
          <cell r="W82">
            <v>9.6701258704616038</v>
          </cell>
          <cell r="X82">
            <v>523.13469118232535</v>
          </cell>
          <cell r="Y82">
            <v>635.52493198768707</v>
          </cell>
          <cell r="Z82">
            <v>21.483996894060105</v>
          </cell>
          <cell r="AA82">
            <v>555.45271380323788</v>
          </cell>
          <cell r="AB82">
            <v>732.5645349086933</v>
          </cell>
          <cell r="AC82">
            <v>31.886030386412884</v>
          </cell>
          <cell r="AD82">
            <v>555.45271380323788</v>
          </cell>
          <cell r="AE82">
            <v>732.5645349086933</v>
          </cell>
          <cell r="AF82">
            <v>31.886030386412884</v>
          </cell>
          <cell r="AG82">
            <v>555.45271380323788</v>
          </cell>
          <cell r="AH82">
            <v>732.5645349086933</v>
          </cell>
          <cell r="AI82">
            <v>31.886030386412884</v>
          </cell>
          <cell r="AJ82">
            <v>571.49143251173507</v>
          </cell>
          <cell r="AK82">
            <v>807.7801761120752</v>
          </cell>
          <cell r="AL82">
            <v>41.345981786960238</v>
          </cell>
          <cell r="AM82">
            <v>586.44685074244001</v>
          </cell>
          <cell r="AN82">
            <v>766.9308507027672</v>
          </cell>
          <cell r="AO82">
            <v>30.775849462203603</v>
          </cell>
          <cell r="AP82">
            <v>607.08897058598313</v>
          </cell>
          <cell r="AQ82">
            <v>731.9511671341952</v>
          </cell>
          <cell r="AR82">
            <v>20.567363697563273</v>
          </cell>
          <cell r="AS82">
            <v>607.08897058598313</v>
          </cell>
          <cell r="AT82">
            <v>731.9511671341952</v>
          </cell>
          <cell r="AU82">
            <v>20.567363697563273</v>
          </cell>
          <cell r="AV82">
            <v>630.67454185489623</v>
          </cell>
          <cell r="AW82">
            <v>699.9714835656232</v>
          </cell>
          <cell r="AX82">
            <v>10.987749958467582</v>
          </cell>
          <cell r="AY82">
            <v>614.07586531219101</v>
          </cell>
          <cell r="AZ82">
            <v>626.9917999970512</v>
          </cell>
          <cell r="BA82">
            <v>2.1033125407548523</v>
          </cell>
          <cell r="BB82">
            <v>587.43103561313978</v>
          </cell>
          <cell r="BC82">
            <v>599.85693200345122</v>
          </cell>
          <cell r="BD82">
            <v>2.1152945004585475</v>
          </cell>
          <cell r="BE82">
            <v>587.43103561313978</v>
          </cell>
          <cell r="BF82">
            <v>599.85693200345122</v>
          </cell>
          <cell r="BG82">
            <v>2.1152945004585475</v>
          </cell>
          <cell r="BH82">
            <v>587.43103561313978</v>
          </cell>
          <cell r="BI82">
            <v>599.85693200345122</v>
          </cell>
          <cell r="BJ82">
            <v>2.1152945004585475</v>
          </cell>
          <cell r="BK82">
            <v>587.43103561313978</v>
          </cell>
          <cell r="BL82">
            <v>599.85693200345122</v>
          </cell>
          <cell r="BM82">
            <v>2.1152945004585475</v>
          </cell>
        </row>
        <row r="83">
          <cell r="C83">
            <v>78</v>
          </cell>
          <cell r="D83" t="str">
            <v>F/C stock</v>
          </cell>
          <cell r="E83" t="str">
            <v>KTON</v>
          </cell>
          <cell r="F83">
            <v>191.36879348000008</v>
          </cell>
          <cell r="G83">
            <v>150.85448733430002</v>
          </cell>
          <cell r="H83">
            <v>-21.1708008442527</v>
          </cell>
          <cell r="I83">
            <v>191.36879348000008</v>
          </cell>
          <cell r="J83">
            <v>299.91434896066568</v>
          </cell>
          <cell r="K83">
            <v>56.720614425574922</v>
          </cell>
          <cell r="L83">
            <v>191.36879348000008</v>
          </cell>
          <cell r="M83">
            <v>257.80015952473104</v>
          </cell>
          <cell r="N83">
            <v>34.713792586916057</v>
          </cell>
          <cell r="O83">
            <v>191.36879348000008</v>
          </cell>
          <cell r="P83">
            <v>257.80015952473104</v>
          </cell>
          <cell r="Q83">
            <v>34.713792586916057</v>
          </cell>
          <cell r="R83">
            <v>191.36879348000008</v>
          </cell>
          <cell r="S83">
            <v>259.2030452113334</v>
          </cell>
          <cell r="T83">
            <v>35.446872239607167</v>
          </cell>
          <cell r="U83">
            <v>191.36879348000008</v>
          </cell>
          <cell r="V83">
            <v>259.2030452113334</v>
          </cell>
          <cell r="W83">
            <v>35.446872239607167</v>
          </cell>
          <cell r="X83">
            <v>191.36879348000008</v>
          </cell>
          <cell r="Y83">
            <v>259.20304521133346</v>
          </cell>
          <cell r="Z83">
            <v>35.446872239607202</v>
          </cell>
          <cell r="AA83">
            <v>191.36879348000008</v>
          </cell>
          <cell r="AB83">
            <v>259.20304521133346</v>
          </cell>
          <cell r="AC83">
            <v>35.446872239607202</v>
          </cell>
          <cell r="AD83">
            <v>191.36879348000008</v>
          </cell>
          <cell r="AE83">
            <v>259.20304521133346</v>
          </cell>
          <cell r="AF83">
            <v>35.446872239607202</v>
          </cell>
          <cell r="AG83">
            <v>191.36879348000008</v>
          </cell>
          <cell r="AH83">
            <v>259.20304521133346</v>
          </cell>
          <cell r="AI83">
            <v>35.446872239607202</v>
          </cell>
          <cell r="AJ83">
            <v>191.36879348000008</v>
          </cell>
          <cell r="AK83">
            <v>259.20304521133346</v>
          </cell>
          <cell r="AL83">
            <v>35.446872239607202</v>
          </cell>
          <cell r="AM83">
            <v>191.36879348000008</v>
          </cell>
          <cell r="AN83">
            <v>259.20304521133346</v>
          </cell>
          <cell r="AO83">
            <v>35.446872239607202</v>
          </cell>
          <cell r="AP83">
            <v>191.36879348000008</v>
          </cell>
          <cell r="AQ83">
            <v>259.20304521133346</v>
          </cell>
          <cell r="AR83">
            <v>35.446872239607202</v>
          </cell>
          <cell r="AS83">
            <v>191.36879348000008</v>
          </cell>
          <cell r="AT83">
            <v>259.20304521133346</v>
          </cell>
          <cell r="AU83">
            <v>35.446872239607202</v>
          </cell>
          <cell r="AV83">
            <v>191.36879348000008</v>
          </cell>
          <cell r="AW83">
            <v>259.20304521133346</v>
          </cell>
          <cell r="AX83">
            <v>35.446872239607202</v>
          </cell>
          <cell r="AY83">
            <v>191.36879348000008</v>
          </cell>
          <cell r="AZ83">
            <v>259.20304521133346</v>
          </cell>
          <cell r="BA83">
            <v>35.446872239607202</v>
          </cell>
          <cell r="BB83">
            <v>191.36879348000008</v>
          </cell>
          <cell r="BC83">
            <v>259.20304521133346</v>
          </cell>
          <cell r="BD83">
            <v>35.446872239607202</v>
          </cell>
          <cell r="BE83">
            <v>191.36879348000008</v>
          </cell>
          <cell r="BF83">
            <v>259.20304521133346</v>
          </cell>
          <cell r="BG83">
            <v>35.446872239607202</v>
          </cell>
          <cell r="BH83">
            <v>191.36879348000008</v>
          </cell>
          <cell r="BI83">
            <v>259.20304521133346</v>
          </cell>
          <cell r="BJ83">
            <v>35.446872239607202</v>
          </cell>
          <cell r="BK83">
            <v>191.36879348000008</v>
          </cell>
          <cell r="BL83">
            <v>259.20304521133346</v>
          </cell>
          <cell r="BM83">
            <v>35.446872239607202</v>
          </cell>
        </row>
        <row r="84">
          <cell r="C84">
            <v>79</v>
          </cell>
          <cell r="D84" t="str">
            <v>Coal Barging</v>
          </cell>
          <cell r="E84" t="str">
            <v>KTON</v>
          </cell>
          <cell r="F84">
            <v>570</v>
          </cell>
          <cell r="G84">
            <v>684.69007499999998</v>
          </cell>
          <cell r="H84">
            <v>20.121065789473679</v>
          </cell>
          <cell r="I84">
            <v>580</v>
          </cell>
          <cell r="J84">
            <v>589.64241099999992</v>
          </cell>
          <cell r="K84">
            <v>1.6624846551724008</v>
          </cell>
          <cell r="L84">
            <v>590</v>
          </cell>
          <cell r="M84">
            <v>593.78279500000008</v>
          </cell>
          <cell r="N84">
            <v>0.64115169491526747</v>
          </cell>
          <cell r="O84">
            <v>1740</v>
          </cell>
          <cell r="P84">
            <v>1868.1152809999999</v>
          </cell>
          <cell r="Q84">
            <v>7.3629471839080392</v>
          </cell>
          <cell r="R84">
            <v>620</v>
          </cell>
          <cell r="S84">
            <v>577.17736400000001</v>
          </cell>
          <cell r="T84">
            <v>-6.9068767741935462</v>
          </cell>
          <cell r="U84">
            <v>2360</v>
          </cell>
          <cell r="V84">
            <v>2445.292645</v>
          </cell>
          <cell r="W84">
            <v>3.6140951271186439</v>
          </cell>
          <cell r="X84">
            <v>630</v>
          </cell>
          <cell r="Y84">
            <v>567</v>
          </cell>
          <cell r="Z84">
            <v>-10</v>
          </cell>
          <cell r="AA84">
            <v>630</v>
          </cell>
          <cell r="AB84">
            <v>581</v>
          </cell>
          <cell r="AC84">
            <v>-7.7777777777777777</v>
          </cell>
          <cell r="AD84">
            <v>1880</v>
          </cell>
          <cell r="AE84">
            <v>1725.1773640000001</v>
          </cell>
          <cell r="AF84">
            <v>-8.235246595744675</v>
          </cell>
          <cell r="AG84">
            <v>3620</v>
          </cell>
          <cell r="AH84">
            <v>3593.292645</v>
          </cell>
          <cell r="AI84">
            <v>-0.73777223756906096</v>
          </cell>
          <cell r="AJ84">
            <v>630</v>
          </cell>
          <cell r="AK84">
            <v>576</v>
          </cell>
          <cell r="AL84">
            <v>-8.5714285714285712</v>
          </cell>
          <cell r="AM84">
            <v>680</v>
          </cell>
          <cell r="AN84">
            <v>741.5</v>
          </cell>
          <cell r="AO84">
            <v>9.0441176470588225</v>
          </cell>
          <cell r="AP84">
            <v>700</v>
          </cell>
          <cell r="AQ84">
            <v>761.5</v>
          </cell>
          <cell r="AR84">
            <v>8.7857142857142847</v>
          </cell>
          <cell r="AS84">
            <v>2010</v>
          </cell>
          <cell r="AT84">
            <v>2079</v>
          </cell>
          <cell r="AU84">
            <v>3.4328358208955225</v>
          </cell>
          <cell r="AV84">
            <v>700</v>
          </cell>
          <cell r="AW84">
            <v>761.5</v>
          </cell>
          <cell r="AX84">
            <v>8.7857142857142847</v>
          </cell>
          <cell r="AY84">
            <v>700</v>
          </cell>
          <cell r="AZ84">
            <v>761.5</v>
          </cell>
          <cell r="BA84">
            <v>8.7857142857142847</v>
          </cell>
          <cell r="BB84">
            <v>655</v>
          </cell>
          <cell r="BC84">
            <v>660</v>
          </cell>
          <cell r="BD84">
            <v>0.76335877862595414</v>
          </cell>
          <cell r="BE84">
            <v>2055</v>
          </cell>
          <cell r="BF84">
            <v>2183</v>
          </cell>
          <cell r="BG84">
            <v>6.228710462287105</v>
          </cell>
          <cell r="BH84">
            <v>4065</v>
          </cell>
          <cell r="BI84">
            <v>4262</v>
          </cell>
          <cell r="BJ84">
            <v>4.8462484624846249</v>
          </cell>
          <cell r="BK84">
            <v>7685</v>
          </cell>
          <cell r="BL84">
            <v>7855.2926449999995</v>
          </cell>
          <cell r="BM84">
            <v>2.2159094990240669</v>
          </cell>
        </row>
        <row r="85">
          <cell r="C85">
            <v>80</v>
          </cell>
          <cell r="D85" t="str">
            <v>Coal Sales</v>
          </cell>
          <cell r="E85" t="str">
            <v>KTON</v>
          </cell>
          <cell r="F85">
            <v>778.3</v>
          </cell>
          <cell r="G85">
            <v>653.53994899999998</v>
          </cell>
          <cell r="H85">
            <v>-16.029815109854809</v>
          </cell>
          <cell r="I85">
            <v>760.2</v>
          </cell>
          <cell r="J85">
            <v>526.59809199999995</v>
          </cell>
          <cell r="K85">
            <v>-30.729006577216534</v>
          </cell>
          <cell r="L85">
            <v>654.29999999999995</v>
          </cell>
          <cell r="M85">
            <v>694.09300899999994</v>
          </cell>
          <cell r="N85">
            <v>6.081768149167047</v>
          </cell>
          <cell r="O85">
            <v>2192.8000000000002</v>
          </cell>
          <cell r="P85">
            <v>1874.2310499999999</v>
          </cell>
          <cell r="Q85">
            <v>-14.527952845676772</v>
          </cell>
          <cell r="R85">
            <v>686.9</v>
          </cell>
          <cell r="S85">
            <v>472.30755199999999</v>
          </cell>
          <cell r="T85">
            <v>-31.240711602853398</v>
          </cell>
          <cell r="U85">
            <v>2879.7000000000003</v>
          </cell>
          <cell r="V85">
            <v>2346.5386019999996</v>
          </cell>
          <cell r="W85">
            <v>-18.514477133034713</v>
          </cell>
          <cell r="X85">
            <v>585.70000000000005</v>
          </cell>
          <cell r="Y85">
            <v>744.3</v>
          </cell>
          <cell r="Z85">
            <v>27.078709236810639</v>
          </cell>
          <cell r="AA85">
            <v>632.5</v>
          </cell>
          <cell r="AB85">
            <v>558.95000000000005</v>
          </cell>
          <cell r="AC85">
            <v>-11.628458498023708</v>
          </cell>
          <cell r="AD85">
            <v>1905.1</v>
          </cell>
          <cell r="AE85">
            <v>1775.557552</v>
          </cell>
          <cell r="AF85">
            <v>-6.7997715605479989</v>
          </cell>
          <cell r="AG85">
            <v>4097.8999999999996</v>
          </cell>
          <cell r="AH85">
            <v>3649.7886019999996</v>
          </cell>
          <cell r="AI85">
            <v>-10.935147221747725</v>
          </cell>
          <cell r="AJ85">
            <v>600.29999999999995</v>
          </cell>
          <cell r="AK85">
            <v>650.52</v>
          </cell>
          <cell r="AL85">
            <v>8.3658170914542787</v>
          </cell>
          <cell r="AM85">
            <v>614.29999999999995</v>
          </cell>
          <cell r="AN85">
            <v>649.09999999999991</v>
          </cell>
          <cell r="AO85">
            <v>5.6649845352433594</v>
          </cell>
          <cell r="AP85">
            <v>625.29999999999995</v>
          </cell>
          <cell r="AQ85">
            <v>706.69999999999993</v>
          </cell>
          <cell r="AR85">
            <v>13.017751479289938</v>
          </cell>
          <cell r="AS85">
            <v>1839.8999999999999</v>
          </cell>
          <cell r="AT85">
            <v>2006.3199999999997</v>
          </cell>
          <cell r="AU85">
            <v>9.0450567965650244</v>
          </cell>
          <cell r="AV85">
            <v>644.9</v>
          </cell>
          <cell r="AW85">
            <v>710.55</v>
          </cell>
          <cell r="AX85">
            <v>10.17987284850364</v>
          </cell>
          <cell r="AY85">
            <v>602.29999999999995</v>
          </cell>
          <cell r="AZ85">
            <v>669.55</v>
          </cell>
          <cell r="BA85">
            <v>11.165532126847086</v>
          </cell>
          <cell r="BB85">
            <v>618</v>
          </cell>
          <cell r="BC85">
            <v>685.4</v>
          </cell>
          <cell r="BD85">
            <v>10.906148867313913</v>
          </cell>
          <cell r="BE85">
            <v>1865.1999999999998</v>
          </cell>
          <cell r="BF85">
            <v>2065.5</v>
          </cell>
          <cell r="BG85">
            <v>10.73879476731719</v>
          </cell>
          <cell r="BH85">
            <v>3705.0999999999995</v>
          </cell>
          <cell r="BI85">
            <v>4071.8199999999997</v>
          </cell>
          <cell r="BJ85">
            <v>9.8977085638714275</v>
          </cell>
          <cell r="BK85">
            <v>7803.0000000000009</v>
          </cell>
          <cell r="BL85">
            <v>7721.6086019999993</v>
          </cell>
          <cell r="BM85">
            <v>-1.043078277585564</v>
          </cell>
        </row>
        <row r="86">
          <cell r="C86">
            <v>81</v>
          </cell>
          <cell r="D86">
            <v>0</v>
          </cell>
          <cell r="E86">
            <v>0</v>
          </cell>
          <cell r="F86">
            <v>0</v>
          </cell>
          <cell r="G86">
            <v>0</v>
          </cell>
          <cell r="H86">
            <v>0</v>
          </cell>
          <cell r="I86">
            <v>0</v>
          </cell>
          <cell r="J86">
            <v>0</v>
          </cell>
          <cell r="K86">
            <v>0</v>
          </cell>
          <cell r="L86" t="str">
            <v xml:space="preserve"> </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row>
        <row r="87">
          <cell r="C87">
            <v>82</v>
          </cell>
          <cell r="D87">
            <v>0</v>
          </cell>
          <cell r="E87">
            <v>0</v>
          </cell>
          <cell r="F87" t="str">
            <v>JANUARY</v>
          </cell>
          <cell r="G87">
            <v>0</v>
          </cell>
          <cell r="H87">
            <v>0</v>
          </cell>
          <cell r="I87" t="str">
            <v>FEBRUARY</v>
          </cell>
          <cell r="J87">
            <v>0</v>
          </cell>
          <cell r="K87">
            <v>0</v>
          </cell>
          <cell r="L87" t="str">
            <v>MARCH</v>
          </cell>
          <cell r="M87">
            <v>0</v>
          </cell>
          <cell r="N87">
            <v>0</v>
          </cell>
          <cell r="O87" t="str">
            <v>Q1</v>
          </cell>
          <cell r="P87">
            <v>0</v>
          </cell>
          <cell r="Q87">
            <v>0</v>
          </cell>
          <cell r="R87" t="str">
            <v>APRIL</v>
          </cell>
          <cell r="S87">
            <v>0</v>
          </cell>
          <cell r="T87">
            <v>0</v>
          </cell>
          <cell r="U87" t="str">
            <v>JANUARY - APRIL</v>
          </cell>
          <cell r="V87">
            <v>0</v>
          </cell>
          <cell r="W87">
            <v>0</v>
          </cell>
          <cell r="X87" t="str">
            <v>MAY</v>
          </cell>
          <cell r="Y87">
            <v>0</v>
          </cell>
          <cell r="Z87">
            <v>0</v>
          </cell>
          <cell r="AA87" t="str">
            <v>JUNE</v>
          </cell>
          <cell r="AB87">
            <v>0</v>
          </cell>
          <cell r="AC87">
            <v>0</v>
          </cell>
          <cell r="AD87" t="str">
            <v>Q2</v>
          </cell>
          <cell r="AE87">
            <v>0</v>
          </cell>
          <cell r="AF87">
            <v>0</v>
          </cell>
          <cell r="AG87" t="str">
            <v>1st HALF</v>
          </cell>
          <cell r="AH87">
            <v>0</v>
          </cell>
          <cell r="AI87">
            <v>0</v>
          </cell>
          <cell r="AJ87" t="str">
            <v>JULY</v>
          </cell>
          <cell r="AK87">
            <v>0</v>
          </cell>
          <cell r="AL87">
            <v>0</v>
          </cell>
          <cell r="AM87" t="str">
            <v>AUGUST</v>
          </cell>
          <cell r="AN87">
            <v>0</v>
          </cell>
          <cell r="AO87">
            <v>0</v>
          </cell>
          <cell r="AP87" t="str">
            <v>SEPTEMBER</v>
          </cell>
          <cell r="AQ87">
            <v>0</v>
          </cell>
          <cell r="AR87">
            <v>0</v>
          </cell>
          <cell r="AS87" t="str">
            <v>Q3</v>
          </cell>
          <cell r="AT87">
            <v>0</v>
          </cell>
          <cell r="AU87">
            <v>0</v>
          </cell>
          <cell r="AV87" t="str">
            <v>OCTOBER</v>
          </cell>
          <cell r="AW87">
            <v>0</v>
          </cell>
          <cell r="AX87">
            <v>0</v>
          </cell>
          <cell r="AY87" t="str">
            <v>NOVEMBER</v>
          </cell>
          <cell r="AZ87">
            <v>0</v>
          </cell>
          <cell r="BA87">
            <v>0</v>
          </cell>
          <cell r="BB87" t="str">
            <v>DECEMBER</v>
          </cell>
          <cell r="BC87">
            <v>0</v>
          </cell>
          <cell r="BD87">
            <v>0</v>
          </cell>
          <cell r="BE87" t="str">
            <v>Q4</v>
          </cell>
          <cell r="BF87">
            <v>0</v>
          </cell>
          <cell r="BG87">
            <v>0</v>
          </cell>
          <cell r="BH87" t="str">
            <v>2nd HALF</v>
          </cell>
          <cell r="BI87">
            <v>0</v>
          </cell>
          <cell r="BJ87">
            <v>0</v>
          </cell>
          <cell r="BK87" t="str">
            <v>TOTAL 2012</v>
          </cell>
          <cell r="BL87">
            <v>0</v>
          </cell>
          <cell r="BM87">
            <v>0</v>
          </cell>
        </row>
        <row r="88">
          <cell r="C88">
            <v>83</v>
          </cell>
          <cell r="D88">
            <v>0</v>
          </cell>
          <cell r="E88">
            <v>0</v>
          </cell>
          <cell r="F88" t="str">
            <v>Plan</v>
          </cell>
          <cell r="G88" t="str">
            <v>Actual</v>
          </cell>
          <cell r="H88" t="str">
            <v>% var</v>
          </cell>
          <cell r="I88" t="str">
            <v>Plan</v>
          </cell>
          <cell r="J88" t="str">
            <v>Actual</v>
          </cell>
          <cell r="K88" t="str">
            <v>% var</v>
          </cell>
          <cell r="L88" t="str">
            <v>Plan</v>
          </cell>
          <cell r="M88" t="str">
            <v>Actual</v>
          </cell>
          <cell r="N88" t="str">
            <v>% var</v>
          </cell>
          <cell r="O88" t="str">
            <v>Plan</v>
          </cell>
          <cell r="P88" t="str">
            <v>Actual</v>
          </cell>
          <cell r="Q88" t="str">
            <v>% var</v>
          </cell>
          <cell r="R88" t="str">
            <v>Plan</v>
          </cell>
          <cell r="S88" t="str">
            <v>Est</v>
          </cell>
          <cell r="T88" t="str">
            <v>% var</v>
          </cell>
          <cell r="U88" t="str">
            <v>Plan</v>
          </cell>
          <cell r="V88" t="str">
            <v>Est.</v>
          </cell>
          <cell r="W88" t="str">
            <v>% var</v>
          </cell>
          <cell r="X88" t="str">
            <v>Plan</v>
          </cell>
          <cell r="Y88" t="str">
            <v>Est</v>
          </cell>
          <cell r="Z88" t="str">
            <v>% var</v>
          </cell>
          <cell r="AA88" t="str">
            <v>Plan</v>
          </cell>
          <cell r="AB88" t="str">
            <v>Est</v>
          </cell>
          <cell r="AC88" t="str">
            <v>% var</v>
          </cell>
          <cell r="AD88" t="str">
            <v>Plan</v>
          </cell>
          <cell r="AE88" t="str">
            <v>Est.</v>
          </cell>
          <cell r="AF88" t="str">
            <v>% var</v>
          </cell>
          <cell r="AG88" t="str">
            <v>Plan</v>
          </cell>
          <cell r="AH88" t="str">
            <v>Est</v>
          </cell>
          <cell r="AI88" t="str">
            <v>% var</v>
          </cell>
          <cell r="AJ88" t="str">
            <v>Plan</v>
          </cell>
          <cell r="AK88" t="str">
            <v>Est</v>
          </cell>
          <cell r="AL88" t="str">
            <v>% var</v>
          </cell>
          <cell r="AM88" t="str">
            <v>Plan</v>
          </cell>
          <cell r="AN88" t="str">
            <v>Est</v>
          </cell>
          <cell r="AO88" t="str">
            <v>% var</v>
          </cell>
          <cell r="AP88" t="str">
            <v>Plan</v>
          </cell>
          <cell r="AQ88" t="str">
            <v>Est</v>
          </cell>
          <cell r="AR88" t="str">
            <v>% var</v>
          </cell>
          <cell r="AS88" t="str">
            <v>Plan</v>
          </cell>
          <cell r="AT88" t="str">
            <v>Est.</v>
          </cell>
          <cell r="AU88" t="str">
            <v>% var</v>
          </cell>
          <cell r="AV88" t="str">
            <v>Plan</v>
          </cell>
          <cell r="AW88" t="str">
            <v>Est</v>
          </cell>
          <cell r="AX88" t="str">
            <v>% var</v>
          </cell>
          <cell r="AY88" t="str">
            <v>Plan</v>
          </cell>
          <cell r="AZ88" t="str">
            <v>Est</v>
          </cell>
          <cell r="BA88" t="str">
            <v>% var</v>
          </cell>
          <cell r="BB88" t="str">
            <v>Plan</v>
          </cell>
          <cell r="BC88" t="str">
            <v>Est</v>
          </cell>
          <cell r="BD88" t="str">
            <v>% var</v>
          </cell>
          <cell r="BE88" t="str">
            <v>Plan</v>
          </cell>
          <cell r="BF88" t="str">
            <v>Est.</v>
          </cell>
          <cell r="BG88" t="str">
            <v>% var</v>
          </cell>
          <cell r="BH88" t="str">
            <v>Plan</v>
          </cell>
          <cell r="BI88" t="str">
            <v>Est.</v>
          </cell>
          <cell r="BJ88" t="str">
            <v>% var</v>
          </cell>
          <cell r="BK88" t="str">
            <v>Plan</v>
          </cell>
          <cell r="BL88" t="str">
            <v>Est</v>
          </cell>
          <cell r="BM88" t="str">
            <v>% var</v>
          </cell>
        </row>
        <row r="89">
          <cell r="C89">
            <v>84</v>
          </cell>
          <cell r="D89" t="str">
            <v>OB Removal</v>
          </cell>
          <cell r="E89" t="str">
            <v>KBCM</v>
          </cell>
          <cell r="F89">
            <v>1347.3559509300001</v>
          </cell>
          <cell r="G89">
            <v>875.00689000000011</v>
          </cell>
          <cell r="H89">
            <v>-35.057481328817772</v>
          </cell>
          <cell r="I89">
            <v>1256.4043488179998</v>
          </cell>
          <cell r="J89">
            <v>788.40694000000019</v>
          </cell>
          <cell r="K89">
            <v>-37.248948498011984</v>
          </cell>
          <cell r="L89">
            <v>1317.3094395180001</v>
          </cell>
          <cell r="M89">
            <v>788.5996899999999</v>
          </cell>
          <cell r="N89">
            <v>-40.135577386544327</v>
          </cell>
          <cell r="O89">
            <v>3921.0697392659999</v>
          </cell>
          <cell r="P89">
            <v>2452.0135200000004</v>
          </cell>
          <cell r="Q89">
            <v>-37.465699846006764</v>
          </cell>
          <cell r="R89">
            <v>1249.9078058100001</v>
          </cell>
          <cell r="S89">
            <v>661.96122000000003</v>
          </cell>
          <cell r="T89">
            <v>-47.039196257277752</v>
          </cell>
          <cell r="U89">
            <v>5170.9775450759998</v>
          </cell>
          <cell r="V89">
            <v>3113.9747400000006</v>
          </cell>
          <cell r="W89">
            <v>-39.779766729692248</v>
          </cell>
          <cell r="X89">
            <v>1392.8317519859997</v>
          </cell>
          <cell r="Y89">
            <v>970.26188815399996</v>
          </cell>
          <cell r="Z89">
            <v>-30.338902256462006</v>
          </cell>
          <cell r="AA89">
            <v>1493.5281686100002</v>
          </cell>
          <cell r="AB89">
            <v>1522.6986172900001</v>
          </cell>
          <cell r="AC89">
            <v>1.9531234357064955</v>
          </cell>
          <cell r="AD89">
            <v>4136.2677264060003</v>
          </cell>
          <cell r="AE89">
            <v>3154.921725444</v>
          </cell>
          <cell r="AF89">
            <v>-23.725398496259597</v>
          </cell>
          <cell r="AG89">
            <v>8057.3374656720007</v>
          </cell>
          <cell r="AH89">
            <v>5606.9352454440004</v>
          </cell>
          <cell r="AI89">
            <v>-30.412058954559761</v>
          </cell>
          <cell r="AJ89">
            <v>1543.8763769219997</v>
          </cell>
          <cell r="AK89">
            <v>1672.459173858</v>
          </cell>
          <cell r="AL89">
            <v>8.3285681974325954</v>
          </cell>
          <cell r="AM89">
            <v>1364.4093763260003</v>
          </cell>
          <cell r="AN89">
            <v>1493.7743692139998</v>
          </cell>
          <cell r="AO89">
            <v>9.4813913721661613</v>
          </cell>
          <cell r="AP89">
            <v>1493.5281686100002</v>
          </cell>
          <cell r="AQ89">
            <v>1473.7076312899999</v>
          </cell>
          <cell r="AR89">
            <v>-1.3270949779572574</v>
          </cell>
          <cell r="AS89">
            <v>4401.813921858</v>
          </cell>
          <cell r="AT89">
            <v>4639.9411743619994</v>
          </cell>
          <cell r="AU89">
            <v>5.4097528139827915</v>
          </cell>
          <cell r="AV89">
            <v>1392.8317519859997</v>
          </cell>
          <cell r="AW89">
            <v>1463.425146954</v>
          </cell>
          <cell r="AX89">
            <v>5.0683361337320942</v>
          </cell>
          <cell r="AY89">
            <v>1298.6318783700001</v>
          </cell>
          <cell r="AZ89">
            <v>1288.0755239299999</v>
          </cell>
          <cell r="BA89">
            <v>-0.81288274343381783</v>
          </cell>
          <cell r="BB89">
            <v>1249.9078058100001</v>
          </cell>
          <cell r="BC89">
            <v>1340.14854713</v>
          </cell>
          <cell r="BD89">
            <v>7.2197918038858511</v>
          </cell>
          <cell r="BE89">
            <v>3941.3714361660004</v>
          </cell>
          <cell r="BF89">
            <v>4091.6492180140003</v>
          </cell>
          <cell r="BG89">
            <v>3.8128297289885413</v>
          </cell>
          <cell r="BH89">
            <v>8343.1853580240004</v>
          </cell>
          <cell r="BI89">
            <v>8731.5903923759997</v>
          </cell>
          <cell r="BJ89">
            <v>4.6553566495853227</v>
          </cell>
          <cell r="BK89">
            <v>16400.522823696003</v>
          </cell>
          <cell r="BL89">
            <v>14338.525637820001</v>
          </cell>
          <cell r="BM89">
            <v>-12.572752759422778</v>
          </cell>
        </row>
        <row r="90">
          <cell r="C90">
            <v>85</v>
          </cell>
          <cell r="D90" t="str">
            <v>ROM Production</v>
          </cell>
          <cell r="E90" t="str">
            <v>KTON</v>
          </cell>
          <cell r="F90">
            <v>145.77941285270288</v>
          </cell>
          <cell r="G90">
            <v>212.54268200000001</v>
          </cell>
          <cell r="H90">
            <v>45.797460588454612</v>
          </cell>
          <cell r="I90">
            <v>163.71952458039073</v>
          </cell>
          <cell r="J90">
            <v>144.58104799999998</v>
          </cell>
          <cell r="K90">
            <v>-11.689794866826182</v>
          </cell>
          <cell r="L90">
            <v>167.40581041209774</v>
          </cell>
          <cell r="M90">
            <v>140.980538</v>
          </cell>
          <cell r="N90">
            <v>-15.785158440467187</v>
          </cell>
          <cell r="O90">
            <v>476.90474784519131</v>
          </cell>
          <cell r="P90">
            <v>498.10426800000005</v>
          </cell>
          <cell r="Q90">
            <v>4.4452315164810106</v>
          </cell>
          <cell r="R90">
            <v>179.41318933589059</v>
          </cell>
          <cell r="S90">
            <v>168.66008400000001</v>
          </cell>
          <cell r="T90">
            <v>-5.9934865300003244</v>
          </cell>
          <cell r="U90">
            <v>656.3179371810819</v>
          </cell>
          <cell r="V90">
            <v>666.76435200000003</v>
          </cell>
          <cell r="W90">
            <v>1.5916698641189053</v>
          </cell>
          <cell r="X90">
            <v>189.06737932797333</v>
          </cell>
          <cell r="Y90">
            <v>150.10674287331597</v>
          </cell>
          <cell r="Z90">
            <v>-20.606746966684682</v>
          </cell>
          <cell r="AA90">
            <v>218.01765007671756</v>
          </cell>
          <cell r="AB90">
            <v>150.11810624592277</v>
          </cell>
          <cell r="AC90">
            <v>-31.144058202123464</v>
          </cell>
          <cell r="AD90">
            <v>586.49821874058148</v>
          </cell>
          <cell r="AE90">
            <v>468.88493311923872</v>
          </cell>
          <cell r="AF90">
            <v>-20.053477037645564</v>
          </cell>
          <cell r="AG90">
            <v>1063.4029665857729</v>
          </cell>
          <cell r="AH90">
            <v>966.98920111923871</v>
          </cell>
          <cell r="AI90">
            <v>-9.0665315497554211</v>
          </cell>
          <cell r="AJ90">
            <v>203.76007157920441</v>
          </cell>
          <cell r="AK90">
            <v>162.01483248510954</v>
          </cell>
          <cell r="AL90">
            <v>-20.487448188723231</v>
          </cell>
          <cell r="AM90">
            <v>185.54681132332107</v>
          </cell>
          <cell r="AN90">
            <v>169.15039212625311</v>
          </cell>
          <cell r="AO90">
            <v>-8.8368100104381142</v>
          </cell>
          <cell r="AP90">
            <v>172.74794400282292</v>
          </cell>
          <cell r="AQ90">
            <v>170.77620497052487</v>
          </cell>
          <cell r="AR90">
            <v>-1.1413965264129717</v>
          </cell>
          <cell r="AS90">
            <v>562.05482690534836</v>
          </cell>
          <cell r="AT90">
            <v>501.94142958188752</v>
          </cell>
          <cell r="AU90">
            <v>-10.695290645299291</v>
          </cell>
          <cell r="AV90">
            <v>170.71242534116948</v>
          </cell>
          <cell r="AW90">
            <v>174.75356551114754</v>
          </cell>
          <cell r="AX90">
            <v>2.3672208756344646</v>
          </cell>
          <cell r="AY90">
            <v>161.5615781753587</v>
          </cell>
          <cell r="AZ90">
            <v>188.52760513469337</v>
          </cell>
          <cell r="BA90">
            <v>16.690866271475624</v>
          </cell>
          <cell r="BB90">
            <v>160.17145508104505</v>
          </cell>
          <cell r="BC90">
            <v>184.57317914139253</v>
          </cell>
          <cell r="BD90">
            <v>15.234752064904738</v>
          </cell>
          <cell r="BE90">
            <v>492.44545859757324</v>
          </cell>
          <cell r="BF90">
            <v>547.85434978723345</v>
          </cell>
          <cell r="BG90">
            <v>11.251782349147501</v>
          </cell>
          <cell r="BH90">
            <v>1054.5002855029215</v>
          </cell>
          <cell r="BI90">
            <v>1049.795779369121</v>
          </cell>
          <cell r="BJ90">
            <v>-0.44613607018198803</v>
          </cell>
          <cell r="BK90">
            <v>2117.903252088694</v>
          </cell>
          <cell r="BL90">
            <v>2016.7849804883597</v>
          </cell>
          <cell r="BM90">
            <v>-4.7744518783193062</v>
          </cell>
        </row>
        <row r="91">
          <cell r="C91">
            <v>86</v>
          </cell>
          <cell r="D91" t="str">
            <v>F/C Production</v>
          </cell>
          <cell r="E91" t="str">
            <v>KTON</v>
          </cell>
          <cell r="F91">
            <v>158</v>
          </cell>
          <cell r="G91">
            <v>75.611220000000003</v>
          </cell>
          <cell r="H91">
            <v>-52.144797468354433</v>
          </cell>
          <cell r="I91">
            <v>164</v>
          </cell>
          <cell r="J91">
            <v>100.75749999999999</v>
          </cell>
          <cell r="K91">
            <v>-38.562500000000007</v>
          </cell>
          <cell r="L91">
            <v>164</v>
          </cell>
          <cell r="M91">
            <v>146.17774</v>
          </cell>
          <cell r="N91">
            <v>-10.867231707317075</v>
          </cell>
          <cell r="O91">
            <v>486</v>
          </cell>
          <cell r="P91">
            <v>322.54646000000002</v>
          </cell>
          <cell r="Q91">
            <v>-33.632415637860078</v>
          </cell>
          <cell r="R91">
            <v>165</v>
          </cell>
          <cell r="S91">
            <v>85.98248000000001</v>
          </cell>
          <cell r="T91">
            <v>-47.889406060606056</v>
          </cell>
          <cell r="U91">
            <v>651</v>
          </cell>
          <cell r="V91">
            <v>408.52894000000003</v>
          </cell>
          <cell r="W91">
            <v>-37.245938556067578</v>
          </cell>
          <cell r="X91">
            <v>169</v>
          </cell>
          <cell r="Y91">
            <v>170</v>
          </cell>
          <cell r="Z91">
            <v>0.59171597633136097</v>
          </cell>
          <cell r="AA91">
            <v>169</v>
          </cell>
          <cell r="AB91">
            <v>170</v>
          </cell>
          <cell r="AC91">
            <v>0.59171597633136097</v>
          </cell>
          <cell r="AD91">
            <v>503</v>
          </cell>
          <cell r="AE91">
            <v>425.98248000000001</v>
          </cell>
          <cell r="AF91">
            <v>-15.311634194831012</v>
          </cell>
          <cell r="AG91">
            <v>989</v>
          </cell>
          <cell r="AH91">
            <v>748.52894000000003</v>
          </cell>
          <cell r="AI91">
            <v>-24.314566228513645</v>
          </cell>
          <cell r="AJ91">
            <v>175</v>
          </cell>
          <cell r="AK91">
            <v>200</v>
          </cell>
          <cell r="AL91">
            <v>14.285714285714285</v>
          </cell>
          <cell r="AM91">
            <v>175</v>
          </cell>
          <cell r="AN91">
            <v>210</v>
          </cell>
          <cell r="AO91">
            <v>20</v>
          </cell>
          <cell r="AP91">
            <v>175</v>
          </cell>
          <cell r="AQ91">
            <v>210</v>
          </cell>
          <cell r="AR91">
            <v>20</v>
          </cell>
          <cell r="AS91">
            <v>525</v>
          </cell>
          <cell r="AT91">
            <v>620</v>
          </cell>
          <cell r="AU91">
            <v>18.095238095238095</v>
          </cell>
          <cell r="AV91">
            <v>176</v>
          </cell>
          <cell r="AW91">
            <v>220</v>
          </cell>
          <cell r="AX91">
            <v>25</v>
          </cell>
          <cell r="AY91">
            <v>176</v>
          </cell>
          <cell r="AZ91">
            <v>210</v>
          </cell>
          <cell r="BA91">
            <v>19.318181818181817</v>
          </cell>
          <cell r="BB91">
            <v>176</v>
          </cell>
          <cell r="BC91">
            <v>210</v>
          </cell>
          <cell r="BD91">
            <v>19.318181818181817</v>
          </cell>
          <cell r="BE91">
            <v>528</v>
          </cell>
          <cell r="BF91">
            <v>640</v>
          </cell>
          <cell r="BG91">
            <v>21.212121212121211</v>
          </cell>
          <cell r="BH91">
            <v>1053</v>
          </cell>
          <cell r="BI91">
            <v>1260</v>
          </cell>
          <cell r="BJ91">
            <v>19.658119658119659</v>
          </cell>
          <cell r="BK91">
            <v>2042</v>
          </cell>
          <cell r="BL91">
            <v>2008.5289400000001</v>
          </cell>
          <cell r="BM91">
            <v>-1.6391312438785433</v>
          </cell>
        </row>
        <row r="92">
          <cell r="C92">
            <v>87</v>
          </cell>
          <cell r="D92" t="str">
            <v>Stripping Ratio</v>
          </cell>
          <cell r="E92" t="str">
            <v>OB: ROM</v>
          </cell>
          <cell r="F92">
            <v>9.2424295348986174</v>
          </cell>
          <cell r="G92">
            <v>4.1168525858726106</v>
          </cell>
          <cell r="H92">
            <v>-55.45703031515977</v>
          </cell>
          <cell r="I92">
            <v>7.6741265407295458</v>
          </cell>
          <cell r="J92">
            <v>5.4530448555055449</v>
          </cell>
          <cell r="K92">
            <v>-28.942468871680248</v>
          </cell>
          <cell r="L92">
            <v>7.8689588866433011</v>
          </cell>
          <cell r="M92">
            <v>5.5936776890438589</v>
          </cell>
          <cell r="N92">
            <v>-28.914640810507773</v>
          </cell>
          <cell r="O92">
            <v>8.2219138244747008</v>
          </cell>
          <cell r="P92">
            <v>4.922691246644769</v>
          </cell>
          <cell r="Q92">
            <v>-40.127185084437684</v>
          </cell>
          <cell r="R92">
            <v>6.9666439264393762</v>
          </cell>
          <cell r="S92">
            <v>3.9248244415673361</v>
          </cell>
          <cell r="T92">
            <v>-43.662623165336683</v>
          </cell>
          <cell r="U92">
            <v>7.8787691942195046</v>
          </cell>
          <cell r="V92">
            <v>4.6702777835369345</v>
          </cell>
          <cell r="W92">
            <v>-40.723256787831481</v>
          </cell>
          <cell r="X92">
            <v>7.3668538535665009</v>
          </cell>
          <cell r="Y92">
            <v>6.4638128146772313</v>
          </cell>
          <cell r="Z92">
            <v>-12.258164161246148</v>
          </cell>
          <cell r="AA92">
            <v>6.8504920041310742</v>
          </cell>
          <cell r="AB92">
            <v>10.143337505174243</v>
          </cell>
          <cell r="AC92">
            <v>48.06728478855932</v>
          </cell>
          <cell r="AD92">
            <v>7.0524813106645503</v>
          </cell>
          <cell r="AE92">
            <v>6.7285628148808412</v>
          </cell>
          <cell r="AF92">
            <v>-4.5929720550111819</v>
          </cell>
          <cell r="AG92">
            <v>7.5769371713729416</v>
          </cell>
          <cell r="AH92">
            <v>5.7983431862054617</v>
          </cell>
          <cell r="AI92">
            <v>-23.473785580370578</v>
          </cell>
          <cell r="AJ92">
            <v>7.5769328355475833</v>
          </cell>
          <cell r="AK92">
            <v>10.322876913209242</v>
          </cell>
          <cell r="AL92">
            <v>36.240839628126523</v>
          </cell>
          <cell r="AM92">
            <v>7.3534509517842084</v>
          </cell>
          <cell r="AN92">
            <v>8.8310428987894571</v>
          </cell>
          <cell r="AO92">
            <v>20.093857383338261</v>
          </cell>
          <cell r="AP92">
            <v>8.6457073468011529</v>
          </cell>
          <cell r="AQ92">
            <v>8.629467035787302</v>
          </cell>
          <cell r="AR92">
            <v>-0.18784247907558102</v>
          </cell>
          <cell r="AS92">
            <v>7.831645083619712</v>
          </cell>
          <cell r="AT92">
            <v>9.2439892403921053</v>
          </cell>
          <cell r="AU92">
            <v>18.033812075146045</v>
          </cell>
          <cell r="AV92">
            <v>8.1589359954462584</v>
          </cell>
          <cell r="AW92">
            <v>8.374221966078558</v>
          </cell>
          <cell r="AX92">
            <v>2.6386525246975467</v>
          </cell>
          <cell r="AY92">
            <v>8.0379994614837624</v>
          </cell>
          <cell r="AZ92">
            <v>6.8322913400917367</v>
          </cell>
          <cell r="BA92">
            <v>-15.000102042423624</v>
          </cell>
          <cell r="BB92">
            <v>7.8035615345915419</v>
          </cell>
          <cell r="BC92">
            <v>7.2607978762904519</v>
          </cell>
          <cell r="BD92">
            <v>-6.9553325862189102</v>
          </cell>
          <cell r="BE92">
            <v>8.0036710002170857</v>
          </cell>
          <cell r="BF92">
            <v>7.4684981867955358</v>
          </cell>
          <cell r="BG92">
            <v>-6.6865918577492041</v>
          </cell>
          <cell r="BH92">
            <v>7.9119801793556608</v>
          </cell>
          <cell r="BI92">
            <v>8.317418076898047</v>
          </cell>
          <cell r="BJ92">
            <v>5.1243543127202891</v>
          </cell>
          <cell r="BK92">
            <v>7.7437544928087103</v>
          </cell>
          <cell r="BL92">
            <v>7.109595607137039</v>
          </cell>
          <cell r="BM92">
            <v>-8.1892948215311741</v>
          </cell>
        </row>
        <row r="93">
          <cell r="C93">
            <v>88</v>
          </cell>
          <cell r="D93" t="str">
            <v>Hauling</v>
          </cell>
          <cell r="E93" t="str">
            <v>KTON</v>
          </cell>
          <cell r="F93">
            <v>159.58000000000001</v>
          </cell>
          <cell r="G93">
            <v>75.611220000000003</v>
          </cell>
          <cell r="H93">
            <v>-52.618611354806369</v>
          </cell>
          <cell r="I93">
            <v>165.64</v>
          </cell>
          <cell r="J93">
            <v>99.317939999999993</v>
          </cell>
          <cell r="K93">
            <v>-40.039881671093937</v>
          </cell>
          <cell r="L93">
            <v>165.64</v>
          </cell>
          <cell r="M93">
            <v>146.51202000000001</v>
          </cell>
          <cell r="N93">
            <v>-11.547923206954829</v>
          </cell>
          <cell r="O93">
            <v>490.86</v>
          </cell>
          <cell r="P93">
            <v>321.44118000000003</v>
          </cell>
          <cell r="Q93">
            <v>-34.514692580369143</v>
          </cell>
          <cell r="R93">
            <v>166.65000000000003</v>
          </cell>
          <cell r="S93">
            <v>85.98248000000001</v>
          </cell>
          <cell r="T93">
            <v>-48.405352535253535</v>
          </cell>
          <cell r="U93">
            <v>657.51</v>
          </cell>
          <cell r="V93">
            <v>407.42366000000004</v>
          </cell>
          <cell r="W93">
            <v>-38.035366762482695</v>
          </cell>
          <cell r="X93">
            <v>170.69</v>
          </cell>
          <cell r="Y93">
            <v>171.70000000000002</v>
          </cell>
          <cell r="Z93">
            <v>0.5917159763313723</v>
          </cell>
          <cell r="AA93">
            <v>170.69</v>
          </cell>
          <cell r="AB93">
            <v>171.70000000000002</v>
          </cell>
          <cell r="AC93">
            <v>0.5917159763313723</v>
          </cell>
          <cell r="AD93">
            <v>508.03000000000003</v>
          </cell>
          <cell r="AE93">
            <v>429.3824800000001</v>
          </cell>
          <cell r="AF93">
            <v>-15.480881050331657</v>
          </cell>
          <cell r="AG93">
            <v>998.8900000000001</v>
          </cell>
          <cell r="AH93">
            <v>750.82366000000013</v>
          </cell>
          <cell r="AI93">
            <v>-24.834199961957768</v>
          </cell>
          <cell r="AJ93">
            <v>176.75</v>
          </cell>
          <cell r="AK93">
            <v>202</v>
          </cell>
          <cell r="AL93">
            <v>14.285714285714285</v>
          </cell>
          <cell r="AM93">
            <v>176.75</v>
          </cell>
          <cell r="AN93">
            <v>212.10000000000002</v>
          </cell>
          <cell r="AO93">
            <v>20.000000000000011</v>
          </cell>
          <cell r="AP93">
            <v>176.75</v>
          </cell>
          <cell r="AQ93">
            <v>212.1</v>
          </cell>
          <cell r="AR93">
            <v>19.999999999999996</v>
          </cell>
          <cell r="AS93">
            <v>530.25</v>
          </cell>
          <cell r="AT93">
            <v>626.20000000000005</v>
          </cell>
          <cell r="AU93">
            <v>18.095238095238102</v>
          </cell>
          <cell r="AV93">
            <v>177.76</v>
          </cell>
          <cell r="AW93">
            <v>222.2</v>
          </cell>
          <cell r="AX93">
            <v>25</v>
          </cell>
          <cell r="AY93">
            <v>177.76</v>
          </cell>
          <cell r="AZ93">
            <v>212.1</v>
          </cell>
          <cell r="BA93">
            <v>19.31818181818182</v>
          </cell>
          <cell r="BB93">
            <v>177.76000000000002</v>
          </cell>
          <cell r="BC93">
            <v>212.1</v>
          </cell>
          <cell r="BD93">
            <v>19.318181818181802</v>
          </cell>
          <cell r="BE93">
            <v>533.28</v>
          </cell>
          <cell r="BF93">
            <v>646.4</v>
          </cell>
          <cell r="BG93">
            <v>21.212121212121211</v>
          </cell>
          <cell r="BH93">
            <v>1063.53</v>
          </cell>
          <cell r="BI93">
            <v>1272.5999999999999</v>
          </cell>
          <cell r="BJ93">
            <v>19.658119658119652</v>
          </cell>
          <cell r="BK93">
            <v>2062.42</v>
          </cell>
          <cell r="BL93">
            <v>2023.4236599999999</v>
          </cell>
          <cell r="BM93">
            <v>-1.8908049766778905</v>
          </cell>
        </row>
        <row r="94">
          <cell r="C94">
            <v>89</v>
          </cell>
          <cell r="D94" t="str">
            <v>ROM stock</v>
          </cell>
          <cell r="E94" t="str">
            <v>KTON</v>
          </cell>
          <cell r="F94">
            <v>48.989412852702856</v>
          </cell>
          <cell r="G94">
            <v>386.90851788088185</v>
          </cell>
          <cell r="H94">
            <v>689.77986334354534</v>
          </cell>
          <cell r="I94">
            <v>47.921737433093568</v>
          </cell>
          <cell r="J94">
            <v>436.47039519784778</v>
          </cell>
          <cell r="K94">
            <v>810.7983528502707</v>
          </cell>
          <cell r="L94">
            <v>50.474747845191274</v>
          </cell>
          <cell r="M94">
            <v>433.42674949075325</v>
          </cell>
          <cell r="N94">
            <v>758.7001777999883</v>
          </cell>
          <cell r="O94">
            <v>50.474747845191274</v>
          </cell>
          <cell r="P94">
            <v>433.42674949075325</v>
          </cell>
          <cell r="Q94">
            <v>758.7001777999883</v>
          </cell>
          <cell r="R94">
            <v>63.98043718108184</v>
          </cell>
          <cell r="S94">
            <v>505.46634595316419</v>
          </cell>
          <cell r="T94">
            <v>690.03265407918127</v>
          </cell>
          <cell r="U94">
            <v>63.98043718108184</v>
          </cell>
          <cell r="V94">
            <v>505.46634595316419</v>
          </cell>
          <cell r="W94">
            <v>690.03265407918127</v>
          </cell>
          <cell r="X94">
            <v>83.169016509055126</v>
          </cell>
          <cell r="Y94">
            <v>483.87314463256388</v>
          </cell>
          <cell r="Z94">
            <v>481.7949579575486</v>
          </cell>
          <cell r="AA94">
            <v>131.25716658577258</v>
          </cell>
          <cell r="AB94">
            <v>462.29125087848666</v>
          </cell>
          <cell r="AC94">
            <v>252.20267426418451</v>
          </cell>
          <cell r="AD94">
            <v>131.25716658577258</v>
          </cell>
          <cell r="AE94">
            <v>462.29125087848666</v>
          </cell>
          <cell r="AF94">
            <v>252.20267426418451</v>
          </cell>
          <cell r="AG94">
            <v>131.25716658577258</v>
          </cell>
          <cell r="AH94">
            <v>462.29125087848666</v>
          </cell>
          <cell r="AI94">
            <v>252.20267426418451</v>
          </cell>
          <cell r="AJ94">
            <v>159.14223816497702</v>
          </cell>
          <cell r="AK94">
            <v>422.3060833635962</v>
          </cell>
          <cell r="AL94">
            <v>165.36392112683919</v>
          </cell>
          <cell r="AM94">
            <v>169.20254948829805</v>
          </cell>
          <cell r="AN94">
            <v>379.35647548984929</v>
          </cell>
          <cell r="AO94">
            <v>124.20257651973819</v>
          </cell>
          <cell r="AP94">
            <v>165.86549349112101</v>
          </cell>
          <cell r="AQ94">
            <v>338.03268046037408</v>
          </cell>
          <cell r="AR94">
            <v>103.79927937119085</v>
          </cell>
          <cell r="AS94">
            <v>165.86549349112101</v>
          </cell>
          <cell r="AT94">
            <v>338.03268046037408</v>
          </cell>
          <cell r="AU94">
            <v>103.79927937119085</v>
          </cell>
          <cell r="AV94">
            <v>159.43391883229049</v>
          </cell>
          <cell r="AW94">
            <v>290.58624597152163</v>
          </cell>
          <cell r="AX94">
            <v>82.261245348419919</v>
          </cell>
          <cell r="AY94">
            <v>143.85149700764921</v>
          </cell>
          <cell r="AZ94">
            <v>267.01385110621504</v>
          </cell>
          <cell r="BA94">
            <v>85.617707608574108</v>
          </cell>
          <cell r="BB94">
            <v>127.07255208869424</v>
          </cell>
          <cell r="BC94">
            <v>239.39333684952385</v>
          </cell>
          <cell r="BD94">
            <v>88.391067083024993</v>
          </cell>
          <cell r="BE94">
            <v>127.07255208869424</v>
          </cell>
          <cell r="BF94">
            <v>239.39333684952385</v>
          </cell>
          <cell r="BG94">
            <v>88.391067083024993</v>
          </cell>
          <cell r="BH94">
            <v>127.07255208869424</v>
          </cell>
          <cell r="BI94">
            <v>239.39333684952385</v>
          </cell>
          <cell r="BJ94">
            <v>88.391067083024993</v>
          </cell>
          <cell r="BK94">
            <v>127.07255208869424</v>
          </cell>
          <cell r="BL94">
            <v>239.39333684952385</v>
          </cell>
          <cell r="BM94">
            <v>88.391067083024993</v>
          </cell>
        </row>
        <row r="95">
          <cell r="C95">
            <v>90</v>
          </cell>
          <cell r="D95" t="str">
            <v>F/C stock</v>
          </cell>
          <cell r="E95" t="str">
            <v>KTON</v>
          </cell>
          <cell r="F95">
            <v>7.88</v>
          </cell>
          <cell r="G95">
            <v>50.346682168500003</v>
          </cell>
          <cell r="H95">
            <v>538.91728640228428</v>
          </cell>
          <cell r="I95">
            <v>11.701799999999995</v>
          </cell>
          <cell r="J95">
            <v>23.884876999999996</v>
          </cell>
          <cell r="K95">
            <v>104.11284588695761</v>
          </cell>
          <cell r="L95">
            <v>15.466272999999992</v>
          </cell>
          <cell r="M95">
            <v>2.6495190000000002</v>
          </cell>
          <cell r="N95">
            <v>-82.869053197237619</v>
          </cell>
          <cell r="O95">
            <v>15.466272999999992</v>
          </cell>
          <cell r="P95">
            <v>2.6495190000000002</v>
          </cell>
          <cell r="Q95">
            <v>-82.869053197237619</v>
          </cell>
          <cell r="R95">
            <v>12.279278905000002</v>
          </cell>
          <cell r="S95">
            <v>11.671776215000001</v>
          </cell>
          <cell r="T95">
            <v>-4.9473808250469116</v>
          </cell>
          <cell r="U95">
            <v>12.279278905000002</v>
          </cell>
          <cell r="V95">
            <v>11.671776215000001</v>
          </cell>
          <cell r="W95">
            <v>-4.9473808250469116</v>
          </cell>
          <cell r="X95">
            <v>5.2000897214250124</v>
          </cell>
          <cell r="Y95">
            <v>12.48169957177501</v>
          </cell>
          <cell r="Z95">
            <v>140.02854259127233</v>
          </cell>
          <cell r="AA95">
            <v>11.524588375603626</v>
          </cell>
          <cell r="AB95">
            <v>15.249474078198373</v>
          </cell>
          <cell r="AC95">
            <v>32.321203857310422</v>
          </cell>
          <cell r="AD95">
            <v>11.524588375603626</v>
          </cell>
          <cell r="AE95">
            <v>15.249474078198373</v>
          </cell>
          <cell r="AF95">
            <v>32.321203857310422</v>
          </cell>
          <cell r="AG95">
            <v>11.524588375603626</v>
          </cell>
          <cell r="AH95">
            <v>15.249474078198373</v>
          </cell>
          <cell r="AI95">
            <v>32.321203857310422</v>
          </cell>
          <cell r="AJ95">
            <v>23.664219549969573</v>
          </cell>
          <cell r="AK95">
            <v>11.573231967025398</v>
          </cell>
          <cell r="AL95">
            <v>-51.093963007792162</v>
          </cell>
          <cell r="AM95">
            <v>35.621756256720026</v>
          </cell>
          <cell r="AN95">
            <v>7.9521334875200118</v>
          </cell>
          <cell r="AO95">
            <v>-77.676189151903912</v>
          </cell>
          <cell r="AP95">
            <v>47.399929912869233</v>
          </cell>
          <cell r="AQ95">
            <v>9.3103514852072049</v>
          </cell>
          <cell r="AR95">
            <v>-80.35787921559897</v>
          </cell>
          <cell r="AS95">
            <v>47.399929912869233</v>
          </cell>
          <cell r="AT95">
            <v>9.3103514852072049</v>
          </cell>
          <cell r="AU95">
            <v>-80.35787921559897</v>
          </cell>
          <cell r="AV95">
            <v>46.688930964176187</v>
          </cell>
          <cell r="AW95">
            <v>15.080696212929086</v>
          </cell>
          <cell r="AX95">
            <v>-67.699632650616252</v>
          </cell>
          <cell r="AY95">
            <v>45.98859699971355</v>
          </cell>
          <cell r="AZ95">
            <v>20.764485769735156</v>
          </cell>
          <cell r="BA95">
            <v>-54.848620909516995</v>
          </cell>
          <cell r="BB95">
            <v>45.298768044717832</v>
          </cell>
          <cell r="BC95">
            <v>18.483018483189138</v>
          </cell>
          <cell r="BD95">
            <v>-59.197525052020936</v>
          </cell>
          <cell r="BE95">
            <v>45.298768044717832</v>
          </cell>
          <cell r="BF95">
            <v>18.483018483189138</v>
          </cell>
          <cell r="BG95">
            <v>-59.197525052020936</v>
          </cell>
          <cell r="BH95">
            <v>45.298768044717832</v>
          </cell>
          <cell r="BI95">
            <v>18.483018483189138</v>
          </cell>
          <cell r="BJ95">
            <v>-59.197525052020936</v>
          </cell>
          <cell r="BK95">
            <v>45.298768044717832</v>
          </cell>
          <cell r="BL95">
            <v>18.483018483189138</v>
          </cell>
          <cell r="BM95">
            <v>-59.197525052020936</v>
          </cell>
        </row>
        <row r="96">
          <cell r="C96">
            <v>91</v>
          </cell>
          <cell r="D96" t="str">
            <v>Coal Barging</v>
          </cell>
          <cell r="E96" t="str">
            <v>KTON</v>
          </cell>
          <cell r="F96">
            <v>160</v>
          </cell>
          <cell r="G96">
            <v>61.496301000000003</v>
          </cell>
          <cell r="H96">
            <v>-61.564811875000004</v>
          </cell>
          <cell r="I96">
            <v>160</v>
          </cell>
          <cell r="J96">
            <v>127.21962300000001</v>
          </cell>
          <cell r="K96">
            <v>-20.487735624999992</v>
          </cell>
          <cell r="L96">
            <v>160</v>
          </cell>
          <cell r="M96">
            <v>177.85711600000002</v>
          </cell>
          <cell r="N96">
            <v>11.160697500000012</v>
          </cell>
          <cell r="O96">
            <v>480</v>
          </cell>
          <cell r="P96">
            <v>366.57304000000005</v>
          </cell>
          <cell r="Q96">
            <v>-23.630616666666658</v>
          </cell>
          <cell r="R96">
            <v>168</v>
          </cell>
          <cell r="S96">
            <v>73.038807000000006</v>
          </cell>
          <cell r="T96">
            <v>-56.524519642857143</v>
          </cell>
          <cell r="U96">
            <v>648</v>
          </cell>
          <cell r="V96">
            <v>439.61184700000007</v>
          </cell>
          <cell r="W96">
            <v>-32.158665586419744</v>
          </cell>
          <cell r="X96">
            <v>176</v>
          </cell>
          <cell r="Y96">
            <v>170</v>
          </cell>
          <cell r="Z96">
            <v>-3.4090909090909087</v>
          </cell>
          <cell r="AA96">
            <v>162.5</v>
          </cell>
          <cell r="AB96">
            <v>180</v>
          </cell>
          <cell r="AC96">
            <v>10.76923076923077</v>
          </cell>
          <cell r="AD96">
            <v>506.5</v>
          </cell>
          <cell r="AE96">
            <v>423.03880700000002</v>
          </cell>
          <cell r="AF96">
            <v>-16.478024284304045</v>
          </cell>
          <cell r="AG96">
            <v>986.5</v>
          </cell>
          <cell r="AH96">
            <v>789.61184700000013</v>
          </cell>
          <cell r="AI96">
            <v>-19.958251697921934</v>
          </cell>
          <cell r="AJ96">
            <v>162.5</v>
          </cell>
          <cell r="AK96">
            <v>200</v>
          </cell>
          <cell r="AL96">
            <v>23.076923076923077</v>
          </cell>
          <cell r="AM96">
            <v>162.5</v>
          </cell>
          <cell r="AN96">
            <v>200</v>
          </cell>
          <cell r="AO96">
            <v>23.076923076923077</v>
          </cell>
          <cell r="AP96">
            <v>162.5</v>
          </cell>
          <cell r="AQ96">
            <v>204</v>
          </cell>
          <cell r="AR96">
            <v>25.538461538461537</v>
          </cell>
          <cell r="AS96">
            <v>487.5</v>
          </cell>
          <cell r="AT96">
            <v>604</v>
          </cell>
          <cell r="AU96">
            <v>23.897435897435898</v>
          </cell>
          <cell r="AV96">
            <v>176</v>
          </cell>
          <cell r="AW96">
            <v>208</v>
          </cell>
          <cell r="AX96">
            <v>18.181818181818183</v>
          </cell>
          <cell r="AY96">
            <v>176</v>
          </cell>
          <cell r="AZ96">
            <v>200</v>
          </cell>
          <cell r="BA96">
            <v>13.636363636363635</v>
          </cell>
          <cell r="BB96">
            <v>176</v>
          </cell>
          <cell r="BC96">
            <v>200</v>
          </cell>
          <cell r="BD96">
            <v>13.636363636363635</v>
          </cell>
          <cell r="BE96">
            <v>528</v>
          </cell>
          <cell r="BF96">
            <v>608</v>
          </cell>
          <cell r="BG96">
            <v>15.151515151515152</v>
          </cell>
          <cell r="BH96">
            <v>1015.5</v>
          </cell>
          <cell r="BI96">
            <v>1212</v>
          </cell>
          <cell r="BJ96">
            <v>19.350073855243721</v>
          </cell>
          <cell r="BK96">
            <v>2002</v>
          </cell>
          <cell r="BL96">
            <v>2001.6118470000001</v>
          </cell>
          <cell r="BM96">
            <v>-1.9388261738255481E-2</v>
          </cell>
        </row>
        <row r="97">
          <cell r="C97">
            <v>92</v>
          </cell>
          <cell r="D97" t="str">
            <v>Coal Sales</v>
          </cell>
          <cell r="E97" t="str">
            <v>KTON</v>
          </cell>
          <cell r="F97">
            <v>157.9</v>
          </cell>
          <cell r="G97">
            <v>68.25</v>
          </cell>
          <cell r="H97">
            <v>-56.776440785307159</v>
          </cell>
          <cell r="I97">
            <v>158</v>
          </cell>
          <cell r="J97">
            <v>116.55200000000001</v>
          </cell>
          <cell r="K97">
            <v>-26.232911392405061</v>
          </cell>
          <cell r="L97">
            <v>151.19999999999999</v>
          </cell>
          <cell r="M97">
            <v>159.85567100000003</v>
          </cell>
          <cell r="N97">
            <v>5.7246501322751593</v>
          </cell>
          <cell r="O97">
            <v>467.09999999999997</v>
          </cell>
          <cell r="P97">
            <v>344.65767100000005</v>
          </cell>
          <cell r="Q97">
            <v>-26.213301006208507</v>
          </cell>
          <cell r="R97">
            <v>237.2</v>
          </cell>
          <cell r="S97">
            <v>94.436388000000008</v>
          </cell>
          <cell r="T97">
            <v>-60.187020236087676</v>
          </cell>
          <cell r="U97">
            <v>704.3</v>
          </cell>
          <cell r="V97">
            <v>439.09405900000007</v>
          </cell>
          <cell r="W97">
            <v>-37.655252165270468</v>
          </cell>
          <cell r="X97">
            <v>211</v>
          </cell>
          <cell r="Y97">
            <v>213.7</v>
          </cell>
          <cell r="Z97">
            <v>1.2796208530805633</v>
          </cell>
          <cell r="AA97">
            <v>125.5</v>
          </cell>
          <cell r="AB97">
            <v>163.44999999999999</v>
          </cell>
          <cell r="AC97">
            <v>30.239043824701184</v>
          </cell>
          <cell r="AD97">
            <v>573.70000000000005</v>
          </cell>
          <cell r="AE97">
            <v>471.586388</v>
          </cell>
          <cell r="AF97">
            <v>-17.799130556039749</v>
          </cell>
          <cell r="AG97">
            <v>1040.8</v>
          </cell>
          <cell r="AH97">
            <v>816.24405900000011</v>
          </cell>
          <cell r="AI97">
            <v>-21.575321003074542</v>
          </cell>
          <cell r="AJ97">
            <v>140.5</v>
          </cell>
          <cell r="AK97">
            <v>158.19999999999999</v>
          </cell>
          <cell r="AL97">
            <v>12.597864768683264</v>
          </cell>
          <cell r="AM97">
            <v>152.5</v>
          </cell>
          <cell r="AN97">
            <v>188.2</v>
          </cell>
          <cell r="AO97">
            <v>23.409836065573764</v>
          </cell>
          <cell r="AP97">
            <v>155.5</v>
          </cell>
          <cell r="AQ97">
            <v>179.7</v>
          </cell>
          <cell r="AR97">
            <v>15.562700964630219</v>
          </cell>
          <cell r="AS97">
            <v>448.5</v>
          </cell>
          <cell r="AT97">
            <v>526.09999999999991</v>
          </cell>
          <cell r="AU97">
            <v>17.302118171683372</v>
          </cell>
          <cell r="AV97">
            <v>146.5</v>
          </cell>
          <cell r="AW97">
            <v>195.15</v>
          </cell>
          <cell r="AX97">
            <v>33.208191126279871</v>
          </cell>
          <cell r="AY97">
            <v>146.5</v>
          </cell>
          <cell r="AZ97">
            <v>172.75</v>
          </cell>
          <cell r="BA97">
            <v>17.918088737201366</v>
          </cell>
          <cell r="BB97">
            <v>115.5</v>
          </cell>
          <cell r="BC97">
            <v>110</v>
          </cell>
          <cell r="BD97">
            <v>-4.7619047619047619</v>
          </cell>
          <cell r="BE97">
            <v>408.5</v>
          </cell>
          <cell r="BF97">
            <v>477.9</v>
          </cell>
          <cell r="BG97">
            <v>16.988984088127289</v>
          </cell>
          <cell r="BH97">
            <v>857</v>
          </cell>
          <cell r="BI97">
            <v>1003.9999999999999</v>
          </cell>
          <cell r="BJ97">
            <v>17.152858809801621</v>
          </cell>
          <cell r="BK97">
            <v>1897.8</v>
          </cell>
          <cell r="BL97">
            <v>1820.2440590000003</v>
          </cell>
          <cell r="BM97">
            <v>-4.0866235114342722</v>
          </cell>
        </row>
        <row r="98">
          <cell r="C98">
            <v>93</v>
          </cell>
          <cell r="O98">
            <v>0</v>
          </cell>
          <cell r="Q98">
            <v>0</v>
          </cell>
          <cell r="U98">
            <v>0</v>
          </cell>
          <cell r="W98">
            <v>0</v>
          </cell>
          <cell r="AD98">
            <v>0</v>
          </cell>
          <cell r="AF98">
            <v>0</v>
          </cell>
          <cell r="AG98">
            <v>0</v>
          </cell>
          <cell r="AI98">
            <v>0</v>
          </cell>
          <cell r="AS98">
            <v>0</v>
          </cell>
          <cell r="AU98">
            <v>0</v>
          </cell>
          <cell r="BE98">
            <v>0</v>
          </cell>
          <cell r="BG98">
            <v>0</v>
          </cell>
          <cell r="BH98">
            <v>0</v>
          </cell>
          <cell r="BJ98">
            <v>0</v>
          </cell>
        </row>
        <row r="99">
          <cell r="C99">
            <v>94</v>
          </cell>
          <cell r="D99">
            <v>0</v>
          </cell>
          <cell r="E99">
            <v>0</v>
          </cell>
          <cell r="F99" t="str">
            <v>JANUARY</v>
          </cell>
          <cell r="G99">
            <v>0</v>
          </cell>
          <cell r="H99">
            <v>0</v>
          </cell>
          <cell r="I99" t="str">
            <v>FEBRUARY</v>
          </cell>
          <cell r="J99">
            <v>0</v>
          </cell>
          <cell r="K99">
            <v>0</v>
          </cell>
          <cell r="L99" t="str">
            <v>MARCH</v>
          </cell>
          <cell r="M99">
            <v>0</v>
          </cell>
          <cell r="N99">
            <v>0</v>
          </cell>
          <cell r="O99" t="str">
            <v>Q1</v>
          </cell>
          <cell r="P99">
            <v>0</v>
          </cell>
          <cell r="Q99">
            <v>0</v>
          </cell>
          <cell r="R99" t="str">
            <v>APRIL</v>
          </cell>
          <cell r="S99">
            <v>0</v>
          </cell>
          <cell r="T99">
            <v>0</v>
          </cell>
          <cell r="U99" t="str">
            <v>JANUARY - APRIL</v>
          </cell>
          <cell r="V99">
            <v>0</v>
          </cell>
          <cell r="W99">
            <v>0</v>
          </cell>
          <cell r="X99" t="str">
            <v>MAY</v>
          </cell>
          <cell r="Y99">
            <v>0</v>
          </cell>
          <cell r="Z99">
            <v>0</v>
          </cell>
          <cell r="AA99" t="str">
            <v>JUNE</v>
          </cell>
          <cell r="AB99">
            <v>0</v>
          </cell>
          <cell r="AC99">
            <v>0</v>
          </cell>
          <cell r="AD99" t="str">
            <v>Q2</v>
          </cell>
          <cell r="AE99">
            <v>0</v>
          </cell>
          <cell r="AF99">
            <v>0</v>
          </cell>
          <cell r="AG99" t="str">
            <v>1st HALF</v>
          </cell>
          <cell r="AH99">
            <v>0</v>
          </cell>
          <cell r="AI99">
            <v>0</v>
          </cell>
          <cell r="AJ99" t="str">
            <v>JULY</v>
          </cell>
          <cell r="AK99">
            <v>0</v>
          </cell>
          <cell r="AL99">
            <v>0</v>
          </cell>
          <cell r="AM99" t="str">
            <v>AUGUST</v>
          </cell>
          <cell r="AN99">
            <v>0</v>
          </cell>
          <cell r="AO99">
            <v>0</v>
          </cell>
          <cell r="AP99" t="str">
            <v>SEPTEMBER</v>
          </cell>
          <cell r="AQ99">
            <v>0</v>
          </cell>
          <cell r="AR99">
            <v>0</v>
          </cell>
          <cell r="AS99" t="str">
            <v>Q3</v>
          </cell>
          <cell r="AT99">
            <v>0</v>
          </cell>
          <cell r="AU99">
            <v>0</v>
          </cell>
          <cell r="AV99" t="str">
            <v>OCTOBER</v>
          </cell>
          <cell r="AW99">
            <v>0</v>
          </cell>
          <cell r="AX99">
            <v>0</v>
          </cell>
          <cell r="AY99" t="str">
            <v>NOVEMBER</v>
          </cell>
          <cell r="AZ99">
            <v>0</v>
          </cell>
          <cell r="BA99">
            <v>0</v>
          </cell>
          <cell r="BB99" t="str">
            <v>DECEMBER</v>
          </cell>
          <cell r="BC99">
            <v>0</v>
          </cell>
          <cell r="BD99">
            <v>0</v>
          </cell>
          <cell r="BE99" t="str">
            <v>Q4</v>
          </cell>
          <cell r="BF99">
            <v>0</v>
          </cell>
          <cell r="BG99">
            <v>0</v>
          </cell>
          <cell r="BH99" t="str">
            <v>2nd HALF</v>
          </cell>
          <cell r="BI99">
            <v>0</v>
          </cell>
          <cell r="BJ99">
            <v>0</v>
          </cell>
          <cell r="BK99" t="str">
            <v>TOTAL 2012</v>
          </cell>
          <cell r="BL99">
            <v>0</v>
          </cell>
          <cell r="BM99">
            <v>0</v>
          </cell>
        </row>
        <row r="100">
          <cell r="C100">
            <v>95</v>
          </cell>
          <cell r="D100">
            <v>0</v>
          </cell>
          <cell r="E100">
            <v>0</v>
          </cell>
          <cell r="F100" t="str">
            <v>Plan</v>
          </cell>
          <cell r="G100" t="str">
            <v>Actual</v>
          </cell>
          <cell r="H100" t="str">
            <v>% var</v>
          </cell>
          <cell r="I100" t="str">
            <v>Plan</v>
          </cell>
          <cell r="J100" t="str">
            <v>Actual</v>
          </cell>
          <cell r="K100" t="str">
            <v>% var</v>
          </cell>
          <cell r="L100" t="str">
            <v>Plan</v>
          </cell>
          <cell r="M100" t="str">
            <v>Actual</v>
          </cell>
          <cell r="N100" t="str">
            <v>% var</v>
          </cell>
          <cell r="O100" t="str">
            <v>Plan</v>
          </cell>
          <cell r="P100" t="str">
            <v>Actual</v>
          </cell>
          <cell r="Q100" t="str">
            <v>% var</v>
          </cell>
          <cell r="R100" t="str">
            <v>Plan</v>
          </cell>
          <cell r="S100" t="str">
            <v>Est</v>
          </cell>
          <cell r="T100" t="str">
            <v>% var</v>
          </cell>
          <cell r="U100" t="str">
            <v>Plan</v>
          </cell>
          <cell r="V100" t="str">
            <v>Est.</v>
          </cell>
          <cell r="W100" t="str">
            <v>% var</v>
          </cell>
          <cell r="X100" t="str">
            <v>Plan</v>
          </cell>
          <cell r="Y100" t="str">
            <v>Est</v>
          </cell>
          <cell r="Z100" t="str">
            <v>% var</v>
          </cell>
          <cell r="AA100" t="str">
            <v>Plan</v>
          </cell>
          <cell r="AB100" t="str">
            <v>Est</v>
          </cell>
          <cell r="AC100" t="str">
            <v>% var</v>
          </cell>
          <cell r="AD100" t="str">
            <v>Plan</v>
          </cell>
          <cell r="AE100" t="str">
            <v>Est.</v>
          </cell>
          <cell r="AF100" t="str">
            <v>% var</v>
          </cell>
          <cell r="AG100" t="str">
            <v>Plan</v>
          </cell>
          <cell r="AH100" t="str">
            <v>Est</v>
          </cell>
          <cell r="AI100" t="str">
            <v>% var</v>
          </cell>
          <cell r="AJ100" t="str">
            <v>Plan</v>
          </cell>
          <cell r="AK100" t="str">
            <v>Est</v>
          </cell>
          <cell r="AL100" t="str">
            <v>% var</v>
          </cell>
          <cell r="AM100" t="str">
            <v>Plan</v>
          </cell>
          <cell r="AN100" t="str">
            <v>Est</v>
          </cell>
          <cell r="AO100" t="str">
            <v>% var</v>
          </cell>
          <cell r="AP100" t="str">
            <v>Plan</v>
          </cell>
          <cell r="AQ100" t="str">
            <v>Est</v>
          </cell>
          <cell r="AR100" t="str">
            <v>% var</v>
          </cell>
          <cell r="AS100" t="str">
            <v>Plan</v>
          </cell>
          <cell r="AT100" t="str">
            <v>Est.</v>
          </cell>
          <cell r="AU100" t="str">
            <v>% var</v>
          </cell>
          <cell r="AV100" t="str">
            <v>Plan</v>
          </cell>
          <cell r="AW100" t="str">
            <v>Est</v>
          </cell>
          <cell r="AX100" t="str">
            <v>% var</v>
          </cell>
          <cell r="AY100" t="str">
            <v>Plan</v>
          </cell>
          <cell r="AZ100" t="str">
            <v>Est</v>
          </cell>
          <cell r="BA100" t="str">
            <v>% var</v>
          </cell>
          <cell r="BB100" t="str">
            <v>Plan</v>
          </cell>
          <cell r="BC100" t="str">
            <v>Est</v>
          </cell>
          <cell r="BD100" t="str">
            <v>% var</v>
          </cell>
          <cell r="BE100" t="str">
            <v>Plan</v>
          </cell>
          <cell r="BF100" t="str">
            <v>Est.</v>
          </cell>
          <cell r="BG100" t="str">
            <v>% var</v>
          </cell>
          <cell r="BH100" t="str">
            <v>Plan</v>
          </cell>
          <cell r="BI100" t="str">
            <v>Est.</v>
          </cell>
          <cell r="BJ100" t="str">
            <v>% var</v>
          </cell>
          <cell r="BK100" t="str">
            <v>Plan</v>
          </cell>
          <cell r="BL100" t="str">
            <v>Est</v>
          </cell>
          <cell r="BM100" t="str">
            <v>% var</v>
          </cell>
        </row>
        <row r="101">
          <cell r="C101">
            <v>96</v>
          </cell>
          <cell r="D101" t="str">
            <v>OB Removal</v>
          </cell>
          <cell r="E101" t="str">
            <v>KBCM</v>
          </cell>
          <cell r="F101">
            <v>725</v>
          </cell>
          <cell r="G101">
            <v>636.83109899999999</v>
          </cell>
          <cell r="H101">
            <v>-12.161227724137932</v>
          </cell>
          <cell r="I101">
            <v>718</v>
          </cell>
          <cell r="J101">
            <v>569.53635999999995</v>
          </cell>
          <cell r="K101">
            <v>-20.677387186629534</v>
          </cell>
          <cell r="L101">
            <v>720</v>
          </cell>
          <cell r="M101">
            <v>792.54858439999998</v>
          </cell>
          <cell r="N101">
            <v>10.076192277777775</v>
          </cell>
          <cell r="O101">
            <v>2163</v>
          </cell>
          <cell r="P101">
            <v>1998.9160434</v>
          </cell>
          <cell r="Q101">
            <v>-7.585943439667127</v>
          </cell>
          <cell r="R101">
            <v>716</v>
          </cell>
          <cell r="S101">
            <v>803.25999999999965</v>
          </cell>
          <cell r="T101">
            <v>12.187150837988778</v>
          </cell>
          <cell r="U101">
            <v>2879</v>
          </cell>
          <cell r="V101">
            <v>2802.1760433999998</v>
          </cell>
          <cell r="W101">
            <v>-2.6684250295241472</v>
          </cell>
          <cell r="X101">
            <v>819</v>
          </cell>
          <cell r="Y101">
            <v>843</v>
          </cell>
          <cell r="Z101">
            <v>2.9304029304029302</v>
          </cell>
          <cell r="AA101">
            <v>910</v>
          </cell>
          <cell r="AB101">
            <v>884</v>
          </cell>
          <cell r="AC101">
            <v>-2.8571428571428572</v>
          </cell>
          <cell r="AD101">
            <v>2445</v>
          </cell>
          <cell r="AE101">
            <v>2530.2599999999998</v>
          </cell>
          <cell r="AF101">
            <v>3.4871165644171684</v>
          </cell>
          <cell r="AG101">
            <v>4608</v>
          </cell>
          <cell r="AH101">
            <v>4529.1760433999998</v>
          </cell>
          <cell r="AI101">
            <v>-1.7105893359375044</v>
          </cell>
          <cell r="AJ101">
            <v>917</v>
          </cell>
          <cell r="AK101">
            <v>914.5775529999994</v>
          </cell>
          <cell r="AL101">
            <v>-0.26417088331522381</v>
          </cell>
          <cell r="AM101">
            <v>928</v>
          </cell>
          <cell r="AN101">
            <v>939</v>
          </cell>
          <cell r="AO101">
            <v>1.1853448275862069</v>
          </cell>
          <cell r="AP101">
            <v>940</v>
          </cell>
          <cell r="AQ101">
            <v>1111.6020000000008</v>
          </cell>
          <cell r="AR101">
            <v>18.255531914893698</v>
          </cell>
          <cell r="AS101">
            <v>2785</v>
          </cell>
          <cell r="AT101">
            <v>2965.1795529999999</v>
          </cell>
          <cell r="AU101">
            <v>6.4696428366247742</v>
          </cell>
          <cell r="AV101">
            <v>951</v>
          </cell>
          <cell r="AW101">
            <v>1132</v>
          </cell>
          <cell r="AX101">
            <v>19.032597266035754</v>
          </cell>
          <cell r="AY101">
            <v>940</v>
          </cell>
          <cell r="AZ101">
            <v>1149.8738625999999</v>
          </cell>
          <cell r="BA101">
            <v>22.327006659574462</v>
          </cell>
          <cell r="BB101">
            <v>930.54445299999975</v>
          </cell>
          <cell r="BC101">
            <v>1141.1766400000001</v>
          </cell>
          <cell r="BD101">
            <v>22.63537075751076</v>
          </cell>
          <cell r="BE101">
            <v>2821.5444529999995</v>
          </cell>
          <cell r="BF101">
            <v>3423.0505026000001</v>
          </cell>
          <cell r="BG101">
            <v>21.318326172761548</v>
          </cell>
          <cell r="BH101">
            <v>5606.5444529999995</v>
          </cell>
          <cell r="BI101">
            <v>6388.2300556</v>
          </cell>
          <cell r="BJ101">
            <v>13.942377682954591</v>
          </cell>
          <cell r="BK101">
            <v>10214.544453</v>
          </cell>
          <cell r="BL101">
            <v>10917.406099</v>
          </cell>
          <cell r="BM101">
            <v>6.8809886650752174</v>
          </cell>
        </row>
        <row r="102">
          <cell r="C102">
            <v>97</v>
          </cell>
          <cell r="D102" t="str">
            <v>ROM Production</v>
          </cell>
          <cell r="E102" t="str">
            <v>KTON</v>
          </cell>
          <cell r="F102">
            <v>76.5</v>
          </cell>
          <cell r="G102">
            <v>104.9909</v>
          </cell>
          <cell r="H102">
            <v>37.243006535947707</v>
          </cell>
          <cell r="I102">
            <v>84.5</v>
          </cell>
          <cell r="J102">
            <v>92.122690000000006</v>
          </cell>
          <cell r="K102">
            <v>9.0209349112426107</v>
          </cell>
          <cell r="L102">
            <v>90</v>
          </cell>
          <cell r="M102">
            <v>102.72117</v>
          </cell>
          <cell r="N102">
            <v>14.134633333333335</v>
          </cell>
          <cell r="O102">
            <v>251</v>
          </cell>
          <cell r="P102">
            <v>299.83475999999996</v>
          </cell>
          <cell r="Q102">
            <v>19.456079681274886</v>
          </cell>
          <cell r="R102">
            <v>91</v>
          </cell>
          <cell r="S102">
            <v>109.07467999999999</v>
          </cell>
          <cell r="T102">
            <v>19.862285714285697</v>
          </cell>
          <cell r="U102">
            <v>342</v>
          </cell>
          <cell r="V102">
            <v>408.90943999999996</v>
          </cell>
          <cell r="W102">
            <v>19.564163742690045</v>
          </cell>
          <cell r="X102">
            <v>97</v>
          </cell>
          <cell r="Y102">
            <v>110</v>
          </cell>
          <cell r="Z102">
            <v>13.402061855670103</v>
          </cell>
          <cell r="AA102">
            <v>98</v>
          </cell>
          <cell r="AB102">
            <v>111</v>
          </cell>
          <cell r="AC102">
            <v>13.26530612244898</v>
          </cell>
          <cell r="AD102">
            <v>286</v>
          </cell>
          <cell r="AE102">
            <v>330.07468</v>
          </cell>
          <cell r="AF102">
            <v>15.410727272727273</v>
          </cell>
          <cell r="AG102">
            <v>537</v>
          </cell>
          <cell r="AH102">
            <v>629.9094399999999</v>
          </cell>
          <cell r="AI102">
            <v>17.301571694599609</v>
          </cell>
          <cell r="AJ102">
            <v>110</v>
          </cell>
          <cell r="AK102">
            <v>116</v>
          </cell>
          <cell r="AL102">
            <v>5.4545454545454541</v>
          </cell>
          <cell r="AM102">
            <v>115</v>
          </cell>
          <cell r="AN102">
            <v>115.762182</v>
          </cell>
          <cell r="AO102">
            <v>0.66276695652173534</v>
          </cell>
          <cell r="AP102">
            <v>125</v>
          </cell>
          <cell r="AQ102">
            <v>127.76218199999998</v>
          </cell>
          <cell r="AR102">
            <v>2.2097455999999851</v>
          </cell>
          <cell r="AS102">
            <v>350</v>
          </cell>
          <cell r="AT102">
            <v>359.52436399999999</v>
          </cell>
          <cell r="AU102">
            <v>2.7212468571428547</v>
          </cell>
          <cell r="AV102">
            <v>130</v>
          </cell>
          <cell r="AW102">
            <v>128.762182</v>
          </cell>
          <cell r="AX102">
            <v>-0.95216769230769571</v>
          </cell>
          <cell r="AY102">
            <v>133</v>
          </cell>
          <cell r="AZ102">
            <v>124.88566199999987</v>
          </cell>
          <cell r="BA102">
            <v>-6.1010060150376928</v>
          </cell>
          <cell r="BB102">
            <v>134.00493</v>
          </cell>
          <cell r="BC102">
            <v>129.9183520000002</v>
          </cell>
          <cell r="BD102">
            <v>-3.0495728776544295</v>
          </cell>
          <cell r="BE102">
            <v>397.00493</v>
          </cell>
          <cell r="BF102">
            <v>383.56619600000005</v>
          </cell>
          <cell r="BG102">
            <v>-3.3850295007671449</v>
          </cell>
          <cell r="BH102">
            <v>747.00493000000006</v>
          </cell>
          <cell r="BI102">
            <v>743.0905600000001</v>
          </cell>
          <cell r="BJ102">
            <v>-0.52400858987636967</v>
          </cell>
          <cell r="BK102">
            <v>1284.0049300000001</v>
          </cell>
          <cell r="BL102">
            <v>1372.9999999999998</v>
          </cell>
          <cell r="BM102">
            <v>6.9310536058455563</v>
          </cell>
        </row>
        <row r="103">
          <cell r="C103">
            <v>98</v>
          </cell>
          <cell r="D103" t="str">
            <v>F/C Production</v>
          </cell>
          <cell r="E103" t="str">
            <v>KTON</v>
          </cell>
          <cell r="F103">
            <v>80</v>
          </cell>
          <cell r="G103">
            <v>111.69956000000005</v>
          </cell>
          <cell r="H103">
            <v>39.62445000000006</v>
          </cell>
          <cell r="I103">
            <v>80</v>
          </cell>
          <cell r="J103">
            <v>94.92259</v>
          </cell>
          <cell r="K103">
            <v>18.653237499999999</v>
          </cell>
          <cell r="L103">
            <v>80</v>
          </cell>
          <cell r="M103">
            <v>92.801400000000001</v>
          </cell>
          <cell r="N103">
            <v>16.001750000000001</v>
          </cell>
          <cell r="O103">
            <v>240</v>
          </cell>
          <cell r="P103">
            <v>299.42355000000003</v>
          </cell>
          <cell r="Q103">
            <v>24.759812500000013</v>
          </cell>
          <cell r="R103">
            <v>90</v>
          </cell>
          <cell r="S103">
            <v>106.90318000000001</v>
          </cell>
          <cell r="T103">
            <v>18.781311111111119</v>
          </cell>
          <cell r="U103">
            <v>330</v>
          </cell>
          <cell r="V103">
            <v>406.32673000000005</v>
          </cell>
          <cell r="W103">
            <v>23.129312121212138</v>
          </cell>
          <cell r="X103">
            <v>90</v>
          </cell>
          <cell r="Y103">
            <v>100</v>
          </cell>
          <cell r="Z103">
            <v>11.111111111111111</v>
          </cell>
          <cell r="AA103">
            <v>100</v>
          </cell>
          <cell r="AB103">
            <v>100</v>
          </cell>
          <cell r="AC103">
            <v>0</v>
          </cell>
          <cell r="AD103">
            <v>280</v>
          </cell>
          <cell r="AE103">
            <v>306.90318000000002</v>
          </cell>
          <cell r="AF103">
            <v>9.6082785714285794</v>
          </cell>
          <cell r="AG103">
            <v>520</v>
          </cell>
          <cell r="AH103">
            <v>606.32673</v>
          </cell>
          <cell r="AI103">
            <v>16.601294230769231</v>
          </cell>
          <cell r="AJ103">
            <v>110</v>
          </cell>
          <cell r="AK103">
            <v>100</v>
          </cell>
          <cell r="AL103">
            <v>-9.0909090909090917</v>
          </cell>
          <cell r="AM103">
            <v>110</v>
          </cell>
          <cell r="AN103">
            <v>110</v>
          </cell>
          <cell r="AO103">
            <v>0</v>
          </cell>
          <cell r="AP103">
            <v>120</v>
          </cell>
          <cell r="AQ103">
            <v>120</v>
          </cell>
          <cell r="AR103">
            <v>0</v>
          </cell>
          <cell r="AS103">
            <v>340</v>
          </cell>
          <cell r="AT103">
            <v>330</v>
          </cell>
          <cell r="AU103">
            <v>-2.9411764705882351</v>
          </cell>
          <cell r="AV103">
            <v>130</v>
          </cell>
          <cell r="AW103">
            <v>115</v>
          </cell>
          <cell r="AX103">
            <v>-11.538461538461538</v>
          </cell>
          <cell r="AY103">
            <v>130</v>
          </cell>
          <cell r="AZ103">
            <v>110</v>
          </cell>
          <cell r="BA103">
            <v>-15.384615384615385</v>
          </cell>
          <cell r="BB103">
            <v>130</v>
          </cell>
          <cell r="BC103">
            <v>118.67327</v>
          </cell>
          <cell r="BD103">
            <v>-8.712869230769229</v>
          </cell>
          <cell r="BE103">
            <v>390</v>
          </cell>
          <cell r="BF103">
            <v>343.67327</v>
          </cell>
          <cell r="BG103">
            <v>-11.878648717948717</v>
          </cell>
          <cell r="BH103">
            <v>730</v>
          </cell>
          <cell r="BI103">
            <v>673.67327</v>
          </cell>
          <cell r="BJ103">
            <v>-7.715990410958903</v>
          </cell>
          <cell r="BK103">
            <v>1250</v>
          </cell>
          <cell r="BL103">
            <v>1280</v>
          </cell>
          <cell r="BM103">
            <v>2.4</v>
          </cell>
        </row>
        <row r="104">
          <cell r="C104">
            <v>99</v>
          </cell>
          <cell r="D104" t="str">
            <v>Stripping Ratio</v>
          </cell>
          <cell r="E104" t="str">
            <v>OB: ROM</v>
          </cell>
          <cell r="F104">
            <v>9.477124183006536</v>
          </cell>
          <cell r="G104">
            <v>6.0655837696409884</v>
          </cell>
          <cell r="H104">
            <v>-35.997633327236464</v>
          </cell>
          <cell r="I104">
            <v>8.4970414201183431</v>
          </cell>
          <cell r="J104">
            <v>6.1823678835257621</v>
          </cell>
          <cell r="K104">
            <v>-27.240935075497646</v>
          </cell>
          <cell r="L104">
            <v>8</v>
          </cell>
          <cell r="M104">
            <v>7.7155330726859903</v>
          </cell>
          <cell r="N104">
            <v>-3.5558365914251211</v>
          </cell>
          <cell r="O104">
            <v>8.617529880478088</v>
          </cell>
          <cell r="P104">
            <v>6.6667255104111351</v>
          </cell>
          <cell r="Q104">
            <v>-22.637628150106572</v>
          </cell>
          <cell r="R104">
            <v>7.8681318681318677</v>
          </cell>
          <cell r="S104">
            <v>7.3643122308495403</v>
          </cell>
          <cell r="T104">
            <v>-6.4032942727223183</v>
          </cell>
          <cell r="U104">
            <v>8.4181286549707597</v>
          </cell>
          <cell r="V104">
            <v>6.8528035043651725</v>
          </cell>
          <cell r="W104">
            <v>-18.59469265394619</v>
          </cell>
          <cell r="X104">
            <v>8.4432989690721651</v>
          </cell>
          <cell r="Y104">
            <v>7.663636363636364</v>
          </cell>
          <cell r="Z104">
            <v>-9.2340992340992312</v>
          </cell>
          <cell r="AA104">
            <v>9.2857142857142865</v>
          </cell>
          <cell r="AB104">
            <v>7.9639639639639643</v>
          </cell>
          <cell r="AC104">
            <v>-14.234234234234236</v>
          </cell>
          <cell r="AD104">
            <v>8.5489510489510483</v>
          </cell>
          <cell r="AE104">
            <v>7.6657197698411759</v>
          </cell>
          <cell r="AF104">
            <v>-10.331457906970288</v>
          </cell>
          <cell r="AG104">
            <v>8.5810055865921786</v>
          </cell>
          <cell r="AH104">
            <v>7.1902018858456866</v>
          </cell>
          <cell r="AI104">
            <v>-16.207933752188936</v>
          </cell>
          <cell r="AJ104">
            <v>8.336363636363636</v>
          </cell>
          <cell r="AK104">
            <v>7.8842892499999948</v>
          </cell>
          <cell r="AL104">
            <v>-5.4229206652127075</v>
          </cell>
          <cell r="AM104">
            <v>8.0695652173913039</v>
          </cell>
          <cell r="AN104">
            <v>8.1114573324127566</v>
          </cell>
          <cell r="AO104">
            <v>0.51913720123567364</v>
          </cell>
          <cell r="AP104">
            <v>7.52</v>
          </cell>
          <cell r="AQ104">
            <v>8.7005558499306233</v>
          </cell>
          <cell r="AR104">
            <v>15.698880983119997</v>
          </cell>
          <cell r="AS104">
            <v>7.9571428571428573</v>
          </cell>
          <cell r="AT104">
            <v>8.2475065667594087</v>
          </cell>
          <cell r="AU104">
            <v>3.6490950939243447</v>
          </cell>
          <cell r="AV104">
            <v>7.3153846153846152</v>
          </cell>
          <cell r="AW104">
            <v>8.791401189520073</v>
          </cell>
          <cell r="AX104">
            <v>20.176882716888489</v>
          </cell>
          <cell r="AY104">
            <v>7.0676691729323311</v>
          </cell>
          <cell r="AZ104">
            <v>9.2074129582625837</v>
          </cell>
          <cell r="BA104">
            <v>30.275098239247189</v>
          </cell>
          <cell r="BB104">
            <v>6.9441061086334637</v>
          </cell>
          <cell r="BC104">
            <v>8.7837986122237641</v>
          </cell>
          <cell r="BD104">
            <v>26.492862793427779</v>
          </cell>
          <cell r="BE104">
            <v>7.1070766123735529</v>
          </cell>
          <cell r="BF104">
            <v>8.9242757529133243</v>
          </cell>
          <cell r="BG104">
            <v>25.568869447333576</v>
          </cell>
          <cell r="BH104">
            <v>7.5053647276464419</v>
          </cell>
          <cell r="BI104">
            <v>8.5968392003257303</v>
          </cell>
          <cell r="BJ104">
            <v>14.542590697275237</v>
          </cell>
          <cell r="BK104">
            <v>7.955222144668868</v>
          </cell>
          <cell r="BL104">
            <v>7.9514975229424634</v>
          </cell>
          <cell r="BM104">
            <v>-4.6819833043891416E-2</v>
          </cell>
        </row>
        <row r="105">
          <cell r="C105">
            <v>100</v>
          </cell>
          <cell r="D105" t="str">
            <v>ROM stock</v>
          </cell>
          <cell r="E105" t="str">
            <v>KTON</v>
          </cell>
          <cell r="F105">
            <v>53.727792735848915</v>
          </cell>
          <cell r="G105">
            <v>16.5351</v>
          </cell>
          <cell r="H105">
            <v>-69.224308020070126</v>
          </cell>
          <cell r="I105">
            <v>56.928059347825936</v>
          </cell>
          <cell r="J105">
            <v>13.735200000000004</v>
          </cell>
          <cell r="K105">
            <v>-75.872706434485977</v>
          </cell>
          <cell r="L105">
            <v>65.543727928629863</v>
          </cell>
          <cell r="M105">
            <v>23.654970000000002</v>
          </cell>
          <cell r="N105">
            <v>-63.909635982625602</v>
          </cell>
          <cell r="O105">
            <v>65.543727928629863</v>
          </cell>
          <cell r="P105">
            <v>23.654970000000002</v>
          </cell>
          <cell r="Q105">
            <v>-63.909635982625602</v>
          </cell>
          <cell r="R105">
            <v>65.144015049220513</v>
          </cell>
          <cell r="S105">
            <v>25.82647</v>
          </cell>
          <cell r="T105">
            <v>-60.354807758646075</v>
          </cell>
          <cell r="U105">
            <v>65.543727928629863</v>
          </cell>
          <cell r="V105">
            <v>23.654970000000002</v>
          </cell>
          <cell r="W105">
            <v>-63.909635982625602</v>
          </cell>
          <cell r="X105">
            <v>70.652013408531417</v>
          </cell>
          <cell r="Y105">
            <v>34.134509376538148</v>
          </cell>
          <cell r="Z105">
            <v>-51.686430818097087</v>
          </cell>
          <cell r="AA105">
            <v>67.144630307629043</v>
          </cell>
          <cell r="AB105">
            <v>43.427167292863004</v>
          </cell>
          <cell r="AC105">
            <v>-35.322948247838127</v>
          </cell>
          <cell r="AD105">
            <v>67.144630307629043</v>
          </cell>
          <cell r="AE105">
            <v>43.427167292863004</v>
          </cell>
          <cell r="AF105">
            <v>-35.322948247838127</v>
          </cell>
          <cell r="AG105">
            <v>67.144630307629043</v>
          </cell>
          <cell r="AH105">
            <v>43.427167292863004</v>
          </cell>
          <cell r="AI105">
            <v>-35.322948247838127</v>
          </cell>
          <cell r="AJ105">
            <v>65.452669684167176</v>
          </cell>
          <cell r="AK105">
            <v>57.642917908121412</v>
          </cell>
          <cell r="AL105">
            <v>-11.9319071532615</v>
          </cell>
          <cell r="AM105">
            <v>68.683801759638868</v>
          </cell>
          <cell r="AN105">
            <v>61.624508511484812</v>
          </cell>
          <cell r="AO105">
            <v>-10.277959383870851</v>
          </cell>
          <cell r="AP105">
            <v>71.761119232977677</v>
          </cell>
          <cell r="AQ105">
            <v>67.421521592288741</v>
          </cell>
          <cell r="AR105">
            <v>-6.0472825494821478</v>
          </cell>
          <cell r="AS105">
            <v>71.761119232977677</v>
          </cell>
          <cell r="AT105">
            <v>67.421521592288741</v>
          </cell>
          <cell r="AU105">
            <v>-6.0472825494821478</v>
          </cell>
          <cell r="AV105">
            <v>69.76152940525003</v>
          </cell>
          <cell r="AW105">
            <v>79.203153212879386</v>
          </cell>
          <cell r="AX105">
            <v>13.534141077645021</v>
          </cell>
          <cell r="AY105">
            <v>70.71579519688251</v>
          </cell>
          <cell r="AZ105">
            <v>92.167891371615909</v>
          </cell>
          <cell r="BA105">
            <v>30.335650069419156</v>
          </cell>
          <cell r="BB105">
            <v>72.659533697702855</v>
          </cell>
          <cell r="BC105">
            <v>101.41463940935193</v>
          </cell>
          <cell r="BD105">
            <v>39.57513109192741</v>
          </cell>
          <cell r="BE105">
            <v>72.659533697702855</v>
          </cell>
          <cell r="BF105">
            <v>101.41463940935193</v>
          </cell>
          <cell r="BG105">
            <v>39.57513109192741</v>
          </cell>
          <cell r="BH105">
            <v>72.659533697702855</v>
          </cell>
          <cell r="BI105">
            <v>101.41463940935193</v>
          </cell>
          <cell r="BJ105">
            <v>39.57513109192741</v>
          </cell>
          <cell r="BK105">
            <v>72.659533697702855</v>
          </cell>
          <cell r="BL105">
            <v>101.41463940935193</v>
          </cell>
          <cell r="BM105">
            <v>39.57513109192741</v>
          </cell>
        </row>
        <row r="106">
          <cell r="C106">
            <v>101</v>
          </cell>
          <cell r="D106" t="str">
            <v>F/C stock</v>
          </cell>
          <cell r="E106" t="str">
            <v>KTON</v>
          </cell>
          <cell r="F106">
            <v>56.930132050000182</v>
          </cell>
          <cell r="G106">
            <v>69.528998000000001</v>
          </cell>
          <cell r="H106">
            <v>22.130400011956024</v>
          </cell>
          <cell r="I106">
            <v>45.730132050000165</v>
          </cell>
          <cell r="J106">
            <v>30.895759000000012</v>
          </cell>
          <cell r="K106">
            <v>-32.438946456092943</v>
          </cell>
          <cell r="L106">
            <v>34.530132050000162</v>
          </cell>
          <cell r="M106">
            <v>56.508035000000021</v>
          </cell>
          <cell r="N106">
            <v>63.648476403668298</v>
          </cell>
          <cell r="O106">
            <v>34.530132050000162</v>
          </cell>
          <cell r="P106">
            <v>56.508035000000021</v>
          </cell>
          <cell r="Q106">
            <v>63.648476403668298</v>
          </cell>
          <cell r="R106">
            <v>33.180132050000161</v>
          </cell>
          <cell r="S106">
            <v>44.794299000000031</v>
          </cell>
          <cell r="T106">
            <v>35.003377721638131</v>
          </cell>
          <cell r="U106">
            <v>34.530132050000162</v>
          </cell>
          <cell r="V106">
            <v>56.508035000000021</v>
          </cell>
          <cell r="W106">
            <v>63.648476403668298</v>
          </cell>
          <cell r="X106">
            <v>31.830132050000167</v>
          </cell>
          <cell r="Y106">
            <v>94.074926000000033</v>
          </cell>
          <cell r="Z106">
            <v>195.55304970844298</v>
          </cell>
          <cell r="AA106">
            <v>30.330132050000174</v>
          </cell>
          <cell r="AB106">
            <v>132.57492600000003</v>
          </cell>
          <cell r="AC106">
            <v>337.10632641310661</v>
          </cell>
          <cell r="AD106">
            <v>30.330132050000174</v>
          </cell>
          <cell r="AE106">
            <v>132.57492600000003</v>
          </cell>
          <cell r="AF106">
            <v>337.10632641310661</v>
          </cell>
          <cell r="AG106">
            <v>30.330132050000174</v>
          </cell>
          <cell r="AH106">
            <v>132.57492600000003</v>
          </cell>
          <cell r="AI106">
            <v>337.10632641310661</v>
          </cell>
          <cell r="AJ106">
            <v>28.680132050000175</v>
          </cell>
          <cell r="AK106">
            <v>117.07492600000003</v>
          </cell>
          <cell r="AL106">
            <v>308.20915955301302</v>
          </cell>
          <cell r="AM106">
            <v>27.030132050000169</v>
          </cell>
          <cell r="AN106">
            <v>111.42492600000003</v>
          </cell>
          <cell r="AO106">
            <v>312.22486739571565</v>
          </cell>
          <cell r="AP106">
            <v>35.230132050000165</v>
          </cell>
          <cell r="AQ106">
            <v>117.62492600000003</v>
          </cell>
          <cell r="AR106">
            <v>233.87591574468561</v>
          </cell>
          <cell r="AS106">
            <v>35.230132050000165</v>
          </cell>
          <cell r="AT106">
            <v>117.62492600000003</v>
          </cell>
          <cell r="AU106">
            <v>233.87591574468561</v>
          </cell>
          <cell r="AV106">
            <v>43.280132050000176</v>
          </cell>
          <cell r="AW106">
            <v>105.89992600000002</v>
          </cell>
          <cell r="AX106">
            <v>144.68484956944485</v>
          </cell>
          <cell r="AY106">
            <v>51.330132050000188</v>
          </cell>
          <cell r="AZ106">
            <v>102.05285199999999</v>
          </cell>
          <cell r="BA106">
            <v>98.816655878834069</v>
          </cell>
          <cell r="BB106">
            <v>59.380132050000199</v>
          </cell>
          <cell r="BC106">
            <v>93.946022949999971</v>
          </cell>
          <cell r="BD106">
            <v>58.211205847258896</v>
          </cell>
          <cell r="BE106">
            <v>59.380132050000199</v>
          </cell>
          <cell r="BF106">
            <v>93.946022949999971</v>
          </cell>
          <cell r="BG106">
            <v>58.211205847258896</v>
          </cell>
          <cell r="BH106">
            <v>59.380132050000199</v>
          </cell>
          <cell r="BI106">
            <v>93.946022949999971</v>
          </cell>
          <cell r="BJ106">
            <v>58.211205847258896</v>
          </cell>
          <cell r="BK106">
            <v>59.380132050000199</v>
          </cell>
          <cell r="BL106">
            <v>93.946022949999971</v>
          </cell>
          <cell r="BM106">
            <v>58.211205847258896</v>
          </cell>
        </row>
        <row r="107">
          <cell r="C107">
            <v>102</v>
          </cell>
          <cell r="D107" t="str">
            <v>Coal Barging</v>
          </cell>
          <cell r="E107" t="str">
            <v>KTON</v>
          </cell>
          <cell r="F107">
            <v>90</v>
          </cell>
          <cell r="G107">
            <v>136.74967200000003</v>
          </cell>
          <cell r="H107">
            <v>51.944080000000035</v>
          </cell>
          <cell r="I107">
            <v>90</v>
          </cell>
          <cell r="J107">
            <v>132.786956</v>
          </cell>
          <cell r="K107">
            <v>47.541062222222223</v>
          </cell>
          <cell r="L107">
            <v>90</v>
          </cell>
          <cell r="M107">
            <v>66.168309000000008</v>
          </cell>
          <cell r="N107">
            <v>-26.479656666666656</v>
          </cell>
          <cell r="O107">
            <v>270</v>
          </cell>
          <cell r="P107">
            <v>335.70493700000009</v>
          </cell>
          <cell r="Q107">
            <v>24.335161851851883</v>
          </cell>
          <cell r="R107">
            <v>90</v>
          </cell>
          <cell r="S107">
            <v>117.44098099999999</v>
          </cell>
          <cell r="T107">
            <v>30.489978888888881</v>
          </cell>
          <cell r="U107">
            <v>360</v>
          </cell>
          <cell r="V107">
            <v>453.14591800000005</v>
          </cell>
          <cell r="W107">
            <v>25.873866111111127</v>
          </cell>
          <cell r="X107">
            <v>90</v>
          </cell>
          <cell r="Y107">
            <v>49.219372999999997</v>
          </cell>
          <cell r="Z107">
            <v>-45.31180777777778</v>
          </cell>
          <cell r="AA107">
            <v>100</v>
          </cell>
          <cell r="AB107">
            <v>60</v>
          </cell>
          <cell r="AC107">
            <v>-40</v>
          </cell>
          <cell r="AD107">
            <v>280</v>
          </cell>
          <cell r="AE107">
            <v>226.66035399999998</v>
          </cell>
          <cell r="AF107">
            <v>-19.049873571428577</v>
          </cell>
          <cell r="AG107">
            <v>550</v>
          </cell>
          <cell r="AH107">
            <v>562.36529100000007</v>
          </cell>
          <cell r="AI107">
            <v>2.2482347272727399</v>
          </cell>
          <cell r="AJ107">
            <v>110</v>
          </cell>
          <cell r="AK107">
            <v>114</v>
          </cell>
          <cell r="AL107">
            <v>3.6363636363636362</v>
          </cell>
          <cell r="AM107">
            <v>110</v>
          </cell>
          <cell r="AN107">
            <v>114</v>
          </cell>
          <cell r="AO107">
            <v>3.6363636363636362</v>
          </cell>
          <cell r="AP107">
            <v>110</v>
          </cell>
          <cell r="AQ107">
            <v>112</v>
          </cell>
          <cell r="AR107">
            <v>1.8181818181818181</v>
          </cell>
          <cell r="AS107">
            <v>330</v>
          </cell>
          <cell r="AT107">
            <v>340</v>
          </cell>
          <cell r="AU107">
            <v>3.0303030303030303</v>
          </cell>
          <cell r="AV107">
            <v>120</v>
          </cell>
          <cell r="AW107">
            <v>125</v>
          </cell>
          <cell r="AX107">
            <v>4.1666666666666661</v>
          </cell>
          <cell r="AY107">
            <v>120</v>
          </cell>
          <cell r="AZ107">
            <v>112.19707400000003</v>
          </cell>
          <cell r="BA107">
            <v>-6.5024383333333091</v>
          </cell>
          <cell r="BB107">
            <v>120</v>
          </cell>
          <cell r="BC107">
            <v>125</v>
          </cell>
          <cell r="BD107">
            <v>4.1666666666666661</v>
          </cell>
          <cell r="BE107">
            <v>360</v>
          </cell>
          <cell r="BF107">
            <v>362.19707400000004</v>
          </cell>
          <cell r="BG107">
            <v>0.61029833333334538</v>
          </cell>
          <cell r="BH107">
            <v>690</v>
          </cell>
          <cell r="BI107">
            <v>702.19707400000004</v>
          </cell>
          <cell r="BJ107">
            <v>1.7676918840579772</v>
          </cell>
          <cell r="BK107">
            <v>1240</v>
          </cell>
          <cell r="BL107">
            <v>1264.562365</v>
          </cell>
          <cell r="BM107">
            <v>1.9808358870967742</v>
          </cell>
        </row>
        <row r="108">
          <cell r="C108">
            <v>103</v>
          </cell>
          <cell r="D108" t="str">
            <v>Coal Sales</v>
          </cell>
          <cell r="E108" t="str">
            <v>KTON</v>
          </cell>
          <cell r="F108">
            <v>151.69999999999999</v>
          </cell>
          <cell r="G108">
            <v>151.338626</v>
          </cell>
          <cell r="H108">
            <v>-0.23821621621620548</v>
          </cell>
          <cell r="I108">
            <v>108.69999999999999</v>
          </cell>
          <cell r="J108">
            <v>147.20190099999999</v>
          </cell>
          <cell r="K108">
            <v>35.42033210671574</v>
          </cell>
          <cell r="L108">
            <v>87</v>
          </cell>
          <cell r="M108">
            <v>58.945129000000009</v>
          </cell>
          <cell r="N108">
            <v>-32.246978160919532</v>
          </cell>
          <cell r="O108">
            <v>347.4</v>
          </cell>
          <cell r="P108">
            <v>357.48565600000001</v>
          </cell>
          <cell r="Q108">
            <v>2.9031824985607453</v>
          </cell>
          <cell r="R108">
            <v>101</v>
          </cell>
          <cell r="S108">
            <v>110.21440800000002</v>
          </cell>
          <cell r="T108">
            <v>9.1231762376237828</v>
          </cell>
          <cell r="U108">
            <v>448.4</v>
          </cell>
          <cell r="V108">
            <v>467.700064</v>
          </cell>
          <cell r="W108">
            <v>4.3042069580731539</v>
          </cell>
          <cell r="X108">
            <v>76.2</v>
          </cell>
          <cell r="Y108">
            <v>51.950752999999999</v>
          </cell>
          <cell r="Z108">
            <v>-31.823158792650926</v>
          </cell>
          <cell r="AA108">
            <v>69</v>
          </cell>
          <cell r="AB108">
            <v>94.5</v>
          </cell>
          <cell r="AC108">
            <v>36.95652173913043</v>
          </cell>
          <cell r="AD108">
            <v>246.2</v>
          </cell>
          <cell r="AE108">
            <v>256.66516100000001</v>
          </cell>
          <cell r="AF108">
            <v>4.2506746547522436</v>
          </cell>
          <cell r="AG108">
            <v>593.59999999999991</v>
          </cell>
          <cell r="AH108">
            <v>614.15081699999996</v>
          </cell>
          <cell r="AI108">
            <v>3.4620648584905753</v>
          </cell>
          <cell r="AJ108">
            <v>125.7</v>
          </cell>
          <cell r="AK108">
            <v>61.2</v>
          </cell>
          <cell r="AL108">
            <v>-51.312649164677801</v>
          </cell>
          <cell r="AM108">
            <v>125.7</v>
          </cell>
          <cell r="AN108">
            <v>118.2</v>
          </cell>
          <cell r="AO108">
            <v>-5.9665871121718377</v>
          </cell>
          <cell r="AP108">
            <v>76.2</v>
          </cell>
          <cell r="AQ108">
            <v>88.7</v>
          </cell>
          <cell r="AR108">
            <v>16.404199475065617</v>
          </cell>
          <cell r="AS108">
            <v>327.60000000000002</v>
          </cell>
          <cell r="AT108">
            <v>268.10000000000002</v>
          </cell>
          <cell r="AU108">
            <v>-18.162393162393162</v>
          </cell>
          <cell r="AV108">
            <v>110.5</v>
          </cell>
          <cell r="AW108">
            <v>94.5</v>
          </cell>
          <cell r="AX108">
            <v>-14.479638009049776</v>
          </cell>
          <cell r="AY108">
            <v>125.7</v>
          </cell>
          <cell r="AZ108">
            <v>133.19999999999999</v>
          </cell>
          <cell r="BA108">
            <v>5.9665871121718261</v>
          </cell>
          <cell r="BB108">
            <v>69.5</v>
          </cell>
          <cell r="BC108">
            <v>112.5</v>
          </cell>
          <cell r="BD108">
            <v>61.870503597122308</v>
          </cell>
          <cell r="BE108">
            <v>305.7</v>
          </cell>
          <cell r="BF108">
            <v>340.2</v>
          </cell>
          <cell r="BG108">
            <v>11.285574092247302</v>
          </cell>
          <cell r="BH108">
            <v>633.29999999999995</v>
          </cell>
          <cell r="BI108">
            <v>608.29999999999995</v>
          </cell>
          <cell r="BJ108">
            <v>-3.9475761882204328</v>
          </cell>
          <cell r="BK108">
            <v>1226.9000000000003</v>
          </cell>
          <cell r="BL108">
            <v>1222.4508170000001</v>
          </cell>
          <cell r="BM108">
            <v>-0.3626361561659609</v>
          </cell>
        </row>
      </sheetData>
      <sheetData sheetId="1"/>
      <sheetData sheetId="2"/>
      <sheetData sheetId="3"/>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PRM"/>
      <sheetName val="Production Performance"/>
      <sheetName val="Total Quality FC Production"/>
      <sheetName val="FC Quality"/>
      <sheetName val="tabel_2007_Total_plan 93jt"/>
      <sheetName val="summary"/>
    </sheetNames>
    <sheetDataSet>
      <sheetData sheetId="0">
        <row r="6">
          <cell r="C6">
            <v>1</v>
          </cell>
          <cell r="D6">
            <v>0</v>
          </cell>
          <cell r="E6">
            <v>0</v>
          </cell>
          <cell r="F6" t="str">
            <v>Jan Plan</v>
          </cell>
          <cell r="G6" t="str">
            <v>Jan Act</v>
          </cell>
          <cell r="H6">
            <v>0</v>
          </cell>
          <cell r="I6" t="str">
            <v>Feb Plan</v>
          </cell>
          <cell r="J6" t="str">
            <v>Feb Act</v>
          </cell>
          <cell r="K6">
            <v>0</v>
          </cell>
          <cell r="L6">
            <v>0</v>
          </cell>
          <cell r="M6">
            <v>0</v>
          </cell>
          <cell r="N6">
            <v>0</v>
          </cell>
          <cell r="O6">
            <v>0</v>
          </cell>
          <cell r="P6">
            <v>0</v>
          </cell>
          <cell r="Q6">
            <v>0</v>
          </cell>
          <cell r="R6" t="str">
            <v>Apr (Act)</v>
          </cell>
          <cell r="S6" t="str">
            <v>Apr (Act)1</v>
          </cell>
          <cell r="T6">
            <v>0</v>
          </cell>
          <cell r="U6" t="str">
            <v>YTD Apr Est</v>
          </cell>
          <cell r="V6" t="str">
            <v>YTD Apr Est1</v>
          </cell>
          <cell r="W6">
            <v>0</v>
          </cell>
          <cell r="X6" t="str">
            <v>May Est</v>
          </cell>
          <cell r="Y6" t="str">
            <v>May Est1</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t="str">
            <v>Total Year Est</v>
          </cell>
          <cell r="BL6" t="str">
            <v>Total Year Est1</v>
          </cell>
          <cell r="BM6">
            <v>0</v>
          </cell>
        </row>
        <row r="7">
          <cell r="C7">
            <v>2</v>
          </cell>
          <cell r="D7" t="str">
            <v>OB Removal</v>
          </cell>
          <cell r="E7" t="str">
            <v>KBCM</v>
          </cell>
          <cell r="F7">
            <v>26144.682111601589</v>
          </cell>
          <cell r="G7">
            <v>28973.207270868661</v>
          </cell>
          <cell r="H7">
            <v>10.818739915035824</v>
          </cell>
          <cell r="I7">
            <v>25940.060680884424</v>
          </cell>
          <cell r="J7">
            <v>26272.130392036117</v>
          </cell>
          <cell r="K7">
            <v>1.2801423837701331</v>
          </cell>
          <cell r="L7">
            <v>27543.351463287599</v>
          </cell>
          <cell r="M7">
            <v>31608.847429615806</v>
          </cell>
          <cell r="N7">
            <v>14.760353226248032</v>
          </cell>
          <cell r="O7">
            <v>79628.094255773598</v>
          </cell>
          <cell r="P7">
            <v>86854.18509252058</v>
          </cell>
          <cell r="Q7">
            <v>9.0748006771781302</v>
          </cell>
          <cell r="R7">
            <v>26737.698482442695</v>
          </cell>
          <cell r="S7">
            <v>26995.494546807691</v>
          </cell>
          <cell r="T7">
            <v>0.96416699640127379</v>
          </cell>
          <cell r="U7">
            <v>106365.79273821632</v>
          </cell>
          <cell r="V7">
            <v>113849.67963932829</v>
          </cell>
          <cell r="W7">
            <v>7.0359903390472933</v>
          </cell>
          <cell r="X7">
            <v>28743.60617489658</v>
          </cell>
          <cell r="Y7">
            <v>31256.425205209376</v>
          </cell>
          <cell r="Z7">
            <v>8.7421843140454065</v>
          </cell>
          <cell r="AA7">
            <v>28669.420010530193</v>
          </cell>
          <cell r="AB7">
            <v>31176.185843620842</v>
          </cell>
          <cell r="AC7">
            <v>8.7436921715539455</v>
          </cell>
          <cell r="AD7">
            <v>84150.724667869465</v>
          </cell>
          <cell r="AE7">
            <v>89428.105595637913</v>
          </cell>
          <cell r="AF7">
            <v>6.2713434121898475</v>
          </cell>
          <cell r="AG7">
            <v>163778.81892364306</v>
          </cell>
          <cell r="AH7">
            <v>176282.29068815848</v>
          </cell>
          <cell r="AI7">
            <v>7.634364349852091</v>
          </cell>
          <cell r="AJ7">
            <v>27835.239253572803</v>
          </cell>
          <cell r="AK7">
            <v>29226.152295972544</v>
          </cell>
          <cell r="AL7">
            <v>4.9969501958608458</v>
          </cell>
          <cell r="AM7">
            <v>25787.177440685591</v>
          </cell>
          <cell r="AN7">
            <v>26731.612326524424</v>
          </cell>
          <cell r="AO7">
            <v>3.6624205499464844</v>
          </cell>
          <cell r="AP7">
            <v>27210.573592163473</v>
          </cell>
          <cell r="AQ7">
            <v>27716.392743364555</v>
          </cell>
          <cell r="AR7">
            <v>1.8589066102845968</v>
          </cell>
          <cell r="AS7">
            <v>80832.990286421875</v>
          </cell>
          <cell r="AT7">
            <v>83674.157365861523</v>
          </cell>
          <cell r="AU7">
            <v>3.5148607881167311</v>
          </cell>
          <cell r="AV7">
            <v>27503.989287195822</v>
          </cell>
          <cell r="AW7">
            <v>27320.952326172381</v>
          </cell>
          <cell r="AX7">
            <v>-0.66549240952712241</v>
          </cell>
          <cell r="AY7">
            <v>25666.696744530018</v>
          </cell>
          <cell r="AZ7">
            <v>25147.949869054828</v>
          </cell>
          <cell r="BA7">
            <v>-2.0210893541871262</v>
          </cell>
          <cell r="BB7">
            <v>24157.670296328895</v>
          </cell>
          <cell r="BC7">
            <v>23745.510179334473</v>
          </cell>
          <cell r="BD7">
            <v>-1.7061252676217542</v>
          </cell>
          <cell r="BE7">
            <v>77328.356328054724</v>
          </cell>
          <cell r="BF7">
            <v>76214.412374561682</v>
          </cell>
          <cell r="BG7">
            <v>-1.4405374773094766</v>
          </cell>
          <cell r="BH7">
            <v>158161.34661447658</v>
          </cell>
          <cell r="BI7">
            <v>159888.56974042321</v>
          </cell>
          <cell r="BJ7">
            <v>1.0920639985171492</v>
          </cell>
          <cell r="BK7">
            <v>321940.16553811973</v>
          </cell>
          <cell r="BL7">
            <v>336170.86042858171</v>
          </cell>
          <cell r="BM7">
            <v>4.4202918472988655</v>
          </cell>
        </row>
        <row r="8">
          <cell r="C8">
            <v>3</v>
          </cell>
          <cell r="D8" t="str">
            <v>ROM production</v>
          </cell>
          <cell r="E8" t="str">
            <v>KTON</v>
          </cell>
          <cell r="F8">
            <v>2102.8376128895657</v>
          </cell>
          <cell r="G8">
            <v>2467.1660000200554</v>
          </cell>
          <cell r="H8">
            <v>17.32555975303563</v>
          </cell>
          <cell r="I8">
            <v>2127.1220814947883</v>
          </cell>
          <cell r="J8">
            <v>2151.7533986956073</v>
          </cell>
          <cell r="K8">
            <v>1.1579644353797454</v>
          </cell>
          <cell r="L8">
            <v>2188.0849242581598</v>
          </cell>
          <cell r="M8">
            <v>2497.5432607641483</v>
          </cell>
          <cell r="N8">
            <v>14.142885089842025</v>
          </cell>
          <cell r="O8">
            <v>6418.0446186425124</v>
          </cell>
          <cell r="P8">
            <v>7116.462659479811</v>
          </cell>
          <cell r="Q8">
            <v>10.882100115175293</v>
          </cell>
          <cell r="R8">
            <v>2262.8113045710279</v>
          </cell>
          <cell r="S8">
            <v>2149.5465810047676</v>
          </cell>
          <cell r="T8">
            <v>-5.0054869063742995</v>
          </cell>
          <cell r="U8">
            <v>8680.8559232135394</v>
          </cell>
          <cell r="V8">
            <v>9266.0092404845782</v>
          </cell>
          <cell r="W8">
            <v>6.7407329697325826</v>
          </cell>
          <cell r="X8">
            <v>2403.9395164237358</v>
          </cell>
          <cell r="Y8">
            <v>2515.8496876455938</v>
          </cell>
          <cell r="Z8">
            <v>4.655282317100192</v>
          </cell>
          <cell r="AA8">
            <v>2541.6600223635805</v>
          </cell>
          <cell r="AB8">
            <v>2599.9764861077247</v>
          </cell>
          <cell r="AC8">
            <v>2.2944242436450475</v>
          </cell>
          <cell r="AD8">
            <v>7208.4108433583433</v>
          </cell>
          <cell r="AE8">
            <v>7265.3727547580856</v>
          </cell>
          <cell r="AF8">
            <v>0.79021455127277729</v>
          </cell>
          <cell r="AG8">
            <v>13626.455462000857</v>
          </cell>
          <cell r="AH8">
            <v>14381.835414237896</v>
          </cell>
          <cell r="AI8">
            <v>5.5434808732433343</v>
          </cell>
          <cell r="AJ8">
            <v>2571.5989842317763</v>
          </cell>
          <cell r="AK8">
            <v>2511.1304736884913</v>
          </cell>
          <cell r="AL8">
            <v>-2.3513973568219071</v>
          </cell>
          <cell r="AM8">
            <v>2558.4811707635599</v>
          </cell>
          <cell r="AN8">
            <v>2555.0632487169451</v>
          </cell>
          <cell r="AO8">
            <v>-0.1335918390048117</v>
          </cell>
          <cell r="AP8">
            <v>2623.0592174838976</v>
          </cell>
          <cell r="AQ8">
            <v>2614.2587034019525</v>
          </cell>
          <cell r="AR8">
            <v>-0.33550573404083139</v>
          </cell>
          <cell r="AS8">
            <v>7753.1393724792342</v>
          </cell>
          <cell r="AT8">
            <v>7680.4524258073898</v>
          </cell>
          <cell r="AU8">
            <v>-0.93751631667884272</v>
          </cell>
          <cell r="AV8">
            <v>2629.6004853647028</v>
          </cell>
          <cell r="AW8">
            <v>2584.7260639425754</v>
          </cell>
          <cell r="AX8">
            <v>-1.7065109955630278</v>
          </cell>
          <cell r="AY8">
            <v>2554.7745257647448</v>
          </cell>
          <cell r="AZ8">
            <v>2565.6335835661207</v>
          </cell>
          <cell r="BA8">
            <v>0.42504955689290685</v>
          </cell>
          <cell r="BB8">
            <v>2441.3378963028263</v>
          </cell>
          <cell r="BC8">
            <v>2511.8456631477929</v>
          </cell>
          <cell r="BD8">
            <v>2.888078989464915</v>
          </cell>
          <cell r="BE8">
            <v>7625.7129074322738</v>
          </cell>
          <cell r="BF8">
            <v>7662.205310656489</v>
          </cell>
          <cell r="BG8">
            <v>0.47854415275257062</v>
          </cell>
          <cell r="BH8">
            <v>15378.852279911509</v>
          </cell>
          <cell r="BI8">
            <v>15342.65773646388</v>
          </cell>
          <cell r="BJ8">
            <v>-0.23535269595448333</v>
          </cell>
          <cell r="BK8">
            <v>29005.307741912362</v>
          </cell>
          <cell r="BL8">
            <v>29724.493150701775</v>
          </cell>
          <cell r="BM8">
            <v>2.4794958743023376</v>
          </cell>
        </row>
        <row r="9">
          <cell r="C9">
            <v>4</v>
          </cell>
          <cell r="D9" t="str">
            <v>F/C production</v>
          </cell>
          <cell r="E9" t="str">
            <v>KTON</v>
          </cell>
          <cell r="F9">
            <v>2092.5246222528676</v>
          </cell>
          <cell r="G9">
            <v>2410.8120486599996</v>
          </cell>
          <cell r="H9">
            <v>15.210689662731678</v>
          </cell>
          <cell r="I9">
            <v>2116.068677958322</v>
          </cell>
          <cell r="J9">
            <v>2176.8352090000003</v>
          </cell>
          <cell r="K9">
            <v>2.8716710225260051</v>
          </cell>
          <cell r="L9">
            <v>2130.3485859810876</v>
          </cell>
          <cell r="M9">
            <v>2449.6277800000003</v>
          </cell>
          <cell r="N9">
            <v>14.987180789094911</v>
          </cell>
          <cell r="O9">
            <v>6338.9418861922768</v>
          </cell>
          <cell r="P9">
            <v>7037.2750376600006</v>
          </cell>
          <cell r="Q9">
            <v>11.016557084848175</v>
          </cell>
          <cell r="R9">
            <v>2239.0660225505417</v>
          </cell>
          <cell r="S9">
            <v>2168.9603390000007</v>
          </cell>
          <cell r="T9">
            <v>-3.1310235091095242</v>
          </cell>
          <cell r="U9">
            <v>8578.0079087428203</v>
          </cell>
          <cell r="V9">
            <v>9206.2353766600008</v>
          </cell>
          <cell r="W9">
            <v>7.3236988657574305</v>
          </cell>
          <cell r="X9">
            <v>2341.8810827516218</v>
          </cell>
          <cell r="Y9">
            <v>2374.8420000000001</v>
          </cell>
          <cell r="Z9">
            <v>1.4074547803106428</v>
          </cell>
          <cell r="AA9">
            <v>2425.6631128398594</v>
          </cell>
          <cell r="AB9">
            <v>2466.9880804324516</v>
          </cell>
          <cell r="AC9">
            <v>1.7036565124746754</v>
          </cell>
          <cell r="AD9">
            <v>7006.6102181420229</v>
          </cell>
          <cell r="AE9">
            <v>7010.7904194324519</v>
          </cell>
          <cell r="AF9">
            <v>5.9660822570169345E-2</v>
          </cell>
          <cell r="AG9">
            <v>13345.5521043343</v>
          </cell>
          <cell r="AH9">
            <v>14048.065457092453</v>
          </cell>
          <cell r="AI9">
            <v>5.2640261509300483</v>
          </cell>
          <cell r="AJ9">
            <v>2472.1192215535302</v>
          </cell>
          <cell r="AK9">
            <v>2470.6097969239017</v>
          </cell>
          <cell r="AL9">
            <v>-6.1057922145030308E-2</v>
          </cell>
          <cell r="AM9">
            <v>2470.4181036343216</v>
          </cell>
          <cell r="AN9">
            <v>2626.890927338025</v>
          </cell>
          <cell r="AO9">
            <v>6.3338599840047545</v>
          </cell>
          <cell r="AP9">
            <v>2546.802497246686</v>
          </cell>
          <cell r="AQ9">
            <v>2703.3864187281679</v>
          </cell>
          <cell r="AR9">
            <v>6.1482553771155262</v>
          </cell>
          <cell r="AS9">
            <v>7489.3398224345374</v>
          </cell>
          <cell r="AT9">
            <v>7800.8871429900946</v>
          </cell>
          <cell r="AU9">
            <v>4.1598769443243597</v>
          </cell>
          <cell r="AV9">
            <v>2545.1510244898295</v>
          </cell>
          <cell r="AW9">
            <v>2690.7304215268664</v>
          </cell>
          <cell r="AX9">
            <v>5.7198726376647127</v>
          </cell>
          <cell r="AY9">
            <v>2543.0552861869792</v>
          </cell>
          <cell r="AZ9">
            <v>2674.7421115573497</v>
          </cell>
          <cell r="BA9">
            <v>5.1782918792858776</v>
          </cell>
          <cell r="BB9">
            <v>2481.0625753640852</v>
          </cell>
          <cell r="BC9">
            <v>2575.4482051937139</v>
          </cell>
          <cell r="BD9">
            <v>3.8042422132693687</v>
          </cell>
          <cell r="BE9">
            <v>7569.2688860408934</v>
          </cell>
          <cell r="BF9">
            <v>7940.9207382779305</v>
          </cell>
          <cell r="BG9">
            <v>4.9100099075939889</v>
          </cell>
          <cell r="BH9">
            <v>15058.608708475431</v>
          </cell>
          <cell r="BI9">
            <v>15741.807881268023</v>
          </cell>
          <cell r="BJ9">
            <v>4.5369342282469143</v>
          </cell>
          <cell r="BK9">
            <v>28404.160812809729</v>
          </cell>
          <cell r="BL9">
            <v>29789.873338360474</v>
          </cell>
          <cell r="BM9">
            <v>4.8785547113429093</v>
          </cell>
        </row>
        <row r="10">
          <cell r="C10">
            <v>5</v>
          </cell>
          <cell r="D10" t="str">
            <v>Wasplant</v>
          </cell>
          <cell r="E10" t="str">
            <v>KTON</v>
          </cell>
          <cell r="F10">
            <v>30</v>
          </cell>
          <cell r="G10">
            <v>24.057352999999999</v>
          </cell>
          <cell r="H10">
            <v>-19.808823333333336</v>
          </cell>
          <cell r="I10">
            <v>30</v>
          </cell>
          <cell r="J10">
            <v>24.131049999999998</v>
          </cell>
          <cell r="K10">
            <v>-19.563166666666675</v>
          </cell>
          <cell r="L10">
            <v>30</v>
          </cell>
          <cell r="M10">
            <v>24.318576</v>
          </cell>
          <cell r="N10">
            <v>-18.938079999999999</v>
          </cell>
          <cell r="O10">
            <v>90</v>
          </cell>
          <cell r="P10">
            <v>72.506979000000001</v>
          </cell>
          <cell r="Q10">
            <v>-19.436689999999999</v>
          </cell>
          <cell r="R10">
            <v>30</v>
          </cell>
          <cell r="S10">
            <v>28.111102000000002</v>
          </cell>
          <cell r="T10">
            <v>-6.2963266666666584</v>
          </cell>
          <cell r="U10">
            <v>120</v>
          </cell>
          <cell r="V10">
            <v>100.61808099999999</v>
          </cell>
          <cell r="W10">
            <v>-16.151599166666674</v>
          </cell>
          <cell r="X10">
            <v>30</v>
          </cell>
          <cell r="Y10">
            <v>30</v>
          </cell>
          <cell r="Z10">
            <v>0</v>
          </cell>
          <cell r="AA10">
            <v>30</v>
          </cell>
          <cell r="AB10">
            <v>30</v>
          </cell>
          <cell r="AC10">
            <v>0</v>
          </cell>
          <cell r="AD10">
            <v>90</v>
          </cell>
          <cell r="AE10">
            <v>88.111101999999988</v>
          </cell>
          <cell r="AF10">
            <v>-2.0987755555555685</v>
          </cell>
          <cell r="AG10">
            <v>180</v>
          </cell>
          <cell r="AH10">
            <v>160.61808099999999</v>
          </cell>
          <cell r="AI10">
            <v>-10.767732777777784</v>
          </cell>
          <cell r="AJ10">
            <v>30</v>
          </cell>
          <cell r="AK10">
            <v>30</v>
          </cell>
          <cell r="AL10">
            <v>0</v>
          </cell>
          <cell r="AM10">
            <v>30</v>
          </cell>
          <cell r="AN10">
            <v>30</v>
          </cell>
          <cell r="AO10">
            <v>0</v>
          </cell>
          <cell r="AP10">
            <v>30</v>
          </cell>
          <cell r="AQ10">
            <v>30</v>
          </cell>
          <cell r="AR10">
            <v>0</v>
          </cell>
          <cell r="AS10">
            <v>90</v>
          </cell>
          <cell r="AT10">
            <v>90</v>
          </cell>
          <cell r="AU10">
            <v>0</v>
          </cell>
          <cell r="AV10">
            <v>30</v>
          </cell>
          <cell r="AW10">
            <v>30</v>
          </cell>
          <cell r="AX10">
            <v>0</v>
          </cell>
          <cell r="AY10">
            <v>30</v>
          </cell>
          <cell r="AZ10">
            <v>30</v>
          </cell>
          <cell r="BA10">
            <v>0</v>
          </cell>
          <cell r="BB10">
            <v>30</v>
          </cell>
          <cell r="BC10">
            <v>30</v>
          </cell>
          <cell r="BD10">
            <v>0</v>
          </cell>
          <cell r="BE10">
            <v>90</v>
          </cell>
          <cell r="BF10">
            <v>90</v>
          </cell>
          <cell r="BG10">
            <v>0</v>
          </cell>
          <cell r="BH10">
            <v>180</v>
          </cell>
          <cell r="BI10">
            <v>180</v>
          </cell>
          <cell r="BJ10">
            <v>0</v>
          </cell>
          <cell r="BK10">
            <v>360</v>
          </cell>
          <cell r="BL10">
            <v>340.61808099999996</v>
          </cell>
          <cell r="BM10">
            <v>-5.3838663888889</v>
          </cell>
        </row>
        <row r="11">
          <cell r="C11">
            <v>6</v>
          </cell>
          <cell r="D11" t="str">
            <v>Total FC + WP</v>
          </cell>
          <cell r="E11" t="str">
            <v>KTON</v>
          </cell>
          <cell r="F11">
            <v>2122.5246222528676</v>
          </cell>
          <cell r="G11">
            <v>2434.8694016599998</v>
          </cell>
          <cell r="H11">
            <v>14.71571995596482</v>
          </cell>
          <cell r="I11">
            <v>2146.068677958322</v>
          </cell>
          <cell r="J11">
            <v>2200.9662590000003</v>
          </cell>
          <cell r="K11">
            <v>2.5580533188670098</v>
          </cell>
          <cell r="L11">
            <v>2160.3485859810876</v>
          </cell>
          <cell r="M11">
            <v>2473.9463560000004</v>
          </cell>
          <cell r="N11">
            <v>14.516072640031721</v>
          </cell>
          <cell r="O11">
            <v>6428.9418861922768</v>
          </cell>
          <cell r="P11">
            <v>7109.7820166600004</v>
          </cell>
          <cell r="Q11">
            <v>10.590236193143914</v>
          </cell>
          <cell r="R11">
            <v>2269.0660225505417</v>
          </cell>
          <cell r="S11">
            <v>2197.0714410000005</v>
          </cell>
          <cell r="T11">
            <v>-3.1728729281140851</v>
          </cell>
          <cell r="U11">
            <v>8698.0079087428203</v>
          </cell>
          <cell r="V11">
            <v>9306.8534576600014</v>
          </cell>
          <cell r="W11">
            <v>6.9998274927434672</v>
          </cell>
          <cell r="X11">
            <v>2371.8810827516218</v>
          </cell>
          <cell r="Y11">
            <v>2404.8420000000001</v>
          </cell>
          <cell r="Z11">
            <v>1.3896530263709654</v>
          </cell>
          <cell r="AA11">
            <v>2455.6631128398594</v>
          </cell>
          <cell r="AB11">
            <v>2496.9880804324516</v>
          </cell>
          <cell r="AC11">
            <v>1.682843521023607</v>
          </cell>
          <cell r="AD11">
            <v>7096.6102181420229</v>
          </cell>
          <cell r="AE11">
            <v>7098.9015214324518</v>
          </cell>
          <cell r="AF11">
            <v>3.2287292383219049E-2</v>
          </cell>
          <cell r="AG11">
            <v>13525.5521043343</v>
          </cell>
          <cell r="AH11">
            <v>14208.683538092453</v>
          </cell>
          <cell r="AI11">
            <v>5.0506731887065976</v>
          </cell>
          <cell r="AJ11">
            <v>2502.1192215535302</v>
          </cell>
          <cell r="AK11">
            <v>2500.6097969239017</v>
          </cell>
          <cell r="AL11">
            <v>-6.0325847650508968E-2</v>
          </cell>
          <cell r="AM11">
            <v>2500.4181036343216</v>
          </cell>
          <cell r="AN11">
            <v>2656.890927338025</v>
          </cell>
          <cell r="AO11">
            <v>6.2578663734785964</v>
          </cell>
          <cell r="AP11">
            <v>2576.802497246686</v>
          </cell>
          <cell r="AQ11">
            <v>2733.3864187281679</v>
          </cell>
          <cell r="AR11">
            <v>6.0766753233432445</v>
          </cell>
          <cell r="AS11">
            <v>7579.3398224345374</v>
          </cell>
          <cell r="AT11">
            <v>7890.8871429900946</v>
          </cell>
          <cell r="AU11">
            <v>4.1104809634394526</v>
          </cell>
          <cell r="AV11">
            <v>2575.1510244898295</v>
          </cell>
          <cell r="AW11">
            <v>2720.7304215268664</v>
          </cell>
          <cell r="AX11">
            <v>5.653237252983172</v>
          </cell>
          <cell r="AY11">
            <v>2573.0552861869792</v>
          </cell>
          <cell r="AZ11">
            <v>2704.7421115573497</v>
          </cell>
          <cell r="BA11">
            <v>5.1179166680680925</v>
          </cell>
          <cell r="BB11">
            <v>2511.0625753640852</v>
          </cell>
          <cell r="BC11">
            <v>2605.4482051937139</v>
          </cell>
          <cell r="BD11">
            <v>3.7587924234004193</v>
          </cell>
          <cell r="BE11">
            <v>7659.2688860408934</v>
          </cell>
          <cell r="BF11">
            <v>8030.9207382779305</v>
          </cell>
          <cell r="BG11">
            <v>4.8523149894159854</v>
          </cell>
          <cell r="BH11">
            <v>15238.608708475431</v>
          </cell>
          <cell r="BI11">
            <v>15921.807881268025</v>
          </cell>
          <cell r="BJ11">
            <v>4.4833434984954472</v>
          </cell>
          <cell r="BK11">
            <v>28764.160812809729</v>
          </cell>
          <cell r="BL11">
            <v>30130.491419360475</v>
          </cell>
          <cell r="BM11">
            <v>4.7501146146501485</v>
          </cell>
        </row>
        <row r="12">
          <cell r="C12">
            <v>7</v>
          </cell>
          <cell r="D12" t="str">
            <v>Stripping Ratio</v>
          </cell>
          <cell r="E12" t="str">
            <v>OB: F/C</v>
          </cell>
          <cell r="F12">
            <v>12.494324718365096</v>
          </cell>
          <cell r="G12">
            <v>12.018028235329595</v>
          </cell>
          <cell r="H12">
            <v>-3.812102644774428</v>
          </cell>
          <cell r="I12">
            <v>12.25861001161482</v>
          </cell>
          <cell r="J12">
            <v>12.068956935010744</v>
          </cell>
          <cell r="K12">
            <v>-1.5471009879944204</v>
          </cell>
          <cell r="L12">
            <v>12.929035015461135</v>
          </cell>
          <cell r="M12">
            <v>12.903530768097268</v>
          </cell>
          <cell r="N12">
            <v>-0.19726334821870811</v>
          </cell>
          <cell r="O12">
            <v>12.561732807366877</v>
          </cell>
          <cell r="P12">
            <v>12.34201940775657</v>
          </cell>
          <cell r="Q12">
            <v>-1.7490692007193025</v>
          </cell>
          <cell r="R12">
            <v>11.941451575414254</v>
          </cell>
          <cell r="S12">
            <v>12.446283162214929</v>
          </cell>
          <cell r="T12">
            <v>4.227556286708487</v>
          </cell>
          <cell r="U12">
            <v>12.399824512846028</v>
          </cell>
          <cell r="V12">
            <v>12.366583623091403</v>
          </cell>
          <cell r="W12">
            <v>-0.2680754854247151</v>
          </cell>
          <cell r="X12">
            <v>12.273725761140668</v>
          </cell>
          <cell r="Y12">
            <v>13.161475670890685</v>
          </cell>
          <cell r="Z12">
            <v>7.2329293242047576</v>
          </cell>
          <cell r="AA12">
            <v>11.819209295294637</v>
          </cell>
          <cell r="AB12">
            <v>12.637347578167383</v>
          </cell>
          <cell r="AC12">
            <v>6.9221067368563762</v>
          </cell>
          <cell r="AD12">
            <v>12.010190669659389</v>
          </cell>
          <cell r="AE12">
            <v>12.755780767281506</v>
          </cell>
          <cell r="AF12">
            <v>6.2079788583677971</v>
          </cell>
          <cell r="AG12">
            <v>12.272165111134804</v>
          </cell>
          <cell r="AH12">
            <v>12.548510058312603</v>
          </cell>
          <cell r="AI12">
            <v>2.2518027151302373</v>
          </cell>
          <cell r="AJ12">
            <v>11.259667013988334</v>
          </cell>
          <cell r="AK12">
            <v>11.829529832012057</v>
          </cell>
          <cell r="AL12">
            <v>5.0610983194774661</v>
          </cell>
          <cell r="AM12">
            <v>10.438385875957248</v>
          </cell>
          <cell r="AN12">
            <v>10.176140946062445</v>
          </cell>
          <cell r="AO12">
            <v>-2.5123130435217282</v>
          </cell>
          <cell r="AP12">
            <v>10.684210346731032</v>
          </cell>
          <cell r="AQ12">
            <v>10.252471696741001</v>
          </cell>
          <cell r="AR12">
            <v>-4.0409036885175764</v>
          </cell>
          <cell r="AS12">
            <v>10.793072847927702</v>
          </cell>
          <cell r="AT12">
            <v>10.726236110344376</v>
          </cell>
          <cell r="AU12">
            <v>-0.61925587388358205</v>
          </cell>
          <cell r="AV12">
            <v>10.806427211017445</v>
          </cell>
          <cell r="AW12">
            <v>10.153730789080308</v>
          </cell>
          <cell r="AX12">
            <v>-6.0398909759156556</v>
          </cell>
          <cell r="AY12">
            <v>10.092858336168655</v>
          </cell>
          <cell r="AZ12">
            <v>9.4020091732928268</v>
          </cell>
          <cell r="BA12">
            <v>-6.8449307407804287</v>
          </cell>
          <cell r="BB12">
            <v>9.7368242688453197</v>
          </cell>
          <cell r="BC12">
            <v>9.2199525237776783</v>
          </cell>
          <cell r="BD12">
            <v>-5.3084222411352684</v>
          </cell>
          <cell r="BE12">
            <v>10.216093191069254</v>
          </cell>
          <cell r="BF12">
            <v>9.5976795243884467</v>
          </cell>
          <cell r="BG12">
            <v>-6.0533283625624543</v>
          </cell>
          <cell r="BH12">
            <v>10.50305175440668</v>
          </cell>
          <cell r="BI12">
            <v>10.156938195814391</v>
          </cell>
          <cell r="BJ12">
            <v>-3.295361830879997</v>
          </cell>
          <cell r="BK12">
            <v>11.334260767631301</v>
          </cell>
          <cell r="BL12">
            <v>11.284736145409987</v>
          </cell>
          <cell r="BM12">
            <v>-0.43694620440309767</v>
          </cell>
        </row>
        <row r="13">
          <cell r="C13">
            <v>8</v>
          </cell>
          <cell r="D13" t="str">
            <v>S/R                          (OB/ (FC+WP)</v>
          </cell>
          <cell r="E13">
            <v>0</v>
          </cell>
          <cell r="F13">
            <v>12.31772853775019</v>
          </cell>
          <cell r="G13">
            <v>11.899285953947201</v>
          </cell>
          <cell r="H13">
            <v>-3.3970758693097207</v>
          </cell>
          <cell r="I13">
            <v>12.08724629705825</v>
          </cell>
          <cell r="J13">
            <v>11.936634777841959</v>
          </cell>
          <cell r="K13">
            <v>-1.2460366531370026</v>
          </cell>
          <cell r="L13">
            <v>12.74949405944098</v>
          </cell>
          <cell r="M13">
            <v>12.776690712373636</v>
          </cell>
          <cell r="N13">
            <v>0.21331554652960064</v>
          </cell>
          <cell r="O13">
            <v>12.385878681963883</v>
          </cell>
          <cell r="P13">
            <v>12.216153025366948</v>
          </cell>
          <cell r="Q13">
            <v>-1.3703158326916807</v>
          </cell>
          <cell r="R13">
            <v>11.783570075404068</v>
          </cell>
          <cell r="S13">
            <v>12.287035388581014</v>
          </cell>
          <cell r="T13">
            <v>4.2726042273710654</v>
          </cell>
          <cell r="U13">
            <v>12.228753279392</v>
          </cell>
          <cell r="V13">
            <v>12.232886244235893</v>
          </cell>
          <cell r="W13">
            <v>3.3797107108678427E-2</v>
          </cell>
          <cell r="X13">
            <v>12.118485359118887</v>
          </cell>
          <cell r="Y13">
            <v>12.997288472676948</v>
          </cell>
          <cell r="Z13">
            <v>7.2517570266879989</v>
          </cell>
          <cell r="AA13">
            <v>11.674818040238163</v>
          </cell>
          <cell r="AB13">
            <v>12.485516486014406</v>
          </cell>
          <cell r="AC13">
            <v>6.9439921288889304</v>
          </cell>
          <cell r="AD13">
            <v>11.85787609593431</v>
          </cell>
          <cell r="AE13">
            <v>12.597456849576449</v>
          </cell>
          <cell r="AF13">
            <v>6.2370423477077637</v>
          </cell>
          <cell r="AG13">
            <v>12.108845366183589</v>
          </cell>
          <cell r="AH13">
            <v>12.40665894314265</v>
          </cell>
          <cell r="AI13">
            <v>2.4594713034387774</v>
          </cell>
          <cell r="AJ13">
            <v>11.124665449110894</v>
          </cell>
          <cell r="AK13">
            <v>11.687610090916536</v>
          </cell>
          <cell r="AL13">
            <v>5.0603287297114452</v>
          </cell>
          <cell r="AM13">
            <v>10.313146190712786</v>
          </cell>
          <cell r="AN13">
            <v>10.061238137956678</v>
          </cell>
          <cell r="AO13">
            <v>-2.4425916989614285</v>
          </cell>
          <cell r="AP13">
            <v>10.559821181964072</v>
          </cell>
          <cell r="AQ13">
            <v>10.139946753763731</v>
          </cell>
          <cell r="AR13">
            <v>-3.9761509306376968</v>
          </cell>
          <cell r="AS13">
            <v>10.664911744313075</v>
          </cell>
          <cell r="AT13">
            <v>10.603897362819824</v>
          </cell>
          <cell r="AU13">
            <v>-0.57210395131292535</v>
          </cell>
          <cell r="AV13">
            <v>10.680534471815966</v>
          </cell>
          <cell r="AW13">
            <v>10.041771176594533</v>
          </cell>
          <cell r="AX13">
            <v>-5.9806304348065646</v>
          </cell>
          <cell r="AY13">
            <v>9.9751827651420566</v>
          </cell>
          <cell r="AZ13">
            <v>9.2977255619298269</v>
          </cell>
          <cell r="BA13">
            <v>-6.791426474706622</v>
          </cell>
          <cell r="BB13">
            <v>9.6204971287209808</v>
          </cell>
          <cell r="BC13">
            <v>9.1137909139778905</v>
          </cell>
          <cell r="BD13">
            <v>-5.2669441917962043</v>
          </cell>
          <cell r="BE13">
            <v>10.096049306871384</v>
          </cell>
          <cell r="BF13">
            <v>9.4901213520013314</v>
          </cell>
          <cell r="BG13">
            <v>-6.0016342675511432</v>
          </cell>
          <cell r="BH13">
            <v>10.378988636049836</v>
          </cell>
          <cell r="BI13">
            <v>10.042111482109503</v>
          </cell>
          <cell r="BJ13">
            <v>-3.2457608901337669</v>
          </cell>
          <cell r="BK13">
            <v>11.19240598163907</v>
          </cell>
          <cell r="BL13">
            <v>11.157164871614862</v>
          </cell>
          <cell r="BM13">
            <v>-0.314866259158397</v>
          </cell>
        </row>
        <row r="14">
          <cell r="C14">
            <v>9</v>
          </cell>
          <cell r="D14" t="str">
            <v>Hauling</v>
          </cell>
          <cell r="E14" t="str">
            <v>KTON</v>
          </cell>
          <cell r="F14">
            <v>1952.9311739350464</v>
          </cell>
          <cell r="G14">
            <v>2367.081623</v>
          </cell>
          <cell r="H14">
            <v>21.206607513487725</v>
          </cell>
          <cell r="I14">
            <v>1990.9542754547565</v>
          </cell>
          <cell r="J14">
            <v>1928.8139430461442</v>
          </cell>
          <cell r="K14">
            <v>-3.121133075465468</v>
          </cell>
          <cell r="L14">
            <v>2000.3581623526625</v>
          </cell>
          <cell r="M14">
            <v>2239.7888219538559</v>
          </cell>
          <cell r="N14">
            <v>11.969389487710243</v>
          </cell>
          <cell r="O14">
            <v>5944.243611742465</v>
          </cell>
          <cell r="P14">
            <v>6535.6843879999997</v>
          </cell>
          <cell r="Q14">
            <v>9.9498071561061536</v>
          </cell>
          <cell r="R14">
            <v>2087.4766616957786</v>
          </cell>
          <cell r="S14">
            <v>1997.1121540000004</v>
          </cell>
          <cell r="T14">
            <v>-4.3288870890834241</v>
          </cell>
          <cell r="U14">
            <v>8031.7202734382445</v>
          </cell>
          <cell r="V14">
            <v>8532.796542</v>
          </cell>
          <cell r="W14">
            <v>6.2387166323367635</v>
          </cell>
          <cell r="X14">
            <v>2191.4485348314024</v>
          </cell>
          <cell r="Y14">
            <v>2198.6999999999998</v>
          </cell>
          <cell r="Z14">
            <v>0.3308982644739723</v>
          </cell>
          <cell r="AA14">
            <v>2242.2302170405001</v>
          </cell>
          <cell r="AB14">
            <v>2289.9221545065257</v>
          </cell>
          <cell r="AC14">
            <v>2.1269866538938076</v>
          </cell>
          <cell r="AD14">
            <v>6521.1554135676806</v>
          </cell>
          <cell r="AE14">
            <v>6485.7343085065258</v>
          </cell>
          <cell r="AF14">
            <v>-0.54317222661890407</v>
          </cell>
          <cell r="AG14">
            <v>12465.399025310146</v>
          </cell>
          <cell r="AH14">
            <v>13021.418696506526</v>
          </cell>
          <cell r="AI14">
            <v>4.4605043935410311</v>
          </cell>
          <cell r="AJ14">
            <v>2272.2315802846233</v>
          </cell>
          <cell r="AK14">
            <v>2305.206093220198</v>
          </cell>
          <cell r="AL14">
            <v>1.4511950815965797</v>
          </cell>
          <cell r="AM14">
            <v>2280.6102962010118</v>
          </cell>
          <cell r="AN14">
            <v>2476.8338903009881</v>
          </cell>
          <cell r="AO14">
            <v>8.6039949230625243</v>
          </cell>
          <cell r="AP14">
            <v>2336.8136215698541</v>
          </cell>
          <cell r="AQ14">
            <v>2497.401603913353</v>
          </cell>
          <cell r="AR14">
            <v>6.8720920171467093</v>
          </cell>
          <cell r="AS14">
            <v>6889.6554980554893</v>
          </cell>
          <cell r="AT14">
            <v>7279.4415874345386</v>
          </cell>
          <cell r="AU14">
            <v>5.6575555844419378</v>
          </cell>
          <cell r="AV14">
            <v>2358.3399758791329</v>
          </cell>
          <cell r="AW14">
            <v>2507.9300511564961</v>
          </cell>
          <cell r="AX14">
            <v>6.3430241952965067</v>
          </cell>
          <cell r="AY14">
            <v>2349.0629793508469</v>
          </cell>
          <cell r="AZ14">
            <v>2498.1184078536457</v>
          </cell>
          <cell r="BA14">
            <v>6.3453142726718035</v>
          </cell>
          <cell r="BB14">
            <v>2284.5218060812863</v>
          </cell>
          <cell r="BC14">
            <v>2395.6977470307511</v>
          </cell>
          <cell r="BD14">
            <v>4.8664863103306715</v>
          </cell>
          <cell r="BE14">
            <v>6991.9247613112657</v>
          </cell>
          <cell r="BF14">
            <v>7401.7462060408925</v>
          </cell>
          <cell r="BG14">
            <v>5.8613537576564099</v>
          </cell>
          <cell r="BH14">
            <v>13881.580259366754</v>
          </cell>
          <cell r="BI14">
            <v>14681.18779347543</v>
          </cell>
          <cell r="BJ14">
            <v>5.7602053884976963</v>
          </cell>
          <cell r="BK14">
            <v>26346.979284676898</v>
          </cell>
          <cell r="BL14">
            <v>27702.606489981958</v>
          </cell>
          <cell r="BM14">
            <v>5.1452851222814644</v>
          </cell>
        </row>
        <row r="15">
          <cell r="C15">
            <v>10</v>
          </cell>
          <cell r="D15" t="str">
            <v>ROM stock</v>
          </cell>
          <cell r="E15" t="str">
            <v>KTON</v>
          </cell>
          <cell r="F15">
            <v>874.07081558951631</v>
          </cell>
          <cell r="G15">
            <v>1503.4891509419817</v>
          </cell>
          <cell r="H15">
            <v>72.009993255289601</v>
          </cell>
          <cell r="I15">
            <v>874.14820243150461</v>
          </cell>
          <cell r="J15">
            <v>1497.1248023666476</v>
          </cell>
          <cell r="K15">
            <v>71.266702625743534</v>
          </cell>
          <cell r="L15">
            <v>919.49616866000986</v>
          </cell>
          <cell r="M15">
            <v>1494.3445505761581</v>
          </cell>
          <cell r="N15">
            <v>62.517757170634006</v>
          </cell>
          <cell r="O15">
            <v>919.49616866000986</v>
          </cell>
          <cell r="P15">
            <v>1494.3445505761581</v>
          </cell>
          <cell r="Q15">
            <v>62.517757170634006</v>
          </cell>
          <cell r="R15">
            <v>930.74438126583925</v>
          </cell>
          <cell r="S15">
            <v>1492.2488671792642</v>
          </cell>
          <cell r="T15">
            <v>60.328538878715833</v>
          </cell>
          <cell r="U15">
            <v>931.14409414524869</v>
          </cell>
          <cell r="V15">
            <v>1490.0773671792642</v>
          </cell>
          <cell r="W15">
            <v>60.026506804738197</v>
          </cell>
          <cell r="X15">
            <v>979.96598307931583</v>
          </cell>
          <cell r="Y15">
            <v>1622.8646500074803</v>
          </cell>
          <cell r="Z15">
            <v>65.604181984766925</v>
          </cell>
          <cell r="AA15">
            <v>1082.8044292020406</v>
          </cell>
          <cell r="AB15">
            <v>1745.4457135990779</v>
          </cell>
          <cell r="AC15">
            <v>61.196765226141771</v>
          </cell>
          <cell r="AD15">
            <v>1082.8044292020406</v>
          </cell>
          <cell r="AE15">
            <v>1745.4457135990779</v>
          </cell>
          <cell r="AF15">
            <v>61.196765226141771</v>
          </cell>
          <cell r="AG15">
            <v>1082.8044292020406</v>
          </cell>
          <cell r="AH15">
            <v>1745.4457135990779</v>
          </cell>
          <cell r="AI15">
            <v>61.196765226141771</v>
          </cell>
          <cell r="AJ15">
            <v>1169.5403087619397</v>
          </cell>
          <cell r="AK15">
            <v>1775.4821409789261</v>
          </cell>
          <cell r="AL15">
            <v>51.810256361187626</v>
          </cell>
          <cell r="AM15">
            <v>1244.6527516066631</v>
          </cell>
          <cell r="AN15">
            <v>1693.2738709612095</v>
          </cell>
          <cell r="AO15">
            <v>36.043878003358181</v>
          </cell>
          <cell r="AP15">
            <v>1307.0235927293284</v>
          </cell>
          <cell r="AQ15">
            <v>1593.1809867157986</v>
          </cell>
          <cell r="AR15">
            <v>21.893820094625525</v>
          </cell>
          <cell r="AS15">
            <v>1307.0235927293284</v>
          </cell>
          <cell r="AT15">
            <v>1593.1809867157986</v>
          </cell>
          <cell r="AU15">
            <v>21.893820094625525</v>
          </cell>
          <cell r="AV15">
            <v>1377.394718613959</v>
          </cell>
          <cell r="AW15">
            <v>1476.1960787520984</v>
          </cell>
          <cell r="AX15">
            <v>7.1730607648591116</v>
          </cell>
          <cell r="AY15">
            <v>1375.8052310092237</v>
          </cell>
          <cell r="AZ15">
            <v>1356.2666269196066</v>
          </cell>
          <cell r="BA15">
            <v>-1.420157711952045</v>
          </cell>
          <cell r="BB15">
            <v>1323.5589987433341</v>
          </cell>
          <cell r="BC15">
            <v>1281.8005427133376</v>
          </cell>
          <cell r="BD15">
            <v>-3.1550128154199766</v>
          </cell>
          <cell r="BE15">
            <v>1323.5589987433341</v>
          </cell>
          <cell r="BF15">
            <v>1281.8005427133376</v>
          </cell>
          <cell r="BG15">
            <v>-3.1550128154199766</v>
          </cell>
          <cell r="BH15">
            <v>1323.5589987433341</v>
          </cell>
          <cell r="BI15">
            <v>1281.8005427133376</v>
          </cell>
          <cell r="BJ15">
            <v>-3.1550128154199766</v>
          </cell>
          <cell r="BK15">
            <v>1323.5589987433341</v>
          </cell>
          <cell r="BL15">
            <v>1281.8005427133376</v>
          </cell>
          <cell r="BM15">
            <v>-3.1550128154199766</v>
          </cell>
        </row>
        <row r="16">
          <cell r="C16">
            <v>11</v>
          </cell>
          <cell r="D16" t="str">
            <v>F/C stock</v>
          </cell>
          <cell r="E16" t="str">
            <v>KTON</v>
          </cell>
          <cell r="F16">
            <v>611.28482733440683</v>
          </cell>
          <cell r="G16">
            <v>771.63256450279994</v>
          </cell>
          <cell r="H16">
            <v>26.231264052080583</v>
          </cell>
          <cell r="I16">
            <v>610.37530529272885</v>
          </cell>
          <cell r="J16">
            <v>829.6057050068099</v>
          </cell>
          <cell r="K16">
            <v>35.917311498855724</v>
          </cell>
          <cell r="L16">
            <v>575.48836427381661</v>
          </cell>
          <cell r="M16">
            <v>718.42589763365345</v>
          </cell>
          <cell r="N16">
            <v>24.837606150422069</v>
          </cell>
          <cell r="O16">
            <v>575.48836427381661</v>
          </cell>
          <cell r="P16">
            <v>718.42589763365345</v>
          </cell>
          <cell r="Q16">
            <v>24.837606150422069</v>
          </cell>
          <cell r="R16">
            <v>552.81739272935818</v>
          </cell>
          <cell r="S16">
            <v>791.73059102940772</v>
          </cell>
          <cell r="T16">
            <v>43.217380900498156</v>
          </cell>
          <cell r="U16">
            <v>554.1673927293582</v>
          </cell>
          <cell r="V16">
            <v>803.44432702940776</v>
          </cell>
          <cell r="W16">
            <v>44.982244998631728</v>
          </cell>
          <cell r="X16">
            <v>615.36928629740476</v>
          </cell>
          <cell r="Y16">
            <v>830.15314138618271</v>
          </cell>
          <cell r="Z16">
            <v>34.903245883639059</v>
          </cell>
          <cell r="AA16">
            <v>646.6568977914427</v>
          </cell>
          <cell r="AB16">
            <v>1090.4989963250578</v>
          </cell>
          <cell r="AC16">
            <v>68.636412918425449</v>
          </cell>
          <cell r="AD16">
            <v>646.6568977914427</v>
          </cell>
          <cell r="AE16">
            <v>1090.4989963250578</v>
          </cell>
          <cell r="AF16">
            <v>68.636412918425449</v>
          </cell>
          <cell r="AG16">
            <v>646.6568977914427</v>
          </cell>
          <cell r="AH16">
            <v>1090.4989963250578</v>
          </cell>
          <cell r="AI16">
            <v>68.636412918425449</v>
          </cell>
          <cell r="AJ16">
            <v>659.6657505193391</v>
          </cell>
          <cell r="AK16">
            <v>1151.4925511377862</v>
          </cell>
          <cell r="AL16">
            <v>74.556970743326247</v>
          </cell>
          <cell r="AM16">
            <v>753.19139086041105</v>
          </cell>
          <cell r="AN16">
            <v>1132.8023799963064</v>
          </cell>
          <cell r="AO16">
            <v>50.400335657348037</v>
          </cell>
          <cell r="AP16">
            <v>792.87206176324628</v>
          </cell>
          <cell r="AQ16">
            <v>1218.1870167221612</v>
          </cell>
          <cell r="AR16">
            <v>53.642318284373481</v>
          </cell>
          <cell r="AS16">
            <v>792.87206176324628</v>
          </cell>
          <cell r="AT16">
            <v>1218.1870167221612</v>
          </cell>
          <cell r="AU16">
            <v>53.642318284373481</v>
          </cell>
          <cell r="AV16">
            <v>798.2620873043827</v>
          </cell>
          <cell r="AW16">
            <v>1315.9027829767497</v>
          </cell>
          <cell r="AX16">
            <v>64.845957725534205</v>
          </cell>
          <cell r="AY16">
            <v>816.56703952689952</v>
          </cell>
          <cell r="AZ16">
            <v>1399.7716100909051</v>
          </cell>
          <cell r="BA16">
            <v>71.421517442327968</v>
          </cell>
          <cell r="BB16">
            <v>944.34978593598873</v>
          </cell>
          <cell r="BC16">
            <v>1437.5940237480736</v>
          </cell>
          <cell r="BD16">
            <v>52.231095422254761</v>
          </cell>
          <cell r="BE16">
            <v>944.34978593598873</v>
          </cell>
          <cell r="BF16">
            <v>1437.5940237480736</v>
          </cell>
          <cell r="BG16">
            <v>52.231095422254761</v>
          </cell>
          <cell r="BH16">
            <v>944.34978593598873</v>
          </cell>
          <cell r="BI16">
            <v>1437.5940237480736</v>
          </cell>
          <cell r="BJ16">
            <v>52.231095422254761</v>
          </cell>
          <cell r="BK16">
            <v>944.34978593598873</v>
          </cell>
          <cell r="BL16">
            <v>1437.5940237480736</v>
          </cell>
          <cell r="BM16">
            <v>52.231095422254761</v>
          </cell>
        </row>
        <row r="17">
          <cell r="C17">
            <v>12</v>
          </cell>
          <cell r="D17" t="str">
            <v>Coal barging</v>
          </cell>
          <cell r="E17" t="str">
            <v>KTON</v>
          </cell>
          <cell r="F17">
            <v>918.3</v>
          </cell>
          <cell r="G17">
            <v>994.99796200000003</v>
          </cell>
          <cell r="H17">
            <v>8.3521683545682315</v>
          </cell>
          <cell r="I17">
            <v>898.6</v>
          </cell>
          <cell r="J17">
            <v>951.58797500000003</v>
          </cell>
          <cell r="K17">
            <v>5.8967254618295133</v>
          </cell>
          <cell r="L17">
            <v>913.5</v>
          </cell>
          <cell r="M17">
            <v>864.35708800000009</v>
          </cell>
          <cell r="N17">
            <v>-5.3796291187739369</v>
          </cell>
          <cell r="O17">
            <v>2730.4</v>
          </cell>
          <cell r="P17">
            <v>2810.943025</v>
          </cell>
          <cell r="Q17">
            <v>2.9498617418693209</v>
          </cell>
          <cell r="R17">
            <v>956.4</v>
          </cell>
          <cell r="S17">
            <v>878.97013100000004</v>
          </cell>
          <cell r="T17">
            <v>-8.0959712463404365</v>
          </cell>
          <cell r="U17">
            <v>3686.8</v>
          </cell>
          <cell r="V17">
            <v>3689.9131560000005</v>
          </cell>
          <cell r="W17">
            <v>8.4440598893358587E-2</v>
          </cell>
          <cell r="X17">
            <v>974.4</v>
          </cell>
          <cell r="Y17">
            <v>884.21937300000002</v>
          </cell>
          <cell r="Z17">
            <v>-9.2549904556650198</v>
          </cell>
          <cell r="AA17">
            <v>980.7</v>
          </cell>
          <cell r="AB17">
            <v>919</v>
          </cell>
          <cell r="AC17">
            <v>-6.2914244927092939</v>
          </cell>
          <cell r="AD17">
            <v>2911.5</v>
          </cell>
          <cell r="AE17">
            <v>2682.1895040000004</v>
          </cell>
          <cell r="AF17">
            <v>-7.8760259659968952</v>
          </cell>
          <cell r="AG17">
            <v>5641.9</v>
          </cell>
          <cell r="AH17">
            <v>5493.1325290000004</v>
          </cell>
          <cell r="AI17">
            <v>-2.6368328222761699</v>
          </cell>
          <cell r="AJ17">
            <v>995.6</v>
          </cell>
          <cell r="AK17">
            <v>973.3</v>
          </cell>
          <cell r="AL17">
            <v>-2.2398553635998462</v>
          </cell>
          <cell r="AM17">
            <v>1040.7</v>
          </cell>
          <cell r="AN17">
            <v>1129</v>
          </cell>
          <cell r="AO17">
            <v>8.4846737772652983</v>
          </cell>
          <cell r="AP17">
            <v>1065.5999999999999</v>
          </cell>
          <cell r="AQ17">
            <v>1170.5999999999999</v>
          </cell>
          <cell r="AR17">
            <v>9.8536036036036041</v>
          </cell>
          <cell r="AS17">
            <v>3101.9</v>
          </cell>
          <cell r="AT17">
            <v>3272.9</v>
          </cell>
          <cell r="AU17">
            <v>5.5127502498468681</v>
          </cell>
          <cell r="AV17">
            <v>1089.0999999999999</v>
          </cell>
          <cell r="AW17">
            <v>1182.7</v>
          </cell>
          <cell r="AX17">
            <v>8.5942521347902083</v>
          </cell>
          <cell r="AY17">
            <v>1089.0999999999999</v>
          </cell>
          <cell r="AZ17">
            <v>1161.897074</v>
          </cell>
          <cell r="BA17">
            <v>6.6841496648609011</v>
          </cell>
          <cell r="BB17">
            <v>1042.1399999999999</v>
          </cell>
          <cell r="BC17">
            <v>1066.9042251999999</v>
          </cell>
          <cell r="BD17">
            <v>2.3762858349166196</v>
          </cell>
          <cell r="BE17">
            <v>3220.34</v>
          </cell>
          <cell r="BF17">
            <v>3411.5012992000002</v>
          </cell>
          <cell r="BG17">
            <v>5.9360595216654151</v>
          </cell>
          <cell r="BH17">
            <v>6322.24</v>
          </cell>
          <cell r="BI17">
            <v>6684.4012992000007</v>
          </cell>
          <cell r="BJ17">
            <v>5.7283699954446679</v>
          </cell>
          <cell r="BK17">
            <v>11964.14</v>
          </cell>
          <cell r="BL17">
            <v>12177.533828199999</v>
          </cell>
          <cell r="BM17">
            <v>1.7836119286467722</v>
          </cell>
        </row>
        <row r="18">
          <cell r="C18">
            <v>13</v>
          </cell>
          <cell r="D18" t="str">
            <v>Coal sales</v>
          </cell>
          <cell r="E18" t="str">
            <v>KTON</v>
          </cell>
          <cell r="F18">
            <v>2460.4999999999995</v>
          </cell>
          <cell r="G18">
            <v>2331.6355749999998</v>
          </cell>
          <cell r="H18">
            <v>-5.2373267628530691</v>
          </cell>
          <cell r="I18">
            <v>2346.5</v>
          </cell>
          <cell r="J18">
            <v>2220.390993</v>
          </cell>
          <cell r="K18">
            <v>-5.3743450671212454</v>
          </cell>
          <cell r="L18">
            <v>2260</v>
          </cell>
          <cell r="M18">
            <v>2564.3588089999998</v>
          </cell>
          <cell r="N18">
            <v>13.467203938053091</v>
          </cell>
          <cell r="O18">
            <v>7067</v>
          </cell>
          <cell r="P18">
            <v>7116.3853769999987</v>
          </cell>
          <cell r="Q18">
            <v>0.69881671147585533</v>
          </cell>
          <cell r="R18">
            <v>2448.9999999999995</v>
          </cell>
          <cell r="S18">
            <v>2067.1137269999999</v>
          </cell>
          <cell r="T18">
            <v>-15.593559534503868</v>
          </cell>
          <cell r="U18">
            <v>9515.9999999999982</v>
          </cell>
          <cell r="V18">
            <v>9183.4991040000004</v>
          </cell>
          <cell r="W18">
            <v>-3.4941245901639113</v>
          </cell>
          <cell r="X18">
            <v>2279</v>
          </cell>
          <cell r="Y18">
            <v>2506.0507529999995</v>
          </cell>
          <cell r="Z18">
            <v>9.9627359806932656</v>
          </cell>
          <cell r="AA18">
            <v>2368</v>
          </cell>
          <cell r="AB18">
            <v>2230.3000000000002</v>
          </cell>
          <cell r="AC18">
            <v>-5.8150337837837762</v>
          </cell>
          <cell r="AD18">
            <v>7096</v>
          </cell>
          <cell r="AE18">
            <v>6803.4644799999996</v>
          </cell>
          <cell r="AF18">
            <v>-4.1225411499436353</v>
          </cell>
          <cell r="AG18">
            <v>14163</v>
          </cell>
          <cell r="AH18">
            <v>13919.849856999997</v>
          </cell>
          <cell r="AI18">
            <v>-1.7167982983831291</v>
          </cell>
          <cell r="AJ18">
            <v>2448</v>
          </cell>
          <cell r="AK18">
            <v>2440.6999999999998</v>
          </cell>
          <cell r="AL18">
            <v>-0.2982026143790924</v>
          </cell>
          <cell r="AM18">
            <v>2346.5</v>
          </cell>
          <cell r="AN18">
            <v>2576.7999999999997</v>
          </cell>
          <cell r="AO18">
            <v>9.8146175154485285</v>
          </cell>
          <cell r="AP18">
            <v>2435</v>
          </cell>
          <cell r="AQ18">
            <v>2549.2999999999997</v>
          </cell>
          <cell r="AR18">
            <v>4.694045174537977</v>
          </cell>
          <cell r="AS18">
            <v>7229.5</v>
          </cell>
          <cell r="AT18">
            <v>7566.8000000000011</v>
          </cell>
          <cell r="AU18">
            <v>4.6656061968324378</v>
          </cell>
          <cell r="AV18">
            <v>2468.5</v>
          </cell>
          <cell r="AW18">
            <v>2519.7999999999997</v>
          </cell>
          <cell r="AX18">
            <v>2.0781851326716518</v>
          </cell>
          <cell r="AY18">
            <v>2427.5</v>
          </cell>
          <cell r="AZ18">
            <v>2519.2999999999997</v>
          </cell>
          <cell r="BA18">
            <v>3.7816683831101843</v>
          </cell>
          <cell r="BB18">
            <v>2211.5</v>
          </cell>
          <cell r="BC18">
            <v>2477.8000000000002</v>
          </cell>
          <cell r="BD18">
            <v>12.041600723490852</v>
          </cell>
          <cell r="BE18">
            <v>7107.4999999999991</v>
          </cell>
          <cell r="BF18">
            <v>7516.9</v>
          </cell>
          <cell r="BG18">
            <v>5.7601125571579406</v>
          </cell>
          <cell r="BH18">
            <v>14337</v>
          </cell>
          <cell r="BI18">
            <v>15083.7</v>
          </cell>
          <cell r="BJ18">
            <v>5.208202552835326</v>
          </cell>
          <cell r="BK18">
            <v>28500.000000000004</v>
          </cell>
          <cell r="BL18">
            <v>29003.549857000002</v>
          </cell>
          <cell r="BM18">
            <v>1.7668416035087651</v>
          </cell>
        </row>
        <row r="19">
          <cell r="C19">
            <v>14</v>
          </cell>
          <cell r="D19">
            <v>0</v>
          </cell>
          <cell r="E19">
            <v>0</v>
          </cell>
          <cell r="F19">
            <v>0</v>
          </cell>
          <cell r="G19">
            <v>0</v>
          </cell>
          <cell r="J19">
            <v>0</v>
          </cell>
          <cell r="M19">
            <v>0</v>
          </cell>
          <cell r="O19">
            <v>0</v>
          </cell>
          <cell r="P19">
            <v>0</v>
          </cell>
          <cell r="Q19">
            <v>0</v>
          </cell>
          <cell r="S19">
            <v>0</v>
          </cell>
          <cell r="U19">
            <v>0</v>
          </cell>
          <cell r="V19">
            <v>0</v>
          </cell>
          <cell r="W19">
            <v>0</v>
          </cell>
          <cell r="Y19">
            <v>0</v>
          </cell>
          <cell r="AB19">
            <v>0</v>
          </cell>
          <cell r="AD19">
            <v>0</v>
          </cell>
          <cell r="AE19">
            <v>0</v>
          </cell>
          <cell r="AF19">
            <v>0</v>
          </cell>
          <cell r="AG19">
            <v>0</v>
          </cell>
          <cell r="AH19">
            <v>0</v>
          </cell>
          <cell r="AI19">
            <v>0</v>
          </cell>
          <cell r="AJ19">
            <v>0</v>
          </cell>
          <cell r="AK19">
            <v>0</v>
          </cell>
          <cell r="AN19">
            <v>0</v>
          </cell>
          <cell r="AQ19">
            <v>0</v>
          </cell>
          <cell r="AS19">
            <v>0</v>
          </cell>
          <cell r="AT19">
            <v>0</v>
          </cell>
          <cell r="AU19">
            <v>0</v>
          </cell>
          <cell r="AW19">
            <v>0</v>
          </cell>
          <cell r="AZ19">
            <v>0</v>
          </cell>
          <cell r="BB19">
            <v>0</v>
          </cell>
          <cell r="BC19">
            <v>0</v>
          </cell>
          <cell r="BD19">
            <v>0</v>
          </cell>
          <cell r="BE19">
            <v>0</v>
          </cell>
          <cell r="BF19">
            <v>0</v>
          </cell>
          <cell r="BG19">
            <v>0</v>
          </cell>
          <cell r="BH19">
            <v>0</v>
          </cell>
          <cell r="BI19">
            <v>0</v>
          </cell>
          <cell r="BJ19">
            <v>0</v>
          </cell>
          <cell r="BK19">
            <v>0</v>
          </cell>
          <cell r="BL19">
            <v>0</v>
          </cell>
          <cell r="BM19">
            <v>0</v>
          </cell>
        </row>
        <row r="20">
          <cell r="C20">
            <v>15</v>
          </cell>
          <cell r="D20">
            <v>0</v>
          </cell>
          <cell r="E20">
            <v>0</v>
          </cell>
          <cell r="F20" t="str">
            <v>JANUARY</v>
          </cell>
          <cell r="G20">
            <v>0</v>
          </cell>
          <cell r="H20">
            <v>0</v>
          </cell>
          <cell r="I20" t="str">
            <v>FEBRUARY</v>
          </cell>
          <cell r="J20">
            <v>0</v>
          </cell>
          <cell r="K20">
            <v>0</v>
          </cell>
          <cell r="L20" t="str">
            <v>MARCH</v>
          </cell>
          <cell r="M20">
            <v>0</v>
          </cell>
          <cell r="N20">
            <v>0</v>
          </cell>
          <cell r="O20" t="str">
            <v>Q1</v>
          </cell>
          <cell r="P20">
            <v>0</v>
          </cell>
          <cell r="Q20">
            <v>0</v>
          </cell>
          <cell r="R20" t="str">
            <v>APRIL</v>
          </cell>
          <cell r="S20">
            <v>0</v>
          </cell>
          <cell r="T20">
            <v>0</v>
          </cell>
          <cell r="U20" t="str">
            <v>JANUARY - APRIL</v>
          </cell>
          <cell r="V20">
            <v>0</v>
          </cell>
          <cell r="W20">
            <v>0</v>
          </cell>
          <cell r="X20" t="str">
            <v>MAY</v>
          </cell>
          <cell r="Y20">
            <v>0</v>
          </cell>
          <cell r="Z20">
            <v>0</v>
          </cell>
          <cell r="AA20" t="str">
            <v>JUNE</v>
          </cell>
          <cell r="AB20">
            <v>0</v>
          </cell>
          <cell r="AC20">
            <v>0</v>
          </cell>
          <cell r="AD20" t="str">
            <v>Q2</v>
          </cell>
          <cell r="AE20">
            <v>0</v>
          </cell>
          <cell r="AF20">
            <v>0</v>
          </cell>
          <cell r="AG20" t="str">
            <v>1st HALF</v>
          </cell>
          <cell r="AH20">
            <v>0</v>
          </cell>
          <cell r="AI20">
            <v>0</v>
          </cell>
          <cell r="AJ20" t="str">
            <v>JULY</v>
          </cell>
          <cell r="AK20">
            <v>0</v>
          </cell>
          <cell r="AL20">
            <v>0</v>
          </cell>
          <cell r="AM20" t="str">
            <v>AUGUST</v>
          </cell>
          <cell r="AN20">
            <v>0</v>
          </cell>
          <cell r="AO20">
            <v>0</v>
          </cell>
          <cell r="AP20" t="str">
            <v>SEPTEMBER</v>
          </cell>
          <cell r="AQ20">
            <v>0</v>
          </cell>
          <cell r="AR20">
            <v>0</v>
          </cell>
          <cell r="AS20" t="str">
            <v>Q3</v>
          </cell>
          <cell r="AT20">
            <v>0</v>
          </cell>
          <cell r="AU20">
            <v>0</v>
          </cell>
          <cell r="AV20" t="str">
            <v>OCTOBER</v>
          </cell>
          <cell r="AW20">
            <v>0</v>
          </cell>
          <cell r="AX20">
            <v>0</v>
          </cell>
          <cell r="AY20" t="str">
            <v>NOVEMBER</v>
          </cell>
          <cell r="AZ20">
            <v>0</v>
          </cell>
          <cell r="BA20">
            <v>0</v>
          </cell>
          <cell r="BB20" t="str">
            <v>DECEMBER</v>
          </cell>
          <cell r="BC20">
            <v>0</v>
          </cell>
          <cell r="BD20">
            <v>0</v>
          </cell>
          <cell r="BE20" t="str">
            <v>Q4</v>
          </cell>
          <cell r="BF20">
            <v>0</v>
          </cell>
          <cell r="BG20">
            <v>0</v>
          </cell>
          <cell r="BH20" t="str">
            <v>2nd HALF</v>
          </cell>
          <cell r="BI20">
            <v>0</v>
          </cell>
          <cell r="BJ20">
            <v>0</v>
          </cell>
          <cell r="BK20" t="str">
            <v>TOTAL 2012</v>
          </cell>
          <cell r="BL20">
            <v>0</v>
          </cell>
          <cell r="BM20">
            <v>0</v>
          </cell>
        </row>
        <row r="21">
          <cell r="C21">
            <v>16</v>
          </cell>
          <cell r="D21">
            <v>0</v>
          </cell>
          <cell r="E21">
            <v>0</v>
          </cell>
          <cell r="F21" t="str">
            <v>Plan</v>
          </cell>
          <cell r="G21" t="str">
            <v>Actual</v>
          </cell>
          <cell r="H21" t="str">
            <v>% var</v>
          </cell>
          <cell r="I21" t="str">
            <v>Plan</v>
          </cell>
          <cell r="J21" t="str">
            <v>Actual</v>
          </cell>
          <cell r="K21" t="str">
            <v>% var</v>
          </cell>
          <cell r="L21" t="str">
            <v>Plan</v>
          </cell>
          <cell r="M21" t="str">
            <v>Actual</v>
          </cell>
          <cell r="N21" t="str">
            <v>% var</v>
          </cell>
          <cell r="O21" t="str">
            <v>Plan</v>
          </cell>
          <cell r="P21" t="str">
            <v>Actual</v>
          </cell>
          <cell r="Q21" t="str">
            <v>% var</v>
          </cell>
          <cell r="R21" t="str">
            <v>Plan</v>
          </cell>
          <cell r="S21" t="str">
            <v>Est</v>
          </cell>
          <cell r="T21" t="str">
            <v>% var</v>
          </cell>
          <cell r="U21" t="str">
            <v>Plan</v>
          </cell>
          <cell r="V21" t="str">
            <v>Est.</v>
          </cell>
          <cell r="W21" t="str">
            <v>% var</v>
          </cell>
          <cell r="X21" t="str">
            <v>Plan</v>
          </cell>
          <cell r="Y21" t="str">
            <v>Est</v>
          </cell>
          <cell r="Z21" t="str">
            <v>% var</v>
          </cell>
          <cell r="AA21" t="str">
            <v>Plan</v>
          </cell>
          <cell r="AB21" t="str">
            <v>Est</v>
          </cell>
          <cell r="AC21" t="str">
            <v>% var</v>
          </cell>
          <cell r="AD21" t="str">
            <v>Plan</v>
          </cell>
          <cell r="AE21" t="str">
            <v>Est.</v>
          </cell>
          <cell r="AF21" t="str">
            <v>% var</v>
          </cell>
          <cell r="AG21" t="str">
            <v>Plan</v>
          </cell>
          <cell r="AH21" t="str">
            <v>Est</v>
          </cell>
          <cell r="AI21" t="str">
            <v>% var</v>
          </cell>
          <cell r="AJ21" t="str">
            <v>Plan</v>
          </cell>
          <cell r="AK21" t="str">
            <v>Est</v>
          </cell>
          <cell r="AL21" t="str">
            <v>% var</v>
          </cell>
          <cell r="AM21" t="str">
            <v>Plan</v>
          </cell>
          <cell r="AN21" t="str">
            <v>Est</v>
          </cell>
          <cell r="AO21" t="str">
            <v>% var</v>
          </cell>
          <cell r="AP21" t="str">
            <v>Plan</v>
          </cell>
          <cell r="AQ21" t="str">
            <v>Est</v>
          </cell>
          <cell r="AR21" t="str">
            <v>% var</v>
          </cell>
          <cell r="AS21" t="str">
            <v>Plan</v>
          </cell>
          <cell r="AT21" t="str">
            <v>Est.</v>
          </cell>
          <cell r="AU21" t="str">
            <v>% var</v>
          </cell>
          <cell r="AV21" t="str">
            <v>Plan</v>
          </cell>
          <cell r="AW21" t="str">
            <v>Est</v>
          </cell>
          <cell r="AX21" t="str">
            <v>% var</v>
          </cell>
          <cell r="AY21" t="str">
            <v>Plan</v>
          </cell>
          <cell r="AZ21" t="str">
            <v>Est</v>
          </cell>
          <cell r="BA21" t="str">
            <v>% var</v>
          </cell>
          <cell r="BB21" t="str">
            <v>Plan</v>
          </cell>
          <cell r="BC21" t="str">
            <v>Est</v>
          </cell>
          <cell r="BD21" t="str">
            <v>% var</v>
          </cell>
          <cell r="BE21" t="str">
            <v>Plan</v>
          </cell>
          <cell r="BF21" t="str">
            <v>Est.</v>
          </cell>
          <cell r="BG21" t="str">
            <v>% var</v>
          </cell>
          <cell r="BH21" t="str">
            <v>Plan</v>
          </cell>
          <cell r="BI21" t="str">
            <v>Est.</v>
          </cell>
          <cell r="BJ21" t="str">
            <v>% var</v>
          </cell>
          <cell r="BK21" t="str">
            <v>Plan</v>
          </cell>
          <cell r="BL21" t="str">
            <v>Est</v>
          </cell>
          <cell r="BM21" t="str">
            <v>% var</v>
          </cell>
        </row>
        <row r="22">
          <cell r="C22">
            <v>17</v>
          </cell>
          <cell r="D22" t="str">
            <v>OB Removal</v>
          </cell>
          <cell r="E22" t="str">
            <v>KBCM</v>
          </cell>
          <cell r="F22">
            <v>13617.909616489913</v>
          </cell>
          <cell r="G22">
            <v>14934.118472938797</v>
          </cell>
          <cell r="H22">
            <v>9.6652782513337296</v>
          </cell>
          <cell r="I22">
            <v>13603.170099124494</v>
          </cell>
          <cell r="J22">
            <v>13672.606725000001</v>
          </cell>
          <cell r="K22">
            <v>0.51044444324030125</v>
          </cell>
          <cell r="L22">
            <v>14040.104665009991</v>
          </cell>
          <cell r="M22">
            <v>17638.252049000002</v>
          </cell>
          <cell r="N22">
            <v>25.627639322070905</v>
          </cell>
          <cell r="O22">
            <v>41261.1843806244</v>
          </cell>
          <cell r="P22">
            <v>46244.977246938797</v>
          </cell>
          <cell r="Q22">
            <v>12.078647138046545</v>
          </cell>
          <cell r="R22">
            <v>13687.962071264523</v>
          </cell>
          <cell r="S22">
            <v>13885.094736000001</v>
          </cell>
          <cell r="T22">
            <v>1.4401900276252486</v>
          </cell>
          <cell r="U22">
            <v>54949.146451888926</v>
          </cell>
          <cell r="V22">
            <v>60130.071982938796</v>
          </cell>
          <cell r="W22">
            <v>9.428582363123807</v>
          </cell>
          <cell r="X22">
            <v>14520.869088360696</v>
          </cell>
          <cell r="Y22">
            <v>16897.903686669601</v>
          </cell>
          <cell r="Z22">
            <v>16.369781890081452</v>
          </cell>
          <cell r="AA22">
            <v>14194.782165827917</v>
          </cell>
          <cell r="AB22">
            <v>15819.844474144256</v>
          </cell>
          <cell r="AC22">
            <v>11.44830747898664</v>
          </cell>
          <cell r="AD22">
            <v>42403.613325453131</v>
          </cell>
          <cell r="AE22">
            <v>46602.842896813861</v>
          </cell>
          <cell r="AF22">
            <v>9.9029993956673206</v>
          </cell>
          <cell r="AG22">
            <v>83664.79770607753</v>
          </cell>
          <cell r="AH22">
            <v>92847.820143752659</v>
          </cell>
          <cell r="AI22">
            <v>10.975969212207945</v>
          </cell>
          <cell r="AJ22">
            <v>13760.150025638421</v>
          </cell>
          <cell r="AK22">
            <v>14185.729200480586</v>
          </cell>
          <cell r="AL22">
            <v>3.0928381888948184</v>
          </cell>
          <cell r="AM22">
            <v>12587.895114448998</v>
          </cell>
          <cell r="AN22">
            <v>12564.207441407136</v>
          </cell>
          <cell r="AO22">
            <v>-0.18817818885917406</v>
          </cell>
          <cell r="AP22">
            <v>13092.641441834403</v>
          </cell>
          <cell r="AQ22">
            <v>12749.822025296689</v>
          </cell>
          <cell r="AR22">
            <v>-2.618412931116529</v>
          </cell>
          <cell r="AS22">
            <v>39440.686581921822</v>
          </cell>
          <cell r="AT22">
            <v>39499.758667184411</v>
          </cell>
          <cell r="AU22">
            <v>0.14977448513704525</v>
          </cell>
          <cell r="AV22">
            <v>13360.016528809092</v>
          </cell>
          <cell r="AW22">
            <v>12675.270496788968</v>
          </cell>
          <cell r="AX22">
            <v>-5.1253382100505718</v>
          </cell>
          <cell r="AY22">
            <v>12506.420815975598</v>
          </cell>
          <cell r="AZ22">
            <v>11486.225285593</v>
          </cell>
          <cell r="BA22">
            <v>-8.1573740832341795</v>
          </cell>
          <cell r="BB22">
            <v>12057.487422108934</v>
          </cell>
          <cell r="BC22">
            <v>11056.125832463968</v>
          </cell>
          <cell r="BD22">
            <v>-8.3048943331994938</v>
          </cell>
          <cell r="BE22">
            <v>37923.924766893622</v>
          </cell>
          <cell r="BF22">
            <v>35217.621614845935</v>
          </cell>
          <cell r="BG22">
            <v>-7.1361368019857565</v>
          </cell>
          <cell r="BH22">
            <v>77364.611348815437</v>
          </cell>
          <cell r="BI22">
            <v>74717.380282030354</v>
          </cell>
          <cell r="BJ22">
            <v>-3.4217596658625449</v>
          </cell>
          <cell r="BK22">
            <v>161029.40905489298</v>
          </cell>
          <cell r="BL22">
            <v>167565.200425783</v>
          </cell>
          <cell r="BM22">
            <v>4.0587563534199171</v>
          </cell>
        </row>
        <row r="23">
          <cell r="C23">
            <v>18</v>
          </cell>
          <cell r="D23" t="str">
            <v>ROM Production</v>
          </cell>
          <cell r="E23" t="str">
            <v>KTON</v>
          </cell>
          <cell r="F23">
            <v>1048.0291990745116</v>
          </cell>
          <cell r="G23">
            <v>1214.8542109999999</v>
          </cell>
          <cell r="H23">
            <v>15.917973666459609</v>
          </cell>
          <cell r="I23">
            <v>1049.3161481548627</v>
          </cell>
          <cell r="J23">
            <v>1139.3777410184016</v>
          </cell>
          <cell r="K23">
            <v>8.582884483566259</v>
          </cell>
          <cell r="L23">
            <v>1049.9101871525709</v>
          </cell>
          <cell r="M23">
            <v>1317.2793240000001</v>
          </cell>
          <cell r="N23">
            <v>25.465905571652069</v>
          </cell>
          <cell r="O23">
            <v>3147.2555343819449</v>
          </cell>
          <cell r="P23">
            <v>3671.5112760184015</v>
          </cell>
          <cell r="Q23">
            <v>16.657552458301083</v>
          </cell>
          <cell r="R23">
            <v>1107.7312854083445</v>
          </cell>
          <cell r="S23">
            <v>996.02311364663888</v>
          </cell>
          <cell r="T23">
            <v>-10.08441065384612</v>
          </cell>
          <cell r="U23">
            <v>4254.9868197902897</v>
          </cell>
          <cell r="V23">
            <v>4667.5343896650402</v>
          </cell>
          <cell r="W23">
            <v>9.6956250946761617</v>
          </cell>
          <cell r="X23">
            <v>1172.822480642458</v>
          </cell>
          <cell r="Y23">
            <v>1260.5254210106912</v>
          </cell>
          <cell r="Z23">
            <v>7.477938205975601</v>
          </cell>
          <cell r="AA23">
            <v>1236.1599778649147</v>
          </cell>
          <cell r="AB23">
            <v>1276</v>
          </cell>
          <cell r="AC23">
            <v>3.2228856174341325</v>
          </cell>
          <cell r="AD23">
            <v>3516.7137439157173</v>
          </cell>
          <cell r="AE23">
            <v>3532.54853465733</v>
          </cell>
          <cell r="AF23">
            <v>0.45027238196479946</v>
          </cell>
          <cell r="AG23">
            <v>6663.9692782976617</v>
          </cell>
          <cell r="AH23">
            <v>7204.0598106757316</v>
          </cell>
          <cell r="AI23">
            <v>8.1046371887842525</v>
          </cell>
          <cell r="AJ23">
            <v>1274.363086577848</v>
          </cell>
          <cell r="AK23">
            <v>1281</v>
          </cell>
          <cell r="AL23">
            <v>0.5208023907828867</v>
          </cell>
          <cell r="AM23">
            <v>1251.5374813164112</v>
          </cell>
          <cell r="AN23">
            <v>1281</v>
          </cell>
          <cell r="AO23">
            <v>2.3541059795188115</v>
          </cell>
          <cell r="AP23">
            <v>1262.5610462631357</v>
          </cell>
          <cell r="AQ23">
            <v>1270</v>
          </cell>
          <cell r="AR23">
            <v>0.58919556871184298</v>
          </cell>
          <cell r="AS23">
            <v>3788.4616141573952</v>
          </cell>
          <cell r="AT23">
            <v>3832</v>
          </cell>
          <cell r="AU23">
            <v>1.1492365576545074</v>
          </cell>
          <cell r="AV23">
            <v>1270.9784991225551</v>
          </cell>
          <cell r="AW23">
            <v>1265</v>
          </cell>
          <cell r="AX23">
            <v>-0.47038554363291929</v>
          </cell>
          <cell r="AY23">
            <v>1279.5670819918757</v>
          </cell>
          <cell r="AZ23">
            <v>1265</v>
          </cell>
          <cell r="BA23">
            <v>-1.1384383200292603</v>
          </cell>
          <cell r="BB23">
            <v>1247.4154482293147</v>
          </cell>
          <cell r="BC23">
            <v>1265</v>
          </cell>
          <cell r="BD23">
            <v>1.4096788520333174</v>
          </cell>
          <cell r="BE23">
            <v>3797.9610293437458</v>
          </cell>
          <cell r="BF23">
            <v>3795</v>
          </cell>
          <cell r="BG23">
            <v>-7.7963657890862806E-2</v>
          </cell>
          <cell r="BH23">
            <v>7586.4226435011406</v>
          </cell>
          <cell r="BI23">
            <v>7627</v>
          </cell>
          <cell r="BJ23">
            <v>0.53486812435397035</v>
          </cell>
          <cell r="BK23">
            <v>14250.391921798802</v>
          </cell>
          <cell r="BL23">
            <v>14831.059810675732</v>
          </cell>
          <cell r="BM23">
            <v>4.0747503090682198</v>
          </cell>
        </row>
        <row r="24">
          <cell r="C24">
            <v>19</v>
          </cell>
          <cell r="D24" t="str">
            <v>F/C Production</v>
          </cell>
          <cell r="E24" t="str">
            <v>KTON</v>
          </cell>
          <cell r="F24">
            <v>1029.7838139195342</v>
          </cell>
          <cell r="G24">
            <v>1142.04937</v>
          </cell>
          <cell r="H24">
            <v>10.901856735654427</v>
          </cell>
          <cell r="I24">
            <v>1037.9803146249888</v>
          </cell>
          <cell r="J24">
            <v>1059.361856</v>
          </cell>
          <cell r="K24">
            <v>2.0599178109400045</v>
          </cell>
          <cell r="L24">
            <v>1038.5595026477542</v>
          </cell>
          <cell r="M24">
            <v>1256.7959000000001</v>
          </cell>
          <cell r="N24">
            <v>21.013374466832506</v>
          </cell>
          <cell r="O24">
            <v>3106.3236311922774</v>
          </cell>
          <cell r="P24">
            <v>3458.2071260000002</v>
          </cell>
          <cell r="Q24">
            <v>11.327972760927747</v>
          </cell>
          <cell r="R24">
            <v>1106.8651842172085</v>
          </cell>
          <cell r="S24">
            <v>1133.914079646639</v>
          </cell>
          <cell r="T24">
            <v>2.4437389318157967</v>
          </cell>
          <cell r="U24">
            <v>4213.1888154094859</v>
          </cell>
          <cell r="V24">
            <v>4592.1212056466393</v>
          </cell>
          <cell r="W24">
            <v>8.9939569964495973</v>
          </cell>
          <cell r="X24">
            <v>1165.4721444182883</v>
          </cell>
          <cell r="Y24">
            <v>1210</v>
          </cell>
          <cell r="Z24">
            <v>3.8205851418213443</v>
          </cell>
          <cell r="AA24">
            <v>1230.2221545065261</v>
          </cell>
          <cell r="AB24">
            <v>1262.2221545065258</v>
          </cell>
          <cell r="AC24">
            <v>2.6011562125407992</v>
          </cell>
          <cell r="AD24">
            <v>3502.5594831420231</v>
          </cell>
          <cell r="AE24">
            <v>3606.1362341531649</v>
          </cell>
          <cell r="AF24">
            <v>2.9571732188892552</v>
          </cell>
          <cell r="AG24">
            <v>6608.8831143343004</v>
          </cell>
          <cell r="AH24">
            <v>7064.3433601531651</v>
          </cell>
          <cell r="AI24">
            <v>6.8916371789205453</v>
          </cell>
          <cell r="AJ24">
            <v>1254.7060932201971</v>
          </cell>
          <cell r="AK24">
            <v>1262.206093220198</v>
          </cell>
          <cell r="AL24">
            <v>0.59774954792418322</v>
          </cell>
          <cell r="AM24">
            <v>1223.2338903009882</v>
          </cell>
          <cell r="AN24">
            <v>1258.2338903009882</v>
          </cell>
          <cell r="AO24">
            <v>2.8612680107634954</v>
          </cell>
          <cell r="AP24">
            <v>1243.1016039133528</v>
          </cell>
          <cell r="AQ24">
            <v>1258.8016039133531</v>
          </cell>
          <cell r="AR24">
            <v>1.2629699736993178</v>
          </cell>
          <cell r="AS24">
            <v>3721.0415874345381</v>
          </cell>
          <cell r="AT24">
            <v>3779.2415874345393</v>
          </cell>
          <cell r="AU24">
            <v>1.5640781924215745</v>
          </cell>
          <cell r="AV24">
            <v>1234.1300511564962</v>
          </cell>
          <cell r="AW24">
            <v>1259.2300511564961</v>
          </cell>
          <cell r="AX24">
            <v>2.0338213121444406</v>
          </cell>
          <cell r="AY24">
            <v>1246.0184078536461</v>
          </cell>
          <cell r="AZ24">
            <v>1259.5184078536458</v>
          </cell>
          <cell r="BA24">
            <v>1.08345108827521</v>
          </cell>
          <cell r="BB24">
            <v>1261.8977470307516</v>
          </cell>
          <cell r="BC24">
            <v>1258.5977470307512</v>
          </cell>
          <cell r="BD24">
            <v>-0.26151088769001429</v>
          </cell>
          <cell r="BE24">
            <v>3742.0462060408936</v>
          </cell>
          <cell r="BF24">
            <v>3777.3462060408933</v>
          </cell>
          <cell r="BG24">
            <v>0.94333415613665905</v>
          </cell>
          <cell r="BH24">
            <v>7463.0877934754317</v>
          </cell>
          <cell r="BI24">
            <v>7556.5877934754326</v>
          </cell>
          <cell r="BJ24">
            <v>1.2528326422977742</v>
          </cell>
          <cell r="BK24">
            <v>14071.970907809729</v>
          </cell>
          <cell r="BL24">
            <v>14620.931153628597</v>
          </cell>
          <cell r="BM24">
            <v>3.9010899710871549</v>
          </cell>
        </row>
        <row r="25">
          <cell r="C25">
            <v>20</v>
          </cell>
          <cell r="D25" t="str">
            <v>Washplant</v>
          </cell>
          <cell r="E25" t="str">
            <v>KTON</v>
          </cell>
          <cell r="F25">
            <v>25</v>
          </cell>
          <cell r="G25">
            <v>16.863253</v>
          </cell>
          <cell r="H25">
            <v>-32.546987999999999</v>
          </cell>
          <cell r="I25">
            <v>25</v>
          </cell>
          <cell r="J25">
            <v>16.840149999999998</v>
          </cell>
          <cell r="K25">
            <v>-32.639400000000009</v>
          </cell>
          <cell r="L25">
            <v>25</v>
          </cell>
          <cell r="M25">
            <v>17.288076</v>
          </cell>
          <cell r="N25">
            <v>-30.847695999999996</v>
          </cell>
          <cell r="O25">
            <v>75</v>
          </cell>
          <cell r="P25">
            <v>50.991478999999998</v>
          </cell>
          <cell r="Q25">
            <v>-32.01136133333334</v>
          </cell>
          <cell r="R25">
            <v>25</v>
          </cell>
          <cell r="S25">
            <v>23.238362000000002</v>
          </cell>
          <cell r="T25">
            <v>-7.0465519999999904</v>
          </cell>
          <cell r="U25">
            <v>100</v>
          </cell>
          <cell r="V25">
            <v>74.229840999999993</v>
          </cell>
          <cell r="W25">
            <v>-25.77015900000001</v>
          </cell>
          <cell r="X25">
            <v>25</v>
          </cell>
          <cell r="Y25">
            <v>25</v>
          </cell>
          <cell r="Z25">
            <v>0</v>
          </cell>
          <cell r="AA25">
            <v>25</v>
          </cell>
          <cell r="AB25">
            <v>25</v>
          </cell>
          <cell r="AC25">
            <v>0</v>
          </cell>
          <cell r="AD25">
            <v>75</v>
          </cell>
          <cell r="AE25">
            <v>73.238361999999995</v>
          </cell>
          <cell r="AF25">
            <v>-2.3488506666666731</v>
          </cell>
          <cell r="AG25">
            <v>150</v>
          </cell>
          <cell r="AH25">
            <v>124.22984099999999</v>
          </cell>
          <cell r="AI25">
            <v>-17.180106000000002</v>
          </cell>
          <cell r="AJ25">
            <v>25</v>
          </cell>
          <cell r="AK25">
            <v>25</v>
          </cell>
          <cell r="AL25">
            <v>0</v>
          </cell>
          <cell r="AM25">
            <v>25</v>
          </cell>
          <cell r="AN25">
            <v>25</v>
          </cell>
          <cell r="AO25">
            <v>0</v>
          </cell>
          <cell r="AP25">
            <v>25</v>
          </cell>
          <cell r="AQ25">
            <v>25</v>
          </cell>
          <cell r="AR25">
            <v>0</v>
          </cell>
          <cell r="AS25">
            <v>75</v>
          </cell>
          <cell r="AT25">
            <v>75</v>
          </cell>
          <cell r="AU25">
            <v>0</v>
          </cell>
          <cell r="AV25">
            <v>25</v>
          </cell>
          <cell r="AW25">
            <v>25</v>
          </cell>
          <cell r="AX25">
            <v>0</v>
          </cell>
          <cell r="AY25">
            <v>25</v>
          </cell>
          <cell r="AZ25">
            <v>25</v>
          </cell>
          <cell r="BA25">
            <v>0</v>
          </cell>
          <cell r="BB25">
            <v>25</v>
          </cell>
          <cell r="BC25">
            <v>25</v>
          </cell>
          <cell r="BD25">
            <v>0</v>
          </cell>
          <cell r="BE25">
            <v>75</v>
          </cell>
          <cell r="BF25">
            <v>75</v>
          </cell>
          <cell r="BG25">
            <v>0</v>
          </cell>
          <cell r="BH25">
            <v>150</v>
          </cell>
          <cell r="BI25">
            <v>150</v>
          </cell>
          <cell r="BJ25">
            <v>0</v>
          </cell>
          <cell r="BK25">
            <v>300</v>
          </cell>
          <cell r="BL25">
            <v>274.22984099999996</v>
          </cell>
          <cell r="BM25">
            <v>-8.5900530000000117</v>
          </cell>
        </row>
        <row r="26">
          <cell r="C26">
            <v>21</v>
          </cell>
          <cell r="D26" t="str">
            <v>Total FC + WP</v>
          </cell>
          <cell r="E26" t="str">
            <v>KTON</v>
          </cell>
          <cell r="F26">
            <v>1054.7838139195342</v>
          </cell>
          <cell r="G26">
            <v>1158.9126229999999</v>
          </cell>
          <cell r="H26">
            <v>9.8720522353796198</v>
          </cell>
          <cell r="I26">
            <v>1062.9803146249888</v>
          </cell>
          <cell r="J26">
            <v>1076.202006</v>
          </cell>
          <cell r="K26">
            <v>1.2438321945478119</v>
          </cell>
          <cell r="L26">
            <v>1063.5595026477542</v>
          </cell>
          <cell r="M26">
            <v>1274.0839760000001</v>
          </cell>
          <cell r="N26">
            <v>19.794329591164448</v>
          </cell>
          <cell r="O26">
            <v>3181.3236311922774</v>
          </cell>
          <cell r="P26">
            <v>3509.1986049999996</v>
          </cell>
          <cell r="Q26">
            <v>10.306243935479245</v>
          </cell>
          <cell r="R26">
            <v>1131.8651842172085</v>
          </cell>
          <cell r="S26">
            <v>1157.1524416466391</v>
          </cell>
          <cell r="T26">
            <v>2.2341227367037653</v>
          </cell>
          <cell r="U26">
            <v>4313.1888154094859</v>
          </cell>
          <cell r="V26">
            <v>4666.3510466466387</v>
          </cell>
          <cell r="W26">
            <v>8.187961305459897</v>
          </cell>
          <cell r="X26">
            <v>1190.4721444182883</v>
          </cell>
          <cell r="Y26">
            <v>1235</v>
          </cell>
          <cell r="Z26">
            <v>3.7403525811576035</v>
          </cell>
          <cell r="AA26">
            <v>1255.2221545065261</v>
          </cell>
          <cell r="AB26">
            <v>1287.2221545065258</v>
          </cell>
          <cell r="AC26">
            <v>2.5493495223226161</v>
          </cell>
          <cell r="AD26">
            <v>3577.5594831420231</v>
          </cell>
          <cell r="AE26">
            <v>3679.3745961531649</v>
          </cell>
          <cell r="AF26">
            <v>2.8459376703842212</v>
          </cell>
          <cell r="AG26">
            <v>6758.8831143343004</v>
          </cell>
          <cell r="AH26">
            <v>7188.5732011531645</v>
          </cell>
          <cell r="AI26">
            <v>6.3574126013153487</v>
          </cell>
          <cell r="AJ26">
            <v>1279.7060932201971</v>
          </cell>
          <cell r="AK26">
            <v>1287.206093220198</v>
          </cell>
          <cell r="AL26">
            <v>0.58607207074620027</v>
          </cell>
          <cell r="AM26">
            <v>1248.2338903009882</v>
          </cell>
          <cell r="AN26">
            <v>1283.2338903009882</v>
          </cell>
          <cell r="AO26">
            <v>2.8039616831394003</v>
          </cell>
          <cell r="AP26">
            <v>1268.1016039133528</v>
          </cell>
          <cell r="AQ26">
            <v>1283.8016039133531</v>
          </cell>
          <cell r="AR26">
            <v>1.2380711412674017</v>
          </cell>
          <cell r="AS26">
            <v>3796.0415874345381</v>
          </cell>
          <cell r="AT26">
            <v>3854.2415874345393</v>
          </cell>
          <cell r="AU26">
            <v>1.5331760377086445</v>
          </cell>
          <cell r="AV26">
            <v>1259.1300511564962</v>
          </cell>
          <cell r="AW26">
            <v>1284.2300511564961</v>
          </cell>
          <cell r="AX26">
            <v>1.9934398338714778</v>
          </cell>
          <cell r="AY26">
            <v>1271.0184078536461</v>
          </cell>
          <cell r="AZ26">
            <v>1284.5184078536458</v>
          </cell>
          <cell r="BA26">
            <v>1.0621403999016086</v>
          </cell>
          <cell r="BB26">
            <v>1286.8977470307516</v>
          </cell>
          <cell r="BC26">
            <v>1283.5977470307512</v>
          </cell>
          <cell r="BD26">
            <v>-0.25643062998707328</v>
          </cell>
          <cell r="BE26">
            <v>3817.0462060408936</v>
          </cell>
          <cell r="BF26">
            <v>3852.3462060408933</v>
          </cell>
          <cell r="BG26">
            <v>0.9247988652621919</v>
          </cell>
          <cell r="BH26">
            <v>7613.0877934754317</v>
          </cell>
          <cell r="BI26">
            <v>7706.5877934754326</v>
          </cell>
          <cell r="BJ26">
            <v>1.2281481908054741</v>
          </cell>
          <cell r="BK26">
            <v>14371.970907809729</v>
          </cell>
          <cell r="BL26">
            <v>14895.160994628597</v>
          </cell>
          <cell r="BM26">
            <v>3.6403503052915744</v>
          </cell>
        </row>
        <row r="27">
          <cell r="C27">
            <v>22</v>
          </cell>
          <cell r="D27" t="str">
            <v>Stripping Ratio</v>
          </cell>
          <cell r="E27" t="str">
            <v>OB: F/C</v>
          </cell>
          <cell r="F27">
            <v>13.224047059603519</v>
          </cell>
          <cell r="G27">
            <v>13.076596218374339</v>
          </cell>
          <cell r="H27">
            <v>-1.1150205422333137</v>
          </cell>
          <cell r="I27">
            <v>13.105422046504971</v>
          </cell>
          <cell r="J27">
            <v>12.906455568096273</v>
          </cell>
          <cell r="K27">
            <v>-1.5181997016399749</v>
          </cell>
          <cell r="L27">
            <v>13.518825478189227</v>
          </cell>
          <cell r="M27">
            <v>14.034301073865693</v>
          </cell>
          <cell r="N27">
            <v>3.8130205653450884</v>
          </cell>
          <cell r="O27">
            <v>13.282963811722162</v>
          </cell>
          <cell r="P27">
            <v>13.372529626479867</v>
          </cell>
          <cell r="Q27">
            <v>0.67429088889532107</v>
          </cell>
          <cell r="R27">
            <v>12.366422095880496</v>
          </cell>
          <cell r="S27">
            <v>12.245279413345855</v>
          </cell>
          <cell r="T27">
            <v>-0.9796097981727161</v>
          </cell>
          <cell r="U27">
            <v>13.042175145560938</v>
          </cell>
          <cell r="V27">
            <v>13.094182250459912</v>
          </cell>
          <cell r="W27">
            <v>0.39876097597627941</v>
          </cell>
          <cell r="X27">
            <v>12.459215913399944</v>
          </cell>
          <cell r="Y27">
            <v>13.965209658404628</v>
          </cell>
          <cell r="Z27">
            <v>12.087387805720427</v>
          </cell>
          <cell r="AA27">
            <v>11.538389317595904</v>
          </cell>
          <cell r="AB27">
            <v>12.533328160706489</v>
          </cell>
          <cell r="AC27">
            <v>8.6228572786438704</v>
          </cell>
          <cell r="AD27">
            <v>12.106464866490816</v>
          </cell>
          <cell r="AE27">
            <v>12.923206410075544</v>
          </cell>
          <cell r="AF27">
            <v>6.7463256416442965</v>
          </cell>
          <cell r="AG27">
            <v>12.659445818403601</v>
          </cell>
          <cell r="AH27">
            <v>13.143163548287605</v>
          </cell>
          <cell r="AI27">
            <v>3.8210024105541986</v>
          </cell>
          <cell r="AJ27">
            <v>10.966831276257743</v>
          </cell>
          <cell r="AK27">
            <v>11.23883752160418</v>
          </cell>
          <cell r="AL27">
            <v>2.480262880813239</v>
          </cell>
          <cell r="AM27">
            <v>10.290669032519716</v>
          </cell>
          <cell r="AN27">
            <v>9.9855897526346169</v>
          </cell>
          <cell r="AO27">
            <v>-2.9646204626833592</v>
          </cell>
          <cell r="AP27">
            <v>10.532237590731153</v>
          </cell>
          <cell r="AQ27">
            <v>10.128539704477765</v>
          </cell>
          <cell r="AR27">
            <v>-3.8329735991586502</v>
          </cell>
          <cell r="AS27">
            <v>10.599367315621457</v>
          </cell>
          <cell r="AT27">
            <v>10.451768629588461</v>
          </cell>
          <cell r="AU27">
            <v>-1.392523550112879</v>
          </cell>
          <cell r="AV27">
            <v>10.825452727846224</v>
          </cell>
          <cell r="AW27">
            <v>10.065889457726811</v>
          </cell>
          <cell r="AX27">
            <v>-7.0164573179059264</v>
          </cell>
          <cell r="AY27">
            <v>10.037107587775354</v>
          </cell>
          <cell r="AZ27">
            <v>9.1195374469887724</v>
          </cell>
          <cell r="BA27">
            <v>-9.1417784731542771</v>
          </cell>
          <cell r="BB27">
            <v>9.5550431486863587</v>
          </cell>
          <cell r="BC27">
            <v>8.7844792814441881</v>
          </cell>
          <cell r="BD27">
            <v>-8.0644729202307044</v>
          </cell>
          <cell r="BE27">
            <v>10.134542087073092</v>
          </cell>
          <cell r="BF27">
            <v>9.3233767025443441</v>
          </cell>
          <cell r="BG27">
            <v>-8.0039668054012321</v>
          </cell>
          <cell r="BH27">
            <v>10.366300583580308</v>
          </cell>
          <cell r="BI27">
            <v>9.8877141805383921</v>
          </cell>
          <cell r="BJ27">
            <v>-4.6167521304559962</v>
          </cell>
          <cell r="BK27">
            <v>11.443273306195092</v>
          </cell>
          <cell r="BL27">
            <v>11.460638085570697</v>
          </cell>
          <cell r="BM27">
            <v>0.15174661052798427</v>
          </cell>
        </row>
        <row r="28">
          <cell r="C28">
            <v>23</v>
          </cell>
          <cell r="D28" t="str">
            <v>S/R                          (OB/ (FC+WP)</v>
          </cell>
          <cell r="E28">
            <v>0</v>
          </cell>
          <cell r="F28">
            <v>12.91061678874869</v>
          </cell>
          <cell r="G28">
            <v>12.886319621128846</v>
          </cell>
          <cell r="H28">
            <v>-0.18819525060195766</v>
          </cell>
          <cell r="I28">
            <v>12.797198510607966</v>
          </cell>
          <cell r="J28">
            <v>12.704498457327723</v>
          </cell>
          <cell r="K28">
            <v>-0.72437770816324654</v>
          </cell>
          <cell r="L28">
            <v>13.201052343622381</v>
          </cell>
          <cell r="M28">
            <v>13.843869306303873</v>
          </cell>
          <cell r="N28">
            <v>4.8694372687041563</v>
          </cell>
          <cell r="O28">
            <v>12.969816706501117</v>
          </cell>
          <cell r="P28">
            <v>13.178216012353282</v>
          </cell>
          <cell r="Q28">
            <v>1.6068022437642069</v>
          </cell>
          <cell r="R28">
            <v>12.093279537289629</v>
          </cell>
          <cell r="S28">
            <v>11.999365197070645</v>
          </cell>
          <cell r="T28">
            <v>-0.77658289407268399</v>
          </cell>
          <cell r="U28">
            <v>12.739796193381384</v>
          </cell>
          <cell r="V28">
            <v>12.885886934320947</v>
          </cell>
          <cell r="W28">
            <v>1.1467274571900969</v>
          </cell>
          <cell r="X28">
            <v>12.197571489970617</v>
          </cell>
          <cell r="Y28">
            <v>13.682513106615062</v>
          </cell>
          <cell r="Z28">
            <v>12.174075945079966</v>
          </cell>
          <cell r="AA28">
            <v>11.308581604352264</v>
          </cell>
          <cell r="AB28">
            <v>12.289910035155517</v>
          </cell>
          <cell r="AC28">
            <v>8.677732231472552</v>
          </cell>
          <cell r="AD28">
            <v>11.85266479153319</v>
          </cell>
          <cell r="AE28">
            <v>12.665968544093813</v>
          </cell>
          <cell r="AF28">
            <v>6.8617797505046871</v>
          </cell>
          <cell r="AG28">
            <v>12.378494536862233</v>
          </cell>
          <cell r="AH28">
            <v>12.916029029078866</v>
          </cell>
          <cell r="AI28">
            <v>4.3424868073891796</v>
          </cell>
          <cell r="AJ28">
            <v>10.752586159071083</v>
          </cell>
          <cell r="AK28">
            <v>11.020557838560418</v>
          </cell>
          <cell r="AL28">
            <v>2.4921602628895867</v>
          </cell>
          <cell r="AM28">
            <v>10.08456444922647</v>
          </cell>
          <cell r="AN28">
            <v>9.7910502024382673</v>
          </cell>
          <cell r="AO28">
            <v>-2.9105297334949971</v>
          </cell>
          <cell r="AP28">
            <v>10.324599701972303</v>
          </cell>
          <cell r="AQ28">
            <v>9.9313024585979601</v>
          </cell>
          <cell r="AR28">
            <v>-3.8093219565617829</v>
          </cell>
          <cell r="AS28">
            <v>10.389951130271164</v>
          </cell>
          <cell r="AT28">
            <v>10.24838681518048</v>
          </cell>
          <cell r="AU28">
            <v>-1.3625118474160738</v>
          </cell>
          <cell r="AV28">
            <v>10.610513597493821</v>
          </cell>
          <cell r="AW28">
            <v>9.8699376216702159</v>
          </cell>
          <cell r="AX28">
            <v>-6.9796430589234362</v>
          </cell>
          <cell r="AY28">
            <v>9.8396850420876625</v>
          </cell>
          <cell r="AZ28">
            <v>8.9420480199935799</v>
          </cell>
          <cell r="BA28">
            <v>-9.1226194563604963</v>
          </cell>
          <cell r="BB28">
            <v>9.3694215021582519</v>
          </cell>
          <cell r="BC28">
            <v>8.6133883126853874</v>
          </cell>
          <cell r="BD28">
            <v>-8.069155489468713</v>
          </cell>
          <cell r="BE28">
            <v>9.9354114987853333</v>
          </cell>
          <cell r="BF28">
            <v>9.1418630962141769</v>
          </cell>
          <cell r="BG28">
            <v>-7.98707132229171</v>
          </cell>
          <cell r="BH28">
            <v>10.162054273841221</v>
          </cell>
          <cell r="BI28">
            <v>9.6952610265840011</v>
          </cell>
          <cell r="BJ28">
            <v>-4.5934929560337192</v>
          </cell>
          <cell r="BK28">
            <v>11.204406833817734</v>
          </cell>
          <cell r="BL28">
            <v>11.2496401003124</v>
          </cell>
          <cell r="BM28">
            <v>0.40370960431515684</v>
          </cell>
        </row>
        <row r="29">
          <cell r="C29">
            <v>24</v>
          </cell>
          <cell r="D29" t="str">
            <v>Hauling</v>
          </cell>
          <cell r="E29" t="str">
            <v>KTON</v>
          </cell>
          <cell r="F29">
            <v>1054.7838139195339</v>
          </cell>
          <cell r="G29">
            <v>1323.4159790717208</v>
          </cell>
          <cell r="H29">
            <v>25.467983259428355</v>
          </cell>
          <cell r="I29">
            <v>1062.980314624989</v>
          </cell>
          <cell r="J29">
            <v>991.43672471764205</v>
          </cell>
          <cell r="K29">
            <v>-6.7304717616136598</v>
          </cell>
          <cell r="L29">
            <v>1063.559502647754</v>
          </cell>
          <cell r="M29">
            <v>1300.9861235998919</v>
          </cell>
          <cell r="N29">
            <v>22.323774115229028</v>
          </cell>
          <cell r="O29">
            <v>3181.3236311922769</v>
          </cell>
          <cell r="P29">
            <v>3615.8388273892547</v>
          </cell>
          <cell r="Q29">
            <v>13.658314795031803</v>
          </cell>
          <cell r="R29">
            <v>1125.0464868297017</v>
          </cell>
          <cell r="S29">
            <v>1080.4199388439245</v>
          </cell>
          <cell r="T29">
            <v>-3.9666403573715083</v>
          </cell>
          <cell r="U29">
            <v>4306.3701180219787</v>
          </cell>
          <cell r="V29">
            <v>4696.2587662331789</v>
          </cell>
          <cell r="W29">
            <v>9.0537654109091221</v>
          </cell>
          <cell r="X29">
            <v>1185.3744343150661</v>
          </cell>
          <cell r="Y29">
            <v>1235</v>
          </cell>
          <cell r="Z29">
            <v>4.1864886105468093</v>
          </cell>
          <cell r="AA29">
            <v>1236.9087827721667</v>
          </cell>
          <cell r="AB29">
            <v>1287.2221545065258</v>
          </cell>
          <cell r="AC29">
            <v>4.0676703436122894</v>
          </cell>
          <cell r="AD29">
            <v>3547.3297039169347</v>
          </cell>
          <cell r="AE29">
            <v>3602.6420933504505</v>
          </cell>
          <cell r="AF29">
            <v>1.5592683525424855</v>
          </cell>
          <cell r="AG29">
            <v>6728.6533351092112</v>
          </cell>
          <cell r="AH29">
            <v>7218.4809207397047</v>
          </cell>
          <cell r="AI29">
            <v>7.2797268819696646</v>
          </cell>
          <cell r="AJ29">
            <v>1259.7993500877967</v>
          </cell>
          <cell r="AK29">
            <v>1277.206093220198</v>
          </cell>
          <cell r="AL29">
            <v>1.3817075815436954</v>
          </cell>
          <cell r="AM29">
            <v>1233.2004719940044</v>
          </cell>
          <cell r="AN29">
            <v>1273.2338903009882</v>
          </cell>
          <cell r="AO29">
            <v>3.2463025449748946</v>
          </cell>
          <cell r="AP29">
            <v>1248.2193724509566</v>
          </cell>
          <cell r="AQ29">
            <v>1273.8016039133531</v>
          </cell>
          <cell r="AR29">
            <v>2.0494980311164546</v>
          </cell>
          <cell r="AS29">
            <v>3741.2191945327577</v>
          </cell>
          <cell r="AT29">
            <v>3824.2415874345393</v>
          </cell>
          <cell r="AU29">
            <v>2.2191266692715201</v>
          </cell>
          <cell r="AV29">
            <v>1272.3421341855178</v>
          </cell>
          <cell r="AW29">
            <v>1274.2300511564961</v>
          </cell>
          <cell r="AX29">
            <v>0.14838123490949282</v>
          </cell>
          <cell r="AY29">
            <v>1276.769485873303</v>
          </cell>
          <cell r="AZ29">
            <v>1274.5184078536458</v>
          </cell>
          <cell r="BA29">
            <v>-0.17631044950274785</v>
          </cell>
          <cell r="BB29">
            <v>1287.5221349761118</v>
          </cell>
          <cell r="BC29">
            <v>1273.5977470307512</v>
          </cell>
          <cell r="BD29">
            <v>-1.081487266672817</v>
          </cell>
          <cell r="BE29">
            <v>3836.6337550349326</v>
          </cell>
          <cell r="BF29">
            <v>3822.3462060408933</v>
          </cell>
          <cell r="BG29">
            <v>-0.37239804230177842</v>
          </cell>
          <cell r="BH29">
            <v>7577.8529495676903</v>
          </cell>
          <cell r="BI29">
            <v>7646.5877934754326</v>
          </cell>
          <cell r="BJ29">
            <v>0.90704905947882708</v>
          </cell>
          <cell r="BK29">
            <v>14306.506284676901</v>
          </cell>
          <cell r="BL29">
            <v>14865.068714215136</v>
          </cell>
          <cell r="BM29">
            <v>3.9042545987379724</v>
          </cell>
        </row>
        <row r="30">
          <cell r="C30">
            <v>25</v>
          </cell>
          <cell r="D30" t="str">
            <v>ROM stock</v>
          </cell>
          <cell r="E30" t="str">
            <v>KTON</v>
          </cell>
          <cell r="F30">
            <v>193.28493050970502</v>
          </cell>
          <cell r="G30">
            <v>47.777940999999998</v>
          </cell>
          <cell r="H30">
            <v>-75.281083282588838</v>
          </cell>
          <cell r="I30">
            <v>204.62076403957886</v>
          </cell>
          <cell r="J30">
            <v>129.87534699999998</v>
          </cell>
          <cell r="K30">
            <v>-36.528754738263622</v>
          </cell>
          <cell r="L30">
            <v>215.9714485443954</v>
          </cell>
          <cell r="M30">
            <v>180.67277599999994</v>
          </cell>
          <cell r="N30">
            <v>-16.344138441586374</v>
          </cell>
          <cell r="O30">
            <v>215.9714485443954</v>
          </cell>
          <cell r="P30">
            <v>180.67277599999994</v>
          </cell>
          <cell r="Q30">
            <v>-16.344138441586374</v>
          </cell>
          <cell r="R30">
            <v>216.83754973553155</v>
          </cell>
          <cell r="S30">
            <v>77.100939999999994</v>
          </cell>
          <cell r="T30">
            <v>-64.442994262738594</v>
          </cell>
          <cell r="U30">
            <v>216.83754973553155</v>
          </cell>
          <cell r="V30">
            <v>77.100939999999994</v>
          </cell>
          <cell r="W30">
            <v>-64.442994262738594</v>
          </cell>
          <cell r="X30">
            <v>224.1878859597013</v>
          </cell>
          <cell r="Y30">
            <v>127.6263610106912</v>
          </cell>
          <cell r="Z30">
            <v>-43.071696106883955</v>
          </cell>
          <cell r="AA30">
            <v>230.1257093180898</v>
          </cell>
          <cell r="AB30">
            <v>141.40420650416524</v>
          </cell>
          <cell r="AC30">
            <v>-38.553494556008005</v>
          </cell>
          <cell r="AD30">
            <v>230.1257093180898</v>
          </cell>
          <cell r="AE30">
            <v>141.40420650416524</v>
          </cell>
          <cell r="AF30">
            <v>-38.553494556008005</v>
          </cell>
          <cell r="AG30">
            <v>230.1257093180898</v>
          </cell>
          <cell r="AH30">
            <v>141.40420650416524</v>
          </cell>
          <cell r="AI30">
            <v>-38.553494556008005</v>
          </cell>
          <cell r="AJ30">
            <v>249.78270267574055</v>
          </cell>
          <cell r="AK30">
            <v>160.19811328396713</v>
          </cell>
          <cell r="AL30">
            <v>-35.865009238877967</v>
          </cell>
          <cell r="AM30">
            <v>278.08629369116363</v>
          </cell>
          <cell r="AN30">
            <v>182.96422298297909</v>
          </cell>
          <cell r="AO30">
            <v>-34.205954362434333</v>
          </cell>
          <cell r="AP30">
            <v>297.54573604094645</v>
          </cell>
          <cell r="AQ30">
            <v>194.16261906962615</v>
          </cell>
          <cell r="AR30">
            <v>-34.745286001037954</v>
          </cell>
          <cell r="AS30">
            <v>297.54573604094645</v>
          </cell>
          <cell r="AT30">
            <v>194.16261906962615</v>
          </cell>
          <cell r="AU30">
            <v>-34.745286001037954</v>
          </cell>
          <cell r="AV30">
            <v>334.39418400700538</v>
          </cell>
          <cell r="AW30">
            <v>199.93256791313024</v>
          </cell>
          <cell r="AX30">
            <v>-40.210512779450205</v>
          </cell>
          <cell r="AY30">
            <v>367.94285814523511</v>
          </cell>
          <cell r="AZ30">
            <v>205.4141600594844</v>
          </cell>
          <cell r="BA30">
            <v>-44.172266015718414</v>
          </cell>
          <cell r="BB30">
            <v>353.46055934379859</v>
          </cell>
          <cell r="BC30">
            <v>211.81641302873334</v>
          </cell>
          <cell r="BD30">
            <v>-40.073536515086253</v>
          </cell>
          <cell r="BE30">
            <v>353.46055934379859</v>
          </cell>
          <cell r="BF30">
            <v>211.81641302873334</v>
          </cell>
          <cell r="BG30">
            <v>-40.073536515086253</v>
          </cell>
          <cell r="BH30">
            <v>353.46055934379859</v>
          </cell>
          <cell r="BI30">
            <v>211.81641302873334</v>
          </cell>
          <cell r="BJ30">
            <v>-40.073536515086253</v>
          </cell>
          <cell r="BK30">
            <v>353.46055934379859</v>
          </cell>
          <cell r="BL30">
            <v>211.81641302873334</v>
          </cell>
          <cell r="BM30">
            <v>-40.073536515086253</v>
          </cell>
        </row>
        <row r="31">
          <cell r="C31">
            <v>26</v>
          </cell>
          <cell r="D31" t="str">
            <v>F/C stock</v>
          </cell>
          <cell r="E31" t="str">
            <v>KTON</v>
          </cell>
          <cell r="F31">
            <v>160.96107837431947</v>
          </cell>
          <cell r="G31">
            <v>331.34342299999997</v>
          </cell>
          <cell r="H31">
            <v>105.85313315896879</v>
          </cell>
          <cell r="I31">
            <v>173.94139299930822</v>
          </cell>
          <cell r="J31">
            <v>306.01014793722197</v>
          </cell>
          <cell r="K31">
            <v>75.927157222685352</v>
          </cell>
          <cell r="L31">
            <v>146.20089564706257</v>
          </cell>
          <cell r="M31">
            <v>273.10515000000004</v>
          </cell>
          <cell r="N31">
            <v>86.801283802865129</v>
          </cell>
          <cell r="O31">
            <v>146.20089564706257</v>
          </cell>
          <cell r="P31">
            <v>273.10515000000004</v>
          </cell>
          <cell r="Q31">
            <v>86.801283802865129</v>
          </cell>
          <cell r="R31">
            <v>143.76607986427086</v>
          </cell>
          <cell r="S31">
            <v>371.34232560307424</v>
          </cell>
          <cell r="T31">
            <v>158.29620307770614</v>
          </cell>
          <cell r="U31">
            <v>143.76607986427086</v>
          </cell>
          <cell r="V31">
            <v>371.34232560307424</v>
          </cell>
          <cell r="W31">
            <v>158.29620307770614</v>
          </cell>
          <cell r="X31">
            <v>181.73822428255914</v>
          </cell>
          <cell r="Y31">
            <v>327.79232560307423</v>
          </cell>
          <cell r="Z31">
            <v>80.365097599631071</v>
          </cell>
          <cell r="AA31">
            <v>235.96037878908515</v>
          </cell>
          <cell r="AB31">
            <v>385.11448010959998</v>
          </cell>
          <cell r="AC31">
            <v>63.211502747178272</v>
          </cell>
          <cell r="AD31">
            <v>235.96037878908515</v>
          </cell>
          <cell r="AE31">
            <v>385.11448010959998</v>
          </cell>
          <cell r="AF31">
            <v>63.211502747178272</v>
          </cell>
          <cell r="AG31">
            <v>235.96037878908515</v>
          </cell>
          <cell r="AH31">
            <v>385.11448010959998</v>
          </cell>
          <cell r="AI31">
            <v>63.211502747178272</v>
          </cell>
          <cell r="AJ31">
            <v>223.16647200928236</v>
          </cell>
          <cell r="AK31">
            <v>399.94057332979787</v>
          </cell>
          <cell r="AL31">
            <v>79.2117649792675</v>
          </cell>
          <cell r="AM31">
            <v>306.40036231027045</v>
          </cell>
          <cell r="AN31">
            <v>411.87446363078607</v>
          </cell>
          <cell r="AO31">
            <v>34.423621605809096</v>
          </cell>
          <cell r="AP31">
            <v>334.50196622362319</v>
          </cell>
          <cell r="AQ31">
            <v>537.47606754413914</v>
          </cell>
          <cell r="AR31">
            <v>60.679494237956902</v>
          </cell>
          <cell r="AS31">
            <v>334.50196622362319</v>
          </cell>
          <cell r="AT31">
            <v>537.47606754413914</v>
          </cell>
          <cell r="AU31">
            <v>60.679494237956902</v>
          </cell>
          <cell r="AV31">
            <v>344.63201738011924</v>
          </cell>
          <cell r="AW31">
            <v>621.10611870063531</v>
          </cell>
          <cell r="AX31">
            <v>80.222987818213369</v>
          </cell>
          <cell r="AY31">
            <v>377.65042523376542</v>
          </cell>
          <cell r="AZ31">
            <v>715.62452655428115</v>
          </cell>
          <cell r="BA31">
            <v>89.493901962723839</v>
          </cell>
          <cell r="BB31">
            <v>501.54817226451706</v>
          </cell>
          <cell r="BC31">
            <v>751.62227358503242</v>
          </cell>
          <cell r="BD31">
            <v>49.860435178423103</v>
          </cell>
          <cell r="BE31">
            <v>501.54817226451706</v>
          </cell>
          <cell r="BF31">
            <v>751.62227358503242</v>
          </cell>
          <cell r="BG31">
            <v>49.860435178423103</v>
          </cell>
          <cell r="BH31">
            <v>501.54817226451706</v>
          </cell>
          <cell r="BI31">
            <v>751.62227358503242</v>
          </cell>
          <cell r="BJ31">
            <v>49.860435178423103</v>
          </cell>
          <cell r="BK31">
            <v>501.54817226451706</v>
          </cell>
          <cell r="BL31">
            <v>751.62227358503242</v>
          </cell>
          <cell r="BM31">
            <v>49.860435178423103</v>
          </cell>
        </row>
        <row r="32">
          <cell r="C32">
            <v>27</v>
          </cell>
          <cell r="D32" t="str">
            <v>Coal Sales</v>
          </cell>
          <cell r="E32" t="str">
            <v>KTON</v>
          </cell>
          <cell r="F32">
            <v>1184.0999999999999</v>
          </cell>
          <cell r="G32">
            <v>1286.21</v>
          </cell>
          <cell r="H32">
            <v>8.6234270754159397</v>
          </cell>
          <cell r="I32">
            <v>1050</v>
          </cell>
          <cell r="J32">
            <v>1068.021</v>
          </cell>
          <cell r="K32">
            <v>1.7162857142857104</v>
          </cell>
          <cell r="L32">
            <v>1091.3</v>
          </cell>
          <cell r="M32">
            <v>1290.5070000000001</v>
          </cell>
          <cell r="N32">
            <v>18.254100613946679</v>
          </cell>
          <cell r="O32">
            <v>3325.3999999999996</v>
          </cell>
          <cell r="P32">
            <v>3644.7379999999998</v>
          </cell>
          <cell r="Q32">
            <v>9.6029951284056132</v>
          </cell>
          <cell r="R32">
            <v>1134.3</v>
          </cell>
          <cell r="S32">
            <v>1061.2940000000001</v>
          </cell>
          <cell r="T32">
            <v>-6.4362161685620967</v>
          </cell>
          <cell r="U32">
            <v>4459.7</v>
          </cell>
          <cell r="V32">
            <v>4706.0320000000002</v>
          </cell>
          <cell r="W32">
            <v>5.5235105500370061</v>
          </cell>
          <cell r="X32">
            <v>1152.5</v>
          </cell>
          <cell r="Y32">
            <v>1278.55</v>
          </cell>
          <cell r="Z32">
            <v>10.937093275488065</v>
          </cell>
          <cell r="AA32">
            <v>1201</v>
          </cell>
          <cell r="AB32">
            <v>1229.9000000000001</v>
          </cell>
          <cell r="AC32">
            <v>2.4063280599500492</v>
          </cell>
          <cell r="AD32">
            <v>3487.8</v>
          </cell>
          <cell r="AE32">
            <v>3569.7440000000001</v>
          </cell>
          <cell r="AF32">
            <v>2.3494466425827158</v>
          </cell>
          <cell r="AG32">
            <v>6813.2</v>
          </cell>
          <cell r="AH32">
            <v>7214.482</v>
          </cell>
          <cell r="AI32">
            <v>5.8897727939881435</v>
          </cell>
          <cell r="AJ32">
            <v>1292.5</v>
          </cell>
          <cell r="AK32">
            <v>1272.3800000000001</v>
          </cell>
          <cell r="AL32">
            <v>-1.5566731141199142</v>
          </cell>
          <cell r="AM32">
            <v>1165</v>
          </cell>
          <cell r="AN32">
            <v>1271.3</v>
          </cell>
          <cell r="AO32">
            <v>9.1244635193133021</v>
          </cell>
          <cell r="AP32">
            <v>1240</v>
          </cell>
          <cell r="AQ32">
            <v>1158.2</v>
          </cell>
          <cell r="AR32">
            <v>-6.5967741935483843</v>
          </cell>
          <cell r="AS32">
            <v>3697.5</v>
          </cell>
          <cell r="AT32">
            <v>3701.88</v>
          </cell>
          <cell r="AU32">
            <v>0.11845841784990153</v>
          </cell>
          <cell r="AV32">
            <v>1249</v>
          </cell>
          <cell r="AW32">
            <v>1200.5999999999999</v>
          </cell>
          <cell r="AX32">
            <v>-3.8751000800640583</v>
          </cell>
          <cell r="AY32">
            <v>1238</v>
          </cell>
          <cell r="AZ32">
            <v>1190</v>
          </cell>
          <cell r="BA32">
            <v>-3.877221324717286</v>
          </cell>
          <cell r="BB32">
            <v>1163</v>
          </cell>
          <cell r="BC32">
            <v>1247.5999999999999</v>
          </cell>
          <cell r="BD32">
            <v>7.2742906276870078</v>
          </cell>
          <cell r="BE32">
            <v>3650</v>
          </cell>
          <cell r="BF32">
            <v>3638.2</v>
          </cell>
          <cell r="BG32">
            <v>-0.32328767123288171</v>
          </cell>
          <cell r="BH32">
            <v>7347.5</v>
          </cell>
          <cell r="BI32">
            <v>7340.08</v>
          </cell>
          <cell r="BJ32">
            <v>-0.10098673018033442</v>
          </cell>
          <cell r="BK32">
            <v>14160.7</v>
          </cell>
          <cell r="BL32">
            <v>14554.562000000002</v>
          </cell>
          <cell r="BM32">
            <v>2.7813738021425563</v>
          </cell>
        </row>
        <row r="33">
          <cell r="C33">
            <v>28</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row>
        <row r="34">
          <cell r="C34">
            <v>29</v>
          </cell>
          <cell r="D34">
            <v>0</v>
          </cell>
          <cell r="E34">
            <v>0</v>
          </cell>
          <cell r="F34" t="str">
            <v>JANUARY</v>
          </cell>
          <cell r="G34">
            <v>0</v>
          </cell>
          <cell r="H34">
            <v>0</v>
          </cell>
          <cell r="I34" t="str">
            <v>FEBRUARY</v>
          </cell>
          <cell r="J34">
            <v>0</v>
          </cell>
          <cell r="K34">
            <v>0</v>
          </cell>
          <cell r="L34" t="str">
            <v>MARCH</v>
          </cell>
          <cell r="M34">
            <v>0</v>
          </cell>
          <cell r="N34">
            <v>0</v>
          </cell>
          <cell r="O34" t="str">
            <v>Q1</v>
          </cell>
          <cell r="P34">
            <v>0</v>
          </cell>
          <cell r="Q34">
            <v>0</v>
          </cell>
          <cell r="R34" t="str">
            <v>APRIL</v>
          </cell>
          <cell r="S34">
            <v>0</v>
          </cell>
          <cell r="T34">
            <v>0</v>
          </cell>
          <cell r="U34" t="str">
            <v>JANUARY - APRIL</v>
          </cell>
          <cell r="V34">
            <v>0</v>
          </cell>
          <cell r="W34">
            <v>0</v>
          </cell>
          <cell r="X34" t="str">
            <v>MAY</v>
          </cell>
          <cell r="Y34">
            <v>0</v>
          </cell>
          <cell r="Z34">
            <v>0</v>
          </cell>
          <cell r="AA34" t="str">
            <v>JUNE</v>
          </cell>
          <cell r="AB34">
            <v>0</v>
          </cell>
          <cell r="AC34">
            <v>0</v>
          </cell>
          <cell r="AD34" t="str">
            <v>Q2</v>
          </cell>
          <cell r="AE34">
            <v>0</v>
          </cell>
          <cell r="AF34">
            <v>0</v>
          </cell>
          <cell r="AG34" t="str">
            <v>1st HALF</v>
          </cell>
          <cell r="AH34">
            <v>0</v>
          </cell>
          <cell r="AI34">
            <v>0</v>
          </cell>
          <cell r="AJ34" t="str">
            <v>JULY</v>
          </cell>
          <cell r="AK34">
            <v>0</v>
          </cell>
          <cell r="AL34">
            <v>0</v>
          </cell>
          <cell r="AM34" t="str">
            <v>AUGUST</v>
          </cell>
          <cell r="AN34">
            <v>0</v>
          </cell>
          <cell r="AO34">
            <v>0</v>
          </cell>
          <cell r="AP34" t="str">
            <v>SEPTEMBER</v>
          </cell>
          <cell r="AQ34">
            <v>0</v>
          </cell>
          <cell r="AR34">
            <v>0</v>
          </cell>
          <cell r="AS34" t="str">
            <v>Q3</v>
          </cell>
          <cell r="AT34">
            <v>0</v>
          </cell>
          <cell r="AU34">
            <v>0</v>
          </cell>
          <cell r="AV34" t="str">
            <v>OCTOBER</v>
          </cell>
          <cell r="AW34">
            <v>0</v>
          </cell>
          <cell r="AX34">
            <v>0</v>
          </cell>
          <cell r="AY34" t="str">
            <v>NOVEMBER</v>
          </cell>
          <cell r="AZ34">
            <v>0</v>
          </cell>
          <cell r="BA34">
            <v>0</v>
          </cell>
          <cell r="BB34" t="str">
            <v>DECEMBER</v>
          </cell>
          <cell r="BC34">
            <v>0</v>
          </cell>
          <cell r="BD34">
            <v>0</v>
          </cell>
          <cell r="BE34" t="str">
            <v>Q4</v>
          </cell>
          <cell r="BF34">
            <v>0</v>
          </cell>
          <cell r="BG34">
            <v>0</v>
          </cell>
          <cell r="BH34" t="str">
            <v>2nd HALF</v>
          </cell>
          <cell r="BI34">
            <v>0</v>
          </cell>
          <cell r="BJ34">
            <v>0</v>
          </cell>
          <cell r="BK34" t="str">
            <v>TOTAL 2012</v>
          </cell>
          <cell r="BL34">
            <v>0</v>
          </cell>
          <cell r="BM34">
            <v>0</v>
          </cell>
        </row>
        <row r="35">
          <cell r="C35">
            <v>30</v>
          </cell>
          <cell r="D35">
            <v>0</v>
          </cell>
          <cell r="E35">
            <v>0</v>
          </cell>
          <cell r="F35" t="str">
            <v>Plan</v>
          </cell>
          <cell r="G35" t="str">
            <v>Actual</v>
          </cell>
          <cell r="H35" t="str">
            <v>% var</v>
          </cell>
          <cell r="I35" t="str">
            <v>Plan</v>
          </cell>
          <cell r="J35" t="str">
            <v>Actual</v>
          </cell>
          <cell r="K35" t="str">
            <v>% var</v>
          </cell>
          <cell r="L35" t="str">
            <v>Plan</v>
          </cell>
          <cell r="M35" t="str">
            <v>Actual</v>
          </cell>
          <cell r="N35" t="str">
            <v>% var</v>
          </cell>
          <cell r="O35" t="str">
            <v>Plan</v>
          </cell>
          <cell r="P35" t="str">
            <v>Actual</v>
          </cell>
          <cell r="Q35" t="str">
            <v>% var</v>
          </cell>
          <cell r="R35" t="str">
            <v>Plan</v>
          </cell>
          <cell r="S35" t="str">
            <v>Est</v>
          </cell>
          <cell r="T35" t="str">
            <v>% var</v>
          </cell>
          <cell r="U35" t="str">
            <v>Plan</v>
          </cell>
          <cell r="V35" t="str">
            <v>Est.</v>
          </cell>
          <cell r="W35" t="str">
            <v>% var</v>
          </cell>
          <cell r="X35" t="str">
            <v>Plan</v>
          </cell>
          <cell r="Y35" t="str">
            <v>Est</v>
          </cell>
          <cell r="Z35" t="str">
            <v>% var</v>
          </cell>
          <cell r="AA35" t="str">
            <v>Plan</v>
          </cell>
          <cell r="AB35" t="str">
            <v>Est</v>
          </cell>
          <cell r="AC35" t="str">
            <v>% var</v>
          </cell>
          <cell r="AD35" t="str">
            <v>Plan</v>
          </cell>
          <cell r="AE35" t="str">
            <v>Est.</v>
          </cell>
          <cell r="AF35" t="str">
            <v>% var</v>
          </cell>
          <cell r="AG35" t="str">
            <v>Plan</v>
          </cell>
          <cell r="AH35" t="str">
            <v>Est</v>
          </cell>
          <cell r="AI35" t="str">
            <v>% var</v>
          </cell>
          <cell r="AJ35" t="str">
            <v>Plan</v>
          </cell>
          <cell r="AK35" t="str">
            <v>Est</v>
          </cell>
          <cell r="AL35" t="str">
            <v>% var</v>
          </cell>
          <cell r="AM35" t="str">
            <v>Plan</v>
          </cell>
          <cell r="AN35" t="str">
            <v>Est</v>
          </cell>
          <cell r="AO35" t="str">
            <v>% var</v>
          </cell>
          <cell r="AP35" t="str">
            <v>Plan</v>
          </cell>
          <cell r="AQ35" t="str">
            <v>Est</v>
          </cell>
          <cell r="AR35" t="str">
            <v>% var</v>
          </cell>
          <cell r="AS35" t="str">
            <v>Plan</v>
          </cell>
          <cell r="AT35" t="str">
            <v>Est.</v>
          </cell>
          <cell r="AU35" t="str">
            <v>% var</v>
          </cell>
          <cell r="AV35" t="str">
            <v>Plan</v>
          </cell>
          <cell r="AW35" t="str">
            <v>Est</v>
          </cell>
          <cell r="AX35" t="str">
            <v>% var</v>
          </cell>
          <cell r="AY35" t="str">
            <v>Plan</v>
          </cell>
          <cell r="AZ35" t="str">
            <v>Est</v>
          </cell>
          <cell r="BA35" t="str">
            <v>% var</v>
          </cell>
          <cell r="BB35" t="str">
            <v>Plan</v>
          </cell>
          <cell r="BC35" t="str">
            <v>Est</v>
          </cell>
          <cell r="BD35" t="str">
            <v>% var</v>
          </cell>
          <cell r="BE35" t="str">
            <v>Plan</v>
          </cell>
          <cell r="BF35" t="str">
            <v>Est.</v>
          </cell>
          <cell r="BG35" t="str">
            <v>% var</v>
          </cell>
          <cell r="BH35" t="str">
            <v>Plan</v>
          </cell>
          <cell r="BI35" t="str">
            <v>Est.</v>
          </cell>
          <cell r="BJ35" t="str">
            <v>% var</v>
          </cell>
          <cell r="BK35" t="str">
            <v>Plan</v>
          </cell>
          <cell r="BL35" t="str">
            <v>Est</v>
          </cell>
          <cell r="BM35" t="str">
            <v>% var</v>
          </cell>
        </row>
        <row r="36">
          <cell r="C36">
            <v>31</v>
          </cell>
          <cell r="D36" t="str">
            <v>OB Removal</v>
          </cell>
          <cell r="E36" t="str">
            <v>KBCM</v>
          </cell>
          <cell r="F36">
            <v>3656.7059428635548</v>
          </cell>
          <cell r="G36">
            <v>4217.6266459999997</v>
          </cell>
          <cell r="H36">
            <v>15.339508068214796</v>
          </cell>
          <cell r="I36">
            <v>3842.5353114929476</v>
          </cell>
          <cell r="J36">
            <v>3562.2179729999998</v>
          </cell>
          <cell r="K36">
            <v>-7.2951141829334434</v>
          </cell>
          <cell r="L36">
            <v>4052.5198298506903</v>
          </cell>
          <cell r="M36">
            <v>4494.965792</v>
          </cell>
          <cell r="N36">
            <v>10.917798819644791</v>
          </cell>
          <cell r="O36">
            <v>11551.761084207192</v>
          </cell>
          <cell r="P36">
            <v>12274.810410999999</v>
          </cell>
          <cell r="Q36">
            <v>6.2592129591505525</v>
          </cell>
          <cell r="R36">
            <v>3891.6279301830273</v>
          </cell>
          <cell r="S36">
            <v>3283.8046690000001</v>
          </cell>
          <cell r="T36">
            <v>-15.61874033405965</v>
          </cell>
          <cell r="U36">
            <v>15443.389014390219</v>
          </cell>
          <cell r="V36">
            <v>15558.61508</v>
          </cell>
          <cell r="W36">
            <v>0.74611903839508542</v>
          </cell>
          <cell r="X36">
            <v>4529.0901921154709</v>
          </cell>
          <cell r="Y36">
            <v>4158.8115214152704</v>
          </cell>
          <cell r="Z36">
            <v>-8.1755640756460384</v>
          </cell>
          <cell r="AA36">
            <v>4355.1565918287752</v>
          </cell>
          <cell r="AB36">
            <v>4355.1660000000002</v>
          </cell>
          <cell r="AC36">
            <v>2.16023718702934E-4</v>
          </cell>
          <cell r="AD36">
            <v>12775.874714127272</v>
          </cell>
          <cell r="AE36">
            <v>11797.78219041527</v>
          </cell>
          <cell r="AF36">
            <v>-7.6557773584805924</v>
          </cell>
          <cell r="AG36">
            <v>24327.635798334464</v>
          </cell>
          <cell r="AH36">
            <v>24072.592601415268</v>
          </cell>
          <cell r="AI36">
            <v>-1.0483681975239734</v>
          </cell>
          <cell r="AJ36">
            <v>4373.6170301148313</v>
          </cell>
          <cell r="AK36">
            <v>3815.1819999999998</v>
          </cell>
          <cell r="AL36">
            <v>-12.768265402976301</v>
          </cell>
          <cell r="AM36">
            <v>4009.6170525413008</v>
          </cell>
          <cell r="AN36">
            <v>3543.335</v>
          </cell>
          <cell r="AO36">
            <v>-11.629091916540274</v>
          </cell>
          <cell r="AP36">
            <v>4432.8461777093398</v>
          </cell>
          <cell r="AQ36">
            <v>3856.1709999999998</v>
          </cell>
          <cell r="AR36">
            <v>-13.009140281229772</v>
          </cell>
          <cell r="AS36">
            <v>12816.080260365472</v>
          </cell>
          <cell r="AT36">
            <v>11214.688</v>
          </cell>
          <cell r="AU36">
            <v>-12.495179710428916</v>
          </cell>
          <cell r="AV36">
            <v>4336.605966291093</v>
          </cell>
          <cell r="AW36">
            <v>3484.598</v>
          </cell>
          <cell r="AX36">
            <v>-19.646884520148777</v>
          </cell>
          <cell r="AY36">
            <v>4098.0241783742777</v>
          </cell>
          <cell r="AZ36">
            <v>3392.7179999999998</v>
          </cell>
          <cell r="BA36">
            <v>-17.210883774094253</v>
          </cell>
          <cell r="BB36">
            <v>3636.2277463003688</v>
          </cell>
          <cell r="BC36">
            <v>3058.0169999999998</v>
          </cell>
          <cell r="BD36">
            <v>-15.901389754496586</v>
          </cell>
          <cell r="BE36">
            <v>12070.857890965739</v>
          </cell>
          <cell r="BF36">
            <v>9935.3329999999987</v>
          </cell>
          <cell r="BG36">
            <v>-17.691575116330739</v>
          </cell>
          <cell r="BH36">
            <v>24886.938151331211</v>
          </cell>
          <cell r="BI36">
            <v>21150.021000000001</v>
          </cell>
          <cell r="BJ36">
            <v>-15.015576157291658</v>
          </cell>
          <cell r="BK36">
            <v>49214.573949665675</v>
          </cell>
          <cell r="BL36">
            <v>45222.613601415273</v>
          </cell>
          <cell r="BM36">
            <v>-8.1113378169913446</v>
          </cell>
        </row>
        <row r="37">
          <cell r="C37">
            <v>32</v>
          </cell>
          <cell r="D37" t="str">
            <v>ROM Production</v>
          </cell>
          <cell r="E37" t="str">
            <v>KTON</v>
          </cell>
          <cell r="F37">
            <v>222.54531255251072</v>
          </cell>
          <cell r="G37">
            <v>228.427311620056</v>
          </cell>
          <cell r="H37">
            <v>2.6430568229368534</v>
          </cell>
          <cell r="I37">
            <v>230.05290982681944</v>
          </cell>
          <cell r="J37">
            <v>179.180610922791</v>
          </cell>
          <cell r="K37">
            <v>-22.113303823161541</v>
          </cell>
          <cell r="L37">
            <v>218.85777893076479</v>
          </cell>
          <cell r="M37">
            <v>268.70977289120498</v>
          </cell>
          <cell r="N37">
            <v>22.778260020728236</v>
          </cell>
          <cell r="O37">
            <v>671.45600131009496</v>
          </cell>
          <cell r="P37">
            <v>676.31769543405198</v>
          </cell>
          <cell r="Q37">
            <v>0.72405252383942453</v>
          </cell>
          <cell r="R37">
            <v>236.52351335533996</v>
          </cell>
          <cell r="S37">
            <v>170.681223059204</v>
          </cell>
          <cell r="T37">
            <v>-27.837524211480023</v>
          </cell>
          <cell r="U37">
            <v>907.97951466543486</v>
          </cell>
          <cell r="V37">
            <v>846.99891849325604</v>
          </cell>
          <cell r="W37">
            <v>-6.7160762095660793</v>
          </cell>
          <cell r="X37">
            <v>278.74792820016057</v>
          </cell>
          <cell r="Y37">
            <v>259.7</v>
          </cell>
          <cell r="Z37">
            <v>-6.8333882598341082</v>
          </cell>
          <cell r="AA37">
            <v>286.22952992923672</v>
          </cell>
          <cell r="AB37">
            <v>284.81877694079571</v>
          </cell>
          <cell r="AC37">
            <v>-0.49287471798936278</v>
          </cell>
          <cell r="AD37">
            <v>801.50097148473731</v>
          </cell>
          <cell r="AE37">
            <v>715.1999999999997</v>
          </cell>
          <cell r="AF37">
            <v>-10.76741944864642</v>
          </cell>
          <cell r="AG37">
            <v>1472.9569727948324</v>
          </cell>
          <cell r="AH37">
            <v>1391.5176954340518</v>
          </cell>
          <cell r="AI37">
            <v>-5.5289651269483642</v>
          </cell>
          <cell r="AJ37">
            <v>318.61270806890803</v>
          </cell>
          <cell r="AK37">
            <v>215.9</v>
          </cell>
          <cell r="AL37">
            <v>-32.237480008705056</v>
          </cell>
          <cell r="AM37">
            <v>274.17312146926525</v>
          </cell>
          <cell r="AN37">
            <v>213.5</v>
          </cell>
          <cell r="AO37">
            <v>-22.129492907300431</v>
          </cell>
          <cell r="AP37">
            <v>310.68039366936478</v>
          </cell>
          <cell r="AQ37">
            <v>224.2</v>
          </cell>
          <cell r="AR37">
            <v>-27.835806646170202</v>
          </cell>
          <cell r="AS37">
            <v>903.46622320753806</v>
          </cell>
          <cell r="AT37">
            <v>653.59999999999991</v>
          </cell>
          <cell r="AU37">
            <v>-27.656398965359063</v>
          </cell>
          <cell r="AV37">
            <v>274.77830697238716</v>
          </cell>
          <cell r="AW37">
            <v>196.69</v>
          </cell>
          <cell r="AX37">
            <v>-28.418657874704188</v>
          </cell>
          <cell r="AY37">
            <v>242.54333538331016</v>
          </cell>
          <cell r="AZ37">
            <v>208.7</v>
          </cell>
          <cell r="BA37">
            <v>-13.953521060401396</v>
          </cell>
          <cell r="BB37">
            <v>212.14708344073284</v>
          </cell>
          <cell r="BC37">
            <v>209.489</v>
          </cell>
          <cell r="BD37">
            <v>-1.2529436641892002</v>
          </cell>
          <cell r="BE37">
            <v>729.46872579643014</v>
          </cell>
          <cell r="BF37">
            <v>614.87900000000002</v>
          </cell>
          <cell r="BG37">
            <v>-15.708655044987932</v>
          </cell>
          <cell r="BH37">
            <v>1632.9349490039681</v>
          </cell>
          <cell r="BI37">
            <v>1268.4789999999998</v>
          </cell>
          <cell r="BJ37">
            <v>-22.319073348651969</v>
          </cell>
          <cell r="BK37">
            <v>3105.8919217988009</v>
          </cell>
          <cell r="BL37">
            <v>2659.9966954340516</v>
          </cell>
          <cell r="BM37">
            <v>-14.356430860817129</v>
          </cell>
        </row>
        <row r="38">
          <cell r="C38">
            <v>33</v>
          </cell>
          <cell r="D38" t="str">
            <v>F/C Production</v>
          </cell>
          <cell r="E38" t="str">
            <v>KTON</v>
          </cell>
          <cell r="F38">
            <v>176.44080833333331</v>
          </cell>
          <cell r="G38">
            <v>269.29479599999996</v>
          </cell>
          <cell r="H38">
            <v>52.626140485168371</v>
          </cell>
          <cell r="I38">
            <v>190.48836333333333</v>
          </cell>
          <cell r="J38">
            <v>239.813401</v>
          </cell>
          <cell r="K38">
            <v>25.893989954836965</v>
          </cell>
          <cell r="L38">
            <v>189.28908333333331</v>
          </cell>
          <cell r="M38">
            <v>280.61119999999994</v>
          </cell>
          <cell r="N38">
            <v>48.244787844342127</v>
          </cell>
          <cell r="O38">
            <v>556.218255</v>
          </cell>
          <cell r="P38">
            <v>789.71939699999984</v>
          </cell>
          <cell r="Q38">
            <v>41.980129185080386</v>
          </cell>
          <cell r="R38">
            <v>183.80083833333333</v>
          </cell>
          <cell r="S38">
            <v>189.00686035336113</v>
          </cell>
          <cell r="T38">
            <v>2.832425612002043</v>
          </cell>
          <cell r="U38">
            <v>740.01909333333333</v>
          </cell>
          <cell r="V38">
            <v>978.72625735336101</v>
          </cell>
          <cell r="W38">
            <v>32.256892581622175</v>
          </cell>
          <cell r="X38">
            <v>214.0089383333333</v>
          </cell>
          <cell r="Y38">
            <v>234.84200000000001</v>
          </cell>
          <cell r="Z38">
            <v>9.7346689483678563</v>
          </cell>
          <cell r="AA38">
            <v>213.24095833333331</v>
          </cell>
          <cell r="AB38">
            <v>260.7659259259259</v>
          </cell>
          <cell r="AC38">
            <v>22.286978995049658</v>
          </cell>
          <cell r="AD38">
            <v>611.05073499999992</v>
          </cell>
          <cell r="AE38">
            <v>684.61478627928705</v>
          </cell>
          <cell r="AF38">
            <v>12.038943260462185</v>
          </cell>
          <cell r="AG38">
            <v>1167.26899</v>
          </cell>
          <cell r="AH38">
            <v>1474.3341832792869</v>
          </cell>
          <cell r="AI38">
            <v>26.306292372188079</v>
          </cell>
          <cell r="AJ38">
            <v>214.31312833333334</v>
          </cell>
          <cell r="AK38">
            <v>254.1037037037037</v>
          </cell>
          <cell r="AL38">
            <v>18.566559911570995</v>
          </cell>
          <cell r="AM38">
            <v>198.98421333333332</v>
          </cell>
          <cell r="AN38">
            <v>238.65703703703701</v>
          </cell>
          <cell r="AO38">
            <v>19.937673968760926</v>
          </cell>
          <cell r="AP38">
            <v>220.60089333333332</v>
          </cell>
          <cell r="AQ38">
            <v>264.98481481481485</v>
          </cell>
          <cell r="AR38">
            <v>20.119556548856014</v>
          </cell>
          <cell r="AS38">
            <v>633.89823499999989</v>
          </cell>
          <cell r="AT38">
            <v>757.7455555555556</v>
          </cell>
          <cell r="AU38">
            <v>19.537413691577125</v>
          </cell>
          <cell r="AV38">
            <v>216.92097333333334</v>
          </cell>
          <cell r="AW38">
            <v>251.80037037037036</v>
          </cell>
          <cell r="AX38">
            <v>16.079310589962788</v>
          </cell>
          <cell r="AY38">
            <v>202.93687833333334</v>
          </cell>
          <cell r="AZ38">
            <v>250.52370370370375</v>
          </cell>
          <cell r="BA38">
            <v>23.449077250615243</v>
          </cell>
          <cell r="BB38">
            <v>172.02482833333332</v>
          </cell>
          <cell r="BC38">
            <v>251.27296296296296</v>
          </cell>
          <cell r="BD38">
            <v>46.067846948273164</v>
          </cell>
          <cell r="BE38">
            <v>591.88267999999994</v>
          </cell>
          <cell r="BF38">
            <v>753.59703703703713</v>
          </cell>
          <cell r="BG38">
            <v>27.322028925907617</v>
          </cell>
          <cell r="BH38">
            <v>1225.7809149999998</v>
          </cell>
          <cell r="BI38">
            <v>1511.3425925925926</v>
          </cell>
          <cell r="BJ38">
            <v>23.296306387066959</v>
          </cell>
          <cell r="BK38">
            <v>2393.0499050000003</v>
          </cell>
          <cell r="BL38">
            <v>2985.6767758718797</v>
          </cell>
          <cell r="BM38">
            <v>24.764501134458346</v>
          </cell>
        </row>
        <row r="39">
          <cell r="C39">
            <v>34</v>
          </cell>
          <cell r="D39" t="str">
            <v>Stripping Ratio</v>
          </cell>
          <cell r="E39" t="str">
            <v>OB: ROM</v>
          </cell>
          <cell r="F39">
            <v>16.43128718786533</v>
          </cell>
          <cell r="G39">
            <v>18.463758191118554</v>
          </cell>
          <cell r="H39">
            <v>12.369517859527308</v>
          </cell>
          <cell r="I39">
            <v>16.702832902159567</v>
          </cell>
          <cell r="J39">
            <v>19.880599550667682</v>
          </cell>
          <cell r="K39">
            <v>19.025315448717986</v>
          </cell>
          <cell r="L39">
            <v>18.516681699180985</v>
          </cell>
          <cell r="M39">
            <v>16.727957988412719</v>
          </cell>
          <cell r="N39">
            <v>-9.6600662031544449</v>
          </cell>
          <cell r="O39">
            <v>17.204047713726968</v>
          </cell>
          <cell r="P39">
            <v>18.149473973355352</v>
          </cell>
          <cell r="Q39">
            <v>5.4953710624391965</v>
          </cell>
          <cell r="R39">
            <v>16.453450546950311</v>
          </cell>
          <cell r="S39">
            <v>19.239402027608804</v>
          </cell>
          <cell r="T39">
            <v>16.932323543372952</v>
          </cell>
          <cell r="U39">
            <v>17.008521409297078</v>
          </cell>
          <cell r="V39">
            <v>18.369108555271289</v>
          </cell>
          <cell r="W39">
            <v>7.9994440035833838</v>
          </cell>
          <cell r="X39">
            <v>16.247977953985963</v>
          </cell>
          <cell r="Y39">
            <v>16.0139065129583</v>
          </cell>
          <cell r="Z39">
            <v>-1.4406188984903197</v>
          </cell>
          <cell r="AA39">
            <v>15.215608930725915</v>
          </cell>
          <cell r="AB39">
            <v>15.291007309203119</v>
          </cell>
          <cell r="AC39">
            <v>0.4955330990726643</v>
          </cell>
          <cell r="AD39">
            <v>15.939936654675108</v>
          </cell>
          <cell r="AE39">
            <v>16.495780467582879</v>
          </cell>
          <cell r="AF39">
            <v>3.48711431512963</v>
          </cell>
          <cell r="AG39">
            <v>16.5161890317641</v>
          </cell>
          <cell r="AH39">
            <v>17.299523161224606</v>
          </cell>
          <cell r="AI39">
            <v>4.7428261323116994</v>
          </cell>
          <cell r="AJ39">
            <v>13.727063985059022</v>
          </cell>
          <cell r="AK39">
            <v>17.671060676238998</v>
          </cell>
          <cell r="AL39">
            <v>28.731538626706694</v>
          </cell>
          <cell r="AM39">
            <v>14.624398741401709</v>
          </cell>
          <cell r="AN39">
            <v>16.596416861826697</v>
          </cell>
          <cell r="AO39">
            <v>13.484438952298254</v>
          </cell>
          <cell r="AP39">
            <v>14.268187719714637</v>
          </cell>
          <cell r="AQ39">
            <v>17.199692239072256</v>
          </cell>
          <cell r="AR39">
            <v>20.545738372274851</v>
          </cell>
          <cell r="AS39">
            <v>14.185455893265253</v>
          </cell>
          <cell r="AT39">
            <v>17.158335373317016</v>
          </cell>
          <cell r="AU39">
            <v>20.957236076305303</v>
          </cell>
          <cell r="AV39">
            <v>15.782199162930588</v>
          </cell>
          <cell r="AW39">
            <v>17.716192994051553</v>
          </cell>
          <cell r="AX39">
            <v>12.254273382023667</v>
          </cell>
          <cell r="AY39">
            <v>16.896049408646295</v>
          </cell>
          <cell r="AZ39">
            <v>16.256435074269287</v>
          </cell>
          <cell r="BA39">
            <v>-3.7855851324019856</v>
          </cell>
          <cell r="BB39">
            <v>17.140126026367057</v>
          </cell>
          <cell r="BC39">
            <v>14.597506312980633</v>
          </cell>
          <cell r="BD39">
            <v>-14.834311658356844</v>
          </cell>
          <cell r="BE39">
            <v>16.547464564415478</v>
          </cell>
          <cell r="BF39">
            <v>16.158192099583818</v>
          </cell>
          <cell r="BG39">
            <v>-2.352459878770619</v>
          </cell>
          <cell r="BH39">
            <v>15.240618229471636</v>
          </cell>
          <cell r="BI39">
            <v>16.673528690660234</v>
          </cell>
          <cell r="BJ39">
            <v>9.4019182136437163</v>
          </cell>
          <cell r="BK39">
            <v>15.845552642785677</v>
          </cell>
          <cell r="BL39">
            <v>17.00100367757636</v>
          </cell>
          <cell r="BM39">
            <v>7.2919579445324612</v>
          </cell>
        </row>
        <row r="40">
          <cell r="C40">
            <v>35</v>
          </cell>
          <cell r="D40" t="str">
            <v>Hauling</v>
          </cell>
          <cell r="E40" t="str">
            <v>KTON</v>
          </cell>
          <cell r="F40">
            <v>168.56736001551263</v>
          </cell>
          <cell r="G40">
            <v>192.29906392827937</v>
          </cell>
          <cell r="H40">
            <v>14.078469230687835</v>
          </cell>
          <cell r="I40">
            <v>182.33396082976745</v>
          </cell>
          <cell r="J40">
            <v>247.37767832850216</v>
          </cell>
          <cell r="K40">
            <v>35.672848438509767</v>
          </cell>
          <cell r="L40">
            <v>181.15865970490844</v>
          </cell>
          <cell r="M40">
            <v>255.61235835396388</v>
          </cell>
          <cell r="N40">
            <v>41.098614203888445</v>
          </cell>
          <cell r="O40">
            <v>532.05998055018858</v>
          </cell>
          <cell r="P40">
            <v>695.28910061074544</v>
          </cell>
          <cell r="Q40">
            <v>30.678706542026728</v>
          </cell>
          <cell r="R40">
            <v>175.78017486607675</v>
          </cell>
          <cell r="S40">
            <v>209.8438751560756</v>
          </cell>
          <cell r="T40">
            <v>19.378579134962902</v>
          </cell>
          <cell r="U40">
            <v>707.84015541626536</v>
          </cell>
          <cell r="V40">
            <v>905.132975766821</v>
          </cell>
          <cell r="W40">
            <v>27.872510317605819</v>
          </cell>
          <cell r="X40">
            <v>205.38410051633645</v>
          </cell>
          <cell r="Y40">
            <v>225</v>
          </cell>
          <cell r="Z40">
            <v>9.5508364251902194</v>
          </cell>
          <cell r="AA40">
            <v>204.63143426833335</v>
          </cell>
          <cell r="AB40">
            <v>250</v>
          </cell>
          <cell r="AC40">
            <v>22.170868270499838</v>
          </cell>
          <cell r="AD40">
            <v>585.79570965074652</v>
          </cell>
          <cell r="AE40">
            <v>684.84387515607557</v>
          </cell>
          <cell r="AF40">
            <v>16.908311869402716</v>
          </cell>
          <cell r="AG40">
            <v>1117.855690200935</v>
          </cell>
          <cell r="AH40">
            <v>1380.1329757668209</v>
          </cell>
          <cell r="AI40">
            <v>23.462535268639321</v>
          </cell>
          <cell r="AJ40">
            <v>205.68223019682645</v>
          </cell>
          <cell r="AK40">
            <v>250</v>
          </cell>
          <cell r="AL40">
            <v>21.546717847605944</v>
          </cell>
          <cell r="AM40">
            <v>190.65982420700772</v>
          </cell>
          <cell r="AN40">
            <v>250</v>
          </cell>
          <cell r="AO40">
            <v>31.123586754472228</v>
          </cell>
          <cell r="AP40">
            <v>211.84424911889744</v>
          </cell>
          <cell r="AQ40">
            <v>250</v>
          </cell>
          <cell r="AR40">
            <v>18.011228079025017</v>
          </cell>
          <cell r="AS40">
            <v>608.18630352273158</v>
          </cell>
          <cell r="AT40">
            <v>750</v>
          </cell>
          <cell r="AU40">
            <v>23.317476183836487</v>
          </cell>
          <cell r="AV40">
            <v>208.23784169361537</v>
          </cell>
          <cell r="AW40">
            <v>250</v>
          </cell>
          <cell r="AX40">
            <v>20.055028407291196</v>
          </cell>
          <cell r="AY40">
            <v>194.53349347754357</v>
          </cell>
          <cell r="AZ40">
            <v>250</v>
          </cell>
          <cell r="BA40">
            <v>28.512574123313801</v>
          </cell>
          <cell r="BB40">
            <v>164.23967110517421</v>
          </cell>
          <cell r="BC40">
            <v>250</v>
          </cell>
          <cell r="BD40">
            <v>52.2165736924226</v>
          </cell>
          <cell r="BE40">
            <v>567.01100627633321</v>
          </cell>
          <cell r="BF40">
            <v>750</v>
          </cell>
          <cell r="BG40">
            <v>32.272564676546509</v>
          </cell>
          <cell r="BH40">
            <v>1175.1973097990649</v>
          </cell>
          <cell r="BI40">
            <v>1500</v>
          </cell>
          <cell r="BJ40">
            <v>27.638141058752918</v>
          </cell>
          <cell r="BK40">
            <v>2293.0529999999999</v>
          </cell>
          <cell r="BL40">
            <v>2880.1329757668209</v>
          </cell>
          <cell r="BM40">
            <v>25.602547161658322</v>
          </cell>
        </row>
        <row r="41">
          <cell r="C41">
            <v>36</v>
          </cell>
          <cell r="D41" t="str">
            <v>ROM Stock</v>
          </cell>
          <cell r="E41" t="str">
            <v>KTON</v>
          </cell>
          <cell r="F41">
            <v>48.538556313679834</v>
          </cell>
          <cell r="G41">
            <v>398.10576599999996</v>
          </cell>
          <cell r="H41">
            <v>720.18460422935993</v>
          </cell>
          <cell r="I41">
            <v>56.005264511458449</v>
          </cell>
          <cell r="J41">
            <v>327.45264299999997</v>
          </cell>
          <cell r="K41">
            <v>484.68189706166731</v>
          </cell>
          <cell r="L41">
            <v>52.882082815474234</v>
          </cell>
          <cell r="M41">
            <v>315.55144589120482</v>
          </cell>
          <cell r="N41">
            <v>496.7076731684042</v>
          </cell>
          <cell r="O41">
            <v>52.882082815474234</v>
          </cell>
          <cell r="P41">
            <v>315.55144589120482</v>
          </cell>
          <cell r="Q41">
            <v>496.7076731684042</v>
          </cell>
          <cell r="R41">
            <v>51.570655527727951</v>
          </cell>
          <cell r="S41">
            <v>313.27196299999997</v>
          </cell>
          <cell r="T41">
            <v>507.46166554265199</v>
          </cell>
          <cell r="U41">
            <v>51.570655527727951</v>
          </cell>
          <cell r="V41">
            <v>313.27196299999997</v>
          </cell>
          <cell r="W41">
            <v>507.46166554265199</v>
          </cell>
          <cell r="X41">
            <v>61.022376019702648</v>
          </cell>
          <cell r="Y41">
            <v>338.12996299999998</v>
          </cell>
          <cell r="Z41">
            <v>454.10815680272106</v>
          </cell>
          <cell r="AA41">
            <v>79.22420918731126</v>
          </cell>
          <cell r="AB41">
            <v>362.18281401486979</v>
          </cell>
          <cell r="AC41">
            <v>357.16179149047014</v>
          </cell>
          <cell r="AD41">
            <v>79.22420918731126</v>
          </cell>
          <cell r="AE41">
            <v>362.18281401486979</v>
          </cell>
          <cell r="AF41">
            <v>357.16179149047014</v>
          </cell>
          <cell r="AG41">
            <v>79.22420918731126</v>
          </cell>
          <cell r="AH41">
            <v>362.18281401486979</v>
          </cell>
          <cell r="AI41">
            <v>357.16179149047014</v>
          </cell>
          <cell r="AJ41">
            <v>102.17126572531993</v>
          </cell>
          <cell r="AK41">
            <v>323.9791103111661</v>
          </cell>
          <cell r="AL41">
            <v>217.09415363626849</v>
          </cell>
          <cell r="AM41">
            <v>118.93325592512255</v>
          </cell>
          <cell r="AN41">
            <v>298.82207327412908</v>
          </cell>
          <cell r="AO41">
            <v>151.25190675201904</v>
          </cell>
          <cell r="AP41">
            <v>139.56227337830018</v>
          </cell>
          <cell r="AQ41">
            <v>258.03725845931422</v>
          </cell>
          <cell r="AR41">
            <v>84.890409286952121</v>
          </cell>
          <cell r="AS41">
            <v>139.56227337830018</v>
          </cell>
          <cell r="AT41">
            <v>258.03725845931422</v>
          </cell>
          <cell r="AU41">
            <v>84.890409286952121</v>
          </cell>
          <cell r="AV41">
            <v>156.03054451451686</v>
          </cell>
          <cell r="AW41">
            <v>202.92688808894385</v>
          </cell>
          <cell r="AX41">
            <v>30.055873816465358</v>
          </cell>
          <cell r="AY41">
            <v>150.21921534726593</v>
          </cell>
          <cell r="AZ41">
            <v>161.10318438524007</v>
          </cell>
          <cell r="BA41">
            <v>7.2453906864134305</v>
          </cell>
          <cell r="BB41">
            <v>152.07531799999865</v>
          </cell>
          <cell r="BC41">
            <v>119.31922142227714</v>
          </cell>
          <cell r="BD41">
            <v>-21.539390486575737</v>
          </cell>
          <cell r="BE41">
            <v>152.07531799999865</v>
          </cell>
          <cell r="BF41">
            <v>119.31922142227714</v>
          </cell>
          <cell r="BG41">
            <v>-21.539390486575737</v>
          </cell>
          <cell r="BH41">
            <v>152.07531799999865</v>
          </cell>
          <cell r="BI41">
            <v>119.31922142227714</v>
          </cell>
          <cell r="BJ41">
            <v>-21.539390486575737</v>
          </cell>
          <cell r="BK41">
            <v>152.07531799999865</v>
          </cell>
          <cell r="BL41">
            <v>119.31922142227714</v>
          </cell>
          <cell r="BM41">
            <v>-21.539390486575737</v>
          </cell>
        </row>
        <row r="42">
          <cell r="C42">
            <v>37</v>
          </cell>
          <cell r="D42" t="str">
            <v>FC Stock</v>
          </cell>
          <cell r="E42" t="str">
            <v>KTON</v>
          </cell>
          <cell r="F42">
            <v>174.14482343008709</v>
          </cell>
          <cell r="G42">
            <v>145.11597499999999</v>
          </cell>
          <cell r="H42">
            <v>-16.66937199642982</v>
          </cell>
          <cell r="I42">
            <v>167.63318676342038</v>
          </cell>
          <cell r="J42">
            <v>167.06237610892231</v>
          </cell>
          <cell r="K42">
            <v>-0.34051172415140946</v>
          </cell>
          <cell r="L42">
            <v>167.92227009675372</v>
          </cell>
          <cell r="M42">
            <v>121.65334610892228</v>
          </cell>
          <cell r="N42">
            <v>-27.553774708483957</v>
          </cell>
          <cell r="O42">
            <v>167.92227009675372</v>
          </cell>
          <cell r="P42">
            <v>121.65334610892228</v>
          </cell>
          <cell r="Q42">
            <v>-27.553774708483957</v>
          </cell>
          <cell r="R42">
            <v>152.22310843008708</v>
          </cell>
          <cell r="S42">
            <v>94.006206999999989</v>
          </cell>
          <cell r="T42">
            <v>-38.24445711987606</v>
          </cell>
          <cell r="U42">
            <v>152.22310843008708</v>
          </cell>
          <cell r="V42">
            <v>94.006206999999989</v>
          </cell>
          <cell r="W42">
            <v>-38.24445711987606</v>
          </cell>
          <cell r="X42">
            <v>185.23204676342039</v>
          </cell>
          <cell r="Y42">
            <v>125.89820700000001</v>
          </cell>
          <cell r="Z42">
            <v>-32.032167651422618</v>
          </cell>
          <cell r="AA42">
            <v>157.4730050967537</v>
          </cell>
          <cell r="AB42">
            <v>287.66413292592591</v>
          </cell>
          <cell r="AC42">
            <v>82.675203759006749</v>
          </cell>
          <cell r="AD42">
            <v>157.4730050967537</v>
          </cell>
          <cell r="AE42">
            <v>287.66413292592591</v>
          </cell>
          <cell r="AF42">
            <v>82.675203759006749</v>
          </cell>
          <cell r="AG42">
            <v>157.4730050967537</v>
          </cell>
          <cell r="AH42">
            <v>287.66413292592591</v>
          </cell>
          <cell r="AI42">
            <v>82.675203759006749</v>
          </cell>
          <cell r="AJ42">
            <v>172.78613343008701</v>
          </cell>
          <cell r="AK42">
            <v>353.01783662962964</v>
          </cell>
          <cell r="AL42">
            <v>104.30912459330439</v>
          </cell>
          <cell r="AM42">
            <v>172.77034676342032</v>
          </cell>
          <cell r="AN42">
            <v>331.67487366666666</v>
          </cell>
          <cell r="AO42">
            <v>91.974421467613951</v>
          </cell>
          <cell r="AP42">
            <v>164.37124009675364</v>
          </cell>
          <cell r="AQ42">
            <v>283.90968848148151</v>
          </cell>
          <cell r="AR42">
            <v>72.72467392371324</v>
          </cell>
          <cell r="AS42">
            <v>164.37124009675364</v>
          </cell>
          <cell r="AT42">
            <v>283.90968848148151</v>
          </cell>
          <cell r="AU42">
            <v>72.72467392371324</v>
          </cell>
          <cell r="AV42">
            <v>152.292213430087</v>
          </cell>
          <cell r="AW42">
            <v>303.96005885185184</v>
          </cell>
          <cell r="AX42">
            <v>99.590019742796116</v>
          </cell>
          <cell r="AY42">
            <v>130.22909176342034</v>
          </cell>
          <cell r="AZ42">
            <v>291.48376255555559</v>
          </cell>
          <cell r="BA42">
            <v>123.82384658343257</v>
          </cell>
          <cell r="BB42">
            <v>126.75392009675369</v>
          </cell>
          <cell r="BC42">
            <v>303.70672551851857</v>
          </cell>
          <cell r="BD42">
            <v>139.60341840843535</v>
          </cell>
          <cell r="BE42">
            <v>126.75392009675369</v>
          </cell>
          <cell r="BF42">
            <v>303.70672551851857</v>
          </cell>
          <cell r="BG42">
            <v>139.60341840843535</v>
          </cell>
          <cell r="BH42">
            <v>126.75392009675369</v>
          </cell>
          <cell r="BI42">
            <v>303.70672551851857</v>
          </cell>
          <cell r="BJ42">
            <v>139.60341840843535</v>
          </cell>
          <cell r="BK42">
            <v>126.75392009675369</v>
          </cell>
          <cell r="BL42">
            <v>303.70672551851857</v>
          </cell>
          <cell r="BM42">
            <v>139.60341840843535</v>
          </cell>
        </row>
        <row r="43">
          <cell r="C43">
            <v>38</v>
          </cell>
          <cell r="D43" t="str">
            <v>Sales</v>
          </cell>
          <cell r="E43" t="str">
            <v>KTON</v>
          </cell>
          <cell r="F43">
            <v>123.5</v>
          </cell>
          <cell r="G43">
            <v>70.682000000000002</v>
          </cell>
          <cell r="H43">
            <v>-42.767611336032388</v>
          </cell>
          <cell r="I43">
            <v>197</v>
          </cell>
          <cell r="J43">
            <v>217.86699999999999</v>
          </cell>
          <cell r="K43">
            <v>10.592385786802025</v>
          </cell>
          <cell r="L43">
            <v>189</v>
          </cell>
          <cell r="M43">
            <v>326.44099999999997</v>
          </cell>
          <cell r="N43">
            <v>72.7201058201058</v>
          </cell>
          <cell r="O43">
            <v>509.5</v>
          </cell>
          <cell r="P43">
            <v>614.99</v>
          </cell>
          <cell r="Q43">
            <v>20.704612365063792</v>
          </cell>
          <cell r="R43">
            <v>199.5</v>
          </cell>
          <cell r="S43">
            <v>216.654</v>
          </cell>
          <cell r="T43">
            <v>8.5984962406015022</v>
          </cell>
          <cell r="U43">
            <v>709</v>
          </cell>
          <cell r="V43">
            <v>831.64400000000001</v>
          </cell>
          <cell r="W43">
            <v>17.298166431593796</v>
          </cell>
          <cell r="X43">
            <v>181</v>
          </cell>
          <cell r="Y43">
            <v>202.95</v>
          </cell>
          <cell r="Z43">
            <v>12.127071823204414</v>
          </cell>
          <cell r="AA43">
            <v>241</v>
          </cell>
          <cell r="AB43">
            <v>99.000000000000014</v>
          </cell>
          <cell r="AC43">
            <v>-58.921161825726145</v>
          </cell>
          <cell r="AD43">
            <v>621.5</v>
          </cell>
          <cell r="AE43">
            <v>518.60400000000004</v>
          </cell>
          <cell r="AF43">
            <v>-16.556074014481087</v>
          </cell>
          <cell r="AG43">
            <v>1131</v>
          </cell>
          <cell r="AH43">
            <v>1133.5940000000001</v>
          </cell>
          <cell r="AI43">
            <v>0.22935455349248901</v>
          </cell>
          <cell r="AJ43">
            <v>199</v>
          </cell>
          <cell r="AK43">
            <v>188.75</v>
          </cell>
          <cell r="AL43">
            <v>-5.1507537688442211</v>
          </cell>
          <cell r="AM43">
            <v>199</v>
          </cell>
          <cell r="AN43">
            <v>260</v>
          </cell>
          <cell r="AO43">
            <v>30.653266331658291</v>
          </cell>
          <cell r="AP43">
            <v>229</v>
          </cell>
          <cell r="AQ43">
            <v>312.75</v>
          </cell>
          <cell r="AR43">
            <v>36.572052401746724</v>
          </cell>
          <cell r="AS43">
            <v>627</v>
          </cell>
          <cell r="AT43">
            <v>761.5</v>
          </cell>
          <cell r="AU43">
            <v>21.451355661881976</v>
          </cell>
          <cell r="AV43">
            <v>229</v>
          </cell>
          <cell r="AW43">
            <v>231.75</v>
          </cell>
          <cell r="AX43">
            <v>1.2008733624454149</v>
          </cell>
          <cell r="AY43">
            <v>225</v>
          </cell>
          <cell r="AZ43">
            <v>263</v>
          </cell>
          <cell r="BA43">
            <v>16.888888888888889</v>
          </cell>
          <cell r="BB43">
            <v>175.5</v>
          </cell>
          <cell r="BC43">
            <v>239.05</v>
          </cell>
          <cell r="BD43">
            <v>36.21082621082622</v>
          </cell>
          <cell r="BE43">
            <v>629.5</v>
          </cell>
          <cell r="BF43">
            <v>733.8</v>
          </cell>
          <cell r="BG43">
            <v>16.568705321683868</v>
          </cell>
          <cell r="BH43">
            <v>1256.5</v>
          </cell>
          <cell r="BI43">
            <v>1495.3</v>
          </cell>
          <cell r="BJ43">
            <v>19.005173099880619</v>
          </cell>
          <cell r="BK43">
            <v>2387.5</v>
          </cell>
          <cell r="BL43">
            <v>2628.8940000000002</v>
          </cell>
          <cell r="BM43">
            <v>10.110743455497392</v>
          </cell>
        </row>
        <row r="44">
          <cell r="C44">
            <v>39</v>
          </cell>
          <cell r="D44">
            <v>0</v>
          </cell>
          <cell r="E44">
            <v>0</v>
          </cell>
          <cell r="F44">
            <v>0</v>
          </cell>
          <cell r="G44">
            <v>0</v>
          </cell>
          <cell r="H44">
            <v>0</v>
          </cell>
          <cell r="I44">
            <v>0</v>
          </cell>
          <cell r="J44">
            <v>0</v>
          </cell>
          <cell r="K44">
            <v>0</v>
          </cell>
          <cell r="L44">
            <v>0</v>
          </cell>
          <cell r="M44" t="str">
            <v xml:space="preserve"> </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row>
        <row r="45">
          <cell r="C45">
            <v>40</v>
          </cell>
          <cell r="D45">
            <v>0</v>
          </cell>
          <cell r="E45">
            <v>0</v>
          </cell>
          <cell r="F45" t="str">
            <v>JANUARY</v>
          </cell>
          <cell r="G45">
            <v>0</v>
          </cell>
          <cell r="H45">
            <v>0</v>
          </cell>
          <cell r="I45" t="str">
            <v>FEBRUARY</v>
          </cell>
          <cell r="J45">
            <v>0</v>
          </cell>
          <cell r="K45">
            <v>0</v>
          </cell>
          <cell r="L45" t="str">
            <v>MARCH</v>
          </cell>
          <cell r="M45">
            <v>0</v>
          </cell>
          <cell r="N45">
            <v>0</v>
          </cell>
          <cell r="O45" t="str">
            <v>Q1</v>
          </cell>
          <cell r="P45">
            <v>0</v>
          </cell>
          <cell r="Q45">
            <v>0</v>
          </cell>
          <cell r="R45" t="str">
            <v>APRIL</v>
          </cell>
          <cell r="S45">
            <v>0</v>
          </cell>
          <cell r="T45">
            <v>0</v>
          </cell>
          <cell r="U45" t="str">
            <v>JANUARY - APRIL</v>
          </cell>
          <cell r="V45">
            <v>0</v>
          </cell>
          <cell r="W45">
            <v>0</v>
          </cell>
          <cell r="X45" t="str">
            <v>MAY</v>
          </cell>
          <cell r="Y45">
            <v>0</v>
          </cell>
          <cell r="Z45">
            <v>0</v>
          </cell>
          <cell r="AA45" t="str">
            <v>JUNE</v>
          </cell>
          <cell r="AB45">
            <v>0</v>
          </cell>
          <cell r="AC45">
            <v>0</v>
          </cell>
          <cell r="AD45" t="str">
            <v>Q2</v>
          </cell>
          <cell r="AE45">
            <v>0</v>
          </cell>
          <cell r="AF45">
            <v>0</v>
          </cell>
          <cell r="AG45" t="str">
            <v>1st HALF</v>
          </cell>
          <cell r="AH45">
            <v>0</v>
          </cell>
          <cell r="AI45">
            <v>0</v>
          </cell>
          <cell r="AJ45" t="str">
            <v>JULY</v>
          </cell>
          <cell r="AK45">
            <v>0</v>
          </cell>
          <cell r="AL45">
            <v>0</v>
          </cell>
          <cell r="AM45" t="str">
            <v>AUGUST</v>
          </cell>
          <cell r="AN45">
            <v>0</v>
          </cell>
          <cell r="AO45">
            <v>0</v>
          </cell>
          <cell r="AP45" t="str">
            <v>SEPTEMBER</v>
          </cell>
          <cell r="AQ45">
            <v>0</v>
          </cell>
          <cell r="AR45">
            <v>0</v>
          </cell>
          <cell r="AS45" t="str">
            <v>Q3</v>
          </cell>
          <cell r="AT45">
            <v>0</v>
          </cell>
          <cell r="AU45">
            <v>0</v>
          </cell>
          <cell r="AV45" t="str">
            <v>OCTOBER</v>
          </cell>
          <cell r="AW45">
            <v>0</v>
          </cell>
          <cell r="AX45">
            <v>0</v>
          </cell>
          <cell r="AY45" t="str">
            <v>NOVEMBER</v>
          </cell>
          <cell r="AZ45">
            <v>0</v>
          </cell>
          <cell r="BA45">
            <v>0</v>
          </cell>
          <cell r="BB45" t="str">
            <v>DECEMBER</v>
          </cell>
          <cell r="BC45">
            <v>0</v>
          </cell>
          <cell r="BD45">
            <v>0</v>
          </cell>
          <cell r="BE45" t="str">
            <v>Q4</v>
          </cell>
          <cell r="BF45">
            <v>0</v>
          </cell>
          <cell r="BG45">
            <v>0</v>
          </cell>
          <cell r="BH45" t="str">
            <v>2nd HALF</v>
          </cell>
          <cell r="BI45">
            <v>0</v>
          </cell>
          <cell r="BJ45">
            <v>0</v>
          </cell>
          <cell r="BK45" t="str">
            <v>TOTAL 2012</v>
          </cell>
          <cell r="BL45">
            <v>0</v>
          </cell>
          <cell r="BM45">
            <v>0</v>
          </cell>
        </row>
        <row r="46">
          <cell r="C46">
            <v>41</v>
          </cell>
          <cell r="D46">
            <v>0</v>
          </cell>
          <cell r="E46">
            <v>0</v>
          </cell>
          <cell r="F46" t="str">
            <v>Plan</v>
          </cell>
          <cell r="G46" t="str">
            <v>Actual</v>
          </cell>
          <cell r="H46" t="str">
            <v>% var</v>
          </cell>
          <cell r="I46" t="str">
            <v>Plan</v>
          </cell>
          <cell r="J46" t="str">
            <v>Actual</v>
          </cell>
          <cell r="K46" t="str">
            <v>% var</v>
          </cell>
          <cell r="L46" t="str">
            <v>Plan</v>
          </cell>
          <cell r="M46" t="str">
            <v>Actual</v>
          </cell>
          <cell r="N46" t="str">
            <v>% var</v>
          </cell>
          <cell r="O46" t="str">
            <v>Plan</v>
          </cell>
          <cell r="P46" t="str">
            <v>Actual</v>
          </cell>
          <cell r="Q46" t="str">
            <v>% var</v>
          </cell>
          <cell r="R46" t="str">
            <v>Plan</v>
          </cell>
          <cell r="S46" t="str">
            <v>Est</v>
          </cell>
          <cell r="T46" t="str">
            <v>% var</v>
          </cell>
          <cell r="U46" t="str">
            <v>Plan</v>
          </cell>
          <cell r="V46" t="str">
            <v>Est.</v>
          </cell>
          <cell r="W46" t="str">
            <v>% var</v>
          </cell>
          <cell r="X46" t="str">
            <v>Plan</v>
          </cell>
          <cell r="Y46" t="str">
            <v>Est</v>
          </cell>
          <cell r="Z46" t="str">
            <v>% var</v>
          </cell>
          <cell r="AA46" t="str">
            <v>Plan</v>
          </cell>
          <cell r="AB46" t="str">
            <v>Est</v>
          </cell>
          <cell r="AC46" t="str">
            <v>% var</v>
          </cell>
          <cell r="AD46" t="str">
            <v>Plan</v>
          </cell>
          <cell r="AE46" t="str">
            <v>Est.</v>
          </cell>
          <cell r="AF46" t="str">
            <v>% var</v>
          </cell>
          <cell r="AG46" t="str">
            <v>Plan</v>
          </cell>
          <cell r="AH46" t="str">
            <v>Est</v>
          </cell>
          <cell r="AI46" t="str">
            <v>% var</v>
          </cell>
          <cell r="AJ46" t="str">
            <v>Plan</v>
          </cell>
          <cell r="AK46" t="str">
            <v>Est</v>
          </cell>
          <cell r="AL46" t="str">
            <v>% var</v>
          </cell>
          <cell r="AM46" t="str">
            <v>Plan</v>
          </cell>
          <cell r="AN46" t="str">
            <v>Est</v>
          </cell>
          <cell r="AO46" t="str">
            <v>% var</v>
          </cell>
          <cell r="AP46" t="str">
            <v>Plan</v>
          </cell>
          <cell r="AQ46" t="str">
            <v>Est</v>
          </cell>
          <cell r="AR46" t="str">
            <v>% var</v>
          </cell>
          <cell r="AS46" t="str">
            <v>Plan</v>
          </cell>
          <cell r="AT46" t="str">
            <v>Est.</v>
          </cell>
          <cell r="AU46" t="str">
            <v>% var</v>
          </cell>
          <cell r="AV46" t="str">
            <v>Plan</v>
          </cell>
          <cell r="AW46" t="str">
            <v>Est</v>
          </cell>
          <cell r="AX46" t="str">
            <v>% var</v>
          </cell>
          <cell r="AY46" t="str">
            <v>Plan</v>
          </cell>
          <cell r="AZ46" t="str">
            <v>Est</v>
          </cell>
          <cell r="BA46" t="str">
            <v>% var</v>
          </cell>
          <cell r="BB46" t="str">
            <v>Plan</v>
          </cell>
          <cell r="BC46" t="str">
            <v>Est</v>
          </cell>
          <cell r="BD46" t="str">
            <v>% var</v>
          </cell>
          <cell r="BE46" t="str">
            <v>Plan</v>
          </cell>
          <cell r="BF46" t="str">
            <v>Est.</v>
          </cell>
          <cell r="BG46" t="str">
            <v>% var</v>
          </cell>
          <cell r="BH46" t="str">
            <v>Plan</v>
          </cell>
          <cell r="BI46" t="str">
            <v>Est.</v>
          </cell>
          <cell r="BJ46" t="str">
            <v>% var</v>
          </cell>
          <cell r="BK46" t="str">
            <v>Plan</v>
          </cell>
          <cell r="BL46" t="str">
            <v>Est</v>
          </cell>
          <cell r="BM46" t="str">
            <v>% var</v>
          </cell>
        </row>
        <row r="47">
          <cell r="C47">
            <v>42</v>
          </cell>
          <cell r="D47" t="str">
            <v>OB Removal</v>
          </cell>
          <cell r="E47" t="str">
            <v>KBCM</v>
          </cell>
          <cell r="F47">
            <v>608.00273309754471</v>
          </cell>
          <cell r="G47">
            <v>0</v>
          </cell>
          <cell r="H47">
            <v>-100</v>
          </cell>
          <cell r="I47">
            <v>683.12667930430177</v>
          </cell>
          <cell r="J47">
            <v>0</v>
          </cell>
          <cell r="K47">
            <v>-100</v>
          </cell>
          <cell r="L47">
            <v>690.58043605621253</v>
          </cell>
          <cell r="M47">
            <v>0</v>
          </cell>
          <cell r="N47">
            <v>-100</v>
          </cell>
          <cell r="O47">
            <v>1981.7098484580588</v>
          </cell>
          <cell r="P47">
            <v>0</v>
          </cell>
          <cell r="Q47">
            <v>-100</v>
          </cell>
          <cell r="R47">
            <v>847.79974031412166</v>
          </cell>
          <cell r="S47">
            <v>0</v>
          </cell>
          <cell r="T47">
            <v>-100</v>
          </cell>
          <cell r="U47">
            <v>2829.5095887721805</v>
          </cell>
          <cell r="V47">
            <v>0</v>
          </cell>
          <cell r="W47">
            <v>-100</v>
          </cell>
          <cell r="X47">
            <v>942.75898786382459</v>
          </cell>
          <cell r="Y47">
            <v>0</v>
          </cell>
          <cell r="Z47">
            <v>-100</v>
          </cell>
          <cell r="AA47">
            <v>803.25987462457101</v>
          </cell>
          <cell r="AB47">
            <v>0</v>
          </cell>
          <cell r="AC47">
            <v>-100</v>
          </cell>
          <cell r="AD47">
            <v>2593.8186028025175</v>
          </cell>
          <cell r="AE47">
            <v>0</v>
          </cell>
          <cell r="AF47">
            <v>-100</v>
          </cell>
          <cell r="AG47">
            <v>4575.5284512605758</v>
          </cell>
          <cell r="AH47">
            <v>0</v>
          </cell>
          <cell r="AI47">
            <v>-100</v>
          </cell>
          <cell r="AJ47">
            <v>1457.5927810424616</v>
          </cell>
          <cell r="AK47">
            <v>0</v>
          </cell>
          <cell r="AL47">
            <v>-100</v>
          </cell>
          <cell r="AM47">
            <v>1294.3360017247669</v>
          </cell>
          <cell r="AN47">
            <v>0</v>
          </cell>
          <cell r="AO47">
            <v>-100</v>
          </cell>
          <cell r="AP47">
            <v>1273.8698608869256</v>
          </cell>
          <cell r="AQ47">
            <v>0</v>
          </cell>
          <cell r="AR47">
            <v>-100</v>
          </cell>
          <cell r="AS47">
            <v>4025.7986436541541</v>
          </cell>
          <cell r="AT47">
            <v>0</v>
          </cell>
          <cell r="AU47">
            <v>-100</v>
          </cell>
          <cell r="AV47">
            <v>1102.3616510639508</v>
          </cell>
          <cell r="AW47">
            <v>0</v>
          </cell>
          <cell r="AX47">
            <v>-100</v>
          </cell>
          <cell r="AY47">
            <v>1011.8061125362592</v>
          </cell>
          <cell r="AZ47">
            <v>0</v>
          </cell>
          <cell r="BA47">
            <v>-100</v>
          </cell>
          <cell r="BB47">
            <v>866.56366342099375</v>
          </cell>
          <cell r="BC47">
            <v>0</v>
          </cell>
          <cell r="BD47">
            <v>-100</v>
          </cell>
          <cell r="BE47">
            <v>2980.7314270212037</v>
          </cell>
          <cell r="BF47">
            <v>0</v>
          </cell>
          <cell r="BG47">
            <v>-100</v>
          </cell>
          <cell r="BH47">
            <v>7006.5300706753578</v>
          </cell>
          <cell r="BI47">
            <v>0</v>
          </cell>
          <cell r="BJ47">
            <v>-100</v>
          </cell>
          <cell r="BK47">
            <v>11582.058521935933</v>
          </cell>
          <cell r="BL47">
            <v>0</v>
          </cell>
          <cell r="BM47">
            <v>-100</v>
          </cell>
        </row>
        <row r="48">
          <cell r="C48">
            <v>43</v>
          </cell>
          <cell r="D48" t="str">
            <v>ROM Production</v>
          </cell>
          <cell r="E48" t="str">
            <v>KTON</v>
          </cell>
          <cell r="F48">
            <v>23.691170905497597</v>
          </cell>
          <cell r="G48">
            <v>0</v>
          </cell>
          <cell r="H48">
            <v>-100</v>
          </cell>
          <cell r="I48">
            <v>32.097838295707504</v>
          </cell>
          <cell r="J48">
            <v>0</v>
          </cell>
          <cell r="K48">
            <v>-100</v>
          </cell>
          <cell r="L48">
            <v>32.6918772934157</v>
          </cell>
          <cell r="M48">
            <v>0</v>
          </cell>
          <cell r="N48">
            <v>-100</v>
          </cell>
          <cell r="O48">
            <v>88.480886494620805</v>
          </cell>
          <cell r="P48">
            <v>0</v>
          </cell>
          <cell r="Q48">
            <v>-100</v>
          </cell>
          <cell r="R48">
            <v>54.034102309752917</v>
          </cell>
          <cell r="S48">
            <v>0</v>
          </cell>
          <cell r="T48">
            <v>-100</v>
          </cell>
          <cell r="U48">
            <v>142.51498880437373</v>
          </cell>
          <cell r="V48">
            <v>0</v>
          </cell>
          <cell r="W48">
            <v>-100</v>
          </cell>
          <cell r="X48">
            <v>55.287269374852549</v>
          </cell>
          <cell r="Y48">
            <v>0</v>
          </cell>
          <cell r="Z48">
            <v>-100</v>
          </cell>
          <cell r="AA48">
            <v>54.786738428294825</v>
          </cell>
          <cell r="AB48">
            <v>0</v>
          </cell>
          <cell r="AC48">
            <v>-100</v>
          </cell>
          <cell r="AD48">
            <v>164.10811011290031</v>
          </cell>
          <cell r="AE48">
            <v>0</v>
          </cell>
          <cell r="AF48">
            <v>-100</v>
          </cell>
          <cell r="AG48">
            <v>252.5889966075211</v>
          </cell>
          <cell r="AH48">
            <v>0</v>
          </cell>
          <cell r="AI48">
            <v>-100</v>
          </cell>
          <cell r="AJ48">
            <v>81.352523197566029</v>
          </cell>
          <cell r="AK48">
            <v>0</v>
          </cell>
          <cell r="AL48">
            <v>-100</v>
          </cell>
          <cell r="AM48">
            <v>58.426917936129342</v>
          </cell>
          <cell r="AN48">
            <v>0</v>
          </cell>
          <cell r="AO48">
            <v>-100</v>
          </cell>
          <cell r="AP48">
            <v>69.450482882853777</v>
          </cell>
          <cell r="AQ48">
            <v>0</v>
          </cell>
          <cell r="AR48">
            <v>-100</v>
          </cell>
          <cell r="AS48">
            <v>209.22992401654915</v>
          </cell>
          <cell r="AT48">
            <v>0</v>
          </cell>
          <cell r="AU48">
            <v>-100</v>
          </cell>
          <cell r="AV48">
            <v>41.38906250283712</v>
          </cell>
          <cell r="AW48">
            <v>0</v>
          </cell>
          <cell r="AX48">
            <v>-100</v>
          </cell>
          <cell r="AY48">
            <v>45.417786217227757</v>
          </cell>
          <cell r="AZ48">
            <v>0</v>
          </cell>
          <cell r="BA48">
            <v>-100</v>
          </cell>
          <cell r="BB48">
            <v>38.266152454666852</v>
          </cell>
          <cell r="BC48">
            <v>0</v>
          </cell>
          <cell r="BD48">
            <v>-100</v>
          </cell>
          <cell r="BE48">
            <v>125.07300117473173</v>
          </cell>
          <cell r="BF48">
            <v>0</v>
          </cell>
          <cell r="BG48">
            <v>-100</v>
          </cell>
          <cell r="BH48">
            <v>334.30292519128091</v>
          </cell>
          <cell r="BI48">
            <v>0</v>
          </cell>
          <cell r="BJ48">
            <v>-100</v>
          </cell>
          <cell r="BK48">
            <v>586.89192179880195</v>
          </cell>
          <cell r="BL48">
            <v>0</v>
          </cell>
          <cell r="BM48">
            <v>-100</v>
          </cell>
        </row>
        <row r="49">
          <cell r="C49">
            <v>44</v>
          </cell>
          <cell r="D49" t="str">
            <v>Stripping Ratio</v>
          </cell>
          <cell r="E49" t="str">
            <v>OB: ROM</v>
          </cell>
          <cell r="F49">
            <v>25.663684396302088</v>
          </cell>
          <cell r="G49" t="e">
            <v>#DIV/0!</v>
          </cell>
          <cell r="H49" t="e">
            <v>#DIV/0!</v>
          </cell>
          <cell r="I49">
            <v>21.282638195471794</v>
          </cell>
          <cell r="J49" t="e">
            <v>#DIV/0!</v>
          </cell>
          <cell r="K49" t="e">
            <v>#DIV/0!</v>
          </cell>
          <cell r="L49">
            <v>21.123914966954153</v>
          </cell>
          <cell r="M49" t="e">
            <v>#DIV/0!</v>
          </cell>
          <cell r="N49" t="e">
            <v>#DIV/0!</v>
          </cell>
          <cell r="O49">
            <v>22.397038806551027</v>
          </cell>
          <cell r="P49" t="e">
            <v>#DIV/0!</v>
          </cell>
          <cell r="Q49" t="e">
            <v>#DIV/0!</v>
          </cell>
          <cell r="R49">
            <v>15.690086520806279</v>
          </cell>
          <cell r="S49" t="e">
            <v>#DIV/0!</v>
          </cell>
          <cell r="T49" t="e">
            <v>#DIV/0!</v>
          </cell>
          <cell r="U49">
            <v>19.854119293067257</v>
          </cell>
          <cell r="V49" t="e">
            <v>#DIV/0!</v>
          </cell>
          <cell r="W49" t="e">
            <v>#DIV/0!</v>
          </cell>
          <cell r="X49">
            <v>17.052008509804232</v>
          </cell>
          <cell r="Y49" t="e">
            <v>#DIV/0!</v>
          </cell>
          <cell r="Z49" t="e">
            <v>#DIV/0!</v>
          </cell>
          <cell r="AA49">
            <v>14.661575002787979</v>
          </cell>
          <cell r="AB49" t="e">
            <v>#DIV/0!</v>
          </cell>
          <cell r="AC49" t="e">
            <v>#DIV/0!</v>
          </cell>
          <cell r="AD49">
            <v>15.805547946521756</v>
          </cell>
          <cell r="AE49" t="e">
            <v>#DIV/0!</v>
          </cell>
          <cell r="AF49" t="e">
            <v>#DIV/0!</v>
          </cell>
          <cell r="AG49">
            <v>18.114520080897041</v>
          </cell>
          <cell r="AH49" t="e">
            <v>#DIV/0!</v>
          </cell>
          <cell r="AI49" t="e">
            <v>#DIV/0!</v>
          </cell>
          <cell r="AJ49">
            <v>17.916995364761728</v>
          </cell>
          <cell r="AK49" t="e">
            <v>#DIV/0!</v>
          </cell>
          <cell r="AL49" t="e">
            <v>#DIV/0!</v>
          </cell>
          <cell r="AM49">
            <v>22.153076825645645</v>
          </cell>
          <cell r="AN49" t="e">
            <v>#DIV/0!</v>
          </cell>
          <cell r="AO49" t="e">
            <v>#DIV/0!</v>
          </cell>
          <cell r="AP49">
            <v>18.342131084036335</v>
          </cell>
          <cell r="AQ49" t="e">
            <v>#DIV/0!</v>
          </cell>
          <cell r="AR49" t="e">
            <v>#DIV/0!</v>
          </cell>
          <cell r="AS49">
            <v>19.241027126386239</v>
          </cell>
          <cell r="AT49" t="e">
            <v>#DIV/0!</v>
          </cell>
          <cell r="AU49" t="e">
            <v>#DIV/0!</v>
          </cell>
          <cell r="AV49">
            <v>26.634129511592263</v>
          </cell>
          <cell r="AW49" t="e">
            <v>#DIV/0!</v>
          </cell>
          <cell r="AX49" t="e">
            <v>#DIV/0!</v>
          </cell>
          <cell r="AY49">
            <v>22.277750564435557</v>
          </cell>
          <cell r="AZ49" t="e">
            <v>#DIV/0!</v>
          </cell>
          <cell r="BA49" t="e">
            <v>#DIV/0!</v>
          </cell>
          <cell r="BB49">
            <v>22.645696204958011</v>
          </cell>
          <cell r="BC49" t="e">
            <v>#DIV/0!</v>
          </cell>
          <cell r="BD49" t="e">
            <v>#DIV/0!</v>
          </cell>
          <cell r="BE49">
            <v>23.831933343128217</v>
          </cell>
          <cell r="BF49" t="e">
            <v>#DIV/0!</v>
          </cell>
          <cell r="BG49" t="e">
            <v>#DIV/0!</v>
          </cell>
          <cell r="BH49">
            <v>20.958626271865175</v>
          </cell>
          <cell r="BI49" t="e">
            <v>#DIV/0!</v>
          </cell>
          <cell r="BJ49" t="e">
            <v>#DIV/0!</v>
          </cell>
          <cell r="BK49">
            <v>19.734567970261633</v>
          </cell>
          <cell r="BL49" t="e">
            <v>#DIV/0!</v>
          </cell>
          <cell r="BM49" t="e">
            <v>#DIV/0!</v>
          </cell>
        </row>
        <row r="50">
          <cell r="C50">
            <v>45</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row>
        <row r="51">
          <cell r="C51">
            <v>46</v>
          </cell>
          <cell r="D51">
            <v>0</v>
          </cell>
          <cell r="E51">
            <v>0</v>
          </cell>
          <cell r="F51" t="str">
            <v>JANUARY</v>
          </cell>
          <cell r="G51">
            <v>0</v>
          </cell>
          <cell r="H51">
            <v>0</v>
          </cell>
          <cell r="I51" t="str">
            <v>FEBRUARY</v>
          </cell>
          <cell r="J51">
            <v>0</v>
          </cell>
          <cell r="K51">
            <v>0</v>
          </cell>
          <cell r="L51" t="str">
            <v>MARCH</v>
          </cell>
          <cell r="M51">
            <v>0</v>
          </cell>
          <cell r="N51">
            <v>0</v>
          </cell>
          <cell r="O51" t="str">
            <v>Q1</v>
          </cell>
          <cell r="P51">
            <v>0</v>
          </cell>
          <cell r="Q51">
            <v>0</v>
          </cell>
          <cell r="R51" t="str">
            <v>APRIL</v>
          </cell>
          <cell r="S51">
            <v>0</v>
          </cell>
          <cell r="T51">
            <v>0</v>
          </cell>
          <cell r="U51" t="str">
            <v>JANUARY - APRIL</v>
          </cell>
          <cell r="V51">
            <v>0</v>
          </cell>
          <cell r="W51">
            <v>0</v>
          </cell>
          <cell r="X51" t="str">
            <v>MAY</v>
          </cell>
          <cell r="Y51">
            <v>0</v>
          </cell>
          <cell r="Z51">
            <v>0</v>
          </cell>
          <cell r="AA51" t="str">
            <v>JUNE</v>
          </cell>
          <cell r="AB51">
            <v>0</v>
          </cell>
          <cell r="AC51">
            <v>0</v>
          </cell>
          <cell r="AD51" t="str">
            <v>Q2</v>
          </cell>
          <cell r="AE51">
            <v>0</v>
          </cell>
          <cell r="AF51">
            <v>0</v>
          </cell>
          <cell r="AG51" t="str">
            <v>1st HALF</v>
          </cell>
          <cell r="AH51">
            <v>0</v>
          </cell>
          <cell r="AI51">
            <v>0</v>
          </cell>
          <cell r="AJ51" t="str">
            <v>JULY</v>
          </cell>
          <cell r="AK51">
            <v>0</v>
          </cell>
          <cell r="AL51">
            <v>0</v>
          </cell>
          <cell r="AM51" t="str">
            <v>AUGUST</v>
          </cell>
          <cell r="AN51">
            <v>0</v>
          </cell>
          <cell r="AO51">
            <v>0</v>
          </cell>
          <cell r="AP51" t="str">
            <v>SEPTEMBER</v>
          </cell>
          <cell r="AQ51">
            <v>0</v>
          </cell>
          <cell r="AR51">
            <v>0</v>
          </cell>
          <cell r="AS51" t="str">
            <v>Q3</v>
          </cell>
          <cell r="AT51">
            <v>0</v>
          </cell>
          <cell r="AU51">
            <v>0</v>
          </cell>
          <cell r="AV51" t="str">
            <v>OCTOBER</v>
          </cell>
          <cell r="AW51">
            <v>0</v>
          </cell>
          <cell r="AX51">
            <v>0</v>
          </cell>
          <cell r="AY51" t="str">
            <v>NOVEMBER</v>
          </cell>
          <cell r="AZ51">
            <v>0</v>
          </cell>
          <cell r="BA51">
            <v>0</v>
          </cell>
          <cell r="BB51" t="str">
            <v>DECEMBER</v>
          </cell>
          <cell r="BC51">
            <v>0</v>
          </cell>
          <cell r="BD51">
            <v>0</v>
          </cell>
          <cell r="BE51" t="str">
            <v>Q4</v>
          </cell>
          <cell r="BF51">
            <v>0</v>
          </cell>
          <cell r="BG51">
            <v>0</v>
          </cell>
          <cell r="BH51" t="str">
            <v>2nd HALF</v>
          </cell>
          <cell r="BI51">
            <v>0</v>
          </cell>
          <cell r="BJ51">
            <v>0</v>
          </cell>
          <cell r="BK51" t="str">
            <v>TOTAL 2012</v>
          </cell>
          <cell r="BL51">
            <v>0</v>
          </cell>
          <cell r="BM51">
            <v>0</v>
          </cell>
        </row>
        <row r="52">
          <cell r="C52">
            <v>47</v>
          </cell>
          <cell r="D52">
            <v>0</v>
          </cell>
          <cell r="E52">
            <v>0</v>
          </cell>
          <cell r="F52" t="str">
            <v>Plan</v>
          </cell>
          <cell r="G52" t="str">
            <v>Actual</v>
          </cell>
          <cell r="H52" t="str">
            <v>% var</v>
          </cell>
          <cell r="I52" t="str">
            <v>Plan</v>
          </cell>
          <cell r="J52" t="str">
            <v>Actual</v>
          </cell>
          <cell r="K52" t="str">
            <v>% var</v>
          </cell>
          <cell r="L52" t="str">
            <v>Plan</v>
          </cell>
          <cell r="M52" t="str">
            <v>Actual</v>
          </cell>
          <cell r="N52" t="str">
            <v>% var</v>
          </cell>
          <cell r="O52" t="str">
            <v>Plan</v>
          </cell>
          <cell r="P52" t="str">
            <v>Actual</v>
          </cell>
          <cell r="Q52" t="str">
            <v>% var</v>
          </cell>
          <cell r="R52" t="str">
            <v>Plan</v>
          </cell>
          <cell r="S52" t="str">
            <v>Est</v>
          </cell>
          <cell r="T52" t="str">
            <v>% var</v>
          </cell>
          <cell r="U52" t="str">
            <v>Plan</v>
          </cell>
          <cell r="V52" t="str">
            <v>Est.</v>
          </cell>
          <cell r="W52" t="str">
            <v>% var</v>
          </cell>
          <cell r="X52" t="str">
            <v>Plan</v>
          </cell>
          <cell r="Y52" t="str">
            <v>Est</v>
          </cell>
          <cell r="Z52" t="str">
            <v>% var</v>
          </cell>
          <cell r="AA52" t="str">
            <v>Plan</v>
          </cell>
          <cell r="AB52" t="str">
            <v>Est</v>
          </cell>
          <cell r="AC52" t="str">
            <v>% var</v>
          </cell>
          <cell r="AD52" t="str">
            <v>Plan</v>
          </cell>
          <cell r="AE52" t="str">
            <v>Est.</v>
          </cell>
          <cell r="AF52" t="str">
            <v>% var</v>
          </cell>
          <cell r="AG52" t="str">
            <v>Plan</v>
          </cell>
          <cell r="AH52" t="str">
            <v>Est</v>
          </cell>
          <cell r="AI52" t="str">
            <v>% var</v>
          </cell>
          <cell r="AJ52" t="str">
            <v>Plan</v>
          </cell>
          <cell r="AK52" t="str">
            <v>Est</v>
          </cell>
          <cell r="AL52" t="str">
            <v>% var</v>
          </cell>
          <cell r="AM52" t="str">
            <v>Plan</v>
          </cell>
          <cell r="AN52" t="str">
            <v>Est</v>
          </cell>
          <cell r="AO52" t="str">
            <v>% var</v>
          </cell>
          <cell r="AP52" t="str">
            <v>Plan</v>
          </cell>
          <cell r="AQ52" t="str">
            <v>Est</v>
          </cell>
          <cell r="AR52" t="str">
            <v>% var</v>
          </cell>
          <cell r="AS52" t="str">
            <v>Plan</v>
          </cell>
          <cell r="AT52" t="str">
            <v>Est.</v>
          </cell>
          <cell r="AU52" t="str">
            <v>% var</v>
          </cell>
          <cell r="AV52" t="str">
            <v>Plan</v>
          </cell>
          <cell r="AW52" t="str">
            <v>Est</v>
          </cell>
          <cell r="AX52" t="str">
            <v>% var</v>
          </cell>
          <cell r="AY52" t="str">
            <v>Plan</v>
          </cell>
          <cell r="AZ52" t="str">
            <v>Est</v>
          </cell>
          <cell r="BA52" t="str">
            <v>% var</v>
          </cell>
          <cell r="BB52" t="str">
            <v>Plan</v>
          </cell>
          <cell r="BC52" t="str">
            <v>Est</v>
          </cell>
          <cell r="BD52" t="str">
            <v>% var</v>
          </cell>
          <cell r="BE52" t="str">
            <v>Plan</v>
          </cell>
          <cell r="BF52" t="str">
            <v>Est.</v>
          </cell>
          <cell r="BG52" t="str">
            <v>% var</v>
          </cell>
          <cell r="BH52" t="str">
            <v>Plan</v>
          </cell>
          <cell r="BI52" t="str">
            <v>Est.</v>
          </cell>
          <cell r="BJ52" t="str">
            <v>% var</v>
          </cell>
          <cell r="BK52" t="str">
            <v>Plan</v>
          </cell>
          <cell r="BL52" t="str">
            <v>Est</v>
          </cell>
          <cell r="BM52" t="str">
            <v>% var</v>
          </cell>
        </row>
        <row r="53">
          <cell r="C53">
            <v>48</v>
          </cell>
          <cell r="D53" t="str">
            <v>OB Removal</v>
          </cell>
          <cell r="E53" t="str">
            <v>KBCM</v>
          </cell>
          <cell r="F53">
            <v>3048.7032097660099</v>
          </cell>
          <cell r="G53">
            <v>4217.6266459999997</v>
          </cell>
          <cell r="H53">
            <v>38.341660562088805</v>
          </cell>
          <cell r="I53">
            <v>3159.4086321886457</v>
          </cell>
          <cell r="J53">
            <v>3562.2179729999998</v>
          </cell>
          <cell r="K53">
            <v>12.749517004779227</v>
          </cell>
          <cell r="L53">
            <v>3361.9393937944778</v>
          </cell>
          <cell r="M53">
            <v>4494.965792</v>
          </cell>
          <cell r="N53">
            <v>33.70157119122613</v>
          </cell>
          <cell r="O53">
            <v>9570.0512357491334</v>
          </cell>
          <cell r="P53">
            <v>12274.810410999999</v>
          </cell>
          <cell r="Q53">
            <v>28.262744980373551</v>
          </cell>
          <cell r="R53">
            <v>3043.8281898689056</v>
          </cell>
          <cell r="S53">
            <v>3283.8046690000001</v>
          </cell>
          <cell r="T53">
            <v>7.8840349770671532</v>
          </cell>
          <cell r="U53">
            <v>12613.879425618039</v>
          </cell>
          <cell r="V53">
            <v>15558.61508</v>
          </cell>
          <cell r="W53">
            <v>23.345202177859552</v>
          </cell>
          <cell r="X53">
            <v>3586.3312042516459</v>
          </cell>
          <cell r="Y53">
            <v>4158.8115214152704</v>
          </cell>
          <cell r="Z53">
            <v>15.96284014384787</v>
          </cell>
          <cell r="AA53">
            <v>3551.8967172042044</v>
          </cell>
          <cell r="AB53">
            <v>4355.1660000000002</v>
          </cell>
          <cell r="AC53">
            <v>22.615220732771508</v>
          </cell>
          <cell r="AD53">
            <v>10182.056111324757</v>
          </cell>
          <cell r="AE53">
            <v>11797.78219041527</v>
          </cell>
          <cell r="AF53">
            <v>15.868367463556392</v>
          </cell>
          <cell r="AG53">
            <v>19752.107347073892</v>
          </cell>
          <cell r="AH53">
            <v>24072.592601415268</v>
          </cell>
          <cell r="AI53">
            <v>21.873540774278041</v>
          </cell>
          <cell r="AJ53">
            <v>2916.0242490723699</v>
          </cell>
          <cell r="AK53">
            <v>3815.1819999999998</v>
          </cell>
          <cell r="AL53">
            <v>30.835057397539305</v>
          </cell>
          <cell r="AM53">
            <v>2715.2810508165339</v>
          </cell>
          <cell r="AN53">
            <v>3543.335</v>
          </cell>
          <cell r="AO53">
            <v>30.496067761915675</v>
          </cell>
          <cell r="AP53">
            <v>3158.9763168224144</v>
          </cell>
          <cell r="AQ53">
            <v>3856.1709999999998</v>
          </cell>
          <cell r="AR53">
            <v>22.070272558386485</v>
          </cell>
          <cell r="AS53">
            <v>8790.2816167113178</v>
          </cell>
          <cell r="AT53">
            <v>11214.688</v>
          </cell>
          <cell r="AU53">
            <v>27.580531420968491</v>
          </cell>
          <cell r="AV53">
            <v>3234.2443152271421</v>
          </cell>
          <cell r="AW53">
            <v>3484.598</v>
          </cell>
          <cell r="AX53">
            <v>7.7407165437121712</v>
          </cell>
          <cell r="AY53">
            <v>3086.2180658380184</v>
          </cell>
          <cell r="AZ53">
            <v>3392.7179999999998</v>
          </cell>
          <cell r="BA53">
            <v>9.931246840743114</v>
          </cell>
          <cell r="BB53">
            <v>2769.6640828793752</v>
          </cell>
          <cell r="BC53">
            <v>3058.0169999999998</v>
          </cell>
          <cell r="BD53">
            <v>10.411115156638402</v>
          </cell>
          <cell r="BE53">
            <v>9090.1264639445362</v>
          </cell>
          <cell r="BF53">
            <v>9935.3329999999987</v>
          </cell>
          <cell r="BG53">
            <v>9.2980723580461238</v>
          </cell>
          <cell r="BH53">
            <v>17880.408080655856</v>
          </cell>
          <cell r="BI53">
            <v>21150.021000000001</v>
          </cell>
          <cell r="BJ53">
            <v>18.28600837629325</v>
          </cell>
          <cell r="BK53">
            <v>37632.515427729741</v>
          </cell>
          <cell r="BL53">
            <v>45222.613601415273</v>
          </cell>
          <cell r="BM53">
            <v>20.16898973511806</v>
          </cell>
        </row>
        <row r="54">
          <cell r="C54">
            <v>49</v>
          </cell>
          <cell r="D54" t="str">
            <v>ROM Production</v>
          </cell>
          <cell r="E54" t="str">
            <v>KTON</v>
          </cell>
          <cell r="F54">
            <v>198.85414164701314</v>
          </cell>
          <cell r="G54">
            <v>228.427311620056</v>
          </cell>
          <cell r="H54">
            <v>14.8717898094063</v>
          </cell>
          <cell r="I54">
            <v>197.95507153111194</v>
          </cell>
          <cell r="J54">
            <v>179.180610922791</v>
          </cell>
          <cell r="K54">
            <v>-9.484202886598041</v>
          </cell>
          <cell r="L54">
            <v>186.16590163734909</v>
          </cell>
          <cell r="M54">
            <v>268.70977289120498</v>
          </cell>
          <cell r="N54">
            <v>44.3388775967423</v>
          </cell>
          <cell r="O54">
            <v>582.97511481547417</v>
          </cell>
          <cell r="P54">
            <v>676.31769543405198</v>
          </cell>
          <cell r="Q54">
            <v>16.011417682575185</v>
          </cell>
          <cell r="R54">
            <v>182.48941104558705</v>
          </cell>
          <cell r="S54">
            <v>170.681223059204</v>
          </cell>
          <cell r="T54">
            <v>-6.4706154284389052</v>
          </cell>
          <cell r="U54">
            <v>765.46452586106125</v>
          </cell>
          <cell r="V54">
            <v>846.99891849325604</v>
          </cell>
          <cell r="W54">
            <v>10.651622626205675</v>
          </cell>
          <cell r="X54">
            <v>223.460658825308</v>
          </cell>
          <cell r="Y54">
            <v>259.7</v>
          </cell>
          <cell r="Z54">
            <v>16.217324948917451</v>
          </cell>
          <cell r="AA54">
            <v>231.44279150094192</v>
          </cell>
          <cell r="AB54">
            <v>284.81877694079571</v>
          </cell>
          <cell r="AC54">
            <v>23.062280356066552</v>
          </cell>
          <cell r="AD54">
            <v>637.39286137183694</v>
          </cell>
          <cell r="AE54">
            <v>715.1999999999997</v>
          </cell>
          <cell r="AF54">
            <v>12.207092884708711</v>
          </cell>
          <cell r="AG54">
            <v>1220.3679761873111</v>
          </cell>
          <cell r="AH54">
            <v>1391.5176954340518</v>
          </cell>
          <cell r="AI54">
            <v>14.02443546424815</v>
          </cell>
          <cell r="AJ54">
            <v>237.26018487134201</v>
          </cell>
          <cell r="AK54">
            <v>215.9</v>
          </cell>
          <cell r="AL54">
            <v>-9.002852662752872</v>
          </cell>
          <cell r="AM54">
            <v>215.74620353313591</v>
          </cell>
          <cell r="AN54">
            <v>213.5</v>
          </cell>
          <cell r="AO54">
            <v>-1.0411323566075743</v>
          </cell>
          <cell r="AP54">
            <v>241.22991078651097</v>
          </cell>
          <cell r="AQ54">
            <v>224.2</v>
          </cell>
          <cell r="AR54">
            <v>-7.0596182417786864</v>
          </cell>
          <cell r="AS54">
            <v>694.2362991909888</v>
          </cell>
          <cell r="AT54">
            <v>653.59999999999991</v>
          </cell>
          <cell r="AU54">
            <v>-5.853381512655476</v>
          </cell>
          <cell r="AV54">
            <v>233.38924446955002</v>
          </cell>
          <cell r="AW54">
            <v>196.69</v>
          </cell>
          <cell r="AX54">
            <v>-15.724479743254888</v>
          </cell>
          <cell r="AY54">
            <v>197.12554916608241</v>
          </cell>
          <cell r="AZ54">
            <v>208.7</v>
          </cell>
          <cell r="BA54">
            <v>5.8716137420451089</v>
          </cell>
          <cell r="BB54">
            <v>173.88093098606601</v>
          </cell>
          <cell r="BC54">
            <v>209.489</v>
          </cell>
          <cell r="BD54">
            <v>20.478420958527916</v>
          </cell>
          <cell r="BE54">
            <v>604.39572462169849</v>
          </cell>
          <cell r="BF54">
            <v>614.87900000000002</v>
          </cell>
          <cell r="BG54">
            <v>1.7345052175647315</v>
          </cell>
          <cell r="BH54">
            <v>1298.6320238126873</v>
          </cell>
          <cell r="BI54">
            <v>1268.4789999999998</v>
          </cell>
          <cell r="BJ54">
            <v>-2.3219066879438595</v>
          </cell>
          <cell r="BK54">
            <v>2518.9999999999982</v>
          </cell>
          <cell r="BL54">
            <v>2659.9966954340516</v>
          </cell>
          <cell r="BM54">
            <v>5.5973281236226091</v>
          </cell>
        </row>
        <row r="55">
          <cell r="C55">
            <v>50</v>
          </cell>
          <cell r="D55" t="str">
            <v>F/C Production</v>
          </cell>
          <cell r="E55" t="str">
            <v>KTON</v>
          </cell>
          <cell r="F55">
            <v>176.44080833333331</v>
          </cell>
          <cell r="G55">
            <v>269.29479599999996</v>
          </cell>
          <cell r="H55">
            <v>52.626140485168371</v>
          </cell>
          <cell r="I55">
            <v>190.48836333333333</v>
          </cell>
          <cell r="J55">
            <v>239.813401</v>
          </cell>
          <cell r="K55">
            <v>25.893989954836965</v>
          </cell>
          <cell r="L55">
            <v>189.28908333333331</v>
          </cell>
          <cell r="M55">
            <v>280.61119999999994</v>
          </cell>
          <cell r="N55">
            <v>48.244787844342127</v>
          </cell>
          <cell r="O55">
            <v>556.218255</v>
          </cell>
          <cell r="P55">
            <v>789.71939699999984</v>
          </cell>
          <cell r="Q55">
            <v>41.980129185080386</v>
          </cell>
          <cell r="R55">
            <v>183.80083833333333</v>
          </cell>
          <cell r="S55">
            <v>189.00686035336113</v>
          </cell>
          <cell r="T55">
            <v>2.832425612002043</v>
          </cell>
          <cell r="U55">
            <v>740.01909333333333</v>
          </cell>
          <cell r="V55">
            <v>978.72625735336101</v>
          </cell>
          <cell r="W55">
            <v>32.256892581622175</v>
          </cell>
          <cell r="X55">
            <v>214.0089383333333</v>
          </cell>
          <cell r="Y55">
            <v>234.84200000000001</v>
          </cell>
          <cell r="Z55">
            <v>9.7346689483678563</v>
          </cell>
          <cell r="AA55">
            <v>213.24095833333331</v>
          </cell>
          <cell r="AB55">
            <v>260.7659259259259</v>
          </cell>
          <cell r="AC55">
            <v>22.286978995049658</v>
          </cell>
          <cell r="AD55">
            <v>611.05073499999992</v>
          </cell>
          <cell r="AE55">
            <v>684.61478627928705</v>
          </cell>
          <cell r="AF55">
            <v>12.038943260462185</v>
          </cell>
          <cell r="AG55">
            <v>1167.26899</v>
          </cell>
          <cell r="AH55">
            <v>1474.3341832792869</v>
          </cell>
          <cell r="AI55">
            <v>26.306292372188079</v>
          </cell>
          <cell r="AJ55">
            <v>214.31312833333334</v>
          </cell>
          <cell r="AK55">
            <v>254.1037037037037</v>
          </cell>
          <cell r="AL55">
            <v>18.566559911570995</v>
          </cell>
          <cell r="AM55">
            <v>198.98421333333332</v>
          </cell>
          <cell r="AN55">
            <v>238.65703703703701</v>
          </cell>
          <cell r="AO55">
            <v>19.937673968760926</v>
          </cell>
          <cell r="AP55">
            <v>220.60089333333332</v>
          </cell>
          <cell r="AQ55">
            <v>264.98481481481485</v>
          </cell>
          <cell r="AR55">
            <v>20.119556548856014</v>
          </cell>
          <cell r="AS55">
            <v>633.89823499999989</v>
          </cell>
          <cell r="AT55">
            <v>757.7455555555556</v>
          </cell>
          <cell r="AU55">
            <v>19.537413691577125</v>
          </cell>
          <cell r="AV55">
            <v>216.92097333333334</v>
          </cell>
          <cell r="AW55">
            <v>251.80037037037036</v>
          </cell>
          <cell r="AX55">
            <v>16.079310589962788</v>
          </cell>
          <cell r="AY55">
            <v>202.93687833333334</v>
          </cell>
          <cell r="AZ55">
            <v>250.52370370370375</v>
          </cell>
          <cell r="BA55">
            <v>23.449077250615243</v>
          </cell>
          <cell r="BB55">
            <v>172.02482833333332</v>
          </cell>
          <cell r="BC55">
            <v>251.27296296296296</v>
          </cell>
          <cell r="BD55">
            <v>46.067846948273164</v>
          </cell>
          <cell r="BE55">
            <v>591.88267999999994</v>
          </cell>
          <cell r="BF55">
            <v>753.59703703703713</v>
          </cell>
          <cell r="BG55">
            <v>27.322028925907617</v>
          </cell>
          <cell r="BH55">
            <v>1225.7809149999998</v>
          </cell>
          <cell r="BI55">
            <v>1511.3425925925926</v>
          </cell>
          <cell r="BJ55">
            <v>23.296306387066959</v>
          </cell>
          <cell r="BK55">
            <v>2393.0499050000003</v>
          </cell>
          <cell r="BL55">
            <v>2985.6767758718797</v>
          </cell>
          <cell r="BM55">
            <v>24.764501134458346</v>
          </cell>
        </row>
        <row r="56">
          <cell r="C56">
            <v>51</v>
          </cell>
          <cell r="D56" t="str">
            <v>Stripping Ratio</v>
          </cell>
          <cell r="E56" t="str">
            <v>OB: ROM</v>
          </cell>
          <cell r="F56">
            <v>15.331353848177708</v>
          </cell>
          <cell r="G56">
            <v>18.463758191118554</v>
          </cell>
          <cell r="H56">
            <v>20.431361600287936</v>
          </cell>
          <cell r="I56">
            <v>15.960230812738192</v>
          </cell>
          <cell r="J56">
            <v>19.880599550667682</v>
          </cell>
          <cell r="K56">
            <v>24.563358662711583</v>
          </cell>
          <cell r="L56">
            <v>18.058835502236768</v>
          </cell>
          <cell r="M56">
            <v>16.727957988412719</v>
          </cell>
          <cell r="N56">
            <v>-7.3696751579536048</v>
          </cell>
          <cell r="O56">
            <v>16.415882929716972</v>
          </cell>
          <cell r="P56">
            <v>18.149473973355352</v>
          </cell>
          <cell r="Q56">
            <v>10.560449602745003</v>
          </cell>
          <cell r="R56">
            <v>16.679478400577104</v>
          </cell>
          <cell r="S56">
            <v>19.239402027608804</v>
          </cell>
          <cell r="T56">
            <v>15.347743889539906</v>
          </cell>
          <cell r="U56">
            <v>16.478725008750533</v>
          </cell>
          <cell r="V56">
            <v>18.369108555271289</v>
          </cell>
          <cell r="W56">
            <v>11.471661463595781</v>
          </cell>
          <cell r="X56">
            <v>16.049049631842742</v>
          </cell>
          <cell r="Y56">
            <v>16.0139065129583</v>
          </cell>
          <cell r="Z56">
            <v>-0.21897320832452583</v>
          </cell>
          <cell r="AA56">
            <v>15.346758886589686</v>
          </cell>
          <cell r="AB56">
            <v>15.291007309203119</v>
          </cell>
          <cell r="AC56">
            <v>-0.36327916401478527</v>
          </cell>
          <cell r="AD56">
            <v>15.974537413880501</v>
          </cell>
          <cell r="AE56">
            <v>16.495780467582879</v>
          </cell>
          <cell r="AF56">
            <v>3.2629618010062833</v>
          </cell>
          <cell r="AG56">
            <v>16.185370095324586</v>
          </cell>
          <cell r="AH56">
            <v>17.299523161224606</v>
          </cell>
          <cell r="AI56">
            <v>6.883704600748433</v>
          </cell>
          <cell r="AJ56">
            <v>12.290407051033991</v>
          </cell>
          <cell r="AK56">
            <v>17.671060676238998</v>
          </cell>
          <cell r="AL56">
            <v>43.779295534010267</v>
          </cell>
          <cell r="AM56">
            <v>12.585533401515919</v>
          </cell>
          <cell r="AN56">
            <v>16.596416861826697</v>
          </cell>
          <cell r="AO56">
            <v>31.868998574408213</v>
          </cell>
          <cell r="AP56">
            <v>13.095292812250451</v>
          </cell>
          <cell r="AQ56">
            <v>17.199692239072256</v>
          </cell>
          <cell r="AR56">
            <v>31.342555570671937</v>
          </cell>
          <cell r="AS56">
            <v>12.661800638996919</v>
          </cell>
          <cell r="AT56">
            <v>17.158335373317016</v>
          </cell>
          <cell r="AU56">
            <v>35.512600952437026</v>
          </cell>
          <cell r="AV56">
            <v>13.857726488544804</v>
          </cell>
          <cell r="AW56">
            <v>17.716192994051553</v>
          </cell>
          <cell r="AX56">
            <v>27.843430945878957</v>
          </cell>
          <cell r="AY56">
            <v>15.656103832780271</v>
          </cell>
          <cell r="AZ56">
            <v>16.256435074269287</v>
          </cell>
          <cell r="BA56">
            <v>3.834486842327022</v>
          </cell>
          <cell r="BB56">
            <v>15.928509625367274</v>
          </cell>
          <cell r="BC56">
            <v>14.597506312980633</v>
          </cell>
          <cell r="BD56">
            <v>-8.3561070287889656</v>
          </cell>
          <cell r="BE56">
            <v>15.040024430408074</v>
          </cell>
          <cell r="BF56">
            <v>16.158192099583818</v>
          </cell>
          <cell r="BG56">
            <v>7.4346133834398644</v>
          </cell>
          <cell r="BH56">
            <v>13.768648664738995</v>
          </cell>
          <cell r="BI56">
            <v>16.673528690660234</v>
          </cell>
          <cell r="BJ56">
            <v>21.097785967627527</v>
          </cell>
          <cell r="BK56">
            <v>14.939466227760924</v>
          </cell>
          <cell r="BL56">
            <v>17.00100367757636</v>
          </cell>
          <cell r="BM56">
            <v>13.799271127803955</v>
          </cell>
        </row>
        <row r="57">
          <cell r="C57">
            <v>52</v>
          </cell>
          <cell r="D57" t="str">
            <v>Hauling</v>
          </cell>
          <cell r="E57" t="str">
            <v>KTON</v>
          </cell>
          <cell r="F57">
            <v>168.56736001551263</v>
          </cell>
          <cell r="G57">
            <v>192.29906392827937</v>
          </cell>
          <cell r="H57">
            <v>14.078469230687835</v>
          </cell>
          <cell r="I57">
            <v>182.33396082976745</v>
          </cell>
          <cell r="J57">
            <v>247.37767832850216</v>
          </cell>
          <cell r="K57">
            <v>35.672848438509767</v>
          </cell>
          <cell r="L57">
            <v>181.15865970490844</v>
          </cell>
          <cell r="M57">
            <v>255.61235835396388</v>
          </cell>
          <cell r="N57">
            <v>41.098614203888445</v>
          </cell>
          <cell r="O57">
            <v>532.05998055018858</v>
          </cell>
          <cell r="P57">
            <v>695.28910061074544</v>
          </cell>
          <cell r="Q57">
            <v>30.678706542026728</v>
          </cell>
          <cell r="R57">
            <v>175.78017486607675</v>
          </cell>
          <cell r="S57">
            <v>209.8438751560756</v>
          </cell>
          <cell r="T57">
            <v>19.378579134962902</v>
          </cell>
          <cell r="U57">
            <v>707.84015541626536</v>
          </cell>
          <cell r="V57">
            <v>905.132975766821</v>
          </cell>
          <cell r="W57">
            <v>27.872510317605819</v>
          </cell>
          <cell r="X57">
            <v>205.38410051633645</v>
          </cell>
          <cell r="Y57">
            <v>225</v>
          </cell>
          <cell r="Z57">
            <v>9.5508364251902194</v>
          </cell>
          <cell r="AA57">
            <v>204.63143426833335</v>
          </cell>
          <cell r="AB57">
            <v>250</v>
          </cell>
          <cell r="AC57">
            <v>22.170868270499838</v>
          </cell>
          <cell r="AD57">
            <v>585.79570965074652</v>
          </cell>
          <cell r="AE57">
            <v>684.84387515607557</v>
          </cell>
          <cell r="AF57">
            <v>16.908311869402716</v>
          </cell>
          <cell r="AG57">
            <v>1117.855690200935</v>
          </cell>
          <cell r="AH57">
            <v>1380.1329757668209</v>
          </cell>
          <cell r="AI57">
            <v>23.462535268639321</v>
          </cell>
          <cell r="AJ57">
            <v>205.68223019682645</v>
          </cell>
          <cell r="AK57">
            <v>250</v>
          </cell>
          <cell r="AL57">
            <v>21.546717847605944</v>
          </cell>
          <cell r="AM57">
            <v>190.65982420700772</v>
          </cell>
          <cell r="AN57">
            <v>250</v>
          </cell>
          <cell r="AO57">
            <v>31.123586754472228</v>
          </cell>
          <cell r="AP57">
            <v>211.84424911889744</v>
          </cell>
          <cell r="AQ57">
            <v>250</v>
          </cell>
          <cell r="AR57">
            <v>18.011228079025017</v>
          </cell>
          <cell r="AS57">
            <v>608.18630352273158</v>
          </cell>
          <cell r="AT57">
            <v>750</v>
          </cell>
          <cell r="AU57">
            <v>23.317476183836487</v>
          </cell>
          <cell r="AV57">
            <v>208.23784169361537</v>
          </cell>
          <cell r="AW57">
            <v>250</v>
          </cell>
          <cell r="AX57">
            <v>20.055028407291196</v>
          </cell>
          <cell r="AY57">
            <v>194.53349347754357</v>
          </cell>
          <cell r="AZ57">
            <v>250</v>
          </cell>
          <cell r="BA57">
            <v>28.512574123313801</v>
          </cell>
          <cell r="BB57">
            <v>164.23967110517421</v>
          </cell>
          <cell r="BC57">
            <v>250</v>
          </cell>
          <cell r="BD57">
            <v>52.2165736924226</v>
          </cell>
          <cell r="BE57">
            <v>567.01100627633321</v>
          </cell>
          <cell r="BF57">
            <v>750</v>
          </cell>
          <cell r="BG57">
            <v>32.272564676546509</v>
          </cell>
          <cell r="BH57">
            <v>1175.1973097990649</v>
          </cell>
          <cell r="BI57">
            <v>1500</v>
          </cell>
          <cell r="BJ57">
            <v>27.638141058752918</v>
          </cell>
          <cell r="BK57">
            <v>2293.0529999999999</v>
          </cell>
          <cell r="BL57">
            <v>2880.1329757668209</v>
          </cell>
          <cell r="BM57">
            <v>25.602547161658322</v>
          </cell>
        </row>
        <row r="58">
          <cell r="C58">
            <v>53</v>
          </cell>
          <cell r="D58" t="str">
            <v>ROM Stock</v>
          </cell>
          <cell r="E58" t="str">
            <v>KTON</v>
          </cell>
          <cell r="F58">
            <v>48.538556313679834</v>
          </cell>
          <cell r="G58">
            <v>398.10576599999996</v>
          </cell>
          <cell r="H58">
            <v>720.18460422935993</v>
          </cell>
          <cell r="I58">
            <v>56.005264511458449</v>
          </cell>
          <cell r="J58">
            <v>327.45264299999997</v>
          </cell>
          <cell r="K58">
            <v>484.68189706166731</v>
          </cell>
          <cell r="L58">
            <v>52.882082815474234</v>
          </cell>
          <cell r="M58">
            <v>315.55144589120482</v>
          </cell>
          <cell r="N58">
            <v>496.7076731684042</v>
          </cell>
          <cell r="O58">
            <v>52.882082815474234</v>
          </cell>
          <cell r="P58">
            <v>315.55144589120482</v>
          </cell>
          <cell r="Q58">
            <v>496.7076731684042</v>
          </cell>
          <cell r="R58">
            <v>51.570655527727951</v>
          </cell>
          <cell r="S58">
            <v>313.27196299999997</v>
          </cell>
          <cell r="T58">
            <v>507.46166554265199</v>
          </cell>
          <cell r="U58">
            <v>51.570655527727951</v>
          </cell>
          <cell r="V58">
            <v>313.27196299999997</v>
          </cell>
          <cell r="W58">
            <v>507.46166554265199</v>
          </cell>
          <cell r="X58">
            <v>61.022376019702648</v>
          </cell>
          <cell r="Y58">
            <v>338.12996299999998</v>
          </cell>
          <cell r="Z58">
            <v>454.10815680272106</v>
          </cell>
          <cell r="AA58">
            <v>79.22420918731126</v>
          </cell>
          <cell r="AB58">
            <v>362.18281401486979</v>
          </cell>
          <cell r="AC58">
            <v>357.16179149047014</v>
          </cell>
          <cell r="AD58">
            <v>79.22420918731126</v>
          </cell>
          <cell r="AE58">
            <v>362.18281401486979</v>
          </cell>
          <cell r="AF58">
            <v>357.16179149047014</v>
          </cell>
          <cell r="AG58">
            <v>79.22420918731126</v>
          </cell>
          <cell r="AH58">
            <v>362.18281401486979</v>
          </cell>
          <cell r="AI58">
            <v>357.16179149047014</v>
          </cell>
          <cell r="AJ58">
            <v>102.17126572531993</v>
          </cell>
          <cell r="AK58">
            <v>323.9791103111661</v>
          </cell>
          <cell r="AL58">
            <v>217.09415363626849</v>
          </cell>
          <cell r="AM58">
            <v>118.93325592512255</v>
          </cell>
          <cell r="AN58">
            <v>298.82207327412908</v>
          </cell>
          <cell r="AO58">
            <v>151.25190675201904</v>
          </cell>
          <cell r="AP58">
            <v>139.56227337830018</v>
          </cell>
          <cell r="AQ58">
            <v>258.03725845931422</v>
          </cell>
          <cell r="AR58">
            <v>84.890409286952121</v>
          </cell>
          <cell r="AS58">
            <v>139.56227337830018</v>
          </cell>
          <cell r="AT58">
            <v>258.03725845931422</v>
          </cell>
          <cell r="AU58">
            <v>84.890409286952121</v>
          </cell>
          <cell r="AV58">
            <v>156.03054451451686</v>
          </cell>
          <cell r="AW58">
            <v>202.92688808894385</v>
          </cell>
          <cell r="AX58">
            <v>30.055873816465358</v>
          </cell>
          <cell r="AY58">
            <v>150.21921534726593</v>
          </cell>
          <cell r="AZ58">
            <v>161.10318438524007</v>
          </cell>
          <cell r="BA58">
            <v>7.2453906864134305</v>
          </cell>
          <cell r="BB58">
            <v>152.07531799999865</v>
          </cell>
          <cell r="BC58">
            <v>119.31922142227714</v>
          </cell>
          <cell r="BD58">
            <v>-21.539390486575737</v>
          </cell>
          <cell r="BE58">
            <v>152.07531799999865</v>
          </cell>
          <cell r="BF58">
            <v>119.31922142227714</v>
          </cell>
          <cell r="BG58">
            <v>-21.539390486575737</v>
          </cell>
          <cell r="BH58">
            <v>152.07531799999865</v>
          </cell>
          <cell r="BI58">
            <v>119.31922142227714</v>
          </cell>
          <cell r="BJ58">
            <v>-21.539390486575737</v>
          </cell>
          <cell r="BK58">
            <v>152.07531799999865</v>
          </cell>
          <cell r="BL58">
            <v>119.31922142227714</v>
          </cell>
          <cell r="BM58">
            <v>-21.539390486575737</v>
          </cell>
        </row>
        <row r="59">
          <cell r="C59">
            <v>54</v>
          </cell>
          <cell r="D59" t="str">
            <v>FC Stock</v>
          </cell>
          <cell r="E59" t="str">
            <v>KTON</v>
          </cell>
          <cell r="F59">
            <v>174.14482343008709</v>
          </cell>
          <cell r="G59">
            <v>145.11597499999999</v>
          </cell>
          <cell r="H59">
            <v>-16.66937199642982</v>
          </cell>
          <cell r="I59">
            <v>167.63318676342038</v>
          </cell>
          <cell r="J59">
            <v>167.06237610892231</v>
          </cell>
          <cell r="K59">
            <v>-0.34051172415140946</v>
          </cell>
          <cell r="L59">
            <v>167.92227009675372</v>
          </cell>
          <cell r="M59">
            <v>121.65334610892228</v>
          </cell>
          <cell r="N59">
            <v>-27.553774708483957</v>
          </cell>
          <cell r="O59">
            <v>167.92227009675372</v>
          </cell>
          <cell r="P59">
            <v>121.65334610892228</v>
          </cell>
          <cell r="Q59">
            <v>-27.553774708483957</v>
          </cell>
          <cell r="R59">
            <v>152.22310843008708</v>
          </cell>
          <cell r="S59">
            <v>94.006206999999989</v>
          </cell>
          <cell r="T59">
            <v>-38.24445711987606</v>
          </cell>
          <cell r="U59">
            <v>152.22310843008708</v>
          </cell>
          <cell r="V59">
            <v>94.006206999999989</v>
          </cell>
          <cell r="W59">
            <v>-38.24445711987606</v>
          </cell>
          <cell r="X59">
            <v>185.23204676342039</v>
          </cell>
          <cell r="Y59">
            <v>125.89820700000001</v>
          </cell>
          <cell r="Z59">
            <v>-32.032167651422618</v>
          </cell>
          <cell r="AA59">
            <v>157.4730050967537</v>
          </cell>
          <cell r="AB59">
            <v>287.66413292592591</v>
          </cell>
          <cell r="AC59">
            <v>82.675203759006749</v>
          </cell>
          <cell r="AD59">
            <v>157.4730050967537</v>
          </cell>
          <cell r="AE59">
            <v>287.66413292592591</v>
          </cell>
          <cell r="AF59">
            <v>82.675203759006749</v>
          </cell>
          <cell r="AG59">
            <v>157.4730050967537</v>
          </cell>
          <cell r="AH59">
            <v>287.66413292592591</v>
          </cell>
          <cell r="AI59">
            <v>82.675203759006749</v>
          </cell>
          <cell r="AJ59">
            <v>172.78613343008701</v>
          </cell>
          <cell r="AK59">
            <v>353.01783662962964</v>
          </cell>
          <cell r="AL59">
            <v>104.30912459330439</v>
          </cell>
          <cell r="AM59">
            <v>172.77034676342032</v>
          </cell>
          <cell r="AN59">
            <v>331.67487366666666</v>
          </cell>
          <cell r="AO59">
            <v>91.974421467613951</v>
          </cell>
          <cell r="AP59">
            <v>164.37124009675364</v>
          </cell>
          <cell r="AQ59">
            <v>283.90968848148151</v>
          </cell>
          <cell r="AR59">
            <v>72.72467392371324</v>
          </cell>
          <cell r="AS59">
            <v>164.37124009675364</v>
          </cell>
          <cell r="AT59">
            <v>283.90968848148151</v>
          </cell>
          <cell r="AU59">
            <v>72.72467392371324</v>
          </cell>
          <cell r="AV59">
            <v>152.292213430087</v>
          </cell>
          <cell r="AW59">
            <v>303.96005885185184</v>
          </cell>
          <cell r="AX59">
            <v>99.590019742796116</v>
          </cell>
          <cell r="AY59">
            <v>130.22909176342034</v>
          </cell>
          <cell r="AZ59">
            <v>291.48376255555559</v>
          </cell>
          <cell r="BA59">
            <v>123.82384658343257</v>
          </cell>
          <cell r="BB59">
            <v>126.75392009675369</v>
          </cell>
          <cell r="BC59">
            <v>303.70672551851857</v>
          </cell>
          <cell r="BD59">
            <v>139.60341840843535</v>
          </cell>
          <cell r="BE59">
            <v>126.75392009675369</v>
          </cell>
          <cell r="BF59">
            <v>303.70672551851857</v>
          </cell>
          <cell r="BG59">
            <v>139.60341840843535</v>
          </cell>
          <cell r="BH59">
            <v>126.75392009675369</v>
          </cell>
          <cell r="BI59">
            <v>303.70672551851857</v>
          </cell>
          <cell r="BJ59">
            <v>139.60341840843535</v>
          </cell>
          <cell r="BK59">
            <v>126.75392009675369</v>
          </cell>
          <cell r="BL59">
            <v>303.70672551851857</v>
          </cell>
          <cell r="BM59">
            <v>139.60341840843535</v>
          </cell>
        </row>
        <row r="60">
          <cell r="C60">
            <v>55</v>
          </cell>
          <cell r="D60" t="str">
            <v>Sales</v>
          </cell>
          <cell r="E60" t="str">
            <v>KTON</v>
          </cell>
          <cell r="F60">
            <v>123.5</v>
          </cell>
          <cell r="G60">
            <v>70.682000000000002</v>
          </cell>
          <cell r="H60">
            <v>-42.767611336032388</v>
          </cell>
          <cell r="I60">
            <v>197</v>
          </cell>
          <cell r="J60">
            <v>217.86699999999999</v>
          </cell>
          <cell r="K60">
            <v>10.592385786802025</v>
          </cell>
          <cell r="L60">
            <v>189</v>
          </cell>
          <cell r="M60">
            <v>326.44099999999997</v>
          </cell>
          <cell r="N60">
            <v>72.7201058201058</v>
          </cell>
          <cell r="O60">
            <v>509.5</v>
          </cell>
          <cell r="P60">
            <v>614.99</v>
          </cell>
          <cell r="Q60">
            <v>20.704612365063792</v>
          </cell>
          <cell r="R60">
            <v>199.5</v>
          </cell>
          <cell r="S60">
            <v>216.654</v>
          </cell>
          <cell r="T60">
            <v>8.5984962406015022</v>
          </cell>
          <cell r="U60">
            <v>709</v>
          </cell>
          <cell r="V60">
            <v>831.64400000000001</v>
          </cell>
          <cell r="W60">
            <v>17.298166431593796</v>
          </cell>
          <cell r="X60">
            <v>181</v>
          </cell>
          <cell r="Y60">
            <v>202.95</v>
          </cell>
          <cell r="Z60">
            <v>12.127071823204414</v>
          </cell>
          <cell r="AA60">
            <v>241</v>
          </cell>
          <cell r="AB60">
            <v>99.000000000000014</v>
          </cell>
          <cell r="AC60">
            <v>-58.921161825726145</v>
          </cell>
          <cell r="AD60">
            <v>621.5</v>
          </cell>
          <cell r="AE60">
            <v>518.60400000000004</v>
          </cell>
          <cell r="AF60">
            <v>-16.556074014481087</v>
          </cell>
          <cell r="AG60">
            <v>1131</v>
          </cell>
          <cell r="AH60">
            <v>1133.5940000000001</v>
          </cell>
          <cell r="AI60">
            <v>0.22935455349248901</v>
          </cell>
          <cell r="AJ60">
            <v>199</v>
          </cell>
          <cell r="AK60">
            <v>188.75</v>
          </cell>
          <cell r="AL60">
            <v>-5.1507537688442211</v>
          </cell>
          <cell r="AM60">
            <v>199</v>
          </cell>
          <cell r="AN60">
            <v>260</v>
          </cell>
          <cell r="AO60">
            <v>30.653266331658291</v>
          </cell>
          <cell r="AP60">
            <v>229</v>
          </cell>
          <cell r="AQ60">
            <v>312.75</v>
          </cell>
          <cell r="AR60">
            <v>36.572052401746724</v>
          </cell>
          <cell r="AS60">
            <v>627</v>
          </cell>
          <cell r="AT60">
            <v>761.5</v>
          </cell>
          <cell r="AU60">
            <v>21.451355661881976</v>
          </cell>
          <cell r="AV60">
            <v>229</v>
          </cell>
          <cell r="AW60">
            <v>231.75</v>
          </cell>
          <cell r="AX60">
            <v>1.2008733624454149</v>
          </cell>
          <cell r="AY60">
            <v>225</v>
          </cell>
          <cell r="AZ60">
            <v>263</v>
          </cell>
          <cell r="BA60">
            <v>16.888888888888889</v>
          </cell>
          <cell r="BB60">
            <v>175.5</v>
          </cell>
          <cell r="BC60">
            <v>239.05</v>
          </cell>
          <cell r="BD60">
            <v>36.21082621082622</v>
          </cell>
          <cell r="BE60">
            <v>629.5</v>
          </cell>
          <cell r="BF60">
            <v>733.8</v>
          </cell>
          <cell r="BG60">
            <v>16.568705321683868</v>
          </cell>
          <cell r="BH60">
            <v>1256.5</v>
          </cell>
          <cell r="BI60">
            <v>1495.3</v>
          </cell>
          <cell r="BJ60">
            <v>19.005173099880619</v>
          </cell>
          <cell r="BK60">
            <v>2387.5</v>
          </cell>
          <cell r="BL60">
            <v>2628.8940000000002</v>
          </cell>
          <cell r="BM60">
            <v>10.110743455497392</v>
          </cell>
        </row>
        <row r="61">
          <cell r="C61">
            <v>56</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row>
        <row r="62">
          <cell r="C62">
            <v>57</v>
          </cell>
          <cell r="D62">
            <v>0</v>
          </cell>
          <cell r="E62">
            <v>0</v>
          </cell>
          <cell r="F62" t="str">
            <v>JANUARY</v>
          </cell>
          <cell r="G62">
            <v>0</v>
          </cell>
          <cell r="H62">
            <v>0</v>
          </cell>
          <cell r="I62" t="str">
            <v>FEBRUARY</v>
          </cell>
          <cell r="J62">
            <v>0</v>
          </cell>
          <cell r="K62">
            <v>0</v>
          </cell>
          <cell r="L62" t="str">
            <v>MARCH</v>
          </cell>
          <cell r="M62">
            <v>0</v>
          </cell>
          <cell r="N62">
            <v>0</v>
          </cell>
          <cell r="O62" t="str">
            <v>Q1</v>
          </cell>
          <cell r="P62">
            <v>0</v>
          </cell>
          <cell r="Q62">
            <v>0</v>
          </cell>
          <cell r="R62" t="str">
            <v>APRIL</v>
          </cell>
          <cell r="S62">
            <v>0</v>
          </cell>
          <cell r="T62">
            <v>0</v>
          </cell>
          <cell r="U62" t="str">
            <v>JANUARY - APRIL</v>
          </cell>
          <cell r="V62">
            <v>0</v>
          </cell>
          <cell r="W62">
            <v>0</v>
          </cell>
          <cell r="X62" t="str">
            <v>MAY</v>
          </cell>
          <cell r="Y62">
            <v>0</v>
          </cell>
          <cell r="Z62">
            <v>0</v>
          </cell>
          <cell r="AA62" t="str">
            <v>JUNE</v>
          </cell>
          <cell r="AB62">
            <v>0</v>
          </cell>
          <cell r="AC62">
            <v>0</v>
          </cell>
          <cell r="AD62" t="str">
            <v>Q2</v>
          </cell>
          <cell r="AE62">
            <v>0</v>
          </cell>
          <cell r="AF62">
            <v>0</v>
          </cell>
          <cell r="AG62" t="str">
            <v>1st HALF</v>
          </cell>
          <cell r="AH62">
            <v>0</v>
          </cell>
          <cell r="AI62">
            <v>0</v>
          </cell>
          <cell r="AJ62" t="str">
            <v>JULY</v>
          </cell>
          <cell r="AK62">
            <v>0</v>
          </cell>
          <cell r="AL62">
            <v>0</v>
          </cell>
          <cell r="AM62" t="str">
            <v>AUGUST</v>
          </cell>
          <cell r="AN62">
            <v>0</v>
          </cell>
          <cell r="AO62">
            <v>0</v>
          </cell>
          <cell r="AP62" t="str">
            <v>SEPTEMBER</v>
          </cell>
          <cell r="AQ62">
            <v>0</v>
          </cell>
          <cell r="AR62">
            <v>0</v>
          </cell>
          <cell r="AS62" t="str">
            <v>Q3</v>
          </cell>
          <cell r="AT62">
            <v>0</v>
          </cell>
          <cell r="AU62">
            <v>0</v>
          </cell>
          <cell r="AV62" t="str">
            <v>OCTOBER</v>
          </cell>
          <cell r="AW62">
            <v>0</v>
          </cell>
          <cell r="AX62">
            <v>0</v>
          </cell>
          <cell r="AY62" t="str">
            <v>NOVEMBER</v>
          </cell>
          <cell r="AZ62">
            <v>0</v>
          </cell>
          <cell r="BA62">
            <v>0</v>
          </cell>
          <cell r="BB62" t="str">
            <v>DECEMBER</v>
          </cell>
          <cell r="BC62">
            <v>0</v>
          </cell>
          <cell r="BD62">
            <v>0</v>
          </cell>
          <cell r="BE62" t="str">
            <v>Q4</v>
          </cell>
          <cell r="BF62">
            <v>0</v>
          </cell>
          <cell r="BG62">
            <v>0</v>
          </cell>
          <cell r="BH62" t="str">
            <v>2nd HALF</v>
          </cell>
          <cell r="BI62">
            <v>0</v>
          </cell>
          <cell r="BJ62">
            <v>0</v>
          </cell>
          <cell r="BK62" t="str">
            <v>TOTAL 2012</v>
          </cell>
          <cell r="BL62">
            <v>0</v>
          </cell>
          <cell r="BM62">
            <v>0</v>
          </cell>
        </row>
        <row r="63">
          <cell r="C63">
            <v>58</v>
          </cell>
          <cell r="D63">
            <v>0</v>
          </cell>
          <cell r="E63">
            <v>0</v>
          </cell>
          <cell r="F63" t="str">
            <v>Plan</v>
          </cell>
          <cell r="G63" t="str">
            <v>Actual</v>
          </cell>
          <cell r="H63" t="str">
            <v>% var</v>
          </cell>
          <cell r="I63" t="str">
            <v>Plan</v>
          </cell>
          <cell r="J63" t="str">
            <v>Actual</v>
          </cell>
          <cell r="K63" t="str">
            <v>% var</v>
          </cell>
          <cell r="L63" t="str">
            <v>Plan</v>
          </cell>
          <cell r="M63" t="str">
            <v>Actual</v>
          </cell>
          <cell r="N63" t="str">
            <v>% var</v>
          </cell>
          <cell r="O63" t="str">
            <v>Plan</v>
          </cell>
          <cell r="P63" t="str">
            <v>Actual</v>
          </cell>
          <cell r="Q63" t="str">
            <v>% var</v>
          </cell>
          <cell r="R63" t="str">
            <v>Plan</v>
          </cell>
          <cell r="S63" t="str">
            <v>Est</v>
          </cell>
          <cell r="T63" t="str">
            <v>% var</v>
          </cell>
          <cell r="U63" t="str">
            <v>Plan</v>
          </cell>
          <cell r="V63" t="str">
            <v>Est.</v>
          </cell>
          <cell r="W63" t="str">
            <v>% var</v>
          </cell>
          <cell r="X63" t="str">
            <v>Plan</v>
          </cell>
          <cell r="Y63" t="str">
            <v>Est</v>
          </cell>
          <cell r="Z63" t="str">
            <v>% var</v>
          </cell>
          <cell r="AA63" t="str">
            <v>Plan</v>
          </cell>
          <cell r="AB63" t="str">
            <v>Est</v>
          </cell>
          <cell r="AC63" t="str">
            <v>% var</v>
          </cell>
          <cell r="AD63" t="str">
            <v>Plan</v>
          </cell>
          <cell r="AE63" t="str">
            <v>Est.</v>
          </cell>
          <cell r="AF63" t="str">
            <v>% var</v>
          </cell>
          <cell r="AG63" t="str">
            <v>Plan</v>
          </cell>
          <cell r="AH63" t="str">
            <v>Est</v>
          </cell>
          <cell r="AI63" t="str">
            <v>% var</v>
          </cell>
          <cell r="AJ63" t="str">
            <v>Plan</v>
          </cell>
          <cell r="AK63" t="str">
            <v>Est</v>
          </cell>
          <cell r="AL63" t="str">
            <v>% var</v>
          </cell>
          <cell r="AM63" t="str">
            <v>Plan</v>
          </cell>
          <cell r="AN63" t="str">
            <v>Est</v>
          </cell>
          <cell r="AO63" t="str">
            <v>% var</v>
          </cell>
          <cell r="AP63" t="str">
            <v>Plan</v>
          </cell>
          <cell r="AQ63" t="str">
            <v>Est</v>
          </cell>
          <cell r="AR63" t="str">
            <v>% var</v>
          </cell>
          <cell r="AS63" t="str">
            <v>Plan</v>
          </cell>
          <cell r="AT63" t="str">
            <v>Est.</v>
          </cell>
          <cell r="AU63" t="str">
            <v>% var</v>
          </cell>
          <cell r="AV63" t="str">
            <v>Plan</v>
          </cell>
          <cell r="AW63" t="str">
            <v>Est</v>
          </cell>
          <cell r="AX63" t="str">
            <v>% var</v>
          </cell>
          <cell r="AY63" t="str">
            <v>Plan</v>
          </cell>
          <cell r="AZ63" t="str">
            <v>Est</v>
          </cell>
          <cell r="BA63" t="str">
            <v>% var</v>
          </cell>
          <cell r="BB63" t="str">
            <v>Plan</v>
          </cell>
          <cell r="BC63" t="str">
            <v>Est</v>
          </cell>
          <cell r="BD63" t="str">
            <v>% var</v>
          </cell>
          <cell r="BE63" t="str">
            <v>Plan</v>
          </cell>
          <cell r="BF63" t="str">
            <v>Est.</v>
          </cell>
          <cell r="BG63" t="str">
            <v>% var</v>
          </cell>
          <cell r="BH63" t="str">
            <v>Plan</v>
          </cell>
          <cell r="BI63" t="str">
            <v>Est.</v>
          </cell>
          <cell r="BJ63" t="str">
            <v>% var</v>
          </cell>
          <cell r="BK63" t="str">
            <v>Plan</v>
          </cell>
          <cell r="BL63" t="str">
            <v>Est</v>
          </cell>
          <cell r="BM63" t="str">
            <v>% var</v>
          </cell>
        </row>
        <row r="64">
          <cell r="C64">
            <v>59</v>
          </cell>
          <cell r="D64" t="str">
            <v>OB Removal</v>
          </cell>
          <cell r="E64" t="str">
            <v>KTON</v>
          </cell>
          <cell r="F64">
            <v>995</v>
          </cell>
          <cell r="G64">
            <v>1318.45218</v>
          </cell>
          <cell r="H64">
            <v>32.507756783919604</v>
          </cell>
          <cell r="I64">
            <v>931</v>
          </cell>
          <cell r="J64">
            <v>1134.707975</v>
          </cell>
          <cell r="K64">
            <v>21.880555853920519</v>
          </cell>
          <cell r="L64">
            <v>1029</v>
          </cell>
          <cell r="M64">
            <v>408.76806699999997</v>
          </cell>
          <cell r="N64">
            <v>-60.275212147716232</v>
          </cell>
          <cell r="O64">
            <v>2955</v>
          </cell>
          <cell r="P64">
            <v>2861.928222</v>
          </cell>
          <cell r="Q64">
            <v>-3.1496371573604063</v>
          </cell>
          <cell r="R64">
            <v>1021</v>
          </cell>
          <cell r="S64">
            <v>1117.2450103076922</v>
          </cell>
          <cell r="T64">
            <v>9.4265436148572128</v>
          </cell>
          <cell r="U64">
            <v>3976</v>
          </cell>
          <cell r="V64">
            <v>3979.1732323076922</v>
          </cell>
          <cell r="W64">
            <v>7.9809665686422546E-2</v>
          </cell>
          <cell r="X64">
            <v>1039</v>
          </cell>
          <cell r="Y64">
            <v>1111</v>
          </cell>
          <cell r="Z64">
            <v>6.9297401347449465</v>
          </cell>
          <cell r="AA64">
            <v>1019</v>
          </cell>
          <cell r="AB64">
            <v>1094</v>
          </cell>
          <cell r="AC64">
            <v>7.3601570166830221</v>
          </cell>
          <cell r="AD64">
            <v>3079</v>
          </cell>
          <cell r="AE64">
            <v>3322.2450103076922</v>
          </cell>
          <cell r="AF64">
            <v>7.9001302470832133</v>
          </cell>
          <cell r="AG64">
            <v>6034</v>
          </cell>
          <cell r="AH64">
            <v>6184.1732323076922</v>
          </cell>
          <cell r="AI64">
            <v>2.4887840952550904</v>
          </cell>
          <cell r="AJ64">
            <v>1065</v>
          </cell>
          <cell r="AK64">
            <v>1005</v>
          </cell>
          <cell r="AL64">
            <v>-5.6338028169014089</v>
          </cell>
          <cell r="AM64">
            <v>947</v>
          </cell>
          <cell r="AN64">
            <v>947</v>
          </cell>
          <cell r="AO64">
            <v>0</v>
          </cell>
          <cell r="AP64">
            <v>952</v>
          </cell>
          <cell r="AQ64">
            <v>952</v>
          </cell>
          <cell r="AR64">
            <v>0</v>
          </cell>
          <cell r="AS64">
            <v>2964</v>
          </cell>
          <cell r="AT64">
            <v>2904</v>
          </cell>
          <cell r="AU64">
            <v>-2.0242914979757085</v>
          </cell>
          <cell r="AV64">
            <v>958</v>
          </cell>
          <cell r="AW64">
            <v>958</v>
          </cell>
          <cell r="AX64">
            <v>0</v>
          </cell>
          <cell r="AY64">
            <v>892</v>
          </cell>
          <cell r="AZ64">
            <v>887</v>
          </cell>
          <cell r="BA64">
            <v>-0.5605381165919282</v>
          </cell>
          <cell r="BB64">
            <v>815</v>
          </cell>
          <cell r="BC64">
            <v>815</v>
          </cell>
          <cell r="BD64">
            <v>0</v>
          </cell>
          <cell r="BE64">
            <v>2665</v>
          </cell>
          <cell r="BF64">
            <v>2660</v>
          </cell>
          <cell r="BG64">
            <v>-0.18761726078799248</v>
          </cell>
          <cell r="BH64">
            <v>5629</v>
          </cell>
          <cell r="BI64">
            <v>5564</v>
          </cell>
          <cell r="BJ64">
            <v>-1.1547344110854503</v>
          </cell>
          <cell r="BK64">
            <v>11663</v>
          </cell>
          <cell r="BL64">
            <v>11748.173232307692</v>
          </cell>
          <cell r="BM64">
            <v>0.73028579531588922</v>
          </cell>
        </row>
        <row r="65">
          <cell r="C65">
            <v>60</v>
          </cell>
          <cell r="D65" t="str">
            <v>ROM Production</v>
          </cell>
          <cell r="E65" t="str">
            <v>KTON</v>
          </cell>
          <cell r="F65">
            <v>75</v>
          </cell>
          <cell r="G65">
            <v>100.30617000000001</v>
          </cell>
          <cell r="H65">
            <v>33.741560000000007</v>
          </cell>
          <cell r="I65">
            <v>70</v>
          </cell>
          <cell r="J65">
            <v>75.64694999999999</v>
          </cell>
          <cell r="K65">
            <v>8.0670714285714133</v>
          </cell>
          <cell r="L65">
            <v>75</v>
          </cell>
          <cell r="M65">
            <v>32.126739999999998</v>
          </cell>
          <cell r="N65">
            <v>-57.164346666666667</v>
          </cell>
          <cell r="O65">
            <v>220</v>
          </cell>
          <cell r="P65">
            <v>208.07986</v>
          </cell>
          <cell r="Q65">
            <v>-5.4182454545454561</v>
          </cell>
          <cell r="R65">
            <v>80</v>
          </cell>
          <cell r="S65">
            <v>104.19136</v>
          </cell>
          <cell r="T65">
            <v>30.239200000000004</v>
          </cell>
          <cell r="U65">
            <v>300</v>
          </cell>
          <cell r="V65">
            <v>312.27121999999997</v>
          </cell>
          <cell r="W65">
            <v>4.0904066666666576</v>
          </cell>
          <cell r="X65">
            <v>80</v>
          </cell>
          <cell r="Y65">
            <v>100</v>
          </cell>
          <cell r="Z65">
            <v>25</v>
          </cell>
          <cell r="AA65">
            <v>90</v>
          </cell>
          <cell r="AB65">
            <v>100</v>
          </cell>
          <cell r="AC65">
            <v>11.111111111111111</v>
          </cell>
          <cell r="AD65">
            <v>250</v>
          </cell>
          <cell r="AE65">
            <v>304.19136000000003</v>
          </cell>
          <cell r="AF65">
            <v>21.67654400000001</v>
          </cell>
          <cell r="AG65">
            <v>470</v>
          </cell>
          <cell r="AH65">
            <v>512.27122000000008</v>
          </cell>
          <cell r="AI65">
            <v>8.9938765957446982</v>
          </cell>
          <cell r="AJ65">
            <v>95</v>
          </cell>
          <cell r="AK65">
            <v>85</v>
          </cell>
          <cell r="AL65">
            <v>-10.526315789473683</v>
          </cell>
          <cell r="AM65">
            <v>90</v>
          </cell>
          <cell r="AN65">
            <v>75</v>
          </cell>
          <cell r="AO65">
            <v>-16.666666666666664</v>
          </cell>
          <cell r="AP65">
            <v>95</v>
          </cell>
          <cell r="AQ65">
            <v>95</v>
          </cell>
          <cell r="AR65">
            <v>0</v>
          </cell>
          <cell r="AS65">
            <v>280</v>
          </cell>
          <cell r="AT65">
            <v>255</v>
          </cell>
          <cell r="AU65">
            <v>-8.9285714285714288</v>
          </cell>
          <cell r="AV65">
            <v>95</v>
          </cell>
          <cell r="AW65">
            <v>90</v>
          </cell>
          <cell r="AX65">
            <v>-5.2631578947368416</v>
          </cell>
          <cell r="AY65">
            <v>95</v>
          </cell>
          <cell r="AZ65">
            <v>90</v>
          </cell>
          <cell r="BA65">
            <v>-5.2631578947368416</v>
          </cell>
          <cell r="BB65">
            <v>93</v>
          </cell>
          <cell r="BC65">
            <v>90</v>
          </cell>
          <cell r="BD65">
            <v>-3.225806451612903</v>
          </cell>
          <cell r="BE65">
            <v>283</v>
          </cell>
          <cell r="BF65">
            <v>270</v>
          </cell>
          <cell r="BG65">
            <v>-4.5936395759717312</v>
          </cell>
          <cell r="BH65">
            <v>563</v>
          </cell>
          <cell r="BI65">
            <v>525</v>
          </cell>
          <cell r="BJ65">
            <v>-6.74955595026643</v>
          </cell>
          <cell r="BK65">
            <v>1033</v>
          </cell>
          <cell r="BL65">
            <v>1037.2712200000001</v>
          </cell>
          <cell r="BM65">
            <v>0.41347725072604891</v>
          </cell>
        </row>
        <row r="66">
          <cell r="C66">
            <v>61</v>
          </cell>
          <cell r="D66" t="str">
            <v>F/C Production+WP</v>
          </cell>
          <cell r="E66" t="str">
            <v>KTON</v>
          </cell>
          <cell r="F66">
            <v>83.3</v>
          </cell>
          <cell r="G66">
            <v>105.98062</v>
          </cell>
          <cell r="H66">
            <v>27.227635054021615</v>
          </cell>
          <cell r="I66">
            <v>68.599999999999994</v>
          </cell>
          <cell r="J66">
            <v>79.334182000000013</v>
          </cell>
          <cell r="K66">
            <v>15.647495626822186</v>
          </cell>
          <cell r="L66">
            <v>73.5</v>
          </cell>
          <cell r="M66">
            <v>31.430359999999993</v>
          </cell>
          <cell r="N66">
            <v>-57.237605442176879</v>
          </cell>
          <cell r="O66">
            <v>225.39999999999998</v>
          </cell>
          <cell r="P66">
            <v>216.74516199999999</v>
          </cell>
          <cell r="Q66">
            <v>-3.8397684117125039</v>
          </cell>
          <cell r="R66">
            <v>78.400000000000006</v>
          </cell>
          <cell r="S66">
            <v>115.306229</v>
          </cell>
          <cell r="T66">
            <v>47.074271683673466</v>
          </cell>
          <cell r="U66">
            <v>303.79999999999995</v>
          </cell>
          <cell r="V66">
            <v>332.05139099999997</v>
          </cell>
          <cell r="W66">
            <v>9.2993387096774249</v>
          </cell>
          <cell r="X66">
            <v>78.400000000000006</v>
          </cell>
          <cell r="Y66">
            <v>98</v>
          </cell>
          <cell r="Z66">
            <v>24.999999999999993</v>
          </cell>
          <cell r="AA66">
            <v>88.2</v>
          </cell>
          <cell r="AB66">
            <v>98</v>
          </cell>
          <cell r="AC66">
            <v>11.111111111111107</v>
          </cell>
          <cell r="AD66">
            <v>245</v>
          </cell>
          <cell r="AE66">
            <v>311.30622900000003</v>
          </cell>
          <cell r="AF66">
            <v>27.063766938775522</v>
          </cell>
          <cell r="AG66">
            <v>470.4</v>
          </cell>
          <cell r="AH66">
            <v>528.05139099999997</v>
          </cell>
          <cell r="AI66">
            <v>12.255822916666666</v>
          </cell>
          <cell r="AJ66">
            <v>93.1</v>
          </cell>
          <cell r="AK66">
            <v>83.3</v>
          </cell>
          <cell r="AL66">
            <v>-10.526315789473681</v>
          </cell>
          <cell r="AM66">
            <v>88.2</v>
          </cell>
          <cell r="AN66">
            <v>73.5</v>
          </cell>
          <cell r="AO66">
            <v>-16.666666666666668</v>
          </cell>
          <cell r="AP66">
            <v>93.1</v>
          </cell>
          <cell r="AQ66">
            <v>93.1</v>
          </cell>
          <cell r="AR66">
            <v>0</v>
          </cell>
          <cell r="AS66">
            <v>274.39999999999998</v>
          </cell>
          <cell r="AT66">
            <v>249.9</v>
          </cell>
          <cell r="AU66">
            <v>-8.9285714285714199</v>
          </cell>
          <cell r="AV66">
            <v>93.1</v>
          </cell>
          <cell r="AW66">
            <v>88.2</v>
          </cell>
          <cell r="AX66">
            <v>-5.2631578947368336</v>
          </cell>
          <cell r="AY66">
            <v>93.1</v>
          </cell>
          <cell r="AZ66">
            <v>88.2</v>
          </cell>
          <cell r="BA66">
            <v>-5.2631578947368336</v>
          </cell>
          <cell r="BB66">
            <v>91.14</v>
          </cell>
          <cell r="BC66">
            <v>81.904225199999985</v>
          </cell>
          <cell r="BD66">
            <v>-10.133612903225824</v>
          </cell>
          <cell r="BE66">
            <v>277.33999999999997</v>
          </cell>
          <cell r="BF66">
            <v>258.30422520000002</v>
          </cell>
          <cell r="BG66">
            <v>-6.86369611307419</v>
          </cell>
          <cell r="BH66">
            <v>551.74</v>
          </cell>
          <cell r="BI66">
            <v>508.2042252</v>
          </cell>
          <cell r="BJ66">
            <v>-7.8906323268206053</v>
          </cell>
          <cell r="BK66">
            <v>1022.14</v>
          </cell>
          <cell r="BL66">
            <v>1036.2556162000001</v>
          </cell>
          <cell r="BM66">
            <v>1.3809865771812169</v>
          </cell>
        </row>
        <row r="67">
          <cell r="C67">
            <v>62</v>
          </cell>
          <cell r="D67" t="str">
            <v>Stripping Ratio</v>
          </cell>
          <cell r="E67" t="str">
            <v>OB: ROM</v>
          </cell>
          <cell r="F67">
            <v>11.944777911164467</v>
          </cell>
          <cell r="G67">
            <v>12.440502612647482</v>
          </cell>
          <cell r="H67">
            <v>4.1501374506065458</v>
          </cell>
          <cell r="I67">
            <v>13.571428571428573</v>
          </cell>
          <cell r="J67">
            <v>14.302888696829317</v>
          </cell>
          <cell r="K67">
            <v>5.3897061871633785</v>
          </cell>
          <cell r="L67">
            <v>14</v>
          </cell>
          <cell r="M67">
            <v>13.005516545149341</v>
          </cell>
          <cell r="N67">
            <v>-7.1034532489332793</v>
          </cell>
          <cell r="O67">
            <v>13.11002661934339</v>
          </cell>
          <cell r="P67">
            <v>13.20411581781927</v>
          </cell>
          <cell r="Q67">
            <v>0.71768884387354515</v>
          </cell>
          <cell r="R67">
            <v>13.022959183673468</v>
          </cell>
          <cell r="S67">
            <v>9.6893725516571365</v>
          </cell>
          <cell r="T67">
            <v>-25.597766106765956</v>
          </cell>
          <cell r="U67">
            <v>13.087557603686639</v>
          </cell>
          <cell r="V67">
            <v>11.983606574645226</v>
          </cell>
          <cell r="W67">
            <v>-8.4351187782389641</v>
          </cell>
          <cell r="X67">
            <v>13.252551020408163</v>
          </cell>
          <cell r="Y67">
            <v>11.336734693877551</v>
          </cell>
          <cell r="Z67">
            <v>-14.45620789220404</v>
          </cell>
          <cell r="AA67">
            <v>11.553287981859411</v>
          </cell>
          <cell r="AB67">
            <v>11.163265306122449</v>
          </cell>
          <cell r="AC67">
            <v>-3.3758586849852805</v>
          </cell>
          <cell r="AD67">
            <v>12.567346938775509</v>
          </cell>
          <cell r="AE67">
            <v>10.6719516052719</v>
          </cell>
          <cell r="AF67">
            <v>-15.081905057108941</v>
          </cell>
          <cell r="AG67">
            <v>12.827380952380953</v>
          </cell>
          <cell r="AH67">
            <v>11.71130942500953</v>
          </cell>
          <cell r="AI67">
            <v>-8.7006968259117876</v>
          </cell>
          <cell r="AJ67">
            <v>11.439312567132117</v>
          </cell>
          <cell r="AK67">
            <v>12.06482593037215</v>
          </cell>
          <cell r="AL67">
            <v>5.4681027340513717</v>
          </cell>
          <cell r="AM67">
            <v>10.736961451247165</v>
          </cell>
          <cell r="AN67">
            <v>12.884353741496598</v>
          </cell>
          <cell r="AO67">
            <v>20.000000000000004</v>
          </cell>
          <cell r="AP67">
            <v>10.225563909774436</v>
          </cell>
          <cell r="AQ67">
            <v>10.225563909774436</v>
          </cell>
          <cell r="AR67">
            <v>0</v>
          </cell>
          <cell r="AS67">
            <v>10.801749271137027</v>
          </cell>
          <cell r="AT67">
            <v>11.620648259303721</v>
          </cell>
          <cell r="AU67">
            <v>7.5811701198697996</v>
          </cell>
          <cell r="AV67">
            <v>10.290010741138561</v>
          </cell>
          <cell r="AW67">
            <v>10.861678004535147</v>
          </cell>
          <cell r="AX67">
            <v>5.5555555555555491</v>
          </cell>
          <cell r="AY67">
            <v>9.5810955961331903</v>
          </cell>
          <cell r="AZ67">
            <v>10.056689342403628</v>
          </cell>
          <cell r="BA67">
            <v>4.9638764324862912</v>
          </cell>
          <cell r="BB67">
            <v>8.9422865920561776</v>
          </cell>
          <cell r="BC67">
            <v>9.9506465998533145</v>
          </cell>
          <cell r="BD67">
            <v>11.2763105657216</v>
          </cell>
          <cell r="BE67">
            <v>9.6091440109612751</v>
          </cell>
          <cell r="BF67">
            <v>10.297934530263348</v>
          </cell>
          <cell r="BG67">
            <v>7.1680736443991284</v>
          </cell>
          <cell r="BH67">
            <v>10.202269184760938</v>
          </cell>
          <cell r="BI67">
            <v>10.948354468738092</v>
          </cell>
          <cell r="BJ67">
            <v>7.3129347056591714</v>
          </cell>
          <cell r="BK67">
            <v>11.410374312716458</v>
          </cell>
          <cell r="BL67">
            <v>11.337138297391157</v>
          </cell>
          <cell r="BM67">
            <v>-0.64183709769873731</v>
          </cell>
        </row>
        <row r="68">
          <cell r="C68">
            <v>63</v>
          </cell>
          <cell r="D68" t="str">
            <v>ROM Stock</v>
          </cell>
          <cell r="E68" t="str">
            <v>KTON</v>
          </cell>
          <cell r="F68">
            <v>11.700000000000003</v>
          </cell>
          <cell r="G68">
            <v>14.085800000000017</v>
          </cell>
          <cell r="H68">
            <v>20.391452991453104</v>
          </cell>
          <cell r="I68">
            <v>13.100000000000009</v>
          </cell>
          <cell r="J68">
            <v>8.9484399999999997</v>
          </cell>
          <cell r="K68">
            <v>-31.69129770992371</v>
          </cell>
          <cell r="L68">
            <v>14.600000000000009</v>
          </cell>
          <cell r="M68">
            <v>10</v>
          </cell>
          <cell r="N68">
            <v>-31.506849315068536</v>
          </cell>
          <cell r="O68">
            <v>14.600000000000009</v>
          </cell>
          <cell r="P68">
            <v>10</v>
          </cell>
          <cell r="Q68">
            <v>-31.506849315068536</v>
          </cell>
          <cell r="R68">
            <v>16.200000000000003</v>
          </cell>
          <cell r="S68">
            <v>3.5757399999999953</v>
          </cell>
          <cell r="T68">
            <v>-77.927530864197564</v>
          </cell>
          <cell r="U68">
            <v>16.200000000000003</v>
          </cell>
          <cell r="V68">
            <v>3.5757399999999953</v>
          </cell>
          <cell r="W68">
            <v>-77.927530864197564</v>
          </cell>
          <cell r="X68">
            <v>17.799999999999997</v>
          </cell>
          <cell r="Y68">
            <v>3.5757399999999953</v>
          </cell>
          <cell r="Z68">
            <v>-79.911573033707882</v>
          </cell>
          <cell r="AA68">
            <v>19.599999999999994</v>
          </cell>
          <cell r="AB68">
            <v>3.5757399999999953</v>
          </cell>
          <cell r="AC68">
            <v>-81.756428571428586</v>
          </cell>
          <cell r="AD68">
            <v>19.599999999999994</v>
          </cell>
          <cell r="AE68">
            <v>3.5757399999999953</v>
          </cell>
          <cell r="AF68">
            <v>-81.756428571428586</v>
          </cell>
          <cell r="AG68">
            <v>19.599999999999994</v>
          </cell>
          <cell r="AH68">
            <v>3.5757399999999953</v>
          </cell>
          <cell r="AI68">
            <v>-81.756428571428586</v>
          </cell>
          <cell r="AJ68">
            <v>21.5</v>
          </cell>
          <cell r="AK68">
            <v>3.5757399999999953</v>
          </cell>
          <cell r="AL68">
            <v>-83.368651162790712</v>
          </cell>
          <cell r="AM68">
            <v>23.299999999999997</v>
          </cell>
          <cell r="AN68">
            <v>3.5757399999999953</v>
          </cell>
          <cell r="AO68">
            <v>-84.653476394849804</v>
          </cell>
          <cell r="AP68">
            <v>25.200000000000003</v>
          </cell>
          <cell r="AQ68">
            <v>3.5757399999999953</v>
          </cell>
          <cell r="AR68">
            <v>-85.810555555555567</v>
          </cell>
          <cell r="AS68">
            <v>25.200000000000003</v>
          </cell>
          <cell r="AT68">
            <v>3.5757399999999953</v>
          </cell>
          <cell r="AU68">
            <v>-85.810555555555567</v>
          </cell>
          <cell r="AV68">
            <v>27.100000000000009</v>
          </cell>
          <cell r="AW68">
            <v>3.5757399999999953</v>
          </cell>
          <cell r="AX68">
            <v>-86.805387453874559</v>
          </cell>
          <cell r="AY68">
            <v>29.000000000000014</v>
          </cell>
          <cell r="AZ68">
            <v>3.5757399999999953</v>
          </cell>
          <cell r="BA68">
            <v>-87.669862068965529</v>
          </cell>
          <cell r="BB68">
            <v>30.860000000000014</v>
          </cell>
          <cell r="BC68">
            <v>10</v>
          </cell>
          <cell r="BD68">
            <v>-67.595593000648108</v>
          </cell>
          <cell r="BE68">
            <v>30.860000000000014</v>
          </cell>
          <cell r="BF68">
            <v>10</v>
          </cell>
          <cell r="BG68">
            <v>-67.595593000648108</v>
          </cell>
          <cell r="BH68">
            <v>30.860000000000014</v>
          </cell>
          <cell r="BI68">
            <v>10</v>
          </cell>
          <cell r="BJ68">
            <v>-67.595593000648108</v>
          </cell>
          <cell r="BK68">
            <v>30.860000000000014</v>
          </cell>
          <cell r="BL68">
            <v>10</v>
          </cell>
          <cell r="BM68">
            <v>-67.595593000648108</v>
          </cell>
        </row>
        <row r="69">
          <cell r="C69">
            <v>64</v>
          </cell>
          <cell r="D69" t="str">
            <v>F/C Stock</v>
          </cell>
          <cell r="E69" t="str">
            <v>KTON</v>
          </cell>
          <cell r="F69">
            <v>20</v>
          </cell>
          <cell r="G69">
            <v>24.442998999999997</v>
          </cell>
          <cell r="H69">
            <v>22.214994999999984</v>
          </cell>
          <cell r="I69">
            <v>20</v>
          </cell>
          <cell r="J69">
            <v>1.8381959999999999</v>
          </cell>
          <cell r="K69">
            <v>-90.80901999999999</v>
          </cell>
          <cell r="L69">
            <v>20</v>
          </cell>
          <cell r="M69">
            <v>6.7096879999999874</v>
          </cell>
          <cell r="N69">
            <v>-66.451560000000072</v>
          </cell>
          <cell r="O69">
            <v>20</v>
          </cell>
          <cell r="P69">
            <v>6.7096879999999874</v>
          </cell>
          <cell r="Q69">
            <v>-66.451560000000072</v>
          </cell>
          <cell r="R69">
            <v>20</v>
          </cell>
          <cell r="S69">
            <v>10.712937999999999</v>
          </cell>
          <cell r="T69">
            <v>-46.435310000000001</v>
          </cell>
          <cell r="U69">
            <v>20</v>
          </cell>
          <cell r="V69">
            <v>10.712937999999999</v>
          </cell>
          <cell r="W69">
            <v>-46.435310000000001</v>
          </cell>
          <cell r="X69">
            <v>20</v>
          </cell>
          <cell r="Y69">
            <v>10.702937999999994</v>
          </cell>
          <cell r="Z69">
            <v>-46.485310000000027</v>
          </cell>
          <cell r="AA69">
            <v>20</v>
          </cell>
          <cell r="AB69">
            <v>10.692937999999989</v>
          </cell>
          <cell r="AC69">
            <v>-46.535310000000052</v>
          </cell>
          <cell r="AD69">
            <v>20</v>
          </cell>
          <cell r="AE69">
            <v>10.692937999999989</v>
          </cell>
          <cell r="AF69">
            <v>-46.535310000000052</v>
          </cell>
          <cell r="AG69">
            <v>20</v>
          </cell>
          <cell r="AH69">
            <v>10.692937999999989</v>
          </cell>
          <cell r="AI69">
            <v>-46.535310000000052</v>
          </cell>
          <cell r="AJ69">
            <v>20</v>
          </cell>
          <cell r="AK69">
            <v>10.682937999999984</v>
          </cell>
          <cell r="AL69">
            <v>-46.585310000000078</v>
          </cell>
          <cell r="AM69">
            <v>20</v>
          </cell>
          <cell r="AN69">
            <v>10.672937999999979</v>
          </cell>
          <cell r="AO69">
            <v>-46.635310000000111</v>
          </cell>
          <cell r="AP69">
            <v>20</v>
          </cell>
          <cell r="AQ69">
            <v>10.662937999999974</v>
          </cell>
          <cell r="AR69">
            <v>-46.685310000000129</v>
          </cell>
          <cell r="AS69">
            <v>20</v>
          </cell>
          <cell r="AT69">
            <v>10.662937999999974</v>
          </cell>
          <cell r="AU69">
            <v>-46.685310000000129</v>
          </cell>
          <cell r="AV69">
            <v>20</v>
          </cell>
          <cell r="AW69">
            <v>10.652937999999969</v>
          </cell>
          <cell r="AX69">
            <v>-46.735310000000155</v>
          </cell>
          <cell r="AY69">
            <v>20</v>
          </cell>
          <cell r="AZ69">
            <v>10.642937999999964</v>
          </cell>
          <cell r="BA69">
            <v>-46.78531000000018</v>
          </cell>
          <cell r="BB69">
            <v>20</v>
          </cell>
          <cell r="BC69">
            <v>10.632937999999958</v>
          </cell>
          <cell r="BD69">
            <v>-46.835310000000206</v>
          </cell>
          <cell r="BE69">
            <v>20</v>
          </cell>
          <cell r="BF69">
            <v>10.632937999999958</v>
          </cell>
          <cell r="BG69">
            <v>-46.835310000000206</v>
          </cell>
          <cell r="BH69">
            <v>20</v>
          </cell>
          <cell r="BI69">
            <v>10.632937999999958</v>
          </cell>
          <cell r="BJ69">
            <v>-46.835310000000206</v>
          </cell>
          <cell r="BK69">
            <v>20</v>
          </cell>
          <cell r="BL69">
            <v>10.632937999999958</v>
          </cell>
          <cell r="BM69">
            <v>-46.835310000000206</v>
          </cell>
        </row>
        <row r="70">
          <cell r="C70">
            <v>65</v>
          </cell>
          <cell r="D70" t="str">
            <v>Coal Barging</v>
          </cell>
          <cell r="E70" t="str">
            <v>KTON</v>
          </cell>
          <cell r="F70">
            <v>98.3</v>
          </cell>
          <cell r="G70">
            <v>112.061914</v>
          </cell>
          <cell r="H70">
            <v>13.999912512716181</v>
          </cell>
          <cell r="I70">
            <v>68.599999999999994</v>
          </cell>
          <cell r="J70">
            <v>101.938985</v>
          </cell>
          <cell r="K70">
            <v>48.599103498542291</v>
          </cell>
          <cell r="L70">
            <v>73.5</v>
          </cell>
          <cell r="M70">
            <v>26.548868000000002</v>
          </cell>
          <cell r="N70">
            <v>-63.879091156462586</v>
          </cell>
          <cell r="O70">
            <v>240.39999999999998</v>
          </cell>
          <cell r="P70">
            <v>240.549767</v>
          </cell>
          <cell r="Q70">
            <v>6.229908485857967E-2</v>
          </cell>
          <cell r="R70">
            <v>78.400000000000006</v>
          </cell>
          <cell r="S70">
            <v>111.31297900000001</v>
          </cell>
          <cell r="T70">
            <v>41.980840561224497</v>
          </cell>
          <cell r="U70">
            <v>318.79999999999995</v>
          </cell>
          <cell r="V70">
            <v>351.86274600000002</v>
          </cell>
          <cell r="W70">
            <v>10.370999372647448</v>
          </cell>
          <cell r="X70">
            <v>78.400000000000006</v>
          </cell>
          <cell r="Y70">
            <v>98</v>
          </cell>
          <cell r="Z70">
            <v>24.999999999999993</v>
          </cell>
          <cell r="AA70">
            <v>88.2</v>
          </cell>
          <cell r="AB70">
            <v>98</v>
          </cell>
          <cell r="AC70">
            <v>0</v>
          </cell>
          <cell r="AD70">
            <v>245</v>
          </cell>
          <cell r="AE70">
            <v>307.31297900000004</v>
          </cell>
          <cell r="AF70">
            <v>25.433868979591857</v>
          </cell>
          <cell r="AG70">
            <v>485.4</v>
          </cell>
          <cell r="AH70">
            <v>547.86274600000002</v>
          </cell>
          <cell r="AI70">
            <v>12.868303667078706</v>
          </cell>
          <cell r="AJ70">
            <v>93.1</v>
          </cell>
          <cell r="AK70">
            <v>83.3</v>
          </cell>
          <cell r="AL70">
            <v>-10.526315789473681</v>
          </cell>
          <cell r="AM70">
            <v>88.2</v>
          </cell>
          <cell r="AN70">
            <v>73.5</v>
          </cell>
          <cell r="AO70">
            <v>-16.666666666666668</v>
          </cell>
          <cell r="AP70">
            <v>93.1</v>
          </cell>
          <cell r="AQ70">
            <v>93.1</v>
          </cell>
          <cell r="AR70">
            <v>0</v>
          </cell>
          <cell r="AS70">
            <v>274.39999999999998</v>
          </cell>
          <cell r="AT70">
            <v>249.9</v>
          </cell>
          <cell r="AU70">
            <v>-8.9285714285714199</v>
          </cell>
          <cell r="AV70">
            <v>93.1</v>
          </cell>
          <cell r="AW70">
            <v>88.2</v>
          </cell>
          <cell r="AX70">
            <v>-5.2631578947368336</v>
          </cell>
          <cell r="AY70">
            <v>93.1</v>
          </cell>
          <cell r="AZ70">
            <v>88.2</v>
          </cell>
          <cell r="BA70">
            <v>-5.2631578947368336</v>
          </cell>
          <cell r="BB70">
            <v>91.14</v>
          </cell>
          <cell r="BC70">
            <v>81.904225199999985</v>
          </cell>
          <cell r="BD70">
            <v>-10.133612903225824</v>
          </cell>
          <cell r="BE70">
            <v>277.33999999999997</v>
          </cell>
          <cell r="BF70">
            <v>258.30422520000002</v>
          </cell>
          <cell r="BG70">
            <v>-6.86369611307419</v>
          </cell>
          <cell r="BH70">
            <v>551.74</v>
          </cell>
          <cell r="BI70">
            <v>508.2042252</v>
          </cell>
          <cell r="BJ70">
            <v>-7.8906323268206053</v>
          </cell>
          <cell r="BK70">
            <v>1037.1400000000001</v>
          </cell>
          <cell r="BL70">
            <v>1056.0669712000001</v>
          </cell>
          <cell r="BM70">
            <v>1.8249196058391366</v>
          </cell>
        </row>
        <row r="71">
          <cell r="C71">
            <v>66</v>
          </cell>
          <cell r="D71" t="str">
            <v>Sales</v>
          </cell>
          <cell r="E71" t="str">
            <v>KTON</v>
          </cell>
          <cell r="F71">
            <v>65</v>
          </cell>
          <cell r="G71">
            <v>101.61500000000001</v>
          </cell>
          <cell r="H71">
            <v>56.330769230769242</v>
          </cell>
          <cell r="I71">
            <v>72.599999999999994</v>
          </cell>
          <cell r="J71">
            <v>144.15099999999998</v>
          </cell>
          <cell r="K71">
            <v>98.555096418732774</v>
          </cell>
          <cell r="L71">
            <v>87.2</v>
          </cell>
          <cell r="M71">
            <v>34.516999999999996</v>
          </cell>
          <cell r="N71">
            <v>-60.416284403669728</v>
          </cell>
          <cell r="O71">
            <v>224.8</v>
          </cell>
          <cell r="P71">
            <v>280.28300000000002</v>
          </cell>
          <cell r="Q71">
            <v>24.681049822064058</v>
          </cell>
          <cell r="R71">
            <v>90.1</v>
          </cell>
          <cell r="S71">
            <v>112.207379</v>
          </cell>
          <cell r="T71">
            <v>24.536491675915663</v>
          </cell>
          <cell r="U71">
            <v>314.89999999999998</v>
          </cell>
          <cell r="V71">
            <v>392.49037900000002</v>
          </cell>
          <cell r="W71">
            <v>24.639688472530977</v>
          </cell>
          <cell r="X71">
            <v>72.600000000000009</v>
          </cell>
          <cell r="Y71">
            <v>14.599999999999996</v>
          </cell>
          <cell r="Z71">
            <v>-79.889807162534439</v>
          </cell>
          <cell r="AA71">
            <v>99</v>
          </cell>
          <cell r="AB71">
            <v>84.5</v>
          </cell>
          <cell r="AC71">
            <v>-14.646464646464647</v>
          </cell>
          <cell r="AD71">
            <v>261.7</v>
          </cell>
          <cell r="AE71">
            <v>211.307379</v>
          </cell>
          <cell r="AF71">
            <v>-19.255873519296902</v>
          </cell>
          <cell r="AG71">
            <v>486.5</v>
          </cell>
          <cell r="AH71">
            <v>491.59037899999998</v>
          </cell>
          <cell r="AI71">
            <v>1.0463266187050326</v>
          </cell>
          <cell r="AJ71">
            <v>90</v>
          </cell>
          <cell r="AK71">
            <v>109.64999999999999</v>
          </cell>
          <cell r="AL71">
            <v>21.833333333333325</v>
          </cell>
          <cell r="AM71">
            <v>90</v>
          </cell>
          <cell r="AN71">
            <v>90</v>
          </cell>
          <cell r="AO71">
            <v>0</v>
          </cell>
          <cell r="AP71">
            <v>109</v>
          </cell>
          <cell r="AQ71">
            <v>103.25</v>
          </cell>
          <cell r="AR71">
            <v>-5.2752293577981657</v>
          </cell>
          <cell r="AS71">
            <v>289</v>
          </cell>
          <cell r="AT71">
            <v>302.89999999999998</v>
          </cell>
          <cell r="AU71">
            <v>4.8096885813148704</v>
          </cell>
          <cell r="AV71">
            <v>88.6</v>
          </cell>
          <cell r="AW71">
            <v>87.25</v>
          </cell>
          <cell r="AX71">
            <v>-1.5237020316027023</v>
          </cell>
          <cell r="AY71">
            <v>90</v>
          </cell>
          <cell r="AZ71">
            <v>90.8</v>
          </cell>
          <cell r="BA71">
            <v>0.88888888888888573</v>
          </cell>
          <cell r="BB71">
            <v>70</v>
          </cell>
          <cell r="BC71">
            <v>83.25</v>
          </cell>
          <cell r="BD71">
            <v>18.928571428571427</v>
          </cell>
          <cell r="BE71">
            <v>248.6</v>
          </cell>
          <cell r="BF71">
            <v>261.3</v>
          </cell>
          <cell r="BG71">
            <v>5.1086082059533462</v>
          </cell>
          <cell r="BH71">
            <v>537.6</v>
          </cell>
          <cell r="BI71">
            <v>564.20000000000005</v>
          </cell>
          <cell r="BJ71">
            <v>4.9479166666666705</v>
          </cell>
          <cell r="BK71">
            <v>1024.0999999999999</v>
          </cell>
          <cell r="BL71">
            <v>1055.790379</v>
          </cell>
          <cell r="BM71">
            <v>3.0944613807245505</v>
          </cell>
        </row>
        <row r="72">
          <cell r="C72">
            <v>67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row>
        <row r="73">
          <cell r="C73">
            <v>68</v>
          </cell>
          <cell r="D73">
            <v>0</v>
          </cell>
          <cell r="E73">
            <v>0</v>
          </cell>
          <cell r="F73" t="str">
            <v>JANUARY</v>
          </cell>
          <cell r="G73">
            <v>0</v>
          </cell>
          <cell r="H73">
            <v>0</v>
          </cell>
          <cell r="I73" t="str">
            <v>FEBRUARY</v>
          </cell>
          <cell r="J73">
            <v>0</v>
          </cell>
          <cell r="K73">
            <v>0</v>
          </cell>
          <cell r="L73" t="str">
            <v>MARCH</v>
          </cell>
          <cell r="M73">
            <v>0</v>
          </cell>
          <cell r="N73">
            <v>0</v>
          </cell>
          <cell r="O73" t="str">
            <v>Q1</v>
          </cell>
          <cell r="P73">
            <v>0</v>
          </cell>
          <cell r="Q73">
            <v>0</v>
          </cell>
          <cell r="R73" t="str">
            <v>APRIL</v>
          </cell>
          <cell r="S73">
            <v>0</v>
          </cell>
          <cell r="T73">
            <v>0</v>
          </cell>
          <cell r="U73" t="str">
            <v>JANUARY - APRIL</v>
          </cell>
          <cell r="V73">
            <v>0</v>
          </cell>
          <cell r="W73">
            <v>0</v>
          </cell>
          <cell r="X73" t="str">
            <v>MAY</v>
          </cell>
          <cell r="Y73">
            <v>0</v>
          </cell>
          <cell r="Z73">
            <v>0</v>
          </cell>
          <cell r="AA73" t="str">
            <v>JUNE</v>
          </cell>
          <cell r="AB73">
            <v>0</v>
          </cell>
          <cell r="AC73">
            <v>0</v>
          </cell>
          <cell r="AD73" t="str">
            <v>Q2</v>
          </cell>
          <cell r="AE73">
            <v>0</v>
          </cell>
          <cell r="AF73">
            <v>0</v>
          </cell>
          <cell r="AG73" t="str">
            <v>1st HALF</v>
          </cell>
          <cell r="AH73">
            <v>0</v>
          </cell>
          <cell r="AI73">
            <v>0</v>
          </cell>
          <cell r="AJ73" t="str">
            <v>JULY</v>
          </cell>
          <cell r="AK73">
            <v>0</v>
          </cell>
          <cell r="AL73">
            <v>0</v>
          </cell>
          <cell r="AM73" t="str">
            <v>AUGUST</v>
          </cell>
          <cell r="AN73">
            <v>0</v>
          </cell>
          <cell r="AO73">
            <v>0</v>
          </cell>
          <cell r="AP73" t="str">
            <v>SEPTEMBER</v>
          </cell>
          <cell r="AQ73">
            <v>0</v>
          </cell>
          <cell r="AR73">
            <v>0</v>
          </cell>
          <cell r="AS73" t="str">
            <v>Q3</v>
          </cell>
          <cell r="AT73">
            <v>0</v>
          </cell>
          <cell r="AU73">
            <v>0</v>
          </cell>
          <cell r="AV73" t="str">
            <v>OCTOBER</v>
          </cell>
          <cell r="AW73">
            <v>0</v>
          </cell>
          <cell r="AX73">
            <v>0</v>
          </cell>
          <cell r="AY73" t="str">
            <v>NOVEMBER</v>
          </cell>
          <cell r="AZ73">
            <v>0</v>
          </cell>
          <cell r="BA73">
            <v>0</v>
          </cell>
          <cell r="BB73" t="str">
            <v>DECEMBER</v>
          </cell>
          <cell r="BC73">
            <v>0</v>
          </cell>
          <cell r="BD73">
            <v>0</v>
          </cell>
          <cell r="BE73" t="str">
            <v>Q4</v>
          </cell>
          <cell r="BF73">
            <v>0</v>
          </cell>
          <cell r="BG73">
            <v>0</v>
          </cell>
          <cell r="BH73" t="str">
            <v>2nd HALF</v>
          </cell>
          <cell r="BI73">
            <v>0</v>
          </cell>
          <cell r="BJ73">
            <v>0</v>
          </cell>
          <cell r="BK73" t="str">
            <v>TOTAL 2012</v>
          </cell>
          <cell r="BL73">
            <v>0</v>
          </cell>
          <cell r="BM73">
            <v>0</v>
          </cell>
        </row>
        <row r="74">
          <cell r="C74">
            <v>69</v>
          </cell>
          <cell r="D74">
            <v>0</v>
          </cell>
          <cell r="E74">
            <v>0</v>
          </cell>
          <cell r="F74" t="str">
            <v>Plan</v>
          </cell>
          <cell r="G74" t="str">
            <v>Actual</v>
          </cell>
          <cell r="H74" t="str">
            <v>% var</v>
          </cell>
          <cell r="I74" t="str">
            <v>Plan</v>
          </cell>
          <cell r="J74" t="str">
            <v>Actual</v>
          </cell>
          <cell r="K74" t="str">
            <v>% var</v>
          </cell>
          <cell r="L74" t="str">
            <v>Plan</v>
          </cell>
          <cell r="M74" t="str">
            <v>Actual</v>
          </cell>
          <cell r="N74" t="str">
            <v>% var</v>
          </cell>
          <cell r="O74" t="str">
            <v>Plan</v>
          </cell>
          <cell r="P74" t="str">
            <v>Actual</v>
          </cell>
          <cell r="Q74" t="str">
            <v>% var</v>
          </cell>
          <cell r="R74" t="str">
            <v>Plan</v>
          </cell>
          <cell r="S74" t="str">
            <v>Est</v>
          </cell>
          <cell r="T74" t="str">
            <v>% var</v>
          </cell>
          <cell r="U74" t="str">
            <v>Plan</v>
          </cell>
          <cell r="V74" t="str">
            <v>Est.</v>
          </cell>
          <cell r="W74" t="str">
            <v>% var</v>
          </cell>
          <cell r="X74" t="str">
            <v>Plan</v>
          </cell>
          <cell r="Y74" t="str">
            <v>Est</v>
          </cell>
          <cell r="Z74" t="str">
            <v>% var</v>
          </cell>
          <cell r="AA74" t="str">
            <v>Plan</v>
          </cell>
          <cell r="AB74" t="str">
            <v>Est</v>
          </cell>
          <cell r="AC74" t="str">
            <v>% var</v>
          </cell>
          <cell r="AD74" t="str">
            <v>Plan</v>
          </cell>
          <cell r="AE74" t="str">
            <v>Est.</v>
          </cell>
          <cell r="AF74" t="str">
            <v>% var</v>
          </cell>
          <cell r="AG74" t="str">
            <v>Plan</v>
          </cell>
          <cell r="AH74" t="str">
            <v>Est</v>
          </cell>
          <cell r="AI74" t="str">
            <v>% var</v>
          </cell>
          <cell r="AJ74" t="str">
            <v>Plan</v>
          </cell>
          <cell r="AK74" t="str">
            <v>Est</v>
          </cell>
          <cell r="AL74" t="str">
            <v>% var</v>
          </cell>
          <cell r="AM74" t="str">
            <v>Plan</v>
          </cell>
          <cell r="AN74" t="str">
            <v>Est</v>
          </cell>
          <cell r="AO74" t="str">
            <v>% var</v>
          </cell>
          <cell r="AP74" t="str">
            <v>Plan</v>
          </cell>
          <cell r="AQ74" t="str">
            <v>Est</v>
          </cell>
          <cell r="AR74" t="str">
            <v>% var</v>
          </cell>
          <cell r="AS74" t="str">
            <v>Plan</v>
          </cell>
          <cell r="AT74" t="str">
            <v>Est.</v>
          </cell>
          <cell r="AU74" t="str">
            <v>% var</v>
          </cell>
          <cell r="AV74" t="str">
            <v>Plan</v>
          </cell>
          <cell r="AW74" t="str">
            <v>Est</v>
          </cell>
          <cell r="AX74" t="str">
            <v>% var</v>
          </cell>
          <cell r="AY74" t="str">
            <v>Plan</v>
          </cell>
          <cell r="AZ74" t="str">
            <v>Est</v>
          </cell>
          <cell r="BA74" t="str">
            <v>% var</v>
          </cell>
          <cell r="BB74" t="str">
            <v>Plan</v>
          </cell>
          <cell r="BC74" t="str">
            <v>Est</v>
          </cell>
          <cell r="BD74" t="str">
            <v>% var</v>
          </cell>
          <cell r="BE74" t="str">
            <v>Plan</v>
          </cell>
          <cell r="BF74" t="str">
            <v>Est.</v>
          </cell>
          <cell r="BG74" t="str">
            <v>% var</v>
          </cell>
          <cell r="BH74" t="str">
            <v>Plan</v>
          </cell>
          <cell r="BI74" t="str">
            <v>Est.</v>
          </cell>
          <cell r="BJ74" t="str">
            <v>% var</v>
          </cell>
          <cell r="BK74" t="str">
            <v>Plan</v>
          </cell>
          <cell r="BL74" t="str">
            <v>Est</v>
          </cell>
          <cell r="BM74" t="str">
            <v>% var</v>
          </cell>
        </row>
        <row r="75">
          <cell r="C75">
            <v>70</v>
          </cell>
          <cell r="D75" t="str">
            <v>OB Removal</v>
          </cell>
          <cell r="E75" t="str">
            <v>KBCM</v>
          </cell>
          <cell r="F75">
            <v>6410.7133344156682</v>
          </cell>
          <cell r="G75">
            <v>6991.1719829298618</v>
          </cell>
          <cell r="H75">
            <v>9.0545095098547552</v>
          </cell>
          <cell r="I75">
            <v>6272.0776007532831</v>
          </cell>
          <cell r="J75">
            <v>6544.6544190361183</v>
          </cell>
          <cell r="K75">
            <v>4.3458776442768876</v>
          </cell>
          <cell r="L75">
            <v>7074.9979649651286</v>
          </cell>
          <cell r="M75">
            <v>7485.7132472158064</v>
          </cell>
          <cell r="N75">
            <v>5.8051646697922701</v>
          </cell>
          <cell r="O75">
            <v>19757.788900134081</v>
          </cell>
          <cell r="P75">
            <v>21021.539649181788</v>
          </cell>
          <cell r="Q75">
            <v>6.3962154643687441</v>
          </cell>
          <cell r="R75">
            <v>7019.0004154992675</v>
          </cell>
          <cell r="S75">
            <v>7244.1289115</v>
          </cell>
          <cell r="T75">
            <v>3.2074153394207889</v>
          </cell>
          <cell r="U75">
            <v>26776.789315633348</v>
          </cell>
          <cell r="V75">
            <v>28265.668560681788</v>
          </cell>
          <cell r="W75">
            <v>5.5603352123294831</v>
          </cell>
          <cell r="X75">
            <v>7385.5741302982369</v>
          </cell>
          <cell r="Y75">
            <v>7275.4481089705059</v>
          </cell>
          <cell r="Z75">
            <v>-1.491096282900406</v>
          </cell>
          <cell r="AA75">
            <v>7500.2129588880753</v>
          </cell>
          <cell r="AB75">
            <v>7500.476752186587</v>
          </cell>
          <cell r="AC75">
            <v>3.5171441125427514E-3</v>
          </cell>
          <cell r="AD75">
            <v>21904.787504685581</v>
          </cell>
          <cell r="AE75">
            <v>22020.053772657091</v>
          </cell>
          <cell r="AF75">
            <v>0.52621495619098868</v>
          </cell>
          <cell r="AG75">
            <v>41662.576404819658</v>
          </cell>
          <cell r="AH75">
            <v>43041.593421838879</v>
          </cell>
          <cell r="AI75">
            <v>3.3099657678868182</v>
          </cell>
          <cell r="AJ75">
            <v>7633.1886019400145</v>
          </cell>
          <cell r="AK75">
            <v>7633.2043686339612</v>
          </cell>
          <cell r="AL75">
            <v>2.0655449208616529E-4</v>
          </cell>
          <cell r="AM75">
            <v>7244.591899094059</v>
          </cell>
          <cell r="AN75">
            <v>7244.2955159032881</v>
          </cell>
          <cell r="AO75">
            <v>-4.0910957428533972E-3</v>
          </cell>
          <cell r="AP75">
            <v>7573.4276648966597</v>
          </cell>
          <cell r="AQ75">
            <v>7573.0900867778691</v>
          </cell>
          <cell r="AR75">
            <v>-4.4574020341580029E-3</v>
          </cell>
          <cell r="AS75">
            <v>22451.208165930733</v>
          </cell>
          <cell r="AT75">
            <v>22450.589971315119</v>
          </cell>
          <cell r="AU75">
            <v>-2.7535026669611488E-3</v>
          </cell>
          <cell r="AV75">
            <v>7607.8966911735861</v>
          </cell>
          <cell r="AW75">
            <v>7607.6586824294136</v>
          </cell>
          <cell r="AX75">
            <v>-3.1284434296880606E-3</v>
          </cell>
          <cell r="AY75">
            <v>6943.4259843463988</v>
          </cell>
          <cell r="AZ75">
            <v>6944.0571969318262</v>
          </cell>
          <cell r="BA75">
            <v>9.090794470200397E-3</v>
          </cell>
          <cell r="BB75">
            <v>6335.066532530589</v>
          </cell>
          <cell r="BC75">
            <v>6335.042159740502</v>
          </cell>
          <cell r="BD75">
            <v>-3.8472824179265554E-4</v>
          </cell>
          <cell r="BE75">
            <v>20886.389208050576</v>
          </cell>
          <cell r="BF75">
            <v>20886.75803910174</v>
          </cell>
          <cell r="BG75">
            <v>1.7658918805465056E-3</v>
          </cell>
          <cell r="BH75">
            <v>43337.597373981305</v>
          </cell>
          <cell r="BI75">
            <v>43337.348010416856</v>
          </cell>
          <cell r="BJ75">
            <v>-5.7539775981975936E-4</v>
          </cell>
          <cell r="BK75">
            <v>85000.173778800978</v>
          </cell>
          <cell r="BL75">
            <v>86378.941432255742</v>
          </cell>
          <cell r="BM75">
            <v>1.6220762760353657</v>
          </cell>
        </row>
        <row r="76">
          <cell r="C76">
            <v>71</v>
          </cell>
          <cell r="D76" t="str">
            <v>ROM Production</v>
          </cell>
          <cell r="E76" t="str">
            <v>KTON</v>
          </cell>
          <cell r="F76">
            <v>558.67485931533793</v>
          </cell>
          <cell r="G76">
            <v>606.04472539999995</v>
          </cell>
          <cell r="H76">
            <v>8.4789686335115029</v>
          </cell>
          <cell r="I76">
            <v>561.63133722842258</v>
          </cell>
          <cell r="J76">
            <v>520.844358754415</v>
          </cell>
          <cell r="K76">
            <v>-7.2622333852106618</v>
          </cell>
          <cell r="L76">
            <v>619.60302505614186</v>
          </cell>
          <cell r="M76">
            <v>635.72571587294362</v>
          </cell>
          <cell r="N76">
            <v>2.6021000809899042</v>
          </cell>
          <cell r="O76">
            <v>1739.9092215999024</v>
          </cell>
          <cell r="P76">
            <v>1762.6148000273583</v>
          </cell>
          <cell r="Q76">
            <v>1.3049863835181854</v>
          </cell>
          <cell r="R76">
            <v>622.17741878120523</v>
          </cell>
          <cell r="S76">
            <v>600.91612029892462</v>
          </cell>
          <cell r="T76">
            <v>-3.4172404591490571</v>
          </cell>
          <cell r="U76">
            <v>2362.0866403811078</v>
          </cell>
          <cell r="V76">
            <v>2363.5309203262832</v>
          </cell>
          <cell r="W76">
            <v>6.1144240879426069E-2</v>
          </cell>
          <cell r="X76">
            <v>641.58899762799638</v>
          </cell>
          <cell r="Y76">
            <v>635.51752376158697</v>
          </cell>
          <cell r="Z76">
            <v>-0.94631826431813981</v>
          </cell>
          <cell r="AA76">
            <v>668.03960292100624</v>
          </cell>
          <cell r="AB76">
            <v>678.03960292100624</v>
          </cell>
          <cell r="AC76">
            <v>1.4969172420729182</v>
          </cell>
          <cell r="AD76">
            <v>1931.8060193302078</v>
          </cell>
          <cell r="AE76">
            <v>1914.4732469815178</v>
          </cell>
          <cell r="AF76">
            <v>-0.89723151161417336</v>
          </cell>
          <cell r="AG76">
            <v>3671.7152409301102</v>
          </cell>
          <cell r="AH76">
            <v>3677.0880470088759</v>
          </cell>
          <cell r="AI76">
            <v>0.14632959601204554</v>
          </cell>
          <cell r="AJ76">
            <v>651.21564120338189</v>
          </cell>
          <cell r="AK76">
            <v>651.21564120338189</v>
          </cell>
          <cell r="AL76">
            <v>0</v>
          </cell>
          <cell r="AM76">
            <v>700.65067459069201</v>
          </cell>
          <cell r="AN76">
            <v>700.65067459069201</v>
          </cell>
          <cell r="AO76">
            <v>0</v>
          </cell>
          <cell r="AP76">
            <v>726.520316431428</v>
          </cell>
          <cell r="AQ76">
            <v>726.520316431428</v>
          </cell>
          <cell r="AR76">
            <v>0</v>
          </cell>
          <cell r="AS76">
            <v>2078.3866322255017</v>
          </cell>
          <cell r="AT76">
            <v>2078.3866322255017</v>
          </cell>
          <cell r="AU76">
            <v>0</v>
          </cell>
          <cell r="AV76">
            <v>729.520316431428</v>
          </cell>
          <cell r="AW76">
            <v>729.520316431428</v>
          </cell>
          <cell r="AX76">
            <v>0</v>
          </cell>
          <cell r="AY76">
            <v>688.520316431428</v>
          </cell>
          <cell r="AZ76">
            <v>688.520316431428</v>
          </cell>
          <cell r="BA76">
            <v>0</v>
          </cell>
          <cell r="BB76">
            <v>632.86513200640013</v>
          </cell>
          <cell r="BC76">
            <v>632.86513200640013</v>
          </cell>
          <cell r="BD76">
            <v>0</v>
          </cell>
          <cell r="BE76">
            <v>2050.905764869256</v>
          </cell>
          <cell r="BF76">
            <v>2050.905764869256</v>
          </cell>
          <cell r="BG76">
            <v>0</v>
          </cell>
          <cell r="BH76">
            <v>4129.2923970947577</v>
          </cell>
          <cell r="BI76">
            <v>4129.2923970947577</v>
          </cell>
          <cell r="BJ76">
            <v>0</v>
          </cell>
          <cell r="BK76">
            <v>7801.0076380248684</v>
          </cell>
          <cell r="BL76">
            <v>7806.3804441036336</v>
          </cell>
          <cell r="BM76">
            <v>6.8873231870410223E-2</v>
          </cell>
        </row>
        <row r="77">
          <cell r="C77">
            <v>72</v>
          </cell>
          <cell r="D77" t="str">
            <v>Washplant</v>
          </cell>
          <cell r="E77" t="str">
            <v>KTON</v>
          </cell>
          <cell r="F77">
            <v>5</v>
          </cell>
          <cell r="G77">
            <v>7.1940999999999997</v>
          </cell>
          <cell r="H77">
            <v>43.881999999999991</v>
          </cell>
          <cell r="I77">
            <v>5</v>
          </cell>
          <cell r="J77">
            <v>7.2908999999999997</v>
          </cell>
          <cell r="K77">
            <v>45.817999999999991</v>
          </cell>
          <cell r="L77">
            <v>5</v>
          </cell>
          <cell r="M77">
            <v>7.0305</v>
          </cell>
          <cell r="N77">
            <v>40.61</v>
          </cell>
          <cell r="O77">
            <v>15</v>
          </cell>
          <cell r="P77">
            <v>21.515499999999999</v>
          </cell>
          <cell r="Q77">
            <v>43.43666666666666</v>
          </cell>
          <cell r="R77">
            <v>5</v>
          </cell>
          <cell r="S77">
            <v>4.8727399999999985</v>
          </cell>
          <cell r="T77">
            <v>-2.5452000000000297</v>
          </cell>
          <cell r="U77">
            <v>20</v>
          </cell>
          <cell r="V77">
            <v>26.388239999999996</v>
          </cell>
          <cell r="W77">
            <v>31.941199999999981</v>
          </cell>
          <cell r="X77">
            <v>5</v>
          </cell>
          <cell r="Y77">
            <v>5</v>
          </cell>
          <cell r="Z77">
            <v>0</v>
          </cell>
          <cell r="AA77">
            <v>5</v>
          </cell>
          <cell r="AB77">
            <v>5</v>
          </cell>
          <cell r="AC77">
            <v>0</v>
          </cell>
          <cell r="AD77">
            <v>15</v>
          </cell>
          <cell r="AE77">
            <v>14.872739999999999</v>
          </cell>
          <cell r="AF77">
            <v>-0.84840000000000992</v>
          </cell>
          <cell r="AG77">
            <v>30</v>
          </cell>
          <cell r="AH77">
            <v>36.388239999999996</v>
          </cell>
          <cell r="AI77">
            <v>21.29413333333332</v>
          </cell>
          <cell r="AJ77">
            <v>5</v>
          </cell>
          <cell r="AK77">
            <v>5</v>
          </cell>
          <cell r="AL77">
            <v>0</v>
          </cell>
          <cell r="AM77">
            <v>5</v>
          </cell>
          <cell r="AN77">
            <v>5</v>
          </cell>
          <cell r="AO77">
            <v>0</v>
          </cell>
          <cell r="AP77">
            <v>5</v>
          </cell>
          <cell r="AQ77">
            <v>5</v>
          </cell>
          <cell r="AR77">
            <v>0</v>
          </cell>
          <cell r="AS77">
            <v>15</v>
          </cell>
          <cell r="AT77">
            <v>15</v>
          </cell>
          <cell r="AU77">
            <v>0</v>
          </cell>
          <cell r="AV77">
            <v>5</v>
          </cell>
          <cell r="AW77">
            <v>5</v>
          </cell>
          <cell r="AX77">
            <v>0</v>
          </cell>
          <cell r="AY77">
            <v>5</v>
          </cell>
          <cell r="AZ77">
            <v>5</v>
          </cell>
          <cell r="BA77">
            <v>0</v>
          </cell>
          <cell r="BB77">
            <v>5</v>
          </cell>
          <cell r="BC77">
            <v>5</v>
          </cell>
          <cell r="BD77">
            <v>0</v>
          </cell>
          <cell r="BE77">
            <v>15</v>
          </cell>
          <cell r="BF77">
            <v>15</v>
          </cell>
          <cell r="BG77">
            <v>0</v>
          </cell>
          <cell r="BH77">
            <v>30</v>
          </cell>
          <cell r="BI77">
            <v>30</v>
          </cell>
          <cell r="BJ77">
            <v>0</v>
          </cell>
          <cell r="BK77">
            <v>60</v>
          </cell>
          <cell r="BL77">
            <v>66.388239999999996</v>
          </cell>
          <cell r="BM77">
            <v>10.64706666666666</v>
          </cell>
        </row>
        <row r="78">
          <cell r="C78">
            <v>73</v>
          </cell>
          <cell r="D78" t="str">
            <v>F/C Prod (incl WP)</v>
          </cell>
          <cell r="E78" t="str">
            <v>KTON</v>
          </cell>
          <cell r="F78">
            <v>570</v>
          </cell>
          <cell r="G78">
            <v>713.37058265999985</v>
          </cell>
          <cell r="H78">
            <v>25.152733799999975</v>
          </cell>
          <cell r="I78">
            <v>580</v>
          </cell>
          <cell r="J78">
            <v>609.93658000000005</v>
          </cell>
          <cell r="K78">
            <v>5.161479310344836</v>
          </cell>
          <cell r="L78">
            <v>590</v>
          </cell>
          <cell r="M78">
            <v>648.84168</v>
          </cell>
          <cell r="N78">
            <v>9.9731661016949147</v>
          </cell>
          <cell r="O78">
            <v>1740</v>
          </cell>
          <cell r="P78">
            <v>1972.1488426599999</v>
          </cell>
          <cell r="Q78">
            <v>13.341887509195397</v>
          </cell>
          <cell r="R78">
            <v>620</v>
          </cell>
          <cell r="S78">
            <v>542.72025000000008</v>
          </cell>
          <cell r="T78">
            <v>-12.464475806451599</v>
          </cell>
          <cell r="U78">
            <v>2360</v>
          </cell>
          <cell r="V78">
            <v>2514.8690926600002</v>
          </cell>
          <cell r="W78">
            <v>6.5622496889830604</v>
          </cell>
          <cell r="X78">
            <v>630</v>
          </cell>
          <cell r="Y78">
            <v>567</v>
          </cell>
          <cell r="Z78">
            <v>-10</v>
          </cell>
          <cell r="AA78">
            <v>630</v>
          </cell>
          <cell r="AB78">
            <v>581</v>
          </cell>
          <cell r="AC78">
            <v>-7.7777777777777777</v>
          </cell>
          <cell r="AD78">
            <v>1880</v>
          </cell>
          <cell r="AE78">
            <v>1690.7202500000001</v>
          </cell>
          <cell r="AF78">
            <v>-10.068071808510634</v>
          </cell>
          <cell r="AG78">
            <v>3620</v>
          </cell>
          <cell r="AH78">
            <v>3662.8690926600002</v>
          </cell>
          <cell r="AI78">
            <v>1.1842290790055305</v>
          </cell>
          <cell r="AJ78">
            <v>630</v>
          </cell>
          <cell r="AK78">
            <v>576</v>
          </cell>
          <cell r="AL78">
            <v>-8.5714285714285712</v>
          </cell>
          <cell r="AM78">
            <v>680</v>
          </cell>
          <cell r="AN78">
            <v>741.5</v>
          </cell>
          <cell r="AO78">
            <v>9.0441176470588225</v>
          </cell>
          <cell r="AP78">
            <v>700</v>
          </cell>
          <cell r="AQ78">
            <v>761.5</v>
          </cell>
          <cell r="AR78">
            <v>8.7857142857142847</v>
          </cell>
          <cell r="AS78">
            <v>2010</v>
          </cell>
          <cell r="AT78">
            <v>2079</v>
          </cell>
          <cell r="AU78">
            <v>3.4328358208955225</v>
          </cell>
          <cell r="AV78">
            <v>700</v>
          </cell>
          <cell r="AW78">
            <v>761.5</v>
          </cell>
          <cell r="AX78">
            <v>8.7857142857142847</v>
          </cell>
          <cell r="AY78">
            <v>700</v>
          </cell>
          <cell r="AZ78">
            <v>761.5</v>
          </cell>
          <cell r="BA78">
            <v>8.7857142857142847</v>
          </cell>
          <cell r="BB78">
            <v>655</v>
          </cell>
          <cell r="BC78">
            <v>660</v>
          </cell>
          <cell r="BD78">
            <v>0.76335877862595414</v>
          </cell>
          <cell r="BE78">
            <v>2055</v>
          </cell>
          <cell r="BF78">
            <v>2183</v>
          </cell>
          <cell r="BG78">
            <v>6.228710462287105</v>
          </cell>
          <cell r="BH78">
            <v>4065</v>
          </cell>
          <cell r="BI78">
            <v>4262</v>
          </cell>
          <cell r="BJ78">
            <v>4.8462484624846249</v>
          </cell>
          <cell r="BK78">
            <v>7685</v>
          </cell>
          <cell r="BL78">
            <v>7924.8690926600002</v>
          </cell>
          <cell r="BM78">
            <v>3.1212634048145764</v>
          </cell>
        </row>
        <row r="79">
          <cell r="C79">
            <v>74</v>
          </cell>
          <cell r="D79" t="str">
            <v>Stripping Ratio</v>
          </cell>
          <cell r="E79" t="str">
            <v>OB: F/C</v>
          </cell>
          <cell r="F79">
            <v>11.246865498974856</v>
          </cell>
          <cell r="G79">
            <v>9.8001966339309092</v>
          </cell>
          <cell r="H79">
            <v>-12.862862680947055</v>
          </cell>
          <cell r="I79">
            <v>10.813926897850488</v>
          </cell>
          <cell r="J79">
            <v>10.730057244699307</v>
          </cell>
          <cell r="K79">
            <v>-0.7755707426490196</v>
          </cell>
          <cell r="L79">
            <v>11.991521974517168</v>
          </cell>
          <cell r="M79">
            <v>11.537041281342788</v>
          </cell>
          <cell r="N79">
            <v>-3.7900167646791121</v>
          </cell>
          <cell r="O79">
            <v>11.355051092031081</v>
          </cell>
          <cell r="P79">
            <v>10.659205428342975</v>
          </cell>
          <cell r="Q79">
            <v>-6.1280716224733389</v>
          </cell>
          <cell r="R79">
            <v>11.320968412095592</v>
          </cell>
          <cell r="S79">
            <v>13.347813927156761</v>
          </cell>
          <cell r="T79">
            <v>17.903464096725493</v>
          </cell>
          <cell r="U79">
            <v>11.346097167641249</v>
          </cell>
          <cell r="V79">
            <v>11.239419436653433</v>
          </cell>
          <cell r="W79">
            <v>-0.94021520714680129</v>
          </cell>
          <cell r="X79">
            <v>11.723133540155931</v>
          </cell>
          <cell r="Y79">
            <v>12.831478146332461</v>
          </cell>
          <cell r="Z79">
            <v>9.4543374634439914</v>
          </cell>
          <cell r="AA79">
            <v>11.905099934742976</v>
          </cell>
          <cell r="AB79">
            <v>12.909598540768652</v>
          </cell>
          <cell r="AC79">
            <v>8.4375487104834814</v>
          </cell>
          <cell r="AD79">
            <v>11.651482715258288</v>
          </cell>
          <cell r="AE79">
            <v>13.024066975395304</v>
          </cell>
          <cell r="AF79">
            <v>11.780339838976353</v>
          </cell>
          <cell r="AG79">
            <v>11.508999006856259</v>
          </cell>
          <cell r="AH79">
            <v>11.75078670108349</v>
          </cell>
          <cell r="AI79">
            <v>2.1008577208425385</v>
          </cell>
          <cell r="AJ79">
            <v>12.116172384031769</v>
          </cell>
          <cell r="AK79">
            <v>13.252090917767294</v>
          </cell>
          <cell r="AL79">
            <v>9.3752259189757243</v>
          </cell>
          <cell r="AM79">
            <v>10.653811616314792</v>
          </cell>
          <cell r="AN79">
            <v>9.7697849169295861</v>
          </cell>
          <cell r="AO79">
            <v>-8.297750431699443</v>
          </cell>
          <cell r="AP79">
            <v>10.8191823784238</v>
          </cell>
          <cell r="AQ79">
            <v>9.9449640010214964</v>
          </cell>
          <cell r="AR79">
            <v>-8.0802628777727019</v>
          </cell>
          <cell r="AS79">
            <v>11.169755306433201</v>
          </cell>
          <cell r="AT79">
            <v>10.798744574947147</v>
          </cell>
          <cell r="AU79">
            <v>-3.3215654354788868</v>
          </cell>
          <cell r="AV79">
            <v>10.868423844533694</v>
          </cell>
          <cell r="AW79">
            <v>9.990359399119388</v>
          </cell>
          <cell r="AX79">
            <v>-8.0790412480640565</v>
          </cell>
          <cell r="AY79">
            <v>9.9191799776377128</v>
          </cell>
          <cell r="AZ79">
            <v>9.1189194969557796</v>
          </cell>
          <cell r="BA79">
            <v>-8.0678088560352741</v>
          </cell>
          <cell r="BB79">
            <v>9.6718573015734179</v>
          </cell>
          <cell r="BC79">
            <v>9.5985487268795477</v>
          </cell>
          <cell r="BD79">
            <v>-0.75795757120966167</v>
          </cell>
          <cell r="BE79">
            <v>10.163693045280086</v>
          </cell>
          <cell r="BF79">
            <v>9.5679148140640127</v>
          </cell>
          <cell r="BG79">
            <v>-5.8618282602773641</v>
          </cell>
          <cell r="BH79">
            <v>10.661155565555056</v>
          </cell>
          <cell r="BI79">
            <v>10.168312531773077</v>
          </cell>
          <cell r="BJ79">
            <v>-4.6227918798436516</v>
          </cell>
          <cell r="BK79">
            <v>11.06053009483422</v>
          </cell>
          <cell r="BL79">
            <v>10.899731014138741</v>
          </cell>
          <cell r="BM79">
            <v>-1.4538098926251297</v>
          </cell>
        </row>
        <row r="80">
          <cell r="C80">
            <v>75</v>
          </cell>
          <cell r="D80" t="str">
            <v>S/R                          (OB/ (FC+WP)</v>
          </cell>
          <cell r="E80">
            <v>0</v>
          </cell>
          <cell r="F80" t="e">
            <v>#REF!</v>
          </cell>
          <cell r="G80" t="e">
            <v>#REF!</v>
          </cell>
          <cell r="H80" t="e">
            <v>#REF!</v>
          </cell>
          <cell r="I80" t="e">
            <v>#REF!</v>
          </cell>
          <cell r="J80" t="e">
            <v>#REF!</v>
          </cell>
          <cell r="K80" t="e">
            <v>#REF!</v>
          </cell>
          <cell r="L80" t="e">
            <v>#REF!</v>
          </cell>
          <cell r="M80" t="e">
            <v>#REF!</v>
          </cell>
          <cell r="N80" t="e">
            <v>#REF!</v>
          </cell>
          <cell r="O80" t="e">
            <v>#REF!</v>
          </cell>
          <cell r="P80" t="e">
            <v>#REF!</v>
          </cell>
          <cell r="Q80" t="e">
            <v>#REF!</v>
          </cell>
          <cell r="R80" t="e">
            <v>#REF!</v>
          </cell>
          <cell r="S80" t="e">
            <v>#REF!</v>
          </cell>
          <cell r="T80" t="e">
            <v>#REF!</v>
          </cell>
          <cell r="U80" t="e">
            <v>#REF!</v>
          </cell>
          <cell r="V80" t="e">
            <v>#REF!</v>
          </cell>
          <cell r="W80" t="e">
            <v>#REF!</v>
          </cell>
          <cell r="X80" t="e">
            <v>#REF!</v>
          </cell>
          <cell r="Y80" t="e">
            <v>#REF!</v>
          </cell>
          <cell r="Z80" t="e">
            <v>#REF!</v>
          </cell>
          <cell r="AA80" t="e">
            <v>#REF!</v>
          </cell>
          <cell r="AB80" t="e">
            <v>#REF!</v>
          </cell>
          <cell r="AC80" t="e">
            <v>#REF!</v>
          </cell>
          <cell r="AD80" t="e">
            <v>#REF!</v>
          </cell>
          <cell r="AE80" t="e">
            <v>#REF!</v>
          </cell>
          <cell r="AF80" t="e">
            <v>#REF!</v>
          </cell>
          <cell r="AG80" t="e">
            <v>#REF!</v>
          </cell>
          <cell r="AH80" t="e">
            <v>#REF!</v>
          </cell>
          <cell r="AI80" t="e">
            <v>#REF!</v>
          </cell>
          <cell r="AJ80" t="e">
            <v>#REF!</v>
          </cell>
          <cell r="AK80" t="e">
            <v>#REF!</v>
          </cell>
          <cell r="AL80" t="e">
            <v>#REF!</v>
          </cell>
          <cell r="AM80" t="e">
            <v>#REF!</v>
          </cell>
          <cell r="AN80" t="e">
            <v>#REF!</v>
          </cell>
          <cell r="AO80" t="e">
            <v>#REF!</v>
          </cell>
          <cell r="AP80" t="e">
            <v>#REF!</v>
          </cell>
          <cell r="AQ80" t="e">
            <v>#REF!</v>
          </cell>
          <cell r="AR80" t="e">
            <v>#REF!</v>
          </cell>
          <cell r="AS80" t="e">
            <v>#REF!</v>
          </cell>
          <cell r="AT80" t="e">
            <v>#REF!</v>
          </cell>
          <cell r="AU80" t="e">
            <v>#REF!</v>
          </cell>
          <cell r="AV80" t="e">
            <v>#REF!</v>
          </cell>
          <cell r="AW80" t="e">
            <v>#REF!</v>
          </cell>
          <cell r="AX80" t="e">
            <v>#REF!</v>
          </cell>
          <cell r="AY80" t="e">
            <v>#REF!</v>
          </cell>
          <cell r="AZ80" t="e">
            <v>#REF!</v>
          </cell>
          <cell r="BA80" t="e">
            <v>#REF!</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row>
        <row r="81">
          <cell r="C81">
            <v>76</v>
          </cell>
          <cell r="D81" t="str">
            <v>Hauling</v>
          </cell>
          <cell r="E81" t="str">
            <v>KTON</v>
          </cell>
          <cell r="F81">
            <v>570</v>
          </cell>
          <cell r="G81">
            <v>775.75536</v>
          </cell>
          <cell r="H81">
            <v>36.097431578947372</v>
          </cell>
          <cell r="I81">
            <v>580</v>
          </cell>
          <cell r="J81">
            <v>590.6816</v>
          </cell>
          <cell r="K81">
            <v>1.8416551724137937</v>
          </cell>
          <cell r="L81">
            <v>590</v>
          </cell>
          <cell r="M81">
            <v>536.67831999999999</v>
          </cell>
          <cell r="N81">
            <v>-9.0375728813559348</v>
          </cell>
          <cell r="O81">
            <v>1740</v>
          </cell>
          <cell r="P81">
            <v>1903.11528</v>
          </cell>
          <cell r="Q81">
            <v>9.374441379310344</v>
          </cell>
          <cell r="R81">
            <v>620</v>
          </cell>
          <cell r="S81">
            <v>620.86586000000011</v>
          </cell>
          <cell r="T81">
            <v>0.13965483870969542</v>
          </cell>
          <cell r="U81">
            <v>2360</v>
          </cell>
          <cell r="V81">
            <v>2523.9811399999999</v>
          </cell>
          <cell r="W81">
            <v>6.948353389830503</v>
          </cell>
          <cell r="X81">
            <v>630</v>
          </cell>
          <cell r="Y81">
            <v>567</v>
          </cell>
          <cell r="Z81">
            <v>-10</v>
          </cell>
          <cell r="AA81">
            <v>630</v>
          </cell>
          <cell r="AB81">
            <v>581</v>
          </cell>
          <cell r="AC81">
            <v>-7.7777777777777777</v>
          </cell>
          <cell r="AD81">
            <v>1880</v>
          </cell>
          <cell r="AE81">
            <v>1768.8658600000001</v>
          </cell>
          <cell r="AF81">
            <v>-5.9113904255319083</v>
          </cell>
          <cell r="AG81">
            <v>3620</v>
          </cell>
          <cell r="AH81">
            <v>3671.9811399999999</v>
          </cell>
          <cell r="AI81">
            <v>1.4359430939226483</v>
          </cell>
          <cell r="AJ81">
            <v>630</v>
          </cell>
          <cell r="AK81">
            <v>576</v>
          </cell>
          <cell r="AL81">
            <v>-8.5714285714285712</v>
          </cell>
          <cell r="AM81">
            <v>680</v>
          </cell>
          <cell r="AN81">
            <v>741.5</v>
          </cell>
          <cell r="AO81">
            <v>9.0441176470588225</v>
          </cell>
          <cell r="AP81">
            <v>700</v>
          </cell>
          <cell r="AQ81">
            <v>761.5</v>
          </cell>
          <cell r="AR81">
            <v>8.7857142857142847</v>
          </cell>
          <cell r="AS81">
            <v>2010</v>
          </cell>
          <cell r="AT81">
            <v>2079</v>
          </cell>
          <cell r="AU81">
            <v>3.4328358208955225</v>
          </cell>
          <cell r="AV81">
            <v>700</v>
          </cell>
          <cell r="AW81">
            <v>761.5</v>
          </cell>
          <cell r="AX81">
            <v>8.7857142857142847</v>
          </cell>
          <cell r="AY81">
            <v>700</v>
          </cell>
          <cell r="AZ81">
            <v>761.5</v>
          </cell>
          <cell r="BA81">
            <v>8.7857142857142847</v>
          </cell>
          <cell r="BB81">
            <v>655</v>
          </cell>
          <cell r="BC81">
            <v>660</v>
          </cell>
          <cell r="BD81">
            <v>0.76335877862595414</v>
          </cell>
          <cell r="BE81">
            <v>2055</v>
          </cell>
          <cell r="BF81">
            <v>2183</v>
          </cell>
          <cell r="BG81">
            <v>6.228710462287105</v>
          </cell>
          <cell r="BH81">
            <v>4065</v>
          </cell>
          <cell r="BI81">
            <v>4262</v>
          </cell>
          <cell r="BJ81">
            <v>4.8462484624846249</v>
          </cell>
          <cell r="BK81">
            <v>7685</v>
          </cell>
          <cell r="BL81">
            <v>7933.9811399999999</v>
          </cell>
          <cell r="BM81">
            <v>3.2398326610279748</v>
          </cell>
        </row>
        <row r="82">
          <cell r="C82">
            <v>77</v>
          </cell>
          <cell r="D82" t="str">
            <v>ROM stock</v>
          </cell>
          <cell r="E82" t="str">
            <v>KTON</v>
          </cell>
          <cell r="F82">
            <v>517.83012317757971</v>
          </cell>
          <cell r="G82">
            <v>640.07602606110004</v>
          </cell>
          <cell r="H82">
            <v>23.607337119242576</v>
          </cell>
          <cell r="I82">
            <v>495.57237709954779</v>
          </cell>
          <cell r="J82">
            <v>580.64277716879997</v>
          </cell>
          <cell r="K82">
            <v>17.16608995988566</v>
          </cell>
          <cell r="L82">
            <v>520.02416152631895</v>
          </cell>
          <cell r="M82">
            <v>531.03860919420003</v>
          </cell>
          <cell r="N82">
            <v>2.118064598297253</v>
          </cell>
          <cell r="O82">
            <v>520.02416152631895</v>
          </cell>
          <cell r="P82">
            <v>531.03860919420003</v>
          </cell>
          <cell r="Q82">
            <v>2.118064598297253</v>
          </cell>
          <cell r="R82">
            <v>517.01172377227749</v>
          </cell>
          <cell r="S82">
            <v>567.00740822609998</v>
          </cell>
          <cell r="T82">
            <v>9.6701258704616038</v>
          </cell>
          <cell r="U82">
            <v>517.01172377227749</v>
          </cell>
          <cell r="V82">
            <v>567.00740822609998</v>
          </cell>
          <cell r="W82">
            <v>9.6701258704616038</v>
          </cell>
          <cell r="X82">
            <v>523.13469118232535</v>
          </cell>
          <cell r="Y82">
            <v>635.52493198768707</v>
          </cell>
          <cell r="Z82">
            <v>21.483996894060105</v>
          </cell>
          <cell r="AA82">
            <v>555.45271380323788</v>
          </cell>
          <cell r="AB82">
            <v>732.5645349086933</v>
          </cell>
          <cell r="AC82">
            <v>31.886030386412884</v>
          </cell>
          <cell r="AD82">
            <v>555.45271380323788</v>
          </cell>
          <cell r="AE82">
            <v>732.5645349086933</v>
          </cell>
          <cell r="AF82">
            <v>31.886030386412884</v>
          </cell>
          <cell r="AG82">
            <v>555.45271380323788</v>
          </cell>
          <cell r="AH82">
            <v>732.5645349086933</v>
          </cell>
          <cell r="AI82">
            <v>31.886030386412884</v>
          </cell>
          <cell r="AJ82">
            <v>571.49143251173507</v>
          </cell>
          <cell r="AK82">
            <v>807.7801761120752</v>
          </cell>
          <cell r="AL82">
            <v>41.345981786960238</v>
          </cell>
          <cell r="AM82">
            <v>586.44685074244001</v>
          </cell>
          <cell r="AN82">
            <v>766.9308507027672</v>
          </cell>
          <cell r="AO82">
            <v>30.775849462203603</v>
          </cell>
          <cell r="AP82">
            <v>607.08897058598313</v>
          </cell>
          <cell r="AQ82">
            <v>731.9511671341952</v>
          </cell>
          <cell r="AR82">
            <v>20.567363697563273</v>
          </cell>
          <cell r="AS82">
            <v>607.08897058598313</v>
          </cell>
          <cell r="AT82">
            <v>731.9511671341952</v>
          </cell>
          <cell r="AU82">
            <v>20.567363697563273</v>
          </cell>
          <cell r="AV82">
            <v>630.67454185489623</v>
          </cell>
          <cell r="AW82">
            <v>699.9714835656232</v>
          </cell>
          <cell r="AX82">
            <v>10.987749958467582</v>
          </cell>
          <cell r="AY82">
            <v>614.07586531219101</v>
          </cell>
          <cell r="AZ82">
            <v>626.9917999970512</v>
          </cell>
          <cell r="BA82">
            <v>2.1033125407548523</v>
          </cell>
          <cell r="BB82">
            <v>587.43103561313978</v>
          </cell>
          <cell r="BC82">
            <v>599.85693200345122</v>
          </cell>
          <cell r="BD82">
            <v>2.1152945004585475</v>
          </cell>
          <cell r="BE82">
            <v>587.43103561313978</v>
          </cell>
          <cell r="BF82">
            <v>599.85693200345122</v>
          </cell>
          <cell r="BG82">
            <v>2.1152945004585475</v>
          </cell>
          <cell r="BH82">
            <v>587.43103561313978</v>
          </cell>
          <cell r="BI82">
            <v>599.85693200345122</v>
          </cell>
          <cell r="BJ82">
            <v>2.1152945004585475</v>
          </cell>
          <cell r="BK82">
            <v>587.43103561313978</v>
          </cell>
          <cell r="BL82">
            <v>599.85693200345122</v>
          </cell>
          <cell r="BM82">
            <v>2.1152945004585475</v>
          </cell>
        </row>
        <row r="83">
          <cell r="C83">
            <v>78</v>
          </cell>
          <cell r="D83" t="str">
            <v>F/C stock</v>
          </cell>
          <cell r="E83" t="str">
            <v>KTON</v>
          </cell>
          <cell r="F83">
            <v>191.36879348000008</v>
          </cell>
          <cell r="G83">
            <v>150.85448733430002</v>
          </cell>
          <cell r="H83">
            <v>-21.1708008442527</v>
          </cell>
          <cell r="I83">
            <v>191.36879348000008</v>
          </cell>
          <cell r="J83">
            <v>299.91434896066568</v>
          </cell>
          <cell r="K83">
            <v>56.720614425574922</v>
          </cell>
          <cell r="L83">
            <v>191.36879348000008</v>
          </cell>
          <cell r="M83">
            <v>257.80015952473104</v>
          </cell>
          <cell r="N83">
            <v>34.713792586916057</v>
          </cell>
          <cell r="O83">
            <v>191.36879348000008</v>
          </cell>
          <cell r="P83">
            <v>257.80015952473104</v>
          </cell>
          <cell r="Q83">
            <v>34.713792586916057</v>
          </cell>
          <cell r="R83">
            <v>191.36879348000008</v>
          </cell>
          <cell r="S83">
            <v>259.2030452113334</v>
          </cell>
          <cell r="T83">
            <v>35.446872239607167</v>
          </cell>
          <cell r="U83">
            <v>191.36879348000008</v>
          </cell>
          <cell r="V83">
            <v>259.2030452113334</v>
          </cell>
          <cell r="W83">
            <v>35.446872239607167</v>
          </cell>
          <cell r="X83">
            <v>191.36879348000008</v>
          </cell>
          <cell r="Y83">
            <v>259.20304521133346</v>
          </cell>
          <cell r="Z83">
            <v>35.446872239607202</v>
          </cell>
          <cell r="AA83">
            <v>191.36879348000008</v>
          </cell>
          <cell r="AB83">
            <v>259.20304521133346</v>
          </cell>
          <cell r="AC83">
            <v>35.446872239607202</v>
          </cell>
          <cell r="AD83">
            <v>191.36879348000008</v>
          </cell>
          <cell r="AE83">
            <v>259.20304521133346</v>
          </cell>
          <cell r="AF83">
            <v>35.446872239607202</v>
          </cell>
          <cell r="AG83">
            <v>191.36879348000008</v>
          </cell>
          <cell r="AH83">
            <v>259.20304521133346</v>
          </cell>
          <cell r="AI83">
            <v>35.446872239607202</v>
          </cell>
          <cell r="AJ83">
            <v>191.36879348000008</v>
          </cell>
          <cell r="AK83">
            <v>259.20304521133346</v>
          </cell>
          <cell r="AL83">
            <v>35.446872239607202</v>
          </cell>
          <cell r="AM83">
            <v>191.36879348000008</v>
          </cell>
          <cell r="AN83">
            <v>259.20304521133346</v>
          </cell>
          <cell r="AO83">
            <v>35.446872239607202</v>
          </cell>
          <cell r="AP83">
            <v>191.36879348000008</v>
          </cell>
          <cell r="AQ83">
            <v>259.20304521133346</v>
          </cell>
          <cell r="AR83">
            <v>35.446872239607202</v>
          </cell>
          <cell r="AS83">
            <v>191.36879348000008</v>
          </cell>
          <cell r="AT83">
            <v>259.20304521133346</v>
          </cell>
          <cell r="AU83">
            <v>35.446872239607202</v>
          </cell>
          <cell r="AV83">
            <v>191.36879348000008</v>
          </cell>
          <cell r="AW83">
            <v>259.20304521133346</v>
          </cell>
          <cell r="AX83">
            <v>35.446872239607202</v>
          </cell>
          <cell r="AY83">
            <v>191.36879348000008</v>
          </cell>
          <cell r="AZ83">
            <v>259.20304521133346</v>
          </cell>
          <cell r="BA83">
            <v>35.446872239607202</v>
          </cell>
          <cell r="BB83">
            <v>191.36879348000008</v>
          </cell>
          <cell r="BC83">
            <v>259.20304521133346</v>
          </cell>
          <cell r="BD83">
            <v>35.446872239607202</v>
          </cell>
          <cell r="BE83">
            <v>191.36879348000008</v>
          </cell>
          <cell r="BF83">
            <v>259.20304521133346</v>
          </cell>
          <cell r="BG83">
            <v>35.446872239607202</v>
          </cell>
          <cell r="BH83">
            <v>191.36879348000008</v>
          </cell>
          <cell r="BI83">
            <v>259.20304521133346</v>
          </cell>
          <cell r="BJ83">
            <v>35.446872239607202</v>
          </cell>
          <cell r="BK83">
            <v>191.36879348000008</v>
          </cell>
          <cell r="BL83">
            <v>259.20304521133346</v>
          </cell>
          <cell r="BM83">
            <v>35.446872239607202</v>
          </cell>
        </row>
        <row r="84">
          <cell r="C84">
            <v>79</v>
          </cell>
          <cell r="D84" t="str">
            <v>Coal Barging</v>
          </cell>
          <cell r="E84" t="str">
            <v>KTON</v>
          </cell>
          <cell r="F84">
            <v>570</v>
          </cell>
          <cell r="G84">
            <v>684.69007499999998</v>
          </cell>
          <cell r="H84">
            <v>20.121065789473679</v>
          </cell>
          <cell r="I84">
            <v>580</v>
          </cell>
          <cell r="J84">
            <v>589.64241099999992</v>
          </cell>
          <cell r="K84">
            <v>1.6624846551724008</v>
          </cell>
          <cell r="L84">
            <v>590</v>
          </cell>
          <cell r="M84">
            <v>593.78279500000008</v>
          </cell>
          <cell r="N84">
            <v>0.64115169491526747</v>
          </cell>
          <cell r="O84">
            <v>1740</v>
          </cell>
          <cell r="P84">
            <v>1868.1152809999999</v>
          </cell>
          <cell r="Q84">
            <v>7.3629471839080392</v>
          </cell>
          <cell r="R84">
            <v>620</v>
          </cell>
          <cell r="S84">
            <v>577.17736400000001</v>
          </cell>
          <cell r="T84">
            <v>-6.9068767741935462</v>
          </cell>
          <cell r="U84">
            <v>2360</v>
          </cell>
          <cell r="V84">
            <v>2445.292645</v>
          </cell>
          <cell r="W84">
            <v>3.6140951271186439</v>
          </cell>
          <cell r="X84">
            <v>630</v>
          </cell>
          <cell r="Y84">
            <v>567</v>
          </cell>
          <cell r="Z84">
            <v>-10</v>
          </cell>
          <cell r="AA84">
            <v>630</v>
          </cell>
          <cell r="AB84">
            <v>581</v>
          </cell>
          <cell r="AC84">
            <v>-7.7777777777777777</v>
          </cell>
          <cell r="AD84">
            <v>1880</v>
          </cell>
          <cell r="AE84">
            <v>1725.1773640000001</v>
          </cell>
          <cell r="AF84">
            <v>-8.235246595744675</v>
          </cell>
          <cell r="AG84">
            <v>3620</v>
          </cell>
          <cell r="AH84">
            <v>3593.292645</v>
          </cell>
          <cell r="AI84">
            <v>-0.73777223756906096</v>
          </cell>
          <cell r="AJ84">
            <v>630</v>
          </cell>
          <cell r="AK84">
            <v>576</v>
          </cell>
          <cell r="AL84">
            <v>-8.5714285714285712</v>
          </cell>
          <cell r="AM84">
            <v>680</v>
          </cell>
          <cell r="AN84">
            <v>741.5</v>
          </cell>
          <cell r="AO84">
            <v>9.0441176470588225</v>
          </cell>
          <cell r="AP84">
            <v>700</v>
          </cell>
          <cell r="AQ84">
            <v>761.5</v>
          </cell>
          <cell r="AR84">
            <v>8.7857142857142847</v>
          </cell>
          <cell r="AS84">
            <v>2010</v>
          </cell>
          <cell r="AT84">
            <v>2079</v>
          </cell>
          <cell r="AU84">
            <v>3.4328358208955225</v>
          </cell>
          <cell r="AV84">
            <v>700</v>
          </cell>
          <cell r="AW84">
            <v>761.5</v>
          </cell>
          <cell r="AX84">
            <v>8.7857142857142847</v>
          </cell>
          <cell r="AY84">
            <v>700</v>
          </cell>
          <cell r="AZ84">
            <v>761.5</v>
          </cell>
          <cell r="BA84">
            <v>8.7857142857142847</v>
          </cell>
          <cell r="BB84">
            <v>655</v>
          </cell>
          <cell r="BC84">
            <v>660</v>
          </cell>
          <cell r="BD84">
            <v>0.76335877862595414</v>
          </cell>
          <cell r="BE84">
            <v>2055</v>
          </cell>
          <cell r="BF84">
            <v>2183</v>
          </cell>
          <cell r="BG84">
            <v>6.228710462287105</v>
          </cell>
          <cell r="BH84">
            <v>4065</v>
          </cell>
          <cell r="BI84">
            <v>4262</v>
          </cell>
          <cell r="BJ84">
            <v>4.8462484624846249</v>
          </cell>
          <cell r="BK84">
            <v>7685</v>
          </cell>
          <cell r="BL84">
            <v>7855.2926449999995</v>
          </cell>
          <cell r="BM84">
            <v>2.2159094990240669</v>
          </cell>
        </row>
        <row r="85">
          <cell r="C85">
            <v>80</v>
          </cell>
          <cell r="D85" t="str">
            <v>Coal Sales</v>
          </cell>
          <cell r="E85" t="str">
            <v>KTON</v>
          </cell>
          <cell r="F85">
            <v>778.3</v>
          </cell>
          <cell r="G85">
            <v>653.53994899999998</v>
          </cell>
          <cell r="H85">
            <v>-16.029815109854809</v>
          </cell>
          <cell r="I85">
            <v>760.2</v>
          </cell>
          <cell r="J85">
            <v>526.59809199999995</v>
          </cell>
          <cell r="K85">
            <v>-30.729006577216534</v>
          </cell>
          <cell r="L85">
            <v>654.29999999999995</v>
          </cell>
          <cell r="M85">
            <v>694.09300899999994</v>
          </cell>
          <cell r="N85">
            <v>6.081768149167047</v>
          </cell>
          <cell r="O85">
            <v>2192.8000000000002</v>
          </cell>
          <cell r="P85">
            <v>1874.2310499999999</v>
          </cell>
          <cell r="Q85">
            <v>-14.527952845676772</v>
          </cell>
          <cell r="R85">
            <v>686.9</v>
          </cell>
          <cell r="S85">
            <v>472.30755199999999</v>
          </cell>
          <cell r="T85">
            <v>-31.240711602853398</v>
          </cell>
          <cell r="U85">
            <v>2879.7000000000003</v>
          </cell>
          <cell r="V85">
            <v>2346.5386019999996</v>
          </cell>
          <cell r="W85">
            <v>-18.514477133034713</v>
          </cell>
          <cell r="X85">
            <v>585.70000000000005</v>
          </cell>
          <cell r="Y85">
            <v>744.3</v>
          </cell>
          <cell r="Z85">
            <v>27.078709236810639</v>
          </cell>
          <cell r="AA85">
            <v>632.5</v>
          </cell>
          <cell r="AB85">
            <v>558.95000000000005</v>
          </cell>
          <cell r="AC85">
            <v>-11.628458498023708</v>
          </cell>
          <cell r="AD85">
            <v>1905.1</v>
          </cell>
          <cell r="AE85">
            <v>1775.557552</v>
          </cell>
          <cell r="AF85">
            <v>-6.7997715605479989</v>
          </cell>
          <cell r="AG85">
            <v>4097.8999999999996</v>
          </cell>
          <cell r="AH85">
            <v>3649.7886019999996</v>
          </cell>
          <cell r="AI85">
            <v>-10.935147221747725</v>
          </cell>
          <cell r="AJ85">
            <v>600.29999999999995</v>
          </cell>
          <cell r="AK85">
            <v>650.52</v>
          </cell>
          <cell r="AL85">
            <v>8.3658170914542787</v>
          </cell>
          <cell r="AM85">
            <v>614.29999999999995</v>
          </cell>
          <cell r="AN85">
            <v>649.09999999999991</v>
          </cell>
          <cell r="AO85">
            <v>5.6649845352433594</v>
          </cell>
          <cell r="AP85">
            <v>625.29999999999995</v>
          </cell>
          <cell r="AQ85">
            <v>706.69999999999993</v>
          </cell>
          <cell r="AR85">
            <v>13.017751479289938</v>
          </cell>
          <cell r="AS85">
            <v>1839.8999999999999</v>
          </cell>
          <cell r="AT85">
            <v>2006.3199999999997</v>
          </cell>
          <cell r="AU85">
            <v>9.0450567965650244</v>
          </cell>
          <cell r="AV85">
            <v>644.9</v>
          </cell>
          <cell r="AW85">
            <v>710.55</v>
          </cell>
          <cell r="AX85">
            <v>10.17987284850364</v>
          </cell>
          <cell r="AY85">
            <v>602.29999999999995</v>
          </cell>
          <cell r="AZ85">
            <v>669.55</v>
          </cell>
          <cell r="BA85">
            <v>11.165532126847086</v>
          </cell>
          <cell r="BB85">
            <v>618</v>
          </cell>
          <cell r="BC85">
            <v>685.4</v>
          </cell>
          <cell r="BD85">
            <v>10.906148867313913</v>
          </cell>
          <cell r="BE85">
            <v>1865.1999999999998</v>
          </cell>
          <cell r="BF85">
            <v>2065.5</v>
          </cell>
          <cell r="BG85">
            <v>10.73879476731719</v>
          </cell>
          <cell r="BH85">
            <v>3705.0999999999995</v>
          </cell>
          <cell r="BI85">
            <v>4071.8199999999997</v>
          </cell>
          <cell r="BJ85">
            <v>9.8977085638714275</v>
          </cell>
          <cell r="BK85">
            <v>7803.0000000000009</v>
          </cell>
          <cell r="BL85">
            <v>7721.6086019999993</v>
          </cell>
          <cell r="BM85">
            <v>-1.043078277585564</v>
          </cell>
        </row>
        <row r="86">
          <cell r="C86">
            <v>81</v>
          </cell>
          <cell r="D86">
            <v>0</v>
          </cell>
          <cell r="E86">
            <v>0</v>
          </cell>
          <cell r="F86">
            <v>0</v>
          </cell>
          <cell r="G86">
            <v>0</v>
          </cell>
          <cell r="H86">
            <v>0</v>
          </cell>
          <cell r="I86">
            <v>0</v>
          </cell>
          <cell r="J86">
            <v>0</v>
          </cell>
          <cell r="K86">
            <v>0</v>
          </cell>
          <cell r="L86" t="str">
            <v xml:space="preserve"> </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row>
        <row r="87">
          <cell r="C87">
            <v>82</v>
          </cell>
          <cell r="D87">
            <v>0</v>
          </cell>
          <cell r="E87">
            <v>0</v>
          </cell>
          <cell r="F87" t="str">
            <v>JANUARY</v>
          </cell>
          <cell r="G87">
            <v>0</v>
          </cell>
          <cell r="H87">
            <v>0</v>
          </cell>
          <cell r="I87" t="str">
            <v>FEBRUARY</v>
          </cell>
          <cell r="J87">
            <v>0</v>
          </cell>
          <cell r="K87">
            <v>0</v>
          </cell>
          <cell r="L87" t="str">
            <v>MARCH</v>
          </cell>
          <cell r="M87">
            <v>0</v>
          </cell>
          <cell r="N87">
            <v>0</v>
          </cell>
          <cell r="O87" t="str">
            <v>Q1</v>
          </cell>
          <cell r="P87">
            <v>0</v>
          </cell>
          <cell r="Q87">
            <v>0</v>
          </cell>
          <cell r="R87" t="str">
            <v>APRIL</v>
          </cell>
          <cell r="S87">
            <v>0</v>
          </cell>
          <cell r="T87">
            <v>0</v>
          </cell>
          <cell r="U87" t="str">
            <v>JANUARY - APRIL</v>
          </cell>
          <cell r="V87">
            <v>0</v>
          </cell>
          <cell r="W87">
            <v>0</v>
          </cell>
          <cell r="X87" t="str">
            <v>MAY</v>
          </cell>
          <cell r="Y87">
            <v>0</v>
          </cell>
          <cell r="Z87">
            <v>0</v>
          </cell>
          <cell r="AA87" t="str">
            <v>JUNE</v>
          </cell>
          <cell r="AB87">
            <v>0</v>
          </cell>
          <cell r="AC87">
            <v>0</v>
          </cell>
          <cell r="AD87" t="str">
            <v>Q2</v>
          </cell>
          <cell r="AE87">
            <v>0</v>
          </cell>
          <cell r="AF87">
            <v>0</v>
          </cell>
          <cell r="AG87" t="str">
            <v>1st HALF</v>
          </cell>
          <cell r="AH87">
            <v>0</v>
          </cell>
          <cell r="AI87">
            <v>0</v>
          </cell>
          <cell r="AJ87" t="str">
            <v>JULY</v>
          </cell>
          <cell r="AK87">
            <v>0</v>
          </cell>
          <cell r="AL87">
            <v>0</v>
          </cell>
          <cell r="AM87" t="str">
            <v>AUGUST</v>
          </cell>
          <cell r="AN87">
            <v>0</v>
          </cell>
          <cell r="AO87">
            <v>0</v>
          </cell>
          <cell r="AP87" t="str">
            <v>SEPTEMBER</v>
          </cell>
          <cell r="AQ87">
            <v>0</v>
          </cell>
          <cell r="AR87">
            <v>0</v>
          </cell>
          <cell r="AS87" t="str">
            <v>Q3</v>
          </cell>
          <cell r="AT87">
            <v>0</v>
          </cell>
          <cell r="AU87">
            <v>0</v>
          </cell>
          <cell r="AV87" t="str">
            <v>OCTOBER</v>
          </cell>
          <cell r="AW87">
            <v>0</v>
          </cell>
          <cell r="AX87">
            <v>0</v>
          </cell>
          <cell r="AY87" t="str">
            <v>NOVEMBER</v>
          </cell>
          <cell r="AZ87">
            <v>0</v>
          </cell>
          <cell r="BA87">
            <v>0</v>
          </cell>
          <cell r="BB87" t="str">
            <v>DECEMBER</v>
          </cell>
          <cell r="BC87">
            <v>0</v>
          </cell>
          <cell r="BD87">
            <v>0</v>
          </cell>
          <cell r="BE87" t="str">
            <v>Q4</v>
          </cell>
          <cell r="BF87">
            <v>0</v>
          </cell>
          <cell r="BG87">
            <v>0</v>
          </cell>
          <cell r="BH87" t="str">
            <v>2nd HALF</v>
          </cell>
          <cell r="BI87">
            <v>0</v>
          </cell>
          <cell r="BJ87">
            <v>0</v>
          </cell>
          <cell r="BK87" t="str">
            <v>TOTAL 2012</v>
          </cell>
          <cell r="BL87">
            <v>0</v>
          </cell>
          <cell r="BM87">
            <v>0</v>
          </cell>
        </row>
        <row r="88">
          <cell r="C88">
            <v>83</v>
          </cell>
          <cell r="D88">
            <v>0</v>
          </cell>
          <cell r="E88">
            <v>0</v>
          </cell>
          <cell r="F88" t="str">
            <v>Plan</v>
          </cell>
          <cell r="G88" t="str">
            <v>Actual</v>
          </cell>
          <cell r="H88" t="str">
            <v>% var</v>
          </cell>
          <cell r="I88" t="str">
            <v>Plan</v>
          </cell>
          <cell r="J88" t="str">
            <v>Actual</v>
          </cell>
          <cell r="K88" t="str">
            <v>% var</v>
          </cell>
          <cell r="L88" t="str">
            <v>Plan</v>
          </cell>
          <cell r="M88" t="str">
            <v>Actual</v>
          </cell>
          <cell r="N88" t="str">
            <v>% var</v>
          </cell>
          <cell r="O88" t="str">
            <v>Plan</v>
          </cell>
          <cell r="P88" t="str">
            <v>Actual</v>
          </cell>
          <cell r="Q88" t="str">
            <v>% var</v>
          </cell>
          <cell r="R88" t="str">
            <v>Plan</v>
          </cell>
          <cell r="S88" t="str">
            <v>Est</v>
          </cell>
          <cell r="T88" t="str">
            <v>% var</v>
          </cell>
          <cell r="U88" t="str">
            <v>Plan</v>
          </cell>
          <cell r="V88" t="str">
            <v>Est.</v>
          </cell>
          <cell r="W88" t="str">
            <v>% var</v>
          </cell>
          <cell r="X88" t="str">
            <v>Plan</v>
          </cell>
          <cell r="Y88" t="str">
            <v>Est</v>
          </cell>
          <cell r="Z88" t="str">
            <v>% var</v>
          </cell>
          <cell r="AA88" t="str">
            <v>Plan</v>
          </cell>
          <cell r="AB88" t="str">
            <v>Est</v>
          </cell>
          <cell r="AC88" t="str">
            <v>% var</v>
          </cell>
          <cell r="AD88" t="str">
            <v>Plan</v>
          </cell>
          <cell r="AE88" t="str">
            <v>Est.</v>
          </cell>
          <cell r="AF88" t="str">
            <v>% var</v>
          </cell>
          <cell r="AG88" t="str">
            <v>Plan</v>
          </cell>
          <cell r="AH88" t="str">
            <v>Est</v>
          </cell>
          <cell r="AI88" t="str">
            <v>% var</v>
          </cell>
          <cell r="AJ88" t="str">
            <v>Plan</v>
          </cell>
          <cell r="AK88" t="str">
            <v>Est</v>
          </cell>
          <cell r="AL88" t="str">
            <v>% var</v>
          </cell>
          <cell r="AM88" t="str">
            <v>Plan</v>
          </cell>
          <cell r="AN88" t="str">
            <v>Est</v>
          </cell>
          <cell r="AO88" t="str">
            <v>% var</v>
          </cell>
          <cell r="AP88" t="str">
            <v>Plan</v>
          </cell>
          <cell r="AQ88" t="str">
            <v>Est</v>
          </cell>
          <cell r="AR88" t="str">
            <v>% var</v>
          </cell>
          <cell r="AS88" t="str">
            <v>Plan</v>
          </cell>
          <cell r="AT88" t="str">
            <v>Est.</v>
          </cell>
          <cell r="AU88" t="str">
            <v>% var</v>
          </cell>
          <cell r="AV88" t="str">
            <v>Plan</v>
          </cell>
          <cell r="AW88" t="str">
            <v>Est</v>
          </cell>
          <cell r="AX88" t="str">
            <v>% var</v>
          </cell>
          <cell r="AY88" t="str">
            <v>Plan</v>
          </cell>
          <cell r="AZ88" t="str">
            <v>Est</v>
          </cell>
          <cell r="BA88" t="str">
            <v>% var</v>
          </cell>
          <cell r="BB88" t="str">
            <v>Plan</v>
          </cell>
          <cell r="BC88" t="str">
            <v>Est</v>
          </cell>
          <cell r="BD88" t="str">
            <v>% var</v>
          </cell>
          <cell r="BE88" t="str">
            <v>Plan</v>
          </cell>
          <cell r="BF88" t="str">
            <v>Est.</v>
          </cell>
          <cell r="BG88" t="str">
            <v>% var</v>
          </cell>
          <cell r="BH88" t="str">
            <v>Plan</v>
          </cell>
          <cell r="BI88" t="str">
            <v>Est.</v>
          </cell>
          <cell r="BJ88" t="str">
            <v>% var</v>
          </cell>
          <cell r="BK88" t="str">
            <v>Plan</v>
          </cell>
          <cell r="BL88" t="str">
            <v>Est</v>
          </cell>
          <cell r="BM88" t="str">
            <v>% var</v>
          </cell>
        </row>
        <row r="89">
          <cell r="C89">
            <v>84</v>
          </cell>
          <cell r="D89" t="str">
            <v>OB Removal</v>
          </cell>
          <cell r="E89" t="str">
            <v>KBCM</v>
          </cell>
          <cell r="F89">
            <v>1347.3559509300001</v>
          </cell>
          <cell r="G89">
            <v>875.00689000000011</v>
          </cell>
          <cell r="H89">
            <v>-35.057481328817772</v>
          </cell>
          <cell r="I89">
            <v>1256.4043488179998</v>
          </cell>
          <cell r="J89">
            <v>788.40694000000019</v>
          </cell>
          <cell r="K89">
            <v>-37.248948498011984</v>
          </cell>
          <cell r="L89">
            <v>1317.3094395180001</v>
          </cell>
          <cell r="M89">
            <v>788.5996899999999</v>
          </cell>
          <cell r="N89">
            <v>-40.135577386544327</v>
          </cell>
          <cell r="O89">
            <v>3921.0697392659999</v>
          </cell>
          <cell r="P89">
            <v>2452.0135200000004</v>
          </cell>
          <cell r="Q89">
            <v>-37.465699846006764</v>
          </cell>
          <cell r="R89">
            <v>1249.9078058100001</v>
          </cell>
          <cell r="S89">
            <v>661.96122000000003</v>
          </cell>
          <cell r="T89">
            <v>-47.039196257277752</v>
          </cell>
          <cell r="U89">
            <v>5170.9775450759998</v>
          </cell>
          <cell r="V89">
            <v>3113.9747400000006</v>
          </cell>
          <cell r="W89">
            <v>-39.779766729692248</v>
          </cell>
          <cell r="X89">
            <v>1392.8317519859997</v>
          </cell>
          <cell r="Y89">
            <v>970.26188815399996</v>
          </cell>
          <cell r="Z89">
            <v>-30.338902256462006</v>
          </cell>
          <cell r="AA89">
            <v>1493.5281686100002</v>
          </cell>
          <cell r="AB89">
            <v>1522.6986172900001</v>
          </cell>
          <cell r="AC89">
            <v>1.9531234357064955</v>
          </cell>
          <cell r="AD89">
            <v>4136.2677264060003</v>
          </cell>
          <cell r="AE89">
            <v>3154.921725444</v>
          </cell>
          <cell r="AF89">
            <v>-23.725398496259597</v>
          </cell>
          <cell r="AG89">
            <v>8057.3374656720007</v>
          </cell>
          <cell r="AH89">
            <v>5606.9352454440004</v>
          </cell>
          <cell r="AI89">
            <v>-30.412058954559761</v>
          </cell>
          <cell r="AJ89">
            <v>1543.8763769219997</v>
          </cell>
          <cell r="AK89">
            <v>1672.459173858</v>
          </cell>
          <cell r="AL89">
            <v>8.3285681974325954</v>
          </cell>
          <cell r="AM89">
            <v>1364.4093763260003</v>
          </cell>
          <cell r="AN89">
            <v>1493.7743692139998</v>
          </cell>
          <cell r="AO89">
            <v>9.4813913721661613</v>
          </cell>
          <cell r="AP89">
            <v>1493.5281686100002</v>
          </cell>
          <cell r="AQ89">
            <v>1473.7076312899999</v>
          </cell>
          <cell r="AR89">
            <v>-1.3270949779572574</v>
          </cell>
          <cell r="AS89">
            <v>4401.813921858</v>
          </cell>
          <cell r="AT89">
            <v>4639.9411743619994</v>
          </cell>
          <cell r="AU89">
            <v>5.4097528139827915</v>
          </cell>
          <cell r="AV89">
            <v>1392.8317519859997</v>
          </cell>
          <cell r="AW89">
            <v>1463.425146954</v>
          </cell>
          <cell r="AX89">
            <v>5.0683361337320942</v>
          </cell>
          <cell r="AY89">
            <v>1298.6318783700001</v>
          </cell>
          <cell r="AZ89">
            <v>1288.0755239299999</v>
          </cell>
          <cell r="BA89">
            <v>-0.81288274343381783</v>
          </cell>
          <cell r="BB89">
            <v>1249.9078058100001</v>
          </cell>
          <cell r="BC89">
            <v>1340.14854713</v>
          </cell>
          <cell r="BD89">
            <v>7.2197918038858511</v>
          </cell>
          <cell r="BE89">
            <v>3941.3714361660004</v>
          </cell>
          <cell r="BF89">
            <v>4091.6492180140003</v>
          </cell>
          <cell r="BG89">
            <v>3.8128297289885413</v>
          </cell>
          <cell r="BH89">
            <v>8343.1853580240004</v>
          </cell>
          <cell r="BI89">
            <v>8731.5903923759997</v>
          </cell>
          <cell r="BJ89">
            <v>4.6553566495853227</v>
          </cell>
          <cell r="BK89">
            <v>16400.522823696003</v>
          </cell>
          <cell r="BL89">
            <v>14338.525637820001</v>
          </cell>
          <cell r="BM89">
            <v>-12.572752759422778</v>
          </cell>
        </row>
        <row r="90">
          <cell r="C90">
            <v>85</v>
          </cell>
          <cell r="D90" t="str">
            <v>ROM Production</v>
          </cell>
          <cell r="E90" t="str">
            <v>KTON</v>
          </cell>
          <cell r="F90">
            <v>145.77941285270288</v>
          </cell>
          <cell r="G90">
            <v>212.54268200000001</v>
          </cell>
          <cell r="H90">
            <v>45.797460588454612</v>
          </cell>
          <cell r="I90">
            <v>163.71952458039073</v>
          </cell>
          <cell r="J90">
            <v>144.58104799999998</v>
          </cell>
          <cell r="K90">
            <v>-11.689794866826182</v>
          </cell>
          <cell r="L90">
            <v>167.40581041209774</v>
          </cell>
          <cell r="M90">
            <v>140.980538</v>
          </cell>
          <cell r="N90">
            <v>-15.785158440467187</v>
          </cell>
          <cell r="O90">
            <v>476.90474784519131</v>
          </cell>
          <cell r="P90">
            <v>498.10426800000005</v>
          </cell>
          <cell r="Q90">
            <v>4.4452315164810106</v>
          </cell>
          <cell r="R90">
            <v>179.41318933589059</v>
          </cell>
          <cell r="S90">
            <v>168.66008400000001</v>
          </cell>
          <cell r="T90">
            <v>-5.9934865300003244</v>
          </cell>
          <cell r="U90">
            <v>656.3179371810819</v>
          </cell>
          <cell r="V90">
            <v>666.76435200000003</v>
          </cell>
          <cell r="W90">
            <v>1.5916698641189053</v>
          </cell>
          <cell r="X90">
            <v>189.06737932797333</v>
          </cell>
          <cell r="Y90">
            <v>150.10674287331597</v>
          </cell>
          <cell r="Z90">
            <v>-20.606746966684682</v>
          </cell>
          <cell r="AA90">
            <v>218.01765007671756</v>
          </cell>
          <cell r="AB90">
            <v>150.11810624592277</v>
          </cell>
          <cell r="AC90">
            <v>-31.144058202123464</v>
          </cell>
          <cell r="AD90">
            <v>586.49821874058148</v>
          </cell>
          <cell r="AE90">
            <v>468.88493311923872</v>
          </cell>
          <cell r="AF90">
            <v>-20.053477037645564</v>
          </cell>
          <cell r="AG90">
            <v>1063.4029665857729</v>
          </cell>
          <cell r="AH90">
            <v>966.98920111923871</v>
          </cell>
          <cell r="AI90">
            <v>-9.0665315497554211</v>
          </cell>
          <cell r="AJ90">
            <v>203.76007157920441</v>
          </cell>
          <cell r="AK90">
            <v>162.01483248510954</v>
          </cell>
          <cell r="AL90">
            <v>-20.487448188723231</v>
          </cell>
          <cell r="AM90">
            <v>185.54681132332107</v>
          </cell>
          <cell r="AN90">
            <v>169.15039212625311</v>
          </cell>
          <cell r="AO90">
            <v>-8.8368100104381142</v>
          </cell>
          <cell r="AP90">
            <v>172.74794400282292</v>
          </cell>
          <cell r="AQ90">
            <v>170.77620497052487</v>
          </cell>
          <cell r="AR90">
            <v>-1.1413965264129717</v>
          </cell>
          <cell r="AS90">
            <v>562.05482690534836</v>
          </cell>
          <cell r="AT90">
            <v>501.94142958188752</v>
          </cell>
          <cell r="AU90">
            <v>-10.695290645299291</v>
          </cell>
          <cell r="AV90">
            <v>170.71242534116948</v>
          </cell>
          <cell r="AW90">
            <v>174.75356551114754</v>
          </cell>
          <cell r="AX90">
            <v>2.3672208756344646</v>
          </cell>
          <cell r="AY90">
            <v>161.5615781753587</v>
          </cell>
          <cell r="AZ90">
            <v>188.52760513469337</v>
          </cell>
          <cell r="BA90">
            <v>16.690866271475624</v>
          </cell>
          <cell r="BB90">
            <v>160.17145508104505</v>
          </cell>
          <cell r="BC90">
            <v>184.57317914139253</v>
          </cell>
          <cell r="BD90">
            <v>15.234752064904738</v>
          </cell>
          <cell r="BE90">
            <v>492.44545859757324</v>
          </cell>
          <cell r="BF90">
            <v>547.85434978723345</v>
          </cell>
          <cell r="BG90">
            <v>11.251782349147501</v>
          </cell>
          <cell r="BH90">
            <v>1054.5002855029215</v>
          </cell>
          <cell r="BI90">
            <v>1049.795779369121</v>
          </cell>
          <cell r="BJ90">
            <v>-0.44613607018198803</v>
          </cell>
          <cell r="BK90">
            <v>2117.903252088694</v>
          </cell>
          <cell r="BL90">
            <v>2016.7849804883597</v>
          </cell>
          <cell r="BM90">
            <v>-4.7744518783193062</v>
          </cell>
        </row>
        <row r="91">
          <cell r="C91">
            <v>86</v>
          </cell>
          <cell r="D91" t="str">
            <v>F/C Production</v>
          </cell>
          <cell r="E91" t="str">
            <v>KTON</v>
          </cell>
          <cell r="F91">
            <v>158</v>
          </cell>
          <cell r="G91">
            <v>75.611220000000003</v>
          </cell>
          <cell r="H91">
            <v>-52.144797468354433</v>
          </cell>
          <cell r="I91">
            <v>164</v>
          </cell>
          <cell r="J91">
            <v>100.75749999999999</v>
          </cell>
          <cell r="K91">
            <v>-38.562500000000007</v>
          </cell>
          <cell r="L91">
            <v>164</v>
          </cell>
          <cell r="M91">
            <v>146.17774</v>
          </cell>
          <cell r="N91">
            <v>-10.867231707317075</v>
          </cell>
          <cell r="O91">
            <v>486</v>
          </cell>
          <cell r="P91">
            <v>322.54646000000002</v>
          </cell>
          <cell r="Q91">
            <v>-33.632415637860078</v>
          </cell>
          <cell r="R91">
            <v>165</v>
          </cell>
          <cell r="S91">
            <v>85.98248000000001</v>
          </cell>
          <cell r="T91">
            <v>-47.889406060606056</v>
          </cell>
          <cell r="U91">
            <v>651</v>
          </cell>
          <cell r="V91">
            <v>408.52894000000003</v>
          </cell>
          <cell r="W91">
            <v>-37.245938556067578</v>
          </cell>
          <cell r="X91">
            <v>169</v>
          </cell>
          <cell r="Y91">
            <v>170</v>
          </cell>
          <cell r="Z91">
            <v>0.59171597633136097</v>
          </cell>
          <cell r="AA91">
            <v>169</v>
          </cell>
          <cell r="AB91">
            <v>170</v>
          </cell>
          <cell r="AC91">
            <v>0.59171597633136097</v>
          </cell>
          <cell r="AD91">
            <v>503</v>
          </cell>
          <cell r="AE91">
            <v>425.98248000000001</v>
          </cell>
          <cell r="AF91">
            <v>-15.311634194831012</v>
          </cell>
          <cell r="AG91">
            <v>989</v>
          </cell>
          <cell r="AH91">
            <v>748.52894000000003</v>
          </cell>
          <cell r="AI91">
            <v>-24.314566228513645</v>
          </cell>
          <cell r="AJ91">
            <v>175</v>
          </cell>
          <cell r="AK91">
            <v>200</v>
          </cell>
          <cell r="AL91">
            <v>14.285714285714285</v>
          </cell>
          <cell r="AM91">
            <v>175</v>
          </cell>
          <cell r="AN91">
            <v>210</v>
          </cell>
          <cell r="AO91">
            <v>20</v>
          </cell>
          <cell r="AP91">
            <v>175</v>
          </cell>
          <cell r="AQ91">
            <v>210</v>
          </cell>
          <cell r="AR91">
            <v>20</v>
          </cell>
          <cell r="AS91">
            <v>525</v>
          </cell>
          <cell r="AT91">
            <v>620</v>
          </cell>
          <cell r="AU91">
            <v>18.095238095238095</v>
          </cell>
          <cell r="AV91">
            <v>176</v>
          </cell>
          <cell r="AW91">
            <v>220</v>
          </cell>
          <cell r="AX91">
            <v>25</v>
          </cell>
          <cell r="AY91">
            <v>176</v>
          </cell>
          <cell r="AZ91">
            <v>210</v>
          </cell>
          <cell r="BA91">
            <v>19.318181818181817</v>
          </cell>
          <cell r="BB91">
            <v>176</v>
          </cell>
          <cell r="BC91">
            <v>210</v>
          </cell>
          <cell r="BD91">
            <v>19.318181818181817</v>
          </cell>
          <cell r="BE91">
            <v>528</v>
          </cell>
          <cell r="BF91">
            <v>640</v>
          </cell>
          <cell r="BG91">
            <v>21.212121212121211</v>
          </cell>
          <cell r="BH91">
            <v>1053</v>
          </cell>
          <cell r="BI91">
            <v>1260</v>
          </cell>
          <cell r="BJ91">
            <v>19.658119658119659</v>
          </cell>
          <cell r="BK91">
            <v>2042</v>
          </cell>
          <cell r="BL91">
            <v>2008.5289400000001</v>
          </cell>
          <cell r="BM91">
            <v>-1.6391312438785433</v>
          </cell>
        </row>
        <row r="92">
          <cell r="C92">
            <v>87</v>
          </cell>
          <cell r="D92" t="str">
            <v>Stripping Ratio</v>
          </cell>
          <cell r="E92" t="str">
            <v>OB: ROM</v>
          </cell>
          <cell r="F92">
            <v>9.2424295348986174</v>
          </cell>
          <cell r="G92">
            <v>4.1168525858726106</v>
          </cell>
          <cell r="H92">
            <v>-55.45703031515977</v>
          </cell>
          <cell r="I92">
            <v>7.6741265407295458</v>
          </cell>
          <cell r="J92">
            <v>5.4530448555055449</v>
          </cell>
          <cell r="K92">
            <v>-28.942468871680248</v>
          </cell>
          <cell r="L92">
            <v>7.8689588866433011</v>
          </cell>
          <cell r="M92">
            <v>5.5936776890438589</v>
          </cell>
          <cell r="N92">
            <v>-28.914640810507773</v>
          </cell>
          <cell r="O92">
            <v>8.2219138244747008</v>
          </cell>
          <cell r="P92">
            <v>4.922691246644769</v>
          </cell>
          <cell r="Q92">
            <v>-40.127185084437684</v>
          </cell>
          <cell r="R92">
            <v>6.9666439264393762</v>
          </cell>
          <cell r="S92">
            <v>3.9248244415673361</v>
          </cell>
          <cell r="T92">
            <v>-43.662623165336683</v>
          </cell>
          <cell r="U92">
            <v>7.8787691942195046</v>
          </cell>
          <cell r="V92">
            <v>4.6702777835369345</v>
          </cell>
          <cell r="W92">
            <v>-40.723256787831481</v>
          </cell>
          <cell r="X92">
            <v>7.3668538535665009</v>
          </cell>
          <cell r="Y92">
            <v>6.4638128146772313</v>
          </cell>
          <cell r="Z92">
            <v>-12.258164161246148</v>
          </cell>
          <cell r="AA92">
            <v>6.8504920041310742</v>
          </cell>
          <cell r="AB92">
            <v>10.143337505174243</v>
          </cell>
          <cell r="AC92">
            <v>48.06728478855932</v>
          </cell>
          <cell r="AD92">
            <v>7.0524813106645503</v>
          </cell>
          <cell r="AE92">
            <v>6.7285628148808412</v>
          </cell>
          <cell r="AF92">
            <v>-4.5929720550111819</v>
          </cell>
          <cell r="AG92">
            <v>7.5769371713729416</v>
          </cell>
          <cell r="AH92">
            <v>5.7983431862054617</v>
          </cell>
          <cell r="AI92">
            <v>-23.473785580370578</v>
          </cell>
          <cell r="AJ92">
            <v>7.5769328355475833</v>
          </cell>
          <cell r="AK92">
            <v>10.322876913209242</v>
          </cell>
          <cell r="AL92">
            <v>36.240839628126523</v>
          </cell>
          <cell r="AM92">
            <v>7.3534509517842084</v>
          </cell>
          <cell r="AN92">
            <v>8.8310428987894571</v>
          </cell>
          <cell r="AO92">
            <v>20.093857383338261</v>
          </cell>
          <cell r="AP92">
            <v>8.6457073468011529</v>
          </cell>
          <cell r="AQ92">
            <v>8.629467035787302</v>
          </cell>
          <cell r="AR92">
            <v>-0.18784247907558102</v>
          </cell>
          <cell r="AS92">
            <v>7.831645083619712</v>
          </cell>
          <cell r="AT92">
            <v>9.2439892403921053</v>
          </cell>
          <cell r="AU92">
            <v>18.033812075146045</v>
          </cell>
          <cell r="AV92">
            <v>8.1589359954462584</v>
          </cell>
          <cell r="AW92">
            <v>8.374221966078558</v>
          </cell>
          <cell r="AX92">
            <v>2.6386525246975467</v>
          </cell>
          <cell r="AY92">
            <v>8.0379994614837624</v>
          </cell>
          <cell r="AZ92">
            <v>6.8322913400917367</v>
          </cell>
          <cell r="BA92">
            <v>-15.000102042423624</v>
          </cell>
          <cell r="BB92">
            <v>7.8035615345915419</v>
          </cell>
          <cell r="BC92">
            <v>7.2607978762904519</v>
          </cell>
          <cell r="BD92">
            <v>-6.9553325862189102</v>
          </cell>
          <cell r="BE92">
            <v>8.0036710002170857</v>
          </cell>
          <cell r="BF92">
            <v>7.4684981867955358</v>
          </cell>
          <cell r="BG92">
            <v>-6.6865918577492041</v>
          </cell>
          <cell r="BH92">
            <v>7.9119801793556608</v>
          </cell>
          <cell r="BI92">
            <v>8.317418076898047</v>
          </cell>
          <cell r="BJ92">
            <v>5.1243543127202891</v>
          </cell>
          <cell r="BK92">
            <v>7.7437544928087103</v>
          </cell>
          <cell r="BL92">
            <v>7.109595607137039</v>
          </cell>
          <cell r="BM92">
            <v>-8.1892948215311741</v>
          </cell>
        </row>
        <row r="93">
          <cell r="C93">
            <v>88</v>
          </cell>
          <cell r="D93" t="str">
            <v>Hauling</v>
          </cell>
          <cell r="E93" t="str">
            <v>KTON</v>
          </cell>
          <cell r="F93">
            <v>159.58000000000001</v>
          </cell>
          <cell r="G93">
            <v>75.611220000000003</v>
          </cell>
          <cell r="H93">
            <v>-52.618611354806369</v>
          </cell>
          <cell r="I93">
            <v>165.64</v>
          </cell>
          <cell r="J93">
            <v>99.317939999999993</v>
          </cell>
          <cell r="K93">
            <v>-40.039881671093937</v>
          </cell>
          <cell r="L93">
            <v>165.64</v>
          </cell>
          <cell r="M93">
            <v>146.51202000000001</v>
          </cell>
          <cell r="N93">
            <v>-11.547923206954829</v>
          </cell>
          <cell r="O93">
            <v>490.86</v>
          </cell>
          <cell r="P93">
            <v>321.44118000000003</v>
          </cell>
          <cell r="Q93">
            <v>-34.514692580369143</v>
          </cell>
          <cell r="R93">
            <v>166.65000000000003</v>
          </cell>
          <cell r="S93">
            <v>85.98248000000001</v>
          </cell>
          <cell r="T93">
            <v>-48.405352535253535</v>
          </cell>
          <cell r="U93">
            <v>657.51</v>
          </cell>
          <cell r="V93">
            <v>407.42366000000004</v>
          </cell>
          <cell r="W93">
            <v>-38.035366762482695</v>
          </cell>
          <cell r="X93">
            <v>170.69</v>
          </cell>
          <cell r="Y93">
            <v>171.70000000000002</v>
          </cell>
          <cell r="Z93">
            <v>0.5917159763313723</v>
          </cell>
          <cell r="AA93">
            <v>170.69</v>
          </cell>
          <cell r="AB93">
            <v>171.70000000000002</v>
          </cell>
          <cell r="AC93">
            <v>0.5917159763313723</v>
          </cell>
          <cell r="AD93">
            <v>508.03000000000003</v>
          </cell>
          <cell r="AE93">
            <v>429.3824800000001</v>
          </cell>
          <cell r="AF93">
            <v>-15.480881050331657</v>
          </cell>
          <cell r="AG93">
            <v>998.8900000000001</v>
          </cell>
          <cell r="AH93">
            <v>750.82366000000013</v>
          </cell>
          <cell r="AI93">
            <v>-24.834199961957768</v>
          </cell>
          <cell r="AJ93">
            <v>176.75</v>
          </cell>
          <cell r="AK93">
            <v>202</v>
          </cell>
          <cell r="AL93">
            <v>14.285714285714285</v>
          </cell>
          <cell r="AM93">
            <v>176.75</v>
          </cell>
          <cell r="AN93">
            <v>212.10000000000002</v>
          </cell>
          <cell r="AO93">
            <v>20.000000000000011</v>
          </cell>
          <cell r="AP93">
            <v>176.75</v>
          </cell>
          <cell r="AQ93">
            <v>212.1</v>
          </cell>
          <cell r="AR93">
            <v>19.999999999999996</v>
          </cell>
          <cell r="AS93">
            <v>530.25</v>
          </cell>
          <cell r="AT93">
            <v>626.20000000000005</v>
          </cell>
          <cell r="AU93">
            <v>18.095238095238102</v>
          </cell>
          <cell r="AV93">
            <v>177.76</v>
          </cell>
          <cell r="AW93">
            <v>222.2</v>
          </cell>
          <cell r="AX93">
            <v>25</v>
          </cell>
          <cell r="AY93">
            <v>177.76</v>
          </cell>
          <cell r="AZ93">
            <v>212.1</v>
          </cell>
          <cell r="BA93">
            <v>19.31818181818182</v>
          </cell>
          <cell r="BB93">
            <v>177.76000000000002</v>
          </cell>
          <cell r="BC93">
            <v>212.1</v>
          </cell>
          <cell r="BD93">
            <v>19.318181818181802</v>
          </cell>
          <cell r="BE93">
            <v>533.28</v>
          </cell>
          <cell r="BF93">
            <v>646.4</v>
          </cell>
          <cell r="BG93">
            <v>21.212121212121211</v>
          </cell>
          <cell r="BH93">
            <v>1063.53</v>
          </cell>
          <cell r="BI93">
            <v>1272.5999999999999</v>
          </cell>
          <cell r="BJ93">
            <v>19.658119658119652</v>
          </cell>
          <cell r="BK93">
            <v>2062.42</v>
          </cell>
          <cell r="BL93">
            <v>2023.4236599999999</v>
          </cell>
          <cell r="BM93">
            <v>-1.8908049766778905</v>
          </cell>
        </row>
        <row r="94">
          <cell r="C94">
            <v>89</v>
          </cell>
          <cell r="D94" t="str">
            <v>ROM stock</v>
          </cell>
          <cell r="E94" t="str">
            <v>KTON</v>
          </cell>
          <cell r="F94">
            <v>48.989412852702856</v>
          </cell>
          <cell r="G94">
            <v>386.90851788088185</v>
          </cell>
          <cell r="H94">
            <v>689.77986334354534</v>
          </cell>
          <cell r="I94">
            <v>47.921737433093568</v>
          </cell>
          <cell r="J94">
            <v>436.47039519784778</v>
          </cell>
          <cell r="K94">
            <v>810.7983528502707</v>
          </cell>
          <cell r="L94">
            <v>50.474747845191274</v>
          </cell>
          <cell r="M94">
            <v>433.42674949075325</v>
          </cell>
          <cell r="N94">
            <v>758.7001777999883</v>
          </cell>
          <cell r="O94">
            <v>50.474747845191274</v>
          </cell>
          <cell r="P94">
            <v>433.42674949075325</v>
          </cell>
          <cell r="Q94">
            <v>758.7001777999883</v>
          </cell>
          <cell r="R94">
            <v>63.98043718108184</v>
          </cell>
          <cell r="S94">
            <v>505.46634595316419</v>
          </cell>
          <cell r="T94">
            <v>690.03265407918127</v>
          </cell>
          <cell r="U94">
            <v>63.98043718108184</v>
          </cell>
          <cell r="V94">
            <v>505.46634595316419</v>
          </cell>
          <cell r="W94">
            <v>690.03265407918127</v>
          </cell>
          <cell r="X94">
            <v>83.169016509055126</v>
          </cell>
          <cell r="Y94">
            <v>483.87314463256388</v>
          </cell>
          <cell r="Z94">
            <v>481.7949579575486</v>
          </cell>
          <cell r="AA94">
            <v>131.25716658577258</v>
          </cell>
          <cell r="AB94">
            <v>462.29125087848666</v>
          </cell>
          <cell r="AC94">
            <v>252.20267426418451</v>
          </cell>
          <cell r="AD94">
            <v>131.25716658577258</v>
          </cell>
          <cell r="AE94">
            <v>462.29125087848666</v>
          </cell>
          <cell r="AF94">
            <v>252.20267426418451</v>
          </cell>
          <cell r="AG94">
            <v>131.25716658577258</v>
          </cell>
          <cell r="AH94">
            <v>462.29125087848666</v>
          </cell>
          <cell r="AI94">
            <v>252.20267426418451</v>
          </cell>
          <cell r="AJ94">
            <v>159.14223816497702</v>
          </cell>
          <cell r="AK94">
            <v>422.3060833635962</v>
          </cell>
          <cell r="AL94">
            <v>165.36392112683919</v>
          </cell>
          <cell r="AM94">
            <v>169.20254948829805</v>
          </cell>
          <cell r="AN94">
            <v>379.35647548984929</v>
          </cell>
          <cell r="AO94">
            <v>124.20257651973819</v>
          </cell>
          <cell r="AP94">
            <v>165.86549349112101</v>
          </cell>
          <cell r="AQ94">
            <v>338.03268046037408</v>
          </cell>
          <cell r="AR94">
            <v>103.79927937119085</v>
          </cell>
          <cell r="AS94">
            <v>165.86549349112101</v>
          </cell>
          <cell r="AT94">
            <v>338.03268046037408</v>
          </cell>
          <cell r="AU94">
            <v>103.79927937119085</v>
          </cell>
          <cell r="AV94">
            <v>159.43391883229049</v>
          </cell>
          <cell r="AW94">
            <v>290.58624597152163</v>
          </cell>
          <cell r="AX94">
            <v>82.261245348419919</v>
          </cell>
          <cell r="AY94">
            <v>143.85149700764921</v>
          </cell>
          <cell r="AZ94">
            <v>267.01385110621504</v>
          </cell>
          <cell r="BA94">
            <v>85.617707608574108</v>
          </cell>
          <cell r="BB94">
            <v>127.07255208869424</v>
          </cell>
          <cell r="BC94">
            <v>239.39333684952385</v>
          </cell>
          <cell r="BD94">
            <v>88.391067083024993</v>
          </cell>
          <cell r="BE94">
            <v>127.07255208869424</v>
          </cell>
          <cell r="BF94">
            <v>239.39333684952385</v>
          </cell>
          <cell r="BG94">
            <v>88.391067083024993</v>
          </cell>
          <cell r="BH94">
            <v>127.07255208869424</v>
          </cell>
          <cell r="BI94">
            <v>239.39333684952385</v>
          </cell>
          <cell r="BJ94">
            <v>88.391067083024993</v>
          </cell>
          <cell r="BK94">
            <v>127.07255208869424</v>
          </cell>
          <cell r="BL94">
            <v>239.39333684952385</v>
          </cell>
          <cell r="BM94">
            <v>88.391067083024993</v>
          </cell>
        </row>
        <row r="95">
          <cell r="C95">
            <v>90</v>
          </cell>
          <cell r="D95" t="str">
            <v>F/C stock</v>
          </cell>
          <cell r="E95" t="str">
            <v>KTON</v>
          </cell>
          <cell r="F95">
            <v>7.88</v>
          </cell>
          <cell r="G95">
            <v>50.346682168500003</v>
          </cell>
          <cell r="H95">
            <v>538.91728640228428</v>
          </cell>
          <cell r="I95">
            <v>11.701799999999995</v>
          </cell>
          <cell r="J95">
            <v>23.884876999999996</v>
          </cell>
          <cell r="K95">
            <v>104.11284588695761</v>
          </cell>
          <cell r="L95">
            <v>15.466272999999992</v>
          </cell>
          <cell r="M95">
            <v>2.6495190000000002</v>
          </cell>
          <cell r="N95">
            <v>-82.869053197237619</v>
          </cell>
          <cell r="O95">
            <v>15.466272999999992</v>
          </cell>
          <cell r="P95">
            <v>2.6495190000000002</v>
          </cell>
          <cell r="Q95">
            <v>-82.869053197237619</v>
          </cell>
          <cell r="R95">
            <v>12.279278905000002</v>
          </cell>
          <cell r="S95">
            <v>11.671776215000001</v>
          </cell>
          <cell r="T95">
            <v>-4.9473808250469116</v>
          </cell>
          <cell r="U95">
            <v>12.279278905000002</v>
          </cell>
          <cell r="V95">
            <v>11.671776215000001</v>
          </cell>
          <cell r="W95">
            <v>-4.9473808250469116</v>
          </cell>
          <cell r="X95">
            <v>5.2000897214250124</v>
          </cell>
          <cell r="Y95">
            <v>12.48169957177501</v>
          </cell>
          <cell r="Z95">
            <v>140.02854259127233</v>
          </cell>
          <cell r="AA95">
            <v>11.524588375603626</v>
          </cell>
          <cell r="AB95">
            <v>15.249474078198373</v>
          </cell>
          <cell r="AC95">
            <v>32.321203857310422</v>
          </cell>
          <cell r="AD95">
            <v>11.524588375603626</v>
          </cell>
          <cell r="AE95">
            <v>15.249474078198373</v>
          </cell>
          <cell r="AF95">
            <v>32.321203857310422</v>
          </cell>
          <cell r="AG95">
            <v>11.524588375603626</v>
          </cell>
          <cell r="AH95">
            <v>15.249474078198373</v>
          </cell>
          <cell r="AI95">
            <v>32.321203857310422</v>
          </cell>
          <cell r="AJ95">
            <v>23.664219549969573</v>
          </cell>
          <cell r="AK95">
            <v>11.573231967025398</v>
          </cell>
          <cell r="AL95">
            <v>-51.093963007792162</v>
          </cell>
          <cell r="AM95">
            <v>35.621756256720026</v>
          </cell>
          <cell r="AN95">
            <v>7.9521334875200118</v>
          </cell>
          <cell r="AO95">
            <v>-77.676189151903912</v>
          </cell>
          <cell r="AP95">
            <v>47.399929912869233</v>
          </cell>
          <cell r="AQ95">
            <v>9.3103514852072049</v>
          </cell>
          <cell r="AR95">
            <v>-80.35787921559897</v>
          </cell>
          <cell r="AS95">
            <v>47.399929912869233</v>
          </cell>
          <cell r="AT95">
            <v>9.3103514852072049</v>
          </cell>
          <cell r="AU95">
            <v>-80.35787921559897</v>
          </cell>
          <cell r="AV95">
            <v>46.688930964176187</v>
          </cell>
          <cell r="AW95">
            <v>15.080696212929086</v>
          </cell>
          <cell r="AX95">
            <v>-67.699632650616252</v>
          </cell>
          <cell r="AY95">
            <v>45.98859699971355</v>
          </cell>
          <cell r="AZ95">
            <v>20.764485769735156</v>
          </cell>
          <cell r="BA95">
            <v>-54.848620909516995</v>
          </cell>
          <cell r="BB95">
            <v>45.298768044717832</v>
          </cell>
          <cell r="BC95">
            <v>18.483018483189138</v>
          </cell>
          <cell r="BD95">
            <v>-59.197525052020936</v>
          </cell>
          <cell r="BE95">
            <v>45.298768044717832</v>
          </cell>
          <cell r="BF95">
            <v>18.483018483189138</v>
          </cell>
          <cell r="BG95">
            <v>-59.197525052020936</v>
          </cell>
          <cell r="BH95">
            <v>45.298768044717832</v>
          </cell>
          <cell r="BI95">
            <v>18.483018483189138</v>
          </cell>
          <cell r="BJ95">
            <v>-59.197525052020936</v>
          </cell>
          <cell r="BK95">
            <v>45.298768044717832</v>
          </cell>
          <cell r="BL95">
            <v>18.483018483189138</v>
          </cell>
          <cell r="BM95">
            <v>-59.197525052020936</v>
          </cell>
        </row>
        <row r="96">
          <cell r="C96">
            <v>91</v>
          </cell>
          <cell r="D96" t="str">
            <v>Coal Barging</v>
          </cell>
          <cell r="E96" t="str">
            <v>KTON</v>
          </cell>
          <cell r="F96">
            <v>160</v>
          </cell>
          <cell r="G96">
            <v>61.496301000000003</v>
          </cell>
          <cell r="H96">
            <v>-61.564811875000004</v>
          </cell>
          <cell r="I96">
            <v>160</v>
          </cell>
          <cell r="J96">
            <v>127.21962300000001</v>
          </cell>
          <cell r="K96">
            <v>-20.487735624999992</v>
          </cell>
          <cell r="L96">
            <v>160</v>
          </cell>
          <cell r="M96">
            <v>177.85711600000002</v>
          </cell>
          <cell r="N96">
            <v>11.160697500000012</v>
          </cell>
          <cell r="O96">
            <v>480</v>
          </cell>
          <cell r="P96">
            <v>366.57304000000005</v>
          </cell>
          <cell r="Q96">
            <v>-23.630616666666658</v>
          </cell>
          <cell r="R96">
            <v>168</v>
          </cell>
          <cell r="S96">
            <v>73.038807000000006</v>
          </cell>
          <cell r="T96">
            <v>-56.524519642857143</v>
          </cell>
          <cell r="U96">
            <v>648</v>
          </cell>
          <cell r="V96">
            <v>439.61184700000007</v>
          </cell>
          <cell r="W96">
            <v>-32.158665586419744</v>
          </cell>
          <cell r="X96">
            <v>176</v>
          </cell>
          <cell r="Y96">
            <v>170</v>
          </cell>
          <cell r="Z96">
            <v>-3.4090909090909087</v>
          </cell>
          <cell r="AA96">
            <v>162.5</v>
          </cell>
          <cell r="AB96">
            <v>180</v>
          </cell>
          <cell r="AC96">
            <v>10.76923076923077</v>
          </cell>
          <cell r="AD96">
            <v>506.5</v>
          </cell>
          <cell r="AE96">
            <v>423.03880700000002</v>
          </cell>
          <cell r="AF96">
            <v>-16.478024284304045</v>
          </cell>
          <cell r="AG96">
            <v>986.5</v>
          </cell>
          <cell r="AH96">
            <v>789.61184700000013</v>
          </cell>
          <cell r="AI96">
            <v>-19.958251697921934</v>
          </cell>
          <cell r="AJ96">
            <v>162.5</v>
          </cell>
          <cell r="AK96">
            <v>200</v>
          </cell>
          <cell r="AL96">
            <v>23.076923076923077</v>
          </cell>
          <cell r="AM96">
            <v>162.5</v>
          </cell>
          <cell r="AN96">
            <v>200</v>
          </cell>
          <cell r="AO96">
            <v>23.076923076923077</v>
          </cell>
          <cell r="AP96">
            <v>162.5</v>
          </cell>
          <cell r="AQ96">
            <v>204</v>
          </cell>
          <cell r="AR96">
            <v>25.538461538461537</v>
          </cell>
          <cell r="AS96">
            <v>487.5</v>
          </cell>
          <cell r="AT96">
            <v>604</v>
          </cell>
          <cell r="AU96">
            <v>23.897435897435898</v>
          </cell>
          <cell r="AV96">
            <v>176</v>
          </cell>
          <cell r="AW96">
            <v>208</v>
          </cell>
          <cell r="AX96">
            <v>18.181818181818183</v>
          </cell>
          <cell r="AY96">
            <v>176</v>
          </cell>
          <cell r="AZ96">
            <v>200</v>
          </cell>
          <cell r="BA96">
            <v>13.636363636363635</v>
          </cell>
          <cell r="BB96">
            <v>176</v>
          </cell>
          <cell r="BC96">
            <v>200</v>
          </cell>
          <cell r="BD96">
            <v>13.636363636363635</v>
          </cell>
          <cell r="BE96">
            <v>528</v>
          </cell>
          <cell r="BF96">
            <v>608</v>
          </cell>
          <cell r="BG96">
            <v>15.151515151515152</v>
          </cell>
          <cell r="BH96">
            <v>1015.5</v>
          </cell>
          <cell r="BI96">
            <v>1212</v>
          </cell>
          <cell r="BJ96">
            <v>19.350073855243721</v>
          </cell>
          <cell r="BK96">
            <v>2002</v>
          </cell>
          <cell r="BL96">
            <v>2001.6118470000001</v>
          </cell>
          <cell r="BM96">
            <v>-1.9388261738255481E-2</v>
          </cell>
        </row>
        <row r="97">
          <cell r="C97">
            <v>92</v>
          </cell>
          <cell r="D97" t="str">
            <v>Coal Sales</v>
          </cell>
          <cell r="E97" t="str">
            <v>KTON</v>
          </cell>
          <cell r="F97">
            <v>157.9</v>
          </cell>
          <cell r="G97">
            <v>68.25</v>
          </cell>
          <cell r="H97">
            <v>-56.776440785307159</v>
          </cell>
          <cell r="I97">
            <v>158</v>
          </cell>
          <cell r="J97">
            <v>116.55200000000001</v>
          </cell>
          <cell r="K97">
            <v>-26.232911392405061</v>
          </cell>
          <cell r="L97">
            <v>151.19999999999999</v>
          </cell>
          <cell r="M97">
            <v>159.85567100000003</v>
          </cell>
          <cell r="N97">
            <v>5.7246501322751593</v>
          </cell>
          <cell r="O97">
            <v>467.09999999999997</v>
          </cell>
          <cell r="P97">
            <v>344.65767100000005</v>
          </cell>
          <cell r="Q97">
            <v>-26.213301006208507</v>
          </cell>
          <cell r="R97">
            <v>237.2</v>
          </cell>
          <cell r="S97">
            <v>94.436388000000008</v>
          </cell>
          <cell r="T97">
            <v>-60.187020236087676</v>
          </cell>
          <cell r="U97">
            <v>704.3</v>
          </cell>
          <cell r="V97">
            <v>439.09405900000007</v>
          </cell>
          <cell r="W97">
            <v>-37.655252165270468</v>
          </cell>
          <cell r="X97">
            <v>211</v>
          </cell>
          <cell r="Y97">
            <v>213.7</v>
          </cell>
          <cell r="Z97">
            <v>1.2796208530805633</v>
          </cell>
          <cell r="AA97">
            <v>125.5</v>
          </cell>
          <cell r="AB97">
            <v>163.44999999999999</v>
          </cell>
          <cell r="AC97">
            <v>30.239043824701184</v>
          </cell>
          <cell r="AD97">
            <v>573.70000000000005</v>
          </cell>
          <cell r="AE97">
            <v>471.586388</v>
          </cell>
          <cell r="AF97">
            <v>-17.799130556039749</v>
          </cell>
          <cell r="AG97">
            <v>1040.8</v>
          </cell>
          <cell r="AH97">
            <v>816.24405900000011</v>
          </cell>
          <cell r="AI97">
            <v>-21.575321003074542</v>
          </cell>
          <cell r="AJ97">
            <v>140.5</v>
          </cell>
          <cell r="AK97">
            <v>158.19999999999999</v>
          </cell>
          <cell r="AL97">
            <v>12.597864768683264</v>
          </cell>
          <cell r="AM97">
            <v>152.5</v>
          </cell>
          <cell r="AN97">
            <v>188.2</v>
          </cell>
          <cell r="AO97">
            <v>23.409836065573764</v>
          </cell>
          <cell r="AP97">
            <v>155.5</v>
          </cell>
          <cell r="AQ97">
            <v>179.7</v>
          </cell>
          <cell r="AR97">
            <v>15.562700964630219</v>
          </cell>
          <cell r="AS97">
            <v>448.5</v>
          </cell>
          <cell r="AT97">
            <v>526.09999999999991</v>
          </cell>
          <cell r="AU97">
            <v>17.302118171683372</v>
          </cell>
          <cell r="AV97">
            <v>146.5</v>
          </cell>
          <cell r="AW97">
            <v>195.15</v>
          </cell>
          <cell r="AX97">
            <v>33.208191126279871</v>
          </cell>
          <cell r="AY97">
            <v>146.5</v>
          </cell>
          <cell r="AZ97">
            <v>172.75</v>
          </cell>
          <cell r="BA97">
            <v>17.918088737201366</v>
          </cell>
          <cell r="BB97">
            <v>115.5</v>
          </cell>
          <cell r="BC97">
            <v>110</v>
          </cell>
          <cell r="BD97">
            <v>-4.7619047619047619</v>
          </cell>
          <cell r="BE97">
            <v>408.5</v>
          </cell>
          <cell r="BF97">
            <v>477.9</v>
          </cell>
          <cell r="BG97">
            <v>16.988984088127289</v>
          </cell>
          <cell r="BH97">
            <v>857</v>
          </cell>
          <cell r="BI97">
            <v>1003.9999999999999</v>
          </cell>
          <cell r="BJ97">
            <v>17.152858809801621</v>
          </cell>
          <cell r="BK97">
            <v>1897.8</v>
          </cell>
          <cell r="BL97">
            <v>1820.2440590000003</v>
          </cell>
          <cell r="BM97">
            <v>-4.0866235114342722</v>
          </cell>
        </row>
        <row r="98">
          <cell r="C98">
            <v>93</v>
          </cell>
          <cell r="O98">
            <v>0</v>
          </cell>
          <cell r="Q98">
            <v>0</v>
          </cell>
          <cell r="U98">
            <v>0</v>
          </cell>
          <cell r="W98">
            <v>0</v>
          </cell>
          <cell r="AD98">
            <v>0</v>
          </cell>
          <cell r="AF98">
            <v>0</v>
          </cell>
          <cell r="AG98">
            <v>0</v>
          </cell>
          <cell r="AI98">
            <v>0</v>
          </cell>
          <cell r="AS98">
            <v>0</v>
          </cell>
          <cell r="AU98">
            <v>0</v>
          </cell>
          <cell r="BE98">
            <v>0</v>
          </cell>
          <cell r="BG98">
            <v>0</v>
          </cell>
          <cell r="BH98">
            <v>0</v>
          </cell>
          <cell r="BJ98">
            <v>0</v>
          </cell>
        </row>
        <row r="99">
          <cell r="C99">
            <v>94</v>
          </cell>
          <cell r="D99">
            <v>0</v>
          </cell>
          <cell r="E99">
            <v>0</v>
          </cell>
          <cell r="F99" t="str">
            <v>JANUARY</v>
          </cell>
          <cell r="G99">
            <v>0</v>
          </cell>
          <cell r="H99">
            <v>0</v>
          </cell>
          <cell r="I99" t="str">
            <v>FEBRUARY</v>
          </cell>
          <cell r="J99">
            <v>0</v>
          </cell>
          <cell r="K99">
            <v>0</v>
          </cell>
          <cell r="L99" t="str">
            <v>MARCH</v>
          </cell>
          <cell r="M99">
            <v>0</v>
          </cell>
          <cell r="N99">
            <v>0</v>
          </cell>
          <cell r="O99" t="str">
            <v>Q1</v>
          </cell>
          <cell r="P99">
            <v>0</v>
          </cell>
          <cell r="Q99">
            <v>0</v>
          </cell>
          <cell r="R99" t="str">
            <v>APRIL</v>
          </cell>
          <cell r="S99">
            <v>0</v>
          </cell>
          <cell r="T99">
            <v>0</v>
          </cell>
          <cell r="U99" t="str">
            <v>JANUARY - APRIL</v>
          </cell>
          <cell r="V99">
            <v>0</v>
          </cell>
          <cell r="W99">
            <v>0</v>
          </cell>
          <cell r="X99" t="str">
            <v>MAY</v>
          </cell>
          <cell r="Y99">
            <v>0</v>
          </cell>
          <cell r="Z99">
            <v>0</v>
          </cell>
          <cell r="AA99" t="str">
            <v>JUNE</v>
          </cell>
          <cell r="AB99">
            <v>0</v>
          </cell>
          <cell r="AC99">
            <v>0</v>
          </cell>
          <cell r="AD99" t="str">
            <v>Q2</v>
          </cell>
          <cell r="AE99">
            <v>0</v>
          </cell>
          <cell r="AF99">
            <v>0</v>
          </cell>
          <cell r="AG99" t="str">
            <v>1st HALF</v>
          </cell>
          <cell r="AH99">
            <v>0</v>
          </cell>
          <cell r="AI99">
            <v>0</v>
          </cell>
          <cell r="AJ99" t="str">
            <v>JULY</v>
          </cell>
          <cell r="AK99">
            <v>0</v>
          </cell>
          <cell r="AL99">
            <v>0</v>
          </cell>
          <cell r="AM99" t="str">
            <v>AUGUST</v>
          </cell>
          <cell r="AN99">
            <v>0</v>
          </cell>
          <cell r="AO99">
            <v>0</v>
          </cell>
          <cell r="AP99" t="str">
            <v>SEPTEMBER</v>
          </cell>
          <cell r="AQ99">
            <v>0</v>
          </cell>
          <cell r="AR99">
            <v>0</v>
          </cell>
          <cell r="AS99" t="str">
            <v>Q3</v>
          </cell>
          <cell r="AT99">
            <v>0</v>
          </cell>
          <cell r="AU99">
            <v>0</v>
          </cell>
          <cell r="AV99" t="str">
            <v>OCTOBER</v>
          </cell>
          <cell r="AW99">
            <v>0</v>
          </cell>
          <cell r="AX99">
            <v>0</v>
          </cell>
          <cell r="AY99" t="str">
            <v>NOVEMBER</v>
          </cell>
          <cell r="AZ99">
            <v>0</v>
          </cell>
          <cell r="BA99">
            <v>0</v>
          </cell>
          <cell r="BB99" t="str">
            <v>DECEMBER</v>
          </cell>
          <cell r="BC99">
            <v>0</v>
          </cell>
          <cell r="BD99">
            <v>0</v>
          </cell>
          <cell r="BE99" t="str">
            <v>Q4</v>
          </cell>
          <cell r="BF99">
            <v>0</v>
          </cell>
          <cell r="BG99">
            <v>0</v>
          </cell>
          <cell r="BH99" t="str">
            <v>2nd HALF</v>
          </cell>
          <cell r="BI99">
            <v>0</v>
          </cell>
          <cell r="BJ99">
            <v>0</v>
          </cell>
          <cell r="BK99" t="str">
            <v>TOTAL 2012</v>
          </cell>
          <cell r="BL99">
            <v>0</v>
          </cell>
          <cell r="BM99">
            <v>0</v>
          </cell>
        </row>
        <row r="100">
          <cell r="C100">
            <v>95</v>
          </cell>
          <cell r="D100">
            <v>0</v>
          </cell>
          <cell r="E100">
            <v>0</v>
          </cell>
          <cell r="F100" t="str">
            <v>Plan</v>
          </cell>
          <cell r="G100" t="str">
            <v>Actual</v>
          </cell>
          <cell r="H100" t="str">
            <v>% var</v>
          </cell>
          <cell r="I100" t="str">
            <v>Plan</v>
          </cell>
          <cell r="J100" t="str">
            <v>Actual</v>
          </cell>
          <cell r="K100" t="str">
            <v>% var</v>
          </cell>
          <cell r="L100" t="str">
            <v>Plan</v>
          </cell>
          <cell r="M100" t="str">
            <v>Actual</v>
          </cell>
          <cell r="N100" t="str">
            <v>% var</v>
          </cell>
          <cell r="O100" t="str">
            <v>Plan</v>
          </cell>
          <cell r="P100" t="str">
            <v>Actual</v>
          </cell>
          <cell r="Q100" t="str">
            <v>% var</v>
          </cell>
          <cell r="R100" t="str">
            <v>Plan</v>
          </cell>
          <cell r="S100" t="str">
            <v>Est</v>
          </cell>
          <cell r="T100" t="str">
            <v>% var</v>
          </cell>
          <cell r="U100" t="str">
            <v>Plan</v>
          </cell>
          <cell r="V100" t="str">
            <v>Est.</v>
          </cell>
          <cell r="W100" t="str">
            <v>% var</v>
          </cell>
          <cell r="X100" t="str">
            <v>Plan</v>
          </cell>
          <cell r="Y100" t="str">
            <v>Est</v>
          </cell>
          <cell r="Z100" t="str">
            <v>% var</v>
          </cell>
          <cell r="AA100" t="str">
            <v>Plan</v>
          </cell>
          <cell r="AB100" t="str">
            <v>Est</v>
          </cell>
          <cell r="AC100" t="str">
            <v>% var</v>
          </cell>
          <cell r="AD100" t="str">
            <v>Plan</v>
          </cell>
          <cell r="AE100" t="str">
            <v>Est.</v>
          </cell>
          <cell r="AF100" t="str">
            <v>% var</v>
          </cell>
          <cell r="AG100" t="str">
            <v>Plan</v>
          </cell>
          <cell r="AH100" t="str">
            <v>Est</v>
          </cell>
          <cell r="AI100" t="str">
            <v>% var</v>
          </cell>
          <cell r="AJ100" t="str">
            <v>Plan</v>
          </cell>
          <cell r="AK100" t="str">
            <v>Est</v>
          </cell>
          <cell r="AL100" t="str">
            <v>% var</v>
          </cell>
          <cell r="AM100" t="str">
            <v>Plan</v>
          </cell>
          <cell r="AN100" t="str">
            <v>Est</v>
          </cell>
          <cell r="AO100" t="str">
            <v>% var</v>
          </cell>
          <cell r="AP100" t="str">
            <v>Plan</v>
          </cell>
          <cell r="AQ100" t="str">
            <v>Est</v>
          </cell>
          <cell r="AR100" t="str">
            <v>% var</v>
          </cell>
          <cell r="AS100" t="str">
            <v>Plan</v>
          </cell>
          <cell r="AT100" t="str">
            <v>Est.</v>
          </cell>
          <cell r="AU100" t="str">
            <v>% var</v>
          </cell>
          <cell r="AV100" t="str">
            <v>Plan</v>
          </cell>
          <cell r="AW100" t="str">
            <v>Est</v>
          </cell>
          <cell r="AX100" t="str">
            <v>% var</v>
          </cell>
          <cell r="AY100" t="str">
            <v>Plan</v>
          </cell>
          <cell r="AZ100" t="str">
            <v>Est</v>
          </cell>
          <cell r="BA100" t="str">
            <v>% var</v>
          </cell>
          <cell r="BB100" t="str">
            <v>Plan</v>
          </cell>
          <cell r="BC100" t="str">
            <v>Est</v>
          </cell>
          <cell r="BD100" t="str">
            <v>% var</v>
          </cell>
          <cell r="BE100" t="str">
            <v>Plan</v>
          </cell>
          <cell r="BF100" t="str">
            <v>Est.</v>
          </cell>
          <cell r="BG100" t="str">
            <v>% var</v>
          </cell>
          <cell r="BH100" t="str">
            <v>Plan</v>
          </cell>
          <cell r="BI100" t="str">
            <v>Est.</v>
          </cell>
          <cell r="BJ100" t="str">
            <v>% var</v>
          </cell>
          <cell r="BK100" t="str">
            <v>Plan</v>
          </cell>
          <cell r="BL100" t="str">
            <v>Est</v>
          </cell>
          <cell r="BM100" t="str">
            <v>% var</v>
          </cell>
        </row>
        <row r="101">
          <cell r="C101">
            <v>96</v>
          </cell>
          <cell r="D101" t="str">
            <v>OB Removal</v>
          </cell>
          <cell r="E101" t="str">
            <v>KBCM</v>
          </cell>
          <cell r="F101">
            <v>725</v>
          </cell>
          <cell r="G101">
            <v>636.83109899999999</v>
          </cell>
          <cell r="H101">
            <v>-12.161227724137932</v>
          </cell>
          <cell r="I101">
            <v>718</v>
          </cell>
          <cell r="J101">
            <v>569.53635999999995</v>
          </cell>
          <cell r="K101">
            <v>-20.677387186629534</v>
          </cell>
          <cell r="L101">
            <v>720</v>
          </cell>
          <cell r="M101">
            <v>792.54858439999998</v>
          </cell>
          <cell r="N101">
            <v>10.076192277777775</v>
          </cell>
          <cell r="O101">
            <v>2163</v>
          </cell>
          <cell r="P101">
            <v>1998.9160434</v>
          </cell>
          <cell r="Q101">
            <v>-7.585943439667127</v>
          </cell>
          <cell r="R101">
            <v>716</v>
          </cell>
          <cell r="S101">
            <v>803.25999999999965</v>
          </cell>
          <cell r="T101">
            <v>12.187150837988778</v>
          </cell>
          <cell r="U101">
            <v>2879</v>
          </cell>
          <cell r="V101">
            <v>2802.1760433999998</v>
          </cell>
          <cell r="W101">
            <v>-2.6684250295241472</v>
          </cell>
          <cell r="X101">
            <v>819</v>
          </cell>
          <cell r="Y101">
            <v>843</v>
          </cell>
          <cell r="Z101">
            <v>2.9304029304029302</v>
          </cell>
          <cell r="AA101">
            <v>910</v>
          </cell>
          <cell r="AB101">
            <v>884</v>
          </cell>
          <cell r="AC101">
            <v>-2.8571428571428572</v>
          </cell>
          <cell r="AD101">
            <v>2445</v>
          </cell>
          <cell r="AE101">
            <v>2530.2599999999998</v>
          </cell>
          <cell r="AF101">
            <v>3.4871165644171684</v>
          </cell>
          <cell r="AG101">
            <v>4608</v>
          </cell>
          <cell r="AH101">
            <v>4529.1760433999998</v>
          </cell>
          <cell r="AI101">
            <v>-1.7105893359375044</v>
          </cell>
          <cell r="AJ101">
            <v>917</v>
          </cell>
          <cell r="AK101">
            <v>914.5775529999994</v>
          </cell>
          <cell r="AL101">
            <v>-0.26417088331522381</v>
          </cell>
          <cell r="AM101">
            <v>928</v>
          </cell>
          <cell r="AN101">
            <v>939</v>
          </cell>
          <cell r="AO101">
            <v>1.1853448275862069</v>
          </cell>
          <cell r="AP101">
            <v>940</v>
          </cell>
          <cell r="AQ101">
            <v>1111.6020000000008</v>
          </cell>
          <cell r="AR101">
            <v>18.255531914893698</v>
          </cell>
          <cell r="AS101">
            <v>2785</v>
          </cell>
          <cell r="AT101">
            <v>2965.1795529999999</v>
          </cell>
          <cell r="AU101">
            <v>6.4696428366247742</v>
          </cell>
          <cell r="AV101">
            <v>951</v>
          </cell>
          <cell r="AW101">
            <v>1132</v>
          </cell>
          <cell r="AX101">
            <v>19.032597266035754</v>
          </cell>
          <cell r="AY101">
            <v>940</v>
          </cell>
          <cell r="AZ101">
            <v>1149.8738625999999</v>
          </cell>
          <cell r="BA101">
            <v>22.327006659574462</v>
          </cell>
          <cell r="BB101">
            <v>930.54445299999975</v>
          </cell>
          <cell r="BC101">
            <v>1141.1766400000001</v>
          </cell>
          <cell r="BD101">
            <v>22.63537075751076</v>
          </cell>
          <cell r="BE101">
            <v>2821.5444529999995</v>
          </cell>
          <cell r="BF101">
            <v>3423.0505026000001</v>
          </cell>
          <cell r="BG101">
            <v>21.318326172761548</v>
          </cell>
          <cell r="BH101">
            <v>5606.5444529999995</v>
          </cell>
          <cell r="BI101">
            <v>6388.2300556</v>
          </cell>
          <cell r="BJ101">
            <v>13.942377682954591</v>
          </cell>
          <cell r="BK101">
            <v>10214.544453</v>
          </cell>
          <cell r="BL101">
            <v>10917.406099</v>
          </cell>
          <cell r="BM101">
            <v>6.8809886650752174</v>
          </cell>
        </row>
        <row r="102">
          <cell r="C102">
            <v>97</v>
          </cell>
          <cell r="D102" t="str">
            <v>ROM Production</v>
          </cell>
          <cell r="E102" t="str">
            <v>KTON</v>
          </cell>
          <cell r="F102">
            <v>76.5</v>
          </cell>
          <cell r="G102">
            <v>104.9909</v>
          </cell>
          <cell r="H102">
            <v>37.243006535947707</v>
          </cell>
          <cell r="I102">
            <v>84.5</v>
          </cell>
          <cell r="J102">
            <v>92.122690000000006</v>
          </cell>
          <cell r="K102">
            <v>9.0209349112426107</v>
          </cell>
          <cell r="L102">
            <v>90</v>
          </cell>
          <cell r="M102">
            <v>102.72117</v>
          </cell>
          <cell r="N102">
            <v>14.134633333333335</v>
          </cell>
          <cell r="O102">
            <v>251</v>
          </cell>
          <cell r="P102">
            <v>299.83475999999996</v>
          </cell>
          <cell r="Q102">
            <v>19.456079681274886</v>
          </cell>
          <cell r="R102">
            <v>91</v>
          </cell>
          <cell r="S102">
            <v>109.07467999999999</v>
          </cell>
          <cell r="T102">
            <v>19.862285714285697</v>
          </cell>
          <cell r="U102">
            <v>342</v>
          </cell>
          <cell r="V102">
            <v>408.90943999999996</v>
          </cell>
          <cell r="W102">
            <v>19.564163742690045</v>
          </cell>
          <cell r="X102">
            <v>97</v>
          </cell>
          <cell r="Y102">
            <v>110</v>
          </cell>
          <cell r="Z102">
            <v>13.402061855670103</v>
          </cell>
          <cell r="AA102">
            <v>98</v>
          </cell>
          <cell r="AB102">
            <v>111</v>
          </cell>
          <cell r="AC102">
            <v>13.26530612244898</v>
          </cell>
          <cell r="AD102">
            <v>286</v>
          </cell>
          <cell r="AE102">
            <v>330.07468</v>
          </cell>
          <cell r="AF102">
            <v>15.410727272727273</v>
          </cell>
          <cell r="AG102">
            <v>537</v>
          </cell>
          <cell r="AH102">
            <v>629.9094399999999</v>
          </cell>
          <cell r="AI102">
            <v>17.301571694599609</v>
          </cell>
          <cell r="AJ102">
            <v>110</v>
          </cell>
          <cell r="AK102">
            <v>116</v>
          </cell>
          <cell r="AL102">
            <v>5.4545454545454541</v>
          </cell>
          <cell r="AM102">
            <v>115</v>
          </cell>
          <cell r="AN102">
            <v>115.762182</v>
          </cell>
          <cell r="AO102">
            <v>0.66276695652173534</v>
          </cell>
          <cell r="AP102">
            <v>125</v>
          </cell>
          <cell r="AQ102">
            <v>127.76218199999998</v>
          </cell>
          <cell r="AR102">
            <v>2.2097455999999851</v>
          </cell>
          <cell r="AS102">
            <v>350</v>
          </cell>
          <cell r="AT102">
            <v>359.52436399999999</v>
          </cell>
          <cell r="AU102">
            <v>2.7212468571428547</v>
          </cell>
          <cell r="AV102">
            <v>130</v>
          </cell>
          <cell r="AW102">
            <v>128.762182</v>
          </cell>
          <cell r="AX102">
            <v>-0.95216769230769571</v>
          </cell>
          <cell r="AY102">
            <v>133</v>
          </cell>
          <cell r="AZ102">
            <v>124.88566199999987</v>
          </cell>
          <cell r="BA102">
            <v>-6.1010060150376928</v>
          </cell>
          <cell r="BB102">
            <v>134.00493</v>
          </cell>
          <cell r="BC102">
            <v>129.9183520000002</v>
          </cell>
          <cell r="BD102">
            <v>-3.0495728776544295</v>
          </cell>
          <cell r="BE102">
            <v>397.00493</v>
          </cell>
          <cell r="BF102">
            <v>383.56619600000005</v>
          </cell>
          <cell r="BG102">
            <v>-3.3850295007671449</v>
          </cell>
          <cell r="BH102">
            <v>747.00493000000006</v>
          </cell>
          <cell r="BI102">
            <v>743.0905600000001</v>
          </cell>
          <cell r="BJ102">
            <v>-0.52400858987636967</v>
          </cell>
          <cell r="BK102">
            <v>1284.0049300000001</v>
          </cell>
          <cell r="BL102">
            <v>1372.9999999999998</v>
          </cell>
          <cell r="BM102">
            <v>6.9310536058455563</v>
          </cell>
        </row>
        <row r="103">
          <cell r="C103">
            <v>98</v>
          </cell>
          <cell r="D103" t="str">
            <v>F/C Production</v>
          </cell>
          <cell r="E103" t="str">
            <v>KTON</v>
          </cell>
          <cell r="F103">
            <v>80</v>
          </cell>
          <cell r="G103">
            <v>111.69956000000005</v>
          </cell>
          <cell r="H103">
            <v>39.62445000000006</v>
          </cell>
          <cell r="I103">
            <v>80</v>
          </cell>
          <cell r="J103">
            <v>94.92259</v>
          </cell>
          <cell r="K103">
            <v>18.653237499999999</v>
          </cell>
          <cell r="L103">
            <v>80</v>
          </cell>
          <cell r="M103">
            <v>92.801400000000001</v>
          </cell>
          <cell r="N103">
            <v>16.001750000000001</v>
          </cell>
          <cell r="O103">
            <v>240</v>
          </cell>
          <cell r="P103">
            <v>299.42355000000003</v>
          </cell>
          <cell r="Q103">
            <v>24.759812500000013</v>
          </cell>
          <cell r="R103">
            <v>90</v>
          </cell>
          <cell r="S103">
            <v>106.90318000000001</v>
          </cell>
          <cell r="T103">
            <v>18.781311111111119</v>
          </cell>
          <cell r="U103">
            <v>330</v>
          </cell>
          <cell r="V103">
            <v>406.32673000000005</v>
          </cell>
          <cell r="W103">
            <v>23.129312121212138</v>
          </cell>
          <cell r="X103">
            <v>90</v>
          </cell>
          <cell r="Y103">
            <v>100</v>
          </cell>
          <cell r="Z103">
            <v>11.111111111111111</v>
          </cell>
          <cell r="AA103">
            <v>100</v>
          </cell>
          <cell r="AB103">
            <v>100</v>
          </cell>
          <cell r="AC103">
            <v>0</v>
          </cell>
          <cell r="AD103">
            <v>280</v>
          </cell>
          <cell r="AE103">
            <v>306.90318000000002</v>
          </cell>
          <cell r="AF103">
            <v>9.6082785714285794</v>
          </cell>
          <cell r="AG103">
            <v>520</v>
          </cell>
          <cell r="AH103">
            <v>606.32673</v>
          </cell>
          <cell r="AI103">
            <v>16.601294230769231</v>
          </cell>
          <cell r="AJ103">
            <v>110</v>
          </cell>
          <cell r="AK103">
            <v>100</v>
          </cell>
          <cell r="AL103">
            <v>-9.0909090909090917</v>
          </cell>
          <cell r="AM103">
            <v>110</v>
          </cell>
          <cell r="AN103">
            <v>110</v>
          </cell>
          <cell r="AO103">
            <v>0</v>
          </cell>
          <cell r="AP103">
            <v>120</v>
          </cell>
          <cell r="AQ103">
            <v>120</v>
          </cell>
          <cell r="AR103">
            <v>0</v>
          </cell>
          <cell r="AS103">
            <v>340</v>
          </cell>
          <cell r="AT103">
            <v>330</v>
          </cell>
          <cell r="AU103">
            <v>-2.9411764705882351</v>
          </cell>
          <cell r="AV103">
            <v>130</v>
          </cell>
          <cell r="AW103">
            <v>115</v>
          </cell>
          <cell r="AX103">
            <v>-11.538461538461538</v>
          </cell>
          <cell r="AY103">
            <v>130</v>
          </cell>
          <cell r="AZ103">
            <v>110</v>
          </cell>
          <cell r="BA103">
            <v>-15.384615384615385</v>
          </cell>
          <cell r="BB103">
            <v>130</v>
          </cell>
          <cell r="BC103">
            <v>118.67327</v>
          </cell>
          <cell r="BD103">
            <v>-8.712869230769229</v>
          </cell>
          <cell r="BE103">
            <v>390</v>
          </cell>
          <cell r="BF103">
            <v>343.67327</v>
          </cell>
          <cell r="BG103">
            <v>-11.878648717948717</v>
          </cell>
          <cell r="BH103">
            <v>730</v>
          </cell>
          <cell r="BI103">
            <v>673.67327</v>
          </cell>
          <cell r="BJ103">
            <v>-7.715990410958903</v>
          </cell>
          <cell r="BK103">
            <v>1250</v>
          </cell>
          <cell r="BL103">
            <v>1280</v>
          </cell>
          <cell r="BM103">
            <v>2.4</v>
          </cell>
        </row>
        <row r="104">
          <cell r="C104">
            <v>99</v>
          </cell>
          <cell r="D104" t="str">
            <v>Stripping Ratio</v>
          </cell>
          <cell r="E104" t="str">
            <v>OB: ROM</v>
          </cell>
          <cell r="F104">
            <v>9.477124183006536</v>
          </cell>
          <cell r="G104">
            <v>6.0655837696409884</v>
          </cell>
          <cell r="H104">
            <v>-35.997633327236464</v>
          </cell>
          <cell r="I104">
            <v>8.4970414201183431</v>
          </cell>
          <cell r="J104">
            <v>6.1823678835257621</v>
          </cell>
          <cell r="K104">
            <v>-27.240935075497646</v>
          </cell>
          <cell r="L104">
            <v>8</v>
          </cell>
          <cell r="M104">
            <v>7.7155330726859903</v>
          </cell>
          <cell r="N104">
            <v>-3.5558365914251211</v>
          </cell>
          <cell r="O104">
            <v>8.617529880478088</v>
          </cell>
          <cell r="P104">
            <v>6.6667255104111351</v>
          </cell>
          <cell r="Q104">
            <v>-22.637628150106572</v>
          </cell>
          <cell r="R104">
            <v>7.8681318681318677</v>
          </cell>
          <cell r="S104">
            <v>7.3643122308495403</v>
          </cell>
          <cell r="T104">
            <v>-6.4032942727223183</v>
          </cell>
          <cell r="U104">
            <v>8.4181286549707597</v>
          </cell>
          <cell r="V104">
            <v>6.8528035043651725</v>
          </cell>
          <cell r="W104">
            <v>-18.59469265394619</v>
          </cell>
          <cell r="X104">
            <v>8.4432989690721651</v>
          </cell>
          <cell r="Y104">
            <v>7.663636363636364</v>
          </cell>
          <cell r="Z104">
            <v>-9.2340992340992312</v>
          </cell>
          <cell r="AA104">
            <v>9.2857142857142865</v>
          </cell>
          <cell r="AB104">
            <v>7.9639639639639643</v>
          </cell>
          <cell r="AC104">
            <v>-14.234234234234236</v>
          </cell>
          <cell r="AD104">
            <v>8.5489510489510483</v>
          </cell>
          <cell r="AE104">
            <v>7.6657197698411759</v>
          </cell>
          <cell r="AF104">
            <v>-10.331457906970288</v>
          </cell>
          <cell r="AG104">
            <v>8.5810055865921786</v>
          </cell>
          <cell r="AH104">
            <v>7.1902018858456866</v>
          </cell>
          <cell r="AI104">
            <v>-16.207933752188936</v>
          </cell>
          <cell r="AJ104">
            <v>8.336363636363636</v>
          </cell>
          <cell r="AK104">
            <v>7.8842892499999948</v>
          </cell>
          <cell r="AL104">
            <v>-5.4229206652127075</v>
          </cell>
          <cell r="AM104">
            <v>8.0695652173913039</v>
          </cell>
          <cell r="AN104">
            <v>8.1114573324127566</v>
          </cell>
          <cell r="AO104">
            <v>0.51913720123567364</v>
          </cell>
          <cell r="AP104">
            <v>7.52</v>
          </cell>
          <cell r="AQ104">
            <v>8.7005558499306233</v>
          </cell>
          <cell r="AR104">
            <v>15.698880983119997</v>
          </cell>
          <cell r="AS104">
            <v>7.9571428571428573</v>
          </cell>
          <cell r="AT104">
            <v>8.2475065667594087</v>
          </cell>
          <cell r="AU104">
            <v>3.6490950939243447</v>
          </cell>
          <cell r="AV104">
            <v>7.3153846153846152</v>
          </cell>
          <cell r="AW104">
            <v>8.791401189520073</v>
          </cell>
          <cell r="AX104">
            <v>20.176882716888489</v>
          </cell>
          <cell r="AY104">
            <v>7.0676691729323311</v>
          </cell>
          <cell r="AZ104">
            <v>9.2074129582625837</v>
          </cell>
          <cell r="BA104">
            <v>30.275098239247189</v>
          </cell>
          <cell r="BB104">
            <v>6.9441061086334637</v>
          </cell>
          <cell r="BC104">
            <v>8.7837986122237641</v>
          </cell>
          <cell r="BD104">
            <v>26.492862793427779</v>
          </cell>
          <cell r="BE104">
            <v>7.1070766123735529</v>
          </cell>
          <cell r="BF104">
            <v>8.9242757529133243</v>
          </cell>
          <cell r="BG104">
            <v>25.568869447333576</v>
          </cell>
          <cell r="BH104">
            <v>7.5053647276464419</v>
          </cell>
          <cell r="BI104">
            <v>8.5968392003257303</v>
          </cell>
          <cell r="BJ104">
            <v>14.542590697275237</v>
          </cell>
          <cell r="BK104">
            <v>7.955222144668868</v>
          </cell>
          <cell r="BL104">
            <v>7.9514975229424634</v>
          </cell>
          <cell r="BM104">
            <v>-4.6819833043891416E-2</v>
          </cell>
        </row>
        <row r="105">
          <cell r="C105">
            <v>100</v>
          </cell>
          <cell r="D105" t="str">
            <v>ROM stock</v>
          </cell>
          <cell r="E105" t="str">
            <v>KTON</v>
          </cell>
          <cell r="F105">
            <v>53.727792735848915</v>
          </cell>
          <cell r="G105">
            <v>16.5351</v>
          </cell>
          <cell r="H105">
            <v>-69.224308020070126</v>
          </cell>
          <cell r="I105">
            <v>56.928059347825936</v>
          </cell>
          <cell r="J105">
            <v>13.735200000000004</v>
          </cell>
          <cell r="K105">
            <v>-75.872706434485977</v>
          </cell>
          <cell r="L105">
            <v>65.543727928629863</v>
          </cell>
          <cell r="M105">
            <v>23.654970000000002</v>
          </cell>
          <cell r="N105">
            <v>-63.909635982625602</v>
          </cell>
          <cell r="O105">
            <v>65.543727928629863</v>
          </cell>
          <cell r="P105">
            <v>23.654970000000002</v>
          </cell>
          <cell r="Q105">
            <v>-63.909635982625602</v>
          </cell>
          <cell r="R105">
            <v>65.144015049220513</v>
          </cell>
          <cell r="S105">
            <v>25.82647</v>
          </cell>
          <cell r="T105">
            <v>-60.354807758646075</v>
          </cell>
          <cell r="U105">
            <v>65.543727928629863</v>
          </cell>
          <cell r="V105">
            <v>23.654970000000002</v>
          </cell>
          <cell r="W105">
            <v>-63.909635982625602</v>
          </cell>
          <cell r="X105">
            <v>70.652013408531417</v>
          </cell>
          <cell r="Y105">
            <v>34.134509376538148</v>
          </cell>
          <cell r="Z105">
            <v>-51.686430818097087</v>
          </cell>
          <cell r="AA105">
            <v>67.144630307629043</v>
          </cell>
          <cell r="AB105">
            <v>43.427167292863004</v>
          </cell>
          <cell r="AC105">
            <v>-35.322948247838127</v>
          </cell>
          <cell r="AD105">
            <v>67.144630307629043</v>
          </cell>
          <cell r="AE105">
            <v>43.427167292863004</v>
          </cell>
          <cell r="AF105">
            <v>-35.322948247838127</v>
          </cell>
          <cell r="AG105">
            <v>67.144630307629043</v>
          </cell>
          <cell r="AH105">
            <v>43.427167292863004</v>
          </cell>
          <cell r="AI105">
            <v>-35.322948247838127</v>
          </cell>
          <cell r="AJ105">
            <v>65.452669684167176</v>
          </cell>
          <cell r="AK105">
            <v>57.642917908121412</v>
          </cell>
          <cell r="AL105">
            <v>-11.9319071532615</v>
          </cell>
          <cell r="AM105">
            <v>68.683801759638868</v>
          </cell>
          <cell r="AN105">
            <v>61.624508511484812</v>
          </cell>
          <cell r="AO105">
            <v>-10.277959383870851</v>
          </cell>
          <cell r="AP105">
            <v>71.761119232977677</v>
          </cell>
          <cell r="AQ105">
            <v>67.421521592288741</v>
          </cell>
          <cell r="AR105">
            <v>-6.0472825494821478</v>
          </cell>
          <cell r="AS105">
            <v>71.761119232977677</v>
          </cell>
          <cell r="AT105">
            <v>67.421521592288741</v>
          </cell>
          <cell r="AU105">
            <v>-6.0472825494821478</v>
          </cell>
          <cell r="AV105">
            <v>69.76152940525003</v>
          </cell>
          <cell r="AW105">
            <v>79.203153212879386</v>
          </cell>
          <cell r="AX105">
            <v>13.534141077645021</v>
          </cell>
          <cell r="AY105">
            <v>70.71579519688251</v>
          </cell>
          <cell r="AZ105">
            <v>92.167891371615909</v>
          </cell>
          <cell r="BA105">
            <v>30.335650069419156</v>
          </cell>
          <cell r="BB105">
            <v>72.659533697702855</v>
          </cell>
          <cell r="BC105">
            <v>101.41463940935193</v>
          </cell>
          <cell r="BD105">
            <v>39.57513109192741</v>
          </cell>
          <cell r="BE105">
            <v>72.659533697702855</v>
          </cell>
          <cell r="BF105">
            <v>101.41463940935193</v>
          </cell>
          <cell r="BG105">
            <v>39.57513109192741</v>
          </cell>
          <cell r="BH105">
            <v>72.659533697702855</v>
          </cell>
          <cell r="BI105">
            <v>101.41463940935193</v>
          </cell>
          <cell r="BJ105">
            <v>39.57513109192741</v>
          </cell>
          <cell r="BK105">
            <v>72.659533697702855</v>
          </cell>
          <cell r="BL105">
            <v>101.41463940935193</v>
          </cell>
          <cell r="BM105">
            <v>39.57513109192741</v>
          </cell>
        </row>
        <row r="106">
          <cell r="C106">
            <v>101</v>
          </cell>
          <cell r="D106" t="str">
            <v>F/C stock</v>
          </cell>
          <cell r="E106" t="str">
            <v>KTON</v>
          </cell>
          <cell r="F106">
            <v>56.930132050000182</v>
          </cell>
          <cell r="G106">
            <v>69.528998000000001</v>
          </cell>
          <cell r="H106">
            <v>22.130400011956024</v>
          </cell>
          <cell r="I106">
            <v>45.730132050000165</v>
          </cell>
          <cell r="J106">
            <v>30.895759000000012</v>
          </cell>
          <cell r="K106">
            <v>-32.438946456092943</v>
          </cell>
          <cell r="L106">
            <v>34.530132050000162</v>
          </cell>
          <cell r="M106">
            <v>56.508035000000021</v>
          </cell>
          <cell r="N106">
            <v>63.648476403668298</v>
          </cell>
          <cell r="O106">
            <v>34.530132050000162</v>
          </cell>
          <cell r="P106">
            <v>56.508035000000021</v>
          </cell>
          <cell r="Q106">
            <v>63.648476403668298</v>
          </cell>
          <cell r="R106">
            <v>33.180132050000161</v>
          </cell>
          <cell r="S106">
            <v>44.794299000000031</v>
          </cell>
          <cell r="T106">
            <v>35.003377721638131</v>
          </cell>
          <cell r="U106">
            <v>34.530132050000162</v>
          </cell>
          <cell r="V106">
            <v>56.508035000000021</v>
          </cell>
          <cell r="W106">
            <v>63.648476403668298</v>
          </cell>
          <cell r="X106">
            <v>31.830132050000167</v>
          </cell>
          <cell r="Y106">
            <v>94.074926000000033</v>
          </cell>
          <cell r="Z106">
            <v>195.55304970844298</v>
          </cell>
          <cell r="AA106">
            <v>30.330132050000174</v>
          </cell>
          <cell r="AB106">
            <v>132.57492600000003</v>
          </cell>
          <cell r="AC106">
            <v>337.10632641310661</v>
          </cell>
          <cell r="AD106">
            <v>30.330132050000174</v>
          </cell>
          <cell r="AE106">
            <v>132.57492600000003</v>
          </cell>
          <cell r="AF106">
            <v>337.10632641310661</v>
          </cell>
          <cell r="AG106">
            <v>30.330132050000174</v>
          </cell>
          <cell r="AH106">
            <v>132.57492600000003</v>
          </cell>
          <cell r="AI106">
            <v>337.10632641310661</v>
          </cell>
          <cell r="AJ106">
            <v>28.680132050000175</v>
          </cell>
          <cell r="AK106">
            <v>117.07492600000003</v>
          </cell>
          <cell r="AL106">
            <v>308.20915955301302</v>
          </cell>
          <cell r="AM106">
            <v>27.030132050000169</v>
          </cell>
          <cell r="AN106">
            <v>111.42492600000003</v>
          </cell>
          <cell r="AO106">
            <v>312.22486739571565</v>
          </cell>
          <cell r="AP106">
            <v>35.230132050000165</v>
          </cell>
          <cell r="AQ106">
            <v>117.62492600000003</v>
          </cell>
          <cell r="AR106">
            <v>233.87591574468561</v>
          </cell>
          <cell r="AS106">
            <v>35.230132050000165</v>
          </cell>
          <cell r="AT106">
            <v>117.62492600000003</v>
          </cell>
          <cell r="AU106">
            <v>233.87591574468561</v>
          </cell>
          <cell r="AV106">
            <v>43.280132050000176</v>
          </cell>
          <cell r="AW106">
            <v>105.89992600000002</v>
          </cell>
          <cell r="AX106">
            <v>144.68484956944485</v>
          </cell>
          <cell r="AY106">
            <v>51.330132050000188</v>
          </cell>
          <cell r="AZ106">
            <v>102.05285199999999</v>
          </cell>
          <cell r="BA106">
            <v>98.816655878834069</v>
          </cell>
          <cell r="BB106">
            <v>59.380132050000199</v>
          </cell>
          <cell r="BC106">
            <v>93.946022949999971</v>
          </cell>
          <cell r="BD106">
            <v>58.211205847258896</v>
          </cell>
          <cell r="BE106">
            <v>59.380132050000199</v>
          </cell>
          <cell r="BF106">
            <v>93.946022949999971</v>
          </cell>
          <cell r="BG106">
            <v>58.211205847258896</v>
          </cell>
          <cell r="BH106">
            <v>59.380132050000199</v>
          </cell>
          <cell r="BI106">
            <v>93.946022949999971</v>
          </cell>
          <cell r="BJ106">
            <v>58.211205847258896</v>
          </cell>
          <cell r="BK106">
            <v>59.380132050000199</v>
          </cell>
          <cell r="BL106">
            <v>93.946022949999971</v>
          </cell>
          <cell r="BM106">
            <v>58.211205847258896</v>
          </cell>
        </row>
        <row r="107">
          <cell r="C107">
            <v>102</v>
          </cell>
          <cell r="D107" t="str">
            <v>Coal Barging</v>
          </cell>
          <cell r="E107" t="str">
            <v>KTON</v>
          </cell>
          <cell r="F107">
            <v>90</v>
          </cell>
          <cell r="G107">
            <v>136.74967200000003</v>
          </cell>
          <cell r="H107">
            <v>51.944080000000035</v>
          </cell>
          <cell r="I107">
            <v>90</v>
          </cell>
          <cell r="J107">
            <v>132.786956</v>
          </cell>
          <cell r="K107">
            <v>47.541062222222223</v>
          </cell>
          <cell r="L107">
            <v>90</v>
          </cell>
          <cell r="M107">
            <v>66.168309000000008</v>
          </cell>
          <cell r="N107">
            <v>-26.479656666666656</v>
          </cell>
          <cell r="O107">
            <v>270</v>
          </cell>
          <cell r="P107">
            <v>335.70493700000009</v>
          </cell>
          <cell r="Q107">
            <v>24.335161851851883</v>
          </cell>
          <cell r="R107">
            <v>90</v>
          </cell>
          <cell r="S107">
            <v>117.44098099999999</v>
          </cell>
          <cell r="T107">
            <v>30.489978888888881</v>
          </cell>
          <cell r="U107">
            <v>360</v>
          </cell>
          <cell r="V107">
            <v>453.14591800000005</v>
          </cell>
          <cell r="W107">
            <v>25.873866111111127</v>
          </cell>
          <cell r="X107">
            <v>90</v>
          </cell>
          <cell r="Y107">
            <v>49.219372999999997</v>
          </cell>
          <cell r="Z107">
            <v>-45.31180777777778</v>
          </cell>
          <cell r="AA107">
            <v>100</v>
          </cell>
          <cell r="AB107">
            <v>60</v>
          </cell>
          <cell r="AC107">
            <v>-40</v>
          </cell>
          <cell r="AD107">
            <v>280</v>
          </cell>
          <cell r="AE107">
            <v>226.66035399999998</v>
          </cell>
          <cell r="AF107">
            <v>-19.049873571428577</v>
          </cell>
          <cell r="AG107">
            <v>550</v>
          </cell>
          <cell r="AH107">
            <v>562.36529100000007</v>
          </cell>
          <cell r="AI107">
            <v>2.2482347272727399</v>
          </cell>
          <cell r="AJ107">
            <v>110</v>
          </cell>
          <cell r="AK107">
            <v>114</v>
          </cell>
          <cell r="AL107">
            <v>3.6363636363636362</v>
          </cell>
          <cell r="AM107">
            <v>110</v>
          </cell>
          <cell r="AN107">
            <v>114</v>
          </cell>
          <cell r="AO107">
            <v>3.6363636363636362</v>
          </cell>
          <cell r="AP107">
            <v>110</v>
          </cell>
          <cell r="AQ107">
            <v>112</v>
          </cell>
          <cell r="AR107">
            <v>1.8181818181818181</v>
          </cell>
          <cell r="AS107">
            <v>330</v>
          </cell>
          <cell r="AT107">
            <v>340</v>
          </cell>
          <cell r="AU107">
            <v>3.0303030303030303</v>
          </cell>
          <cell r="AV107">
            <v>120</v>
          </cell>
          <cell r="AW107">
            <v>125</v>
          </cell>
          <cell r="AX107">
            <v>4.1666666666666661</v>
          </cell>
          <cell r="AY107">
            <v>120</v>
          </cell>
          <cell r="AZ107">
            <v>112.19707400000003</v>
          </cell>
          <cell r="BA107">
            <v>-6.5024383333333091</v>
          </cell>
          <cell r="BB107">
            <v>120</v>
          </cell>
          <cell r="BC107">
            <v>125</v>
          </cell>
          <cell r="BD107">
            <v>4.1666666666666661</v>
          </cell>
          <cell r="BE107">
            <v>360</v>
          </cell>
          <cell r="BF107">
            <v>362.19707400000004</v>
          </cell>
          <cell r="BG107">
            <v>0.61029833333334538</v>
          </cell>
          <cell r="BH107">
            <v>690</v>
          </cell>
          <cell r="BI107">
            <v>702.19707400000004</v>
          </cell>
          <cell r="BJ107">
            <v>1.7676918840579772</v>
          </cell>
          <cell r="BK107">
            <v>1240</v>
          </cell>
          <cell r="BL107">
            <v>1264.562365</v>
          </cell>
          <cell r="BM107">
            <v>1.9808358870967742</v>
          </cell>
        </row>
        <row r="108">
          <cell r="C108">
            <v>103</v>
          </cell>
          <cell r="D108" t="str">
            <v>Coal Sales</v>
          </cell>
          <cell r="E108" t="str">
            <v>KTON</v>
          </cell>
          <cell r="F108">
            <v>151.69999999999999</v>
          </cell>
          <cell r="G108">
            <v>151.338626</v>
          </cell>
          <cell r="H108">
            <v>-0.23821621621620548</v>
          </cell>
          <cell r="I108">
            <v>108.69999999999999</v>
          </cell>
          <cell r="J108">
            <v>147.20190099999999</v>
          </cell>
          <cell r="K108">
            <v>35.42033210671574</v>
          </cell>
          <cell r="L108">
            <v>87</v>
          </cell>
          <cell r="M108">
            <v>58.945129000000009</v>
          </cell>
          <cell r="N108">
            <v>-32.246978160919532</v>
          </cell>
          <cell r="O108">
            <v>347.4</v>
          </cell>
          <cell r="P108">
            <v>357.48565600000001</v>
          </cell>
          <cell r="Q108">
            <v>2.9031824985607453</v>
          </cell>
          <cell r="R108">
            <v>101</v>
          </cell>
          <cell r="S108">
            <v>110.21440800000002</v>
          </cell>
          <cell r="T108">
            <v>9.1231762376237828</v>
          </cell>
          <cell r="U108">
            <v>448.4</v>
          </cell>
          <cell r="V108">
            <v>467.700064</v>
          </cell>
          <cell r="W108">
            <v>4.3042069580731539</v>
          </cell>
          <cell r="X108">
            <v>76.2</v>
          </cell>
          <cell r="Y108">
            <v>51.950752999999999</v>
          </cell>
          <cell r="Z108">
            <v>-31.823158792650926</v>
          </cell>
          <cell r="AA108">
            <v>69</v>
          </cell>
          <cell r="AB108">
            <v>94.5</v>
          </cell>
          <cell r="AC108">
            <v>36.95652173913043</v>
          </cell>
          <cell r="AD108">
            <v>246.2</v>
          </cell>
          <cell r="AE108">
            <v>256.66516100000001</v>
          </cell>
          <cell r="AF108">
            <v>4.2506746547522436</v>
          </cell>
          <cell r="AG108">
            <v>593.59999999999991</v>
          </cell>
          <cell r="AH108">
            <v>614.15081699999996</v>
          </cell>
          <cell r="AI108">
            <v>3.4620648584905753</v>
          </cell>
          <cell r="AJ108">
            <v>125.7</v>
          </cell>
          <cell r="AK108">
            <v>61.2</v>
          </cell>
          <cell r="AL108">
            <v>-51.312649164677801</v>
          </cell>
          <cell r="AM108">
            <v>125.7</v>
          </cell>
          <cell r="AN108">
            <v>118.2</v>
          </cell>
          <cell r="AO108">
            <v>-5.9665871121718377</v>
          </cell>
          <cell r="AP108">
            <v>76.2</v>
          </cell>
          <cell r="AQ108">
            <v>88.7</v>
          </cell>
          <cell r="AR108">
            <v>16.404199475065617</v>
          </cell>
          <cell r="AS108">
            <v>327.60000000000002</v>
          </cell>
          <cell r="AT108">
            <v>268.10000000000002</v>
          </cell>
          <cell r="AU108">
            <v>-18.162393162393162</v>
          </cell>
          <cell r="AV108">
            <v>110.5</v>
          </cell>
          <cell r="AW108">
            <v>94.5</v>
          </cell>
          <cell r="AX108">
            <v>-14.479638009049776</v>
          </cell>
          <cell r="AY108">
            <v>125.7</v>
          </cell>
          <cell r="AZ108">
            <v>133.19999999999999</v>
          </cell>
          <cell r="BA108">
            <v>5.9665871121718261</v>
          </cell>
          <cell r="BB108">
            <v>69.5</v>
          </cell>
          <cell r="BC108">
            <v>112.5</v>
          </cell>
          <cell r="BD108">
            <v>61.870503597122308</v>
          </cell>
          <cell r="BE108">
            <v>305.7</v>
          </cell>
          <cell r="BF108">
            <v>340.2</v>
          </cell>
          <cell r="BG108">
            <v>11.285574092247302</v>
          </cell>
          <cell r="BH108">
            <v>633.29999999999995</v>
          </cell>
          <cell r="BI108">
            <v>608.29999999999995</v>
          </cell>
          <cell r="BJ108">
            <v>-3.9475761882204328</v>
          </cell>
          <cell r="BK108">
            <v>1226.9000000000003</v>
          </cell>
          <cell r="BL108">
            <v>1222.4508170000001</v>
          </cell>
          <cell r="BM108">
            <v>-0.3626361561659609</v>
          </cell>
        </row>
      </sheetData>
      <sheetData sheetId="1"/>
      <sheetData sheetId="2"/>
      <sheetData sheetId="3"/>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Velue"/>
      <sheetName val="Master"/>
      <sheetName val="SUM"/>
      <sheetName val="Data_AC"/>
      <sheetName val="summary"/>
      <sheetName val="DATA"/>
      <sheetName val="LINK"/>
      <sheetName val="c"/>
      <sheetName val="e"/>
      <sheetName val="g"/>
      <sheetName val="h"/>
      <sheetName val="k"/>
      <sheetName val="n"/>
      <sheetName val="MTD OB Forecasting"/>
      <sheetName val="Housekeeping"/>
      <sheetName val="Base"/>
      <sheetName val="5-Peralatan"/>
      <sheetName val="Haul Distance Oct 2006"/>
    </sheetNames>
    <sheetDataSet>
      <sheetData sheetId="0" refreshError="1">
        <row r="5">
          <cell r="E5" t="str">
            <v>SH4001</v>
          </cell>
          <cell r="F5">
            <v>3809.0075207610353</v>
          </cell>
          <cell r="G5" t="str">
            <v>Kijang-01</v>
          </cell>
          <cell r="H5">
            <v>153</v>
          </cell>
          <cell r="I5" t="str">
            <v>Overburden</v>
          </cell>
        </row>
        <row r="6">
          <cell r="E6" t="str">
            <v>SH4002</v>
          </cell>
          <cell r="F6">
            <v>3412.9166172016839</v>
          </cell>
          <cell r="G6" t="str">
            <v>K10-01</v>
          </cell>
          <cell r="H6">
            <v>91</v>
          </cell>
          <cell r="I6" t="str">
            <v>Overburden</v>
          </cell>
        </row>
        <row r="7">
          <cell r="E7" t="str">
            <v>SH304</v>
          </cell>
          <cell r="F7">
            <v>3847.5307644237491</v>
          </cell>
          <cell r="G7" t="str">
            <v>Kijang-01</v>
          </cell>
          <cell r="H7">
            <v>153</v>
          </cell>
          <cell r="I7" t="str">
            <v>Overburden</v>
          </cell>
        </row>
        <row r="8">
          <cell r="E8" t="str">
            <v>SH305</v>
          </cell>
          <cell r="F8">
            <v>3373</v>
          </cell>
          <cell r="G8">
            <v>0</v>
          </cell>
          <cell r="H8">
            <v>0</v>
          </cell>
          <cell r="I8" t="str">
            <v>Overburden</v>
          </cell>
        </row>
        <row r="9">
          <cell r="E9" t="str">
            <v>SH306</v>
          </cell>
          <cell r="F9">
            <v>3718.9444354489096</v>
          </cell>
          <cell r="G9" t="str">
            <v>Badak</v>
          </cell>
          <cell r="H9">
            <v>32</v>
          </cell>
          <cell r="I9" t="str">
            <v>Overburden</v>
          </cell>
        </row>
        <row r="10">
          <cell r="E10" t="str">
            <v>EX708</v>
          </cell>
          <cell r="F10">
            <v>3479.7766375590663</v>
          </cell>
          <cell r="G10" t="str">
            <v>Kijang-01</v>
          </cell>
          <cell r="H10">
            <v>153</v>
          </cell>
          <cell r="I10" t="str">
            <v>Overburden</v>
          </cell>
        </row>
        <row r="11">
          <cell r="E11" t="str">
            <v>EX709</v>
          </cell>
          <cell r="F11">
            <v>3191.0409045142083</v>
          </cell>
          <cell r="G11" t="str">
            <v>Badak</v>
          </cell>
          <cell r="H11">
            <v>32</v>
          </cell>
          <cell r="I11" t="str">
            <v>Overburden</v>
          </cell>
        </row>
        <row r="12">
          <cell r="E12" t="str">
            <v>EX710</v>
          </cell>
          <cell r="F12">
            <v>3566</v>
          </cell>
          <cell r="G12">
            <v>0</v>
          </cell>
          <cell r="H12">
            <v>0</v>
          </cell>
          <cell r="I12" t="str">
            <v>Overburden</v>
          </cell>
        </row>
        <row r="13">
          <cell r="E13" t="str">
            <v>EX711</v>
          </cell>
          <cell r="F13">
            <v>3359.3469725150308</v>
          </cell>
          <cell r="G13" t="str">
            <v>Kijang-01</v>
          </cell>
          <cell r="H13">
            <v>153</v>
          </cell>
          <cell r="I13" t="str">
            <v>Overburden</v>
          </cell>
        </row>
        <row r="14">
          <cell r="E14" t="str">
            <v>EX1001</v>
          </cell>
          <cell r="F14">
            <v>0</v>
          </cell>
          <cell r="G14">
            <v>0</v>
          </cell>
          <cell r="H14">
            <v>0</v>
          </cell>
          <cell r="I14" t="str">
            <v>Overburden</v>
          </cell>
        </row>
        <row r="15">
          <cell r="E15" t="str">
            <v>EX1002</v>
          </cell>
          <cell r="F15">
            <v>3194.3489359703508</v>
          </cell>
          <cell r="G15" t="str">
            <v>Badak</v>
          </cell>
          <cell r="H15">
            <v>32</v>
          </cell>
          <cell r="I15" t="str">
            <v>Overburden</v>
          </cell>
        </row>
        <row r="16">
          <cell r="E16" t="str">
            <v>EX1004</v>
          </cell>
          <cell r="F16">
            <v>7257.1902518504148</v>
          </cell>
          <cell r="G16" t="str">
            <v>rom</v>
          </cell>
          <cell r="H16">
            <v>90</v>
          </cell>
          <cell r="I16" t="str">
            <v>Coal</v>
          </cell>
        </row>
        <row r="17">
          <cell r="E17" t="str">
            <v>EX1006</v>
          </cell>
          <cell r="F17">
            <v>0</v>
          </cell>
          <cell r="G17">
            <v>0</v>
          </cell>
          <cell r="H17">
            <v>0</v>
          </cell>
          <cell r="I17" t="str">
            <v>Overburden</v>
          </cell>
        </row>
        <row r="18">
          <cell r="E18" t="str">
            <v>EX1008</v>
          </cell>
          <cell r="F18">
            <v>7244.714648508555</v>
          </cell>
          <cell r="G18" t="str">
            <v>rom</v>
          </cell>
          <cell r="H18">
            <v>90</v>
          </cell>
          <cell r="I18" t="str">
            <v>Coal</v>
          </cell>
        </row>
        <row r="19">
          <cell r="E19" t="str">
            <v>EX1013</v>
          </cell>
          <cell r="F19">
            <v>3123.9534261450572</v>
          </cell>
          <cell r="G19" t="str">
            <v>Badak</v>
          </cell>
          <cell r="H19">
            <v>32</v>
          </cell>
          <cell r="I19" t="str">
            <v>Overburden</v>
          </cell>
        </row>
        <row r="20">
          <cell r="E20" t="str">
            <v>EX1014</v>
          </cell>
          <cell r="F20">
            <v>3772.2874271052387</v>
          </cell>
          <cell r="G20" t="str">
            <v>Badak</v>
          </cell>
          <cell r="H20">
            <v>32</v>
          </cell>
          <cell r="I20" t="str">
            <v>Overburden</v>
          </cell>
        </row>
        <row r="21">
          <cell r="E21" t="str">
            <v>EX429</v>
          </cell>
          <cell r="F21">
            <v>0</v>
          </cell>
          <cell r="G21">
            <v>0</v>
          </cell>
          <cell r="H21">
            <v>0</v>
          </cell>
          <cell r="I21" t="str">
            <v>Overburden</v>
          </cell>
        </row>
        <row r="22">
          <cell r="E22" t="str">
            <v>EX430</v>
          </cell>
          <cell r="F22">
            <v>0</v>
          </cell>
          <cell r="G22">
            <v>0</v>
          </cell>
          <cell r="H22">
            <v>0</v>
          </cell>
          <cell r="I22" t="str">
            <v>Overburden</v>
          </cell>
        </row>
        <row r="23">
          <cell r="E23" t="str">
            <v>EX577</v>
          </cell>
          <cell r="F23">
            <v>3051</v>
          </cell>
          <cell r="G23" t="str">
            <v>BIG_P2</v>
          </cell>
          <cell r="H23">
            <v>90</v>
          </cell>
          <cell r="I23" t="str">
            <v>Top Soil</v>
          </cell>
        </row>
        <row r="24">
          <cell r="E24" t="str">
            <v>EX578</v>
          </cell>
          <cell r="F24">
            <v>3263</v>
          </cell>
          <cell r="G24" t="str">
            <v>BIG_P2</v>
          </cell>
          <cell r="H24">
            <v>90</v>
          </cell>
          <cell r="I24" t="str">
            <v>Top Soil</v>
          </cell>
        </row>
        <row r="25">
          <cell r="E25" t="str">
            <v>KPTJ010</v>
          </cell>
        </row>
        <row r="26">
          <cell r="E26" t="str">
            <v>KPTJ002</v>
          </cell>
          <cell r="F26">
            <v>0</v>
          </cell>
          <cell r="G26">
            <v>0</v>
          </cell>
          <cell r="H26">
            <v>0</v>
          </cell>
          <cell r="I26" t="str">
            <v>Overburden</v>
          </cell>
        </row>
        <row r="27">
          <cell r="E27" t="str">
            <v>KPTJ003</v>
          </cell>
          <cell r="F27">
            <v>0</v>
          </cell>
          <cell r="G27">
            <v>0</v>
          </cell>
          <cell r="H27">
            <v>0</v>
          </cell>
          <cell r="I27" t="str">
            <v>Overburden</v>
          </cell>
        </row>
        <row r="28">
          <cell r="E28" t="str">
            <v>KPTJ009</v>
          </cell>
          <cell r="F28">
            <v>0</v>
          </cell>
          <cell r="G28">
            <v>0</v>
          </cell>
          <cell r="H28">
            <v>0</v>
          </cell>
          <cell r="I28" t="str">
            <v>Overburden</v>
          </cell>
        </row>
        <row r="29">
          <cell r="E29" t="str">
            <v>WL508</v>
          </cell>
          <cell r="F29">
            <v>0</v>
          </cell>
          <cell r="G29">
            <v>0</v>
          </cell>
          <cell r="H29">
            <v>0</v>
          </cell>
          <cell r="I29" t="str">
            <v>Overburden</v>
          </cell>
        </row>
        <row r="30">
          <cell r="E30" t="str">
            <v>KPTJ001</v>
          </cell>
          <cell r="F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Velue"/>
      <sheetName val="Master"/>
      <sheetName val="SUM"/>
      <sheetName val="Data loader"/>
      <sheetName val="Hourly"/>
      <sheetName val="summary"/>
      <sheetName val="Input Coal"/>
      <sheetName val="MTD OB Forecasting"/>
      <sheetName val="Base"/>
      <sheetName val="Rehab"/>
      <sheetName val="HAUL C1,C2,C3"/>
      <sheetName val="OB PLAN"/>
      <sheetName val="Assumptions"/>
      <sheetName val="Asset Data"/>
      <sheetName val="Cash Flow Data"/>
      <sheetName val="COA - Ellipse"/>
      <sheetName val="COR by Product"/>
      <sheetName val="Liability Data"/>
      <sheetName val="Other IE"/>
      <sheetName val="Taxation"/>
      <sheetName val="bantuan"/>
    </sheetNames>
    <sheetDataSet>
      <sheetData sheetId="0" refreshError="1">
        <row r="5">
          <cell r="E5" t="str">
            <v>SH4001</v>
          </cell>
          <cell r="F5">
            <v>3809.0075207610353</v>
          </cell>
          <cell r="G5" t="str">
            <v>Kijang-01</v>
          </cell>
          <cell r="H5">
            <v>153</v>
          </cell>
          <cell r="I5" t="str">
            <v>Overburden</v>
          </cell>
        </row>
        <row r="6">
          <cell r="E6" t="str">
            <v>SH4002</v>
          </cell>
          <cell r="F6">
            <v>3412.9166172016839</v>
          </cell>
          <cell r="G6" t="str">
            <v>K10-01</v>
          </cell>
          <cell r="H6">
            <v>91</v>
          </cell>
          <cell r="I6" t="str">
            <v>Overburden</v>
          </cell>
        </row>
        <row r="7">
          <cell r="E7" t="str">
            <v>SH304</v>
          </cell>
          <cell r="F7">
            <v>3847.5307644237491</v>
          </cell>
          <cell r="G7" t="str">
            <v>Kijang-01</v>
          </cell>
          <cell r="H7">
            <v>153</v>
          </cell>
          <cell r="I7" t="str">
            <v>Overburden</v>
          </cell>
        </row>
        <row r="8">
          <cell r="E8" t="str">
            <v>SH305</v>
          </cell>
          <cell r="F8">
            <v>3373</v>
          </cell>
          <cell r="G8">
            <v>0</v>
          </cell>
          <cell r="H8">
            <v>0</v>
          </cell>
          <cell r="I8" t="str">
            <v>Overburden</v>
          </cell>
        </row>
        <row r="9">
          <cell r="E9" t="str">
            <v>SH306</v>
          </cell>
          <cell r="F9">
            <v>3718.9444354489096</v>
          </cell>
          <cell r="G9" t="str">
            <v>Badak</v>
          </cell>
          <cell r="H9">
            <v>32</v>
          </cell>
          <cell r="I9" t="str">
            <v>Overburden</v>
          </cell>
        </row>
        <row r="10">
          <cell r="E10" t="str">
            <v>EX708</v>
          </cell>
          <cell r="F10">
            <v>3479.7766375590663</v>
          </cell>
          <cell r="G10" t="str">
            <v>Kijang-01</v>
          </cell>
          <cell r="H10">
            <v>153</v>
          </cell>
          <cell r="I10" t="str">
            <v>Overburden</v>
          </cell>
        </row>
        <row r="11">
          <cell r="E11" t="str">
            <v>EX709</v>
          </cell>
          <cell r="F11">
            <v>3191.0409045142083</v>
          </cell>
          <cell r="G11" t="str">
            <v>Badak</v>
          </cell>
          <cell r="H11">
            <v>32</v>
          </cell>
          <cell r="I11" t="str">
            <v>Overburden</v>
          </cell>
        </row>
        <row r="12">
          <cell r="E12" t="str">
            <v>EX710</v>
          </cell>
          <cell r="F12">
            <v>3566</v>
          </cell>
          <cell r="G12">
            <v>0</v>
          </cell>
          <cell r="H12">
            <v>0</v>
          </cell>
          <cell r="I12" t="str">
            <v>Overburden</v>
          </cell>
        </row>
        <row r="13">
          <cell r="E13" t="str">
            <v>EX711</v>
          </cell>
          <cell r="F13">
            <v>3359.3469725150308</v>
          </cell>
          <cell r="G13" t="str">
            <v>Kijang-01</v>
          </cell>
          <cell r="H13">
            <v>153</v>
          </cell>
          <cell r="I13" t="str">
            <v>Overburden</v>
          </cell>
        </row>
        <row r="14">
          <cell r="E14" t="str">
            <v>EX1001</v>
          </cell>
          <cell r="F14">
            <v>0</v>
          </cell>
          <cell r="G14">
            <v>0</v>
          </cell>
          <cell r="H14">
            <v>0</v>
          </cell>
          <cell r="I14" t="str">
            <v>Overburden</v>
          </cell>
        </row>
        <row r="15">
          <cell r="E15" t="str">
            <v>EX1002</v>
          </cell>
          <cell r="F15">
            <v>3194.3489359703508</v>
          </cell>
          <cell r="G15" t="str">
            <v>Badak</v>
          </cell>
          <cell r="H15">
            <v>32</v>
          </cell>
          <cell r="I15" t="str">
            <v>Overburden</v>
          </cell>
        </row>
        <row r="16">
          <cell r="E16" t="str">
            <v>EX1004</v>
          </cell>
          <cell r="F16">
            <v>7257.1902518504148</v>
          </cell>
          <cell r="G16" t="str">
            <v>rom</v>
          </cell>
          <cell r="H16">
            <v>90</v>
          </cell>
          <cell r="I16" t="str">
            <v>Coal</v>
          </cell>
        </row>
        <row r="17">
          <cell r="E17" t="str">
            <v>EX1006</v>
          </cell>
          <cell r="F17">
            <v>0</v>
          </cell>
          <cell r="G17">
            <v>0</v>
          </cell>
          <cell r="H17">
            <v>0</v>
          </cell>
          <cell r="I17" t="str">
            <v>Overburden</v>
          </cell>
        </row>
        <row r="18">
          <cell r="E18" t="str">
            <v>EX1008</v>
          </cell>
          <cell r="F18">
            <v>7244.714648508555</v>
          </cell>
          <cell r="G18" t="str">
            <v>rom</v>
          </cell>
          <cell r="H18">
            <v>90</v>
          </cell>
          <cell r="I18" t="str">
            <v>Coal</v>
          </cell>
        </row>
        <row r="19">
          <cell r="E19" t="str">
            <v>EX1013</v>
          </cell>
          <cell r="F19">
            <v>3123.9534261450572</v>
          </cell>
          <cell r="G19" t="str">
            <v>Badak</v>
          </cell>
          <cell r="H19">
            <v>32</v>
          </cell>
          <cell r="I19" t="str">
            <v>Overburden</v>
          </cell>
        </row>
        <row r="20">
          <cell r="E20" t="str">
            <v>EX1014</v>
          </cell>
          <cell r="F20">
            <v>3772.2874271052387</v>
          </cell>
          <cell r="G20" t="str">
            <v>Badak</v>
          </cell>
          <cell r="H20">
            <v>32</v>
          </cell>
          <cell r="I20" t="str">
            <v>Overburden</v>
          </cell>
        </row>
        <row r="21">
          <cell r="E21" t="str">
            <v>EX429</v>
          </cell>
          <cell r="F21">
            <v>0</v>
          </cell>
          <cell r="G21">
            <v>0</v>
          </cell>
          <cell r="H21">
            <v>0</v>
          </cell>
          <cell r="I21" t="str">
            <v>Overburden</v>
          </cell>
        </row>
        <row r="22">
          <cell r="E22" t="str">
            <v>EX430</v>
          </cell>
          <cell r="F22">
            <v>0</v>
          </cell>
          <cell r="G22">
            <v>0</v>
          </cell>
          <cell r="H22">
            <v>0</v>
          </cell>
          <cell r="I22" t="str">
            <v>Overburden</v>
          </cell>
        </row>
        <row r="23">
          <cell r="E23" t="str">
            <v>EX577</v>
          </cell>
          <cell r="F23">
            <v>3051</v>
          </cell>
          <cell r="G23" t="str">
            <v>BIG_P2</v>
          </cell>
          <cell r="H23">
            <v>90</v>
          </cell>
          <cell r="I23" t="str">
            <v>Top Soil</v>
          </cell>
        </row>
        <row r="24">
          <cell r="E24" t="str">
            <v>EX578</v>
          </cell>
          <cell r="F24">
            <v>3263</v>
          </cell>
          <cell r="G24" t="str">
            <v>BIG_P2</v>
          </cell>
          <cell r="H24">
            <v>90</v>
          </cell>
          <cell r="I24" t="str">
            <v>Top Soil</v>
          </cell>
        </row>
        <row r="25">
          <cell r="E25" t="str">
            <v>KPTJ010</v>
          </cell>
        </row>
        <row r="26">
          <cell r="E26" t="str">
            <v>KPTJ002</v>
          </cell>
          <cell r="F26">
            <v>0</v>
          </cell>
          <cell r="G26">
            <v>0</v>
          </cell>
          <cell r="H26">
            <v>0</v>
          </cell>
          <cell r="I26" t="str">
            <v>Overburden</v>
          </cell>
        </row>
        <row r="27">
          <cell r="E27" t="str">
            <v>KPTJ003</v>
          </cell>
          <cell r="F27">
            <v>0</v>
          </cell>
          <cell r="G27">
            <v>0</v>
          </cell>
          <cell r="H27">
            <v>0</v>
          </cell>
          <cell r="I27" t="str">
            <v>Overburden</v>
          </cell>
        </row>
        <row r="28">
          <cell r="E28" t="str">
            <v>KPTJ009</v>
          </cell>
          <cell r="F28">
            <v>0</v>
          </cell>
          <cell r="G28">
            <v>0</v>
          </cell>
          <cell r="H28">
            <v>0</v>
          </cell>
          <cell r="I28" t="str">
            <v>Overburden</v>
          </cell>
        </row>
        <row r="29">
          <cell r="E29" t="str">
            <v>WL508</v>
          </cell>
          <cell r="F29">
            <v>0</v>
          </cell>
          <cell r="G29">
            <v>0</v>
          </cell>
          <cell r="H29">
            <v>0</v>
          </cell>
          <cell r="I29" t="str">
            <v>Overburden</v>
          </cell>
        </row>
        <row r="30">
          <cell r="E30" t="str">
            <v>KPTJ001</v>
          </cell>
          <cell r="F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Velue"/>
      <sheetName val="Master"/>
      <sheetName val="SUM"/>
      <sheetName val="WHRS"/>
      <sheetName val="MA_PLANS_"/>
      <sheetName val="M_PLANS_"/>
      <sheetName val="summary"/>
      <sheetName val="Data Coal I"/>
      <sheetName val="Data Coal II"/>
      <sheetName val="Curah hujan"/>
      <sheetName val="Base"/>
      <sheetName val=" OB PLAN"/>
      <sheetName val="REPORT01"/>
      <sheetName val="EQL"/>
      <sheetName val="Source_Data"/>
      <sheetName val="EXA"/>
      <sheetName val="O_PERF"/>
      <sheetName val="ACUM"/>
      <sheetName val="TJ"/>
      <sheetName val="LM"/>
    </sheetNames>
    <sheetDataSet>
      <sheetData sheetId="0" refreshError="1">
        <row r="5">
          <cell r="E5" t="str">
            <v>SH4001</v>
          </cell>
          <cell r="F5">
            <v>3809.0075207610353</v>
          </cell>
          <cell r="G5" t="str">
            <v>Kijang-01</v>
          </cell>
          <cell r="H5">
            <v>153</v>
          </cell>
          <cell r="I5" t="str">
            <v>Overburden</v>
          </cell>
        </row>
        <row r="6">
          <cell r="E6" t="str">
            <v>SH4002</v>
          </cell>
          <cell r="F6">
            <v>3412.9166172016839</v>
          </cell>
          <cell r="G6" t="str">
            <v>K10-01</v>
          </cell>
          <cell r="H6">
            <v>91</v>
          </cell>
          <cell r="I6" t="str">
            <v>Overburden</v>
          </cell>
        </row>
        <row r="7">
          <cell r="E7" t="str">
            <v>SH304</v>
          </cell>
          <cell r="F7">
            <v>3847.5307644237491</v>
          </cell>
          <cell r="G7" t="str">
            <v>Kijang-01</v>
          </cell>
          <cell r="H7">
            <v>153</v>
          </cell>
          <cell r="I7" t="str">
            <v>Overburden</v>
          </cell>
        </row>
        <row r="8">
          <cell r="E8" t="str">
            <v>SH305</v>
          </cell>
          <cell r="F8">
            <v>3373</v>
          </cell>
          <cell r="G8">
            <v>0</v>
          </cell>
          <cell r="H8">
            <v>0</v>
          </cell>
          <cell r="I8" t="str">
            <v>Overburden</v>
          </cell>
        </row>
        <row r="9">
          <cell r="E9" t="str">
            <v>SH306</v>
          </cell>
          <cell r="F9">
            <v>3718.9444354489096</v>
          </cell>
          <cell r="G9" t="str">
            <v>Badak</v>
          </cell>
          <cell r="H9">
            <v>32</v>
          </cell>
          <cell r="I9" t="str">
            <v>Overburden</v>
          </cell>
        </row>
        <row r="10">
          <cell r="E10" t="str">
            <v>EX708</v>
          </cell>
          <cell r="F10">
            <v>3479.7766375590663</v>
          </cell>
          <cell r="G10" t="str">
            <v>Kijang-01</v>
          </cell>
          <cell r="H10">
            <v>153</v>
          </cell>
          <cell r="I10" t="str">
            <v>Overburden</v>
          </cell>
        </row>
        <row r="11">
          <cell r="E11" t="str">
            <v>EX709</v>
          </cell>
          <cell r="F11">
            <v>3191.0409045142083</v>
          </cell>
          <cell r="G11" t="str">
            <v>Badak</v>
          </cell>
          <cell r="H11">
            <v>32</v>
          </cell>
          <cell r="I11" t="str">
            <v>Overburden</v>
          </cell>
        </row>
        <row r="12">
          <cell r="E12" t="str">
            <v>EX710</v>
          </cell>
          <cell r="F12">
            <v>3566</v>
          </cell>
          <cell r="G12">
            <v>0</v>
          </cell>
          <cell r="H12">
            <v>0</v>
          </cell>
          <cell r="I12" t="str">
            <v>Overburden</v>
          </cell>
        </row>
        <row r="13">
          <cell r="E13" t="str">
            <v>EX711</v>
          </cell>
          <cell r="F13">
            <v>3359.3469725150308</v>
          </cell>
          <cell r="G13" t="str">
            <v>Kijang-01</v>
          </cell>
          <cell r="H13">
            <v>153</v>
          </cell>
          <cell r="I13" t="str">
            <v>Overburden</v>
          </cell>
        </row>
        <row r="14">
          <cell r="E14" t="str">
            <v>EX1001</v>
          </cell>
          <cell r="F14">
            <v>0</v>
          </cell>
          <cell r="G14">
            <v>0</v>
          </cell>
          <cell r="H14">
            <v>0</v>
          </cell>
          <cell r="I14" t="str">
            <v>Overburden</v>
          </cell>
        </row>
        <row r="15">
          <cell r="E15" t="str">
            <v>EX1002</v>
          </cell>
          <cell r="F15">
            <v>3194.3489359703508</v>
          </cell>
          <cell r="G15" t="str">
            <v>Badak</v>
          </cell>
          <cell r="H15">
            <v>32</v>
          </cell>
          <cell r="I15" t="str">
            <v>Overburden</v>
          </cell>
        </row>
        <row r="16">
          <cell r="E16" t="str">
            <v>EX1004</v>
          </cell>
          <cell r="F16">
            <v>7257.1902518504148</v>
          </cell>
          <cell r="G16" t="str">
            <v>rom</v>
          </cell>
          <cell r="H16">
            <v>90</v>
          </cell>
          <cell r="I16" t="str">
            <v>Coal</v>
          </cell>
        </row>
        <row r="17">
          <cell r="E17" t="str">
            <v>EX1006</v>
          </cell>
          <cell r="F17">
            <v>0</v>
          </cell>
          <cell r="G17">
            <v>0</v>
          </cell>
          <cell r="H17">
            <v>0</v>
          </cell>
          <cell r="I17" t="str">
            <v>Overburden</v>
          </cell>
        </row>
        <row r="18">
          <cell r="E18" t="str">
            <v>EX1008</v>
          </cell>
          <cell r="F18">
            <v>7244.714648508555</v>
          </cell>
          <cell r="G18" t="str">
            <v>rom</v>
          </cell>
          <cell r="H18">
            <v>90</v>
          </cell>
          <cell r="I18" t="str">
            <v>Coal</v>
          </cell>
        </row>
        <row r="19">
          <cell r="E19" t="str">
            <v>EX1013</v>
          </cell>
          <cell r="F19">
            <v>3123.9534261450572</v>
          </cell>
          <cell r="G19" t="str">
            <v>Badak</v>
          </cell>
          <cell r="H19">
            <v>32</v>
          </cell>
          <cell r="I19" t="str">
            <v>Overburden</v>
          </cell>
        </row>
        <row r="20">
          <cell r="E20" t="str">
            <v>EX1014</v>
          </cell>
          <cell r="F20">
            <v>3772.2874271052387</v>
          </cell>
          <cell r="G20" t="str">
            <v>Badak</v>
          </cell>
          <cell r="H20">
            <v>32</v>
          </cell>
          <cell r="I20" t="str">
            <v>Overburden</v>
          </cell>
        </row>
        <row r="21">
          <cell r="E21" t="str">
            <v>EX429</v>
          </cell>
          <cell r="F21">
            <v>0</v>
          </cell>
          <cell r="G21">
            <v>0</v>
          </cell>
          <cell r="H21">
            <v>0</v>
          </cell>
          <cell r="I21" t="str">
            <v>Overburden</v>
          </cell>
        </row>
        <row r="22">
          <cell r="E22" t="str">
            <v>EX430</v>
          </cell>
          <cell r="F22">
            <v>0</v>
          </cell>
          <cell r="G22">
            <v>0</v>
          </cell>
          <cell r="H22">
            <v>0</v>
          </cell>
          <cell r="I22" t="str">
            <v>Overburden</v>
          </cell>
        </row>
        <row r="23">
          <cell r="E23" t="str">
            <v>EX577</v>
          </cell>
          <cell r="F23">
            <v>3051</v>
          </cell>
          <cell r="G23" t="str">
            <v>BIG_P2</v>
          </cell>
          <cell r="H23">
            <v>90</v>
          </cell>
          <cell r="I23" t="str">
            <v>Top Soil</v>
          </cell>
        </row>
        <row r="24">
          <cell r="E24" t="str">
            <v>EX578</v>
          </cell>
          <cell r="F24">
            <v>3263</v>
          </cell>
          <cell r="G24" t="str">
            <v>BIG_P2</v>
          </cell>
          <cell r="H24">
            <v>90</v>
          </cell>
          <cell r="I24" t="str">
            <v>Top Soil</v>
          </cell>
        </row>
        <row r="25">
          <cell r="E25" t="str">
            <v>KPTJ010</v>
          </cell>
        </row>
        <row r="26">
          <cell r="E26" t="str">
            <v>KPTJ002</v>
          </cell>
          <cell r="F26">
            <v>0</v>
          </cell>
          <cell r="G26">
            <v>0</v>
          </cell>
          <cell r="H26">
            <v>0</v>
          </cell>
          <cell r="I26" t="str">
            <v>Overburden</v>
          </cell>
        </row>
        <row r="27">
          <cell r="E27" t="str">
            <v>KPTJ003</v>
          </cell>
          <cell r="F27">
            <v>0</v>
          </cell>
          <cell r="G27">
            <v>0</v>
          </cell>
          <cell r="H27">
            <v>0</v>
          </cell>
          <cell r="I27" t="str">
            <v>Overburden</v>
          </cell>
        </row>
        <row r="28">
          <cell r="E28" t="str">
            <v>KPTJ009</v>
          </cell>
          <cell r="F28">
            <v>0</v>
          </cell>
          <cell r="G28">
            <v>0</v>
          </cell>
          <cell r="H28">
            <v>0</v>
          </cell>
          <cell r="I28" t="str">
            <v>Overburden</v>
          </cell>
        </row>
        <row r="29">
          <cell r="E29" t="str">
            <v>WL508</v>
          </cell>
          <cell r="F29">
            <v>0</v>
          </cell>
          <cell r="G29">
            <v>0</v>
          </cell>
          <cell r="H29">
            <v>0</v>
          </cell>
          <cell r="I29" t="str">
            <v>Overburden</v>
          </cell>
        </row>
        <row r="30">
          <cell r="E30" t="str">
            <v>KPTJ001</v>
          </cell>
          <cell r="F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summary"/>
      <sheetName val="Sheet2"/>
      <sheetName val="Sheet1"/>
      <sheetName val="kptj001"/>
      <sheetName val="Overall"/>
      <sheetName val="crushnsp"/>
      <sheetName val="pittonsp"/>
      <sheetName val="KODJA"/>
      <sheetName val="Cruser Sp71"/>
      <sheetName val="Database"/>
      <sheetName val="Param"/>
      <sheetName val="EPR MTD"/>
      <sheetName val="EXA"/>
      <sheetName val="DP Report"/>
      <sheetName val="Base"/>
      <sheetName val="Truc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summary"/>
      <sheetName val="HOURLY"/>
      <sheetName val="PRO"/>
      <sheetName val="whrs"/>
      <sheetName val="Database"/>
      <sheetName val="Source"/>
      <sheetName val="Summ PRM"/>
      <sheetName val="rumus"/>
      <sheetName val="Base"/>
      <sheetName val="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Velue"/>
      <sheetName val="Master"/>
      <sheetName val="SUM"/>
      <sheetName val="Input OB"/>
      <sheetName val="HOURLY"/>
      <sheetName val="Data Coal I"/>
      <sheetName val="Data Coal II"/>
      <sheetName val="Curah hujan"/>
      <sheetName val="Configuration"/>
      <sheetName val="C_PLANS_"/>
      <sheetName val="C_SQL2IMPS_"/>
      <sheetName val="D_PLANS_"/>
      <sheetName val="MQ_PLANS_"/>
      <sheetName val="N_PLANS_7"/>
      <sheetName val="S_LOADERCYCLES_"/>
      <sheetName val="S_QTYLOADS_"/>
      <sheetName val="S_STATUS_YTR"/>
      <sheetName val="S_TIMECAT_"/>
      <sheetName val="W_SQL2IMPS_"/>
      <sheetName val="Y2_PLANS_"/>
      <sheetName val="Y2_PLANS_7"/>
      <sheetName val="mtd ob forecasting"/>
      <sheetName val="Housekeeping"/>
      <sheetName val="Project"/>
      <sheetName val="ACUM"/>
      <sheetName val="TJ"/>
      <sheetName val="LM"/>
      <sheetName val="Stock"/>
      <sheetName val="Usage"/>
      <sheetName val="summary"/>
      <sheetName val="OPT_GL"/>
    </sheetNames>
    <sheetDataSet>
      <sheetData sheetId="0" refreshError="1">
        <row r="5">
          <cell r="E5" t="str">
            <v>SH4001</v>
          </cell>
          <cell r="F5">
            <v>3809.0075207610353</v>
          </cell>
          <cell r="G5" t="str">
            <v>Kijang-01</v>
          </cell>
          <cell r="H5">
            <v>153</v>
          </cell>
          <cell r="I5" t="str">
            <v>Overburden</v>
          </cell>
        </row>
        <row r="6">
          <cell r="E6" t="str">
            <v>SH4002</v>
          </cell>
          <cell r="F6">
            <v>3412.9166172016839</v>
          </cell>
          <cell r="G6" t="str">
            <v>K10-01</v>
          </cell>
          <cell r="H6">
            <v>91</v>
          </cell>
          <cell r="I6" t="str">
            <v>Overburden</v>
          </cell>
        </row>
        <row r="7">
          <cell r="E7" t="str">
            <v>SH304</v>
          </cell>
          <cell r="F7">
            <v>3847.5307644237491</v>
          </cell>
          <cell r="G7" t="str">
            <v>Kijang-01</v>
          </cell>
          <cell r="H7">
            <v>153</v>
          </cell>
          <cell r="I7" t="str">
            <v>Overburden</v>
          </cell>
        </row>
        <row r="8">
          <cell r="E8" t="str">
            <v>SH305</v>
          </cell>
          <cell r="F8">
            <v>3373</v>
          </cell>
          <cell r="G8">
            <v>0</v>
          </cell>
          <cell r="H8">
            <v>0</v>
          </cell>
          <cell r="I8" t="str">
            <v>Overburden</v>
          </cell>
        </row>
        <row r="9">
          <cell r="E9" t="str">
            <v>SH306</v>
          </cell>
          <cell r="F9">
            <v>3718.9444354489096</v>
          </cell>
          <cell r="G9" t="str">
            <v>Badak</v>
          </cell>
          <cell r="H9">
            <v>32</v>
          </cell>
          <cell r="I9" t="str">
            <v>Overburden</v>
          </cell>
        </row>
        <row r="10">
          <cell r="E10" t="str">
            <v>EX708</v>
          </cell>
          <cell r="F10">
            <v>3479.7766375590663</v>
          </cell>
          <cell r="G10" t="str">
            <v>Kijang-01</v>
          </cell>
          <cell r="H10">
            <v>153</v>
          </cell>
          <cell r="I10" t="str">
            <v>Overburden</v>
          </cell>
        </row>
        <row r="11">
          <cell r="E11" t="str">
            <v>EX709</v>
          </cell>
          <cell r="F11">
            <v>3191.0409045142083</v>
          </cell>
          <cell r="G11" t="str">
            <v>Badak</v>
          </cell>
          <cell r="H11">
            <v>32</v>
          </cell>
          <cell r="I11" t="str">
            <v>Overburden</v>
          </cell>
        </row>
        <row r="12">
          <cell r="E12" t="str">
            <v>EX710</v>
          </cell>
          <cell r="F12">
            <v>3566</v>
          </cell>
          <cell r="G12">
            <v>0</v>
          </cell>
          <cell r="H12">
            <v>0</v>
          </cell>
          <cell r="I12" t="str">
            <v>Overburden</v>
          </cell>
        </row>
        <row r="13">
          <cell r="E13" t="str">
            <v>EX711</v>
          </cell>
          <cell r="F13">
            <v>3359.3469725150308</v>
          </cell>
          <cell r="G13" t="str">
            <v>Kijang-01</v>
          </cell>
          <cell r="H13">
            <v>153</v>
          </cell>
          <cell r="I13" t="str">
            <v>Overburden</v>
          </cell>
        </row>
        <row r="14">
          <cell r="E14" t="str">
            <v>EX1001</v>
          </cell>
          <cell r="F14">
            <v>0</v>
          </cell>
          <cell r="G14">
            <v>0</v>
          </cell>
          <cell r="H14">
            <v>0</v>
          </cell>
          <cell r="I14" t="str">
            <v>Overburden</v>
          </cell>
        </row>
        <row r="15">
          <cell r="E15" t="str">
            <v>EX1002</v>
          </cell>
          <cell r="F15">
            <v>3194.3489359703508</v>
          </cell>
          <cell r="G15" t="str">
            <v>Badak</v>
          </cell>
          <cell r="H15">
            <v>32</v>
          </cell>
          <cell r="I15" t="str">
            <v>Overburden</v>
          </cell>
        </row>
        <row r="16">
          <cell r="E16" t="str">
            <v>EX1004</v>
          </cell>
          <cell r="F16">
            <v>7257.1902518504148</v>
          </cell>
          <cell r="G16" t="str">
            <v>rom</v>
          </cell>
          <cell r="H16">
            <v>90</v>
          </cell>
          <cell r="I16" t="str">
            <v>Coal</v>
          </cell>
        </row>
        <row r="17">
          <cell r="E17" t="str">
            <v>EX1006</v>
          </cell>
          <cell r="F17">
            <v>0</v>
          </cell>
          <cell r="G17">
            <v>0</v>
          </cell>
          <cell r="H17">
            <v>0</v>
          </cell>
          <cell r="I17" t="str">
            <v>Overburden</v>
          </cell>
        </row>
        <row r="18">
          <cell r="E18" t="str">
            <v>EX1008</v>
          </cell>
          <cell r="F18">
            <v>7244.714648508555</v>
          </cell>
          <cell r="G18" t="str">
            <v>rom</v>
          </cell>
          <cell r="H18">
            <v>90</v>
          </cell>
          <cell r="I18" t="str">
            <v>Coal</v>
          </cell>
        </row>
        <row r="19">
          <cell r="E19" t="str">
            <v>EX1013</v>
          </cell>
          <cell r="F19">
            <v>3123.9534261450572</v>
          </cell>
          <cell r="G19" t="str">
            <v>Badak</v>
          </cell>
          <cell r="H19">
            <v>32</v>
          </cell>
          <cell r="I19" t="str">
            <v>Overburden</v>
          </cell>
        </row>
        <row r="20">
          <cell r="E20" t="str">
            <v>EX1014</v>
          </cell>
          <cell r="F20">
            <v>3772.2874271052387</v>
          </cell>
          <cell r="G20" t="str">
            <v>Badak</v>
          </cell>
          <cell r="H20">
            <v>32</v>
          </cell>
          <cell r="I20" t="str">
            <v>Overburden</v>
          </cell>
        </row>
        <row r="21">
          <cell r="E21" t="str">
            <v>EX429</v>
          </cell>
          <cell r="F21">
            <v>0</v>
          </cell>
          <cell r="G21">
            <v>0</v>
          </cell>
          <cell r="H21">
            <v>0</v>
          </cell>
          <cell r="I21" t="str">
            <v>Overburden</v>
          </cell>
        </row>
        <row r="22">
          <cell r="E22" t="str">
            <v>EX430</v>
          </cell>
          <cell r="F22">
            <v>0</v>
          </cell>
          <cell r="G22">
            <v>0</v>
          </cell>
          <cell r="H22">
            <v>0</v>
          </cell>
          <cell r="I22" t="str">
            <v>Overburden</v>
          </cell>
        </row>
        <row r="23">
          <cell r="E23" t="str">
            <v>EX577</v>
          </cell>
          <cell r="F23">
            <v>3051</v>
          </cell>
          <cell r="G23" t="str">
            <v>BIG_P2</v>
          </cell>
          <cell r="H23">
            <v>90</v>
          </cell>
          <cell r="I23" t="str">
            <v>Top Soil</v>
          </cell>
        </row>
        <row r="24">
          <cell r="E24" t="str">
            <v>EX578</v>
          </cell>
          <cell r="F24">
            <v>3263</v>
          </cell>
          <cell r="G24" t="str">
            <v>BIG_P2</v>
          </cell>
          <cell r="H24">
            <v>90</v>
          </cell>
          <cell r="I24" t="str">
            <v>Top Soil</v>
          </cell>
        </row>
        <row r="25">
          <cell r="E25" t="str">
            <v>KPTJ010</v>
          </cell>
        </row>
        <row r="26">
          <cell r="E26" t="str">
            <v>KPTJ002</v>
          </cell>
          <cell r="F26">
            <v>0</v>
          </cell>
          <cell r="G26">
            <v>0</v>
          </cell>
          <cell r="H26">
            <v>0</v>
          </cell>
          <cell r="I26" t="str">
            <v>Overburden</v>
          </cell>
        </row>
        <row r="27">
          <cell r="E27" t="str">
            <v>KPTJ003</v>
          </cell>
          <cell r="F27">
            <v>0</v>
          </cell>
          <cell r="G27">
            <v>0</v>
          </cell>
          <cell r="H27">
            <v>0</v>
          </cell>
          <cell r="I27" t="str">
            <v>Overburden</v>
          </cell>
        </row>
        <row r="28">
          <cell r="E28" t="str">
            <v>KPTJ009</v>
          </cell>
          <cell r="F28">
            <v>0</v>
          </cell>
          <cell r="G28">
            <v>0</v>
          </cell>
          <cell r="H28">
            <v>0</v>
          </cell>
          <cell r="I28" t="str">
            <v>Overburden</v>
          </cell>
        </row>
        <row r="29">
          <cell r="E29" t="str">
            <v>WL508</v>
          </cell>
          <cell r="F29">
            <v>0</v>
          </cell>
          <cell r="G29">
            <v>0</v>
          </cell>
          <cell r="H29">
            <v>0</v>
          </cell>
          <cell r="I29" t="str">
            <v>Overburden</v>
          </cell>
        </row>
        <row r="30">
          <cell r="E30" t="str">
            <v>KPTJ001</v>
          </cell>
          <cell r="F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Velue"/>
      <sheetName val="Master"/>
      <sheetName val="SUM"/>
      <sheetName val="summary"/>
      <sheetName val="A_SQL2IMPS_"/>
      <sheetName val="Sheet1"/>
      <sheetName val="PRO"/>
      <sheetName val="PLAN"/>
      <sheetName val="simulasi prod'ty"/>
      <sheetName val="Truck"/>
      <sheetName val="Data Base"/>
    </sheetNames>
    <sheetDataSet>
      <sheetData sheetId="0" refreshError="1">
        <row r="5">
          <cell r="E5" t="str">
            <v>SH304</v>
          </cell>
          <cell r="F5">
            <v>3152.358511145997</v>
          </cell>
          <cell r="G5" t="str">
            <v>NORTH EAST</v>
          </cell>
          <cell r="H5">
            <v>523.84505283627914</v>
          </cell>
          <cell r="I5">
            <v>2.950569918081769</v>
          </cell>
        </row>
        <row r="6">
          <cell r="E6" t="str">
            <v>SH305</v>
          </cell>
          <cell r="F6">
            <v>2787.9051618542385</v>
          </cell>
          <cell r="G6" t="str">
            <v>NORTH EAST</v>
          </cell>
          <cell r="H6">
            <v>68.936657079729628</v>
          </cell>
          <cell r="I6">
            <v>2.950569918081769</v>
          </cell>
        </row>
        <row r="7">
          <cell r="E7" t="str">
            <v>SH306</v>
          </cell>
          <cell r="F7">
            <v>3338.5715227690944</v>
          </cell>
          <cell r="G7" t="str">
            <v>NORTH EAST</v>
          </cell>
          <cell r="H7">
            <v>79.686254777416011</v>
          </cell>
          <cell r="I7">
            <v>1.018033906802807</v>
          </cell>
        </row>
        <row r="8">
          <cell r="E8" t="str">
            <v>EX708</v>
          </cell>
          <cell r="F8">
            <v>1725.6347335261985</v>
          </cell>
          <cell r="G8" t="str">
            <v>KUDANIEL</v>
          </cell>
          <cell r="H8">
            <v>120.97724579228654</v>
          </cell>
          <cell r="I8">
            <v>4.8201007548150585</v>
          </cell>
        </row>
        <row r="9">
          <cell r="E9" t="str">
            <v>EX709</v>
          </cell>
          <cell r="F9">
            <v>2336.0365334752655</v>
          </cell>
          <cell r="G9" t="str">
            <v>KUDANIEL</v>
          </cell>
          <cell r="H9">
            <v>731.37904574135337</v>
          </cell>
          <cell r="I9">
            <v>4.8201007548150585</v>
          </cell>
        </row>
        <row r="10">
          <cell r="E10" t="str">
            <v>EX710</v>
          </cell>
          <cell r="F10">
            <v>2046.5901362955183</v>
          </cell>
          <cell r="G10" t="str">
            <v>KUDANIEL</v>
          </cell>
          <cell r="H10">
            <v>441.93264856160624</v>
          </cell>
          <cell r="I10">
            <v>4.8201007548150585</v>
          </cell>
        </row>
        <row r="11">
          <cell r="E11" t="str">
            <v>EX711</v>
          </cell>
          <cell r="F11">
            <v>3342.4648611297625</v>
          </cell>
          <cell r="G11" t="str">
            <v>NORTH EAST</v>
          </cell>
          <cell r="H11">
            <v>713.95140282004502</v>
          </cell>
          <cell r="I11">
            <v>2.950569918081769</v>
          </cell>
        </row>
        <row r="12">
          <cell r="E12" t="str">
            <v>EX729</v>
          </cell>
          <cell r="F12">
            <v>3150.0904774768187</v>
          </cell>
          <cell r="G12" t="str">
            <v>NORTH EAST</v>
          </cell>
          <cell r="H12">
            <v>521.57701916710096</v>
          </cell>
          <cell r="I12">
            <v>2.950569918081769</v>
          </cell>
        </row>
        <row r="13">
          <cell r="E13" t="str">
            <v>EX718</v>
          </cell>
          <cell r="F13">
            <v>3582.5725687698377</v>
          </cell>
          <cell r="G13" t="str">
            <v>NORTH EAST</v>
          </cell>
          <cell r="H13">
            <v>954.05911046011965</v>
          </cell>
          <cell r="I13">
            <v>2.950569918081769</v>
          </cell>
        </row>
        <row r="14">
          <cell r="E14" t="str">
            <v>EX1701</v>
          </cell>
          <cell r="F14">
            <v>0</v>
          </cell>
          <cell r="G14" t="str">
            <v>ROM 90</v>
          </cell>
          <cell r="H14">
            <v>290802.14587779553</v>
          </cell>
          <cell r="I14">
            <v>1.191707616031169</v>
          </cell>
        </row>
        <row r="15">
          <cell r="E15" t="str">
            <v>EX1001</v>
          </cell>
          <cell r="F15">
            <v>1842.0651241455532</v>
          </cell>
          <cell r="G15" t="str">
            <v>KUDANIEL</v>
          </cell>
          <cell r="H15">
            <v>364.21279469520999</v>
          </cell>
          <cell r="I15">
            <v>4.8201007548150585</v>
          </cell>
        </row>
        <row r="16">
          <cell r="E16" t="str">
            <v>EX1002</v>
          </cell>
          <cell r="F16">
            <v>2099.2356638400638</v>
          </cell>
          <cell r="G16" t="str">
            <v>KUDANIEL</v>
          </cell>
          <cell r="H16">
            <v>494.57817610615189</v>
          </cell>
          <cell r="I16">
            <v>4.8201007548150585</v>
          </cell>
        </row>
        <row r="17">
          <cell r="E17" t="str">
            <v>EX1004</v>
          </cell>
          <cell r="F17">
            <v>3168.9611907961312</v>
          </cell>
          <cell r="G17" t="str">
            <v>ROM 90</v>
          </cell>
          <cell r="H17">
            <v>230.18880592476788</v>
          </cell>
          <cell r="I17">
            <v>1.191707616031169</v>
          </cell>
        </row>
        <row r="18">
          <cell r="E18" t="str">
            <v>EX1006</v>
          </cell>
          <cell r="F18">
            <v>962.66660252622751</v>
          </cell>
          <cell r="G18" t="str">
            <v>STP H</v>
          </cell>
          <cell r="H18">
            <v>152.66344241386884</v>
          </cell>
          <cell r="I18" t="e">
            <v>#VALUE!</v>
          </cell>
        </row>
        <row r="19">
          <cell r="E19" t="str">
            <v>EX1008</v>
          </cell>
          <cell r="F19">
            <v>2822.7933394688612</v>
          </cell>
          <cell r="G19" t="str">
            <v>ROM 90</v>
          </cell>
          <cell r="H19">
            <v>339.7661802289025</v>
          </cell>
          <cell r="I19">
            <v>6.6428337528365073</v>
          </cell>
        </row>
        <row r="20">
          <cell r="E20" t="str">
            <v>EX1013</v>
          </cell>
          <cell r="F20">
            <v>3699.9790172301168</v>
          </cell>
          <cell r="G20" t="str">
            <v>ROM 90</v>
          </cell>
          <cell r="H20">
            <v>761.20663235875372</v>
          </cell>
          <cell r="I20">
            <v>1.191707616031169</v>
          </cell>
        </row>
        <row r="21">
          <cell r="E21" t="str">
            <v>EX1014</v>
          </cell>
          <cell r="F21">
            <v>3728.8056844649905</v>
          </cell>
          <cell r="G21" t="str">
            <v>ROM 90</v>
          </cell>
          <cell r="H21">
            <v>790.03329959362679</v>
          </cell>
          <cell r="I21">
            <v>1.191707616031169</v>
          </cell>
        </row>
        <row r="22">
          <cell r="E22" t="str">
            <v>EX1021</v>
          </cell>
          <cell r="F22">
            <v>0</v>
          </cell>
          <cell r="G22" t="e">
            <v>#N/A</v>
          </cell>
          <cell r="I22">
            <v>0</v>
          </cell>
        </row>
        <row r="23">
          <cell r="E23" t="str">
            <v>EX577</v>
          </cell>
          <cell r="F23">
            <v>0</v>
          </cell>
          <cell r="G23" t="str">
            <v>STP H</v>
          </cell>
          <cell r="H23">
            <v>292389.69016577356</v>
          </cell>
          <cell r="I23">
            <v>0</v>
          </cell>
        </row>
        <row r="24">
          <cell r="E24" t="str">
            <v>EX578</v>
          </cell>
          <cell r="F24">
            <v>0</v>
          </cell>
          <cell r="G24" t="str">
            <v>STP H</v>
          </cell>
          <cell r="H24">
            <v>292389.69016577356</v>
          </cell>
          <cell r="I24">
            <v>0</v>
          </cell>
        </row>
        <row r="25">
          <cell r="E25" t="str">
            <v>EX579</v>
          </cell>
          <cell r="F25">
            <v>1175.1544582499964</v>
          </cell>
          <cell r="G25" t="str">
            <v>STPB</v>
          </cell>
          <cell r="H25">
            <v>419.05917317079587</v>
          </cell>
          <cell r="I25" t="e">
            <v>#VALUE!</v>
          </cell>
        </row>
        <row r="26">
          <cell r="E26" t="str">
            <v>EX429</v>
          </cell>
          <cell r="F26">
            <v>0</v>
          </cell>
          <cell r="G26" t="e">
            <v>#N/A</v>
          </cell>
          <cell r="H26" t="e">
            <v>#N/A</v>
          </cell>
          <cell r="I26">
            <v>0</v>
          </cell>
        </row>
        <row r="27">
          <cell r="E27" t="str">
            <v>EX430</v>
          </cell>
          <cell r="F27">
            <v>0</v>
          </cell>
          <cell r="G27" t="e">
            <v>#N/A</v>
          </cell>
          <cell r="H27" t="e">
            <v>#N/A</v>
          </cell>
          <cell r="I27">
            <v>0</v>
          </cell>
        </row>
        <row r="28">
          <cell r="E28" t="str">
            <v>EX26</v>
          </cell>
          <cell r="F28">
            <v>860.27095149949071</v>
          </cell>
          <cell r="G28" t="str">
            <v>STP H</v>
          </cell>
          <cell r="H28">
            <v>100.26779138713209</v>
          </cell>
          <cell r="I28" t="e">
            <v>#VALUE!</v>
          </cell>
        </row>
        <row r="29">
          <cell r="E29" t="str">
            <v>KPLMEX002</v>
          </cell>
          <cell r="F29">
            <v>0</v>
          </cell>
          <cell r="G29" t="e">
            <v>#N/A</v>
          </cell>
          <cell r="H29" t="e">
            <v>#N/A</v>
          </cell>
          <cell r="I29">
            <v>0</v>
          </cell>
        </row>
        <row r="30">
          <cell r="E30" t="str">
            <v>WL508</v>
          </cell>
          <cell r="I30"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J"/>
      <sheetName val="LM"/>
      <sheetName val="ACUM"/>
      <sheetName val="LIST"/>
      <sheetName val="PRINT"/>
      <sheetName val="Chek_T-Sheet"/>
      <sheetName val="Perform_TJ"/>
      <sheetName val="Sheet1"/>
      <sheetName val="Perform_LM"/>
      <sheetName val="M_PLANS_"/>
      <sheetName val="MA_PLANS_"/>
      <sheetName val="_SAF 02"/>
      <sheetName val="PROD"/>
      <sheetName val="summary"/>
      <sheetName val="Sheet2"/>
      <sheetName val="Configuration"/>
      <sheetName val="C_PLANS_"/>
      <sheetName val="C_SQL2IMPS_"/>
      <sheetName val="D_PLANS_"/>
      <sheetName val="MQ_PLANS_"/>
      <sheetName val="N_PLANS_7"/>
      <sheetName val="S_LOADERCYCLES_"/>
      <sheetName val="S_QTYLOADS_"/>
      <sheetName val="S_STATUS_YTR"/>
      <sheetName val="S_TIMECAT_"/>
      <sheetName val="W_SQL2IMPS_"/>
      <sheetName val="Y2_PLANS_"/>
      <sheetName val="Y2_PLANS_7"/>
      <sheetName val="Run"/>
      <sheetName val="Rain &amp; Slippery Method"/>
      <sheetName val="MTD OB Forecasting"/>
      <sheetName val="Project"/>
      <sheetName val="PLAN"/>
      <sheetName val="BS final"/>
      <sheetName val="Data Base"/>
      <sheetName val="Daily Plan"/>
      <sheetName val="Petrosea"/>
      <sheetName val="chart D31"/>
      <sheetName val="chart-DT"/>
      <sheetName val="chart-WA 500"/>
      <sheetName val="Permanent info"/>
      <sheetName val="GeneralInfo"/>
      <sheetName val="A"/>
    </sheetNames>
    <sheetDataSet>
      <sheetData sheetId="0" refreshError="1">
        <row r="4">
          <cell r="B4" t="str">
            <v>KPTJEX023</v>
          </cell>
          <cell r="C4" t="str">
            <v>D_AWT</v>
          </cell>
          <cell r="D4" t="str">
            <v>D_AHT</v>
          </cell>
          <cell r="E4" t="str">
            <v>N_AWT</v>
          </cell>
          <cell r="F4" t="str">
            <v>N_AHT</v>
          </cell>
          <cell r="G4" t="str">
            <v>D_TT</v>
          </cell>
          <cell r="H4" t="str">
            <v>N_TT</v>
          </cell>
          <cell r="I4" t="str">
            <v>DN_TT</v>
          </cell>
          <cell r="J4" t="str">
            <v>STBT</v>
          </cell>
          <cell r="K4" t="str">
            <v>REMT</v>
          </cell>
          <cell r="L4" t="str">
            <v>BREAK DOWN</v>
          </cell>
          <cell r="M4" t="str">
            <v>Stop1</v>
          </cell>
          <cell r="N4" t="str">
            <v>AC1</v>
          </cell>
          <cell r="O4" t="str">
            <v>REMARK1</v>
          </cell>
          <cell r="P4" t="str">
            <v>Start2</v>
          </cell>
          <cell r="Q4" t="str">
            <v>Stop2</v>
          </cell>
          <cell r="R4" t="str">
            <v>AC2</v>
          </cell>
          <cell r="S4" t="str">
            <v>REMARK2</v>
          </cell>
          <cell r="T4" t="str">
            <v>Start3</v>
          </cell>
          <cell r="U4" t="str">
            <v>Stop3</v>
          </cell>
          <cell r="V4" t="str">
            <v>AC3</v>
          </cell>
          <cell r="W4" t="str">
            <v>REMARK3</v>
          </cell>
          <cell r="X4" t="str">
            <v>TOTAL</v>
          </cell>
          <cell r="Y4" t="str">
            <v>REMARK_ALL</v>
          </cell>
        </row>
        <row r="5">
          <cell r="C5">
            <v>118</v>
          </cell>
          <cell r="D5">
            <v>119</v>
          </cell>
          <cell r="E5">
            <v>119</v>
          </cell>
          <cell r="F5">
            <v>119</v>
          </cell>
          <cell r="G5">
            <v>1</v>
          </cell>
          <cell r="H5">
            <v>0</v>
          </cell>
          <cell r="I5">
            <v>1</v>
          </cell>
          <cell r="J5">
            <v>23</v>
          </cell>
          <cell r="K5">
            <v>0</v>
          </cell>
          <cell r="L5">
            <v>0</v>
          </cell>
          <cell r="M5">
            <v>0</v>
          </cell>
          <cell r="N5">
            <v>0</v>
          </cell>
          <cell r="O5">
            <v>0</v>
          </cell>
          <cell r="P5">
            <v>0</v>
          </cell>
          <cell r="Q5">
            <v>0</v>
          </cell>
          <cell r="R5">
            <v>0</v>
          </cell>
          <cell r="S5">
            <v>0</v>
          </cell>
          <cell r="T5">
            <v>0</v>
          </cell>
          <cell r="U5">
            <v>0</v>
          </cell>
          <cell r="V5">
            <v>0</v>
          </cell>
          <cell r="W5">
            <v>0</v>
          </cell>
          <cell r="X5">
            <v>0</v>
          </cell>
          <cell r="Y5">
            <v>0</v>
          </cell>
        </row>
        <row r="6">
          <cell r="C6">
            <v>119</v>
          </cell>
          <cell r="D6">
            <v>119</v>
          </cell>
          <cell r="E6">
            <v>119</v>
          </cell>
          <cell r="F6">
            <v>119</v>
          </cell>
          <cell r="G6">
            <v>0</v>
          </cell>
          <cell r="H6">
            <v>0</v>
          </cell>
          <cell r="I6">
            <v>0</v>
          </cell>
          <cell r="J6">
            <v>24</v>
          </cell>
          <cell r="N6">
            <v>0</v>
          </cell>
          <cell r="R6">
            <v>0</v>
          </cell>
          <cell r="V6">
            <v>0</v>
          </cell>
          <cell r="X6">
            <v>0</v>
          </cell>
          <cell r="Y6">
            <v>0</v>
          </cell>
        </row>
        <row r="7">
          <cell r="C7">
            <v>119</v>
          </cell>
          <cell r="D7">
            <v>119</v>
          </cell>
          <cell r="E7">
            <v>119</v>
          </cell>
          <cell r="F7">
            <v>119</v>
          </cell>
          <cell r="G7">
            <v>0</v>
          </cell>
          <cell r="H7">
            <v>0</v>
          </cell>
          <cell r="I7">
            <v>0</v>
          </cell>
          <cell r="J7">
            <v>24</v>
          </cell>
          <cell r="K7">
            <v>0</v>
          </cell>
          <cell r="L7">
            <v>0</v>
          </cell>
          <cell r="M7">
            <v>0</v>
          </cell>
          <cell r="N7">
            <v>0</v>
          </cell>
          <cell r="O7">
            <v>0</v>
          </cell>
          <cell r="P7">
            <v>0</v>
          </cell>
          <cell r="Q7">
            <v>0</v>
          </cell>
          <cell r="R7">
            <v>0</v>
          </cell>
          <cell r="S7">
            <v>0</v>
          </cell>
          <cell r="T7">
            <v>0</v>
          </cell>
          <cell r="U7">
            <v>0</v>
          </cell>
          <cell r="V7">
            <v>0</v>
          </cell>
          <cell r="W7">
            <v>0</v>
          </cell>
          <cell r="X7">
            <v>0</v>
          </cell>
          <cell r="Y7">
            <v>0</v>
          </cell>
        </row>
        <row r="8">
          <cell r="C8">
            <v>119</v>
          </cell>
          <cell r="D8">
            <v>119</v>
          </cell>
          <cell r="E8">
            <v>119</v>
          </cell>
          <cell r="F8">
            <v>119</v>
          </cell>
          <cell r="G8">
            <v>0</v>
          </cell>
          <cell r="H8">
            <v>0</v>
          </cell>
          <cell r="I8">
            <v>0</v>
          </cell>
          <cell r="J8">
            <v>24</v>
          </cell>
          <cell r="N8">
            <v>0</v>
          </cell>
          <cell r="R8">
            <v>0</v>
          </cell>
          <cell r="V8">
            <v>0</v>
          </cell>
          <cell r="X8">
            <v>0</v>
          </cell>
          <cell r="Y8">
            <v>0</v>
          </cell>
        </row>
        <row r="9">
          <cell r="C9">
            <v>119</v>
          </cell>
          <cell r="D9">
            <v>119</v>
          </cell>
          <cell r="E9">
            <v>119</v>
          </cell>
          <cell r="F9">
            <v>119</v>
          </cell>
          <cell r="G9">
            <v>0</v>
          </cell>
          <cell r="H9">
            <v>0</v>
          </cell>
          <cell r="I9">
            <v>0</v>
          </cell>
          <cell r="J9">
            <v>24</v>
          </cell>
          <cell r="N9">
            <v>0</v>
          </cell>
          <cell r="R9">
            <v>0</v>
          </cell>
          <cell r="V9">
            <v>0</v>
          </cell>
          <cell r="X9">
            <v>0</v>
          </cell>
          <cell r="Y9">
            <v>0</v>
          </cell>
        </row>
        <row r="10">
          <cell r="C10">
            <v>119</v>
          </cell>
          <cell r="D10">
            <v>119</v>
          </cell>
          <cell r="E10">
            <v>119</v>
          </cell>
          <cell r="F10">
            <v>119</v>
          </cell>
          <cell r="G10">
            <v>0</v>
          </cell>
          <cell r="H10">
            <v>0</v>
          </cell>
          <cell r="I10">
            <v>0</v>
          </cell>
          <cell r="J10">
            <v>24</v>
          </cell>
          <cell r="K10">
            <v>13.5</v>
          </cell>
          <cell r="L10">
            <v>8.5</v>
          </cell>
          <cell r="M10">
            <v>9</v>
          </cell>
          <cell r="N10">
            <v>0</v>
          </cell>
          <cell r="O10">
            <v>2.3999999999996362</v>
          </cell>
          <cell r="P10">
            <v>0.6000000000003638</v>
          </cell>
          <cell r="Q10">
            <v>3</v>
          </cell>
          <cell r="R10">
            <v>0</v>
          </cell>
          <cell r="S10">
            <v>0</v>
          </cell>
          <cell r="T10">
            <v>0</v>
          </cell>
          <cell r="U10">
            <v>0</v>
          </cell>
          <cell r="V10">
            <v>0</v>
          </cell>
          <cell r="W10">
            <v>10.5</v>
          </cell>
          <cell r="X10">
            <v>0</v>
          </cell>
          <cell r="Y10">
            <v>0</v>
          </cell>
        </row>
        <row r="11">
          <cell r="C11">
            <v>119</v>
          </cell>
          <cell r="D11">
            <v>119</v>
          </cell>
          <cell r="E11">
            <v>119</v>
          </cell>
          <cell r="F11">
            <v>119</v>
          </cell>
          <cell r="G11">
            <v>0</v>
          </cell>
          <cell r="H11">
            <v>0</v>
          </cell>
          <cell r="I11">
            <v>0</v>
          </cell>
          <cell r="J11">
            <v>24</v>
          </cell>
          <cell r="K11">
            <v>16</v>
          </cell>
          <cell r="L11">
            <v>6</v>
          </cell>
          <cell r="M11">
            <v>5</v>
          </cell>
          <cell r="N11">
            <v>0</v>
          </cell>
          <cell r="O11">
            <v>11</v>
          </cell>
          <cell r="P11">
            <v>6</v>
          </cell>
          <cell r="Q11">
            <v>17</v>
          </cell>
          <cell r="R11">
            <v>0</v>
          </cell>
          <cell r="S11">
            <v>0</v>
          </cell>
          <cell r="T11">
            <v>0</v>
          </cell>
          <cell r="U11">
            <v>0</v>
          </cell>
          <cell r="V11">
            <v>0</v>
          </cell>
          <cell r="W11">
            <v>5</v>
          </cell>
          <cell r="X11">
            <v>0</v>
          </cell>
          <cell r="Y11">
            <v>0</v>
          </cell>
        </row>
        <row r="12">
          <cell r="C12">
            <v>119</v>
          </cell>
          <cell r="D12">
            <v>119</v>
          </cell>
          <cell r="E12">
            <v>119</v>
          </cell>
          <cell r="F12">
            <v>119</v>
          </cell>
          <cell r="G12">
            <v>0</v>
          </cell>
          <cell r="H12">
            <v>0</v>
          </cell>
          <cell r="I12">
            <v>0</v>
          </cell>
          <cell r="J12">
            <v>24</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C13">
            <v>119</v>
          </cell>
          <cell r="D13">
            <v>119</v>
          </cell>
          <cell r="E13">
            <v>119</v>
          </cell>
          <cell r="F13">
            <v>119</v>
          </cell>
          <cell r="G13">
            <v>0</v>
          </cell>
          <cell r="H13">
            <v>0</v>
          </cell>
          <cell r="I13">
            <v>0</v>
          </cell>
          <cell r="J13">
            <v>24</v>
          </cell>
          <cell r="K13">
            <v>0</v>
          </cell>
          <cell r="L13">
            <v>0</v>
          </cell>
          <cell r="M13">
            <v>9.5</v>
          </cell>
          <cell r="N13">
            <v>0</v>
          </cell>
          <cell r="O13">
            <v>0</v>
          </cell>
          <cell r="P13">
            <v>0.5</v>
          </cell>
          <cell r="Q13">
            <v>0.5</v>
          </cell>
          <cell r="R13">
            <v>0</v>
          </cell>
          <cell r="S13">
            <v>0</v>
          </cell>
          <cell r="T13">
            <v>0</v>
          </cell>
          <cell r="U13">
            <v>0</v>
          </cell>
          <cell r="V13">
            <v>0</v>
          </cell>
          <cell r="W13">
            <v>11</v>
          </cell>
          <cell r="X13">
            <v>0</v>
          </cell>
          <cell r="Y13">
            <v>0</v>
          </cell>
        </row>
        <row r="14">
          <cell r="C14">
            <v>119</v>
          </cell>
          <cell r="D14">
            <v>122.5</v>
          </cell>
          <cell r="E14">
            <v>122.5</v>
          </cell>
          <cell r="F14">
            <v>122.5</v>
          </cell>
          <cell r="G14">
            <v>3.5</v>
          </cell>
          <cell r="H14">
            <v>0</v>
          </cell>
          <cell r="I14">
            <v>3.5</v>
          </cell>
          <cell r="J14">
            <v>20.5</v>
          </cell>
          <cell r="K14">
            <v>0</v>
          </cell>
          <cell r="L14">
            <v>0</v>
          </cell>
          <cell r="M14">
            <v>0</v>
          </cell>
          <cell r="N14">
            <v>0</v>
          </cell>
          <cell r="O14">
            <v>0</v>
          </cell>
          <cell r="P14">
            <v>2.5</v>
          </cell>
          <cell r="Q14">
            <v>2.5</v>
          </cell>
          <cell r="R14">
            <v>0</v>
          </cell>
          <cell r="S14">
            <v>0</v>
          </cell>
          <cell r="T14">
            <v>0</v>
          </cell>
          <cell r="U14">
            <v>0</v>
          </cell>
          <cell r="V14">
            <v>0</v>
          </cell>
          <cell r="W14">
            <v>0</v>
          </cell>
          <cell r="X14">
            <v>0</v>
          </cell>
          <cell r="Y14">
            <v>0</v>
          </cell>
        </row>
        <row r="15">
          <cell r="C15">
            <v>122.5</v>
          </cell>
          <cell r="D15">
            <v>122.5</v>
          </cell>
          <cell r="E15">
            <v>122.5</v>
          </cell>
          <cell r="F15">
            <v>122.5</v>
          </cell>
          <cell r="G15">
            <v>0</v>
          </cell>
          <cell r="H15">
            <v>0</v>
          </cell>
          <cell r="I15">
            <v>0</v>
          </cell>
          <cell r="J15">
            <v>24</v>
          </cell>
          <cell r="K15">
            <v>17.5</v>
          </cell>
          <cell r="L15">
            <v>7.5</v>
          </cell>
          <cell r="M15">
            <v>11</v>
          </cell>
          <cell r="N15">
            <v>0</v>
          </cell>
          <cell r="O15">
            <v>8</v>
          </cell>
          <cell r="P15">
            <v>3</v>
          </cell>
          <cell r="Q15">
            <v>11</v>
          </cell>
          <cell r="R15">
            <v>0</v>
          </cell>
          <cell r="S15">
            <v>0</v>
          </cell>
          <cell r="T15">
            <v>0</v>
          </cell>
          <cell r="U15">
            <v>0</v>
          </cell>
          <cell r="V15">
            <v>0</v>
          </cell>
          <cell r="W15">
            <v>10</v>
          </cell>
          <cell r="X15">
            <v>0</v>
          </cell>
          <cell r="Y15">
            <v>0</v>
          </cell>
        </row>
        <row r="16">
          <cell r="C16">
            <v>122.5</v>
          </cell>
          <cell r="D16">
            <v>129</v>
          </cell>
          <cell r="E16">
            <v>129</v>
          </cell>
          <cell r="F16">
            <v>134</v>
          </cell>
          <cell r="G16">
            <v>6.5</v>
          </cell>
          <cell r="H16">
            <v>5</v>
          </cell>
          <cell r="I16">
            <v>11.5</v>
          </cell>
          <cell r="J16">
            <v>12.5</v>
          </cell>
          <cell r="N16">
            <v>0</v>
          </cell>
          <cell r="R16">
            <v>0</v>
          </cell>
          <cell r="V16">
            <v>0</v>
          </cell>
          <cell r="X16">
            <v>0</v>
          </cell>
          <cell r="Y16">
            <v>0</v>
          </cell>
        </row>
        <row r="17">
          <cell r="C17">
            <v>134</v>
          </cell>
          <cell r="D17">
            <v>135</v>
          </cell>
          <cell r="E17">
            <v>135</v>
          </cell>
          <cell r="F17">
            <v>135</v>
          </cell>
          <cell r="G17">
            <v>1</v>
          </cell>
          <cell r="H17">
            <v>0</v>
          </cell>
          <cell r="I17">
            <v>1</v>
          </cell>
          <cell r="J17">
            <v>23</v>
          </cell>
          <cell r="N17">
            <v>0</v>
          </cell>
          <cell r="R17">
            <v>0</v>
          </cell>
          <cell r="V17">
            <v>0</v>
          </cell>
          <cell r="X17">
            <v>0</v>
          </cell>
          <cell r="Y17">
            <v>0</v>
          </cell>
        </row>
        <row r="18">
          <cell r="C18">
            <v>135</v>
          </cell>
          <cell r="D18">
            <v>139</v>
          </cell>
          <cell r="E18">
            <v>139</v>
          </cell>
          <cell r="F18">
            <v>141.5</v>
          </cell>
          <cell r="G18">
            <v>4</v>
          </cell>
          <cell r="H18">
            <v>2.5</v>
          </cell>
          <cell r="I18">
            <v>6.5</v>
          </cell>
          <cell r="J18">
            <v>17.5</v>
          </cell>
          <cell r="K18">
            <v>17.5</v>
          </cell>
          <cell r="L18">
            <v>7.5999999999999091</v>
          </cell>
          <cell r="M18">
            <v>8.8000000000001819</v>
          </cell>
          <cell r="N18">
            <v>0</v>
          </cell>
          <cell r="O18">
            <v>3.0999999999999091</v>
          </cell>
          <cell r="P18">
            <v>0</v>
          </cell>
          <cell r="Q18">
            <v>3.0999999999999091</v>
          </cell>
          <cell r="R18">
            <v>0</v>
          </cell>
          <cell r="S18">
            <v>0</v>
          </cell>
          <cell r="T18">
            <v>0</v>
          </cell>
          <cell r="U18">
            <v>0</v>
          </cell>
          <cell r="V18">
            <v>0</v>
          </cell>
          <cell r="W18">
            <v>11.5</v>
          </cell>
          <cell r="X18">
            <v>0</v>
          </cell>
          <cell r="Y18">
            <v>0</v>
          </cell>
        </row>
        <row r="19">
          <cell r="C19">
            <v>141.5</v>
          </cell>
          <cell r="D19">
            <v>141.5</v>
          </cell>
          <cell r="E19">
            <v>141.5</v>
          </cell>
          <cell r="F19">
            <v>145</v>
          </cell>
          <cell r="G19">
            <v>0</v>
          </cell>
          <cell r="H19">
            <v>3.5</v>
          </cell>
          <cell r="I19">
            <v>3.5</v>
          </cell>
          <cell r="J19">
            <v>20.5</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C20">
            <v>145</v>
          </cell>
          <cell r="D20">
            <v>147.5</v>
          </cell>
          <cell r="E20">
            <v>147.5</v>
          </cell>
          <cell r="F20">
            <v>147.5</v>
          </cell>
          <cell r="G20">
            <v>2.5</v>
          </cell>
          <cell r="H20">
            <v>0</v>
          </cell>
          <cell r="I20">
            <v>2.5</v>
          </cell>
          <cell r="J20">
            <v>21.5</v>
          </cell>
          <cell r="N20">
            <v>0</v>
          </cell>
          <cell r="R20">
            <v>0</v>
          </cell>
          <cell r="V20">
            <v>0</v>
          </cell>
          <cell r="X20">
            <v>0</v>
          </cell>
          <cell r="Y20">
            <v>0</v>
          </cell>
        </row>
        <row r="21">
          <cell r="C21">
            <v>147.5</v>
          </cell>
          <cell r="D21">
            <v>147.5</v>
          </cell>
          <cell r="E21">
            <v>147.5</v>
          </cell>
          <cell r="F21">
            <v>147.5</v>
          </cell>
          <cell r="G21">
            <v>0</v>
          </cell>
          <cell r="H21">
            <v>0</v>
          </cell>
          <cell r="I21">
            <v>0</v>
          </cell>
          <cell r="J21">
            <v>24</v>
          </cell>
          <cell r="K21">
            <v>0</v>
          </cell>
          <cell r="L21">
            <v>4.2000000000000455</v>
          </cell>
          <cell r="M21">
            <v>0.29999999999995453</v>
          </cell>
          <cell r="N21">
            <v>0</v>
          </cell>
          <cell r="O21">
            <v>0</v>
          </cell>
          <cell r="P21">
            <v>0</v>
          </cell>
          <cell r="Q21">
            <v>0</v>
          </cell>
          <cell r="R21">
            <v>0</v>
          </cell>
          <cell r="S21">
            <v>0</v>
          </cell>
          <cell r="T21">
            <v>0</v>
          </cell>
          <cell r="U21">
            <v>0</v>
          </cell>
          <cell r="V21">
            <v>0</v>
          </cell>
          <cell r="W21">
            <v>0</v>
          </cell>
          <cell r="X21">
            <v>0</v>
          </cell>
          <cell r="Y21">
            <v>0</v>
          </cell>
        </row>
        <row r="22">
          <cell r="C22">
            <v>147.5</v>
          </cell>
          <cell r="D22">
            <v>147.5</v>
          </cell>
          <cell r="E22">
            <v>147.5</v>
          </cell>
          <cell r="F22">
            <v>147.5</v>
          </cell>
          <cell r="G22">
            <v>0</v>
          </cell>
          <cell r="H22">
            <v>0</v>
          </cell>
          <cell r="I22">
            <v>0</v>
          </cell>
          <cell r="J22">
            <v>24</v>
          </cell>
          <cell r="K22">
            <v>0</v>
          </cell>
          <cell r="L22">
            <v>0.63541666666666663</v>
          </cell>
          <cell r="M22">
            <v>0.64236111111111105</v>
          </cell>
          <cell r="N22">
            <v>0</v>
          </cell>
          <cell r="O22" t="str">
            <v>Oil hydrolick low</v>
          </cell>
          <cell r="P22">
            <v>0</v>
          </cell>
          <cell r="Q22">
            <v>0</v>
          </cell>
          <cell r="R22">
            <v>0</v>
          </cell>
          <cell r="S22">
            <v>0</v>
          </cell>
          <cell r="T22">
            <v>0</v>
          </cell>
          <cell r="U22">
            <v>0</v>
          </cell>
          <cell r="V22">
            <v>0</v>
          </cell>
          <cell r="W22">
            <v>6</v>
          </cell>
          <cell r="X22">
            <v>0</v>
          </cell>
          <cell r="Y22">
            <v>0</v>
          </cell>
        </row>
        <row r="23">
          <cell r="C23">
            <v>147.5</v>
          </cell>
          <cell r="D23">
            <v>154</v>
          </cell>
          <cell r="E23">
            <v>154</v>
          </cell>
          <cell r="F23">
            <v>154</v>
          </cell>
          <cell r="G23">
            <v>6.5</v>
          </cell>
          <cell r="H23">
            <v>0</v>
          </cell>
          <cell r="I23">
            <v>6.5</v>
          </cell>
          <cell r="J23">
            <v>17.5</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C24">
            <v>154</v>
          </cell>
          <cell r="D24">
            <v>154</v>
          </cell>
          <cell r="E24">
            <v>154</v>
          </cell>
          <cell r="F24">
            <v>154</v>
          </cell>
          <cell r="G24">
            <v>0</v>
          </cell>
          <cell r="H24">
            <v>0</v>
          </cell>
          <cell r="I24">
            <v>0</v>
          </cell>
          <cell r="J24">
            <v>24</v>
          </cell>
          <cell r="K24">
            <v>4</v>
          </cell>
          <cell r="L24">
            <v>10</v>
          </cell>
          <cell r="M24">
            <v>0</v>
          </cell>
          <cell r="N24">
            <v>0</v>
          </cell>
          <cell r="O24">
            <v>7</v>
          </cell>
          <cell r="P24">
            <v>0</v>
          </cell>
          <cell r="Q24">
            <v>7</v>
          </cell>
          <cell r="R24">
            <v>0</v>
          </cell>
          <cell r="S24">
            <v>0</v>
          </cell>
          <cell r="T24">
            <v>0</v>
          </cell>
          <cell r="U24">
            <v>0</v>
          </cell>
          <cell r="V24">
            <v>0</v>
          </cell>
          <cell r="W24">
            <v>8</v>
          </cell>
          <cell r="X24">
            <v>0</v>
          </cell>
          <cell r="Y24">
            <v>0</v>
          </cell>
        </row>
        <row r="25">
          <cell r="C25">
            <v>154</v>
          </cell>
          <cell r="D25">
            <v>154</v>
          </cell>
          <cell r="E25">
            <v>154</v>
          </cell>
          <cell r="F25">
            <v>154</v>
          </cell>
          <cell r="G25">
            <v>0</v>
          </cell>
          <cell r="H25">
            <v>0</v>
          </cell>
          <cell r="I25">
            <v>0</v>
          </cell>
          <cell r="J25">
            <v>24</v>
          </cell>
          <cell r="K25">
            <v>15</v>
          </cell>
          <cell r="L25">
            <v>6.5</v>
          </cell>
          <cell r="M25">
            <v>8.5</v>
          </cell>
          <cell r="N25">
            <v>0</v>
          </cell>
          <cell r="O25">
            <v>0</v>
          </cell>
          <cell r="P25">
            <v>0</v>
          </cell>
          <cell r="Q25">
            <v>0</v>
          </cell>
          <cell r="R25">
            <v>0</v>
          </cell>
          <cell r="S25">
            <v>0</v>
          </cell>
          <cell r="T25">
            <v>0</v>
          </cell>
          <cell r="U25">
            <v>0</v>
          </cell>
          <cell r="V25">
            <v>0</v>
          </cell>
          <cell r="W25">
            <v>0</v>
          </cell>
          <cell r="X25">
            <v>0</v>
          </cell>
          <cell r="Y25">
            <v>0</v>
          </cell>
        </row>
        <row r="26">
          <cell r="C26">
            <v>154</v>
          </cell>
          <cell r="D26">
            <v>154</v>
          </cell>
          <cell r="E26">
            <v>154</v>
          </cell>
          <cell r="F26">
            <v>157</v>
          </cell>
          <cell r="G26">
            <v>0</v>
          </cell>
          <cell r="H26">
            <v>3</v>
          </cell>
          <cell r="I26">
            <v>3</v>
          </cell>
          <cell r="J26">
            <v>21</v>
          </cell>
          <cell r="K26">
            <v>10</v>
          </cell>
          <cell r="L26">
            <v>4</v>
          </cell>
          <cell r="M26">
            <v>0</v>
          </cell>
          <cell r="N26">
            <v>0</v>
          </cell>
          <cell r="O26">
            <v>0</v>
          </cell>
          <cell r="P26">
            <v>0</v>
          </cell>
          <cell r="Q26">
            <v>0</v>
          </cell>
          <cell r="R26">
            <v>0</v>
          </cell>
          <cell r="S26">
            <v>0</v>
          </cell>
          <cell r="T26">
            <v>0</v>
          </cell>
          <cell r="U26">
            <v>0</v>
          </cell>
          <cell r="V26">
            <v>0</v>
          </cell>
          <cell r="W26">
            <v>0</v>
          </cell>
          <cell r="X26">
            <v>0</v>
          </cell>
          <cell r="Y26">
            <v>0</v>
          </cell>
        </row>
        <row r="27">
          <cell r="C27">
            <v>157</v>
          </cell>
          <cell r="D27">
            <v>160</v>
          </cell>
          <cell r="E27">
            <v>160</v>
          </cell>
          <cell r="F27">
            <v>160</v>
          </cell>
          <cell r="G27">
            <v>3</v>
          </cell>
          <cell r="H27">
            <v>0</v>
          </cell>
          <cell r="I27">
            <v>3</v>
          </cell>
          <cell r="J27">
            <v>21</v>
          </cell>
          <cell r="K27">
            <v>1.5</v>
          </cell>
          <cell r="L27">
            <v>8</v>
          </cell>
          <cell r="M27">
            <v>1.5</v>
          </cell>
          <cell r="N27">
            <v>0</v>
          </cell>
          <cell r="O27">
            <v>0</v>
          </cell>
          <cell r="P27">
            <v>0</v>
          </cell>
          <cell r="Q27">
            <v>0</v>
          </cell>
          <cell r="R27">
            <v>0</v>
          </cell>
          <cell r="S27">
            <v>0</v>
          </cell>
          <cell r="T27">
            <v>21</v>
          </cell>
          <cell r="U27">
            <v>0</v>
          </cell>
          <cell r="V27">
            <v>-480</v>
          </cell>
          <cell r="W27">
            <v>0</v>
          </cell>
          <cell r="X27">
            <v>0</v>
          </cell>
          <cell r="Y27">
            <v>0</v>
          </cell>
        </row>
        <row r="28">
          <cell r="C28">
            <v>160</v>
          </cell>
          <cell r="D28">
            <v>167</v>
          </cell>
          <cell r="E28">
            <v>167</v>
          </cell>
          <cell r="F28">
            <v>177</v>
          </cell>
          <cell r="G28">
            <v>7</v>
          </cell>
          <cell r="H28">
            <v>10</v>
          </cell>
          <cell r="I28">
            <v>17</v>
          </cell>
          <cell r="J28">
            <v>7</v>
          </cell>
          <cell r="N28">
            <v>0</v>
          </cell>
          <cell r="R28">
            <v>0</v>
          </cell>
          <cell r="V28">
            <v>0</v>
          </cell>
          <cell r="X28">
            <v>0</v>
          </cell>
          <cell r="Y28">
            <v>0</v>
          </cell>
        </row>
        <row r="29">
          <cell r="C29">
            <v>177</v>
          </cell>
          <cell r="D29">
            <v>183</v>
          </cell>
          <cell r="E29">
            <v>183</v>
          </cell>
          <cell r="F29">
            <v>183</v>
          </cell>
          <cell r="G29">
            <v>6</v>
          </cell>
          <cell r="H29">
            <v>0</v>
          </cell>
          <cell r="I29">
            <v>6</v>
          </cell>
          <cell r="J29">
            <v>18</v>
          </cell>
          <cell r="N29">
            <v>0</v>
          </cell>
          <cell r="R29">
            <v>0</v>
          </cell>
          <cell r="V29">
            <v>0</v>
          </cell>
          <cell r="X29">
            <v>0</v>
          </cell>
          <cell r="Y29">
            <v>0</v>
          </cell>
        </row>
        <row r="30">
          <cell r="C30">
            <v>183</v>
          </cell>
          <cell r="D30">
            <v>190</v>
          </cell>
          <cell r="E30">
            <v>190</v>
          </cell>
          <cell r="F30">
            <v>190</v>
          </cell>
          <cell r="G30">
            <v>7</v>
          </cell>
          <cell r="H30">
            <v>0</v>
          </cell>
          <cell r="I30">
            <v>7</v>
          </cell>
          <cell r="J30">
            <v>17</v>
          </cell>
          <cell r="K30" t="str">
            <v>Oprasi di mess bumi etam</v>
          </cell>
          <cell r="N30">
            <v>0</v>
          </cell>
          <cell r="R30">
            <v>0</v>
          </cell>
          <cell r="V30">
            <v>0</v>
          </cell>
          <cell r="X30">
            <v>0</v>
          </cell>
          <cell r="Y30">
            <v>0</v>
          </cell>
        </row>
        <row r="31">
          <cell r="C31">
            <v>190</v>
          </cell>
          <cell r="D31">
            <v>200</v>
          </cell>
          <cell r="E31">
            <v>200</v>
          </cell>
          <cell r="F31">
            <v>200</v>
          </cell>
          <cell r="G31">
            <v>10</v>
          </cell>
          <cell r="H31">
            <v>0</v>
          </cell>
          <cell r="I31">
            <v>10</v>
          </cell>
          <cell r="J31">
            <v>14</v>
          </cell>
          <cell r="N31">
            <v>0</v>
          </cell>
          <cell r="R31">
            <v>0</v>
          </cell>
          <cell r="V31">
            <v>0</v>
          </cell>
          <cell r="X31">
            <v>0</v>
          </cell>
          <cell r="Y31">
            <v>0</v>
          </cell>
        </row>
        <row r="32">
          <cell r="C32">
            <v>200</v>
          </cell>
          <cell r="D32">
            <v>209</v>
          </cell>
          <cell r="E32">
            <v>209</v>
          </cell>
          <cell r="F32">
            <v>209</v>
          </cell>
          <cell r="G32">
            <v>9</v>
          </cell>
          <cell r="H32">
            <v>0</v>
          </cell>
          <cell r="I32">
            <v>9</v>
          </cell>
          <cell r="J32">
            <v>15</v>
          </cell>
          <cell r="N32">
            <v>0</v>
          </cell>
          <cell r="R32">
            <v>0</v>
          </cell>
          <cell r="V32">
            <v>0</v>
          </cell>
          <cell r="X32">
            <v>0</v>
          </cell>
          <cell r="Y32">
            <v>0</v>
          </cell>
        </row>
        <row r="33">
          <cell r="C33">
            <v>209</v>
          </cell>
          <cell r="D33">
            <v>210.8</v>
          </cell>
          <cell r="E33">
            <v>210.8</v>
          </cell>
          <cell r="F33">
            <v>210.8</v>
          </cell>
          <cell r="G33">
            <v>1.8000000000000114</v>
          </cell>
          <cell r="H33">
            <v>0</v>
          </cell>
          <cell r="I33">
            <v>1.8000000000000114</v>
          </cell>
          <cell r="J33">
            <v>21.949999999999989</v>
          </cell>
          <cell r="K33" t="str">
            <v>Standby</v>
          </cell>
          <cell r="L33">
            <v>0.37777777777777777</v>
          </cell>
          <cell r="M33">
            <v>0.38819444444444445</v>
          </cell>
          <cell r="N33">
            <v>0.25000000000000044</v>
          </cell>
          <cell r="O33" t="str">
            <v>Perbaikan Ac</v>
          </cell>
          <cell r="R33">
            <v>0</v>
          </cell>
          <cell r="V33">
            <v>0</v>
          </cell>
          <cell r="X33">
            <v>0.25000000000000044</v>
          </cell>
          <cell r="Y33" t="str">
            <v>Perbaikan Ac</v>
          </cell>
        </row>
        <row r="34">
          <cell r="C34">
            <v>210.8</v>
          </cell>
          <cell r="D34">
            <v>218</v>
          </cell>
          <cell r="E34">
            <v>218</v>
          </cell>
          <cell r="F34">
            <v>218</v>
          </cell>
          <cell r="G34">
            <v>7.1999999999999886</v>
          </cell>
          <cell r="H34">
            <v>0</v>
          </cell>
          <cell r="I34">
            <v>7.1999999999999886</v>
          </cell>
          <cell r="J34">
            <v>16.800000000000011</v>
          </cell>
          <cell r="K34" t="str">
            <v>Standby</v>
          </cell>
          <cell r="N34">
            <v>0</v>
          </cell>
          <cell r="R34">
            <v>0</v>
          </cell>
          <cell r="V34">
            <v>0</v>
          </cell>
          <cell r="X34">
            <v>0</v>
          </cell>
          <cell r="Y34">
            <v>0</v>
          </cell>
        </row>
        <row r="35">
          <cell r="C35">
            <v>218</v>
          </cell>
          <cell r="D35">
            <v>223.5</v>
          </cell>
          <cell r="E35">
            <v>223.5</v>
          </cell>
          <cell r="F35">
            <v>223.5</v>
          </cell>
          <cell r="G35">
            <v>5.5</v>
          </cell>
          <cell r="H35">
            <v>0</v>
          </cell>
          <cell r="I35">
            <v>5.5</v>
          </cell>
          <cell r="J35">
            <v>18.5</v>
          </cell>
          <cell r="K35" t="str">
            <v>Standby</v>
          </cell>
          <cell r="N35">
            <v>0</v>
          </cell>
          <cell r="R35">
            <v>0</v>
          </cell>
          <cell r="V35">
            <v>0</v>
          </cell>
          <cell r="X35">
            <v>0</v>
          </cell>
          <cell r="Y35">
            <v>0</v>
          </cell>
        </row>
        <row r="36">
          <cell r="C36">
            <v>118</v>
          </cell>
          <cell r="D36">
            <v>223.5</v>
          </cell>
          <cell r="E36">
            <v>119</v>
          </cell>
          <cell r="F36">
            <v>223.5</v>
          </cell>
          <cell r="G36">
            <v>81.5</v>
          </cell>
          <cell r="H36">
            <v>24</v>
          </cell>
          <cell r="I36">
            <v>105.5</v>
          </cell>
          <cell r="J36">
            <v>638.25</v>
          </cell>
          <cell r="N36">
            <v>0.25000000000000044</v>
          </cell>
          <cell r="R36">
            <v>0</v>
          </cell>
          <cell r="V36">
            <v>-480</v>
          </cell>
        </row>
        <row r="37">
          <cell r="V37" t="str">
            <v/>
          </cell>
        </row>
        <row r="38">
          <cell r="C38">
            <v>776.5</v>
          </cell>
          <cell r="D38">
            <v>784.5</v>
          </cell>
          <cell r="E38">
            <v>784.5</v>
          </cell>
          <cell r="F38">
            <v>794.5</v>
          </cell>
          <cell r="G38">
            <v>0</v>
          </cell>
          <cell r="H38">
            <v>0</v>
          </cell>
          <cell r="I38">
            <v>0</v>
          </cell>
          <cell r="J38">
            <v>0</v>
          </cell>
          <cell r="N38">
            <v>0</v>
          </cell>
          <cell r="R38">
            <v>0</v>
          </cell>
          <cell r="V38">
            <v>0</v>
          </cell>
          <cell r="X38">
            <v>0</v>
          </cell>
          <cell r="Y38">
            <v>0</v>
          </cell>
        </row>
        <row r="39">
          <cell r="C39">
            <v>794.5</v>
          </cell>
          <cell r="D39">
            <v>802</v>
          </cell>
          <cell r="E39">
            <v>802</v>
          </cell>
          <cell r="F39">
            <v>809</v>
          </cell>
          <cell r="G39">
            <v>0</v>
          </cell>
          <cell r="H39">
            <v>0</v>
          </cell>
          <cell r="I39">
            <v>0</v>
          </cell>
          <cell r="J39">
            <v>0</v>
          </cell>
          <cell r="N39">
            <v>0</v>
          </cell>
          <cell r="R39">
            <v>0</v>
          </cell>
          <cell r="V39">
            <v>0</v>
          </cell>
          <cell r="X39">
            <v>0</v>
          </cell>
          <cell r="Y39">
            <v>0</v>
          </cell>
        </row>
        <row r="40">
          <cell r="C40">
            <v>809</v>
          </cell>
          <cell r="D40">
            <v>813</v>
          </cell>
          <cell r="E40">
            <v>813</v>
          </cell>
          <cell r="F40">
            <v>813</v>
          </cell>
          <cell r="G40">
            <v>0</v>
          </cell>
          <cell r="H40">
            <v>0</v>
          </cell>
          <cell r="I40">
            <v>0</v>
          </cell>
          <cell r="J40">
            <v>0</v>
          </cell>
          <cell r="N40">
            <v>0</v>
          </cell>
          <cell r="R40">
            <v>0</v>
          </cell>
          <cell r="V40">
            <v>0</v>
          </cell>
          <cell r="X40">
            <v>0</v>
          </cell>
          <cell r="Y40">
            <v>0</v>
          </cell>
        </row>
        <row r="41">
          <cell r="C41">
            <v>813</v>
          </cell>
          <cell r="D41">
            <v>823</v>
          </cell>
          <cell r="E41">
            <v>823</v>
          </cell>
          <cell r="F41">
            <v>823</v>
          </cell>
          <cell r="G41">
            <v>0</v>
          </cell>
          <cell r="H41">
            <v>0</v>
          </cell>
          <cell r="I41">
            <v>0</v>
          </cell>
          <cell r="J41">
            <v>0</v>
          </cell>
          <cell r="N41">
            <v>0</v>
          </cell>
          <cell r="R41">
            <v>0</v>
          </cell>
          <cell r="V41">
            <v>0</v>
          </cell>
          <cell r="X41">
            <v>0</v>
          </cell>
          <cell r="Y41">
            <v>0</v>
          </cell>
        </row>
        <row r="42">
          <cell r="C42">
            <v>823</v>
          </cell>
          <cell r="D42">
            <v>830</v>
          </cell>
          <cell r="E42">
            <v>830</v>
          </cell>
          <cell r="F42">
            <v>830</v>
          </cell>
          <cell r="G42">
            <v>0</v>
          </cell>
          <cell r="H42">
            <v>0</v>
          </cell>
          <cell r="I42">
            <v>0</v>
          </cell>
          <cell r="J42">
            <v>0</v>
          </cell>
          <cell r="N42">
            <v>0</v>
          </cell>
          <cell r="R42">
            <v>0</v>
          </cell>
          <cell r="V42">
            <v>0</v>
          </cell>
          <cell r="X42">
            <v>0</v>
          </cell>
          <cell r="Y42">
            <v>0</v>
          </cell>
        </row>
        <row r="43">
          <cell r="C43">
            <v>830</v>
          </cell>
          <cell r="D43">
            <v>830</v>
          </cell>
          <cell r="E43">
            <v>830</v>
          </cell>
          <cell r="F43">
            <v>830</v>
          </cell>
          <cell r="G43">
            <v>0</v>
          </cell>
          <cell r="H43">
            <v>0</v>
          </cell>
          <cell r="I43">
            <v>0</v>
          </cell>
          <cell r="J43">
            <v>0</v>
          </cell>
          <cell r="N43">
            <v>0</v>
          </cell>
          <cell r="R43">
            <v>0</v>
          </cell>
          <cell r="V43">
            <v>0</v>
          </cell>
          <cell r="X43">
            <v>0</v>
          </cell>
          <cell r="Y43">
            <v>0</v>
          </cell>
        </row>
        <row r="44">
          <cell r="C44">
            <v>830</v>
          </cell>
          <cell r="D44">
            <v>830</v>
          </cell>
          <cell r="E44">
            <v>830</v>
          </cell>
          <cell r="F44">
            <v>838</v>
          </cell>
          <cell r="G44">
            <v>0</v>
          </cell>
          <cell r="H44">
            <v>0</v>
          </cell>
          <cell r="I44">
            <v>0</v>
          </cell>
          <cell r="J44">
            <v>0</v>
          </cell>
          <cell r="N44">
            <v>0</v>
          </cell>
          <cell r="R44">
            <v>0</v>
          </cell>
          <cell r="V44">
            <v>0</v>
          </cell>
          <cell r="X44">
            <v>0</v>
          </cell>
          <cell r="Y44">
            <v>0</v>
          </cell>
        </row>
        <row r="45">
          <cell r="C45">
            <v>838</v>
          </cell>
          <cell r="D45">
            <v>847</v>
          </cell>
          <cell r="E45">
            <v>847</v>
          </cell>
          <cell r="F45">
            <v>855</v>
          </cell>
          <cell r="G45">
            <v>0</v>
          </cell>
          <cell r="H45">
            <v>0</v>
          </cell>
          <cell r="I45">
            <v>0</v>
          </cell>
          <cell r="J45">
            <v>0</v>
          </cell>
          <cell r="L45">
            <v>0.8125</v>
          </cell>
          <cell r="M45">
            <v>0.81597222222222221</v>
          </cell>
          <cell r="N45">
            <v>0</v>
          </cell>
          <cell r="O45" t="str">
            <v>Air filter tersumbat</v>
          </cell>
          <cell r="R45">
            <v>0</v>
          </cell>
          <cell r="V45">
            <v>0</v>
          </cell>
          <cell r="X45">
            <v>0</v>
          </cell>
          <cell r="Y45">
            <v>0</v>
          </cell>
        </row>
        <row r="46">
          <cell r="C46">
            <v>855</v>
          </cell>
          <cell r="D46">
            <v>863</v>
          </cell>
          <cell r="E46">
            <v>863</v>
          </cell>
          <cell r="F46">
            <v>874</v>
          </cell>
          <cell r="G46">
            <v>0</v>
          </cell>
          <cell r="H46">
            <v>0</v>
          </cell>
          <cell r="I46">
            <v>0</v>
          </cell>
          <cell r="J46">
            <v>0</v>
          </cell>
          <cell r="N46">
            <v>0</v>
          </cell>
          <cell r="R46">
            <v>0</v>
          </cell>
          <cell r="V46">
            <v>0</v>
          </cell>
          <cell r="X46">
            <v>0</v>
          </cell>
          <cell r="Y46">
            <v>0</v>
          </cell>
        </row>
        <row r="47">
          <cell r="C47">
            <v>874</v>
          </cell>
          <cell r="D47">
            <v>883.5</v>
          </cell>
          <cell r="E47">
            <v>883.5</v>
          </cell>
          <cell r="F47">
            <v>890</v>
          </cell>
          <cell r="G47">
            <v>0</v>
          </cell>
          <cell r="H47">
            <v>0</v>
          </cell>
          <cell r="I47">
            <v>0</v>
          </cell>
          <cell r="J47">
            <v>0</v>
          </cell>
          <cell r="N47">
            <v>0</v>
          </cell>
          <cell r="R47">
            <v>0</v>
          </cell>
          <cell r="V47">
            <v>0</v>
          </cell>
          <cell r="X47">
            <v>0</v>
          </cell>
          <cell r="Y47">
            <v>0</v>
          </cell>
        </row>
        <row r="48">
          <cell r="C48">
            <v>890</v>
          </cell>
          <cell r="D48">
            <v>899</v>
          </cell>
          <cell r="E48">
            <v>899</v>
          </cell>
          <cell r="F48">
            <v>907.5</v>
          </cell>
          <cell r="G48">
            <v>0</v>
          </cell>
          <cell r="H48">
            <v>0</v>
          </cell>
          <cell r="I48">
            <v>0</v>
          </cell>
          <cell r="J48">
            <v>0</v>
          </cell>
          <cell r="N48">
            <v>0</v>
          </cell>
          <cell r="R48">
            <v>0</v>
          </cell>
          <cell r="V48">
            <v>0</v>
          </cell>
          <cell r="X48">
            <v>0</v>
          </cell>
          <cell r="Y48">
            <v>0</v>
          </cell>
        </row>
        <row r="49">
          <cell r="C49">
            <v>907.5</v>
          </cell>
          <cell r="D49">
            <v>917</v>
          </cell>
          <cell r="E49">
            <v>917</v>
          </cell>
          <cell r="F49">
            <v>926</v>
          </cell>
          <cell r="G49">
            <v>0</v>
          </cell>
          <cell r="H49">
            <v>0</v>
          </cell>
          <cell r="I49">
            <v>0</v>
          </cell>
          <cell r="J49">
            <v>0</v>
          </cell>
          <cell r="N49">
            <v>0</v>
          </cell>
          <cell r="R49">
            <v>0</v>
          </cell>
          <cell r="V49">
            <v>0</v>
          </cell>
          <cell r="X49">
            <v>0</v>
          </cell>
          <cell r="Y49">
            <v>0</v>
          </cell>
        </row>
        <row r="50">
          <cell r="C50">
            <v>926</v>
          </cell>
          <cell r="D50">
            <v>930</v>
          </cell>
          <cell r="E50">
            <v>930</v>
          </cell>
          <cell r="F50">
            <v>940</v>
          </cell>
          <cell r="G50">
            <v>0</v>
          </cell>
          <cell r="H50">
            <v>0</v>
          </cell>
          <cell r="I50">
            <v>0</v>
          </cell>
          <cell r="J50">
            <v>0</v>
          </cell>
          <cell r="N50">
            <v>0</v>
          </cell>
          <cell r="R50">
            <v>0</v>
          </cell>
          <cell r="V50">
            <v>0</v>
          </cell>
          <cell r="X50">
            <v>0</v>
          </cell>
          <cell r="Y50">
            <v>0</v>
          </cell>
        </row>
        <row r="51">
          <cell r="C51">
            <v>940</v>
          </cell>
          <cell r="D51">
            <v>949.5</v>
          </cell>
          <cell r="E51">
            <v>949.5</v>
          </cell>
          <cell r="F51">
            <v>953</v>
          </cell>
          <cell r="G51">
            <v>0</v>
          </cell>
          <cell r="H51">
            <v>0</v>
          </cell>
          <cell r="I51">
            <v>0</v>
          </cell>
          <cell r="J51">
            <v>0</v>
          </cell>
          <cell r="N51">
            <v>0</v>
          </cell>
          <cell r="R51">
            <v>0</v>
          </cell>
          <cell r="V51">
            <v>0</v>
          </cell>
          <cell r="X51">
            <v>0</v>
          </cell>
          <cell r="Y51">
            <v>0</v>
          </cell>
        </row>
        <row r="52">
          <cell r="C52">
            <v>953</v>
          </cell>
          <cell r="D52">
            <v>961.5</v>
          </cell>
          <cell r="E52">
            <v>961.5</v>
          </cell>
          <cell r="F52">
            <v>971</v>
          </cell>
          <cell r="G52">
            <v>0</v>
          </cell>
          <cell r="H52">
            <v>0</v>
          </cell>
          <cell r="I52">
            <v>0</v>
          </cell>
          <cell r="J52">
            <v>0</v>
          </cell>
          <cell r="N52">
            <v>0</v>
          </cell>
          <cell r="R52">
            <v>0</v>
          </cell>
          <cell r="V52">
            <v>0</v>
          </cell>
          <cell r="X52">
            <v>0</v>
          </cell>
          <cell r="Y52">
            <v>0</v>
          </cell>
        </row>
        <row r="53">
          <cell r="C53">
            <v>971</v>
          </cell>
          <cell r="D53">
            <v>980</v>
          </cell>
          <cell r="E53">
            <v>980</v>
          </cell>
          <cell r="F53">
            <v>980</v>
          </cell>
          <cell r="G53">
            <v>0</v>
          </cell>
          <cell r="H53">
            <v>0</v>
          </cell>
          <cell r="I53">
            <v>0</v>
          </cell>
          <cell r="J53">
            <v>0</v>
          </cell>
          <cell r="N53">
            <v>0</v>
          </cell>
          <cell r="R53">
            <v>0</v>
          </cell>
          <cell r="V53">
            <v>0</v>
          </cell>
          <cell r="X53">
            <v>0</v>
          </cell>
          <cell r="Y53">
            <v>0</v>
          </cell>
        </row>
        <row r="54">
          <cell r="C54">
            <v>980</v>
          </cell>
          <cell r="D54">
            <v>991</v>
          </cell>
          <cell r="E54">
            <v>991</v>
          </cell>
          <cell r="F54">
            <v>991</v>
          </cell>
          <cell r="G54">
            <v>0</v>
          </cell>
          <cell r="H54">
            <v>0</v>
          </cell>
          <cell r="I54">
            <v>0</v>
          </cell>
          <cell r="J54">
            <v>0</v>
          </cell>
          <cell r="N54">
            <v>0</v>
          </cell>
          <cell r="R54">
            <v>0</v>
          </cell>
          <cell r="V54">
            <v>0</v>
          </cell>
          <cell r="X54">
            <v>0</v>
          </cell>
          <cell r="Y54">
            <v>0</v>
          </cell>
        </row>
        <row r="55">
          <cell r="C55">
            <v>991</v>
          </cell>
          <cell r="D55">
            <v>1000</v>
          </cell>
          <cell r="E55">
            <v>1000</v>
          </cell>
          <cell r="F55">
            <v>1000</v>
          </cell>
          <cell r="G55">
            <v>0</v>
          </cell>
          <cell r="H55">
            <v>0</v>
          </cell>
          <cell r="I55">
            <v>0</v>
          </cell>
          <cell r="J55">
            <v>0</v>
          </cell>
          <cell r="N55">
            <v>0</v>
          </cell>
          <cell r="R55">
            <v>0</v>
          </cell>
          <cell r="V55">
            <v>0</v>
          </cell>
          <cell r="X55">
            <v>0</v>
          </cell>
          <cell r="Y55">
            <v>0</v>
          </cell>
        </row>
        <row r="56">
          <cell r="C56">
            <v>1000</v>
          </cell>
          <cell r="D56">
            <v>1007</v>
          </cell>
          <cell r="E56">
            <v>1007</v>
          </cell>
          <cell r="F56">
            <v>1009</v>
          </cell>
          <cell r="G56">
            <v>0</v>
          </cell>
          <cell r="H56">
            <v>0</v>
          </cell>
          <cell r="I56">
            <v>0</v>
          </cell>
          <cell r="J56">
            <v>0</v>
          </cell>
          <cell r="N56">
            <v>0</v>
          </cell>
          <cell r="R56">
            <v>0</v>
          </cell>
          <cell r="V56">
            <v>0</v>
          </cell>
          <cell r="X56">
            <v>0</v>
          </cell>
          <cell r="Y56">
            <v>0</v>
          </cell>
        </row>
        <row r="57">
          <cell r="C57">
            <v>1009</v>
          </cell>
          <cell r="D57">
            <v>1017</v>
          </cell>
          <cell r="E57">
            <v>1017</v>
          </cell>
          <cell r="F57">
            <v>1027.9000000000001</v>
          </cell>
          <cell r="G57">
            <v>0</v>
          </cell>
          <cell r="H57">
            <v>0</v>
          </cell>
          <cell r="I57">
            <v>0</v>
          </cell>
          <cell r="J57">
            <v>0</v>
          </cell>
          <cell r="L57">
            <v>0.44444444444444442</v>
          </cell>
          <cell r="M57">
            <v>0.5</v>
          </cell>
          <cell r="N57">
            <v>0</v>
          </cell>
          <cell r="O57" t="str">
            <v>Panel oil engine nyala</v>
          </cell>
          <cell r="R57">
            <v>0</v>
          </cell>
          <cell r="V57">
            <v>0</v>
          </cell>
          <cell r="X57">
            <v>0</v>
          </cell>
          <cell r="Y57">
            <v>0</v>
          </cell>
        </row>
        <row r="58">
          <cell r="C58">
            <v>1027.9000000000001</v>
          </cell>
          <cell r="D58">
            <v>1036</v>
          </cell>
          <cell r="E58">
            <v>1036</v>
          </cell>
          <cell r="F58">
            <v>1036</v>
          </cell>
          <cell r="G58">
            <v>0</v>
          </cell>
          <cell r="H58">
            <v>0</v>
          </cell>
          <cell r="I58">
            <v>0</v>
          </cell>
          <cell r="J58">
            <v>0</v>
          </cell>
          <cell r="N58">
            <v>0</v>
          </cell>
          <cell r="R58">
            <v>0</v>
          </cell>
          <cell r="V58">
            <v>0</v>
          </cell>
          <cell r="X58">
            <v>0</v>
          </cell>
          <cell r="Y58">
            <v>0</v>
          </cell>
        </row>
        <row r="59">
          <cell r="C59">
            <v>1036</v>
          </cell>
          <cell r="D59">
            <v>1042</v>
          </cell>
          <cell r="E59">
            <v>1042</v>
          </cell>
          <cell r="F59">
            <v>1042</v>
          </cell>
          <cell r="G59">
            <v>0</v>
          </cell>
          <cell r="H59">
            <v>0</v>
          </cell>
          <cell r="I59">
            <v>0</v>
          </cell>
          <cell r="J59">
            <v>0</v>
          </cell>
          <cell r="L59">
            <v>0.58680555555555558</v>
          </cell>
          <cell r="M59">
            <v>0.75</v>
          </cell>
          <cell r="N59">
            <v>0</v>
          </cell>
          <cell r="O59" t="str">
            <v>Cylinder arm bocor</v>
          </cell>
          <cell r="P59">
            <v>0.75</v>
          </cell>
          <cell r="Q59">
            <v>0.29166666666666669</v>
          </cell>
          <cell r="R59">
            <v>0</v>
          </cell>
          <cell r="S59" t="str">
            <v>Cylinder arm bocor</v>
          </cell>
          <cell r="V59">
            <v>0</v>
          </cell>
          <cell r="X59">
            <v>0</v>
          </cell>
          <cell r="Y59">
            <v>0</v>
          </cell>
        </row>
        <row r="60">
          <cell r="C60">
            <v>1042</v>
          </cell>
          <cell r="D60">
            <v>1042</v>
          </cell>
          <cell r="E60">
            <v>1042</v>
          </cell>
          <cell r="F60">
            <v>1042</v>
          </cell>
          <cell r="G60">
            <v>0</v>
          </cell>
          <cell r="H60">
            <v>0</v>
          </cell>
          <cell r="I60">
            <v>0</v>
          </cell>
          <cell r="J60">
            <v>0</v>
          </cell>
          <cell r="L60">
            <v>0.29166666666666669</v>
          </cell>
          <cell r="M60">
            <v>0.75</v>
          </cell>
          <cell r="N60">
            <v>0</v>
          </cell>
          <cell r="O60" t="str">
            <v>Cylinder arm bocor</v>
          </cell>
          <cell r="P60">
            <v>0.75</v>
          </cell>
          <cell r="Q60">
            <v>0.29166666666666669</v>
          </cell>
          <cell r="R60">
            <v>0</v>
          </cell>
          <cell r="S60" t="str">
            <v>Cylinder arm bocor</v>
          </cell>
          <cell r="V60">
            <v>0</v>
          </cell>
          <cell r="X60">
            <v>0</v>
          </cell>
          <cell r="Y60">
            <v>0</v>
          </cell>
        </row>
        <row r="61">
          <cell r="C61">
            <v>1042</v>
          </cell>
          <cell r="D61">
            <v>1042</v>
          </cell>
          <cell r="E61">
            <v>1042</v>
          </cell>
          <cell r="F61">
            <v>1052.3</v>
          </cell>
          <cell r="G61">
            <v>0</v>
          </cell>
          <cell r="H61">
            <v>0</v>
          </cell>
          <cell r="I61">
            <v>0</v>
          </cell>
          <cell r="J61">
            <v>0</v>
          </cell>
          <cell r="L61">
            <v>0.29166666666666669</v>
          </cell>
          <cell r="M61">
            <v>0.68402777777777779</v>
          </cell>
          <cell r="N61">
            <v>0</v>
          </cell>
          <cell r="O61" t="str">
            <v>Cylinder arm bocor</v>
          </cell>
          <cell r="R61">
            <v>0</v>
          </cell>
          <cell r="V61">
            <v>0</v>
          </cell>
          <cell r="X61">
            <v>0</v>
          </cell>
          <cell r="Y61">
            <v>0</v>
          </cell>
        </row>
        <row r="62">
          <cell r="C62">
            <v>1052.3</v>
          </cell>
          <cell r="D62">
            <v>1061</v>
          </cell>
          <cell r="E62">
            <v>1061</v>
          </cell>
          <cell r="F62">
            <v>1071</v>
          </cell>
          <cell r="G62">
            <v>0</v>
          </cell>
          <cell r="H62">
            <v>0</v>
          </cell>
          <cell r="I62">
            <v>0</v>
          </cell>
          <cell r="J62">
            <v>0</v>
          </cell>
          <cell r="N62">
            <v>0</v>
          </cell>
          <cell r="R62">
            <v>0</v>
          </cell>
          <cell r="V62">
            <v>0</v>
          </cell>
          <cell r="X62">
            <v>0</v>
          </cell>
          <cell r="Y62">
            <v>0</v>
          </cell>
        </row>
        <row r="63">
          <cell r="C63">
            <v>1071</v>
          </cell>
          <cell r="D63">
            <v>1080</v>
          </cell>
          <cell r="E63">
            <v>1080</v>
          </cell>
          <cell r="F63">
            <v>1090</v>
          </cell>
          <cell r="G63">
            <v>0</v>
          </cell>
          <cell r="H63">
            <v>0</v>
          </cell>
          <cell r="I63">
            <v>0</v>
          </cell>
          <cell r="J63">
            <v>0</v>
          </cell>
          <cell r="L63">
            <v>0.33333333333333331</v>
          </cell>
          <cell r="M63">
            <v>0.34722222222222227</v>
          </cell>
          <cell r="N63">
            <v>0</v>
          </cell>
          <cell r="O63" t="str">
            <v>Back pres error</v>
          </cell>
          <cell r="P63">
            <v>0.75694444444444453</v>
          </cell>
          <cell r="Q63">
            <v>0.76041666666666663</v>
          </cell>
          <cell r="R63">
            <v>0</v>
          </cell>
          <cell r="S63" t="str">
            <v>Lock pin bucket patah</v>
          </cell>
          <cell r="V63">
            <v>0</v>
          </cell>
          <cell r="X63">
            <v>0</v>
          </cell>
          <cell r="Y63">
            <v>0</v>
          </cell>
        </row>
        <row r="64">
          <cell r="C64">
            <v>1090</v>
          </cell>
          <cell r="D64">
            <v>1098</v>
          </cell>
          <cell r="E64">
            <v>1098</v>
          </cell>
          <cell r="F64">
            <v>1108</v>
          </cell>
          <cell r="G64">
            <v>0</v>
          </cell>
          <cell r="H64">
            <v>0</v>
          </cell>
          <cell r="I64">
            <v>0</v>
          </cell>
          <cell r="J64">
            <v>0</v>
          </cell>
          <cell r="N64">
            <v>0</v>
          </cell>
          <cell r="R64">
            <v>0</v>
          </cell>
          <cell r="V64">
            <v>0</v>
          </cell>
          <cell r="X64">
            <v>0</v>
          </cell>
          <cell r="Y64">
            <v>0</v>
          </cell>
        </row>
        <row r="65">
          <cell r="C65">
            <v>1108</v>
          </cell>
          <cell r="D65">
            <v>1117</v>
          </cell>
          <cell r="E65">
            <v>1117</v>
          </cell>
          <cell r="F65">
            <v>1126</v>
          </cell>
          <cell r="G65">
            <v>0</v>
          </cell>
          <cell r="H65">
            <v>0</v>
          </cell>
          <cell r="I65">
            <v>0</v>
          </cell>
          <cell r="J65">
            <v>0</v>
          </cell>
          <cell r="N65">
            <v>0</v>
          </cell>
          <cell r="R65">
            <v>0</v>
          </cell>
          <cell r="V65">
            <v>0</v>
          </cell>
          <cell r="X65">
            <v>0</v>
          </cell>
          <cell r="Y65">
            <v>0</v>
          </cell>
        </row>
        <row r="66">
          <cell r="C66">
            <v>1126</v>
          </cell>
          <cell r="D66">
            <v>1126</v>
          </cell>
          <cell r="E66">
            <v>1126</v>
          </cell>
          <cell r="F66">
            <v>1126</v>
          </cell>
          <cell r="G66">
            <v>0</v>
          </cell>
          <cell r="H66">
            <v>0</v>
          </cell>
          <cell r="I66">
            <v>0</v>
          </cell>
          <cell r="J66">
            <v>0</v>
          </cell>
          <cell r="K66" t="str">
            <v>Standby</v>
          </cell>
          <cell r="N66">
            <v>0</v>
          </cell>
          <cell r="R66">
            <v>0</v>
          </cell>
          <cell r="V66">
            <v>0</v>
          </cell>
          <cell r="X66">
            <v>0</v>
          </cell>
          <cell r="Y66">
            <v>0</v>
          </cell>
        </row>
        <row r="67">
          <cell r="C67">
            <v>1126</v>
          </cell>
          <cell r="D67">
            <v>1126</v>
          </cell>
          <cell r="E67">
            <v>1126</v>
          </cell>
          <cell r="F67">
            <v>1126</v>
          </cell>
          <cell r="G67">
            <v>0</v>
          </cell>
          <cell r="H67">
            <v>0</v>
          </cell>
          <cell r="I67">
            <v>0</v>
          </cell>
          <cell r="J67">
            <v>0</v>
          </cell>
          <cell r="K67" t="str">
            <v>Standby</v>
          </cell>
          <cell r="N67">
            <v>0</v>
          </cell>
          <cell r="R67">
            <v>0</v>
          </cell>
          <cell r="V67">
            <v>0</v>
          </cell>
          <cell r="X67">
            <v>0</v>
          </cell>
          <cell r="Y67">
            <v>0</v>
          </cell>
        </row>
        <row r="68">
          <cell r="C68">
            <v>1126</v>
          </cell>
          <cell r="D68">
            <v>1126</v>
          </cell>
          <cell r="E68">
            <v>1126</v>
          </cell>
          <cell r="F68">
            <v>1126</v>
          </cell>
          <cell r="G68">
            <v>0</v>
          </cell>
          <cell r="H68">
            <v>0</v>
          </cell>
          <cell r="I68">
            <v>0</v>
          </cell>
          <cell r="J68">
            <v>0</v>
          </cell>
          <cell r="K68" t="str">
            <v>Standby</v>
          </cell>
          <cell r="N68">
            <v>0</v>
          </cell>
          <cell r="R68">
            <v>0</v>
          </cell>
          <cell r="V68">
            <v>0</v>
          </cell>
          <cell r="X68">
            <v>0</v>
          </cell>
          <cell r="Y68">
            <v>0</v>
          </cell>
        </row>
        <row r="69">
          <cell r="C69">
            <v>0</v>
          </cell>
          <cell r="D69">
            <v>0</v>
          </cell>
          <cell r="E69">
            <v>0</v>
          </cell>
          <cell r="F69">
            <v>0</v>
          </cell>
          <cell r="G69">
            <v>0</v>
          </cell>
          <cell r="H69">
            <v>0</v>
          </cell>
          <cell r="I69">
            <v>0</v>
          </cell>
          <cell r="J69">
            <v>0</v>
          </cell>
          <cell r="N69">
            <v>0</v>
          </cell>
          <cell r="R69">
            <v>0</v>
          </cell>
          <cell r="V69">
            <v>0</v>
          </cell>
        </row>
        <row r="70">
          <cell r="V70" t="str">
            <v/>
          </cell>
        </row>
        <row r="71">
          <cell r="C71">
            <v>12211</v>
          </cell>
          <cell r="D71">
            <v>12211</v>
          </cell>
          <cell r="E71">
            <v>12211</v>
          </cell>
          <cell r="F71">
            <v>12211</v>
          </cell>
          <cell r="G71">
            <v>0</v>
          </cell>
          <cell r="H71">
            <v>0</v>
          </cell>
          <cell r="I71">
            <v>0</v>
          </cell>
          <cell r="J71">
            <v>0</v>
          </cell>
          <cell r="L71">
            <v>0.29166666666666669</v>
          </cell>
          <cell r="M71">
            <v>0.75</v>
          </cell>
          <cell r="N71">
            <v>11</v>
          </cell>
          <cell r="O71" t="str">
            <v>Kabin bocor</v>
          </cell>
          <cell r="P71">
            <v>0.75</v>
          </cell>
          <cell r="Q71">
            <v>0.29166666666666669</v>
          </cell>
          <cell r="R71">
            <v>13</v>
          </cell>
          <cell r="S71" t="str">
            <v>Kabin bocor</v>
          </cell>
          <cell r="V71">
            <v>0</v>
          </cell>
          <cell r="X71">
            <v>24</v>
          </cell>
          <cell r="Y71" t="str">
            <v>Kabin bocor,Kabin bocor</v>
          </cell>
        </row>
        <row r="72">
          <cell r="C72">
            <v>12211</v>
          </cell>
          <cell r="D72">
            <v>12211</v>
          </cell>
          <cell r="E72">
            <v>12211</v>
          </cell>
          <cell r="F72">
            <v>12211</v>
          </cell>
          <cell r="G72">
            <v>0</v>
          </cell>
          <cell r="H72">
            <v>0</v>
          </cell>
          <cell r="I72">
            <v>0</v>
          </cell>
          <cell r="J72">
            <v>0</v>
          </cell>
          <cell r="L72">
            <v>0.29166666666666669</v>
          </cell>
          <cell r="M72">
            <v>0.75</v>
          </cell>
          <cell r="N72">
            <v>11</v>
          </cell>
          <cell r="O72" t="str">
            <v>Kabin bocor</v>
          </cell>
          <cell r="P72">
            <v>0.75</v>
          </cell>
          <cell r="Q72">
            <v>0.29166666666666669</v>
          </cell>
          <cell r="R72">
            <v>13</v>
          </cell>
          <cell r="S72" t="str">
            <v>Kabin bocor</v>
          </cell>
          <cell r="V72">
            <v>0</v>
          </cell>
          <cell r="X72">
            <v>24</v>
          </cell>
          <cell r="Y72" t="str">
            <v>Kabin bocor,Kabin bocor</v>
          </cell>
        </row>
        <row r="73">
          <cell r="C73">
            <v>12211</v>
          </cell>
          <cell r="D73">
            <v>12211</v>
          </cell>
          <cell r="E73">
            <v>12211</v>
          </cell>
          <cell r="F73">
            <v>12211</v>
          </cell>
          <cell r="G73">
            <v>0</v>
          </cell>
          <cell r="H73">
            <v>0</v>
          </cell>
          <cell r="I73">
            <v>0</v>
          </cell>
          <cell r="J73">
            <v>0</v>
          </cell>
          <cell r="L73">
            <v>0.29166666666666669</v>
          </cell>
          <cell r="M73">
            <v>0.75</v>
          </cell>
          <cell r="N73">
            <v>11</v>
          </cell>
          <cell r="O73" t="str">
            <v>Kabin bocor</v>
          </cell>
          <cell r="P73">
            <v>0.75</v>
          </cell>
          <cell r="Q73">
            <v>0.29166666666666669</v>
          </cell>
          <cell r="R73">
            <v>13</v>
          </cell>
          <cell r="S73" t="str">
            <v>Kabin bocor</v>
          </cell>
          <cell r="V73">
            <v>0</v>
          </cell>
          <cell r="X73">
            <v>24</v>
          </cell>
          <cell r="Y73" t="str">
            <v>Kabin bocor,Kabin bocor</v>
          </cell>
        </row>
        <row r="74">
          <cell r="C74">
            <v>12211</v>
          </cell>
          <cell r="D74">
            <v>12211</v>
          </cell>
          <cell r="E74">
            <v>12211</v>
          </cell>
          <cell r="F74">
            <v>12211</v>
          </cell>
          <cell r="G74">
            <v>0</v>
          </cell>
          <cell r="H74">
            <v>0</v>
          </cell>
          <cell r="I74">
            <v>0</v>
          </cell>
          <cell r="J74">
            <v>0</v>
          </cell>
          <cell r="L74">
            <v>0.29166666666666669</v>
          </cell>
          <cell r="M74">
            <v>0.75</v>
          </cell>
          <cell r="N74">
            <v>11</v>
          </cell>
          <cell r="O74" t="str">
            <v>Kabin bocor</v>
          </cell>
          <cell r="P74">
            <v>0.75</v>
          </cell>
          <cell r="Q74">
            <v>0.29166666666666669</v>
          </cell>
          <cell r="R74">
            <v>13</v>
          </cell>
          <cell r="S74" t="str">
            <v>Kabin bocor</v>
          </cell>
          <cell r="V74">
            <v>0</v>
          </cell>
          <cell r="X74">
            <v>24</v>
          </cell>
          <cell r="Y74" t="str">
            <v>Kabin bocor,Kabin bocor</v>
          </cell>
        </row>
        <row r="75">
          <cell r="C75">
            <v>12211</v>
          </cell>
          <cell r="D75">
            <v>12211</v>
          </cell>
          <cell r="E75">
            <v>12211</v>
          </cell>
          <cell r="F75">
            <v>12211</v>
          </cell>
          <cell r="G75">
            <v>0</v>
          </cell>
          <cell r="H75">
            <v>0</v>
          </cell>
          <cell r="I75">
            <v>0</v>
          </cell>
          <cell r="J75">
            <v>0</v>
          </cell>
          <cell r="L75">
            <v>0.29166666666666669</v>
          </cell>
          <cell r="M75">
            <v>0.75</v>
          </cell>
          <cell r="N75">
            <v>11</v>
          </cell>
          <cell r="O75" t="str">
            <v>Kabin bocor</v>
          </cell>
          <cell r="P75">
            <v>0.75</v>
          </cell>
          <cell r="Q75">
            <v>0.29166666666666669</v>
          </cell>
          <cell r="R75">
            <v>13</v>
          </cell>
          <cell r="S75" t="str">
            <v>Kabin bocor</v>
          </cell>
          <cell r="V75">
            <v>0</v>
          </cell>
          <cell r="X75">
            <v>24</v>
          </cell>
          <cell r="Y75" t="str">
            <v>Kabin bocor,Kabin bocor</v>
          </cell>
        </row>
        <row r="76">
          <cell r="C76">
            <v>12211</v>
          </cell>
          <cell r="D76">
            <v>12211</v>
          </cell>
          <cell r="E76">
            <v>12211</v>
          </cell>
          <cell r="F76">
            <v>12211</v>
          </cell>
          <cell r="G76">
            <v>0</v>
          </cell>
          <cell r="H76">
            <v>0</v>
          </cell>
          <cell r="I76">
            <v>0</v>
          </cell>
          <cell r="J76">
            <v>0</v>
          </cell>
          <cell r="L76">
            <v>0.29166666666666669</v>
          </cell>
          <cell r="M76">
            <v>0.75</v>
          </cell>
          <cell r="N76">
            <v>11</v>
          </cell>
          <cell r="O76" t="str">
            <v>Kabin bocor</v>
          </cell>
          <cell r="P76">
            <v>0.75</v>
          </cell>
          <cell r="Q76">
            <v>0.29166666666666669</v>
          </cell>
          <cell r="R76">
            <v>13</v>
          </cell>
          <cell r="S76" t="str">
            <v>Kabin bocor</v>
          </cell>
          <cell r="V76">
            <v>0</v>
          </cell>
          <cell r="X76">
            <v>24</v>
          </cell>
          <cell r="Y76" t="str">
            <v>Kabin bocor,Kabin bocor</v>
          </cell>
        </row>
        <row r="77">
          <cell r="C77">
            <v>12211</v>
          </cell>
          <cell r="D77">
            <v>12211</v>
          </cell>
          <cell r="E77">
            <v>12211</v>
          </cell>
          <cell r="F77">
            <v>12211</v>
          </cell>
          <cell r="G77">
            <v>0</v>
          </cell>
          <cell r="H77">
            <v>0</v>
          </cell>
          <cell r="I77">
            <v>0</v>
          </cell>
          <cell r="J77">
            <v>0</v>
          </cell>
          <cell r="L77">
            <v>0.29166666666666669</v>
          </cell>
          <cell r="M77">
            <v>0.75</v>
          </cell>
          <cell r="N77">
            <v>11</v>
          </cell>
          <cell r="O77" t="str">
            <v>Kabin bocor</v>
          </cell>
          <cell r="P77">
            <v>0.75</v>
          </cell>
          <cell r="Q77">
            <v>0.29166666666666669</v>
          </cell>
          <cell r="R77">
            <v>13</v>
          </cell>
          <cell r="S77" t="str">
            <v>Kabin bocor</v>
          </cell>
          <cell r="V77">
            <v>0</v>
          </cell>
          <cell r="X77">
            <v>24</v>
          </cell>
          <cell r="Y77" t="str">
            <v>Kabin bocor,Kabin bocor</v>
          </cell>
        </row>
        <row r="78">
          <cell r="C78">
            <v>12211</v>
          </cell>
          <cell r="D78">
            <v>12211</v>
          </cell>
          <cell r="E78">
            <v>12211</v>
          </cell>
          <cell r="F78">
            <v>12211</v>
          </cell>
          <cell r="G78">
            <v>0</v>
          </cell>
          <cell r="H78">
            <v>0</v>
          </cell>
          <cell r="I78">
            <v>0</v>
          </cell>
          <cell r="J78">
            <v>0</v>
          </cell>
          <cell r="L78">
            <v>0.29166666666666669</v>
          </cell>
          <cell r="M78">
            <v>0.75</v>
          </cell>
          <cell r="N78">
            <v>11</v>
          </cell>
          <cell r="O78" t="str">
            <v>Kabin bocor</v>
          </cell>
          <cell r="P78">
            <v>0.75</v>
          </cell>
          <cell r="Q78">
            <v>0.29166666666666669</v>
          </cell>
          <cell r="R78">
            <v>13</v>
          </cell>
          <cell r="S78" t="str">
            <v>Kabin bocor</v>
          </cell>
          <cell r="V78">
            <v>0</v>
          </cell>
          <cell r="X78">
            <v>24</v>
          </cell>
          <cell r="Y78" t="str">
            <v>Kabin bocor,Kabin bocor</v>
          </cell>
        </row>
        <row r="79">
          <cell r="C79">
            <v>12211</v>
          </cell>
          <cell r="D79">
            <v>12211</v>
          </cell>
          <cell r="E79">
            <v>12211</v>
          </cell>
          <cell r="F79">
            <v>12211</v>
          </cell>
          <cell r="G79">
            <v>0</v>
          </cell>
          <cell r="H79">
            <v>0</v>
          </cell>
          <cell r="I79">
            <v>0</v>
          </cell>
          <cell r="J79">
            <v>0</v>
          </cell>
          <cell r="L79">
            <v>0.29166666666666669</v>
          </cell>
          <cell r="M79">
            <v>0.75</v>
          </cell>
          <cell r="N79">
            <v>11</v>
          </cell>
          <cell r="O79" t="str">
            <v>Kabin bocor</v>
          </cell>
          <cell r="P79">
            <v>0.75</v>
          </cell>
          <cell r="Q79">
            <v>0.29166666666666669</v>
          </cell>
          <cell r="R79">
            <v>13</v>
          </cell>
          <cell r="S79" t="str">
            <v>Kabin bocor</v>
          </cell>
          <cell r="V79">
            <v>0</v>
          </cell>
          <cell r="X79">
            <v>24</v>
          </cell>
          <cell r="Y79" t="str">
            <v>Kabin bocor,Kabin bocor</v>
          </cell>
        </row>
        <row r="80">
          <cell r="C80">
            <v>12211</v>
          </cell>
          <cell r="D80">
            <v>12211</v>
          </cell>
          <cell r="E80">
            <v>12211</v>
          </cell>
          <cell r="F80">
            <v>12211</v>
          </cell>
          <cell r="G80">
            <v>0</v>
          </cell>
          <cell r="H80">
            <v>0</v>
          </cell>
          <cell r="I80">
            <v>0</v>
          </cell>
          <cell r="J80">
            <v>22.25</v>
          </cell>
          <cell r="L80">
            <v>0.29166666666666669</v>
          </cell>
          <cell r="M80">
            <v>0.36458333333333331</v>
          </cell>
          <cell r="N80">
            <v>1.7499999999999991</v>
          </cell>
          <cell r="O80" t="str">
            <v>Kabin bocor</v>
          </cell>
          <cell r="R80">
            <v>0</v>
          </cell>
          <cell r="V80">
            <v>0</v>
          </cell>
          <cell r="X80">
            <v>1.7499999999999991</v>
          </cell>
          <cell r="Y80" t="str">
            <v>Kabin bocor</v>
          </cell>
        </row>
        <row r="81">
          <cell r="C81">
            <v>12211</v>
          </cell>
          <cell r="D81">
            <v>12211</v>
          </cell>
          <cell r="E81">
            <v>12211</v>
          </cell>
          <cell r="F81">
            <v>12211</v>
          </cell>
          <cell r="G81">
            <v>0</v>
          </cell>
          <cell r="H81">
            <v>0</v>
          </cell>
          <cell r="I81">
            <v>0</v>
          </cell>
          <cell r="J81">
            <v>24</v>
          </cell>
          <cell r="N81">
            <v>0</v>
          </cell>
          <cell r="O81" t="str">
            <v>Commisioning</v>
          </cell>
          <cell r="R81">
            <v>0</v>
          </cell>
          <cell r="V81">
            <v>0</v>
          </cell>
          <cell r="X81">
            <v>0</v>
          </cell>
          <cell r="Y81" t="str">
            <v>Commisioning</v>
          </cell>
        </row>
        <row r="82">
          <cell r="C82">
            <v>12211</v>
          </cell>
          <cell r="D82">
            <v>12211</v>
          </cell>
          <cell r="E82">
            <v>12211</v>
          </cell>
          <cell r="F82">
            <v>12211</v>
          </cell>
          <cell r="G82">
            <v>0</v>
          </cell>
          <cell r="H82">
            <v>0</v>
          </cell>
          <cell r="I82">
            <v>0</v>
          </cell>
          <cell r="J82">
            <v>24</v>
          </cell>
          <cell r="N82">
            <v>0</v>
          </cell>
          <cell r="O82" t="str">
            <v>Commisioning</v>
          </cell>
          <cell r="R82">
            <v>0</v>
          </cell>
          <cell r="V82">
            <v>0</v>
          </cell>
          <cell r="X82">
            <v>0</v>
          </cell>
          <cell r="Y82" t="str">
            <v>Commisioning</v>
          </cell>
        </row>
        <row r="83">
          <cell r="C83">
            <v>12211</v>
          </cell>
          <cell r="D83">
            <v>12211</v>
          </cell>
          <cell r="E83">
            <v>12211</v>
          </cell>
          <cell r="F83">
            <v>12211</v>
          </cell>
          <cell r="G83">
            <v>0</v>
          </cell>
          <cell r="H83">
            <v>0</v>
          </cell>
          <cell r="I83">
            <v>0</v>
          </cell>
          <cell r="J83">
            <v>24</v>
          </cell>
          <cell r="N83">
            <v>0</v>
          </cell>
          <cell r="O83" t="str">
            <v>Commisioning</v>
          </cell>
          <cell r="R83">
            <v>0</v>
          </cell>
          <cell r="V83">
            <v>0</v>
          </cell>
          <cell r="X83">
            <v>0</v>
          </cell>
          <cell r="Y83" t="str">
            <v>Commisioning</v>
          </cell>
        </row>
        <row r="84">
          <cell r="C84">
            <v>12211</v>
          </cell>
          <cell r="D84">
            <v>12211</v>
          </cell>
          <cell r="E84">
            <v>12211</v>
          </cell>
          <cell r="F84">
            <v>12211</v>
          </cell>
          <cell r="G84">
            <v>0</v>
          </cell>
          <cell r="H84">
            <v>0</v>
          </cell>
          <cell r="I84">
            <v>0</v>
          </cell>
          <cell r="J84">
            <v>24</v>
          </cell>
          <cell r="N84">
            <v>0</v>
          </cell>
          <cell r="O84" t="str">
            <v>Commisioning</v>
          </cell>
          <cell r="R84">
            <v>0</v>
          </cell>
          <cell r="V84">
            <v>0</v>
          </cell>
          <cell r="X84">
            <v>0</v>
          </cell>
          <cell r="Y84" t="str">
            <v>Commisioning</v>
          </cell>
        </row>
        <row r="85">
          <cell r="C85">
            <v>12211</v>
          </cell>
          <cell r="D85">
            <v>12211</v>
          </cell>
          <cell r="E85">
            <v>12211</v>
          </cell>
          <cell r="F85">
            <v>12211</v>
          </cell>
          <cell r="G85">
            <v>0</v>
          </cell>
          <cell r="H85">
            <v>0</v>
          </cell>
          <cell r="I85">
            <v>0</v>
          </cell>
          <cell r="J85">
            <v>24</v>
          </cell>
          <cell r="L85">
            <v>0.75</v>
          </cell>
          <cell r="M85">
            <v>0.125</v>
          </cell>
          <cell r="N85">
            <v>0</v>
          </cell>
          <cell r="O85" t="str">
            <v>Commisioning</v>
          </cell>
          <cell r="R85">
            <v>0</v>
          </cell>
          <cell r="V85">
            <v>0</v>
          </cell>
          <cell r="X85">
            <v>0</v>
          </cell>
          <cell r="Y85" t="str">
            <v>Commisioning</v>
          </cell>
        </row>
        <row r="86">
          <cell r="C86">
            <v>12211</v>
          </cell>
          <cell r="D86">
            <v>12211</v>
          </cell>
          <cell r="E86">
            <v>12211</v>
          </cell>
          <cell r="F86">
            <v>12211</v>
          </cell>
          <cell r="G86">
            <v>0</v>
          </cell>
          <cell r="H86">
            <v>0</v>
          </cell>
          <cell r="I86">
            <v>0</v>
          </cell>
          <cell r="J86">
            <v>24</v>
          </cell>
          <cell r="N86">
            <v>0</v>
          </cell>
          <cell r="O86" t="str">
            <v>Commisioning</v>
          </cell>
          <cell r="R86">
            <v>0</v>
          </cell>
          <cell r="V86">
            <v>0</v>
          </cell>
          <cell r="X86">
            <v>0</v>
          </cell>
          <cell r="Y86" t="str">
            <v>Commisioning</v>
          </cell>
        </row>
        <row r="87">
          <cell r="C87">
            <v>12211</v>
          </cell>
          <cell r="D87">
            <v>12211</v>
          </cell>
          <cell r="E87">
            <v>12211</v>
          </cell>
          <cell r="F87">
            <v>12211</v>
          </cell>
          <cell r="G87">
            <v>0</v>
          </cell>
          <cell r="H87">
            <v>0</v>
          </cell>
          <cell r="I87">
            <v>0</v>
          </cell>
          <cell r="J87">
            <v>24</v>
          </cell>
          <cell r="N87">
            <v>0</v>
          </cell>
          <cell r="O87" t="str">
            <v>Commisioning</v>
          </cell>
          <cell r="R87">
            <v>0</v>
          </cell>
          <cell r="V87">
            <v>0</v>
          </cell>
          <cell r="X87">
            <v>0</v>
          </cell>
          <cell r="Y87" t="str">
            <v>Commisioning</v>
          </cell>
        </row>
        <row r="88">
          <cell r="C88">
            <v>12211</v>
          </cell>
          <cell r="D88">
            <v>12211</v>
          </cell>
          <cell r="E88">
            <v>12211</v>
          </cell>
          <cell r="F88">
            <v>12211</v>
          </cell>
          <cell r="G88">
            <v>0</v>
          </cell>
          <cell r="H88">
            <v>0</v>
          </cell>
          <cell r="I88">
            <v>0</v>
          </cell>
          <cell r="J88">
            <v>24</v>
          </cell>
          <cell r="N88">
            <v>0</v>
          </cell>
          <cell r="O88" t="str">
            <v>Commisioning</v>
          </cell>
          <cell r="R88">
            <v>0</v>
          </cell>
          <cell r="V88">
            <v>0</v>
          </cell>
          <cell r="X88">
            <v>0</v>
          </cell>
          <cell r="Y88" t="str">
            <v>Commisioning</v>
          </cell>
        </row>
        <row r="89">
          <cell r="C89">
            <v>12211</v>
          </cell>
          <cell r="D89">
            <v>12221</v>
          </cell>
          <cell r="E89">
            <v>12221</v>
          </cell>
          <cell r="F89">
            <v>12229</v>
          </cell>
          <cell r="G89">
            <v>10</v>
          </cell>
          <cell r="H89">
            <v>8</v>
          </cell>
          <cell r="I89">
            <v>18</v>
          </cell>
          <cell r="J89">
            <v>6</v>
          </cell>
          <cell r="N89">
            <v>0</v>
          </cell>
          <cell r="O89" t="str">
            <v>HM Loncat --&gt; cek  (12219 - 12229)</v>
          </cell>
          <cell r="R89">
            <v>0</v>
          </cell>
          <cell r="V89">
            <v>0</v>
          </cell>
          <cell r="X89">
            <v>0</v>
          </cell>
          <cell r="Y89">
            <v>0</v>
          </cell>
        </row>
        <row r="90">
          <cell r="C90">
            <v>12229</v>
          </cell>
          <cell r="D90">
            <v>12231</v>
          </cell>
          <cell r="E90">
            <v>12231</v>
          </cell>
          <cell r="F90">
            <v>12231</v>
          </cell>
          <cell r="G90">
            <v>2</v>
          </cell>
          <cell r="H90">
            <v>0</v>
          </cell>
          <cell r="I90">
            <v>2</v>
          </cell>
          <cell r="J90">
            <v>22</v>
          </cell>
          <cell r="N90">
            <v>0</v>
          </cell>
          <cell r="R90">
            <v>0</v>
          </cell>
          <cell r="V90">
            <v>0</v>
          </cell>
          <cell r="X90">
            <v>0</v>
          </cell>
          <cell r="Y90">
            <v>0</v>
          </cell>
        </row>
        <row r="91">
          <cell r="C91">
            <v>12231</v>
          </cell>
          <cell r="D91">
            <v>12231</v>
          </cell>
          <cell r="E91">
            <v>12231</v>
          </cell>
          <cell r="F91">
            <v>12231</v>
          </cell>
          <cell r="G91">
            <v>0</v>
          </cell>
          <cell r="H91">
            <v>0</v>
          </cell>
          <cell r="I91">
            <v>0</v>
          </cell>
          <cell r="J91">
            <v>24</v>
          </cell>
          <cell r="N91">
            <v>0</v>
          </cell>
          <cell r="R91">
            <v>0</v>
          </cell>
          <cell r="V91">
            <v>0</v>
          </cell>
          <cell r="X91">
            <v>0</v>
          </cell>
          <cell r="Y91">
            <v>0</v>
          </cell>
        </row>
        <row r="92">
          <cell r="C92">
            <v>12231</v>
          </cell>
          <cell r="D92">
            <v>12231</v>
          </cell>
          <cell r="E92">
            <v>12231</v>
          </cell>
          <cell r="F92">
            <v>12231</v>
          </cell>
          <cell r="G92">
            <v>0</v>
          </cell>
          <cell r="H92">
            <v>0</v>
          </cell>
          <cell r="I92">
            <v>0</v>
          </cell>
          <cell r="J92">
            <v>24</v>
          </cell>
          <cell r="N92">
            <v>0</v>
          </cell>
          <cell r="R92">
            <v>0</v>
          </cell>
          <cell r="V92">
            <v>0</v>
          </cell>
          <cell r="X92">
            <v>0</v>
          </cell>
          <cell r="Y92">
            <v>0</v>
          </cell>
        </row>
        <row r="93">
          <cell r="C93">
            <v>12231</v>
          </cell>
          <cell r="D93">
            <v>12231</v>
          </cell>
          <cell r="E93">
            <v>12231</v>
          </cell>
          <cell r="F93">
            <v>12231</v>
          </cell>
          <cell r="G93">
            <v>0</v>
          </cell>
          <cell r="H93">
            <v>0</v>
          </cell>
          <cell r="I93">
            <v>0</v>
          </cell>
          <cell r="J93">
            <v>24</v>
          </cell>
          <cell r="N93">
            <v>0</v>
          </cell>
          <cell r="R93">
            <v>0</v>
          </cell>
          <cell r="V93">
            <v>0</v>
          </cell>
          <cell r="X93">
            <v>0</v>
          </cell>
          <cell r="Y93">
            <v>0</v>
          </cell>
        </row>
        <row r="94">
          <cell r="C94">
            <v>12231</v>
          </cell>
          <cell r="D94">
            <v>12231</v>
          </cell>
          <cell r="E94">
            <v>12231</v>
          </cell>
          <cell r="F94">
            <v>12231</v>
          </cell>
          <cell r="G94">
            <v>0</v>
          </cell>
          <cell r="H94">
            <v>0</v>
          </cell>
          <cell r="I94">
            <v>0</v>
          </cell>
          <cell r="J94">
            <v>24</v>
          </cell>
          <cell r="N94">
            <v>0</v>
          </cell>
          <cell r="R94">
            <v>0</v>
          </cell>
          <cell r="V94">
            <v>0</v>
          </cell>
          <cell r="X94">
            <v>0</v>
          </cell>
          <cell r="Y94">
            <v>0</v>
          </cell>
        </row>
        <row r="95">
          <cell r="C95">
            <v>12231</v>
          </cell>
          <cell r="D95">
            <v>12238</v>
          </cell>
          <cell r="E95">
            <v>12238</v>
          </cell>
          <cell r="F95">
            <v>12248</v>
          </cell>
          <cell r="G95">
            <v>7</v>
          </cell>
          <cell r="H95">
            <v>10</v>
          </cell>
          <cell r="I95">
            <v>17</v>
          </cell>
          <cell r="J95">
            <v>7</v>
          </cell>
          <cell r="N95">
            <v>0</v>
          </cell>
          <cell r="R95">
            <v>0</v>
          </cell>
          <cell r="V95">
            <v>0</v>
          </cell>
          <cell r="X95">
            <v>0</v>
          </cell>
          <cell r="Y95">
            <v>0</v>
          </cell>
        </row>
        <row r="96">
          <cell r="C96">
            <v>12248</v>
          </cell>
          <cell r="D96">
            <v>12257</v>
          </cell>
          <cell r="E96">
            <v>12257</v>
          </cell>
          <cell r="F96">
            <v>12257</v>
          </cell>
          <cell r="G96">
            <v>9</v>
          </cell>
          <cell r="H96">
            <v>0</v>
          </cell>
          <cell r="I96">
            <v>9</v>
          </cell>
          <cell r="J96">
            <v>15</v>
          </cell>
          <cell r="L96">
            <v>0.3125</v>
          </cell>
          <cell r="M96">
            <v>0.33333333333333331</v>
          </cell>
          <cell r="N96">
            <v>0</v>
          </cell>
          <cell r="O96" t="str">
            <v>Air clener tersumbat</v>
          </cell>
          <cell r="P96">
            <v>0.75</v>
          </cell>
          <cell r="Q96">
            <v>0.29166666666666669</v>
          </cell>
          <cell r="R96">
            <v>0</v>
          </cell>
          <cell r="S96" t="str">
            <v>Air clener tersumbat</v>
          </cell>
          <cell r="V96">
            <v>0</v>
          </cell>
          <cell r="X96">
            <v>0</v>
          </cell>
          <cell r="Y96">
            <v>0</v>
          </cell>
        </row>
        <row r="97">
          <cell r="C97">
            <v>12257</v>
          </cell>
          <cell r="D97">
            <v>12266</v>
          </cell>
          <cell r="E97">
            <v>12266</v>
          </cell>
          <cell r="F97">
            <v>12266</v>
          </cell>
          <cell r="G97">
            <v>9</v>
          </cell>
          <cell r="H97">
            <v>0</v>
          </cell>
          <cell r="I97">
            <v>9</v>
          </cell>
          <cell r="J97">
            <v>15</v>
          </cell>
          <cell r="L97">
            <v>0.90277777777777779</v>
          </cell>
          <cell r="M97">
            <v>0.29166666666666669</v>
          </cell>
          <cell r="N97">
            <v>0</v>
          </cell>
          <cell r="O97" t="str">
            <v>Ac hot</v>
          </cell>
          <cell r="R97">
            <v>0</v>
          </cell>
          <cell r="V97">
            <v>0</v>
          </cell>
          <cell r="X97">
            <v>0</v>
          </cell>
          <cell r="Y97">
            <v>0</v>
          </cell>
        </row>
        <row r="98">
          <cell r="C98">
            <v>12266</v>
          </cell>
          <cell r="D98">
            <v>12266</v>
          </cell>
          <cell r="E98">
            <v>12266</v>
          </cell>
          <cell r="F98">
            <v>12276</v>
          </cell>
          <cell r="G98">
            <v>0</v>
          </cell>
          <cell r="H98">
            <v>10</v>
          </cell>
          <cell r="I98">
            <v>10</v>
          </cell>
          <cell r="J98">
            <v>14</v>
          </cell>
          <cell r="N98">
            <v>0</v>
          </cell>
          <cell r="R98">
            <v>0</v>
          </cell>
          <cell r="V98">
            <v>0</v>
          </cell>
          <cell r="X98">
            <v>0</v>
          </cell>
          <cell r="Y98">
            <v>0</v>
          </cell>
        </row>
        <row r="99">
          <cell r="C99">
            <v>12276</v>
          </cell>
          <cell r="D99">
            <v>12276</v>
          </cell>
          <cell r="E99">
            <v>12276</v>
          </cell>
          <cell r="F99">
            <v>12276</v>
          </cell>
          <cell r="G99">
            <v>0</v>
          </cell>
          <cell r="H99">
            <v>0</v>
          </cell>
          <cell r="I99">
            <v>0</v>
          </cell>
          <cell r="J99">
            <v>23.566666666666666</v>
          </cell>
          <cell r="K99" t="str">
            <v>Standby</v>
          </cell>
          <cell r="L99">
            <v>0.84375</v>
          </cell>
          <cell r="M99">
            <v>0.8618055555555556</v>
          </cell>
          <cell r="N99">
            <v>0.43333333333333446</v>
          </cell>
          <cell r="O99" t="str">
            <v>Perbaikan lampu kerja</v>
          </cell>
          <cell r="R99">
            <v>0</v>
          </cell>
          <cell r="V99">
            <v>0</v>
          </cell>
          <cell r="X99">
            <v>0.43333333333333446</v>
          </cell>
          <cell r="Y99" t="str">
            <v>Perbaikan lampu kerja</v>
          </cell>
        </row>
        <row r="100">
          <cell r="C100">
            <v>12276</v>
          </cell>
          <cell r="D100">
            <v>12276</v>
          </cell>
          <cell r="E100">
            <v>12276</v>
          </cell>
          <cell r="F100">
            <v>12276</v>
          </cell>
          <cell r="G100">
            <v>0</v>
          </cell>
          <cell r="H100">
            <v>0</v>
          </cell>
          <cell r="I100">
            <v>0</v>
          </cell>
          <cell r="J100">
            <v>24</v>
          </cell>
          <cell r="K100" t="str">
            <v>Standby</v>
          </cell>
          <cell r="N100">
            <v>0</v>
          </cell>
          <cell r="R100">
            <v>0</v>
          </cell>
          <cell r="V100">
            <v>0</v>
          </cell>
          <cell r="X100">
            <v>0</v>
          </cell>
          <cell r="Y100">
            <v>0</v>
          </cell>
        </row>
        <row r="101">
          <cell r="C101">
            <v>12276</v>
          </cell>
          <cell r="D101">
            <v>12276</v>
          </cell>
          <cell r="E101">
            <v>12276</v>
          </cell>
          <cell r="F101">
            <v>12276</v>
          </cell>
          <cell r="G101">
            <v>0</v>
          </cell>
          <cell r="H101">
            <v>0</v>
          </cell>
          <cell r="I101">
            <v>0</v>
          </cell>
          <cell r="J101">
            <v>24</v>
          </cell>
          <cell r="K101" t="str">
            <v>Standby</v>
          </cell>
          <cell r="N101">
            <v>0</v>
          </cell>
          <cell r="R101">
            <v>0</v>
          </cell>
          <cell r="V101">
            <v>0</v>
          </cell>
          <cell r="X101">
            <v>0</v>
          </cell>
          <cell r="Y101">
            <v>0</v>
          </cell>
        </row>
        <row r="102">
          <cell r="C102">
            <v>12211</v>
          </cell>
          <cell r="D102">
            <v>12276</v>
          </cell>
          <cell r="E102">
            <v>12211</v>
          </cell>
          <cell r="F102">
            <v>12276</v>
          </cell>
          <cell r="G102">
            <v>37</v>
          </cell>
          <cell r="H102">
            <v>28</v>
          </cell>
          <cell r="I102">
            <v>65</v>
          </cell>
          <cell r="J102">
            <v>268.81666666666666</v>
          </cell>
          <cell r="N102">
            <v>101.18333333333334</v>
          </cell>
          <cell r="R102">
            <v>117</v>
          </cell>
          <cell r="V102">
            <v>0</v>
          </cell>
          <cell r="X102">
            <v>218.18333333333334</v>
          </cell>
        </row>
        <row r="103">
          <cell r="X103">
            <v>218.18333333333334</v>
          </cell>
        </row>
        <row r="104">
          <cell r="C104">
            <v>8483</v>
          </cell>
          <cell r="D104">
            <v>8483</v>
          </cell>
          <cell r="E104">
            <v>8483</v>
          </cell>
          <cell r="F104">
            <v>8483</v>
          </cell>
          <cell r="G104">
            <v>0</v>
          </cell>
          <cell r="H104">
            <v>0</v>
          </cell>
          <cell r="I104">
            <v>0</v>
          </cell>
          <cell r="J104">
            <v>24</v>
          </cell>
          <cell r="N104">
            <v>0</v>
          </cell>
          <cell r="R104">
            <v>0</v>
          </cell>
          <cell r="V104">
            <v>0</v>
          </cell>
          <cell r="X104">
            <v>0</v>
          </cell>
          <cell r="Y104">
            <v>0</v>
          </cell>
        </row>
        <row r="105">
          <cell r="C105">
            <v>8483</v>
          </cell>
          <cell r="D105">
            <v>8483</v>
          </cell>
          <cell r="E105">
            <v>8483</v>
          </cell>
          <cell r="F105">
            <v>8483</v>
          </cell>
          <cell r="G105">
            <v>0</v>
          </cell>
          <cell r="H105">
            <v>0</v>
          </cell>
          <cell r="I105">
            <v>0</v>
          </cell>
          <cell r="J105">
            <v>24</v>
          </cell>
          <cell r="N105">
            <v>0</v>
          </cell>
          <cell r="R105">
            <v>0</v>
          </cell>
          <cell r="V105">
            <v>0</v>
          </cell>
          <cell r="X105">
            <v>0</v>
          </cell>
          <cell r="Y105">
            <v>0</v>
          </cell>
        </row>
        <row r="106">
          <cell r="C106">
            <v>8483</v>
          </cell>
          <cell r="D106">
            <v>8489</v>
          </cell>
          <cell r="E106">
            <v>8489</v>
          </cell>
          <cell r="F106">
            <v>8496.5</v>
          </cell>
          <cell r="G106">
            <v>6</v>
          </cell>
          <cell r="H106">
            <v>7.5</v>
          </cell>
          <cell r="I106">
            <v>13.5</v>
          </cell>
          <cell r="J106">
            <v>10.5</v>
          </cell>
          <cell r="N106">
            <v>0</v>
          </cell>
          <cell r="R106">
            <v>0</v>
          </cell>
          <cell r="V106">
            <v>0</v>
          </cell>
          <cell r="X106">
            <v>0</v>
          </cell>
          <cell r="Y106">
            <v>0</v>
          </cell>
        </row>
        <row r="107">
          <cell r="C107">
            <v>8496.5</v>
          </cell>
          <cell r="D107">
            <v>8505</v>
          </cell>
          <cell r="E107">
            <v>8505</v>
          </cell>
          <cell r="F107">
            <v>8514</v>
          </cell>
          <cell r="G107">
            <v>8.5</v>
          </cell>
          <cell r="H107">
            <v>9</v>
          </cell>
          <cell r="I107">
            <v>17.5</v>
          </cell>
          <cell r="J107">
            <v>6.5</v>
          </cell>
          <cell r="L107">
            <v>0.36458333333333331</v>
          </cell>
          <cell r="M107">
            <v>0.41666666666666669</v>
          </cell>
          <cell r="N107">
            <v>0</v>
          </cell>
          <cell r="O107" t="str">
            <v>Ac hot</v>
          </cell>
          <cell r="R107">
            <v>0</v>
          </cell>
          <cell r="V107">
            <v>0</v>
          </cell>
          <cell r="X107">
            <v>0</v>
          </cell>
          <cell r="Y107">
            <v>0</v>
          </cell>
        </row>
        <row r="108">
          <cell r="C108">
            <v>8514</v>
          </cell>
          <cell r="D108">
            <v>8516.4</v>
          </cell>
          <cell r="E108">
            <v>8516.4</v>
          </cell>
          <cell r="F108">
            <v>8517</v>
          </cell>
          <cell r="G108">
            <v>2.3999999999996362</v>
          </cell>
          <cell r="H108">
            <v>0.6000000000003638</v>
          </cell>
          <cell r="I108">
            <v>3</v>
          </cell>
          <cell r="J108">
            <v>21</v>
          </cell>
          <cell r="N108">
            <v>0</v>
          </cell>
          <cell r="R108">
            <v>0</v>
          </cell>
          <cell r="V108">
            <v>0</v>
          </cell>
          <cell r="X108">
            <v>0</v>
          </cell>
          <cell r="Y108">
            <v>0</v>
          </cell>
        </row>
        <row r="109">
          <cell r="C109">
            <v>8517</v>
          </cell>
          <cell r="D109">
            <v>8517</v>
          </cell>
          <cell r="E109">
            <v>8517</v>
          </cell>
          <cell r="F109">
            <v>8517</v>
          </cell>
          <cell r="G109">
            <v>0</v>
          </cell>
          <cell r="H109">
            <v>0</v>
          </cell>
          <cell r="I109">
            <v>0</v>
          </cell>
          <cell r="J109">
            <v>24</v>
          </cell>
          <cell r="N109">
            <v>0</v>
          </cell>
          <cell r="R109">
            <v>0</v>
          </cell>
          <cell r="V109">
            <v>0</v>
          </cell>
          <cell r="X109">
            <v>0</v>
          </cell>
          <cell r="Y109">
            <v>0</v>
          </cell>
        </row>
        <row r="110">
          <cell r="C110">
            <v>8517</v>
          </cell>
          <cell r="D110">
            <v>8517</v>
          </cell>
          <cell r="E110">
            <v>8517</v>
          </cell>
          <cell r="F110">
            <v>8527.5</v>
          </cell>
          <cell r="G110">
            <v>0</v>
          </cell>
          <cell r="H110">
            <v>10.5</v>
          </cell>
          <cell r="I110">
            <v>10.5</v>
          </cell>
          <cell r="J110">
            <v>12.25</v>
          </cell>
          <cell r="L110">
            <v>0.85416666666666663</v>
          </cell>
          <cell r="M110">
            <v>0.90625</v>
          </cell>
          <cell r="N110">
            <v>1.2500000000000009</v>
          </cell>
          <cell r="O110" t="str">
            <v>Lampu kerja lh depan off</v>
          </cell>
          <cell r="R110">
            <v>0</v>
          </cell>
          <cell r="V110">
            <v>0</v>
          </cell>
          <cell r="X110">
            <v>1.2500000000000009</v>
          </cell>
          <cell r="Y110" t="str">
            <v>Lampu kerja lh depan off</v>
          </cell>
        </row>
        <row r="111">
          <cell r="C111">
            <v>8527.5</v>
          </cell>
          <cell r="D111">
            <v>8536</v>
          </cell>
          <cell r="E111">
            <v>8536</v>
          </cell>
          <cell r="F111">
            <v>8541</v>
          </cell>
          <cell r="G111">
            <v>8.5</v>
          </cell>
          <cell r="H111">
            <v>5</v>
          </cell>
          <cell r="I111">
            <v>13.5</v>
          </cell>
          <cell r="J111">
            <v>10.333333333333334</v>
          </cell>
          <cell r="L111">
            <v>0.84722222222222221</v>
          </cell>
          <cell r="M111">
            <v>0.85416666666666663</v>
          </cell>
          <cell r="N111">
            <v>0.16666666666666607</v>
          </cell>
          <cell r="O111" t="str">
            <v>Tambah oil hydrolick</v>
          </cell>
          <cell r="R111">
            <v>0</v>
          </cell>
          <cell r="V111">
            <v>0</v>
          </cell>
          <cell r="X111">
            <v>0.16666666666666607</v>
          </cell>
          <cell r="Y111" t="str">
            <v>Tambah oil hydrolick</v>
          </cell>
        </row>
        <row r="112">
          <cell r="C112">
            <v>8541</v>
          </cell>
          <cell r="D112">
            <v>8550</v>
          </cell>
          <cell r="E112">
            <v>8550</v>
          </cell>
          <cell r="F112">
            <v>8560</v>
          </cell>
          <cell r="G112">
            <v>9</v>
          </cell>
          <cell r="H112">
            <v>10</v>
          </cell>
          <cell r="I112">
            <v>19</v>
          </cell>
          <cell r="J112">
            <v>4.9166666666666714</v>
          </cell>
          <cell r="L112">
            <v>0.86458333333333337</v>
          </cell>
          <cell r="M112">
            <v>0.86805555555555547</v>
          </cell>
          <cell r="N112">
            <v>8.3333333333330373E-2</v>
          </cell>
          <cell r="O112" t="str">
            <v>Lampu kerja off</v>
          </cell>
          <cell r="R112">
            <v>0</v>
          </cell>
          <cell r="V112">
            <v>0</v>
          </cell>
          <cell r="X112">
            <v>8.3333333333330373E-2</v>
          </cell>
          <cell r="Y112" t="str">
            <v>Lampu kerja off</v>
          </cell>
        </row>
        <row r="113">
          <cell r="C113">
            <v>8560</v>
          </cell>
          <cell r="D113">
            <v>8569</v>
          </cell>
          <cell r="E113">
            <v>8569</v>
          </cell>
          <cell r="F113">
            <v>8577</v>
          </cell>
          <cell r="G113">
            <v>9</v>
          </cell>
          <cell r="H113">
            <v>8</v>
          </cell>
          <cell r="I113">
            <v>17</v>
          </cell>
          <cell r="J113">
            <v>6.9166666666666679</v>
          </cell>
          <cell r="L113">
            <v>0.3888888888888889</v>
          </cell>
          <cell r="M113">
            <v>0.3923611111111111</v>
          </cell>
          <cell r="N113">
            <v>8.3333333333333037E-2</v>
          </cell>
          <cell r="O113" t="str">
            <v>Ac hot</v>
          </cell>
          <cell r="R113">
            <v>0</v>
          </cell>
          <cell r="V113">
            <v>0</v>
          </cell>
          <cell r="X113">
            <v>8.3333333333333037E-2</v>
          </cell>
          <cell r="Y113" t="str">
            <v>Ac hot</v>
          </cell>
        </row>
        <row r="114">
          <cell r="C114">
            <v>8577</v>
          </cell>
          <cell r="D114">
            <v>8585.5</v>
          </cell>
          <cell r="E114">
            <v>8585.5</v>
          </cell>
          <cell r="F114">
            <v>8595</v>
          </cell>
          <cell r="G114">
            <v>8.5</v>
          </cell>
          <cell r="H114">
            <v>9.5</v>
          </cell>
          <cell r="I114">
            <v>18</v>
          </cell>
          <cell r="J114">
            <v>5.75</v>
          </cell>
          <cell r="L114">
            <v>0.86805555555555547</v>
          </cell>
          <cell r="M114">
            <v>0.87847222222222221</v>
          </cell>
          <cell r="N114">
            <v>0.25000000000000178</v>
          </cell>
          <cell r="O114" t="str">
            <v>Tambah oil hydrolick</v>
          </cell>
          <cell r="P114">
            <v>0.45833333333333331</v>
          </cell>
          <cell r="Q114">
            <v>0.46875</v>
          </cell>
          <cell r="R114">
            <v>0</v>
          </cell>
          <cell r="S114" t="str">
            <v>Ac hot</v>
          </cell>
          <cell r="V114">
            <v>0</v>
          </cell>
          <cell r="X114">
            <v>0.25000000000000178</v>
          </cell>
          <cell r="Y114" t="str">
            <v>Tambah oil hydrolick</v>
          </cell>
        </row>
        <row r="115">
          <cell r="C115">
            <v>8595</v>
          </cell>
          <cell r="D115">
            <v>8604</v>
          </cell>
          <cell r="E115">
            <v>8604</v>
          </cell>
          <cell r="F115">
            <v>8613.5</v>
          </cell>
          <cell r="G115">
            <v>9</v>
          </cell>
          <cell r="H115">
            <v>9.5</v>
          </cell>
          <cell r="I115">
            <v>18.5</v>
          </cell>
          <cell r="J115">
            <v>5.25</v>
          </cell>
          <cell r="L115">
            <v>0.30208333333333331</v>
          </cell>
          <cell r="M115">
            <v>0.3125</v>
          </cell>
          <cell r="N115">
            <v>0.25000000000000044</v>
          </cell>
          <cell r="O115" t="str">
            <v>Air radiator low</v>
          </cell>
          <cell r="R115">
            <v>0</v>
          </cell>
          <cell r="V115">
            <v>0</v>
          </cell>
          <cell r="X115">
            <v>0.25000000000000044</v>
          </cell>
          <cell r="Y115" t="str">
            <v>Air radiator low</v>
          </cell>
        </row>
        <row r="116">
          <cell r="C116">
            <v>8613.5</v>
          </cell>
          <cell r="D116">
            <v>8622</v>
          </cell>
          <cell r="E116">
            <v>8622</v>
          </cell>
          <cell r="F116">
            <v>8622</v>
          </cell>
          <cell r="G116">
            <v>8.5</v>
          </cell>
          <cell r="H116">
            <v>0</v>
          </cell>
          <cell r="I116">
            <v>8.5</v>
          </cell>
          <cell r="J116">
            <v>12.833333333333332</v>
          </cell>
          <cell r="L116">
            <v>0.77430555555555547</v>
          </cell>
          <cell r="M116">
            <v>0.88541666666666663</v>
          </cell>
          <cell r="N116">
            <v>2.6666666666666679</v>
          </cell>
          <cell r="O116" t="str">
            <v>Cant start</v>
          </cell>
          <cell r="R116">
            <v>0</v>
          </cell>
          <cell r="V116">
            <v>0</v>
          </cell>
          <cell r="X116">
            <v>2.6666666666666679</v>
          </cell>
          <cell r="Y116" t="str">
            <v>Cant start</v>
          </cell>
        </row>
        <row r="117">
          <cell r="C117">
            <v>8622</v>
          </cell>
          <cell r="D117">
            <v>8631.5</v>
          </cell>
          <cell r="E117">
            <v>8631.5</v>
          </cell>
          <cell r="F117">
            <v>8637</v>
          </cell>
          <cell r="G117">
            <v>9.5</v>
          </cell>
          <cell r="H117">
            <v>5.5</v>
          </cell>
          <cell r="I117">
            <v>15</v>
          </cell>
          <cell r="J117">
            <v>9</v>
          </cell>
          <cell r="K117" t="str">
            <v>Masa comisioning habis</v>
          </cell>
          <cell r="N117">
            <v>0</v>
          </cell>
          <cell r="R117">
            <v>0</v>
          </cell>
          <cell r="V117">
            <v>0</v>
          </cell>
          <cell r="X117">
            <v>0</v>
          </cell>
          <cell r="Y117">
            <v>0</v>
          </cell>
        </row>
        <row r="118">
          <cell r="C118">
            <v>8637</v>
          </cell>
          <cell r="D118">
            <v>8637</v>
          </cell>
          <cell r="E118">
            <v>8637</v>
          </cell>
          <cell r="F118">
            <v>8637</v>
          </cell>
          <cell r="G118">
            <v>0</v>
          </cell>
          <cell r="H118">
            <v>0</v>
          </cell>
          <cell r="I118">
            <v>0</v>
          </cell>
          <cell r="J118">
            <v>24</v>
          </cell>
          <cell r="L118">
            <v>0.375</v>
          </cell>
          <cell r="M118">
            <v>0.43402777777777773</v>
          </cell>
          <cell r="N118">
            <v>0</v>
          </cell>
          <cell r="O118" t="str">
            <v>Commisioning</v>
          </cell>
          <cell r="R118">
            <v>0</v>
          </cell>
          <cell r="V118">
            <v>0</v>
          </cell>
          <cell r="X118">
            <v>0</v>
          </cell>
          <cell r="Y118" t="str">
            <v>Commisioning</v>
          </cell>
        </row>
        <row r="119">
          <cell r="C119">
            <v>8637</v>
          </cell>
          <cell r="D119">
            <v>8637</v>
          </cell>
          <cell r="E119">
            <v>8637</v>
          </cell>
          <cell r="F119">
            <v>8637</v>
          </cell>
          <cell r="G119">
            <v>0</v>
          </cell>
          <cell r="H119">
            <v>0</v>
          </cell>
          <cell r="I119">
            <v>0</v>
          </cell>
          <cell r="J119">
            <v>24</v>
          </cell>
          <cell r="N119">
            <v>0</v>
          </cell>
          <cell r="O119" t="str">
            <v>Commisioning</v>
          </cell>
          <cell r="R119">
            <v>0</v>
          </cell>
          <cell r="V119">
            <v>0</v>
          </cell>
          <cell r="X119">
            <v>0</v>
          </cell>
          <cell r="Y119" t="str">
            <v>Commisioning</v>
          </cell>
        </row>
        <row r="120">
          <cell r="C120">
            <v>8637</v>
          </cell>
          <cell r="D120">
            <v>8637</v>
          </cell>
          <cell r="E120">
            <v>8637</v>
          </cell>
          <cell r="F120">
            <v>8637</v>
          </cell>
          <cell r="G120">
            <v>0</v>
          </cell>
          <cell r="H120">
            <v>0</v>
          </cell>
          <cell r="I120">
            <v>0</v>
          </cell>
          <cell r="J120">
            <v>24</v>
          </cell>
          <cell r="L120">
            <v>0.14583333333333334</v>
          </cell>
          <cell r="M120">
            <v>0.29166666666666669</v>
          </cell>
          <cell r="N120">
            <v>0</v>
          </cell>
          <cell r="O120" t="str">
            <v>Commisioning</v>
          </cell>
          <cell r="R120">
            <v>0</v>
          </cell>
          <cell r="V120">
            <v>0</v>
          </cell>
          <cell r="X120">
            <v>0</v>
          </cell>
          <cell r="Y120" t="str">
            <v>Commisioning</v>
          </cell>
        </row>
        <row r="121">
          <cell r="C121">
            <v>8637</v>
          </cell>
          <cell r="D121">
            <v>8637</v>
          </cell>
          <cell r="E121">
            <v>8637</v>
          </cell>
          <cell r="F121">
            <v>8637</v>
          </cell>
          <cell r="G121">
            <v>0</v>
          </cell>
          <cell r="H121">
            <v>0</v>
          </cell>
          <cell r="I121">
            <v>0</v>
          </cell>
          <cell r="J121">
            <v>24</v>
          </cell>
          <cell r="L121">
            <v>0.29166666666666669</v>
          </cell>
          <cell r="M121">
            <v>0.33333333333333331</v>
          </cell>
          <cell r="N121">
            <v>0</v>
          </cell>
          <cell r="O121" t="str">
            <v>Commisioning</v>
          </cell>
          <cell r="R121">
            <v>0</v>
          </cell>
          <cell r="V121">
            <v>0</v>
          </cell>
          <cell r="X121">
            <v>0</v>
          </cell>
          <cell r="Y121" t="str">
            <v>Commisioning</v>
          </cell>
        </row>
        <row r="122">
          <cell r="C122">
            <v>8637</v>
          </cell>
          <cell r="D122">
            <v>8637</v>
          </cell>
          <cell r="E122">
            <v>8637</v>
          </cell>
          <cell r="F122">
            <v>8637</v>
          </cell>
          <cell r="G122">
            <v>0</v>
          </cell>
          <cell r="H122">
            <v>0</v>
          </cell>
          <cell r="I122">
            <v>0</v>
          </cell>
          <cell r="J122">
            <v>0</v>
          </cell>
          <cell r="L122">
            <v>0.39166666666666666</v>
          </cell>
          <cell r="M122">
            <v>0.44097222222222227</v>
          </cell>
          <cell r="N122">
            <v>0</v>
          </cell>
          <cell r="O122" t="str">
            <v>Commisioning</v>
          </cell>
          <cell r="P122">
            <v>0.31944444444444448</v>
          </cell>
          <cell r="Q122">
            <v>0.3263888888888889</v>
          </cell>
          <cell r="R122">
            <v>0</v>
          </cell>
          <cell r="S122" t="str">
            <v>Ac off</v>
          </cell>
          <cell r="V122">
            <v>0</v>
          </cell>
          <cell r="X122">
            <v>0</v>
          </cell>
          <cell r="Y122" t="str">
            <v>Commisioning</v>
          </cell>
        </row>
        <row r="123">
          <cell r="C123">
            <v>8637</v>
          </cell>
          <cell r="D123">
            <v>8637</v>
          </cell>
          <cell r="E123">
            <v>8637</v>
          </cell>
          <cell r="F123">
            <v>8637</v>
          </cell>
          <cell r="G123">
            <v>0</v>
          </cell>
          <cell r="H123">
            <v>0</v>
          </cell>
          <cell r="I123">
            <v>0</v>
          </cell>
          <cell r="J123">
            <v>0</v>
          </cell>
          <cell r="N123">
            <v>0</v>
          </cell>
          <cell r="O123" t="str">
            <v>Commisioning</v>
          </cell>
          <cell r="R123">
            <v>0</v>
          </cell>
          <cell r="V123">
            <v>0</v>
          </cell>
          <cell r="X123">
            <v>0</v>
          </cell>
          <cell r="Y123" t="str">
            <v>Commisioning</v>
          </cell>
        </row>
        <row r="124">
          <cell r="C124">
            <v>8637</v>
          </cell>
          <cell r="D124">
            <v>8637</v>
          </cell>
          <cell r="E124">
            <v>8637</v>
          </cell>
          <cell r="F124">
            <v>8649</v>
          </cell>
          <cell r="G124">
            <v>0</v>
          </cell>
          <cell r="H124">
            <v>12</v>
          </cell>
          <cell r="I124">
            <v>12</v>
          </cell>
          <cell r="J124">
            <v>12</v>
          </cell>
          <cell r="N124">
            <v>0</v>
          </cell>
          <cell r="R124">
            <v>0</v>
          </cell>
          <cell r="V124">
            <v>0</v>
          </cell>
          <cell r="X124">
            <v>0</v>
          </cell>
          <cell r="Y124">
            <v>0</v>
          </cell>
        </row>
        <row r="125">
          <cell r="C125">
            <v>8649</v>
          </cell>
          <cell r="D125">
            <v>8658</v>
          </cell>
          <cell r="E125">
            <v>8658</v>
          </cell>
          <cell r="F125">
            <v>8668.5</v>
          </cell>
          <cell r="G125">
            <v>9</v>
          </cell>
          <cell r="H125">
            <v>10.5</v>
          </cell>
          <cell r="I125">
            <v>19.5</v>
          </cell>
          <cell r="J125">
            <v>4.3333333333333357</v>
          </cell>
          <cell r="L125">
            <v>0.81597222222222221</v>
          </cell>
          <cell r="M125">
            <v>0.82291666666666663</v>
          </cell>
          <cell r="N125">
            <v>0.16666666666666607</v>
          </cell>
          <cell r="O125" t="str">
            <v>Oil hydrolick low</v>
          </cell>
          <cell r="R125">
            <v>0</v>
          </cell>
          <cell r="V125">
            <v>0</v>
          </cell>
          <cell r="X125">
            <v>0.16666666666666607</v>
          </cell>
          <cell r="Y125" t="str">
            <v>Oil hydrolick low</v>
          </cell>
        </row>
        <row r="126">
          <cell r="C126">
            <v>8668.5</v>
          </cell>
          <cell r="D126">
            <v>8677</v>
          </cell>
          <cell r="E126">
            <v>8677</v>
          </cell>
          <cell r="F126">
            <v>8685</v>
          </cell>
          <cell r="G126">
            <v>8.5</v>
          </cell>
          <cell r="H126">
            <v>8</v>
          </cell>
          <cell r="I126">
            <v>16.5</v>
          </cell>
          <cell r="J126">
            <v>7.5</v>
          </cell>
          <cell r="N126">
            <v>0</v>
          </cell>
          <cell r="R126">
            <v>0</v>
          </cell>
          <cell r="V126">
            <v>0</v>
          </cell>
          <cell r="X126">
            <v>0</v>
          </cell>
          <cell r="Y126">
            <v>0</v>
          </cell>
        </row>
        <row r="127">
          <cell r="C127">
            <v>8685</v>
          </cell>
          <cell r="D127">
            <v>8693</v>
          </cell>
          <cell r="E127">
            <v>8693</v>
          </cell>
          <cell r="F127">
            <v>8704</v>
          </cell>
          <cell r="G127">
            <v>8</v>
          </cell>
          <cell r="H127">
            <v>11</v>
          </cell>
          <cell r="I127">
            <v>19</v>
          </cell>
          <cell r="J127">
            <v>4.0999999999999979</v>
          </cell>
          <cell r="L127">
            <v>0.35347222222222219</v>
          </cell>
          <cell r="M127">
            <v>0.3611111111111111</v>
          </cell>
          <cell r="N127">
            <v>0.18333333333333401</v>
          </cell>
          <cell r="O127" t="str">
            <v>Oil hydrolick low</v>
          </cell>
          <cell r="P127">
            <v>0.64930555555555558</v>
          </cell>
          <cell r="Q127">
            <v>0.6791666666666667</v>
          </cell>
          <cell r="R127">
            <v>0.71666666666666679</v>
          </cell>
          <cell r="S127" t="str">
            <v>Low power</v>
          </cell>
          <cell r="V127">
            <v>0</v>
          </cell>
          <cell r="X127">
            <v>0.9000000000000008</v>
          </cell>
          <cell r="Y127" t="str">
            <v>Oil hydrolick low,Low power</v>
          </cell>
        </row>
        <row r="128">
          <cell r="C128">
            <v>8704</v>
          </cell>
          <cell r="D128">
            <v>8713</v>
          </cell>
          <cell r="E128">
            <v>8713</v>
          </cell>
          <cell r="F128">
            <v>8713</v>
          </cell>
          <cell r="G128">
            <v>9</v>
          </cell>
          <cell r="H128">
            <v>0</v>
          </cell>
          <cell r="I128">
            <v>9</v>
          </cell>
          <cell r="J128">
            <v>14.833333333333336</v>
          </cell>
          <cell r="L128">
            <v>0.76736111111111116</v>
          </cell>
          <cell r="M128">
            <v>0.77430555555555547</v>
          </cell>
          <cell r="N128">
            <v>0.16666666666666341</v>
          </cell>
          <cell r="O128" t="str">
            <v>Oil hydrolick bocor</v>
          </cell>
          <cell r="R128">
            <v>0</v>
          </cell>
          <cell r="V128">
            <v>0</v>
          </cell>
          <cell r="X128">
            <v>0.16666666666666341</v>
          </cell>
          <cell r="Y128" t="str">
            <v>Oil hydrolick bocor</v>
          </cell>
        </row>
        <row r="129">
          <cell r="C129">
            <v>8713</v>
          </cell>
          <cell r="D129">
            <v>8720</v>
          </cell>
          <cell r="E129">
            <v>8720</v>
          </cell>
          <cell r="F129">
            <v>8731</v>
          </cell>
          <cell r="G129">
            <v>7</v>
          </cell>
          <cell r="H129">
            <v>11</v>
          </cell>
          <cell r="I129">
            <v>18</v>
          </cell>
          <cell r="J129">
            <v>6</v>
          </cell>
          <cell r="N129">
            <v>0</v>
          </cell>
          <cell r="R129">
            <v>0</v>
          </cell>
          <cell r="V129">
            <v>0</v>
          </cell>
          <cell r="X129">
            <v>0</v>
          </cell>
          <cell r="Y129">
            <v>0</v>
          </cell>
        </row>
        <row r="130">
          <cell r="C130">
            <v>8731</v>
          </cell>
          <cell r="D130">
            <v>8740</v>
          </cell>
          <cell r="E130">
            <v>8740</v>
          </cell>
          <cell r="F130">
            <v>8750.5</v>
          </cell>
          <cell r="G130">
            <v>9</v>
          </cell>
          <cell r="H130">
            <v>10.5</v>
          </cell>
          <cell r="I130">
            <v>19.5</v>
          </cell>
          <cell r="J130">
            <v>4.4166666666666679</v>
          </cell>
          <cell r="L130">
            <v>0.8125</v>
          </cell>
          <cell r="M130">
            <v>0.81597222222222221</v>
          </cell>
          <cell r="N130">
            <v>8.3333333333333037E-2</v>
          </cell>
          <cell r="O130" t="str">
            <v>Oil hydrolick low</v>
          </cell>
          <cell r="R130">
            <v>0</v>
          </cell>
          <cell r="V130">
            <v>0</v>
          </cell>
          <cell r="X130">
            <v>8.3333333333333037E-2</v>
          </cell>
          <cell r="Y130" t="str">
            <v>Oil hydrolick low</v>
          </cell>
        </row>
        <row r="131">
          <cell r="C131">
            <v>8750.5</v>
          </cell>
          <cell r="D131">
            <v>8760</v>
          </cell>
          <cell r="E131">
            <v>8760</v>
          </cell>
          <cell r="F131">
            <v>8769</v>
          </cell>
          <cell r="G131">
            <v>9.5</v>
          </cell>
          <cell r="H131">
            <v>9</v>
          </cell>
          <cell r="I131">
            <v>18.5</v>
          </cell>
          <cell r="J131">
            <v>5.1333333333333329</v>
          </cell>
          <cell r="L131">
            <v>8.3333333333333329E-2</v>
          </cell>
          <cell r="M131">
            <v>9.8611111111111108E-2</v>
          </cell>
          <cell r="N131">
            <v>0.3666666666666667</v>
          </cell>
          <cell r="O131" t="str">
            <v>Tambah air radiator</v>
          </cell>
          <cell r="R131">
            <v>0</v>
          </cell>
          <cell r="V131">
            <v>0</v>
          </cell>
          <cell r="X131">
            <v>0.3666666666666667</v>
          </cell>
          <cell r="Y131" t="str">
            <v>Tambah air radiator</v>
          </cell>
        </row>
        <row r="132">
          <cell r="C132">
            <v>8769</v>
          </cell>
          <cell r="D132">
            <v>8769</v>
          </cell>
          <cell r="E132">
            <v>8769</v>
          </cell>
          <cell r="F132">
            <v>8769</v>
          </cell>
          <cell r="G132">
            <v>0</v>
          </cell>
          <cell r="H132">
            <v>0</v>
          </cell>
          <cell r="I132">
            <v>0</v>
          </cell>
          <cell r="J132">
            <v>24</v>
          </cell>
          <cell r="K132" t="str">
            <v>Standby</v>
          </cell>
          <cell r="N132">
            <v>0</v>
          </cell>
          <cell r="R132">
            <v>0</v>
          </cell>
          <cell r="V132">
            <v>0</v>
          </cell>
          <cell r="X132">
            <v>0</v>
          </cell>
          <cell r="Y132">
            <v>0</v>
          </cell>
        </row>
        <row r="133">
          <cell r="C133">
            <v>8769</v>
          </cell>
          <cell r="D133">
            <v>8769</v>
          </cell>
          <cell r="E133">
            <v>8769</v>
          </cell>
          <cell r="F133">
            <v>8769</v>
          </cell>
          <cell r="G133">
            <v>0</v>
          </cell>
          <cell r="H133">
            <v>0</v>
          </cell>
          <cell r="I133">
            <v>0</v>
          </cell>
          <cell r="J133">
            <v>24</v>
          </cell>
          <cell r="K133" t="str">
            <v>Standby</v>
          </cell>
          <cell r="N133">
            <v>0</v>
          </cell>
          <cell r="R133">
            <v>0</v>
          </cell>
          <cell r="V133">
            <v>0</v>
          </cell>
          <cell r="X133">
            <v>0</v>
          </cell>
          <cell r="Y133">
            <v>0</v>
          </cell>
        </row>
        <row r="134">
          <cell r="C134">
            <v>8769</v>
          </cell>
          <cell r="D134">
            <v>8769</v>
          </cell>
          <cell r="E134">
            <v>8769</v>
          </cell>
          <cell r="F134">
            <v>8769</v>
          </cell>
          <cell r="G134">
            <v>0</v>
          </cell>
          <cell r="H134">
            <v>0</v>
          </cell>
          <cell r="I134">
            <v>0</v>
          </cell>
          <cell r="J134">
            <v>24</v>
          </cell>
          <cell r="K134" t="str">
            <v>Standby</v>
          </cell>
          <cell r="N134">
            <v>0</v>
          </cell>
          <cell r="R134">
            <v>0</v>
          </cell>
          <cell r="V134">
            <v>0</v>
          </cell>
          <cell r="X134">
            <v>0</v>
          </cell>
          <cell r="Y134">
            <v>0</v>
          </cell>
        </row>
        <row r="135">
          <cell r="C135">
            <v>8483</v>
          </cell>
          <cell r="D135">
            <v>8769</v>
          </cell>
          <cell r="E135">
            <v>8483</v>
          </cell>
          <cell r="F135">
            <v>8769</v>
          </cell>
          <cell r="G135">
            <v>138.89999999999964</v>
          </cell>
          <cell r="H135">
            <v>147.10000000000036</v>
          </cell>
          <cell r="I135">
            <v>286</v>
          </cell>
          <cell r="J135">
            <v>307.56666666666666</v>
          </cell>
          <cell r="N135">
            <v>0</v>
          </cell>
          <cell r="R135">
            <v>0.71666666666666679</v>
          </cell>
          <cell r="V135">
            <v>0</v>
          </cell>
          <cell r="X135">
            <v>6.43333333333333</v>
          </cell>
        </row>
        <row r="136">
          <cell r="N136">
            <v>0</v>
          </cell>
        </row>
        <row r="137">
          <cell r="C137">
            <v>9711.7000000000007</v>
          </cell>
          <cell r="D137">
            <v>9711.7000000000007</v>
          </cell>
          <cell r="E137">
            <v>9711.7000000000007</v>
          </cell>
          <cell r="F137">
            <v>9711.7000000000007</v>
          </cell>
          <cell r="G137">
            <v>0</v>
          </cell>
          <cell r="H137">
            <v>0</v>
          </cell>
          <cell r="I137">
            <v>0</v>
          </cell>
          <cell r="J137">
            <v>0</v>
          </cell>
          <cell r="L137">
            <v>0.29166666666666669</v>
          </cell>
          <cell r="M137">
            <v>0.75</v>
          </cell>
          <cell r="N137">
            <v>11</v>
          </cell>
          <cell r="O137" t="str">
            <v>Track lh lepas</v>
          </cell>
          <cell r="P137">
            <v>0.75</v>
          </cell>
          <cell r="Q137">
            <v>0.29166666666666669</v>
          </cell>
          <cell r="R137">
            <v>13</v>
          </cell>
          <cell r="S137" t="str">
            <v>Track lh lepas</v>
          </cell>
          <cell r="V137">
            <v>0</v>
          </cell>
          <cell r="X137">
            <v>24</v>
          </cell>
          <cell r="Y137" t="str">
            <v>Track lh lepas,Track lh lepas</v>
          </cell>
        </row>
        <row r="138">
          <cell r="C138">
            <v>9711.7000000000007</v>
          </cell>
          <cell r="D138">
            <v>9720</v>
          </cell>
          <cell r="E138">
            <v>9720</v>
          </cell>
          <cell r="F138">
            <v>9730</v>
          </cell>
          <cell r="G138">
            <v>8.2999999999992724</v>
          </cell>
          <cell r="H138">
            <v>10</v>
          </cell>
          <cell r="I138">
            <v>18.299999999999272</v>
          </cell>
          <cell r="J138">
            <v>3.3333333334063298E-2</v>
          </cell>
          <cell r="L138">
            <v>0.29166666666666669</v>
          </cell>
          <cell r="M138">
            <v>0.52777777777777779</v>
          </cell>
          <cell r="N138">
            <v>5.6666666666666661</v>
          </cell>
          <cell r="O138" t="str">
            <v>Track lh lepas</v>
          </cell>
          <cell r="R138">
            <v>0</v>
          </cell>
          <cell r="V138">
            <v>0</v>
          </cell>
          <cell r="X138">
            <v>5.6666666666666661</v>
          </cell>
          <cell r="Y138" t="str">
            <v>Track lh lepas</v>
          </cell>
        </row>
        <row r="139">
          <cell r="C139">
            <v>9730</v>
          </cell>
          <cell r="D139">
            <v>9739</v>
          </cell>
          <cell r="E139">
            <v>9739</v>
          </cell>
          <cell r="F139">
            <v>9746</v>
          </cell>
          <cell r="G139">
            <v>9</v>
          </cell>
          <cell r="H139">
            <v>7</v>
          </cell>
          <cell r="I139">
            <v>16</v>
          </cell>
          <cell r="J139">
            <v>8</v>
          </cell>
          <cell r="L139">
            <v>0.40625</v>
          </cell>
          <cell r="M139">
            <v>0.49652777777777773</v>
          </cell>
          <cell r="N139">
            <v>0</v>
          </cell>
          <cell r="O139" t="str">
            <v>Ac hot</v>
          </cell>
          <cell r="P139">
            <v>0.75</v>
          </cell>
          <cell r="Q139">
            <v>0.29166666666666669</v>
          </cell>
          <cell r="R139">
            <v>0</v>
          </cell>
          <cell r="S139" t="str">
            <v>Engine sering off</v>
          </cell>
          <cell r="V139">
            <v>0</v>
          </cell>
          <cell r="X139">
            <v>0</v>
          </cell>
          <cell r="Y139">
            <v>0</v>
          </cell>
        </row>
        <row r="140">
          <cell r="C140">
            <v>9746</v>
          </cell>
          <cell r="D140">
            <v>9752</v>
          </cell>
          <cell r="E140">
            <v>9752</v>
          </cell>
          <cell r="F140">
            <v>9757</v>
          </cell>
          <cell r="G140">
            <v>6</v>
          </cell>
          <cell r="H140">
            <v>5</v>
          </cell>
          <cell r="I140">
            <v>11</v>
          </cell>
          <cell r="J140">
            <v>5.1666666666666288</v>
          </cell>
          <cell r="L140">
            <v>0.78125</v>
          </cell>
          <cell r="M140">
            <v>0.1076388888888889</v>
          </cell>
          <cell r="N140">
            <v>7.8333333333333712</v>
          </cell>
          <cell r="O140" t="str">
            <v>Penggantian hose trevel rh bocor</v>
          </cell>
          <cell r="R140">
            <v>0</v>
          </cell>
          <cell r="V140">
            <v>0</v>
          </cell>
          <cell r="X140">
            <v>7.8333333333333712</v>
          </cell>
          <cell r="Y140" t="str">
            <v>Penggantian hose trevel rh bocor</v>
          </cell>
        </row>
        <row r="141">
          <cell r="C141">
            <v>9757</v>
          </cell>
          <cell r="D141">
            <v>9768</v>
          </cell>
          <cell r="E141">
            <v>9768</v>
          </cell>
          <cell r="F141">
            <v>9774</v>
          </cell>
          <cell r="G141">
            <v>11</v>
          </cell>
          <cell r="H141">
            <v>6</v>
          </cell>
          <cell r="I141">
            <v>17</v>
          </cell>
          <cell r="J141">
            <v>7</v>
          </cell>
          <cell r="L141">
            <v>0.22222222222222221</v>
          </cell>
          <cell r="M141">
            <v>0.29166666666666669</v>
          </cell>
          <cell r="N141">
            <v>0</v>
          </cell>
          <cell r="O141" t="str">
            <v>Control valve cylinder bucket bocor</v>
          </cell>
          <cell r="R141">
            <v>0</v>
          </cell>
          <cell r="V141">
            <v>0</v>
          </cell>
          <cell r="X141">
            <v>0</v>
          </cell>
          <cell r="Y141">
            <v>0</v>
          </cell>
        </row>
        <row r="142">
          <cell r="C142">
            <v>9774</v>
          </cell>
          <cell r="D142">
            <v>9774</v>
          </cell>
          <cell r="E142">
            <v>9774</v>
          </cell>
          <cell r="F142">
            <v>9774</v>
          </cell>
          <cell r="G142">
            <v>0</v>
          </cell>
          <cell r="H142">
            <v>0</v>
          </cell>
          <cell r="I142">
            <v>0</v>
          </cell>
          <cell r="J142">
            <v>24</v>
          </cell>
          <cell r="N142">
            <v>0</v>
          </cell>
          <cell r="R142">
            <v>0</v>
          </cell>
          <cell r="V142">
            <v>0</v>
          </cell>
          <cell r="X142">
            <v>0</v>
          </cell>
          <cell r="Y142">
            <v>0</v>
          </cell>
        </row>
        <row r="143">
          <cell r="C143">
            <v>9774</v>
          </cell>
          <cell r="D143">
            <v>9774</v>
          </cell>
          <cell r="E143">
            <v>9774</v>
          </cell>
          <cell r="F143">
            <v>9779</v>
          </cell>
          <cell r="G143">
            <v>0</v>
          </cell>
          <cell r="H143">
            <v>5</v>
          </cell>
          <cell r="I143">
            <v>5</v>
          </cell>
          <cell r="J143">
            <v>18.833333333333332</v>
          </cell>
          <cell r="L143">
            <v>0.22222222222222221</v>
          </cell>
          <cell r="M143">
            <v>0.22916666666666666</v>
          </cell>
          <cell r="N143">
            <v>0.16666666666666674</v>
          </cell>
          <cell r="O143" t="str">
            <v>Control valve cylinder bucket bocor</v>
          </cell>
          <cell r="R143">
            <v>0</v>
          </cell>
          <cell r="V143">
            <v>0</v>
          </cell>
          <cell r="X143">
            <v>0.16666666666666674</v>
          </cell>
          <cell r="Y143" t="str">
            <v>Control valve cylinder bucket bocor</v>
          </cell>
        </row>
        <row r="144">
          <cell r="C144">
            <v>9779</v>
          </cell>
          <cell r="D144">
            <v>9786</v>
          </cell>
          <cell r="E144">
            <v>9786</v>
          </cell>
          <cell r="F144">
            <v>9793</v>
          </cell>
          <cell r="G144">
            <v>7</v>
          </cell>
          <cell r="H144">
            <v>7</v>
          </cell>
          <cell r="I144">
            <v>14</v>
          </cell>
          <cell r="J144">
            <v>8</v>
          </cell>
          <cell r="L144">
            <v>0.29166666666666669</v>
          </cell>
          <cell r="M144">
            <v>0.375</v>
          </cell>
          <cell r="N144">
            <v>1.9999999999999996</v>
          </cell>
          <cell r="O144" t="str">
            <v>Hose pecah</v>
          </cell>
          <cell r="R144">
            <v>0</v>
          </cell>
          <cell r="V144">
            <v>0</v>
          </cell>
          <cell r="X144">
            <v>1.9999999999999996</v>
          </cell>
          <cell r="Y144" t="str">
            <v>Hose pecah</v>
          </cell>
        </row>
        <row r="145">
          <cell r="C145">
            <v>9793</v>
          </cell>
          <cell r="D145">
            <v>9802</v>
          </cell>
          <cell r="E145">
            <v>9802</v>
          </cell>
          <cell r="F145">
            <v>9809</v>
          </cell>
          <cell r="G145">
            <v>9</v>
          </cell>
          <cell r="H145">
            <v>7</v>
          </cell>
          <cell r="I145">
            <v>16</v>
          </cell>
          <cell r="J145">
            <v>7.2833333333333314</v>
          </cell>
          <cell r="L145">
            <v>0.1875</v>
          </cell>
          <cell r="M145">
            <v>0.21736111111111112</v>
          </cell>
          <cell r="N145">
            <v>0.71666666666666679</v>
          </cell>
          <cell r="O145" t="str">
            <v>Ps 111</v>
          </cell>
          <cell r="R145">
            <v>0</v>
          </cell>
          <cell r="V145">
            <v>0</v>
          </cell>
          <cell r="X145">
            <v>0.71666666666666679</v>
          </cell>
          <cell r="Y145" t="str">
            <v>Ps 111</v>
          </cell>
        </row>
        <row r="146">
          <cell r="C146">
            <v>9809</v>
          </cell>
          <cell r="D146">
            <v>9814</v>
          </cell>
          <cell r="E146">
            <v>9814</v>
          </cell>
          <cell r="F146">
            <v>9822</v>
          </cell>
          <cell r="G146">
            <v>5</v>
          </cell>
          <cell r="H146">
            <v>8</v>
          </cell>
          <cell r="I146">
            <v>13</v>
          </cell>
          <cell r="J146">
            <v>5.5166666666666657</v>
          </cell>
          <cell r="L146">
            <v>0.36180555555555555</v>
          </cell>
          <cell r="M146">
            <v>0.59027777777777779</v>
          </cell>
          <cell r="N146">
            <v>5.4833333333333343</v>
          </cell>
          <cell r="O146" t="str">
            <v>Ac hot</v>
          </cell>
          <cell r="P146">
            <v>0.55208333333333337</v>
          </cell>
          <cell r="Q146">
            <v>0.5625</v>
          </cell>
          <cell r="R146">
            <v>0</v>
          </cell>
          <cell r="S146" t="str">
            <v>Cant start</v>
          </cell>
          <cell r="T146">
            <v>0.75347222222222221</v>
          </cell>
          <cell r="U146">
            <v>0.78125</v>
          </cell>
          <cell r="V146">
            <v>0</v>
          </cell>
          <cell r="W146" t="str">
            <v>Cant start</v>
          </cell>
          <cell r="X146">
            <v>5.4833333333333343</v>
          </cell>
          <cell r="Y146" t="str">
            <v>Ac hot</v>
          </cell>
        </row>
        <row r="147">
          <cell r="C147">
            <v>9822</v>
          </cell>
          <cell r="D147">
            <v>9826.5</v>
          </cell>
          <cell r="E147">
            <v>9826.5</v>
          </cell>
          <cell r="F147">
            <v>9837.2000000000007</v>
          </cell>
          <cell r="G147">
            <v>4.5</v>
          </cell>
          <cell r="H147">
            <v>10.700000000000728</v>
          </cell>
          <cell r="I147">
            <v>15.200000000000728</v>
          </cell>
          <cell r="J147">
            <v>8.1666666666659395</v>
          </cell>
          <cell r="L147">
            <v>0.35972222222222222</v>
          </cell>
          <cell r="M147">
            <v>0.38611111111111113</v>
          </cell>
          <cell r="N147">
            <v>0.63333333333333375</v>
          </cell>
          <cell r="O147" t="str">
            <v>Low power</v>
          </cell>
          <cell r="R147">
            <v>0</v>
          </cell>
          <cell r="V147">
            <v>0</v>
          </cell>
          <cell r="X147">
            <v>0.63333333333333375</v>
          </cell>
          <cell r="Y147" t="str">
            <v>Low power</v>
          </cell>
        </row>
        <row r="148">
          <cell r="C148">
            <v>9837.2000000000007</v>
          </cell>
          <cell r="D148">
            <v>9846</v>
          </cell>
          <cell r="E148">
            <v>9846</v>
          </cell>
          <cell r="F148">
            <v>9853.2999999999993</v>
          </cell>
          <cell r="G148">
            <v>8.7999999999992724</v>
          </cell>
          <cell r="H148">
            <v>7.2999999999992724</v>
          </cell>
          <cell r="I148">
            <v>16.099999999998545</v>
          </cell>
          <cell r="J148">
            <v>2.8166666666681195</v>
          </cell>
          <cell r="L148">
            <v>7.9861111111111105E-2</v>
          </cell>
          <cell r="M148">
            <v>0.29166666666666669</v>
          </cell>
          <cell r="N148">
            <v>5.0833333333333339</v>
          </cell>
          <cell r="O148" t="str">
            <v>Engine mati mendadak</v>
          </cell>
          <cell r="R148">
            <v>0</v>
          </cell>
          <cell r="V148">
            <v>0</v>
          </cell>
          <cell r="X148">
            <v>5.0833333333333339</v>
          </cell>
          <cell r="Y148" t="str">
            <v>Engine mati mendadak</v>
          </cell>
        </row>
        <row r="149">
          <cell r="C149">
            <v>9853.2999999999993</v>
          </cell>
          <cell r="D149">
            <v>9853.2999999999993</v>
          </cell>
          <cell r="E149">
            <v>9853.2999999999993</v>
          </cell>
          <cell r="F149">
            <v>9864</v>
          </cell>
          <cell r="G149">
            <v>0</v>
          </cell>
          <cell r="H149">
            <v>10.700000000000728</v>
          </cell>
          <cell r="I149">
            <v>10.700000000000728</v>
          </cell>
          <cell r="J149">
            <v>5.2999999999992724</v>
          </cell>
          <cell r="L149">
            <v>0.29166666666666669</v>
          </cell>
          <cell r="M149">
            <v>0.625</v>
          </cell>
          <cell r="N149">
            <v>8</v>
          </cell>
          <cell r="O149" t="str">
            <v>Greasing, noice</v>
          </cell>
          <cell r="R149">
            <v>0</v>
          </cell>
          <cell r="V149">
            <v>0</v>
          </cell>
          <cell r="X149">
            <v>8</v>
          </cell>
          <cell r="Y149" t="str">
            <v>Greasing, noice</v>
          </cell>
        </row>
        <row r="150">
          <cell r="C150">
            <v>9864</v>
          </cell>
          <cell r="D150">
            <v>9872</v>
          </cell>
          <cell r="E150">
            <v>9872</v>
          </cell>
          <cell r="F150">
            <v>9881.5</v>
          </cell>
          <cell r="G150">
            <v>8</v>
          </cell>
          <cell r="H150">
            <v>9.5</v>
          </cell>
          <cell r="I150">
            <v>17.5</v>
          </cell>
          <cell r="J150">
            <v>6.5</v>
          </cell>
          <cell r="L150">
            <v>0.29166666666666669</v>
          </cell>
          <cell r="M150">
            <v>0.33333333333333331</v>
          </cell>
          <cell r="N150">
            <v>0</v>
          </cell>
          <cell r="O150" t="str">
            <v>Break down</v>
          </cell>
          <cell r="R150">
            <v>0</v>
          </cell>
          <cell r="V150">
            <v>0</v>
          </cell>
          <cell r="X150">
            <v>0</v>
          </cell>
          <cell r="Y150">
            <v>0</v>
          </cell>
        </row>
        <row r="151">
          <cell r="C151">
            <v>9881.5</v>
          </cell>
          <cell r="D151">
            <v>9890</v>
          </cell>
          <cell r="E151">
            <v>9890</v>
          </cell>
          <cell r="F151">
            <v>9899</v>
          </cell>
          <cell r="G151">
            <v>8.5</v>
          </cell>
          <cell r="H151">
            <v>9</v>
          </cell>
          <cell r="I151">
            <v>17.5</v>
          </cell>
          <cell r="J151">
            <v>6.2333333333333343</v>
          </cell>
          <cell r="L151">
            <v>0.12291666666666667</v>
          </cell>
          <cell r="M151">
            <v>0.13402777777777777</v>
          </cell>
          <cell r="N151">
            <v>0.26666666666666639</v>
          </cell>
          <cell r="O151" t="str">
            <v>Over head, tambah air radiator</v>
          </cell>
          <cell r="R151">
            <v>0</v>
          </cell>
          <cell r="V151">
            <v>0</v>
          </cell>
          <cell r="X151">
            <v>0.26666666666666639</v>
          </cell>
          <cell r="Y151" t="str">
            <v>Over head, tambah air radiator</v>
          </cell>
        </row>
        <row r="152">
          <cell r="C152">
            <v>9899</v>
          </cell>
          <cell r="D152">
            <v>9907.7999999999993</v>
          </cell>
          <cell r="E152">
            <v>9907.7999999999993</v>
          </cell>
          <cell r="F152">
            <v>9916</v>
          </cell>
          <cell r="G152">
            <v>8.7999999999992724</v>
          </cell>
          <cell r="H152">
            <v>8.2000000000007276</v>
          </cell>
          <cell r="I152">
            <v>17</v>
          </cell>
          <cell r="J152">
            <v>4.75</v>
          </cell>
          <cell r="L152">
            <v>0.84375</v>
          </cell>
          <cell r="M152">
            <v>0.89583333333333337</v>
          </cell>
          <cell r="N152">
            <v>1.2500000000000009</v>
          </cell>
          <cell r="O152" t="str">
            <v>Over head</v>
          </cell>
          <cell r="P152">
            <v>0.29166666666666669</v>
          </cell>
          <cell r="Q152">
            <v>0.33333333333333331</v>
          </cell>
          <cell r="R152">
            <v>0.99999999999999911</v>
          </cell>
          <cell r="S152" t="str">
            <v>Perbaikan kabel</v>
          </cell>
          <cell r="V152">
            <v>0</v>
          </cell>
          <cell r="X152">
            <v>2.25</v>
          </cell>
          <cell r="Y152" t="str">
            <v>Over head,Perbaikan kabel</v>
          </cell>
        </row>
        <row r="153">
          <cell r="C153">
            <v>9916</v>
          </cell>
          <cell r="D153">
            <v>9925</v>
          </cell>
          <cell r="E153">
            <v>9925</v>
          </cell>
          <cell r="F153">
            <v>9934.7999999999993</v>
          </cell>
          <cell r="G153">
            <v>9</v>
          </cell>
          <cell r="H153">
            <v>9.7999999999992724</v>
          </cell>
          <cell r="I153">
            <v>18.799999999999272</v>
          </cell>
          <cell r="J153">
            <v>4.2333333333340661</v>
          </cell>
          <cell r="L153">
            <v>6.7361111111111108E-2</v>
          </cell>
          <cell r="M153">
            <v>6.9444444444444434E-2</v>
          </cell>
          <cell r="N153">
            <v>4.9999999999999822E-2</v>
          </cell>
          <cell r="O153" t="str">
            <v>Cant start</v>
          </cell>
          <cell r="P153">
            <v>0.82986111111111116</v>
          </cell>
          <cell r="Q153">
            <v>0.86805555555555547</v>
          </cell>
          <cell r="R153">
            <v>0.91666666666666341</v>
          </cell>
          <cell r="S153" t="str">
            <v>Lampu kerja off</v>
          </cell>
          <cell r="V153">
            <v>0</v>
          </cell>
          <cell r="X153">
            <v>0.96666666666666323</v>
          </cell>
          <cell r="Y153" t="str">
            <v>Cant start,Lampu kerja off</v>
          </cell>
        </row>
        <row r="154">
          <cell r="C154">
            <v>9934.7999999999993</v>
          </cell>
          <cell r="D154">
            <v>9941</v>
          </cell>
          <cell r="E154">
            <v>9941</v>
          </cell>
          <cell r="F154">
            <v>9951</v>
          </cell>
          <cell r="G154">
            <v>6.2000000000007276</v>
          </cell>
          <cell r="H154">
            <v>10</v>
          </cell>
          <cell r="I154">
            <v>16.200000000000728</v>
          </cell>
          <cell r="J154">
            <v>7.7999999999992724</v>
          </cell>
          <cell r="N154">
            <v>0</v>
          </cell>
          <cell r="R154">
            <v>0</v>
          </cell>
          <cell r="V154">
            <v>0</v>
          </cell>
          <cell r="X154">
            <v>0</v>
          </cell>
          <cell r="Y154">
            <v>0</v>
          </cell>
        </row>
        <row r="155">
          <cell r="C155">
            <v>9951</v>
          </cell>
          <cell r="D155">
            <v>9961</v>
          </cell>
          <cell r="E155">
            <v>9961</v>
          </cell>
          <cell r="F155">
            <v>9972.5</v>
          </cell>
          <cell r="G155">
            <v>10</v>
          </cell>
          <cell r="H155">
            <v>11.5</v>
          </cell>
          <cell r="I155">
            <v>21.5</v>
          </cell>
          <cell r="J155">
            <v>2.5</v>
          </cell>
          <cell r="N155">
            <v>0</v>
          </cell>
          <cell r="R155">
            <v>0</v>
          </cell>
          <cell r="V155">
            <v>0</v>
          </cell>
          <cell r="X155">
            <v>0</v>
          </cell>
          <cell r="Y155">
            <v>0</v>
          </cell>
        </row>
        <row r="156">
          <cell r="C156">
            <v>9972.5</v>
          </cell>
          <cell r="D156">
            <v>9972.5</v>
          </cell>
          <cell r="E156">
            <v>9972.5</v>
          </cell>
          <cell r="F156">
            <v>9981.5</v>
          </cell>
          <cell r="G156">
            <v>0</v>
          </cell>
          <cell r="H156">
            <v>9</v>
          </cell>
          <cell r="I156">
            <v>9</v>
          </cell>
          <cell r="J156">
            <v>0</v>
          </cell>
          <cell r="L156">
            <v>0.31597222222222221</v>
          </cell>
          <cell r="M156">
            <v>0.75</v>
          </cell>
          <cell r="N156">
            <v>10.416666666666668</v>
          </cell>
          <cell r="O156" t="str">
            <v>Kebocoran oil hydrolick</v>
          </cell>
          <cell r="P156">
            <v>0.75</v>
          </cell>
          <cell r="Q156">
            <v>0.94097222222222221</v>
          </cell>
          <cell r="R156">
            <v>4.583333333333333</v>
          </cell>
          <cell r="S156" t="str">
            <v>Kebocoran oil hydrolick</v>
          </cell>
          <cell r="V156">
            <v>0</v>
          </cell>
          <cell r="X156">
            <v>15</v>
          </cell>
          <cell r="Y156" t="str">
            <v>Kebocoran oil hydrolick,Kebocoran oil hydrolick</v>
          </cell>
        </row>
        <row r="157">
          <cell r="C157">
            <v>9981.5</v>
          </cell>
          <cell r="D157">
            <v>9990</v>
          </cell>
          <cell r="E157">
            <v>9990</v>
          </cell>
          <cell r="F157">
            <v>9999</v>
          </cell>
          <cell r="G157">
            <v>8.5</v>
          </cell>
          <cell r="H157">
            <v>9</v>
          </cell>
          <cell r="I157">
            <v>17.5</v>
          </cell>
          <cell r="J157">
            <v>6.5</v>
          </cell>
          <cell r="N157">
            <v>0</v>
          </cell>
          <cell r="R157">
            <v>0</v>
          </cell>
          <cell r="V157">
            <v>0</v>
          </cell>
          <cell r="X157">
            <v>0</v>
          </cell>
          <cell r="Y157">
            <v>0</v>
          </cell>
        </row>
        <row r="158">
          <cell r="C158">
            <v>9999</v>
          </cell>
          <cell r="D158">
            <v>10003.5</v>
          </cell>
          <cell r="E158">
            <v>10003.5</v>
          </cell>
          <cell r="F158">
            <v>10011.5</v>
          </cell>
          <cell r="G158">
            <v>4.5</v>
          </cell>
          <cell r="H158">
            <v>8</v>
          </cell>
          <cell r="I158">
            <v>12.5</v>
          </cell>
          <cell r="J158">
            <v>11.166666666666668</v>
          </cell>
          <cell r="L158">
            <v>0.36805555555555558</v>
          </cell>
          <cell r="M158">
            <v>0.38194444444444442</v>
          </cell>
          <cell r="N158">
            <v>0.33333333333333215</v>
          </cell>
          <cell r="O158" t="str">
            <v>Track lh kendor</v>
          </cell>
          <cell r="R158">
            <v>0</v>
          </cell>
          <cell r="V158">
            <v>0</v>
          </cell>
          <cell r="X158">
            <v>0.33333333333333215</v>
          </cell>
          <cell r="Y158" t="str">
            <v>Track lh kendor</v>
          </cell>
        </row>
        <row r="159">
          <cell r="C159">
            <v>10011.5</v>
          </cell>
          <cell r="D159">
            <v>10020</v>
          </cell>
          <cell r="E159">
            <v>10020</v>
          </cell>
          <cell r="F159">
            <v>10025.5</v>
          </cell>
          <cell r="G159">
            <v>8.5</v>
          </cell>
          <cell r="H159">
            <v>5.5</v>
          </cell>
          <cell r="I159">
            <v>14</v>
          </cell>
          <cell r="J159">
            <v>10</v>
          </cell>
          <cell r="L159">
            <v>0.29166666666666669</v>
          </cell>
          <cell r="M159">
            <v>0.3263888888888889</v>
          </cell>
          <cell r="N159">
            <v>0</v>
          </cell>
          <cell r="O159" t="str">
            <v>Lampu kerja off</v>
          </cell>
          <cell r="R159">
            <v>0</v>
          </cell>
          <cell r="V159">
            <v>0</v>
          </cell>
          <cell r="X159">
            <v>0</v>
          </cell>
          <cell r="Y159">
            <v>0</v>
          </cell>
        </row>
        <row r="160">
          <cell r="C160">
            <v>10025.5</v>
          </cell>
          <cell r="D160">
            <v>10032</v>
          </cell>
          <cell r="E160">
            <v>10032</v>
          </cell>
          <cell r="F160">
            <v>10037</v>
          </cell>
          <cell r="G160">
            <v>6.5</v>
          </cell>
          <cell r="H160">
            <v>5</v>
          </cell>
          <cell r="I160">
            <v>11.5</v>
          </cell>
          <cell r="J160">
            <v>11.083333333333332</v>
          </cell>
          <cell r="L160">
            <v>0.5</v>
          </cell>
          <cell r="M160">
            <v>0.55902777777777779</v>
          </cell>
          <cell r="N160">
            <v>1.416666666666667</v>
          </cell>
          <cell r="O160" t="str">
            <v>Tilt bucket lh hilang satu</v>
          </cell>
          <cell r="R160">
            <v>0</v>
          </cell>
          <cell r="V160">
            <v>0</v>
          </cell>
          <cell r="X160">
            <v>1.416666666666667</v>
          </cell>
          <cell r="Y160" t="str">
            <v>Tilt bucket lh hilang satu</v>
          </cell>
        </row>
        <row r="161">
          <cell r="C161">
            <v>10037</v>
          </cell>
          <cell r="D161">
            <v>10041.799999999999</v>
          </cell>
          <cell r="E161">
            <v>10041.799999999999</v>
          </cell>
          <cell r="F161">
            <v>10053</v>
          </cell>
          <cell r="G161">
            <v>4.7999999999992724</v>
          </cell>
          <cell r="H161">
            <v>11.200000000000728</v>
          </cell>
          <cell r="I161">
            <v>16</v>
          </cell>
          <cell r="J161">
            <v>8</v>
          </cell>
          <cell r="N161">
            <v>0</v>
          </cell>
          <cell r="R161">
            <v>0</v>
          </cell>
          <cell r="V161">
            <v>0</v>
          </cell>
          <cell r="X161">
            <v>0</v>
          </cell>
          <cell r="Y161">
            <v>0</v>
          </cell>
        </row>
        <row r="162">
          <cell r="C162">
            <v>10053</v>
          </cell>
          <cell r="D162">
            <v>10062.5</v>
          </cell>
          <cell r="E162">
            <v>10062.5</v>
          </cell>
          <cell r="F162">
            <v>10073.799999999999</v>
          </cell>
          <cell r="G162">
            <v>9.5</v>
          </cell>
          <cell r="H162">
            <v>11.299999999999272</v>
          </cell>
          <cell r="I162">
            <v>20.799999999999272</v>
          </cell>
          <cell r="J162">
            <v>2.4833333333340626</v>
          </cell>
          <cell r="L162">
            <v>0.47916666666666669</v>
          </cell>
          <cell r="M162">
            <v>0.50902777777777775</v>
          </cell>
          <cell r="N162">
            <v>0.71666666666666545</v>
          </cell>
          <cell r="O162" t="str">
            <v>Ac hot</v>
          </cell>
          <cell r="R162">
            <v>0</v>
          </cell>
          <cell r="V162">
            <v>0</v>
          </cell>
          <cell r="X162">
            <v>0.71666666666666545</v>
          </cell>
          <cell r="Y162" t="str">
            <v>Ac hot</v>
          </cell>
        </row>
        <row r="163">
          <cell r="C163">
            <v>10073.799999999999</v>
          </cell>
          <cell r="D163">
            <v>10083.5</v>
          </cell>
          <cell r="E163">
            <v>10083.5</v>
          </cell>
          <cell r="F163">
            <v>10095</v>
          </cell>
          <cell r="G163">
            <v>9.7000000000007276</v>
          </cell>
          <cell r="H163">
            <v>11.5</v>
          </cell>
          <cell r="I163">
            <v>21.200000000000728</v>
          </cell>
          <cell r="J163">
            <v>2.7999999999992724</v>
          </cell>
          <cell r="N163">
            <v>0</v>
          </cell>
          <cell r="R163">
            <v>0</v>
          </cell>
          <cell r="V163">
            <v>0</v>
          </cell>
          <cell r="X163">
            <v>0</v>
          </cell>
          <cell r="Y163">
            <v>0</v>
          </cell>
        </row>
        <row r="164">
          <cell r="C164">
            <v>10095</v>
          </cell>
          <cell r="D164">
            <v>10101.200000000001</v>
          </cell>
          <cell r="E164">
            <v>10101.200000000001</v>
          </cell>
          <cell r="F164">
            <v>10112.6</v>
          </cell>
          <cell r="G164">
            <v>6.2000000000007276</v>
          </cell>
          <cell r="H164">
            <v>11.399999999999636</v>
          </cell>
          <cell r="I164">
            <v>17.600000000000364</v>
          </cell>
          <cell r="J164">
            <v>5.3999999999996362</v>
          </cell>
          <cell r="L164">
            <v>0.77777777777777779</v>
          </cell>
          <cell r="M164">
            <v>0.81944444444444453</v>
          </cell>
          <cell r="N164">
            <v>1.0000000000000018</v>
          </cell>
          <cell r="O164" t="str">
            <v>Engine over head</v>
          </cell>
          <cell r="R164">
            <v>0</v>
          </cell>
          <cell r="V164">
            <v>0</v>
          </cell>
          <cell r="X164">
            <v>1.0000000000000018</v>
          </cell>
          <cell r="Y164" t="str">
            <v>Engine over head</v>
          </cell>
        </row>
        <row r="165">
          <cell r="C165">
            <v>10112.6</v>
          </cell>
          <cell r="D165">
            <v>10112.6</v>
          </cell>
          <cell r="E165">
            <v>10112.6</v>
          </cell>
          <cell r="F165">
            <v>10112.6</v>
          </cell>
          <cell r="G165">
            <v>0</v>
          </cell>
          <cell r="H165">
            <v>0</v>
          </cell>
          <cell r="I165">
            <v>0</v>
          </cell>
          <cell r="J165">
            <v>24</v>
          </cell>
          <cell r="K165" t="str">
            <v>Standby</v>
          </cell>
          <cell r="N165">
            <v>0</v>
          </cell>
          <cell r="R165">
            <v>0</v>
          </cell>
          <cell r="V165">
            <v>0</v>
          </cell>
          <cell r="X165">
            <v>0</v>
          </cell>
          <cell r="Y165">
            <v>0</v>
          </cell>
        </row>
        <row r="166">
          <cell r="C166">
            <v>10112.6</v>
          </cell>
          <cell r="D166">
            <v>10112.6</v>
          </cell>
          <cell r="E166">
            <v>10112.6</v>
          </cell>
          <cell r="F166">
            <v>10112.6</v>
          </cell>
          <cell r="G166">
            <v>0</v>
          </cell>
          <cell r="H166">
            <v>0</v>
          </cell>
          <cell r="I166">
            <v>0</v>
          </cell>
          <cell r="J166">
            <v>24</v>
          </cell>
          <cell r="K166" t="str">
            <v>Standnby</v>
          </cell>
          <cell r="N166">
            <v>0</v>
          </cell>
          <cell r="R166">
            <v>0</v>
          </cell>
          <cell r="V166">
            <v>0</v>
          </cell>
          <cell r="X166">
            <v>0</v>
          </cell>
          <cell r="Y166">
            <v>0</v>
          </cell>
        </row>
        <row r="167">
          <cell r="C167">
            <v>10112.6</v>
          </cell>
          <cell r="D167">
            <v>10112.6</v>
          </cell>
          <cell r="E167">
            <v>10112.6</v>
          </cell>
          <cell r="F167">
            <v>10112.6</v>
          </cell>
          <cell r="G167">
            <v>0</v>
          </cell>
          <cell r="H167">
            <v>0</v>
          </cell>
          <cell r="I167">
            <v>0</v>
          </cell>
          <cell r="J167">
            <v>24</v>
          </cell>
          <cell r="K167" t="str">
            <v>Standby</v>
          </cell>
          <cell r="N167">
            <v>0</v>
          </cell>
          <cell r="R167">
            <v>0</v>
          </cell>
          <cell r="V167">
            <v>0</v>
          </cell>
          <cell r="X167">
            <v>0</v>
          </cell>
          <cell r="Y167">
            <v>0</v>
          </cell>
        </row>
        <row r="168">
          <cell r="C168">
            <v>9711.7000000000007</v>
          </cell>
          <cell r="D168">
            <v>10112.6</v>
          </cell>
          <cell r="E168">
            <v>9711.7000000000007</v>
          </cell>
          <cell r="F168">
            <v>10112.6</v>
          </cell>
          <cell r="G168">
            <v>177.29999999999927</v>
          </cell>
          <cell r="H168">
            <v>223.60000000000036</v>
          </cell>
          <cell r="I168">
            <v>400.89999999999964</v>
          </cell>
          <cell r="J168">
            <v>261.566666666667</v>
          </cell>
          <cell r="N168">
            <v>62.033333333333367</v>
          </cell>
          <cell r="R168">
            <v>19.499999999999996</v>
          </cell>
          <cell r="V168">
            <v>0</v>
          </cell>
          <cell r="X168">
            <v>81.53333333333336</v>
          </cell>
        </row>
        <row r="169">
          <cell r="X169">
            <v>81.53333333333336</v>
          </cell>
        </row>
        <row r="170">
          <cell r="G170">
            <v>0</v>
          </cell>
          <cell r="H170">
            <v>0</v>
          </cell>
          <cell r="I170">
            <v>0</v>
          </cell>
          <cell r="J170">
            <v>0</v>
          </cell>
          <cell r="N170">
            <v>0</v>
          </cell>
          <cell r="R170">
            <v>0</v>
          </cell>
          <cell r="V170">
            <v>0</v>
          </cell>
          <cell r="X170">
            <v>0</v>
          </cell>
          <cell r="Y170">
            <v>0</v>
          </cell>
        </row>
        <row r="171">
          <cell r="G171">
            <v>0</v>
          </cell>
          <cell r="H171">
            <v>0</v>
          </cell>
          <cell r="I171">
            <v>0</v>
          </cell>
          <cell r="J171">
            <v>0</v>
          </cell>
          <cell r="N171">
            <v>0</v>
          </cell>
          <cell r="R171">
            <v>0</v>
          </cell>
          <cell r="V171">
            <v>0</v>
          </cell>
          <cell r="X171">
            <v>0</v>
          </cell>
          <cell r="Y171">
            <v>0</v>
          </cell>
        </row>
        <row r="172">
          <cell r="G172">
            <v>0</v>
          </cell>
          <cell r="H172">
            <v>0</v>
          </cell>
          <cell r="I172">
            <v>0</v>
          </cell>
          <cell r="J172">
            <v>0</v>
          </cell>
          <cell r="N172">
            <v>0</v>
          </cell>
          <cell r="R172">
            <v>0</v>
          </cell>
          <cell r="V172">
            <v>0</v>
          </cell>
          <cell r="X172">
            <v>0</v>
          </cell>
          <cell r="Y172">
            <v>0</v>
          </cell>
        </row>
        <row r="173">
          <cell r="G173">
            <v>0</v>
          </cell>
          <cell r="H173">
            <v>0</v>
          </cell>
          <cell r="I173">
            <v>0</v>
          </cell>
          <cell r="J173">
            <v>0</v>
          </cell>
          <cell r="N173">
            <v>0</v>
          </cell>
          <cell r="R173">
            <v>0</v>
          </cell>
          <cell r="V173">
            <v>0</v>
          </cell>
          <cell r="X173">
            <v>0</v>
          </cell>
          <cell r="Y173">
            <v>0</v>
          </cell>
        </row>
        <row r="174">
          <cell r="G174">
            <v>0</v>
          </cell>
          <cell r="H174">
            <v>0</v>
          </cell>
          <cell r="I174">
            <v>0</v>
          </cell>
          <cell r="J174">
            <v>0</v>
          </cell>
          <cell r="N174">
            <v>0</v>
          </cell>
          <cell r="R174">
            <v>0</v>
          </cell>
          <cell r="V174">
            <v>0</v>
          </cell>
          <cell r="X174">
            <v>0</v>
          </cell>
          <cell r="Y174">
            <v>0</v>
          </cell>
        </row>
        <row r="175">
          <cell r="G175">
            <v>0</v>
          </cell>
          <cell r="H175">
            <v>0</v>
          </cell>
          <cell r="I175">
            <v>0</v>
          </cell>
          <cell r="J175">
            <v>0</v>
          </cell>
          <cell r="N175">
            <v>0</v>
          </cell>
          <cell r="R175">
            <v>0</v>
          </cell>
          <cell r="V175">
            <v>0</v>
          </cell>
          <cell r="X175">
            <v>0</v>
          </cell>
          <cell r="Y175">
            <v>0</v>
          </cell>
        </row>
        <row r="176">
          <cell r="G176">
            <v>0</v>
          </cell>
          <cell r="H176">
            <v>0</v>
          </cell>
          <cell r="I176">
            <v>0</v>
          </cell>
          <cell r="J176">
            <v>0</v>
          </cell>
          <cell r="N176">
            <v>0</v>
          </cell>
          <cell r="R176">
            <v>0</v>
          </cell>
          <cell r="V176">
            <v>0</v>
          </cell>
          <cell r="X176">
            <v>0</v>
          </cell>
          <cell r="Y176">
            <v>0</v>
          </cell>
        </row>
        <row r="177">
          <cell r="G177">
            <v>0</v>
          </cell>
          <cell r="H177">
            <v>0</v>
          </cell>
          <cell r="I177">
            <v>0</v>
          </cell>
          <cell r="J177">
            <v>0</v>
          </cell>
          <cell r="N177">
            <v>0</v>
          </cell>
          <cell r="R177">
            <v>0</v>
          </cell>
          <cell r="V177">
            <v>0</v>
          </cell>
          <cell r="X177">
            <v>0</v>
          </cell>
          <cell r="Y177">
            <v>0</v>
          </cell>
        </row>
        <row r="178">
          <cell r="G178">
            <v>0</v>
          </cell>
          <cell r="H178">
            <v>0</v>
          </cell>
          <cell r="I178">
            <v>0</v>
          </cell>
          <cell r="J178">
            <v>0</v>
          </cell>
          <cell r="N178">
            <v>0</v>
          </cell>
          <cell r="R178">
            <v>0</v>
          </cell>
          <cell r="V178">
            <v>0</v>
          </cell>
          <cell r="X178">
            <v>0</v>
          </cell>
          <cell r="Y178">
            <v>0</v>
          </cell>
        </row>
        <row r="179">
          <cell r="G179">
            <v>0</v>
          </cell>
          <cell r="H179">
            <v>0</v>
          </cell>
          <cell r="I179">
            <v>0</v>
          </cell>
          <cell r="J179">
            <v>0</v>
          </cell>
          <cell r="N179">
            <v>0</v>
          </cell>
          <cell r="R179">
            <v>0</v>
          </cell>
          <cell r="V179">
            <v>0</v>
          </cell>
          <cell r="X179">
            <v>0</v>
          </cell>
          <cell r="Y179">
            <v>0</v>
          </cell>
        </row>
        <row r="180">
          <cell r="G180">
            <v>0</v>
          </cell>
          <cell r="H180">
            <v>0</v>
          </cell>
          <cell r="I180">
            <v>0</v>
          </cell>
          <cell r="J180">
            <v>0</v>
          </cell>
          <cell r="N180">
            <v>0</v>
          </cell>
          <cell r="R180">
            <v>0</v>
          </cell>
          <cell r="V180">
            <v>0</v>
          </cell>
          <cell r="X180">
            <v>0</v>
          </cell>
          <cell r="Y180">
            <v>0</v>
          </cell>
        </row>
        <row r="181">
          <cell r="G181">
            <v>0</v>
          </cell>
          <cell r="H181">
            <v>0</v>
          </cell>
          <cell r="I181">
            <v>0</v>
          </cell>
          <cell r="J181">
            <v>0</v>
          </cell>
          <cell r="N181">
            <v>0</v>
          </cell>
          <cell r="R181">
            <v>0</v>
          </cell>
          <cell r="V181">
            <v>0</v>
          </cell>
          <cell r="X181">
            <v>0</v>
          </cell>
          <cell r="Y181">
            <v>0</v>
          </cell>
        </row>
        <row r="182">
          <cell r="G182">
            <v>0</v>
          </cell>
          <cell r="H182">
            <v>0</v>
          </cell>
          <cell r="I182">
            <v>0</v>
          </cell>
          <cell r="J182">
            <v>0</v>
          </cell>
          <cell r="N182">
            <v>0</v>
          </cell>
          <cell r="R182">
            <v>0</v>
          </cell>
          <cell r="V182">
            <v>0</v>
          </cell>
          <cell r="X182">
            <v>0</v>
          </cell>
          <cell r="Y182">
            <v>0</v>
          </cell>
        </row>
        <row r="183">
          <cell r="G183">
            <v>0</v>
          </cell>
          <cell r="H183">
            <v>0</v>
          </cell>
          <cell r="I183">
            <v>0</v>
          </cell>
          <cell r="J183">
            <v>0</v>
          </cell>
          <cell r="N183">
            <v>0</v>
          </cell>
          <cell r="R183">
            <v>0</v>
          </cell>
          <cell r="V183">
            <v>0</v>
          </cell>
          <cell r="X183">
            <v>0</v>
          </cell>
          <cell r="Y183">
            <v>0</v>
          </cell>
        </row>
        <row r="184">
          <cell r="G184">
            <v>0</v>
          </cell>
          <cell r="H184">
            <v>0</v>
          </cell>
          <cell r="I184">
            <v>0</v>
          </cell>
          <cell r="J184">
            <v>0</v>
          </cell>
          <cell r="N184">
            <v>0</v>
          </cell>
          <cell r="R184">
            <v>0</v>
          </cell>
          <cell r="V184">
            <v>0</v>
          </cell>
          <cell r="X184">
            <v>0</v>
          </cell>
          <cell r="Y184">
            <v>0</v>
          </cell>
        </row>
        <row r="185">
          <cell r="G185">
            <v>0</v>
          </cell>
          <cell r="H185">
            <v>0</v>
          </cell>
          <cell r="I185">
            <v>0</v>
          </cell>
          <cell r="J185">
            <v>0</v>
          </cell>
          <cell r="N185">
            <v>0</v>
          </cell>
          <cell r="R185">
            <v>0</v>
          </cell>
          <cell r="V185">
            <v>0</v>
          </cell>
          <cell r="X185">
            <v>0</v>
          </cell>
          <cell r="Y185">
            <v>0</v>
          </cell>
        </row>
        <row r="186">
          <cell r="G186">
            <v>0</v>
          </cell>
          <cell r="H186">
            <v>0</v>
          </cell>
          <cell r="I186">
            <v>0</v>
          </cell>
          <cell r="J186">
            <v>0</v>
          </cell>
          <cell r="N186">
            <v>0</v>
          </cell>
          <cell r="R186">
            <v>0</v>
          </cell>
          <cell r="V186">
            <v>0</v>
          </cell>
          <cell r="X186">
            <v>0</v>
          </cell>
          <cell r="Y186">
            <v>0</v>
          </cell>
        </row>
        <row r="187">
          <cell r="G187">
            <v>0</v>
          </cell>
          <cell r="H187">
            <v>0</v>
          </cell>
          <cell r="I187">
            <v>0</v>
          </cell>
          <cell r="J187">
            <v>0</v>
          </cell>
          <cell r="N187">
            <v>0</v>
          </cell>
          <cell r="R187">
            <v>0</v>
          </cell>
          <cell r="V187">
            <v>0</v>
          </cell>
          <cell r="X187">
            <v>0</v>
          </cell>
          <cell r="Y187">
            <v>0</v>
          </cell>
        </row>
        <row r="188">
          <cell r="G188">
            <v>0</v>
          </cell>
          <cell r="H188">
            <v>0</v>
          </cell>
          <cell r="I188">
            <v>0</v>
          </cell>
          <cell r="J188">
            <v>0</v>
          </cell>
          <cell r="N188">
            <v>0</v>
          </cell>
          <cell r="R188">
            <v>0</v>
          </cell>
          <cell r="V188">
            <v>0</v>
          </cell>
          <cell r="X188">
            <v>0</v>
          </cell>
          <cell r="Y188">
            <v>0</v>
          </cell>
        </row>
        <row r="189">
          <cell r="G189">
            <v>0</v>
          </cell>
          <cell r="H189">
            <v>0</v>
          </cell>
          <cell r="I189">
            <v>0</v>
          </cell>
          <cell r="J189">
            <v>0</v>
          </cell>
          <cell r="N189">
            <v>0</v>
          </cell>
          <cell r="R189">
            <v>0</v>
          </cell>
          <cell r="V189">
            <v>0</v>
          </cell>
          <cell r="X189">
            <v>0</v>
          </cell>
          <cell r="Y189">
            <v>0</v>
          </cell>
        </row>
        <row r="190">
          <cell r="G190">
            <v>0</v>
          </cell>
          <cell r="H190">
            <v>0</v>
          </cell>
          <cell r="I190">
            <v>0</v>
          </cell>
          <cell r="J190">
            <v>0</v>
          </cell>
          <cell r="N190">
            <v>0</v>
          </cell>
          <cell r="R190">
            <v>0</v>
          </cell>
          <cell r="V190">
            <v>0</v>
          </cell>
          <cell r="X190">
            <v>0</v>
          </cell>
          <cell r="Y190">
            <v>0</v>
          </cell>
        </row>
        <row r="191">
          <cell r="G191">
            <v>0</v>
          </cell>
          <cell r="H191">
            <v>0</v>
          </cell>
          <cell r="I191">
            <v>0</v>
          </cell>
          <cell r="J191">
            <v>0</v>
          </cell>
          <cell r="N191">
            <v>0</v>
          </cell>
          <cell r="R191">
            <v>0</v>
          </cell>
          <cell r="V191">
            <v>0</v>
          </cell>
          <cell r="X191">
            <v>0</v>
          </cell>
          <cell r="Y191">
            <v>0</v>
          </cell>
        </row>
        <row r="192">
          <cell r="G192">
            <v>0</v>
          </cell>
          <cell r="H192">
            <v>0</v>
          </cell>
          <cell r="I192">
            <v>0</v>
          </cell>
          <cell r="J192">
            <v>0</v>
          </cell>
          <cell r="N192">
            <v>0</v>
          </cell>
          <cell r="R192">
            <v>0</v>
          </cell>
          <cell r="V192">
            <v>0</v>
          </cell>
          <cell r="X192">
            <v>0</v>
          </cell>
          <cell r="Y192">
            <v>0</v>
          </cell>
        </row>
        <row r="193">
          <cell r="G193">
            <v>0</v>
          </cell>
          <cell r="H193">
            <v>0</v>
          </cell>
          <cell r="I193">
            <v>0</v>
          </cell>
          <cell r="J193">
            <v>0</v>
          </cell>
          <cell r="N193">
            <v>0</v>
          </cell>
          <cell r="R193">
            <v>0</v>
          </cell>
          <cell r="V193">
            <v>0</v>
          </cell>
          <cell r="X193">
            <v>0</v>
          </cell>
          <cell r="Y193">
            <v>0</v>
          </cell>
        </row>
        <row r="194">
          <cell r="G194">
            <v>0</v>
          </cell>
          <cell r="H194">
            <v>0</v>
          </cell>
          <cell r="I194">
            <v>0</v>
          </cell>
          <cell r="J194">
            <v>0</v>
          </cell>
          <cell r="N194">
            <v>0</v>
          </cell>
          <cell r="R194">
            <v>0</v>
          </cell>
          <cell r="V194">
            <v>0</v>
          </cell>
          <cell r="X194">
            <v>0</v>
          </cell>
          <cell r="Y194">
            <v>0</v>
          </cell>
        </row>
        <row r="195">
          <cell r="G195">
            <v>0</v>
          </cell>
          <cell r="H195">
            <v>0</v>
          </cell>
          <cell r="I195">
            <v>0</v>
          </cell>
          <cell r="J195">
            <v>0</v>
          </cell>
          <cell r="N195">
            <v>0</v>
          </cell>
          <cell r="R195">
            <v>0</v>
          </cell>
          <cell r="V195">
            <v>0</v>
          </cell>
          <cell r="X195">
            <v>0</v>
          </cell>
          <cell r="Y195">
            <v>0</v>
          </cell>
        </row>
        <row r="196">
          <cell r="G196">
            <v>0</v>
          </cell>
          <cell r="H196">
            <v>0</v>
          </cell>
          <cell r="I196">
            <v>0</v>
          </cell>
          <cell r="J196">
            <v>0</v>
          </cell>
          <cell r="N196">
            <v>0</v>
          </cell>
          <cell r="R196">
            <v>0</v>
          </cell>
          <cell r="V196">
            <v>0</v>
          </cell>
          <cell r="X196">
            <v>0</v>
          </cell>
          <cell r="Y196">
            <v>0</v>
          </cell>
        </row>
        <row r="197">
          <cell r="G197">
            <v>0</v>
          </cell>
          <cell r="H197">
            <v>0</v>
          </cell>
          <cell r="I197">
            <v>0</v>
          </cell>
          <cell r="J197">
            <v>0</v>
          </cell>
          <cell r="N197">
            <v>0</v>
          </cell>
          <cell r="R197">
            <v>0</v>
          </cell>
          <cell r="V197">
            <v>0</v>
          </cell>
          <cell r="X197">
            <v>0</v>
          </cell>
          <cell r="Y197">
            <v>0</v>
          </cell>
        </row>
        <row r="198">
          <cell r="G198">
            <v>0</v>
          </cell>
          <cell r="H198">
            <v>0</v>
          </cell>
          <cell r="I198">
            <v>0</v>
          </cell>
          <cell r="J198">
            <v>0</v>
          </cell>
          <cell r="N198">
            <v>0</v>
          </cell>
          <cell r="R198">
            <v>0</v>
          </cell>
          <cell r="V198">
            <v>0</v>
          </cell>
          <cell r="X198">
            <v>0</v>
          </cell>
          <cell r="Y198">
            <v>0</v>
          </cell>
        </row>
        <row r="199">
          <cell r="G199">
            <v>0</v>
          </cell>
          <cell r="H199">
            <v>0</v>
          </cell>
          <cell r="I199">
            <v>0</v>
          </cell>
          <cell r="J199">
            <v>0</v>
          </cell>
          <cell r="N199">
            <v>0</v>
          </cell>
          <cell r="R199">
            <v>0</v>
          </cell>
          <cell r="V199">
            <v>0</v>
          </cell>
          <cell r="X199">
            <v>0</v>
          </cell>
          <cell r="Y199">
            <v>0</v>
          </cell>
        </row>
        <row r="200">
          <cell r="G200">
            <v>0</v>
          </cell>
          <cell r="H200">
            <v>0</v>
          </cell>
          <cell r="I200">
            <v>0</v>
          </cell>
          <cell r="J200">
            <v>0</v>
          </cell>
          <cell r="N200">
            <v>0</v>
          </cell>
          <cell r="R200">
            <v>0</v>
          </cell>
          <cell r="V200">
            <v>0</v>
          </cell>
          <cell r="X200">
            <v>0</v>
          </cell>
          <cell r="Y200">
            <v>0</v>
          </cell>
        </row>
        <row r="201">
          <cell r="C201">
            <v>0</v>
          </cell>
          <cell r="D201">
            <v>0</v>
          </cell>
          <cell r="E201">
            <v>0</v>
          </cell>
          <cell r="F201">
            <v>0</v>
          </cell>
          <cell r="G201">
            <v>0</v>
          </cell>
          <cell r="H201">
            <v>0</v>
          </cell>
          <cell r="I201">
            <v>0</v>
          </cell>
          <cell r="J201">
            <v>0</v>
          </cell>
          <cell r="N201">
            <v>0</v>
          </cell>
          <cell r="R201">
            <v>0</v>
          </cell>
          <cell r="V201">
            <v>0</v>
          </cell>
        </row>
        <row r="202">
          <cell r="V202" t="str">
            <v/>
          </cell>
        </row>
        <row r="203">
          <cell r="C203">
            <v>7125</v>
          </cell>
          <cell r="D203">
            <v>7125</v>
          </cell>
          <cell r="E203">
            <v>7125</v>
          </cell>
          <cell r="F203">
            <v>7125</v>
          </cell>
          <cell r="G203">
            <v>0</v>
          </cell>
          <cell r="H203">
            <v>0</v>
          </cell>
          <cell r="I203">
            <v>0</v>
          </cell>
          <cell r="J203">
            <v>24</v>
          </cell>
          <cell r="N203">
            <v>0</v>
          </cell>
          <cell r="R203">
            <v>0</v>
          </cell>
          <cell r="V203">
            <v>0</v>
          </cell>
          <cell r="X203">
            <v>0</v>
          </cell>
          <cell r="Y203">
            <v>0</v>
          </cell>
        </row>
        <row r="204">
          <cell r="C204">
            <v>7125</v>
          </cell>
          <cell r="D204">
            <v>7125</v>
          </cell>
          <cell r="E204">
            <v>7125</v>
          </cell>
          <cell r="F204">
            <v>7125</v>
          </cell>
          <cell r="G204">
            <v>0</v>
          </cell>
          <cell r="H204">
            <v>0</v>
          </cell>
          <cell r="I204">
            <v>0</v>
          </cell>
          <cell r="J204">
            <v>24</v>
          </cell>
          <cell r="N204">
            <v>0</v>
          </cell>
          <cell r="R204">
            <v>0</v>
          </cell>
          <cell r="V204">
            <v>0</v>
          </cell>
          <cell r="X204">
            <v>0</v>
          </cell>
          <cell r="Y204">
            <v>0</v>
          </cell>
        </row>
        <row r="205">
          <cell r="C205">
            <v>7125</v>
          </cell>
          <cell r="D205">
            <v>7125</v>
          </cell>
          <cell r="E205">
            <v>7125</v>
          </cell>
          <cell r="F205">
            <v>7125</v>
          </cell>
          <cell r="G205">
            <v>0</v>
          </cell>
          <cell r="H205">
            <v>0</v>
          </cell>
          <cell r="I205">
            <v>0</v>
          </cell>
          <cell r="J205">
            <v>24</v>
          </cell>
          <cell r="N205">
            <v>0</v>
          </cell>
          <cell r="R205">
            <v>0</v>
          </cell>
          <cell r="V205">
            <v>0</v>
          </cell>
          <cell r="X205">
            <v>0</v>
          </cell>
          <cell r="Y205">
            <v>0</v>
          </cell>
        </row>
        <row r="206">
          <cell r="C206">
            <v>7125</v>
          </cell>
          <cell r="D206">
            <v>7125</v>
          </cell>
          <cell r="E206">
            <v>7125</v>
          </cell>
          <cell r="F206">
            <v>7134.5</v>
          </cell>
          <cell r="G206">
            <v>0</v>
          </cell>
          <cell r="H206">
            <v>9.5</v>
          </cell>
          <cell r="I206">
            <v>9.5</v>
          </cell>
          <cell r="J206">
            <v>14.5</v>
          </cell>
          <cell r="N206">
            <v>0</v>
          </cell>
          <cell r="R206">
            <v>0</v>
          </cell>
          <cell r="V206">
            <v>0</v>
          </cell>
          <cell r="X206">
            <v>0</v>
          </cell>
          <cell r="Y206">
            <v>0</v>
          </cell>
        </row>
        <row r="207">
          <cell r="C207">
            <v>7134.5</v>
          </cell>
          <cell r="D207">
            <v>7134.5</v>
          </cell>
          <cell r="E207">
            <v>7134.5</v>
          </cell>
          <cell r="F207">
            <v>7135</v>
          </cell>
          <cell r="G207">
            <v>0</v>
          </cell>
          <cell r="H207">
            <v>0.5</v>
          </cell>
          <cell r="I207">
            <v>0.5</v>
          </cell>
          <cell r="J207">
            <v>23.5</v>
          </cell>
          <cell r="N207">
            <v>0</v>
          </cell>
          <cell r="R207">
            <v>0</v>
          </cell>
          <cell r="V207">
            <v>0</v>
          </cell>
          <cell r="X207">
            <v>0</v>
          </cell>
          <cell r="Y207">
            <v>0</v>
          </cell>
        </row>
        <row r="208">
          <cell r="C208">
            <v>7135</v>
          </cell>
          <cell r="D208">
            <v>7135</v>
          </cell>
          <cell r="E208">
            <v>7135</v>
          </cell>
          <cell r="F208">
            <v>7135</v>
          </cell>
          <cell r="G208">
            <v>0</v>
          </cell>
          <cell r="H208">
            <v>0</v>
          </cell>
          <cell r="I208">
            <v>0</v>
          </cell>
          <cell r="J208">
            <v>24</v>
          </cell>
          <cell r="N208">
            <v>0</v>
          </cell>
          <cell r="R208">
            <v>0</v>
          </cell>
          <cell r="V208">
            <v>0</v>
          </cell>
          <cell r="X208">
            <v>0</v>
          </cell>
          <cell r="Y208">
            <v>0</v>
          </cell>
        </row>
        <row r="209">
          <cell r="C209">
            <v>7135</v>
          </cell>
          <cell r="D209">
            <v>7135</v>
          </cell>
          <cell r="E209">
            <v>7135</v>
          </cell>
          <cell r="F209">
            <v>7146</v>
          </cell>
          <cell r="G209">
            <v>0</v>
          </cell>
          <cell r="H209">
            <v>11</v>
          </cell>
          <cell r="I209">
            <v>11</v>
          </cell>
          <cell r="J209">
            <v>13</v>
          </cell>
          <cell r="N209">
            <v>0</v>
          </cell>
          <cell r="R209">
            <v>0</v>
          </cell>
          <cell r="V209">
            <v>0</v>
          </cell>
          <cell r="X209">
            <v>0</v>
          </cell>
          <cell r="Y209">
            <v>0</v>
          </cell>
        </row>
        <row r="210">
          <cell r="C210">
            <v>7146</v>
          </cell>
          <cell r="D210">
            <v>7155</v>
          </cell>
          <cell r="E210">
            <v>7155</v>
          </cell>
          <cell r="F210">
            <v>7160.8</v>
          </cell>
          <cell r="G210">
            <v>9</v>
          </cell>
          <cell r="H210">
            <v>5.8000000000001819</v>
          </cell>
          <cell r="I210">
            <v>14.800000000000182</v>
          </cell>
          <cell r="J210">
            <v>7.7499999999998224</v>
          </cell>
          <cell r="L210">
            <v>0.76736111111111116</v>
          </cell>
          <cell r="M210">
            <v>0.82291666666666663</v>
          </cell>
          <cell r="N210">
            <v>1.3333333333333313</v>
          </cell>
          <cell r="O210" t="str">
            <v>Cant start</v>
          </cell>
          <cell r="P210">
            <v>0.67569444444444438</v>
          </cell>
          <cell r="Q210">
            <v>0.68055555555555547</v>
          </cell>
          <cell r="R210">
            <v>0.11666666666666625</v>
          </cell>
          <cell r="S210" t="str">
            <v>Over head, tambah air radiator</v>
          </cell>
          <cell r="V210">
            <v>0</v>
          </cell>
          <cell r="X210">
            <v>1.4499999999999975</v>
          </cell>
          <cell r="Y210" t="str">
            <v>Cant start,Over head, tambah air radiator</v>
          </cell>
        </row>
        <row r="211">
          <cell r="C211">
            <v>7160.8</v>
          </cell>
          <cell r="D211">
            <v>7168</v>
          </cell>
          <cell r="E211">
            <v>7168</v>
          </cell>
          <cell r="F211">
            <v>7178</v>
          </cell>
          <cell r="G211">
            <v>7.1999999999998181</v>
          </cell>
          <cell r="H211">
            <v>10</v>
          </cell>
          <cell r="I211">
            <v>17.199999999999818</v>
          </cell>
          <cell r="J211">
            <v>4.8000000000001819</v>
          </cell>
          <cell r="L211">
            <v>0.84027777777777779</v>
          </cell>
          <cell r="M211">
            <v>0.86111111111111116</v>
          </cell>
          <cell r="N211">
            <v>0.50000000000000089</v>
          </cell>
          <cell r="P211">
            <v>0.79166666666666663</v>
          </cell>
          <cell r="Q211">
            <v>0.85416666666666663</v>
          </cell>
          <cell r="R211">
            <v>1.5</v>
          </cell>
          <cell r="S211" t="str">
            <v>Repaire lampu kerja</v>
          </cell>
          <cell r="V211">
            <v>0</v>
          </cell>
          <cell r="X211">
            <v>2.0000000000000009</v>
          </cell>
          <cell r="Y211" t="str">
            <v>Repaire lampu kerja</v>
          </cell>
        </row>
        <row r="212">
          <cell r="C212">
            <v>7178</v>
          </cell>
          <cell r="D212">
            <v>7185</v>
          </cell>
          <cell r="E212">
            <v>7185</v>
          </cell>
          <cell r="F212">
            <v>7185</v>
          </cell>
          <cell r="G212">
            <v>7</v>
          </cell>
          <cell r="H212">
            <v>0</v>
          </cell>
          <cell r="I212">
            <v>7</v>
          </cell>
          <cell r="J212">
            <v>16.25</v>
          </cell>
          <cell r="L212">
            <v>0.37152777777777773</v>
          </cell>
          <cell r="M212">
            <v>0.40277777777777773</v>
          </cell>
          <cell r="N212">
            <v>0.75</v>
          </cell>
          <cell r="O212" t="str">
            <v>Alarm mundur off</v>
          </cell>
          <cell r="R212">
            <v>0</v>
          </cell>
          <cell r="V212">
            <v>0</v>
          </cell>
          <cell r="X212">
            <v>0.75</v>
          </cell>
          <cell r="Y212" t="str">
            <v>Alarm mundur off</v>
          </cell>
        </row>
        <row r="213">
          <cell r="C213">
            <v>7185</v>
          </cell>
          <cell r="D213">
            <v>7194.5</v>
          </cell>
          <cell r="E213">
            <v>7194.5</v>
          </cell>
          <cell r="F213">
            <v>7194.5</v>
          </cell>
          <cell r="G213">
            <v>9.5</v>
          </cell>
          <cell r="H213">
            <v>0</v>
          </cell>
          <cell r="I213">
            <v>9.5</v>
          </cell>
          <cell r="J213">
            <v>14.5</v>
          </cell>
          <cell r="N213">
            <v>0</v>
          </cell>
          <cell r="R213">
            <v>0</v>
          </cell>
          <cell r="V213">
            <v>0</v>
          </cell>
          <cell r="X213">
            <v>0</v>
          </cell>
          <cell r="Y213">
            <v>0</v>
          </cell>
        </row>
        <row r="214">
          <cell r="C214">
            <v>7194.5</v>
          </cell>
          <cell r="D214">
            <v>7198.5</v>
          </cell>
          <cell r="E214">
            <v>7198.5</v>
          </cell>
          <cell r="F214">
            <v>7204</v>
          </cell>
          <cell r="G214">
            <v>4</v>
          </cell>
          <cell r="H214">
            <v>5.5</v>
          </cell>
          <cell r="I214">
            <v>9.5</v>
          </cell>
          <cell r="J214">
            <v>14.333333333333334</v>
          </cell>
          <cell r="L214">
            <v>0.32291666666666669</v>
          </cell>
          <cell r="M214">
            <v>0.3298611111111111</v>
          </cell>
          <cell r="N214">
            <v>0.16666666666666607</v>
          </cell>
          <cell r="O214" t="str">
            <v>Oil engine low</v>
          </cell>
          <cell r="R214">
            <v>0</v>
          </cell>
          <cell r="V214">
            <v>0</v>
          </cell>
          <cell r="X214">
            <v>0.16666666666666607</v>
          </cell>
          <cell r="Y214" t="str">
            <v>Oil engine low</v>
          </cell>
        </row>
        <row r="215">
          <cell r="C215">
            <v>7204</v>
          </cell>
          <cell r="D215">
            <v>7204</v>
          </cell>
          <cell r="E215">
            <v>7204</v>
          </cell>
          <cell r="F215">
            <v>7208.7</v>
          </cell>
          <cell r="G215">
            <v>0</v>
          </cell>
          <cell r="H215">
            <v>4.6999999999998181</v>
          </cell>
          <cell r="I215">
            <v>4.6999999999998181</v>
          </cell>
          <cell r="J215">
            <v>19.300000000000182</v>
          </cell>
          <cell r="N215">
            <v>0</v>
          </cell>
          <cell r="R215">
            <v>0</v>
          </cell>
          <cell r="X215">
            <v>0</v>
          </cell>
          <cell r="Y215">
            <v>0</v>
          </cell>
        </row>
        <row r="216">
          <cell r="C216">
            <v>7208.7</v>
          </cell>
          <cell r="D216">
            <v>7215.2</v>
          </cell>
          <cell r="E216">
            <v>7215.2</v>
          </cell>
          <cell r="F216">
            <v>7215.2</v>
          </cell>
          <cell r="G216">
            <v>6.5</v>
          </cell>
          <cell r="H216">
            <v>0</v>
          </cell>
          <cell r="I216">
            <v>6.5</v>
          </cell>
          <cell r="J216">
            <v>16.75</v>
          </cell>
          <cell r="L216">
            <v>0.15625</v>
          </cell>
          <cell r="M216">
            <v>0.1875</v>
          </cell>
          <cell r="N216">
            <v>0.75</v>
          </cell>
          <cell r="O216" t="str">
            <v>Lampu kerja off</v>
          </cell>
          <cell r="R216">
            <v>0</v>
          </cell>
          <cell r="V216">
            <v>0</v>
          </cell>
          <cell r="X216">
            <v>0.75</v>
          </cell>
          <cell r="Y216" t="str">
            <v>Lampu kerja off</v>
          </cell>
        </row>
        <row r="217">
          <cell r="C217">
            <v>7215.2</v>
          </cell>
          <cell r="D217">
            <v>7224.2</v>
          </cell>
          <cell r="E217">
            <v>7224.2</v>
          </cell>
          <cell r="F217">
            <v>7228.5</v>
          </cell>
          <cell r="G217">
            <v>9</v>
          </cell>
          <cell r="H217">
            <v>4.3000000000001819</v>
          </cell>
          <cell r="I217">
            <v>13.300000000000182</v>
          </cell>
          <cell r="J217">
            <v>10.416666666666487</v>
          </cell>
          <cell r="L217">
            <v>0.81458333333333333</v>
          </cell>
          <cell r="M217">
            <v>0.82638888888888884</v>
          </cell>
          <cell r="N217">
            <v>0.28333333333333233</v>
          </cell>
          <cell r="O217" t="str">
            <v>Repaire lampu kerja</v>
          </cell>
          <cell r="R217">
            <v>0</v>
          </cell>
          <cell r="V217">
            <v>0</v>
          </cell>
          <cell r="X217">
            <v>0.28333333333333233</v>
          </cell>
          <cell r="Y217" t="str">
            <v>Repaire lampu kerja</v>
          </cell>
        </row>
        <row r="218">
          <cell r="C218">
            <v>7228.5</v>
          </cell>
          <cell r="D218">
            <v>7237</v>
          </cell>
          <cell r="E218">
            <v>7237</v>
          </cell>
          <cell r="F218">
            <v>7245</v>
          </cell>
          <cell r="G218">
            <v>8.5</v>
          </cell>
          <cell r="H218">
            <v>8</v>
          </cell>
          <cell r="I218">
            <v>16.5</v>
          </cell>
          <cell r="J218">
            <v>7.25</v>
          </cell>
          <cell r="L218">
            <v>0.34375</v>
          </cell>
          <cell r="M218">
            <v>0.35416666666666669</v>
          </cell>
          <cell r="N218">
            <v>0.25000000000000044</v>
          </cell>
          <cell r="O218" t="str">
            <v>Pedal gas abnormal</v>
          </cell>
          <cell r="R218">
            <v>0</v>
          </cell>
          <cell r="V218">
            <v>0</v>
          </cell>
          <cell r="X218">
            <v>0.25000000000000044</v>
          </cell>
          <cell r="Y218" t="str">
            <v>Pedal gas abnormal</v>
          </cell>
        </row>
        <row r="219">
          <cell r="C219">
            <v>7245</v>
          </cell>
          <cell r="D219">
            <v>7253</v>
          </cell>
          <cell r="E219">
            <v>7253</v>
          </cell>
          <cell r="F219">
            <v>7263</v>
          </cell>
          <cell r="G219">
            <v>8</v>
          </cell>
          <cell r="H219">
            <v>10</v>
          </cell>
          <cell r="I219">
            <v>18</v>
          </cell>
          <cell r="J219">
            <v>5.5</v>
          </cell>
          <cell r="L219">
            <v>0.69791666666666663</v>
          </cell>
          <cell r="M219">
            <v>0.71875</v>
          </cell>
          <cell r="N219">
            <v>0.50000000000000089</v>
          </cell>
          <cell r="O219" t="str">
            <v>Hose tilt bocor</v>
          </cell>
          <cell r="R219">
            <v>0</v>
          </cell>
          <cell r="V219">
            <v>0</v>
          </cell>
          <cell r="X219">
            <v>0.50000000000000089</v>
          </cell>
          <cell r="Y219" t="str">
            <v>Hose tilt bocor</v>
          </cell>
        </row>
        <row r="220">
          <cell r="C220">
            <v>7263</v>
          </cell>
          <cell r="D220">
            <v>7267</v>
          </cell>
          <cell r="E220">
            <v>7267</v>
          </cell>
          <cell r="F220">
            <v>7267</v>
          </cell>
          <cell r="G220">
            <v>4</v>
          </cell>
          <cell r="H220">
            <v>0</v>
          </cell>
          <cell r="I220">
            <v>4</v>
          </cell>
          <cell r="J220">
            <v>20</v>
          </cell>
          <cell r="N220">
            <v>0</v>
          </cell>
          <cell r="R220">
            <v>0</v>
          </cell>
          <cell r="V220">
            <v>0</v>
          </cell>
          <cell r="X220">
            <v>0</v>
          </cell>
          <cell r="Y220">
            <v>0</v>
          </cell>
        </row>
        <row r="221">
          <cell r="C221">
            <v>7267</v>
          </cell>
          <cell r="D221">
            <v>7267</v>
          </cell>
          <cell r="E221">
            <v>7267</v>
          </cell>
          <cell r="F221">
            <v>7278</v>
          </cell>
          <cell r="G221">
            <v>0</v>
          </cell>
          <cell r="H221">
            <v>11</v>
          </cell>
          <cell r="I221">
            <v>11</v>
          </cell>
          <cell r="J221">
            <v>13</v>
          </cell>
          <cell r="N221">
            <v>0</v>
          </cell>
          <cell r="R221">
            <v>0</v>
          </cell>
          <cell r="V221">
            <v>0</v>
          </cell>
          <cell r="X221">
            <v>0</v>
          </cell>
          <cell r="Y221">
            <v>0</v>
          </cell>
        </row>
        <row r="222">
          <cell r="C222">
            <v>7278</v>
          </cell>
          <cell r="D222">
            <v>7287</v>
          </cell>
          <cell r="E222">
            <v>7287</v>
          </cell>
          <cell r="F222">
            <v>7297</v>
          </cell>
          <cell r="G222">
            <v>9</v>
          </cell>
          <cell r="H222">
            <v>10</v>
          </cell>
          <cell r="I222">
            <v>19</v>
          </cell>
          <cell r="J222">
            <v>5</v>
          </cell>
          <cell r="N222">
            <v>0</v>
          </cell>
          <cell r="R222">
            <v>0</v>
          </cell>
          <cell r="V222">
            <v>0</v>
          </cell>
          <cell r="X222">
            <v>0</v>
          </cell>
          <cell r="Y222">
            <v>0</v>
          </cell>
        </row>
        <row r="223">
          <cell r="C223">
            <v>7297</v>
          </cell>
          <cell r="D223">
            <v>7301</v>
          </cell>
          <cell r="E223">
            <v>7301</v>
          </cell>
          <cell r="F223">
            <v>7301</v>
          </cell>
          <cell r="G223">
            <v>4</v>
          </cell>
          <cell r="H223">
            <v>0</v>
          </cell>
          <cell r="I223">
            <v>4</v>
          </cell>
          <cell r="J223">
            <v>20</v>
          </cell>
          <cell r="N223">
            <v>0</v>
          </cell>
          <cell r="R223">
            <v>0</v>
          </cell>
          <cell r="V223">
            <v>0</v>
          </cell>
          <cell r="X223">
            <v>0</v>
          </cell>
          <cell r="Y223">
            <v>0</v>
          </cell>
        </row>
        <row r="224">
          <cell r="C224">
            <v>7301</v>
          </cell>
          <cell r="D224">
            <v>7309</v>
          </cell>
          <cell r="E224">
            <v>7309</v>
          </cell>
          <cell r="F224">
            <v>7320</v>
          </cell>
          <cell r="G224">
            <v>8</v>
          </cell>
          <cell r="H224">
            <v>11</v>
          </cell>
          <cell r="I224">
            <v>19</v>
          </cell>
          <cell r="J224">
            <v>4.9166666666666679</v>
          </cell>
          <cell r="L224">
            <v>0.85416666666666663</v>
          </cell>
          <cell r="M224">
            <v>0.85763888888888884</v>
          </cell>
          <cell r="N224">
            <v>8.3333333333333037E-2</v>
          </cell>
          <cell r="O224" t="str">
            <v>Water radiator low</v>
          </cell>
          <cell r="R224">
            <v>0</v>
          </cell>
          <cell r="V224">
            <v>0</v>
          </cell>
          <cell r="X224">
            <v>8.3333333333333037E-2</v>
          </cell>
          <cell r="Y224" t="str">
            <v>Water radiator low</v>
          </cell>
        </row>
        <row r="225">
          <cell r="C225">
            <v>7320</v>
          </cell>
          <cell r="D225">
            <v>7321</v>
          </cell>
          <cell r="E225">
            <v>7321</v>
          </cell>
          <cell r="F225">
            <v>7321</v>
          </cell>
          <cell r="G225">
            <v>1</v>
          </cell>
          <cell r="H225">
            <v>0</v>
          </cell>
          <cell r="I225">
            <v>1</v>
          </cell>
          <cell r="J225">
            <v>17.133333333333333</v>
          </cell>
          <cell r="L225">
            <v>0.30763888888888891</v>
          </cell>
          <cell r="M225">
            <v>0.55208333333333337</v>
          </cell>
          <cell r="N225">
            <v>5.8666666666666671</v>
          </cell>
          <cell r="O225" t="str">
            <v>Ac hot</v>
          </cell>
          <cell r="R225">
            <v>0</v>
          </cell>
          <cell r="V225">
            <v>0</v>
          </cell>
          <cell r="X225">
            <v>5.8666666666666671</v>
          </cell>
          <cell r="Y225" t="str">
            <v>Ac hot</v>
          </cell>
        </row>
        <row r="226">
          <cell r="C226">
            <v>7321</v>
          </cell>
          <cell r="D226">
            <v>7330</v>
          </cell>
          <cell r="E226">
            <v>7330</v>
          </cell>
          <cell r="F226">
            <v>7340</v>
          </cell>
          <cell r="G226">
            <v>9</v>
          </cell>
          <cell r="H226">
            <v>10</v>
          </cell>
          <cell r="I226">
            <v>19</v>
          </cell>
          <cell r="J226">
            <v>4.8999999999999986</v>
          </cell>
          <cell r="L226">
            <v>0.79513888888888884</v>
          </cell>
          <cell r="M226">
            <v>0.7993055555555556</v>
          </cell>
          <cell r="N226">
            <v>0.10000000000000231</v>
          </cell>
          <cell r="O226" t="str">
            <v>Perbaikan lampu kerja</v>
          </cell>
          <cell r="R226">
            <v>0</v>
          </cell>
          <cell r="V226">
            <v>0</v>
          </cell>
          <cell r="X226">
            <v>0.10000000000000231</v>
          </cell>
          <cell r="Y226" t="str">
            <v>Perbaikan lampu kerja</v>
          </cell>
        </row>
        <row r="227">
          <cell r="C227">
            <v>7340</v>
          </cell>
          <cell r="D227">
            <v>7348</v>
          </cell>
          <cell r="E227">
            <v>7348</v>
          </cell>
          <cell r="F227">
            <v>7360</v>
          </cell>
          <cell r="G227">
            <v>8</v>
          </cell>
          <cell r="H227">
            <v>12</v>
          </cell>
          <cell r="I227">
            <v>20</v>
          </cell>
          <cell r="J227">
            <v>4</v>
          </cell>
          <cell r="N227">
            <v>0</v>
          </cell>
          <cell r="R227">
            <v>0</v>
          </cell>
          <cell r="V227">
            <v>0</v>
          </cell>
          <cell r="X227">
            <v>0</v>
          </cell>
          <cell r="Y227">
            <v>0</v>
          </cell>
        </row>
        <row r="228">
          <cell r="C228">
            <v>7360</v>
          </cell>
          <cell r="D228">
            <v>7368</v>
          </cell>
          <cell r="E228">
            <v>7368</v>
          </cell>
          <cell r="F228">
            <v>7368</v>
          </cell>
          <cell r="G228">
            <v>8</v>
          </cell>
          <cell r="H228">
            <v>0</v>
          </cell>
          <cell r="I228">
            <v>8</v>
          </cell>
          <cell r="J228">
            <v>16</v>
          </cell>
          <cell r="N228">
            <v>0</v>
          </cell>
          <cell r="R228">
            <v>0</v>
          </cell>
          <cell r="V228">
            <v>0</v>
          </cell>
          <cell r="X228">
            <v>0</v>
          </cell>
          <cell r="Y228">
            <v>0</v>
          </cell>
        </row>
        <row r="229">
          <cell r="C229">
            <v>7368</v>
          </cell>
          <cell r="D229">
            <v>7374</v>
          </cell>
          <cell r="E229">
            <v>7374</v>
          </cell>
          <cell r="F229">
            <v>7385</v>
          </cell>
          <cell r="G229">
            <v>6</v>
          </cell>
          <cell r="H229">
            <v>11</v>
          </cell>
          <cell r="I229">
            <v>17</v>
          </cell>
          <cell r="J229">
            <v>3.6666666666666679</v>
          </cell>
          <cell r="L229">
            <v>0.29166666666666669</v>
          </cell>
          <cell r="M229">
            <v>0.43055555555555558</v>
          </cell>
          <cell r="N229">
            <v>3.3333333333333335</v>
          </cell>
          <cell r="O229" t="str">
            <v>Ac abnormal</v>
          </cell>
          <cell r="R229">
            <v>0</v>
          </cell>
          <cell r="V229">
            <v>0</v>
          </cell>
          <cell r="X229">
            <v>3.3333333333333335</v>
          </cell>
          <cell r="Y229" t="str">
            <v>Ac abnormal</v>
          </cell>
        </row>
        <row r="230">
          <cell r="C230">
            <v>7385</v>
          </cell>
          <cell r="D230">
            <v>7392</v>
          </cell>
          <cell r="E230">
            <v>7392</v>
          </cell>
          <cell r="F230">
            <v>7392</v>
          </cell>
          <cell r="G230">
            <v>7</v>
          </cell>
          <cell r="H230">
            <v>0</v>
          </cell>
          <cell r="I230">
            <v>7</v>
          </cell>
          <cell r="J230">
            <v>17</v>
          </cell>
          <cell r="N230">
            <v>0</v>
          </cell>
          <cell r="R230">
            <v>0</v>
          </cell>
          <cell r="V230">
            <v>0</v>
          </cell>
          <cell r="X230">
            <v>0</v>
          </cell>
          <cell r="Y230">
            <v>0</v>
          </cell>
        </row>
        <row r="231">
          <cell r="C231">
            <v>7392</v>
          </cell>
          <cell r="D231">
            <v>7392</v>
          </cell>
          <cell r="E231">
            <v>7392</v>
          </cell>
          <cell r="F231">
            <v>7392</v>
          </cell>
          <cell r="G231">
            <v>0</v>
          </cell>
          <cell r="H231">
            <v>0</v>
          </cell>
          <cell r="I231">
            <v>0</v>
          </cell>
          <cell r="J231">
            <v>24</v>
          </cell>
          <cell r="K231" t="str">
            <v>Standby</v>
          </cell>
          <cell r="N231">
            <v>0</v>
          </cell>
          <cell r="R231">
            <v>0</v>
          </cell>
          <cell r="V231">
            <v>0</v>
          </cell>
          <cell r="X231">
            <v>0</v>
          </cell>
          <cell r="Y231">
            <v>0</v>
          </cell>
        </row>
        <row r="232">
          <cell r="C232">
            <v>7392</v>
          </cell>
          <cell r="D232">
            <v>7392</v>
          </cell>
          <cell r="E232">
            <v>7392</v>
          </cell>
          <cell r="F232">
            <v>7392</v>
          </cell>
          <cell r="G232">
            <v>0</v>
          </cell>
          <cell r="H232">
            <v>0</v>
          </cell>
          <cell r="I232">
            <v>0</v>
          </cell>
          <cell r="J232">
            <v>24</v>
          </cell>
          <cell r="K232" t="str">
            <v>Standby</v>
          </cell>
          <cell r="N232">
            <v>0</v>
          </cell>
          <cell r="R232">
            <v>0</v>
          </cell>
          <cell r="V232">
            <v>0</v>
          </cell>
          <cell r="X232">
            <v>0</v>
          </cell>
          <cell r="Y232">
            <v>0</v>
          </cell>
        </row>
        <row r="233">
          <cell r="C233">
            <v>7392</v>
          </cell>
          <cell r="D233">
            <v>7392</v>
          </cell>
          <cell r="E233">
            <v>7392</v>
          </cell>
          <cell r="F233">
            <v>7392</v>
          </cell>
          <cell r="G233">
            <v>0</v>
          </cell>
          <cell r="H233">
            <v>0</v>
          </cell>
          <cell r="I233">
            <v>0</v>
          </cell>
          <cell r="J233">
            <v>24</v>
          </cell>
          <cell r="K233" t="str">
            <v>Standby</v>
          </cell>
          <cell r="N233">
            <v>0</v>
          </cell>
          <cell r="R233">
            <v>0</v>
          </cell>
          <cell r="V233">
            <v>0</v>
          </cell>
          <cell r="X233">
            <v>0</v>
          </cell>
          <cell r="Y233">
            <v>0</v>
          </cell>
        </row>
        <row r="234">
          <cell r="C234">
            <v>7125</v>
          </cell>
          <cell r="D234">
            <v>7392</v>
          </cell>
          <cell r="E234">
            <v>7125</v>
          </cell>
          <cell r="F234">
            <v>7392</v>
          </cell>
          <cell r="G234">
            <v>132.69999999999982</v>
          </cell>
          <cell r="H234">
            <v>134.30000000000018</v>
          </cell>
          <cell r="I234">
            <v>267</v>
          </cell>
          <cell r="J234">
            <v>461.4666666666667</v>
          </cell>
          <cell r="N234">
            <v>13.91666666666667</v>
          </cell>
          <cell r="R234">
            <v>1.6166666666666663</v>
          </cell>
          <cell r="V234">
            <v>0</v>
          </cell>
        </row>
        <row r="235">
          <cell r="V235" t="str">
            <v/>
          </cell>
        </row>
        <row r="236">
          <cell r="C236">
            <v>8337.5</v>
          </cell>
          <cell r="D236">
            <v>8337.5</v>
          </cell>
          <cell r="E236">
            <v>8337.5</v>
          </cell>
          <cell r="F236">
            <v>8337.5</v>
          </cell>
          <cell r="G236">
            <v>0</v>
          </cell>
          <cell r="H236">
            <v>0</v>
          </cell>
          <cell r="I236">
            <v>0</v>
          </cell>
          <cell r="J236">
            <v>24</v>
          </cell>
          <cell r="N236">
            <v>0</v>
          </cell>
          <cell r="R236">
            <v>0</v>
          </cell>
          <cell r="V236">
            <v>0</v>
          </cell>
          <cell r="X236">
            <v>0</v>
          </cell>
          <cell r="Y236">
            <v>0</v>
          </cell>
        </row>
        <row r="237">
          <cell r="C237">
            <v>8337.5</v>
          </cell>
          <cell r="D237">
            <v>8337.5</v>
          </cell>
          <cell r="E237">
            <v>8337.5</v>
          </cell>
          <cell r="F237">
            <v>8337.5</v>
          </cell>
          <cell r="G237">
            <v>0</v>
          </cell>
          <cell r="H237">
            <v>0</v>
          </cell>
          <cell r="I237">
            <v>0</v>
          </cell>
          <cell r="J237">
            <v>24</v>
          </cell>
          <cell r="N237">
            <v>0</v>
          </cell>
          <cell r="R237">
            <v>0</v>
          </cell>
          <cell r="V237">
            <v>0</v>
          </cell>
          <cell r="X237">
            <v>0</v>
          </cell>
          <cell r="Y237">
            <v>0</v>
          </cell>
        </row>
        <row r="238">
          <cell r="C238">
            <v>8337.5</v>
          </cell>
          <cell r="D238">
            <v>8337.5</v>
          </cell>
          <cell r="E238">
            <v>8337.5</v>
          </cell>
          <cell r="F238">
            <v>8337.5</v>
          </cell>
          <cell r="G238">
            <v>0</v>
          </cell>
          <cell r="H238">
            <v>0</v>
          </cell>
          <cell r="I238">
            <v>0</v>
          </cell>
          <cell r="J238">
            <v>24</v>
          </cell>
          <cell r="N238">
            <v>0</v>
          </cell>
          <cell r="R238">
            <v>0</v>
          </cell>
          <cell r="V238">
            <v>0</v>
          </cell>
          <cell r="X238">
            <v>0</v>
          </cell>
          <cell r="Y238">
            <v>0</v>
          </cell>
        </row>
        <row r="239">
          <cell r="C239">
            <v>8337.5</v>
          </cell>
          <cell r="D239">
            <v>8337.5</v>
          </cell>
          <cell r="E239">
            <v>8337.5</v>
          </cell>
          <cell r="F239">
            <v>8337.5</v>
          </cell>
          <cell r="G239">
            <v>0</v>
          </cell>
          <cell r="H239">
            <v>0</v>
          </cell>
          <cell r="I239">
            <v>0</v>
          </cell>
          <cell r="J239">
            <v>24</v>
          </cell>
          <cell r="N239">
            <v>0</v>
          </cell>
          <cell r="R239">
            <v>0</v>
          </cell>
          <cell r="V239">
            <v>0</v>
          </cell>
          <cell r="X239">
            <v>0</v>
          </cell>
          <cell r="Y239">
            <v>0</v>
          </cell>
        </row>
        <row r="240">
          <cell r="C240">
            <v>8337.5</v>
          </cell>
          <cell r="D240">
            <v>8337.5</v>
          </cell>
          <cell r="E240">
            <v>8337.5</v>
          </cell>
          <cell r="F240">
            <v>8340</v>
          </cell>
          <cell r="G240">
            <v>0</v>
          </cell>
          <cell r="H240">
            <v>2.5</v>
          </cell>
          <cell r="I240">
            <v>2.5</v>
          </cell>
          <cell r="J240">
            <v>19.5</v>
          </cell>
          <cell r="L240">
            <v>0.78125</v>
          </cell>
          <cell r="M240">
            <v>0.86458333333333337</v>
          </cell>
          <cell r="N240">
            <v>2.0000000000000009</v>
          </cell>
          <cell r="O240" t="str">
            <v>Lampu kerja mati semua</v>
          </cell>
          <cell r="R240">
            <v>0</v>
          </cell>
          <cell r="V240">
            <v>0</v>
          </cell>
          <cell r="X240">
            <v>2.0000000000000009</v>
          </cell>
          <cell r="Y240" t="str">
            <v>Lampu kerja mati semua</v>
          </cell>
        </row>
        <row r="241">
          <cell r="C241">
            <v>8340</v>
          </cell>
          <cell r="D241">
            <v>8340</v>
          </cell>
          <cell r="E241">
            <v>8340</v>
          </cell>
          <cell r="F241">
            <v>8340</v>
          </cell>
          <cell r="G241">
            <v>0</v>
          </cell>
          <cell r="H241">
            <v>0</v>
          </cell>
          <cell r="I241">
            <v>0</v>
          </cell>
          <cell r="J241">
            <v>24</v>
          </cell>
          <cell r="N241">
            <v>0</v>
          </cell>
          <cell r="R241">
            <v>0</v>
          </cell>
          <cell r="V241">
            <v>0</v>
          </cell>
          <cell r="X241">
            <v>0</v>
          </cell>
          <cell r="Y241">
            <v>0</v>
          </cell>
        </row>
        <row r="242">
          <cell r="C242">
            <v>8340</v>
          </cell>
          <cell r="D242">
            <v>8340</v>
          </cell>
          <cell r="E242">
            <v>8340</v>
          </cell>
          <cell r="F242">
            <v>8340</v>
          </cell>
          <cell r="G242">
            <v>0</v>
          </cell>
          <cell r="H242">
            <v>0</v>
          </cell>
          <cell r="I242">
            <v>0</v>
          </cell>
          <cell r="J242">
            <v>24</v>
          </cell>
          <cell r="N242">
            <v>0</v>
          </cell>
          <cell r="R242">
            <v>0</v>
          </cell>
          <cell r="V242">
            <v>0</v>
          </cell>
          <cell r="X242">
            <v>0</v>
          </cell>
          <cell r="Y242">
            <v>0</v>
          </cell>
        </row>
        <row r="243">
          <cell r="C243">
            <v>8340</v>
          </cell>
          <cell r="D243">
            <v>8347</v>
          </cell>
          <cell r="E243">
            <v>8347</v>
          </cell>
          <cell r="F243">
            <v>8347</v>
          </cell>
          <cell r="G243">
            <v>7</v>
          </cell>
          <cell r="H243">
            <v>0</v>
          </cell>
          <cell r="I243">
            <v>7</v>
          </cell>
          <cell r="J243">
            <v>16.75</v>
          </cell>
          <cell r="L243">
            <v>0.37291666666666662</v>
          </cell>
          <cell r="M243">
            <v>0.3833333333333333</v>
          </cell>
          <cell r="N243">
            <v>0.25000000000000044</v>
          </cell>
          <cell r="O243" t="str">
            <v>Cant start</v>
          </cell>
          <cell r="V243">
            <v>0</v>
          </cell>
          <cell r="X243">
            <v>0.25000000000000044</v>
          </cell>
          <cell r="Y243" t="str">
            <v>Cant start</v>
          </cell>
        </row>
        <row r="244">
          <cell r="C244">
            <v>8347</v>
          </cell>
          <cell r="D244">
            <v>8348</v>
          </cell>
          <cell r="E244">
            <v>8348</v>
          </cell>
          <cell r="F244">
            <v>8348</v>
          </cell>
          <cell r="G244">
            <v>1</v>
          </cell>
          <cell r="H244">
            <v>0</v>
          </cell>
          <cell r="I244">
            <v>1</v>
          </cell>
          <cell r="J244">
            <v>23</v>
          </cell>
          <cell r="N244">
            <v>0</v>
          </cell>
          <cell r="V244">
            <v>0</v>
          </cell>
          <cell r="X244">
            <v>0</v>
          </cell>
          <cell r="Y244">
            <v>0</v>
          </cell>
        </row>
        <row r="245">
          <cell r="C245">
            <v>8348</v>
          </cell>
          <cell r="D245">
            <v>8357</v>
          </cell>
          <cell r="E245">
            <v>8357</v>
          </cell>
          <cell r="F245">
            <v>8366.5</v>
          </cell>
          <cell r="G245">
            <v>9</v>
          </cell>
          <cell r="H245">
            <v>9.5</v>
          </cell>
          <cell r="I245">
            <v>18.5</v>
          </cell>
          <cell r="J245">
            <v>5.3333333333333321</v>
          </cell>
          <cell r="L245">
            <v>0.30208333333333331</v>
          </cell>
          <cell r="M245">
            <v>0.30902777777777779</v>
          </cell>
          <cell r="N245">
            <v>0.16666666666666741</v>
          </cell>
          <cell r="O245" t="str">
            <v>Cant start</v>
          </cell>
          <cell r="V245">
            <v>0</v>
          </cell>
          <cell r="X245">
            <v>0.16666666666666741</v>
          </cell>
          <cell r="Y245" t="str">
            <v>Cant start</v>
          </cell>
        </row>
        <row r="246">
          <cell r="C246">
            <v>8366.5</v>
          </cell>
          <cell r="D246">
            <v>8374</v>
          </cell>
          <cell r="E246">
            <v>8374</v>
          </cell>
          <cell r="F246">
            <v>8385</v>
          </cell>
          <cell r="G246">
            <v>7.5</v>
          </cell>
          <cell r="H246">
            <v>11</v>
          </cell>
          <cell r="I246">
            <v>18.5</v>
          </cell>
          <cell r="J246">
            <v>5.5</v>
          </cell>
          <cell r="N246">
            <v>0</v>
          </cell>
          <cell r="V246">
            <v>0</v>
          </cell>
          <cell r="X246">
            <v>0</v>
          </cell>
          <cell r="Y246">
            <v>0</v>
          </cell>
        </row>
        <row r="247">
          <cell r="C247">
            <v>8385</v>
          </cell>
          <cell r="D247">
            <v>8395</v>
          </cell>
          <cell r="E247">
            <v>8395</v>
          </cell>
          <cell r="F247">
            <v>8404</v>
          </cell>
          <cell r="G247">
            <v>10</v>
          </cell>
          <cell r="H247">
            <v>9</v>
          </cell>
          <cell r="I247">
            <v>19</v>
          </cell>
          <cell r="J247">
            <v>5</v>
          </cell>
          <cell r="N247">
            <v>0</v>
          </cell>
          <cell r="V247">
            <v>0</v>
          </cell>
          <cell r="X247">
            <v>0</v>
          </cell>
          <cell r="Y247">
            <v>0</v>
          </cell>
        </row>
        <row r="248">
          <cell r="C248">
            <v>8404</v>
          </cell>
          <cell r="D248">
            <v>8412.5</v>
          </cell>
          <cell r="E248">
            <v>8412.5</v>
          </cell>
          <cell r="F248">
            <v>8423</v>
          </cell>
          <cell r="G248">
            <v>8.5</v>
          </cell>
          <cell r="H248">
            <v>10.5</v>
          </cell>
          <cell r="I248">
            <v>19</v>
          </cell>
          <cell r="J248">
            <v>5</v>
          </cell>
          <cell r="N248">
            <v>0</v>
          </cell>
          <cell r="V248">
            <v>0</v>
          </cell>
          <cell r="X248">
            <v>0</v>
          </cell>
          <cell r="Y248">
            <v>0</v>
          </cell>
        </row>
        <row r="249">
          <cell r="C249">
            <v>8423</v>
          </cell>
          <cell r="D249">
            <v>8431.7999999999993</v>
          </cell>
          <cell r="E249">
            <v>8431.7999999999993</v>
          </cell>
          <cell r="F249">
            <v>8434</v>
          </cell>
          <cell r="G249">
            <v>8.7999999999992724</v>
          </cell>
          <cell r="H249">
            <v>2.2000000000007276</v>
          </cell>
          <cell r="I249">
            <v>11</v>
          </cell>
          <cell r="J249">
            <v>9.4333333333333336</v>
          </cell>
          <cell r="L249">
            <v>0.14305555555555557</v>
          </cell>
          <cell r="M249">
            <v>0.29166666666666669</v>
          </cell>
          <cell r="N249">
            <v>3.5666666666666664</v>
          </cell>
          <cell r="O249" t="str">
            <v>Oil hydrolick bocor</v>
          </cell>
          <cell r="V249">
            <v>0</v>
          </cell>
          <cell r="X249">
            <v>3.5666666666666664</v>
          </cell>
          <cell r="Y249" t="str">
            <v>Oil hydrolick bocor</v>
          </cell>
        </row>
        <row r="250">
          <cell r="C250">
            <v>8434</v>
          </cell>
          <cell r="D250">
            <v>8440.5</v>
          </cell>
          <cell r="E250">
            <v>8440.5</v>
          </cell>
          <cell r="F250">
            <v>8449</v>
          </cell>
          <cell r="G250">
            <v>6.5</v>
          </cell>
          <cell r="H250">
            <v>8.5</v>
          </cell>
          <cell r="I250">
            <v>15</v>
          </cell>
          <cell r="J250">
            <v>8</v>
          </cell>
          <cell r="L250">
            <v>0.29166666666666669</v>
          </cell>
          <cell r="M250">
            <v>0.33333333333333331</v>
          </cell>
          <cell r="N250">
            <v>0.99999999999999911</v>
          </cell>
          <cell r="O250" t="str">
            <v>Tilt blit bocor</v>
          </cell>
          <cell r="R250">
            <v>0</v>
          </cell>
          <cell r="V250">
            <v>0</v>
          </cell>
          <cell r="X250">
            <v>0.99999999999999911</v>
          </cell>
          <cell r="Y250" t="str">
            <v>Tilt blit bocor</v>
          </cell>
        </row>
        <row r="251">
          <cell r="C251">
            <v>8449</v>
          </cell>
          <cell r="D251">
            <v>8459</v>
          </cell>
          <cell r="E251">
            <v>8459</v>
          </cell>
          <cell r="F251">
            <v>8467.5</v>
          </cell>
          <cell r="G251">
            <v>10</v>
          </cell>
          <cell r="H251">
            <v>8.5</v>
          </cell>
          <cell r="I251">
            <v>18.5</v>
          </cell>
          <cell r="J251">
            <v>5.5</v>
          </cell>
          <cell r="N251">
            <v>0</v>
          </cell>
          <cell r="R251">
            <v>0</v>
          </cell>
          <cell r="V251">
            <v>0</v>
          </cell>
          <cell r="X251">
            <v>0</v>
          </cell>
          <cell r="Y251">
            <v>0</v>
          </cell>
        </row>
        <row r="252">
          <cell r="C252">
            <v>8467.5</v>
          </cell>
          <cell r="D252">
            <v>8476.5</v>
          </cell>
          <cell r="E252">
            <v>8476.5</v>
          </cell>
          <cell r="F252">
            <v>8476.5</v>
          </cell>
          <cell r="G252">
            <v>9</v>
          </cell>
          <cell r="H252">
            <v>0</v>
          </cell>
          <cell r="I252">
            <v>9</v>
          </cell>
          <cell r="J252">
            <v>15</v>
          </cell>
          <cell r="N252">
            <v>0</v>
          </cell>
          <cell r="R252">
            <v>0</v>
          </cell>
          <cell r="V252">
            <v>0</v>
          </cell>
          <cell r="X252">
            <v>0</v>
          </cell>
          <cell r="Y252">
            <v>0</v>
          </cell>
        </row>
        <row r="253">
          <cell r="C253">
            <v>8476.5</v>
          </cell>
          <cell r="D253">
            <v>8481</v>
          </cell>
          <cell r="E253">
            <v>8481</v>
          </cell>
          <cell r="F253">
            <v>8490.1</v>
          </cell>
          <cell r="G253">
            <v>4.5</v>
          </cell>
          <cell r="H253">
            <v>9.1000000000003638</v>
          </cell>
          <cell r="I253">
            <v>13.600000000000364</v>
          </cell>
          <cell r="J253">
            <v>10.399999999999636</v>
          </cell>
          <cell r="N253">
            <v>0</v>
          </cell>
          <cell r="R253">
            <v>0</v>
          </cell>
          <cell r="V253">
            <v>0</v>
          </cell>
          <cell r="X253">
            <v>0</v>
          </cell>
          <cell r="Y253">
            <v>0</v>
          </cell>
        </row>
        <row r="254">
          <cell r="C254">
            <v>8490.1</v>
          </cell>
          <cell r="D254">
            <v>8499.7000000000007</v>
          </cell>
          <cell r="E254">
            <v>8499.7000000000007</v>
          </cell>
          <cell r="F254">
            <v>8505</v>
          </cell>
          <cell r="G254">
            <v>9.6000000000003638</v>
          </cell>
          <cell r="H254">
            <v>5.2999999999992724</v>
          </cell>
          <cell r="I254">
            <v>14.899999999999636</v>
          </cell>
          <cell r="J254">
            <v>7.6000000000003638</v>
          </cell>
          <cell r="L254">
            <v>0.45833333333333331</v>
          </cell>
          <cell r="M254">
            <v>0.5</v>
          </cell>
          <cell r="N254">
            <v>1.0000000000000004</v>
          </cell>
          <cell r="O254" t="str">
            <v>Ac hot</v>
          </cell>
          <cell r="P254">
            <v>4.1666666666666664E-2</v>
          </cell>
          <cell r="Q254">
            <v>6.25E-2</v>
          </cell>
          <cell r="R254">
            <v>0.5</v>
          </cell>
          <cell r="S254" t="str">
            <v>PsII</v>
          </cell>
          <cell r="V254">
            <v>0</v>
          </cell>
          <cell r="X254">
            <v>1.5000000000000004</v>
          </cell>
          <cell r="Y254" t="str">
            <v>Ac hot,PsII</v>
          </cell>
        </row>
        <row r="255">
          <cell r="C255">
            <v>8505</v>
          </cell>
          <cell r="D255">
            <v>8508</v>
          </cell>
          <cell r="E255">
            <v>8508</v>
          </cell>
          <cell r="F255">
            <v>8508</v>
          </cell>
          <cell r="G255">
            <v>3</v>
          </cell>
          <cell r="H255">
            <v>0</v>
          </cell>
          <cell r="I255">
            <v>3</v>
          </cell>
          <cell r="J255">
            <v>21</v>
          </cell>
          <cell r="N255">
            <v>0</v>
          </cell>
          <cell r="R255">
            <v>0</v>
          </cell>
          <cell r="V255">
            <v>0</v>
          </cell>
          <cell r="X255">
            <v>0</v>
          </cell>
          <cell r="Y255">
            <v>0</v>
          </cell>
        </row>
        <row r="256">
          <cell r="C256">
            <v>8508</v>
          </cell>
          <cell r="D256">
            <v>8508</v>
          </cell>
          <cell r="E256">
            <v>8508</v>
          </cell>
          <cell r="F256">
            <v>8508</v>
          </cell>
          <cell r="G256">
            <v>0</v>
          </cell>
          <cell r="H256">
            <v>0</v>
          </cell>
          <cell r="I256">
            <v>0</v>
          </cell>
          <cell r="J256">
            <v>24</v>
          </cell>
          <cell r="N256">
            <v>0</v>
          </cell>
          <cell r="R256">
            <v>0</v>
          </cell>
          <cell r="V256">
            <v>0</v>
          </cell>
          <cell r="X256">
            <v>0</v>
          </cell>
          <cell r="Y256">
            <v>0</v>
          </cell>
        </row>
        <row r="257">
          <cell r="C257">
            <v>8508</v>
          </cell>
          <cell r="D257">
            <v>8508</v>
          </cell>
          <cell r="E257">
            <v>8508</v>
          </cell>
          <cell r="F257">
            <v>8508</v>
          </cell>
          <cell r="G257">
            <v>0</v>
          </cell>
          <cell r="H257">
            <v>0</v>
          </cell>
          <cell r="I257">
            <v>0</v>
          </cell>
          <cell r="J257">
            <v>24</v>
          </cell>
          <cell r="N257">
            <v>0</v>
          </cell>
          <cell r="R257">
            <v>0</v>
          </cell>
          <cell r="V257">
            <v>0</v>
          </cell>
          <cell r="X257">
            <v>0</v>
          </cell>
          <cell r="Y257">
            <v>0</v>
          </cell>
        </row>
        <row r="258">
          <cell r="C258">
            <v>8508</v>
          </cell>
          <cell r="D258">
            <v>8517</v>
          </cell>
          <cell r="E258">
            <v>8517</v>
          </cell>
          <cell r="F258">
            <v>8526.4</v>
          </cell>
          <cell r="G258">
            <v>9</v>
          </cell>
          <cell r="H258">
            <v>9.3999999999996362</v>
          </cell>
          <cell r="I258">
            <v>18.399999999999636</v>
          </cell>
          <cell r="J258">
            <v>5.6000000000003638</v>
          </cell>
          <cell r="N258">
            <v>0</v>
          </cell>
          <cell r="R258">
            <v>0</v>
          </cell>
          <cell r="V258">
            <v>0</v>
          </cell>
          <cell r="X258">
            <v>0</v>
          </cell>
          <cell r="Y258">
            <v>0</v>
          </cell>
        </row>
        <row r="259">
          <cell r="C259">
            <v>8526.4</v>
          </cell>
          <cell r="D259">
            <v>8533</v>
          </cell>
          <cell r="E259">
            <v>8533</v>
          </cell>
          <cell r="F259">
            <v>8533</v>
          </cell>
          <cell r="G259">
            <v>6.6000000000003638</v>
          </cell>
          <cell r="H259">
            <v>0</v>
          </cell>
          <cell r="I259">
            <v>6.6000000000003638</v>
          </cell>
          <cell r="J259">
            <v>17.399999999999636</v>
          </cell>
          <cell r="N259">
            <v>0</v>
          </cell>
          <cell r="R259">
            <v>0</v>
          </cell>
          <cell r="V259">
            <v>0</v>
          </cell>
          <cell r="X259">
            <v>0</v>
          </cell>
          <cell r="Y259">
            <v>0</v>
          </cell>
        </row>
        <row r="260">
          <cell r="C260">
            <v>8533</v>
          </cell>
          <cell r="D260">
            <v>8543</v>
          </cell>
          <cell r="E260">
            <v>8543</v>
          </cell>
          <cell r="F260">
            <v>8553.5</v>
          </cell>
          <cell r="G260">
            <v>10</v>
          </cell>
          <cell r="H260">
            <v>10.5</v>
          </cell>
          <cell r="I260">
            <v>20.5</v>
          </cell>
          <cell r="J260">
            <v>3.5</v>
          </cell>
          <cell r="N260">
            <v>0</v>
          </cell>
          <cell r="R260">
            <v>0</v>
          </cell>
          <cell r="V260">
            <v>0</v>
          </cell>
          <cell r="X260">
            <v>0</v>
          </cell>
          <cell r="Y260">
            <v>0</v>
          </cell>
        </row>
        <row r="261">
          <cell r="C261">
            <v>8553.5</v>
          </cell>
          <cell r="D261">
            <v>8563</v>
          </cell>
          <cell r="E261">
            <v>8563</v>
          </cell>
          <cell r="F261">
            <v>8574</v>
          </cell>
          <cell r="G261">
            <v>9.5</v>
          </cell>
          <cell r="H261">
            <v>11</v>
          </cell>
          <cell r="I261">
            <v>20.5</v>
          </cell>
          <cell r="J261">
            <v>3.5</v>
          </cell>
          <cell r="N261">
            <v>0</v>
          </cell>
          <cell r="R261">
            <v>0</v>
          </cell>
          <cell r="V261">
            <v>0</v>
          </cell>
          <cell r="X261">
            <v>0</v>
          </cell>
          <cell r="Y261">
            <v>0</v>
          </cell>
        </row>
        <row r="262">
          <cell r="C262">
            <v>8574</v>
          </cell>
          <cell r="D262">
            <v>8584</v>
          </cell>
          <cell r="E262">
            <v>8584</v>
          </cell>
          <cell r="F262">
            <v>8594</v>
          </cell>
          <cell r="G262">
            <v>10</v>
          </cell>
          <cell r="H262">
            <v>10</v>
          </cell>
          <cell r="I262">
            <v>20</v>
          </cell>
          <cell r="J262">
            <v>4</v>
          </cell>
          <cell r="N262">
            <v>0</v>
          </cell>
          <cell r="R262">
            <v>0</v>
          </cell>
          <cell r="V262">
            <v>0</v>
          </cell>
          <cell r="X262">
            <v>0</v>
          </cell>
          <cell r="Y262">
            <v>0</v>
          </cell>
        </row>
        <row r="263">
          <cell r="C263">
            <v>8594</v>
          </cell>
          <cell r="D263">
            <v>8603</v>
          </cell>
          <cell r="E263">
            <v>8603</v>
          </cell>
          <cell r="F263">
            <v>8605.5</v>
          </cell>
          <cell r="G263">
            <v>9</v>
          </cell>
          <cell r="H263">
            <v>2.5</v>
          </cell>
          <cell r="I263">
            <v>11.5</v>
          </cell>
          <cell r="J263">
            <v>10.116666666666788</v>
          </cell>
          <cell r="L263">
            <v>0.96180555555555547</v>
          </cell>
          <cell r="M263">
            <v>6.1111111111111116E-2</v>
          </cell>
          <cell r="N263">
            <v>2.3833333333332121</v>
          </cell>
          <cell r="O263" t="str">
            <v>Hose seal bocor</v>
          </cell>
          <cell r="R263">
            <v>0</v>
          </cell>
          <cell r="V263">
            <v>0</v>
          </cell>
          <cell r="X263">
            <v>2.3833333333332121</v>
          </cell>
          <cell r="Y263" t="str">
            <v>Hose seal bocor</v>
          </cell>
        </row>
        <row r="264">
          <cell r="C264">
            <v>8605.5</v>
          </cell>
          <cell r="D264">
            <v>8605.5</v>
          </cell>
          <cell r="E264">
            <v>8605.5</v>
          </cell>
          <cell r="F264">
            <v>8605.5</v>
          </cell>
          <cell r="G264">
            <v>0</v>
          </cell>
          <cell r="H264">
            <v>0</v>
          </cell>
          <cell r="I264">
            <v>0</v>
          </cell>
          <cell r="J264">
            <v>24</v>
          </cell>
          <cell r="K264" t="str">
            <v>Standby</v>
          </cell>
          <cell r="N264">
            <v>0</v>
          </cell>
          <cell r="R264">
            <v>0</v>
          </cell>
          <cell r="V264">
            <v>0</v>
          </cell>
          <cell r="X264">
            <v>0</v>
          </cell>
          <cell r="Y264">
            <v>0</v>
          </cell>
        </row>
        <row r="265">
          <cell r="C265">
            <v>8605.5</v>
          </cell>
          <cell r="D265">
            <v>8605.5</v>
          </cell>
          <cell r="E265">
            <v>8605.5</v>
          </cell>
          <cell r="F265">
            <v>8605.5</v>
          </cell>
          <cell r="G265">
            <v>0</v>
          </cell>
          <cell r="H265">
            <v>0</v>
          </cell>
          <cell r="I265">
            <v>0</v>
          </cell>
          <cell r="J265">
            <v>24</v>
          </cell>
          <cell r="K265" t="str">
            <v>Standby</v>
          </cell>
          <cell r="N265">
            <v>0</v>
          </cell>
          <cell r="R265">
            <v>0</v>
          </cell>
          <cell r="V265">
            <v>0</v>
          </cell>
          <cell r="X265">
            <v>0</v>
          </cell>
          <cell r="Y265">
            <v>0</v>
          </cell>
        </row>
        <row r="266">
          <cell r="C266">
            <v>8605.5</v>
          </cell>
          <cell r="D266">
            <v>8605.5</v>
          </cell>
          <cell r="E266">
            <v>8605.5</v>
          </cell>
          <cell r="F266">
            <v>8605.5</v>
          </cell>
          <cell r="G266">
            <v>0</v>
          </cell>
          <cell r="H266">
            <v>0</v>
          </cell>
          <cell r="I266">
            <v>0</v>
          </cell>
          <cell r="J266">
            <v>24</v>
          </cell>
          <cell r="K266" t="str">
            <v>Standby</v>
          </cell>
          <cell r="N266">
            <v>0</v>
          </cell>
          <cell r="V266">
            <v>0</v>
          </cell>
          <cell r="X266">
            <v>0</v>
          </cell>
          <cell r="Y266">
            <v>0</v>
          </cell>
        </row>
        <row r="267">
          <cell r="C267">
            <v>8337.5</v>
          </cell>
          <cell r="D267">
            <v>8605.5</v>
          </cell>
          <cell r="E267">
            <v>8337.5</v>
          </cell>
          <cell r="F267">
            <v>8605.5</v>
          </cell>
          <cell r="G267">
            <v>148.5</v>
          </cell>
          <cell r="H267">
            <v>119.5</v>
          </cell>
          <cell r="I267">
            <v>268</v>
          </cell>
          <cell r="J267">
            <v>465.13333333333344</v>
          </cell>
          <cell r="N267">
            <v>10.366666666666546</v>
          </cell>
          <cell r="R267">
            <v>0.5</v>
          </cell>
          <cell r="V267">
            <v>0</v>
          </cell>
        </row>
        <row r="268">
          <cell r="V268" t="str">
            <v/>
          </cell>
        </row>
        <row r="269">
          <cell r="C269">
            <v>132.5</v>
          </cell>
          <cell r="D269">
            <v>141</v>
          </cell>
          <cell r="E269">
            <v>141</v>
          </cell>
          <cell r="F269">
            <v>145</v>
          </cell>
          <cell r="G269">
            <v>8.5</v>
          </cell>
          <cell r="H269">
            <v>4</v>
          </cell>
          <cell r="I269">
            <v>12.5</v>
          </cell>
          <cell r="J269">
            <v>11</v>
          </cell>
          <cell r="L269">
            <v>0.91666666666666663</v>
          </cell>
          <cell r="M269">
            <v>0.9375</v>
          </cell>
          <cell r="N269">
            <v>0.50000000000000089</v>
          </cell>
          <cell r="O269" t="str">
            <v>Pin riper hilang</v>
          </cell>
          <cell r="R269">
            <v>0</v>
          </cell>
          <cell r="V269">
            <v>0</v>
          </cell>
          <cell r="X269">
            <v>0.50000000000000089</v>
          </cell>
          <cell r="Y269" t="str">
            <v>Pin riper hilang</v>
          </cell>
        </row>
        <row r="270">
          <cell r="C270">
            <v>145</v>
          </cell>
          <cell r="D270">
            <v>153.5</v>
          </cell>
          <cell r="E270">
            <v>153.5</v>
          </cell>
          <cell r="F270">
            <v>164</v>
          </cell>
          <cell r="G270">
            <v>8.5</v>
          </cell>
          <cell r="H270">
            <v>10.5</v>
          </cell>
          <cell r="I270">
            <v>19</v>
          </cell>
          <cell r="J270">
            <v>4.8333333333333357</v>
          </cell>
          <cell r="L270">
            <v>0.83333333333333337</v>
          </cell>
          <cell r="M270">
            <v>0.84027777777777779</v>
          </cell>
          <cell r="N270">
            <v>0.16666666666666607</v>
          </cell>
          <cell r="O270" t="str">
            <v>Baut kendor,riper hilang</v>
          </cell>
          <cell r="R270">
            <v>0</v>
          </cell>
          <cell r="V270">
            <v>0</v>
          </cell>
          <cell r="X270">
            <v>0.16666666666666607</v>
          </cell>
          <cell r="Y270" t="str">
            <v>Baut kendor,riper hilang</v>
          </cell>
        </row>
        <row r="271">
          <cell r="C271">
            <v>164</v>
          </cell>
          <cell r="D271">
            <v>171</v>
          </cell>
          <cell r="E271">
            <v>171</v>
          </cell>
          <cell r="F271">
            <v>181.5</v>
          </cell>
          <cell r="G271">
            <v>7</v>
          </cell>
          <cell r="H271">
            <v>10.5</v>
          </cell>
          <cell r="I271">
            <v>17.5</v>
          </cell>
          <cell r="J271">
            <v>6.5</v>
          </cell>
          <cell r="N271">
            <v>0</v>
          </cell>
          <cell r="R271">
            <v>0</v>
          </cell>
          <cell r="V271">
            <v>0</v>
          </cell>
          <cell r="X271">
            <v>0</v>
          </cell>
          <cell r="Y271">
            <v>0</v>
          </cell>
        </row>
        <row r="272">
          <cell r="C272">
            <v>181.5</v>
          </cell>
          <cell r="D272">
            <v>189</v>
          </cell>
          <cell r="E272">
            <v>189</v>
          </cell>
          <cell r="F272">
            <v>200</v>
          </cell>
          <cell r="G272">
            <v>7.5</v>
          </cell>
          <cell r="H272">
            <v>11</v>
          </cell>
          <cell r="I272">
            <v>18.5</v>
          </cell>
          <cell r="J272">
            <v>5.5</v>
          </cell>
          <cell r="N272">
            <v>0</v>
          </cell>
          <cell r="R272">
            <v>0</v>
          </cell>
          <cell r="V272">
            <v>0</v>
          </cell>
          <cell r="X272">
            <v>0</v>
          </cell>
          <cell r="Y272">
            <v>0</v>
          </cell>
        </row>
        <row r="273">
          <cell r="C273">
            <v>200</v>
          </cell>
          <cell r="D273">
            <v>208</v>
          </cell>
          <cell r="E273">
            <v>208</v>
          </cell>
          <cell r="F273">
            <v>211</v>
          </cell>
          <cell r="G273">
            <v>8</v>
          </cell>
          <cell r="H273">
            <v>3</v>
          </cell>
          <cell r="I273">
            <v>11</v>
          </cell>
          <cell r="J273">
            <v>12.833333333333332</v>
          </cell>
          <cell r="L273">
            <v>0.85763888888888884</v>
          </cell>
          <cell r="M273">
            <v>0.86458333333333337</v>
          </cell>
          <cell r="N273">
            <v>0.16666666666666874</v>
          </cell>
          <cell r="O273" t="str">
            <v>Lampu kerja off semua</v>
          </cell>
          <cell r="R273">
            <v>0</v>
          </cell>
          <cell r="V273">
            <v>0</v>
          </cell>
          <cell r="X273">
            <v>0.16666666666666874</v>
          </cell>
          <cell r="Y273" t="str">
            <v>Lampu kerja off semua</v>
          </cell>
        </row>
        <row r="274">
          <cell r="C274">
            <v>211</v>
          </cell>
          <cell r="D274">
            <v>211</v>
          </cell>
          <cell r="E274">
            <v>211</v>
          </cell>
          <cell r="F274">
            <v>211</v>
          </cell>
          <cell r="G274">
            <v>0</v>
          </cell>
          <cell r="H274">
            <v>0</v>
          </cell>
          <cell r="I274">
            <v>0</v>
          </cell>
          <cell r="J274">
            <v>24</v>
          </cell>
          <cell r="N274">
            <v>0</v>
          </cell>
          <cell r="R274">
            <v>0</v>
          </cell>
          <cell r="V274">
            <v>0</v>
          </cell>
          <cell r="X274">
            <v>0</v>
          </cell>
          <cell r="Y274">
            <v>0</v>
          </cell>
        </row>
        <row r="275">
          <cell r="C275">
            <v>211</v>
          </cell>
          <cell r="D275">
            <v>211</v>
          </cell>
          <cell r="E275">
            <v>211</v>
          </cell>
          <cell r="F275">
            <v>221</v>
          </cell>
          <cell r="G275">
            <v>0</v>
          </cell>
          <cell r="H275">
            <v>10</v>
          </cell>
          <cell r="I275">
            <v>10</v>
          </cell>
          <cell r="J275">
            <v>14</v>
          </cell>
          <cell r="N275">
            <v>0</v>
          </cell>
          <cell r="R275">
            <v>0</v>
          </cell>
          <cell r="V275">
            <v>0</v>
          </cell>
          <cell r="X275">
            <v>0</v>
          </cell>
          <cell r="Y275">
            <v>0</v>
          </cell>
        </row>
        <row r="276">
          <cell r="C276">
            <v>221</v>
          </cell>
          <cell r="D276">
            <v>229</v>
          </cell>
          <cell r="E276">
            <v>229</v>
          </cell>
          <cell r="F276">
            <v>233</v>
          </cell>
          <cell r="G276">
            <v>8</v>
          </cell>
          <cell r="H276">
            <v>4</v>
          </cell>
          <cell r="I276">
            <v>12</v>
          </cell>
          <cell r="J276">
            <v>12</v>
          </cell>
          <cell r="N276">
            <v>0</v>
          </cell>
          <cell r="R276">
            <v>0</v>
          </cell>
          <cell r="V276">
            <v>0</v>
          </cell>
          <cell r="X276">
            <v>0</v>
          </cell>
          <cell r="Y276">
            <v>0</v>
          </cell>
        </row>
        <row r="277">
          <cell r="C277">
            <v>233</v>
          </cell>
          <cell r="D277">
            <v>233</v>
          </cell>
          <cell r="E277">
            <v>233</v>
          </cell>
          <cell r="F277">
            <v>244</v>
          </cell>
          <cell r="G277">
            <v>0</v>
          </cell>
          <cell r="H277">
            <v>11</v>
          </cell>
          <cell r="I277">
            <v>11</v>
          </cell>
          <cell r="J277">
            <v>13</v>
          </cell>
          <cell r="N277">
            <v>0</v>
          </cell>
          <cell r="R277">
            <v>0</v>
          </cell>
          <cell r="V277">
            <v>0</v>
          </cell>
          <cell r="X277">
            <v>0</v>
          </cell>
          <cell r="Y277">
            <v>0</v>
          </cell>
        </row>
        <row r="278">
          <cell r="C278">
            <v>244</v>
          </cell>
          <cell r="D278">
            <v>252.2</v>
          </cell>
          <cell r="E278">
            <v>252.2</v>
          </cell>
          <cell r="F278">
            <v>263.5</v>
          </cell>
          <cell r="G278">
            <v>8.1999999999999886</v>
          </cell>
          <cell r="H278">
            <v>11.300000000000011</v>
          </cell>
          <cell r="I278">
            <v>19.5</v>
          </cell>
          <cell r="J278">
            <v>4.5</v>
          </cell>
          <cell r="N278">
            <v>0</v>
          </cell>
          <cell r="R278">
            <v>0</v>
          </cell>
          <cell r="V278">
            <v>0</v>
          </cell>
          <cell r="X278">
            <v>0</v>
          </cell>
          <cell r="Y278">
            <v>0</v>
          </cell>
        </row>
        <row r="279">
          <cell r="C279">
            <v>263.5</v>
          </cell>
          <cell r="D279">
            <v>267</v>
          </cell>
          <cell r="E279">
            <v>267</v>
          </cell>
          <cell r="F279">
            <v>276.8</v>
          </cell>
          <cell r="G279">
            <v>3.5</v>
          </cell>
          <cell r="H279">
            <v>9.8000000000000114</v>
          </cell>
          <cell r="I279">
            <v>13.300000000000011</v>
          </cell>
          <cell r="J279">
            <v>10.199999999999989</v>
          </cell>
          <cell r="L279">
            <v>0.82638888888888884</v>
          </cell>
          <cell r="M279">
            <v>0.84722222222222221</v>
          </cell>
          <cell r="N279">
            <v>0.50000000000000089</v>
          </cell>
          <cell r="O279" t="str">
            <v>Lapu kerja di atas kabin off</v>
          </cell>
          <cell r="R279">
            <v>0</v>
          </cell>
          <cell r="V279">
            <v>0</v>
          </cell>
          <cell r="X279">
            <v>0.50000000000000089</v>
          </cell>
          <cell r="Y279" t="str">
            <v>Lapu kerja di atas kabin off</v>
          </cell>
        </row>
        <row r="280">
          <cell r="C280">
            <v>276.8</v>
          </cell>
          <cell r="D280">
            <v>286</v>
          </cell>
          <cell r="E280">
            <v>286</v>
          </cell>
          <cell r="F280">
            <v>289.7</v>
          </cell>
          <cell r="G280">
            <v>9.1999999999999886</v>
          </cell>
          <cell r="H280">
            <v>3.6999999999999886</v>
          </cell>
          <cell r="I280">
            <v>12.899999999999977</v>
          </cell>
          <cell r="J280">
            <v>11.016666666666689</v>
          </cell>
          <cell r="L280">
            <v>0.37152777777777773</v>
          </cell>
          <cell r="M280">
            <v>0.375</v>
          </cell>
          <cell r="N280">
            <v>8.333333333333437E-2</v>
          </cell>
          <cell r="O280" t="str">
            <v>Lampu kerja lepas</v>
          </cell>
          <cell r="R280">
            <v>0</v>
          </cell>
          <cell r="V280">
            <v>0</v>
          </cell>
          <cell r="X280">
            <v>8.333333333333437E-2</v>
          </cell>
          <cell r="Y280" t="str">
            <v>Lampu kerja lepas</v>
          </cell>
        </row>
        <row r="281">
          <cell r="C281">
            <v>289.7</v>
          </cell>
          <cell r="D281">
            <v>289.7</v>
          </cell>
          <cell r="E281">
            <v>289.7</v>
          </cell>
          <cell r="F281">
            <v>299</v>
          </cell>
          <cell r="G281">
            <v>0</v>
          </cell>
          <cell r="H281">
            <v>9.3000000000000114</v>
          </cell>
          <cell r="I281">
            <v>9.3000000000000114</v>
          </cell>
          <cell r="J281">
            <v>13.666666666666654</v>
          </cell>
          <cell r="L281">
            <v>0.91666666666666663</v>
          </cell>
          <cell r="M281">
            <v>0.92708333333333337</v>
          </cell>
          <cell r="N281">
            <v>0.25000000000000178</v>
          </cell>
          <cell r="O281" t="str">
            <v>Lampu kerja kabin lh pecah</v>
          </cell>
          <cell r="P281">
            <v>0.16666666666666666</v>
          </cell>
          <cell r="Q281">
            <v>0.19930555555555554</v>
          </cell>
          <cell r="R281">
            <v>0.78333333333333321</v>
          </cell>
          <cell r="S281" t="str">
            <v>Ps1</v>
          </cell>
          <cell r="V281">
            <v>0</v>
          </cell>
          <cell r="X281">
            <v>1.033333333333335</v>
          </cell>
          <cell r="Y281" t="str">
            <v>Lampu kerja kabin lh pecah,Ps1</v>
          </cell>
        </row>
        <row r="282">
          <cell r="C282">
            <v>299</v>
          </cell>
          <cell r="D282">
            <v>308</v>
          </cell>
          <cell r="E282">
            <v>308</v>
          </cell>
          <cell r="F282">
            <v>315</v>
          </cell>
          <cell r="G282">
            <v>9</v>
          </cell>
          <cell r="H282">
            <v>7</v>
          </cell>
          <cell r="I282">
            <v>16</v>
          </cell>
          <cell r="J282">
            <v>8</v>
          </cell>
          <cell r="N282">
            <v>0</v>
          </cell>
          <cell r="R282">
            <v>0</v>
          </cell>
          <cell r="V282">
            <v>0</v>
          </cell>
          <cell r="X282">
            <v>0</v>
          </cell>
          <cell r="Y282">
            <v>0</v>
          </cell>
        </row>
        <row r="283">
          <cell r="C283">
            <v>315</v>
          </cell>
          <cell r="D283">
            <v>323.5</v>
          </cell>
          <cell r="E283">
            <v>323.5</v>
          </cell>
          <cell r="F283">
            <v>333</v>
          </cell>
          <cell r="G283">
            <v>8.5</v>
          </cell>
          <cell r="H283">
            <v>9.5</v>
          </cell>
          <cell r="I283">
            <v>18</v>
          </cell>
          <cell r="J283">
            <v>5.5999999999999979</v>
          </cell>
          <cell r="L283">
            <v>0.95625000000000004</v>
          </cell>
          <cell r="M283">
            <v>0.97291666666666676</v>
          </cell>
          <cell r="N283">
            <v>0.40000000000000124</v>
          </cell>
          <cell r="O283" t="str">
            <v>Repaire lampu kerja</v>
          </cell>
          <cell r="R283">
            <v>0</v>
          </cell>
          <cell r="V283">
            <v>0</v>
          </cell>
          <cell r="X283">
            <v>0.40000000000000124</v>
          </cell>
          <cell r="Y283" t="str">
            <v>Repaire lampu kerja</v>
          </cell>
        </row>
        <row r="284">
          <cell r="C284">
            <v>333</v>
          </cell>
          <cell r="D284">
            <v>343.5</v>
          </cell>
          <cell r="E284">
            <v>343.5</v>
          </cell>
          <cell r="F284">
            <v>350</v>
          </cell>
          <cell r="G284">
            <v>10.5</v>
          </cell>
          <cell r="H284">
            <v>6.5</v>
          </cell>
          <cell r="I284">
            <v>17</v>
          </cell>
          <cell r="J284">
            <v>7</v>
          </cell>
          <cell r="N284">
            <v>0</v>
          </cell>
          <cell r="R284">
            <v>0</v>
          </cell>
          <cell r="V284">
            <v>0</v>
          </cell>
          <cell r="X284">
            <v>0</v>
          </cell>
          <cell r="Y284">
            <v>0</v>
          </cell>
        </row>
        <row r="285">
          <cell r="C285">
            <v>350</v>
          </cell>
          <cell r="D285">
            <v>359.5</v>
          </cell>
          <cell r="E285">
            <v>359.5</v>
          </cell>
          <cell r="F285">
            <v>366.5</v>
          </cell>
          <cell r="G285">
            <v>9.5</v>
          </cell>
          <cell r="H285">
            <v>7</v>
          </cell>
          <cell r="I285">
            <v>16.5</v>
          </cell>
          <cell r="J285">
            <v>6.4166666666666679</v>
          </cell>
          <cell r="L285">
            <v>0.78125</v>
          </cell>
          <cell r="M285">
            <v>0.82638888888888884</v>
          </cell>
          <cell r="N285">
            <v>1.0833333333333321</v>
          </cell>
          <cell r="O285" t="str">
            <v>Lampu kerja lepas</v>
          </cell>
          <cell r="R285">
            <v>0</v>
          </cell>
          <cell r="V285">
            <v>0</v>
          </cell>
          <cell r="X285">
            <v>1.0833333333333321</v>
          </cell>
          <cell r="Y285" t="str">
            <v>Lampu kerja lepas</v>
          </cell>
        </row>
        <row r="286">
          <cell r="C286">
            <v>366.5</v>
          </cell>
          <cell r="D286">
            <v>366.5</v>
          </cell>
          <cell r="E286">
            <v>366.5</v>
          </cell>
          <cell r="F286">
            <v>366.5</v>
          </cell>
          <cell r="G286">
            <v>0</v>
          </cell>
          <cell r="H286">
            <v>0</v>
          </cell>
          <cell r="I286">
            <v>0</v>
          </cell>
          <cell r="J286">
            <v>24</v>
          </cell>
          <cell r="N286">
            <v>0</v>
          </cell>
          <cell r="R286">
            <v>0</v>
          </cell>
          <cell r="V286">
            <v>0</v>
          </cell>
          <cell r="X286">
            <v>0</v>
          </cell>
          <cell r="Y286">
            <v>0</v>
          </cell>
        </row>
        <row r="287">
          <cell r="C287">
            <v>366.5</v>
          </cell>
          <cell r="D287">
            <v>372.5</v>
          </cell>
          <cell r="E287">
            <v>372.5</v>
          </cell>
          <cell r="F287">
            <v>374</v>
          </cell>
          <cell r="G287">
            <v>6</v>
          </cell>
          <cell r="H287">
            <v>1.5</v>
          </cell>
          <cell r="I287">
            <v>7.5</v>
          </cell>
          <cell r="J287">
            <v>16.5</v>
          </cell>
          <cell r="N287">
            <v>0</v>
          </cell>
          <cell r="R287">
            <v>0</v>
          </cell>
          <cell r="V287">
            <v>0</v>
          </cell>
          <cell r="X287">
            <v>0</v>
          </cell>
          <cell r="Y287">
            <v>0</v>
          </cell>
        </row>
        <row r="288">
          <cell r="C288">
            <v>374</v>
          </cell>
          <cell r="D288">
            <v>374</v>
          </cell>
          <cell r="E288">
            <v>374</v>
          </cell>
          <cell r="F288">
            <v>377</v>
          </cell>
          <cell r="G288">
            <v>0</v>
          </cell>
          <cell r="H288">
            <v>3</v>
          </cell>
          <cell r="I288">
            <v>3</v>
          </cell>
          <cell r="J288">
            <v>21</v>
          </cell>
          <cell r="N288">
            <v>0</v>
          </cell>
          <cell r="R288">
            <v>0</v>
          </cell>
          <cell r="V288">
            <v>0</v>
          </cell>
          <cell r="X288">
            <v>0</v>
          </cell>
          <cell r="Y288">
            <v>0</v>
          </cell>
        </row>
        <row r="289">
          <cell r="C289">
            <v>377</v>
          </cell>
          <cell r="D289">
            <v>377</v>
          </cell>
          <cell r="E289">
            <v>377</v>
          </cell>
          <cell r="F289">
            <v>377</v>
          </cell>
          <cell r="G289">
            <v>0</v>
          </cell>
          <cell r="H289">
            <v>0</v>
          </cell>
          <cell r="I289">
            <v>0</v>
          </cell>
          <cell r="J289">
            <v>24</v>
          </cell>
          <cell r="N289">
            <v>0</v>
          </cell>
          <cell r="R289">
            <v>0</v>
          </cell>
          <cell r="V289">
            <v>0</v>
          </cell>
          <cell r="X289">
            <v>0</v>
          </cell>
          <cell r="Y289">
            <v>0</v>
          </cell>
        </row>
        <row r="290">
          <cell r="C290">
            <v>377</v>
          </cell>
          <cell r="D290">
            <v>387</v>
          </cell>
          <cell r="E290">
            <v>387</v>
          </cell>
          <cell r="F290">
            <v>387</v>
          </cell>
          <cell r="G290">
            <v>10</v>
          </cell>
          <cell r="H290">
            <v>0</v>
          </cell>
          <cell r="I290">
            <v>10</v>
          </cell>
          <cell r="J290">
            <v>14</v>
          </cell>
          <cell r="N290">
            <v>0</v>
          </cell>
          <cell r="R290">
            <v>0</v>
          </cell>
          <cell r="V290">
            <v>0</v>
          </cell>
          <cell r="X290">
            <v>0</v>
          </cell>
          <cell r="Y290">
            <v>0</v>
          </cell>
        </row>
        <row r="291">
          <cell r="C291">
            <v>387</v>
          </cell>
          <cell r="D291">
            <v>396.5</v>
          </cell>
          <cell r="E291">
            <v>396.5</v>
          </cell>
          <cell r="F291">
            <v>397.5</v>
          </cell>
          <cell r="G291">
            <v>9.5</v>
          </cell>
          <cell r="H291">
            <v>1</v>
          </cell>
          <cell r="I291">
            <v>10.5</v>
          </cell>
          <cell r="J291">
            <v>13.333333333333334</v>
          </cell>
          <cell r="L291">
            <v>0.4513888888888889</v>
          </cell>
          <cell r="M291">
            <v>0.45833333333333331</v>
          </cell>
          <cell r="N291">
            <v>0.16666666666666607</v>
          </cell>
          <cell r="O291" t="str">
            <v>Ac hot</v>
          </cell>
          <cell r="R291">
            <v>0</v>
          </cell>
          <cell r="V291">
            <v>0</v>
          </cell>
          <cell r="X291">
            <v>0.16666666666666607</v>
          </cell>
          <cell r="Y291" t="str">
            <v>Ac hot</v>
          </cell>
        </row>
        <row r="292">
          <cell r="C292">
            <v>397.5</v>
          </cell>
          <cell r="D292">
            <v>401</v>
          </cell>
          <cell r="E292">
            <v>401</v>
          </cell>
          <cell r="F292">
            <v>401</v>
          </cell>
          <cell r="G292">
            <v>3.5</v>
          </cell>
          <cell r="H292">
            <v>0</v>
          </cell>
          <cell r="I292">
            <v>3.5</v>
          </cell>
          <cell r="J292">
            <v>20.5</v>
          </cell>
          <cell r="N292">
            <v>0</v>
          </cell>
          <cell r="R292">
            <v>0</v>
          </cell>
          <cell r="V292">
            <v>0</v>
          </cell>
          <cell r="X292">
            <v>0</v>
          </cell>
          <cell r="Y292">
            <v>0</v>
          </cell>
        </row>
        <row r="293">
          <cell r="C293">
            <v>401</v>
          </cell>
          <cell r="D293">
            <v>405.5</v>
          </cell>
          <cell r="E293">
            <v>405.5</v>
          </cell>
          <cell r="F293">
            <v>405.5</v>
          </cell>
          <cell r="G293">
            <v>4.5</v>
          </cell>
          <cell r="H293">
            <v>0</v>
          </cell>
          <cell r="I293">
            <v>4.5</v>
          </cell>
          <cell r="J293">
            <v>19.5</v>
          </cell>
          <cell r="N293">
            <v>0</v>
          </cell>
          <cell r="R293">
            <v>0</v>
          </cell>
          <cell r="V293">
            <v>0</v>
          </cell>
          <cell r="X293">
            <v>0</v>
          </cell>
          <cell r="Y293">
            <v>0</v>
          </cell>
        </row>
        <row r="294">
          <cell r="C294">
            <v>405.5</v>
          </cell>
          <cell r="D294">
            <v>414</v>
          </cell>
          <cell r="E294">
            <v>414</v>
          </cell>
          <cell r="F294">
            <v>424</v>
          </cell>
          <cell r="G294">
            <v>8.5</v>
          </cell>
          <cell r="H294">
            <v>10</v>
          </cell>
          <cell r="I294">
            <v>18.5</v>
          </cell>
          <cell r="J294">
            <v>4</v>
          </cell>
          <cell r="L294">
            <v>0.79166666666666663</v>
          </cell>
          <cell r="M294">
            <v>0.85416666666666663</v>
          </cell>
          <cell r="N294">
            <v>1.5</v>
          </cell>
          <cell r="O294" t="str">
            <v>Lampu kerja di atas kabin off</v>
          </cell>
          <cell r="R294">
            <v>0</v>
          </cell>
          <cell r="V294">
            <v>0</v>
          </cell>
          <cell r="X294">
            <v>1.5</v>
          </cell>
          <cell r="Y294" t="str">
            <v>Lampu kerja di atas kabin off</v>
          </cell>
        </row>
        <row r="295">
          <cell r="C295">
            <v>424</v>
          </cell>
          <cell r="D295">
            <v>430</v>
          </cell>
          <cell r="E295">
            <v>430</v>
          </cell>
          <cell r="F295">
            <v>430</v>
          </cell>
          <cell r="G295">
            <v>6</v>
          </cell>
          <cell r="H295">
            <v>0</v>
          </cell>
          <cell r="I295">
            <v>6</v>
          </cell>
          <cell r="J295">
            <v>18</v>
          </cell>
          <cell r="N295">
            <v>0</v>
          </cell>
          <cell r="R295">
            <v>0</v>
          </cell>
          <cell r="V295">
            <v>0</v>
          </cell>
          <cell r="X295">
            <v>0</v>
          </cell>
          <cell r="Y295">
            <v>0</v>
          </cell>
        </row>
        <row r="296">
          <cell r="C296">
            <v>430</v>
          </cell>
          <cell r="D296">
            <v>437</v>
          </cell>
          <cell r="E296">
            <v>437</v>
          </cell>
          <cell r="F296">
            <v>437</v>
          </cell>
          <cell r="G296">
            <v>7</v>
          </cell>
          <cell r="H296">
            <v>0</v>
          </cell>
          <cell r="I296">
            <v>7</v>
          </cell>
          <cell r="J296">
            <v>17</v>
          </cell>
          <cell r="N296">
            <v>0</v>
          </cell>
          <cell r="R296">
            <v>0</v>
          </cell>
          <cell r="V296">
            <v>0</v>
          </cell>
          <cell r="X296">
            <v>0</v>
          </cell>
          <cell r="Y296">
            <v>0</v>
          </cell>
        </row>
        <row r="297">
          <cell r="C297">
            <v>437</v>
          </cell>
          <cell r="D297">
            <v>437</v>
          </cell>
          <cell r="E297">
            <v>437</v>
          </cell>
          <cell r="F297">
            <v>437</v>
          </cell>
          <cell r="G297">
            <v>0</v>
          </cell>
          <cell r="H297">
            <v>0</v>
          </cell>
          <cell r="I297">
            <v>0</v>
          </cell>
          <cell r="J297">
            <v>24</v>
          </cell>
          <cell r="K297" t="str">
            <v>Standby</v>
          </cell>
          <cell r="N297">
            <v>0</v>
          </cell>
          <cell r="R297">
            <v>0</v>
          </cell>
          <cell r="V297">
            <v>0</v>
          </cell>
          <cell r="X297">
            <v>0</v>
          </cell>
          <cell r="Y297">
            <v>0</v>
          </cell>
        </row>
        <row r="298">
          <cell r="C298">
            <v>437</v>
          </cell>
          <cell r="D298">
            <v>437</v>
          </cell>
          <cell r="E298">
            <v>437</v>
          </cell>
          <cell r="F298">
            <v>437</v>
          </cell>
          <cell r="G298">
            <v>0</v>
          </cell>
          <cell r="H298">
            <v>0</v>
          </cell>
          <cell r="I298">
            <v>0</v>
          </cell>
          <cell r="J298">
            <v>24</v>
          </cell>
          <cell r="K298" t="str">
            <v>Standby</v>
          </cell>
          <cell r="N298">
            <v>0</v>
          </cell>
          <cell r="R298">
            <v>0</v>
          </cell>
          <cell r="V298">
            <v>0</v>
          </cell>
          <cell r="X298">
            <v>0</v>
          </cell>
          <cell r="Y298">
            <v>0</v>
          </cell>
        </row>
        <row r="299">
          <cell r="C299">
            <v>437</v>
          </cell>
          <cell r="D299">
            <v>437</v>
          </cell>
          <cell r="E299">
            <v>437</v>
          </cell>
          <cell r="F299">
            <v>437</v>
          </cell>
          <cell r="G299">
            <v>0</v>
          </cell>
          <cell r="H299">
            <v>0</v>
          </cell>
          <cell r="I299">
            <v>0</v>
          </cell>
          <cell r="J299">
            <v>24</v>
          </cell>
          <cell r="K299" t="str">
            <v>Standby</v>
          </cell>
          <cell r="N299">
            <v>0</v>
          </cell>
          <cell r="R299">
            <v>0</v>
          </cell>
          <cell r="V299">
            <v>0</v>
          </cell>
          <cell r="X299">
            <v>0</v>
          </cell>
          <cell r="Y299">
            <v>0</v>
          </cell>
        </row>
        <row r="300">
          <cell r="C300">
            <v>132.5</v>
          </cell>
          <cell r="D300">
            <v>437</v>
          </cell>
          <cell r="E300">
            <v>141</v>
          </cell>
          <cell r="F300">
            <v>437</v>
          </cell>
          <cell r="G300">
            <v>160.89999999999998</v>
          </cell>
          <cell r="H300">
            <v>143.60000000000002</v>
          </cell>
          <cell r="I300">
            <v>304.5</v>
          </cell>
          <cell r="J300">
            <v>433.9</v>
          </cell>
          <cell r="N300">
            <v>4.8166666666666718</v>
          </cell>
          <cell r="R300">
            <v>0.78333333333333321</v>
          </cell>
          <cell r="V300">
            <v>0</v>
          </cell>
        </row>
        <row r="301">
          <cell r="V301" t="str">
            <v/>
          </cell>
        </row>
        <row r="302">
          <cell r="C302">
            <v>1696</v>
          </cell>
          <cell r="D302">
            <v>1704</v>
          </cell>
          <cell r="E302">
            <v>1704</v>
          </cell>
          <cell r="F302">
            <v>1714</v>
          </cell>
          <cell r="G302">
            <v>8</v>
          </cell>
          <cell r="H302">
            <v>10</v>
          </cell>
          <cell r="I302">
            <v>18</v>
          </cell>
          <cell r="J302">
            <v>6</v>
          </cell>
          <cell r="N302">
            <v>0</v>
          </cell>
          <cell r="R302">
            <v>0</v>
          </cell>
          <cell r="V302">
            <v>0</v>
          </cell>
          <cell r="X302">
            <v>0</v>
          </cell>
          <cell r="Y302">
            <v>0</v>
          </cell>
        </row>
        <row r="303">
          <cell r="C303">
            <v>1714</v>
          </cell>
          <cell r="D303">
            <v>1724</v>
          </cell>
          <cell r="E303">
            <v>1724</v>
          </cell>
          <cell r="F303">
            <v>1733.5</v>
          </cell>
          <cell r="G303">
            <v>10</v>
          </cell>
          <cell r="H303">
            <v>9.5</v>
          </cell>
          <cell r="I303">
            <v>19.5</v>
          </cell>
          <cell r="J303">
            <v>4.5</v>
          </cell>
          <cell r="N303">
            <v>0</v>
          </cell>
          <cell r="R303">
            <v>0</v>
          </cell>
          <cell r="V303">
            <v>0</v>
          </cell>
          <cell r="X303">
            <v>0</v>
          </cell>
          <cell r="Y303">
            <v>0</v>
          </cell>
        </row>
        <row r="304">
          <cell r="C304">
            <v>1733.5</v>
          </cell>
          <cell r="D304">
            <v>1740.2</v>
          </cell>
          <cell r="E304">
            <v>1740.2</v>
          </cell>
          <cell r="F304">
            <v>1751</v>
          </cell>
          <cell r="G304">
            <v>6.7000000000000455</v>
          </cell>
          <cell r="H304">
            <v>10.799999999999955</v>
          </cell>
          <cell r="I304">
            <v>17.5</v>
          </cell>
          <cell r="J304">
            <v>6.5</v>
          </cell>
          <cell r="N304">
            <v>0</v>
          </cell>
          <cell r="R304">
            <v>0</v>
          </cell>
          <cell r="V304">
            <v>0</v>
          </cell>
          <cell r="X304">
            <v>0</v>
          </cell>
          <cell r="Y304">
            <v>0</v>
          </cell>
        </row>
        <row r="305">
          <cell r="C305">
            <v>1751</v>
          </cell>
          <cell r="D305">
            <v>1758.6</v>
          </cell>
          <cell r="E305">
            <v>1758.6</v>
          </cell>
          <cell r="F305">
            <v>1767.4</v>
          </cell>
          <cell r="G305">
            <v>7.5999999999999091</v>
          </cell>
          <cell r="H305">
            <v>8.8000000000001819</v>
          </cell>
          <cell r="I305">
            <v>16.400000000000091</v>
          </cell>
          <cell r="J305">
            <v>7.5999999999999091</v>
          </cell>
          <cell r="N305">
            <v>0</v>
          </cell>
          <cell r="R305">
            <v>0</v>
          </cell>
          <cell r="V305">
            <v>0</v>
          </cell>
          <cell r="X305">
            <v>0</v>
          </cell>
          <cell r="Y305">
            <v>0</v>
          </cell>
        </row>
        <row r="306">
          <cell r="C306">
            <v>1767.4</v>
          </cell>
          <cell r="D306">
            <v>1770.5</v>
          </cell>
          <cell r="E306">
            <v>1770.5</v>
          </cell>
          <cell r="F306">
            <v>1770.5</v>
          </cell>
          <cell r="G306">
            <v>3.0999999999999091</v>
          </cell>
          <cell r="H306">
            <v>0</v>
          </cell>
          <cell r="I306">
            <v>3.0999999999999091</v>
          </cell>
          <cell r="J306">
            <v>20.900000000000091</v>
          </cell>
          <cell r="N306">
            <v>0</v>
          </cell>
          <cell r="R306">
            <v>0</v>
          </cell>
          <cell r="V306">
            <v>0</v>
          </cell>
          <cell r="X306">
            <v>0</v>
          </cell>
          <cell r="Y306">
            <v>0</v>
          </cell>
        </row>
        <row r="307">
          <cell r="C307">
            <v>1770.5</v>
          </cell>
          <cell r="D307">
            <v>1770.5</v>
          </cell>
          <cell r="E307">
            <v>1770.5</v>
          </cell>
          <cell r="F307">
            <v>1770.5</v>
          </cell>
          <cell r="G307">
            <v>0</v>
          </cell>
          <cell r="H307">
            <v>0</v>
          </cell>
          <cell r="I307">
            <v>0</v>
          </cell>
          <cell r="J307">
            <v>24</v>
          </cell>
          <cell r="N307">
            <v>0</v>
          </cell>
          <cell r="R307">
            <v>0</v>
          </cell>
          <cell r="V307">
            <v>0</v>
          </cell>
          <cell r="X307">
            <v>0</v>
          </cell>
          <cell r="Y307">
            <v>0</v>
          </cell>
        </row>
        <row r="308">
          <cell r="C308">
            <v>1770.5</v>
          </cell>
          <cell r="D308">
            <v>1770.5</v>
          </cell>
          <cell r="E308">
            <v>1770.5</v>
          </cell>
          <cell r="F308">
            <v>1782</v>
          </cell>
          <cell r="G308">
            <v>0</v>
          </cell>
          <cell r="H308">
            <v>11.5</v>
          </cell>
          <cell r="I308">
            <v>11.5</v>
          </cell>
          <cell r="J308">
            <v>12.5</v>
          </cell>
          <cell r="N308">
            <v>0</v>
          </cell>
          <cell r="V308">
            <v>0</v>
          </cell>
          <cell r="X308">
            <v>0</v>
          </cell>
          <cell r="Y308">
            <v>0</v>
          </cell>
        </row>
        <row r="309">
          <cell r="C309">
            <v>1782</v>
          </cell>
          <cell r="D309">
            <v>1791</v>
          </cell>
          <cell r="E309">
            <v>1791</v>
          </cell>
          <cell r="F309">
            <v>1796</v>
          </cell>
          <cell r="G309">
            <v>9</v>
          </cell>
          <cell r="H309">
            <v>5</v>
          </cell>
          <cell r="I309">
            <v>14</v>
          </cell>
          <cell r="J309">
            <v>10</v>
          </cell>
          <cell r="N309">
            <v>0</v>
          </cell>
          <cell r="R309">
            <v>0</v>
          </cell>
          <cell r="V309">
            <v>0</v>
          </cell>
          <cell r="X309">
            <v>0</v>
          </cell>
          <cell r="Y309">
            <v>0</v>
          </cell>
        </row>
        <row r="310">
          <cell r="C310">
            <v>1796</v>
          </cell>
          <cell r="D310">
            <v>1800</v>
          </cell>
          <cell r="E310">
            <v>1800</v>
          </cell>
          <cell r="F310">
            <v>1800</v>
          </cell>
          <cell r="G310">
            <v>4</v>
          </cell>
          <cell r="H310">
            <v>0</v>
          </cell>
          <cell r="I310">
            <v>4</v>
          </cell>
          <cell r="J310">
            <v>18.75</v>
          </cell>
          <cell r="L310">
            <v>0.57291666666666663</v>
          </cell>
          <cell r="M310">
            <v>0.625</v>
          </cell>
          <cell r="N310">
            <v>1.2500000000000009</v>
          </cell>
          <cell r="O310" t="str">
            <v>Cant start</v>
          </cell>
          <cell r="R310">
            <v>0</v>
          </cell>
          <cell r="V310">
            <v>0</v>
          </cell>
          <cell r="X310">
            <v>1.2500000000000009</v>
          </cell>
          <cell r="Y310" t="str">
            <v>Cant start</v>
          </cell>
        </row>
        <row r="311">
          <cell r="C311">
            <v>1800</v>
          </cell>
          <cell r="D311">
            <v>1800</v>
          </cell>
          <cell r="E311">
            <v>1800</v>
          </cell>
          <cell r="F311">
            <v>1800</v>
          </cell>
          <cell r="G311">
            <v>0</v>
          </cell>
          <cell r="H311">
            <v>0</v>
          </cell>
          <cell r="I311">
            <v>0</v>
          </cell>
          <cell r="J311">
            <v>24</v>
          </cell>
          <cell r="N311">
            <v>0</v>
          </cell>
          <cell r="R311">
            <v>0</v>
          </cell>
          <cell r="V311">
            <v>0</v>
          </cell>
          <cell r="X311">
            <v>0</v>
          </cell>
          <cell r="Y311">
            <v>0</v>
          </cell>
        </row>
        <row r="312">
          <cell r="C312">
            <v>1800</v>
          </cell>
          <cell r="D312">
            <v>1800</v>
          </cell>
          <cell r="E312">
            <v>1800</v>
          </cell>
          <cell r="F312">
            <v>1800</v>
          </cell>
          <cell r="G312">
            <v>0</v>
          </cell>
          <cell r="H312">
            <v>0</v>
          </cell>
          <cell r="I312">
            <v>0</v>
          </cell>
          <cell r="J312">
            <v>24</v>
          </cell>
          <cell r="K312" t="str">
            <v>Masa comisioning habis</v>
          </cell>
          <cell r="N312">
            <v>0</v>
          </cell>
          <cell r="R312">
            <v>0</v>
          </cell>
          <cell r="V312">
            <v>0</v>
          </cell>
          <cell r="X312">
            <v>0</v>
          </cell>
          <cell r="Y312">
            <v>0</v>
          </cell>
        </row>
        <row r="313">
          <cell r="C313">
            <v>1800</v>
          </cell>
          <cell r="D313">
            <v>1800</v>
          </cell>
          <cell r="E313">
            <v>1800</v>
          </cell>
          <cell r="F313">
            <v>1800</v>
          </cell>
          <cell r="G313">
            <v>0</v>
          </cell>
          <cell r="H313">
            <v>0</v>
          </cell>
          <cell r="I313">
            <v>0</v>
          </cell>
          <cell r="J313">
            <v>24</v>
          </cell>
          <cell r="N313">
            <v>0</v>
          </cell>
          <cell r="R313">
            <v>0</v>
          </cell>
          <cell r="V313">
            <v>0</v>
          </cell>
          <cell r="X313">
            <v>0</v>
          </cell>
          <cell r="Y313">
            <v>0</v>
          </cell>
        </row>
        <row r="314">
          <cell r="C314">
            <v>1800</v>
          </cell>
          <cell r="D314">
            <v>1800</v>
          </cell>
          <cell r="E314">
            <v>1800</v>
          </cell>
          <cell r="F314">
            <v>1809.5</v>
          </cell>
          <cell r="G314">
            <v>0</v>
          </cell>
          <cell r="H314">
            <v>9.5</v>
          </cell>
          <cell r="I314">
            <v>9.5</v>
          </cell>
          <cell r="J314">
            <v>14.5</v>
          </cell>
          <cell r="N314">
            <v>0</v>
          </cell>
          <cell r="R314">
            <v>0</v>
          </cell>
          <cell r="V314">
            <v>0</v>
          </cell>
          <cell r="X314">
            <v>0</v>
          </cell>
          <cell r="Y314">
            <v>0</v>
          </cell>
        </row>
        <row r="315">
          <cell r="C315">
            <v>1809.5</v>
          </cell>
          <cell r="D315">
            <v>1809.5</v>
          </cell>
          <cell r="E315">
            <v>1809.5</v>
          </cell>
          <cell r="F315">
            <v>1809.5</v>
          </cell>
          <cell r="G315">
            <v>0</v>
          </cell>
          <cell r="H315">
            <v>0</v>
          </cell>
          <cell r="I315">
            <v>0</v>
          </cell>
          <cell r="J315">
            <v>24</v>
          </cell>
          <cell r="N315">
            <v>0</v>
          </cell>
          <cell r="O315" t="str">
            <v>Commisioning</v>
          </cell>
          <cell r="R315">
            <v>0</v>
          </cell>
          <cell r="V315">
            <v>0</v>
          </cell>
          <cell r="X315">
            <v>0</v>
          </cell>
          <cell r="Y315" t="str">
            <v>Commisioning</v>
          </cell>
        </row>
        <row r="316">
          <cell r="C316">
            <v>1809.5</v>
          </cell>
          <cell r="D316">
            <v>1809.5</v>
          </cell>
          <cell r="E316">
            <v>1809.5</v>
          </cell>
          <cell r="F316">
            <v>1809.5</v>
          </cell>
          <cell r="G316">
            <v>0</v>
          </cell>
          <cell r="H316">
            <v>0</v>
          </cell>
          <cell r="I316">
            <v>0</v>
          </cell>
          <cell r="J316">
            <v>24</v>
          </cell>
          <cell r="N316">
            <v>0</v>
          </cell>
          <cell r="O316" t="str">
            <v>Commisioning</v>
          </cell>
          <cell r="R316">
            <v>0</v>
          </cell>
          <cell r="V316">
            <v>0</v>
          </cell>
          <cell r="X316">
            <v>0</v>
          </cell>
          <cell r="Y316" t="str">
            <v>Commisioning</v>
          </cell>
        </row>
        <row r="317">
          <cell r="C317">
            <v>1809.5</v>
          </cell>
          <cell r="D317">
            <v>1813</v>
          </cell>
          <cell r="E317">
            <v>1813</v>
          </cell>
          <cell r="F317">
            <v>1813</v>
          </cell>
          <cell r="G317">
            <v>3.5</v>
          </cell>
          <cell r="H317">
            <v>0</v>
          </cell>
          <cell r="I317">
            <v>3.5</v>
          </cell>
          <cell r="J317">
            <v>20.5</v>
          </cell>
          <cell r="N317">
            <v>0</v>
          </cell>
          <cell r="R317">
            <v>0</v>
          </cell>
          <cell r="V317">
            <v>0</v>
          </cell>
          <cell r="X317">
            <v>0</v>
          </cell>
          <cell r="Y317">
            <v>0</v>
          </cell>
        </row>
        <row r="318">
          <cell r="C318">
            <v>1813</v>
          </cell>
          <cell r="D318">
            <v>1813</v>
          </cell>
          <cell r="E318">
            <v>1813</v>
          </cell>
          <cell r="F318">
            <v>1813</v>
          </cell>
          <cell r="G318">
            <v>0</v>
          </cell>
          <cell r="H318">
            <v>0</v>
          </cell>
          <cell r="I318">
            <v>0</v>
          </cell>
          <cell r="J318">
            <v>24</v>
          </cell>
          <cell r="N318">
            <v>0</v>
          </cell>
          <cell r="O318" t="str">
            <v>Commisioning</v>
          </cell>
          <cell r="R318">
            <v>0</v>
          </cell>
          <cell r="V318">
            <v>0</v>
          </cell>
          <cell r="X318">
            <v>0</v>
          </cell>
          <cell r="Y318" t="str">
            <v>Commisioning</v>
          </cell>
        </row>
        <row r="319">
          <cell r="C319">
            <v>1813</v>
          </cell>
          <cell r="D319">
            <v>1814</v>
          </cell>
          <cell r="E319">
            <v>1814</v>
          </cell>
          <cell r="F319">
            <v>1814</v>
          </cell>
          <cell r="G319">
            <v>1</v>
          </cell>
          <cell r="H319">
            <v>0</v>
          </cell>
          <cell r="I319">
            <v>1</v>
          </cell>
          <cell r="J319">
            <v>23</v>
          </cell>
          <cell r="N319">
            <v>0</v>
          </cell>
          <cell r="V319">
            <v>0</v>
          </cell>
          <cell r="X319">
            <v>0</v>
          </cell>
          <cell r="Y319">
            <v>0</v>
          </cell>
        </row>
        <row r="320">
          <cell r="C320">
            <v>1814</v>
          </cell>
          <cell r="D320">
            <v>1824</v>
          </cell>
          <cell r="E320">
            <v>1824</v>
          </cell>
          <cell r="F320">
            <v>1834</v>
          </cell>
          <cell r="G320">
            <v>10</v>
          </cell>
          <cell r="H320">
            <v>10</v>
          </cell>
          <cell r="I320">
            <v>20</v>
          </cell>
          <cell r="J320">
            <v>3.9166666666666679</v>
          </cell>
          <cell r="L320">
            <v>0.84027777777777779</v>
          </cell>
          <cell r="M320">
            <v>0.84375</v>
          </cell>
          <cell r="N320">
            <v>8.3333333333333037E-2</v>
          </cell>
          <cell r="O320" t="str">
            <v>Lampu belakang  off</v>
          </cell>
          <cell r="V320">
            <v>0</v>
          </cell>
          <cell r="X320">
            <v>8.3333333333333037E-2</v>
          </cell>
          <cell r="Y320" t="str">
            <v>Lampu belakang  off</v>
          </cell>
        </row>
        <row r="321">
          <cell r="C321">
            <v>1834</v>
          </cell>
          <cell r="D321">
            <v>1844</v>
          </cell>
          <cell r="E321">
            <v>1844</v>
          </cell>
          <cell r="F321">
            <v>1854</v>
          </cell>
          <cell r="G321">
            <v>10</v>
          </cell>
          <cell r="H321">
            <v>10</v>
          </cell>
          <cell r="I321">
            <v>20</v>
          </cell>
          <cell r="J321">
            <v>4</v>
          </cell>
          <cell r="N321">
            <v>0</v>
          </cell>
          <cell r="R321">
            <v>0</v>
          </cell>
          <cell r="V321">
            <v>0</v>
          </cell>
          <cell r="X321">
            <v>0</v>
          </cell>
          <cell r="Y321">
            <v>0</v>
          </cell>
        </row>
        <row r="322">
          <cell r="C322">
            <v>1854</v>
          </cell>
          <cell r="D322">
            <v>1860.5</v>
          </cell>
          <cell r="E322">
            <v>1860.5</v>
          </cell>
          <cell r="F322">
            <v>1869</v>
          </cell>
          <cell r="G322">
            <v>6.5</v>
          </cell>
          <cell r="H322">
            <v>8.5</v>
          </cell>
          <cell r="I322">
            <v>15</v>
          </cell>
          <cell r="J322">
            <v>7.4166666666667425</v>
          </cell>
          <cell r="L322">
            <v>0.95486111111111116</v>
          </cell>
          <cell r="M322">
            <v>2.0833333333333332E-2</v>
          </cell>
          <cell r="N322">
            <v>1.5833333333332575</v>
          </cell>
          <cell r="O322" t="str">
            <v>Lampu kerja mati semua</v>
          </cell>
          <cell r="R322">
            <v>0</v>
          </cell>
          <cell r="V322">
            <v>0</v>
          </cell>
          <cell r="X322">
            <v>1.5833333333332575</v>
          </cell>
          <cell r="Y322" t="str">
            <v>Lampu kerja mati semua</v>
          </cell>
        </row>
        <row r="323">
          <cell r="C323">
            <v>1869</v>
          </cell>
          <cell r="D323">
            <v>1877</v>
          </cell>
          <cell r="E323">
            <v>1877</v>
          </cell>
          <cell r="F323">
            <v>1888</v>
          </cell>
          <cell r="G323">
            <v>8</v>
          </cell>
          <cell r="H323">
            <v>11</v>
          </cell>
          <cell r="I323">
            <v>19</v>
          </cell>
          <cell r="J323">
            <v>5</v>
          </cell>
          <cell r="N323">
            <v>0</v>
          </cell>
          <cell r="R323">
            <v>0</v>
          </cell>
          <cell r="V323">
            <v>0</v>
          </cell>
          <cell r="X323">
            <v>0</v>
          </cell>
          <cell r="Y323">
            <v>0</v>
          </cell>
        </row>
        <row r="324">
          <cell r="C324">
            <v>1888</v>
          </cell>
          <cell r="D324">
            <v>1897</v>
          </cell>
          <cell r="E324">
            <v>1897</v>
          </cell>
          <cell r="F324">
            <v>1905.5</v>
          </cell>
          <cell r="G324">
            <v>9</v>
          </cell>
          <cell r="H324">
            <v>8.5</v>
          </cell>
          <cell r="I324">
            <v>17.5</v>
          </cell>
          <cell r="J324">
            <v>6.5</v>
          </cell>
          <cell r="N324">
            <v>0</v>
          </cell>
          <cell r="R324">
            <v>0</v>
          </cell>
          <cell r="V324">
            <v>0</v>
          </cell>
          <cell r="X324">
            <v>0</v>
          </cell>
          <cell r="Y324">
            <v>0</v>
          </cell>
        </row>
        <row r="325">
          <cell r="C325">
            <v>1905.5</v>
          </cell>
          <cell r="D325">
            <v>1914</v>
          </cell>
          <cell r="E325">
            <v>1914</v>
          </cell>
          <cell r="F325">
            <v>1924.5</v>
          </cell>
          <cell r="G325">
            <v>8.5</v>
          </cell>
          <cell r="H325">
            <v>10.5</v>
          </cell>
          <cell r="I325">
            <v>19</v>
          </cell>
          <cell r="J325">
            <v>5</v>
          </cell>
          <cell r="N325">
            <v>0</v>
          </cell>
          <cell r="R325">
            <v>0</v>
          </cell>
          <cell r="V325">
            <v>0</v>
          </cell>
          <cell r="X325">
            <v>0</v>
          </cell>
          <cell r="Y325">
            <v>0</v>
          </cell>
        </row>
        <row r="326">
          <cell r="C326">
            <v>1924.5</v>
          </cell>
          <cell r="D326">
            <v>1934.7</v>
          </cell>
          <cell r="E326">
            <v>1934.7</v>
          </cell>
          <cell r="F326">
            <v>1943</v>
          </cell>
          <cell r="G326">
            <v>10.200000000000045</v>
          </cell>
          <cell r="H326">
            <v>8.2999999999999545</v>
          </cell>
          <cell r="I326">
            <v>18.5</v>
          </cell>
          <cell r="J326">
            <v>5.25</v>
          </cell>
          <cell r="L326">
            <v>0.97013888888888899</v>
          </cell>
          <cell r="M326">
            <v>0.98055555555555562</v>
          </cell>
          <cell r="N326">
            <v>0.24999999999999911</v>
          </cell>
          <cell r="O326" t="str">
            <v>Perbaikan lampu kerja dan greasing</v>
          </cell>
          <cell r="R326">
            <v>0</v>
          </cell>
          <cell r="V326">
            <v>0</v>
          </cell>
          <cell r="X326">
            <v>0.24999999999999911</v>
          </cell>
          <cell r="Y326" t="str">
            <v>Perbaikan lampu kerja dan greasing</v>
          </cell>
        </row>
        <row r="327">
          <cell r="C327">
            <v>1943</v>
          </cell>
          <cell r="D327">
            <v>1952.5</v>
          </cell>
          <cell r="E327">
            <v>1952.5</v>
          </cell>
          <cell r="F327">
            <v>1963</v>
          </cell>
          <cell r="G327">
            <v>9.5</v>
          </cell>
          <cell r="H327">
            <v>10.5</v>
          </cell>
          <cell r="I327">
            <v>20</v>
          </cell>
          <cell r="J327">
            <v>4</v>
          </cell>
          <cell r="N327">
            <v>0</v>
          </cell>
          <cell r="R327">
            <v>0</v>
          </cell>
          <cell r="V327">
            <v>0</v>
          </cell>
          <cell r="X327">
            <v>0</v>
          </cell>
          <cell r="Y327">
            <v>0</v>
          </cell>
        </row>
        <row r="328">
          <cell r="C328">
            <v>1963</v>
          </cell>
          <cell r="D328">
            <v>1972</v>
          </cell>
          <cell r="E328">
            <v>1972</v>
          </cell>
          <cell r="F328">
            <v>1972</v>
          </cell>
          <cell r="G328">
            <v>9</v>
          </cell>
          <cell r="H328">
            <v>0</v>
          </cell>
          <cell r="I328">
            <v>9</v>
          </cell>
          <cell r="J328">
            <v>15</v>
          </cell>
          <cell r="N328">
            <v>0</v>
          </cell>
          <cell r="R328">
            <v>0</v>
          </cell>
          <cell r="V328">
            <v>0</v>
          </cell>
          <cell r="X328">
            <v>0</v>
          </cell>
          <cell r="Y328">
            <v>0</v>
          </cell>
        </row>
        <row r="329">
          <cell r="C329">
            <v>1972</v>
          </cell>
          <cell r="D329">
            <v>1982.2</v>
          </cell>
          <cell r="E329">
            <v>1982.2</v>
          </cell>
          <cell r="F329">
            <v>1990</v>
          </cell>
          <cell r="G329">
            <v>10.200000000000045</v>
          </cell>
          <cell r="H329">
            <v>7.7999999999999545</v>
          </cell>
          <cell r="I329">
            <v>18</v>
          </cell>
          <cell r="J329">
            <v>6</v>
          </cell>
          <cell r="N329">
            <v>0</v>
          </cell>
          <cell r="R329">
            <v>0</v>
          </cell>
          <cell r="V329">
            <v>0</v>
          </cell>
          <cell r="X329">
            <v>0</v>
          </cell>
          <cell r="Y329">
            <v>0</v>
          </cell>
        </row>
        <row r="330">
          <cell r="C330">
            <v>1990</v>
          </cell>
          <cell r="D330">
            <v>1990</v>
          </cell>
          <cell r="E330">
            <v>1990</v>
          </cell>
          <cell r="F330">
            <v>1990</v>
          </cell>
          <cell r="G330">
            <v>0</v>
          </cell>
          <cell r="H330">
            <v>0</v>
          </cell>
          <cell r="I330">
            <v>0</v>
          </cell>
          <cell r="J330">
            <v>24</v>
          </cell>
          <cell r="K330" t="str">
            <v>Standby</v>
          </cell>
          <cell r="N330">
            <v>0</v>
          </cell>
          <cell r="R330">
            <v>0</v>
          </cell>
          <cell r="V330">
            <v>0</v>
          </cell>
          <cell r="X330">
            <v>0</v>
          </cell>
          <cell r="Y330">
            <v>0</v>
          </cell>
        </row>
        <row r="331">
          <cell r="C331">
            <v>1990</v>
          </cell>
          <cell r="D331">
            <v>1990</v>
          </cell>
          <cell r="E331">
            <v>1990</v>
          </cell>
          <cell r="F331">
            <v>1990</v>
          </cell>
          <cell r="G331">
            <v>0</v>
          </cell>
          <cell r="H331">
            <v>0</v>
          </cell>
          <cell r="I331">
            <v>0</v>
          </cell>
          <cell r="J331">
            <v>24</v>
          </cell>
          <cell r="K331" t="str">
            <v>Standby</v>
          </cell>
          <cell r="N331">
            <v>0</v>
          </cell>
          <cell r="R331">
            <v>0</v>
          </cell>
          <cell r="V331">
            <v>0</v>
          </cell>
          <cell r="X331">
            <v>0</v>
          </cell>
          <cell r="Y331">
            <v>0</v>
          </cell>
        </row>
        <row r="332">
          <cell r="C332">
            <v>1990</v>
          </cell>
          <cell r="D332">
            <v>1990</v>
          </cell>
          <cell r="E332">
            <v>1990</v>
          </cell>
          <cell r="F332">
            <v>1990</v>
          </cell>
          <cell r="G332">
            <v>0</v>
          </cell>
          <cell r="H332">
            <v>0</v>
          </cell>
          <cell r="I332">
            <v>0</v>
          </cell>
          <cell r="J332">
            <v>24</v>
          </cell>
          <cell r="K332" t="str">
            <v>Standby</v>
          </cell>
          <cell r="N332">
            <v>0</v>
          </cell>
          <cell r="R332">
            <v>0</v>
          </cell>
          <cell r="V332">
            <v>0</v>
          </cell>
          <cell r="X332">
            <v>0</v>
          </cell>
          <cell r="Y332">
            <v>0</v>
          </cell>
        </row>
        <row r="333">
          <cell r="C333">
            <v>1696</v>
          </cell>
          <cell r="D333">
            <v>1990</v>
          </cell>
          <cell r="E333">
            <v>1704</v>
          </cell>
          <cell r="F333">
            <v>1990</v>
          </cell>
          <cell r="G333">
            <v>143.79999999999995</v>
          </cell>
          <cell r="H333">
            <v>150.20000000000005</v>
          </cell>
          <cell r="I333">
            <v>294</v>
          </cell>
          <cell r="J333">
            <v>374.83333333333337</v>
          </cell>
          <cell r="N333">
            <v>3.1666666666665906</v>
          </cell>
          <cell r="R333">
            <v>0</v>
          </cell>
          <cell r="V333">
            <v>0</v>
          </cell>
        </row>
        <row r="334">
          <cell r="V334" t="str">
            <v/>
          </cell>
        </row>
        <row r="335">
          <cell r="C335">
            <v>6452</v>
          </cell>
          <cell r="D335">
            <v>6452</v>
          </cell>
          <cell r="E335">
            <v>6452</v>
          </cell>
          <cell r="F335">
            <v>6452</v>
          </cell>
          <cell r="G335">
            <v>0</v>
          </cell>
          <cell r="H335">
            <v>0</v>
          </cell>
          <cell r="I335">
            <v>0</v>
          </cell>
          <cell r="J335">
            <v>24</v>
          </cell>
          <cell r="L335">
            <v>0.80763888888888891</v>
          </cell>
          <cell r="M335">
            <v>0.82291666666666663</v>
          </cell>
          <cell r="N335">
            <v>0</v>
          </cell>
          <cell r="O335" t="str">
            <v>Baut cating buket</v>
          </cell>
          <cell r="R335">
            <v>0</v>
          </cell>
          <cell r="V335">
            <v>0</v>
          </cell>
          <cell r="X335">
            <v>0</v>
          </cell>
          <cell r="Y335">
            <v>0</v>
          </cell>
        </row>
        <row r="336">
          <cell r="C336">
            <v>6452</v>
          </cell>
          <cell r="D336">
            <v>6452</v>
          </cell>
          <cell r="E336">
            <v>6452</v>
          </cell>
          <cell r="F336">
            <v>6452</v>
          </cell>
          <cell r="G336">
            <v>0</v>
          </cell>
          <cell r="H336">
            <v>0</v>
          </cell>
          <cell r="I336">
            <v>0</v>
          </cell>
          <cell r="J336">
            <v>24</v>
          </cell>
          <cell r="N336">
            <v>0</v>
          </cell>
          <cell r="V336">
            <v>0</v>
          </cell>
          <cell r="X336">
            <v>0</v>
          </cell>
          <cell r="Y336">
            <v>0</v>
          </cell>
        </row>
        <row r="337">
          <cell r="C337">
            <v>6452</v>
          </cell>
          <cell r="D337">
            <v>6452</v>
          </cell>
          <cell r="E337">
            <v>6452</v>
          </cell>
          <cell r="F337">
            <v>6452</v>
          </cell>
          <cell r="G337">
            <v>0</v>
          </cell>
          <cell r="H337">
            <v>0</v>
          </cell>
          <cell r="I337">
            <v>0</v>
          </cell>
          <cell r="J337">
            <v>24</v>
          </cell>
          <cell r="N337">
            <v>0</v>
          </cell>
          <cell r="R337">
            <v>0</v>
          </cell>
          <cell r="V337">
            <v>0</v>
          </cell>
          <cell r="X337">
            <v>0</v>
          </cell>
          <cell r="Y337">
            <v>0</v>
          </cell>
        </row>
        <row r="338">
          <cell r="C338">
            <v>6452</v>
          </cell>
          <cell r="D338">
            <v>6452</v>
          </cell>
          <cell r="E338">
            <v>6452</v>
          </cell>
          <cell r="F338">
            <v>6452</v>
          </cell>
          <cell r="G338">
            <v>0</v>
          </cell>
          <cell r="H338">
            <v>0</v>
          </cell>
          <cell r="I338">
            <v>0</v>
          </cell>
          <cell r="J338">
            <v>24</v>
          </cell>
          <cell r="N338">
            <v>0</v>
          </cell>
          <cell r="R338">
            <v>0</v>
          </cell>
          <cell r="V338">
            <v>0</v>
          </cell>
          <cell r="X338">
            <v>0</v>
          </cell>
          <cell r="Y338">
            <v>0</v>
          </cell>
        </row>
        <row r="339">
          <cell r="C339">
            <v>6452</v>
          </cell>
          <cell r="D339">
            <v>6452</v>
          </cell>
          <cell r="E339">
            <v>6452</v>
          </cell>
          <cell r="F339">
            <v>6452</v>
          </cell>
          <cell r="G339">
            <v>0</v>
          </cell>
          <cell r="H339">
            <v>0</v>
          </cell>
          <cell r="I339">
            <v>0</v>
          </cell>
          <cell r="J339">
            <v>24</v>
          </cell>
          <cell r="N339">
            <v>0</v>
          </cell>
          <cell r="R339">
            <v>0</v>
          </cell>
          <cell r="V339">
            <v>0</v>
          </cell>
          <cell r="X339">
            <v>0</v>
          </cell>
          <cell r="Y339">
            <v>0</v>
          </cell>
        </row>
        <row r="340">
          <cell r="C340">
            <v>6452</v>
          </cell>
          <cell r="D340">
            <v>6452</v>
          </cell>
          <cell r="E340">
            <v>6452</v>
          </cell>
          <cell r="F340">
            <v>6452</v>
          </cell>
          <cell r="G340">
            <v>0</v>
          </cell>
          <cell r="H340">
            <v>0</v>
          </cell>
          <cell r="I340">
            <v>0</v>
          </cell>
          <cell r="J340">
            <v>24</v>
          </cell>
          <cell r="N340">
            <v>0</v>
          </cell>
          <cell r="R340">
            <v>0</v>
          </cell>
          <cell r="V340">
            <v>0</v>
          </cell>
          <cell r="X340">
            <v>0</v>
          </cell>
          <cell r="Y340">
            <v>0</v>
          </cell>
        </row>
        <row r="341">
          <cell r="C341">
            <v>6452</v>
          </cell>
          <cell r="D341">
            <v>6452</v>
          </cell>
          <cell r="E341">
            <v>6452</v>
          </cell>
          <cell r="F341">
            <v>6452</v>
          </cell>
          <cell r="G341">
            <v>0</v>
          </cell>
          <cell r="H341">
            <v>0</v>
          </cell>
          <cell r="I341">
            <v>0</v>
          </cell>
          <cell r="J341">
            <v>24</v>
          </cell>
          <cell r="N341">
            <v>0</v>
          </cell>
          <cell r="R341">
            <v>0</v>
          </cell>
          <cell r="V341">
            <v>0</v>
          </cell>
          <cell r="X341">
            <v>0</v>
          </cell>
          <cell r="Y341">
            <v>0</v>
          </cell>
        </row>
        <row r="342">
          <cell r="C342">
            <v>6452</v>
          </cell>
          <cell r="D342">
            <v>6452</v>
          </cell>
          <cell r="E342">
            <v>6452</v>
          </cell>
          <cell r="F342">
            <v>6452</v>
          </cell>
          <cell r="G342">
            <v>0</v>
          </cell>
          <cell r="H342">
            <v>0</v>
          </cell>
          <cell r="I342">
            <v>0</v>
          </cell>
          <cell r="J342">
            <v>24</v>
          </cell>
          <cell r="K342" t="str">
            <v>Off hire</v>
          </cell>
          <cell r="N342">
            <v>0</v>
          </cell>
          <cell r="R342">
            <v>0</v>
          </cell>
          <cell r="V342">
            <v>0</v>
          </cell>
          <cell r="X342">
            <v>0</v>
          </cell>
          <cell r="Y342">
            <v>0</v>
          </cell>
        </row>
        <row r="343">
          <cell r="C343">
            <v>6452</v>
          </cell>
          <cell r="D343">
            <v>6452</v>
          </cell>
          <cell r="E343">
            <v>6452</v>
          </cell>
          <cell r="F343">
            <v>6452</v>
          </cell>
          <cell r="G343">
            <v>0</v>
          </cell>
          <cell r="H343">
            <v>0</v>
          </cell>
          <cell r="I343">
            <v>0</v>
          </cell>
          <cell r="J343">
            <v>24</v>
          </cell>
          <cell r="N343">
            <v>0</v>
          </cell>
          <cell r="R343">
            <v>0</v>
          </cell>
          <cell r="V343">
            <v>0</v>
          </cell>
          <cell r="X343">
            <v>0</v>
          </cell>
          <cell r="Y343">
            <v>0</v>
          </cell>
        </row>
        <row r="344">
          <cell r="C344">
            <v>6452</v>
          </cell>
          <cell r="D344">
            <v>6452</v>
          </cell>
          <cell r="E344">
            <v>6452</v>
          </cell>
          <cell r="F344">
            <v>6452</v>
          </cell>
          <cell r="G344">
            <v>0</v>
          </cell>
          <cell r="H344">
            <v>0</v>
          </cell>
          <cell r="I344">
            <v>0</v>
          </cell>
          <cell r="J344">
            <v>24</v>
          </cell>
          <cell r="N344">
            <v>0</v>
          </cell>
          <cell r="R344">
            <v>0</v>
          </cell>
          <cell r="V344">
            <v>0</v>
          </cell>
          <cell r="X344">
            <v>0</v>
          </cell>
          <cell r="Y344">
            <v>0</v>
          </cell>
        </row>
        <row r="345">
          <cell r="C345">
            <v>6452</v>
          </cell>
          <cell r="D345">
            <v>6452</v>
          </cell>
          <cell r="E345">
            <v>6452</v>
          </cell>
          <cell r="F345">
            <v>6452</v>
          </cell>
          <cell r="G345">
            <v>0</v>
          </cell>
          <cell r="H345">
            <v>0</v>
          </cell>
          <cell r="I345">
            <v>0</v>
          </cell>
          <cell r="J345">
            <v>24</v>
          </cell>
          <cell r="N345">
            <v>0</v>
          </cell>
          <cell r="R345">
            <v>0</v>
          </cell>
          <cell r="V345">
            <v>0</v>
          </cell>
          <cell r="X345">
            <v>0</v>
          </cell>
          <cell r="Y345">
            <v>0</v>
          </cell>
        </row>
        <row r="346">
          <cell r="C346">
            <v>6452</v>
          </cell>
          <cell r="D346">
            <v>6452</v>
          </cell>
          <cell r="E346">
            <v>6452</v>
          </cell>
          <cell r="F346">
            <v>6452</v>
          </cell>
          <cell r="G346">
            <v>0</v>
          </cell>
          <cell r="H346">
            <v>0</v>
          </cell>
          <cell r="I346">
            <v>0</v>
          </cell>
          <cell r="J346">
            <v>24</v>
          </cell>
          <cell r="N346">
            <v>0</v>
          </cell>
          <cell r="R346">
            <v>0</v>
          </cell>
          <cell r="V346">
            <v>0</v>
          </cell>
          <cell r="X346">
            <v>0</v>
          </cell>
          <cell r="Y346">
            <v>0</v>
          </cell>
        </row>
        <row r="347">
          <cell r="C347">
            <v>6452</v>
          </cell>
          <cell r="D347">
            <v>6452</v>
          </cell>
          <cell r="E347">
            <v>6452</v>
          </cell>
          <cell r="F347">
            <v>6452</v>
          </cell>
          <cell r="G347">
            <v>0</v>
          </cell>
          <cell r="H347">
            <v>0</v>
          </cell>
          <cell r="I347">
            <v>0</v>
          </cell>
          <cell r="J347">
            <v>24</v>
          </cell>
          <cell r="N347">
            <v>0</v>
          </cell>
          <cell r="R347">
            <v>0</v>
          </cell>
          <cell r="V347">
            <v>0</v>
          </cell>
          <cell r="X347">
            <v>0</v>
          </cell>
          <cell r="Y347">
            <v>0</v>
          </cell>
        </row>
        <row r="348">
          <cell r="C348">
            <v>6452</v>
          </cell>
          <cell r="D348">
            <v>6452</v>
          </cell>
          <cell r="E348">
            <v>6452</v>
          </cell>
          <cell r="F348">
            <v>6452</v>
          </cell>
          <cell r="G348">
            <v>0</v>
          </cell>
          <cell r="H348">
            <v>0</v>
          </cell>
          <cell r="I348">
            <v>0</v>
          </cell>
          <cell r="J348">
            <v>24</v>
          </cell>
          <cell r="N348">
            <v>0</v>
          </cell>
          <cell r="R348">
            <v>0</v>
          </cell>
          <cell r="V348">
            <v>0</v>
          </cell>
          <cell r="X348">
            <v>0</v>
          </cell>
          <cell r="Y348">
            <v>0</v>
          </cell>
        </row>
        <row r="349">
          <cell r="C349">
            <v>6452</v>
          </cell>
          <cell r="D349">
            <v>6452</v>
          </cell>
          <cell r="E349">
            <v>6452</v>
          </cell>
          <cell r="F349">
            <v>6452</v>
          </cell>
          <cell r="G349">
            <v>0</v>
          </cell>
          <cell r="H349">
            <v>0</v>
          </cell>
          <cell r="I349">
            <v>0</v>
          </cell>
          <cell r="J349">
            <v>24</v>
          </cell>
          <cell r="N349">
            <v>0</v>
          </cell>
          <cell r="R349">
            <v>0</v>
          </cell>
          <cell r="V349">
            <v>0</v>
          </cell>
          <cell r="X349">
            <v>0</v>
          </cell>
          <cell r="Y349">
            <v>0</v>
          </cell>
        </row>
        <row r="350">
          <cell r="C350">
            <v>6452</v>
          </cell>
          <cell r="D350">
            <v>6452</v>
          </cell>
          <cell r="E350">
            <v>6452</v>
          </cell>
          <cell r="F350">
            <v>6452</v>
          </cell>
          <cell r="G350">
            <v>0</v>
          </cell>
          <cell r="H350">
            <v>0</v>
          </cell>
          <cell r="I350">
            <v>0</v>
          </cell>
          <cell r="J350">
            <v>24</v>
          </cell>
          <cell r="N350">
            <v>0</v>
          </cell>
          <cell r="R350">
            <v>0</v>
          </cell>
          <cell r="V350">
            <v>0</v>
          </cell>
          <cell r="X350">
            <v>0</v>
          </cell>
          <cell r="Y350">
            <v>0</v>
          </cell>
        </row>
        <row r="351">
          <cell r="G351">
            <v>0</v>
          </cell>
          <cell r="H351">
            <v>0</v>
          </cell>
          <cell r="I351">
            <v>0</v>
          </cell>
          <cell r="J351">
            <v>0</v>
          </cell>
          <cell r="N351">
            <v>0</v>
          </cell>
          <cell r="R351">
            <v>0</v>
          </cell>
          <cell r="V351">
            <v>0</v>
          </cell>
          <cell r="X351">
            <v>0</v>
          </cell>
          <cell r="Y351">
            <v>0</v>
          </cell>
        </row>
        <row r="352">
          <cell r="G352">
            <v>0</v>
          </cell>
          <cell r="H352">
            <v>0</v>
          </cell>
          <cell r="I352">
            <v>0</v>
          </cell>
          <cell r="J352">
            <v>0</v>
          </cell>
          <cell r="N352">
            <v>0</v>
          </cell>
          <cell r="R352">
            <v>0</v>
          </cell>
          <cell r="V352">
            <v>0</v>
          </cell>
          <cell r="X352">
            <v>0</v>
          </cell>
          <cell r="Y352">
            <v>0</v>
          </cell>
        </row>
        <row r="353">
          <cell r="G353">
            <v>0</v>
          </cell>
          <cell r="H353">
            <v>0</v>
          </cell>
          <cell r="I353">
            <v>0</v>
          </cell>
          <cell r="J353">
            <v>0</v>
          </cell>
          <cell r="N353">
            <v>0</v>
          </cell>
          <cell r="R353">
            <v>0</v>
          </cell>
          <cell r="V353">
            <v>0</v>
          </cell>
          <cell r="X353">
            <v>0</v>
          </cell>
          <cell r="Y353">
            <v>0</v>
          </cell>
        </row>
        <row r="354">
          <cell r="G354">
            <v>0</v>
          </cell>
          <cell r="H354">
            <v>0</v>
          </cell>
          <cell r="I354">
            <v>0</v>
          </cell>
          <cell r="J354">
            <v>0</v>
          </cell>
          <cell r="N354">
            <v>0</v>
          </cell>
          <cell r="R354">
            <v>0</v>
          </cell>
          <cell r="V354">
            <v>0</v>
          </cell>
          <cell r="X354">
            <v>0</v>
          </cell>
          <cell r="Y354">
            <v>0</v>
          </cell>
        </row>
        <row r="355">
          <cell r="G355">
            <v>0</v>
          </cell>
          <cell r="H355">
            <v>0</v>
          </cell>
          <cell r="I355">
            <v>0</v>
          </cell>
          <cell r="J355">
            <v>0</v>
          </cell>
          <cell r="N355">
            <v>0</v>
          </cell>
          <cell r="R355">
            <v>0</v>
          </cell>
          <cell r="V355">
            <v>0</v>
          </cell>
          <cell r="X355">
            <v>0</v>
          </cell>
          <cell r="Y355">
            <v>0</v>
          </cell>
        </row>
        <row r="356">
          <cell r="G356">
            <v>0</v>
          </cell>
          <cell r="H356">
            <v>0</v>
          </cell>
          <cell r="I356">
            <v>0</v>
          </cell>
          <cell r="J356">
            <v>0</v>
          </cell>
          <cell r="N356">
            <v>0</v>
          </cell>
          <cell r="R356">
            <v>0</v>
          </cell>
          <cell r="V356">
            <v>0</v>
          </cell>
          <cell r="X356">
            <v>0</v>
          </cell>
          <cell r="Y356">
            <v>0</v>
          </cell>
        </row>
        <row r="357">
          <cell r="G357">
            <v>0</v>
          </cell>
          <cell r="H357">
            <v>0</v>
          </cell>
          <cell r="I357">
            <v>0</v>
          </cell>
          <cell r="J357">
            <v>0</v>
          </cell>
          <cell r="N357">
            <v>0</v>
          </cell>
          <cell r="R357">
            <v>0</v>
          </cell>
          <cell r="V357">
            <v>0</v>
          </cell>
          <cell r="X357">
            <v>0</v>
          </cell>
          <cell r="Y357">
            <v>0</v>
          </cell>
        </row>
        <row r="358">
          <cell r="G358">
            <v>0</v>
          </cell>
          <cell r="H358">
            <v>0</v>
          </cell>
          <cell r="I358">
            <v>0</v>
          </cell>
          <cell r="J358">
            <v>0</v>
          </cell>
          <cell r="N358">
            <v>0</v>
          </cell>
          <cell r="V358">
            <v>0</v>
          </cell>
          <cell r="X358">
            <v>0</v>
          </cell>
          <cell r="Y358">
            <v>0</v>
          </cell>
        </row>
        <row r="359">
          <cell r="G359">
            <v>0</v>
          </cell>
          <cell r="H359">
            <v>0</v>
          </cell>
          <cell r="I359">
            <v>0</v>
          </cell>
          <cell r="J359">
            <v>0</v>
          </cell>
          <cell r="N359">
            <v>0</v>
          </cell>
          <cell r="R359">
            <v>0</v>
          </cell>
          <cell r="V359">
            <v>0</v>
          </cell>
          <cell r="X359">
            <v>0</v>
          </cell>
          <cell r="Y359">
            <v>0</v>
          </cell>
        </row>
        <row r="360">
          <cell r="G360">
            <v>0</v>
          </cell>
          <cell r="H360">
            <v>0</v>
          </cell>
          <cell r="I360">
            <v>0</v>
          </cell>
          <cell r="J360">
            <v>0</v>
          </cell>
          <cell r="N360">
            <v>0</v>
          </cell>
          <cell r="R360">
            <v>0</v>
          </cell>
          <cell r="V360">
            <v>0</v>
          </cell>
          <cell r="X360">
            <v>0</v>
          </cell>
          <cell r="Y360">
            <v>0</v>
          </cell>
        </row>
        <row r="361">
          <cell r="G361">
            <v>0</v>
          </cell>
          <cell r="H361">
            <v>0</v>
          </cell>
          <cell r="I361">
            <v>0</v>
          </cell>
          <cell r="J361">
            <v>0</v>
          </cell>
          <cell r="N361">
            <v>0</v>
          </cell>
          <cell r="R361">
            <v>0</v>
          </cell>
          <cell r="V361">
            <v>0</v>
          </cell>
          <cell r="X361">
            <v>0</v>
          </cell>
          <cell r="Y361">
            <v>0</v>
          </cell>
        </row>
        <row r="362">
          <cell r="G362">
            <v>0</v>
          </cell>
          <cell r="H362">
            <v>0</v>
          </cell>
          <cell r="I362">
            <v>0</v>
          </cell>
          <cell r="J362">
            <v>0</v>
          </cell>
          <cell r="N362">
            <v>0</v>
          </cell>
          <cell r="R362">
            <v>0</v>
          </cell>
          <cell r="V362">
            <v>0</v>
          </cell>
          <cell r="X362">
            <v>0</v>
          </cell>
          <cell r="Y362">
            <v>0</v>
          </cell>
        </row>
        <row r="363">
          <cell r="G363">
            <v>0</v>
          </cell>
          <cell r="H363">
            <v>0</v>
          </cell>
          <cell r="I363">
            <v>0</v>
          </cell>
          <cell r="J363">
            <v>0</v>
          </cell>
          <cell r="N363">
            <v>0</v>
          </cell>
          <cell r="R363">
            <v>0</v>
          </cell>
          <cell r="V363">
            <v>0</v>
          </cell>
          <cell r="X363">
            <v>0</v>
          </cell>
          <cell r="Y363">
            <v>0</v>
          </cell>
        </row>
        <row r="364">
          <cell r="G364">
            <v>0</v>
          </cell>
          <cell r="H364">
            <v>0</v>
          </cell>
          <cell r="I364">
            <v>0</v>
          </cell>
          <cell r="J364">
            <v>0</v>
          </cell>
          <cell r="N364">
            <v>0</v>
          </cell>
          <cell r="R364">
            <v>0</v>
          </cell>
          <cell r="V364">
            <v>0</v>
          </cell>
          <cell r="X364">
            <v>0</v>
          </cell>
          <cell r="Y364">
            <v>0</v>
          </cell>
        </row>
        <row r="365">
          <cell r="G365">
            <v>0</v>
          </cell>
          <cell r="H365">
            <v>0</v>
          </cell>
          <cell r="I365">
            <v>0</v>
          </cell>
          <cell r="J365">
            <v>0</v>
          </cell>
          <cell r="N365">
            <v>0</v>
          </cell>
          <cell r="R365">
            <v>0</v>
          </cell>
          <cell r="V365">
            <v>0</v>
          </cell>
          <cell r="X365">
            <v>0</v>
          </cell>
          <cell r="Y365">
            <v>0</v>
          </cell>
        </row>
        <row r="366">
          <cell r="C366">
            <v>6452</v>
          </cell>
          <cell r="D366">
            <v>6452</v>
          </cell>
          <cell r="E366">
            <v>6452</v>
          </cell>
          <cell r="F366">
            <v>6452</v>
          </cell>
          <cell r="G366">
            <v>0</v>
          </cell>
          <cell r="H366">
            <v>0</v>
          </cell>
          <cell r="I366">
            <v>0</v>
          </cell>
          <cell r="J366">
            <v>384</v>
          </cell>
          <cell r="N366">
            <v>0</v>
          </cell>
          <cell r="R366">
            <v>0</v>
          </cell>
          <cell r="V366">
            <v>0</v>
          </cell>
        </row>
        <row r="367">
          <cell r="V367" t="str">
            <v/>
          </cell>
        </row>
        <row r="368">
          <cell r="C368">
            <v>749</v>
          </cell>
          <cell r="D368">
            <v>757</v>
          </cell>
          <cell r="E368">
            <v>757</v>
          </cell>
          <cell r="F368">
            <v>768</v>
          </cell>
          <cell r="G368">
            <v>8</v>
          </cell>
          <cell r="H368">
            <v>11</v>
          </cell>
          <cell r="I368">
            <v>19</v>
          </cell>
          <cell r="J368">
            <v>4.6166666666666671</v>
          </cell>
          <cell r="L368">
            <v>0.55763888888888891</v>
          </cell>
          <cell r="M368">
            <v>0.57361111111111118</v>
          </cell>
          <cell r="N368">
            <v>0.38333333333333464</v>
          </cell>
          <cell r="O368" t="str">
            <v>Pin riper arm lepas</v>
          </cell>
          <cell r="R368">
            <v>0</v>
          </cell>
          <cell r="V368">
            <v>0</v>
          </cell>
          <cell r="X368">
            <v>0.38333333333333464</v>
          </cell>
          <cell r="Y368" t="str">
            <v>Pin riper arm lepas</v>
          </cell>
        </row>
        <row r="369">
          <cell r="C369">
            <v>768</v>
          </cell>
          <cell r="D369">
            <v>776.5</v>
          </cell>
          <cell r="E369">
            <v>776.5</v>
          </cell>
          <cell r="F369">
            <v>787</v>
          </cell>
          <cell r="G369">
            <v>8.5</v>
          </cell>
          <cell r="H369">
            <v>10.5</v>
          </cell>
          <cell r="I369">
            <v>19</v>
          </cell>
          <cell r="J369">
            <v>5</v>
          </cell>
          <cell r="N369">
            <v>0</v>
          </cell>
          <cell r="R369">
            <v>0</v>
          </cell>
          <cell r="V369">
            <v>0</v>
          </cell>
          <cell r="X369">
            <v>0</v>
          </cell>
          <cell r="Y369">
            <v>0</v>
          </cell>
        </row>
        <row r="370">
          <cell r="C370">
            <v>787</v>
          </cell>
          <cell r="D370">
            <v>787</v>
          </cell>
          <cell r="E370">
            <v>787</v>
          </cell>
          <cell r="F370">
            <v>787</v>
          </cell>
          <cell r="G370">
            <v>0</v>
          </cell>
          <cell r="H370">
            <v>0</v>
          </cell>
          <cell r="I370">
            <v>0</v>
          </cell>
          <cell r="J370">
            <v>6.4499999999999993</v>
          </cell>
          <cell r="L370">
            <v>0.43541666666666662</v>
          </cell>
          <cell r="M370">
            <v>0.75</v>
          </cell>
          <cell r="N370">
            <v>7.5500000000000007</v>
          </cell>
          <cell r="O370" t="str">
            <v>Riper mau lepas</v>
          </cell>
          <cell r="P370">
            <v>0.29166666666666669</v>
          </cell>
          <cell r="Q370">
            <v>0.70833333333333337</v>
          </cell>
          <cell r="R370">
            <v>10</v>
          </cell>
          <cell r="S370" t="str">
            <v>Riper poin bengkok</v>
          </cell>
          <cell r="V370">
            <v>0</v>
          </cell>
          <cell r="X370">
            <v>17.55</v>
          </cell>
          <cell r="Y370" t="str">
            <v>Riper mau lepas,Riper poin bengkok</v>
          </cell>
        </row>
        <row r="371">
          <cell r="C371">
            <v>787</v>
          </cell>
          <cell r="D371">
            <v>791.2</v>
          </cell>
          <cell r="E371">
            <v>791.2</v>
          </cell>
          <cell r="F371">
            <v>791.5</v>
          </cell>
          <cell r="G371">
            <v>4.2000000000000455</v>
          </cell>
          <cell r="H371">
            <v>0.29999999999995453</v>
          </cell>
          <cell r="I371">
            <v>4.5</v>
          </cell>
          <cell r="J371">
            <v>13.416666666666666</v>
          </cell>
          <cell r="L371">
            <v>0.49652777777777773</v>
          </cell>
          <cell r="M371">
            <v>0.75</v>
          </cell>
          <cell r="N371">
            <v>6.0833333333333339</v>
          </cell>
          <cell r="O371" t="str">
            <v>Unit break down</v>
          </cell>
          <cell r="R371">
            <v>0</v>
          </cell>
          <cell r="V371">
            <v>0</v>
          </cell>
          <cell r="X371">
            <v>6.0833333333333339</v>
          </cell>
          <cell r="Y371" t="str">
            <v>Unit break down</v>
          </cell>
        </row>
        <row r="372">
          <cell r="C372">
            <v>791.5</v>
          </cell>
          <cell r="D372">
            <v>791.5</v>
          </cell>
          <cell r="E372">
            <v>791.5</v>
          </cell>
          <cell r="F372">
            <v>791.5</v>
          </cell>
          <cell r="G372">
            <v>0</v>
          </cell>
          <cell r="H372">
            <v>0</v>
          </cell>
          <cell r="I372">
            <v>0</v>
          </cell>
          <cell r="J372">
            <v>24</v>
          </cell>
          <cell r="N372">
            <v>0</v>
          </cell>
          <cell r="R372">
            <v>0</v>
          </cell>
          <cell r="V372">
            <v>0</v>
          </cell>
          <cell r="X372">
            <v>0</v>
          </cell>
          <cell r="Y372">
            <v>0</v>
          </cell>
        </row>
        <row r="373">
          <cell r="C373">
            <v>791.5</v>
          </cell>
          <cell r="D373">
            <v>791.5</v>
          </cell>
          <cell r="E373">
            <v>791.5</v>
          </cell>
          <cell r="F373">
            <v>791.5</v>
          </cell>
          <cell r="G373">
            <v>0</v>
          </cell>
          <cell r="H373">
            <v>0</v>
          </cell>
          <cell r="I373">
            <v>0</v>
          </cell>
          <cell r="J373">
            <v>24</v>
          </cell>
          <cell r="N373">
            <v>0</v>
          </cell>
          <cell r="R373">
            <v>0</v>
          </cell>
          <cell r="V373">
            <v>0</v>
          </cell>
          <cell r="X373">
            <v>0</v>
          </cell>
          <cell r="Y373">
            <v>0</v>
          </cell>
        </row>
        <row r="374">
          <cell r="C374">
            <v>791.5</v>
          </cell>
          <cell r="D374">
            <v>791.5</v>
          </cell>
          <cell r="E374">
            <v>791.5</v>
          </cell>
          <cell r="F374">
            <v>791.5</v>
          </cell>
          <cell r="G374">
            <v>0</v>
          </cell>
          <cell r="H374">
            <v>0</v>
          </cell>
          <cell r="I374">
            <v>0</v>
          </cell>
          <cell r="J374">
            <v>24</v>
          </cell>
          <cell r="N374">
            <v>0</v>
          </cell>
          <cell r="R374">
            <v>0</v>
          </cell>
          <cell r="V374">
            <v>0</v>
          </cell>
          <cell r="X374">
            <v>0</v>
          </cell>
          <cell r="Y374">
            <v>0</v>
          </cell>
        </row>
        <row r="375">
          <cell r="C375">
            <v>791.5</v>
          </cell>
          <cell r="D375">
            <v>796</v>
          </cell>
          <cell r="E375">
            <v>796</v>
          </cell>
          <cell r="F375">
            <v>796</v>
          </cell>
          <cell r="G375">
            <v>4.5</v>
          </cell>
          <cell r="H375">
            <v>0</v>
          </cell>
          <cell r="I375">
            <v>4.5</v>
          </cell>
          <cell r="J375">
            <v>19.5</v>
          </cell>
          <cell r="N375">
            <v>0</v>
          </cell>
          <cell r="R375">
            <v>0</v>
          </cell>
          <cell r="V375">
            <v>0</v>
          </cell>
          <cell r="X375">
            <v>0</v>
          </cell>
          <cell r="Y375">
            <v>0</v>
          </cell>
        </row>
        <row r="376">
          <cell r="C376">
            <v>796</v>
          </cell>
          <cell r="D376">
            <v>804</v>
          </cell>
          <cell r="E376">
            <v>804</v>
          </cell>
          <cell r="F376">
            <v>804</v>
          </cell>
          <cell r="G376">
            <v>8</v>
          </cell>
          <cell r="H376">
            <v>0</v>
          </cell>
          <cell r="I376">
            <v>8</v>
          </cell>
          <cell r="J376">
            <v>16</v>
          </cell>
          <cell r="N376">
            <v>0</v>
          </cell>
          <cell r="R376">
            <v>0</v>
          </cell>
          <cell r="V376">
            <v>0</v>
          </cell>
          <cell r="X376">
            <v>0</v>
          </cell>
          <cell r="Y376">
            <v>0</v>
          </cell>
        </row>
        <row r="377">
          <cell r="C377">
            <v>804</v>
          </cell>
          <cell r="D377">
            <v>814</v>
          </cell>
          <cell r="E377">
            <v>814</v>
          </cell>
          <cell r="F377">
            <v>822.2</v>
          </cell>
          <cell r="G377">
            <v>10</v>
          </cell>
          <cell r="H377">
            <v>8.2000000000000455</v>
          </cell>
          <cell r="I377">
            <v>18.200000000000045</v>
          </cell>
          <cell r="J377">
            <v>5.5499999999999545</v>
          </cell>
          <cell r="L377">
            <v>0.96527777777777779</v>
          </cell>
          <cell r="M377">
            <v>0.97569444444444453</v>
          </cell>
          <cell r="N377">
            <v>0.25000000000000178</v>
          </cell>
          <cell r="O377" t="str">
            <v>Lampu kerja off</v>
          </cell>
          <cell r="V377">
            <v>0</v>
          </cell>
          <cell r="X377">
            <v>0.25000000000000178</v>
          </cell>
          <cell r="Y377" t="str">
            <v>Lampu kerja off</v>
          </cell>
        </row>
        <row r="378">
          <cell r="C378">
            <v>822.2</v>
          </cell>
          <cell r="D378">
            <v>831</v>
          </cell>
          <cell r="E378">
            <v>831</v>
          </cell>
          <cell r="F378">
            <v>840.5</v>
          </cell>
          <cell r="G378">
            <v>8.7999999999999545</v>
          </cell>
          <cell r="H378">
            <v>9.5</v>
          </cell>
          <cell r="I378">
            <v>18.299999999999955</v>
          </cell>
          <cell r="J378">
            <v>5.7000000000000455</v>
          </cell>
          <cell r="N378">
            <v>0</v>
          </cell>
          <cell r="V378">
            <v>0</v>
          </cell>
          <cell r="X378">
            <v>0</v>
          </cell>
          <cell r="Y378">
            <v>0</v>
          </cell>
        </row>
        <row r="379">
          <cell r="C379">
            <v>840.5</v>
          </cell>
          <cell r="D379">
            <v>850.6</v>
          </cell>
          <cell r="E379">
            <v>850.6</v>
          </cell>
          <cell r="F379">
            <v>860</v>
          </cell>
          <cell r="G379">
            <v>10.100000000000023</v>
          </cell>
          <cell r="H379">
            <v>9.3999999999999773</v>
          </cell>
          <cell r="I379">
            <v>19.5</v>
          </cell>
          <cell r="J379">
            <v>4.5</v>
          </cell>
          <cell r="N379">
            <v>0</v>
          </cell>
          <cell r="V379">
            <v>0</v>
          </cell>
          <cell r="X379">
            <v>0</v>
          </cell>
          <cell r="Y379">
            <v>0</v>
          </cell>
        </row>
        <row r="380">
          <cell r="C380">
            <v>860</v>
          </cell>
          <cell r="D380">
            <v>869</v>
          </cell>
          <cell r="E380">
            <v>869</v>
          </cell>
          <cell r="F380">
            <v>879</v>
          </cell>
          <cell r="G380">
            <v>9</v>
          </cell>
          <cell r="H380">
            <v>10</v>
          </cell>
          <cell r="I380">
            <v>19</v>
          </cell>
          <cell r="J380">
            <v>5</v>
          </cell>
          <cell r="N380">
            <v>0</v>
          </cell>
          <cell r="V380">
            <v>0</v>
          </cell>
          <cell r="X380">
            <v>0</v>
          </cell>
          <cell r="Y380">
            <v>0</v>
          </cell>
        </row>
        <row r="381">
          <cell r="C381">
            <v>879</v>
          </cell>
          <cell r="D381">
            <v>888</v>
          </cell>
          <cell r="E381">
            <v>888</v>
          </cell>
          <cell r="F381">
            <v>888</v>
          </cell>
          <cell r="G381">
            <v>9</v>
          </cell>
          <cell r="H381">
            <v>0</v>
          </cell>
          <cell r="I381">
            <v>9</v>
          </cell>
          <cell r="J381">
            <v>15</v>
          </cell>
          <cell r="N381">
            <v>0</v>
          </cell>
          <cell r="R381">
            <v>0</v>
          </cell>
          <cell r="V381">
            <v>0</v>
          </cell>
          <cell r="X381">
            <v>0</v>
          </cell>
          <cell r="Y381">
            <v>0</v>
          </cell>
        </row>
        <row r="382">
          <cell r="C382">
            <v>888</v>
          </cell>
          <cell r="D382">
            <v>898</v>
          </cell>
          <cell r="E382">
            <v>898</v>
          </cell>
          <cell r="F382">
            <v>909</v>
          </cell>
          <cell r="G382">
            <v>10</v>
          </cell>
          <cell r="H382">
            <v>11</v>
          </cell>
          <cell r="I382">
            <v>21</v>
          </cell>
          <cell r="J382">
            <v>3</v>
          </cell>
          <cell r="N382">
            <v>0</v>
          </cell>
          <cell r="R382">
            <v>0</v>
          </cell>
          <cell r="V382">
            <v>0</v>
          </cell>
          <cell r="X382">
            <v>0</v>
          </cell>
          <cell r="Y382">
            <v>0</v>
          </cell>
        </row>
        <row r="383">
          <cell r="C383">
            <v>909</v>
          </cell>
          <cell r="D383">
            <v>918.5</v>
          </cell>
          <cell r="E383">
            <v>918.5</v>
          </cell>
          <cell r="F383">
            <v>929</v>
          </cell>
          <cell r="G383">
            <v>9.5</v>
          </cell>
          <cell r="H383">
            <v>10.5</v>
          </cell>
          <cell r="I383">
            <v>20</v>
          </cell>
          <cell r="J383">
            <v>4</v>
          </cell>
          <cell r="N383">
            <v>0</v>
          </cell>
          <cell r="R383">
            <v>0</v>
          </cell>
          <cell r="V383">
            <v>0</v>
          </cell>
          <cell r="X383">
            <v>0</v>
          </cell>
          <cell r="Y383">
            <v>0</v>
          </cell>
        </row>
        <row r="384">
          <cell r="C384">
            <v>929</v>
          </cell>
          <cell r="D384">
            <v>936</v>
          </cell>
          <cell r="E384">
            <v>936</v>
          </cell>
          <cell r="F384">
            <v>936</v>
          </cell>
          <cell r="G384">
            <v>7</v>
          </cell>
          <cell r="H384">
            <v>0</v>
          </cell>
          <cell r="I384">
            <v>7</v>
          </cell>
          <cell r="J384">
            <v>17</v>
          </cell>
          <cell r="N384">
            <v>0</v>
          </cell>
          <cell r="R384">
            <v>0</v>
          </cell>
          <cell r="V384">
            <v>0</v>
          </cell>
          <cell r="X384">
            <v>0</v>
          </cell>
          <cell r="Y384">
            <v>0</v>
          </cell>
        </row>
        <row r="385">
          <cell r="C385">
            <v>936</v>
          </cell>
          <cell r="D385">
            <v>938</v>
          </cell>
          <cell r="E385">
            <v>938</v>
          </cell>
          <cell r="F385">
            <v>948</v>
          </cell>
          <cell r="G385">
            <v>2</v>
          </cell>
          <cell r="H385">
            <v>10</v>
          </cell>
          <cell r="I385">
            <v>12</v>
          </cell>
          <cell r="J385">
            <v>12</v>
          </cell>
          <cell r="N385">
            <v>0</v>
          </cell>
          <cell r="R385">
            <v>0</v>
          </cell>
          <cell r="V385">
            <v>0</v>
          </cell>
          <cell r="X385">
            <v>0</v>
          </cell>
          <cell r="Y385">
            <v>0</v>
          </cell>
        </row>
        <row r="386">
          <cell r="C386">
            <v>948</v>
          </cell>
          <cell r="D386">
            <v>948</v>
          </cell>
          <cell r="E386">
            <v>948</v>
          </cell>
          <cell r="F386">
            <v>948</v>
          </cell>
          <cell r="G386">
            <v>0</v>
          </cell>
          <cell r="H386">
            <v>0</v>
          </cell>
          <cell r="I386">
            <v>0</v>
          </cell>
          <cell r="J386">
            <v>24</v>
          </cell>
          <cell r="N386">
            <v>0</v>
          </cell>
          <cell r="R386">
            <v>0</v>
          </cell>
          <cell r="V386">
            <v>0</v>
          </cell>
          <cell r="X386">
            <v>0</v>
          </cell>
          <cell r="Y386">
            <v>0</v>
          </cell>
        </row>
        <row r="387">
          <cell r="C387">
            <v>948</v>
          </cell>
          <cell r="D387">
            <v>948</v>
          </cell>
          <cell r="E387">
            <v>948</v>
          </cell>
          <cell r="F387">
            <v>948</v>
          </cell>
          <cell r="G387">
            <v>0</v>
          </cell>
          <cell r="H387">
            <v>0</v>
          </cell>
          <cell r="I387">
            <v>0</v>
          </cell>
          <cell r="J387">
            <v>24</v>
          </cell>
          <cell r="N387">
            <v>0</v>
          </cell>
          <cell r="R387">
            <v>0</v>
          </cell>
          <cell r="V387">
            <v>0</v>
          </cell>
          <cell r="X387">
            <v>0</v>
          </cell>
          <cell r="Y387">
            <v>0</v>
          </cell>
        </row>
        <row r="388">
          <cell r="C388">
            <v>948</v>
          </cell>
          <cell r="D388">
            <v>948</v>
          </cell>
          <cell r="E388">
            <v>948</v>
          </cell>
          <cell r="F388">
            <v>948</v>
          </cell>
          <cell r="G388">
            <v>0</v>
          </cell>
          <cell r="H388">
            <v>0</v>
          </cell>
          <cell r="I388">
            <v>0</v>
          </cell>
          <cell r="J388">
            <v>24</v>
          </cell>
          <cell r="N388">
            <v>0</v>
          </cell>
          <cell r="R388">
            <v>0</v>
          </cell>
          <cell r="V388">
            <v>0</v>
          </cell>
          <cell r="X388">
            <v>0</v>
          </cell>
          <cell r="Y388">
            <v>0</v>
          </cell>
        </row>
        <row r="389">
          <cell r="C389">
            <v>948</v>
          </cell>
          <cell r="D389">
            <v>948</v>
          </cell>
          <cell r="E389">
            <v>948</v>
          </cell>
          <cell r="F389">
            <v>948</v>
          </cell>
          <cell r="G389">
            <v>0</v>
          </cell>
          <cell r="H389">
            <v>0</v>
          </cell>
          <cell r="I389">
            <v>0</v>
          </cell>
          <cell r="J389">
            <v>24</v>
          </cell>
          <cell r="N389">
            <v>0</v>
          </cell>
          <cell r="R389">
            <v>0</v>
          </cell>
          <cell r="V389">
            <v>0</v>
          </cell>
          <cell r="X389">
            <v>0</v>
          </cell>
          <cell r="Y389">
            <v>0</v>
          </cell>
        </row>
        <row r="390">
          <cell r="C390">
            <v>948</v>
          </cell>
          <cell r="D390">
            <v>948</v>
          </cell>
          <cell r="E390">
            <v>948</v>
          </cell>
          <cell r="F390">
            <v>948</v>
          </cell>
          <cell r="G390">
            <v>0</v>
          </cell>
          <cell r="H390">
            <v>0</v>
          </cell>
          <cell r="I390">
            <v>0</v>
          </cell>
          <cell r="J390">
            <v>24</v>
          </cell>
          <cell r="N390">
            <v>0</v>
          </cell>
          <cell r="R390">
            <v>0</v>
          </cell>
          <cell r="V390">
            <v>0</v>
          </cell>
          <cell r="X390">
            <v>0</v>
          </cell>
          <cell r="Y390">
            <v>0</v>
          </cell>
        </row>
        <row r="391">
          <cell r="C391">
            <v>948</v>
          </cell>
          <cell r="D391">
            <v>955</v>
          </cell>
          <cell r="E391">
            <v>955</v>
          </cell>
          <cell r="F391">
            <v>965.3</v>
          </cell>
          <cell r="G391">
            <v>7</v>
          </cell>
          <cell r="H391">
            <v>10.299999999999955</v>
          </cell>
          <cell r="I391">
            <v>17.299999999999955</v>
          </cell>
          <cell r="J391">
            <v>6.5833333333333783</v>
          </cell>
          <cell r="L391">
            <v>0.83958333333333324</v>
          </cell>
          <cell r="M391">
            <v>0.84444444444444444</v>
          </cell>
          <cell r="N391">
            <v>0.11666666666666892</v>
          </cell>
          <cell r="O391" t="str">
            <v>Perbaikan lampu engine</v>
          </cell>
          <cell r="R391">
            <v>0</v>
          </cell>
          <cell r="V391">
            <v>0</v>
          </cell>
          <cell r="X391">
            <v>0.11666666666666892</v>
          </cell>
          <cell r="Y391" t="str">
            <v>Perbaikan lampu engine</v>
          </cell>
        </row>
        <row r="392">
          <cell r="C392">
            <v>965.3</v>
          </cell>
          <cell r="D392">
            <v>974</v>
          </cell>
          <cell r="E392">
            <v>974</v>
          </cell>
          <cell r="F392">
            <v>984.2</v>
          </cell>
          <cell r="G392">
            <v>8.7000000000000455</v>
          </cell>
          <cell r="H392">
            <v>10.200000000000045</v>
          </cell>
          <cell r="I392">
            <v>18.900000000000091</v>
          </cell>
          <cell r="J392">
            <v>5.0999999999999091</v>
          </cell>
          <cell r="N392">
            <v>0</v>
          </cell>
          <cell r="V392">
            <v>0</v>
          </cell>
          <cell r="X392">
            <v>0</v>
          </cell>
          <cell r="Y392">
            <v>0</v>
          </cell>
        </row>
        <row r="393">
          <cell r="C393">
            <v>984.2</v>
          </cell>
          <cell r="D393">
            <v>994.7</v>
          </cell>
          <cell r="E393">
            <v>994.7</v>
          </cell>
          <cell r="F393">
            <v>1002.5</v>
          </cell>
          <cell r="G393">
            <v>10.5</v>
          </cell>
          <cell r="H393">
            <v>7.7999999999999545</v>
          </cell>
          <cell r="I393">
            <v>18.299999999999955</v>
          </cell>
          <cell r="J393">
            <v>5.7000000000000455</v>
          </cell>
          <cell r="N393">
            <v>0</v>
          </cell>
          <cell r="R393">
            <v>0</v>
          </cell>
          <cell r="V393">
            <v>0</v>
          </cell>
          <cell r="X393">
            <v>0</v>
          </cell>
          <cell r="Y393">
            <v>0</v>
          </cell>
        </row>
        <row r="394">
          <cell r="C394">
            <v>1002.5</v>
          </cell>
          <cell r="D394">
            <v>1003.5</v>
          </cell>
          <cell r="E394">
            <v>1003.5</v>
          </cell>
          <cell r="F394">
            <v>1003.5</v>
          </cell>
          <cell r="G394">
            <v>1</v>
          </cell>
          <cell r="H394">
            <v>0</v>
          </cell>
          <cell r="I394">
            <v>1</v>
          </cell>
          <cell r="J394">
            <v>17.25</v>
          </cell>
          <cell r="L394">
            <v>0.375</v>
          </cell>
          <cell r="M394">
            <v>0.58333333333333337</v>
          </cell>
          <cell r="N394">
            <v>5.0000000000000009</v>
          </cell>
          <cell r="O394" t="str">
            <v>Pemasangan riper</v>
          </cell>
          <cell r="P394">
            <v>0.93402777777777779</v>
          </cell>
          <cell r="Q394">
            <v>0.96527777777777779</v>
          </cell>
          <cell r="R394">
            <v>0.75</v>
          </cell>
          <cell r="S394" t="str">
            <v>Ps 4 ( oil engine )</v>
          </cell>
          <cell r="V394">
            <v>0</v>
          </cell>
          <cell r="X394">
            <v>5.7500000000000009</v>
          </cell>
          <cell r="Y394" t="str">
            <v>Pemasangan riper,Ps 4 ( oil engine )</v>
          </cell>
        </row>
        <row r="395">
          <cell r="C395">
            <v>1003.5</v>
          </cell>
          <cell r="D395">
            <v>1014.5</v>
          </cell>
          <cell r="E395">
            <v>1014.5</v>
          </cell>
          <cell r="F395">
            <v>1024.5999999999999</v>
          </cell>
          <cell r="G395">
            <v>11</v>
          </cell>
          <cell r="H395">
            <v>10.099999999999909</v>
          </cell>
          <cell r="I395">
            <v>21.099999999999909</v>
          </cell>
          <cell r="J395">
            <v>2.9000000000000909</v>
          </cell>
          <cell r="N395">
            <v>0</v>
          </cell>
          <cell r="R395">
            <v>0</v>
          </cell>
          <cell r="V395">
            <v>0</v>
          </cell>
          <cell r="X395">
            <v>0</v>
          </cell>
          <cell r="Y395">
            <v>0</v>
          </cell>
        </row>
        <row r="396">
          <cell r="C396">
            <v>1024.5999999999999</v>
          </cell>
          <cell r="D396">
            <v>1024.5999999999999</v>
          </cell>
          <cell r="E396">
            <v>1024.5999999999999</v>
          </cell>
          <cell r="F396">
            <v>1024.5999999999999</v>
          </cell>
          <cell r="G396">
            <v>0</v>
          </cell>
          <cell r="H396">
            <v>0</v>
          </cell>
          <cell r="I396">
            <v>0</v>
          </cell>
          <cell r="J396">
            <v>24</v>
          </cell>
          <cell r="K396" t="str">
            <v>Standby</v>
          </cell>
          <cell r="N396">
            <v>0</v>
          </cell>
          <cell r="R396">
            <v>0</v>
          </cell>
          <cell r="V396">
            <v>0</v>
          </cell>
          <cell r="X396">
            <v>0</v>
          </cell>
          <cell r="Y396">
            <v>0</v>
          </cell>
        </row>
        <row r="397">
          <cell r="C397">
            <v>1024.5999999999999</v>
          </cell>
          <cell r="D397">
            <v>1024.5999999999999</v>
          </cell>
          <cell r="E397">
            <v>1024.5999999999999</v>
          </cell>
          <cell r="F397">
            <v>1024.5999999999999</v>
          </cell>
          <cell r="G397">
            <v>0</v>
          </cell>
          <cell r="H397">
            <v>0</v>
          </cell>
          <cell r="I397">
            <v>0</v>
          </cell>
          <cell r="J397">
            <v>24</v>
          </cell>
          <cell r="K397" t="str">
            <v>Stanndby</v>
          </cell>
          <cell r="N397">
            <v>0</v>
          </cell>
          <cell r="R397">
            <v>0</v>
          </cell>
          <cell r="V397">
            <v>0</v>
          </cell>
          <cell r="X397">
            <v>0</v>
          </cell>
          <cell r="Y397">
            <v>0</v>
          </cell>
        </row>
        <row r="398">
          <cell r="C398">
            <v>1024.5999999999999</v>
          </cell>
          <cell r="D398">
            <v>1024.5999999999999</v>
          </cell>
          <cell r="E398">
            <v>1024.5999999999999</v>
          </cell>
          <cell r="F398">
            <v>1024.5999999999999</v>
          </cell>
          <cell r="G398">
            <v>0</v>
          </cell>
          <cell r="H398">
            <v>0</v>
          </cell>
          <cell r="I398">
            <v>0</v>
          </cell>
          <cell r="J398">
            <v>24</v>
          </cell>
          <cell r="K398" t="str">
            <v>Standby</v>
          </cell>
          <cell r="N398">
            <v>0</v>
          </cell>
          <cell r="R398">
            <v>0</v>
          </cell>
          <cell r="V398">
            <v>0</v>
          </cell>
          <cell r="X398">
            <v>0</v>
          </cell>
          <cell r="Y398">
            <v>0</v>
          </cell>
        </row>
        <row r="399">
          <cell r="C399">
            <v>749</v>
          </cell>
          <cell r="D399">
            <v>1024.5999999999999</v>
          </cell>
          <cell r="E399">
            <v>757</v>
          </cell>
          <cell r="F399">
            <v>1024.5999999999999</v>
          </cell>
          <cell r="G399">
            <v>146.80000000000007</v>
          </cell>
          <cell r="H399">
            <v>128.79999999999984</v>
          </cell>
          <cell r="I399">
            <v>275.59999999999991</v>
          </cell>
          <cell r="J399">
            <v>438.26666666666677</v>
          </cell>
          <cell r="N399">
            <v>19.38333333333334</v>
          </cell>
          <cell r="R399">
            <v>10.75</v>
          </cell>
          <cell r="V399">
            <v>0</v>
          </cell>
        </row>
        <row r="400">
          <cell r="V400" t="str">
            <v/>
          </cell>
        </row>
        <row r="401">
          <cell r="C401">
            <v>663</v>
          </cell>
          <cell r="D401">
            <v>671</v>
          </cell>
          <cell r="E401">
            <v>671</v>
          </cell>
          <cell r="F401">
            <v>680</v>
          </cell>
          <cell r="G401">
            <v>8</v>
          </cell>
          <cell r="H401">
            <v>9</v>
          </cell>
          <cell r="I401">
            <v>17</v>
          </cell>
          <cell r="J401">
            <v>7</v>
          </cell>
          <cell r="N401">
            <v>0</v>
          </cell>
          <cell r="R401">
            <v>0</v>
          </cell>
          <cell r="V401">
            <v>0</v>
          </cell>
          <cell r="X401">
            <v>0</v>
          </cell>
          <cell r="Y401">
            <v>0</v>
          </cell>
        </row>
        <row r="402">
          <cell r="C402">
            <v>680</v>
          </cell>
          <cell r="D402">
            <v>680</v>
          </cell>
          <cell r="E402">
            <v>680</v>
          </cell>
          <cell r="F402">
            <v>680</v>
          </cell>
          <cell r="G402">
            <v>0</v>
          </cell>
          <cell r="H402">
            <v>0</v>
          </cell>
          <cell r="I402">
            <v>0</v>
          </cell>
          <cell r="J402">
            <v>24</v>
          </cell>
          <cell r="N402">
            <v>0</v>
          </cell>
          <cell r="R402">
            <v>0</v>
          </cell>
          <cell r="V402">
            <v>0</v>
          </cell>
          <cell r="X402">
            <v>0</v>
          </cell>
          <cell r="Y402">
            <v>0</v>
          </cell>
        </row>
        <row r="403">
          <cell r="C403">
            <v>680</v>
          </cell>
          <cell r="D403">
            <v>680</v>
          </cell>
          <cell r="E403">
            <v>680</v>
          </cell>
          <cell r="F403">
            <v>680</v>
          </cell>
          <cell r="G403">
            <v>0</v>
          </cell>
          <cell r="H403">
            <v>0</v>
          </cell>
          <cell r="I403">
            <v>0</v>
          </cell>
          <cell r="J403">
            <v>24</v>
          </cell>
          <cell r="N403">
            <v>0</v>
          </cell>
          <cell r="R403">
            <v>0</v>
          </cell>
          <cell r="V403">
            <v>0</v>
          </cell>
          <cell r="X403">
            <v>0</v>
          </cell>
          <cell r="Y403">
            <v>0</v>
          </cell>
        </row>
        <row r="404">
          <cell r="C404">
            <v>680</v>
          </cell>
          <cell r="D404">
            <v>680</v>
          </cell>
          <cell r="E404">
            <v>680</v>
          </cell>
          <cell r="F404">
            <v>680</v>
          </cell>
          <cell r="G404">
            <v>0</v>
          </cell>
          <cell r="H404">
            <v>0</v>
          </cell>
          <cell r="I404">
            <v>0</v>
          </cell>
          <cell r="J404">
            <v>24</v>
          </cell>
          <cell r="N404">
            <v>0</v>
          </cell>
          <cell r="R404">
            <v>0</v>
          </cell>
          <cell r="V404">
            <v>0</v>
          </cell>
          <cell r="X404">
            <v>0</v>
          </cell>
          <cell r="Y404">
            <v>0</v>
          </cell>
        </row>
        <row r="405">
          <cell r="C405">
            <v>680</v>
          </cell>
          <cell r="D405">
            <v>680</v>
          </cell>
          <cell r="E405">
            <v>680</v>
          </cell>
          <cell r="F405">
            <v>680</v>
          </cell>
          <cell r="G405">
            <v>0</v>
          </cell>
          <cell r="H405">
            <v>0</v>
          </cell>
          <cell r="I405">
            <v>0</v>
          </cell>
          <cell r="J405">
            <v>24</v>
          </cell>
          <cell r="N405">
            <v>0</v>
          </cell>
          <cell r="R405">
            <v>0</v>
          </cell>
          <cell r="V405">
            <v>0</v>
          </cell>
          <cell r="X405">
            <v>0</v>
          </cell>
          <cell r="Y405">
            <v>0</v>
          </cell>
        </row>
        <row r="406">
          <cell r="C406">
            <v>680</v>
          </cell>
          <cell r="D406">
            <v>680</v>
          </cell>
          <cell r="E406">
            <v>680</v>
          </cell>
          <cell r="F406">
            <v>680</v>
          </cell>
          <cell r="G406">
            <v>0</v>
          </cell>
          <cell r="H406">
            <v>0</v>
          </cell>
          <cell r="I406">
            <v>0</v>
          </cell>
          <cell r="J406">
            <v>24</v>
          </cell>
          <cell r="N406">
            <v>0</v>
          </cell>
          <cell r="R406">
            <v>0</v>
          </cell>
          <cell r="V406">
            <v>0</v>
          </cell>
          <cell r="X406">
            <v>0</v>
          </cell>
          <cell r="Y406">
            <v>0</v>
          </cell>
        </row>
        <row r="407">
          <cell r="C407">
            <v>680</v>
          </cell>
          <cell r="D407">
            <v>680</v>
          </cell>
          <cell r="E407">
            <v>680</v>
          </cell>
          <cell r="F407">
            <v>686</v>
          </cell>
          <cell r="G407">
            <v>0</v>
          </cell>
          <cell r="H407">
            <v>6</v>
          </cell>
          <cell r="I407">
            <v>6</v>
          </cell>
          <cell r="J407">
            <v>18</v>
          </cell>
          <cell r="N407">
            <v>0</v>
          </cell>
          <cell r="R407">
            <v>0</v>
          </cell>
          <cell r="V407">
            <v>0</v>
          </cell>
          <cell r="X407">
            <v>0</v>
          </cell>
          <cell r="Y407">
            <v>0</v>
          </cell>
        </row>
        <row r="408">
          <cell r="C408">
            <v>686</v>
          </cell>
          <cell r="D408">
            <v>689</v>
          </cell>
          <cell r="E408">
            <v>689</v>
          </cell>
          <cell r="F408">
            <v>696</v>
          </cell>
          <cell r="G408">
            <v>3</v>
          </cell>
          <cell r="H408">
            <v>7</v>
          </cell>
          <cell r="I408">
            <v>10</v>
          </cell>
          <cell r="J408">
            <v>14</v>
          </cell>
          <cell r="N408">
            <v>0</v>
          </cell>
          <cell r="R408">
            <v>0</v>
          </cell>
          <cell r="V408">
            <v>0</v>
          </cell>
          <cell r="X408">
            <v>0</v>
          </cell>
          <cell r="Y408">
            <v>0</v>
          </cell>
        </row>
        <row r="409">
          <cell r="C409">
            <v>696</v>
          </cell>
          <cell r="D409">
            <v>702</v>
          </cell>
          <cell r="E409">
            <v>702</v>
          </cell>
          <cell r="F409">
            <v>707.5</v>
          </cell>
          <cell r="G409">
            <v>6</v>
          </cell>
          <cell r="H409">
            <v>5.5</v>
          </cell>
          <cell r="I409">
            <v>11.5</v>
          </cell>
          <cell r="J409">
            <v>12.5</v>
          </cell>
          <cell r="N409">
            <v>0</v>
          </cell>
          <cell r="R409">
            <v>0</v>
          </cell>
          <cell r="V409">
            <v>0</v>
          </cell>
          <cell r="X409">
            <v>0</v>
          </cell>
          <cell r="Y409">
            <v>0</v>
          </cell>
        </row>
        <row r="410">
          <cell r="C410">
            <v>707.5</v>
          </cell>
          <cell r="D410">
            <v>717</v>
          </cell>
          <cell r="E410">
            <v>717</v>
          </cell>
          <cell r="F410">
            <v>722</v>
          </cell>
          <cell r="G410">
            <v>9.5</v>
          </cell>
          <cell r="H410">
            <v>5</v>
          </cell>
          <cell r="I410">
            <v>14.5</v>
          </cell>
          <cell r="J410">
            <v>8.4166666666666288</v>
          </cell>
          <cell r="L410">
            <v>0.97569444444444453</v>
          </cell>
          <cell r="M410">
            <v>2.0833333333333332E-2</v>
          </cell>
          <cell r="N410">
            <v>1.0833333333333712</v>
          </cell>
          <cell r="O410" t="str">
            <v>Oil hydrolick low</v>
          </cell>
          <cell r="R410">
            <v>0</v>
          </cell>
          <cell r="V410">
            <v>0</v>
          </cell>
          <cell r="X410">
            <v>1.0833333333333712</v>
          </cell>
          <cell r="Y410" t="str">
            <v>Oil hydrolick low</v>
          </cell>
        </row>
        <row r="411">
          <cell r="C411">
            <v>722</v>
          </cell>
          <cell r="D411">
            <v>728</v>
          </cell>
          <cell r="E411">
            <v>728</v>
          </cell>
          <cell r="F411">
            <v>739</v>
          </cell>
          <cell r="G411">
            <v>6</v>
          </cell>
          <cell r="H411">
            <v>11</v>
          </cell>
          <cell r="I411">
            <v>17</v>
          </cell>
          <cell r="J411">
            <v>6.75</v>
          </cell>
          <cell r="L411">
            <v>0.8125</v>
          </cell>
          <cell r="M411">
            <v>0.82291666666666663</v>
          </cell>
          <cell r="N411">
            <v>0.24999999999999911</v>
          </cell>
          <cell r="O411" t="str">
            <v>Lampu kerja off</v>
          </cell>
          <cell r="R411">
            <v>0</v>
          </cell>
          <cell r="V411">
            <v>0</v>
          </cell>
          <cell r="X411">
            <v>0.24999999999999911</v>
          </cell>
          <cell r="Y411" t="str">
            <v>Lampu kerja off</v>
          </cell>
        </row>
        <row r="412">
          <cell r="C412">
            <v>739</v>
          </cell>
          <cell r="D412">
            <v>747</v>
          </cell>
          <cell r="E412">
            <v>747</v>
          </cell>
          <cell r="F412">
            <v>752</v>
          </cell>
          <cell r="G412">
            <v>8</v>
          </cell>
          <cell r="H412">
            <v>5</v>
          </cell>
          <cell r="I412">
            <v>13</v>
          </cell>
          <cell r="J412">
            <v>11</v>
          </cell>
          <cell r="N412">
            <v>0</v>
          </cell>
          <cell r="R412">
            <v>0</v>
          </cell>
          <cell r="V412">
            <v>0</v>
          </cell>
          <cell r="X412">
            <v>0</v>
          </cell>
          <cell r="Y412">
            <v>0</v>
          </cell>
        </row>
        <row r="413">
          <cell r="C413">
            <v>752</v>
          </cell>
          <cell r="D413">
            <v>763</v>
          </cell>
          <cell r="E413">
            <v>763</v>
          </cell>
          <cell r="F413">
            <v>763</v>
          </cell>
          <cell r="G413">
            <v>11</v>
          </cell>
          <cell r="H413">
            <v>0</v>
          </cell>
          <cell r="I413">
            <v>11</v>
          </cell>
          <cell r="J413">
            <v>13</v>
          </cell>
          <cell r="N413">
            <v>0</v>
          </cell>
          <cell r="R413">
            <v>0</v>
          </cell>
          <cell r="V413">
            <v>0</v>
          </cell>
          <cell r="X413">
            <v>0</v>
          </cell>
          <cell r="Y413">
            <v>0</v>
          </cell>
        </row>
        <row r="414">
          <cell r="C414">
            <v>763</v>
          </cell>
          <cell r="D414">
            <v>771</v>
          </cell>
          <cell r="E414">
            <v>771</v>
          </cell>
          <cell r="F414">
            <v>772</v>
          </cell>
          <cell r="G414">
            <v>8</v>
          </cell>
          <cell r="H414">
            <v>1</v>
          </cell>
          <cell r="I414">
            <v>9</v>
          </cell>
          <cell r="J414">
            <v>15</v>
          </cell>
          <cell r="N414">
            <v>0</v>
          </cell>
          <cell r="R414">
            <v>0</v>
          </cell>
          <cell r="V414">
            <v>0</v>
          </cell>
          <cell r="X414">
            <v>0</v>
          </cell>
          <cell r="Y414">
            <v>0</v>
          </cell>
        </row>
        <row r="415">
          <cell r="C415">
            <v>772</v>
          </cell>
          <cell r="D415">
            <v>780</v>
          </cell>
          <cell r="E415">
            <v>780</v>
          </cell>
          <cell r="F415">
            <v>780</v>
          </cell>
          <cell r="G415">
            <v>8</v>
          </cell>
          <cell r="H415">
            <v>0</v>
          </cell>
          <cell r="I415">
            <v>8</v>
          </cell>
          <cell r="J415">
            <v>16</v>
          </cell>
          <cell r="N415">
            <v>0</v>
          </cell>
          <cell r="R415">
            <v>0</v>
          </cell>
          <cell r="V415">
            <v>0</v>
          </cell>
          <cell r="X415">
            <v>0</v>
          </cell>
          <cell r="Y415">
            <v>0</v>
          </cell>
        </row>
        <row r="416">
          <cell r="C416">
            <v>780</v>
          </cell>
          <cell r="D416">
            <v>789.1</v>
          </cell>
          <cell r="E416">
            <v>789.1</v>
          </cell>
          <cell r="F416">
            <v>793</v>
          </cell>
          <cell r="G416">
            <v>9.1000000000000227</v>
          </cell>
          <cell r="H416">
            <v>3.8999999999999773</v>
          </cell>
          <cell r="I416">
            <v>13</v>
          </cell>
          <cell r="J416">
            <v>10.500000000000002</v>
          </cell>
          <cell r="L416">
            <v>0.91319444444444453</v>
          </cell>
          <cell r="M416">
            <v>0.93402777777777779</v>
          </cell>
          <cell r="N416">
            <v>0.49999999999999822</v>
          </cell>
          <cell r="O416" t="str">
            <v>Ac off</v>
          </cell>
          <cell r="R416">
            <v>0</v>
          </cell>
          <cell r="V416">
            <v>0</v>
          </cell>
          <cell r="X416">
            <v>0.49999999999999822</v>
          </cell>
          <cell r="Y416" t="str">
            <v>Ac off</v>
          </cell>
        </row>
        <row r="417">
          <cell r="C417">
            <v>793</v>
          </cell>
          <cell r="D417">
            <v>797</v>
          </cell>
          <cell r="E417">
            <v>797</v>
          </cell>
          <cell r="F417">
            <v>805</v>
          </cell>
          <cell r="G417">
            <v>4</v>
          </cell>
          <cell r="H417">
            <v>8</v>
          </cell>
          <cell r="I417">
            <v>12</v>
          </cell>
          <cell r="J417">
            <v>12</v>
          </cell>
          <cell r="N417">
            <v>0</v>
          </cell>
          <cell r="R417">
            <v>0</v>
          </cell>
          <cell r="V417">
            <v>0</v>
          </cell>
          <cell r="X417">
            <v>0</v>
          </cell>
          <cell r="Y417">
            <v>0</v>
          </cell>
        </row>
        <row r="418">
          <cell r="C418">
            <v>805</v>
          </cell>
          <cell r="D418">
            <v>805</v>
          </cell>
          <cell r="E418">
            <v>805</v>
          </cell>
          <cell r="F418">
            <v>805</v>
          </cell>
          <cell r="G418">
            <v>0</v>
          </cell>
          <cell r="H418">
            <v>0</v>
          </cell>
          <cell r="I418">
            <v>0</v>
          </cell>
          <cell r="J418">
            <v>24</v>
          </cell>
          <cell r="N418">
            <v>0</v>
          </cell>
          <cell r="R418">
            <v>0</v>
          </cell>
          <cell r="V418">
            <v>0</v>
          </cell>
          <cell r="X418">
            <v>0</v>
          </cell>
          <cell r="Y418">
            <v>0</v>
          </cell>
        </row>
        <row r="419">
          <cell r="C419">
            <v>805</v>
          </cell>
          <cell r="D419">
            <v>805</v>
          </cell>
          <cell r="E419">
            <v>805</v>
          </cell>
          <cell r="F419">
            <v>815</v>
          </cell>
          <cell r="G419">
            <v>0</v>
          </cell>
          <cell r="H419">
            <v>10</v>
          </cell>
          <cell r="I419">
            <v>10</v>
          </cell>
          <cell r="J419">
            <v>13.916666666666668</v>
          </cell>
          <cell r="L419">
            <v>0.88749999999999996</v>
          </cell>
          <cell r="M419">
            <v>0.89097222222222217</v>
          </cell>
          <cell r="N419">
            <v>8.3333333333333037E-2</v>
          </cell>
          <cell r="O419" t="str">
            <v>Ganti air clener</v>
          </cell>
          <cell r="R419">
            <v>0</v>
          </cell>
          <cell r="V419">
            <v>0</v>
          </cell>
          <cell r="X419">
            <v>8.3333333333333037E-2</v>
          </cell>
          <cell r="Y419" t="str">
            <v>Ganti air clener</v>
          </cell>
        </row>
        <row r="420">
          <cell r="C420">
            <v>815</v>
          </cell>
          <cell r="D420">
            <v>822</v>
          </cell>
          <cell r="E420">
            <v>822</v>
          </cell>
          <cell r="F420">
            <v>832</v>
          </cell>
          <cell r="G420">
            <v>7</v>
          </cell>
          <cell r="H420">
            <v>10</v>
          </cell>
          <cell r="I420">
            <v>17</v>
          </cell>
          <cell r="J420">
            <v>6.4166666666666679</v>
          </cell>
          <cell r="L420">
            <v>0.12152777777777778</v>
          </cell>
          <cell r="M420">
            <v>0.14583333333333334</v>
          </cell>
          <cell r="N420">
            <v>0.58333333333333359</v>
          </cell>
          <cell r="O420" t="str">
            <v>Anjust track lh</v>
          </cell>
          <cell r="R420">
            <v>0</v>
          </cell>
          <cell r="V420">
            <v>0</v>
          </cell>
          <cell r="X420">
            <v>0.58333333333333359</v>
          </cell>
          <cell r="Y420" t="str">
            <v>Anjust track lh</v>
          </cell>
        </row>
        <row r="421">
          <cell r="C421">
            <v>832</v>
          </cell>
          <cell r="D421">
            <v>840</v>
          </cell>
          <cell r="E421">
            <v>840</v>
          </cell>
          <cell r="F421">
            <v>850</v>
          </cell>
          <cell r="G421">
            <v>8</v>
          </cell>
          <cell r="H421">
            <v>10</v>
          </cell>
          <cell r="I421">
            <v>18</v>
          </cell>
          <cell r="J421">
            <v>6</v>
          </cell>
          <cell r="N421">
            <v>0</v>
          </cell>
          <cell r="R421">
            <v>0</v>
          </cell>
          <cell r="V421">
            <v>0</v>
          </cell>
          <cell r="X421">
            <v>0</v>
          </cell>
          <cell r="Y421">
            <v>0</v>
          </cell>
        </row>
        <row r="422">
          <cell r="C422">
            <v>850</v>
          </cell>
          <cell r="D422">
            <v>859.5</v>
          </cell>
          <cell r="E422">
            <v>859.5</v>
          </cell>
          <cell r="F422">
            <v>869</v>
          </cell>
          <cell r="G422">
            <v>9.5</v>
          </cell>
          <cell r="H422">
            <v>9.5</v>
          </cell>
          <cell r="I422">
            <v>19</v>
          </cell>
          <cell r="J422">
            <v>3.75</v>
          </cell>
          <cell r="L422">
            <v>0.30902777777777779</v>
          </cell>
          <cell r="M422">
            <v>0.3611111111111111</v>
          </cell>
          <cell r="N422">
            <v>1.2499999999999996</v>
          </cell>
          <cell r="O422" t="str">
            <v>Oil hydrolick low</v>
          </cell>
          <cell r="R422">
            <v>0</v>
          </cell>
          <cell r="V422">
            <v>0</v>
          </cell>
          <cell r="X422">
            <v>1.2499999999999996</v>
          </cell>
          <cell r="Y422" t="str">
            <v>Oil hydrolick low</v>
          </cell>
        </row>
        <row r="423">
          <cell r="C423">
            <v>869</v>
          </cell>
          <cell r="D423">
            <v>877</v>
          </cell>
          <cell r="E423">
            <v>877</v>
          </cell>
          <cell r="F423">
            <v>886</v>
          </cell>
          <cell r="G423">
            <v>8</v>
          </cell>
          <cell r="H423">
            <v>9</v>
          </cell>
          <cell r="I423">
            <v>17</v>
          </cell>
          <cell r="J423">
            <v>7</v>
          </cell>
          <cell r="N423">
            <v>0</v>
          </cell>
          <cell r="R423">
            <v>0</v>
          </cell>
          <cell r="V423">
            <v>0</v>
          </cell>
          <cell r="X423">
            <v>0</v>
          </cell>
          <cell r="Y423">
            <v>0</v>
          </cell>
        </row>
        <row r="424">
          <cell r="C424">
            <v>886</v>
          </cell>
          <cell r="D424">
            <v>895</v>
          </cell>
          <cell r="E424">
            <v>895</v>
          </cell>
          <cell r="F424">
            <v>906</v>
          </cell>
          <cell r="G424">
            <v>9</v>
          </cell>
          <cell r="H424">
            <v>11</v>
          </cell>
          <cell r="I424">
            <v>20</v>
          </cell>
          <cell r="J424">
            <v>4</v>
          </cell>
          <cell r="N424">
            <v>0</v>
          </cell>
          <cell r="R424">
            <v>0</v>
          </cell>
          <cell r="V424">
            <v>0</v>
          </cell>
          <cell r="X424">
            <v>0</v>
          </cell>
          <cell r="Y424">
            <v>0</v>
          </cell>
        </row>
        <row r="425">
          <cell r="C425">
            <v>906</v>
          </cell>
          <cell r="D425">
            <v>914</v>
          </cell>
          <cell r="E425">
            <v>914</v>
          </cell>
          <cell r="F425">
            <v>925.5</v>
          </cell>
          <cell r="G425">
            <v>8</v>
          </cell>
          <cell r="H425">
            <v>11.5</v>
          </cell>
          <cell r="I425">
            <v>19.5</v>
          </cell>
          <cell r="J425">
            <v>3.0999999999999979</v>
          </cell>
          <cell r="L425">
            <v>0.23958333333333334</v>
          </cell>
          <cell r="M425">
            <v>0.29166666666666669</v>
          </cell>
          <cell r="N425">
            <v>1.2500000000000002</v>
          </cell>
          <cell r="O425" t="str">
            <v>Pin bucket lepas</v>
          </cell>
          <cell r="P425">
            <v>0.79374999999999996</v>
          </cell>
          <cell r="Q425">
            <v>0.8</v>
          </cell>
          <cell r="R425">
            <v>0.15000000000000213</v>
          </cell>
          <cell r="S425" t="str">
            <v>Oil hydrolick low</v>
          </cell>
          <cell r="V425">
            <v>0</v>
          </cell>
          <cell r="X425">
            <v>1.4000000000000024</v>
          </cell>
          <cell r="Y425" t="str">
            <v>Pin bucket lepas,Oil hydrolick low</v>
          </cell>
        </row>
        <row r="426">
          <cell r="C426">
            <v>925.5</v>
          </cell>
          <cell r="D426">
            <v>928</v>
          </cell>
          <cell r="E426">
            <v>928</v>
          </cell>
          <cell r="F426">
            <v>935</v>
          </cell>
          <cell r="G426">
            <v>2.5</v>
          </cell>
          <cell r="H426">
            <v>7</v>
          </cell>
          <cell r="I426">
            <v>9.5</v>
          </cell>
          <cell r="J426">
            <v>14.5</v>
          </cell>
          <cell r="L426">
            <v>0.29166666666666669</v>
          </cell>
          <cell r="M426">
            <v>0.31944444444444448</v>
          </cell>
          <cell r="N426">
            <v>0</v>
          </cell>
          <cell r="O426" t="str">
            <v>Pn bucket lepas</v>
          </cell>
          <cell r="P426">
            <v>0.40277777777777773</v>
          </cell>
          <cell r="Q426">
            <v>0.75</v>
          </cell>
          <cell r="R426">
            <v>0</v>
          </cell>
          <cell r="S426" t="str">
            <v>Pn bucket lepas</v>
          </cell>
          <cell r="T426">
            <v>0.75</v>
          </cell>
          <cell r="U426">
            <v>0.79166666666666663</v>
          </cell>
          <cell r="V426">
            <v>0.99999999999999911</v>
          </cell>
          <cell r="W426" t="str">
            <v>Pin bucket hilang</v>
          </cell>
          <cell r="X426">
            <v>0</v>
          </cell>
          <cell r="Y426">
            <v>0</v>
          </cell>
        </row>
        <row r="427">
          <cell r="C427">
            <v>935</v>
          </cell>
          <cell r="D427">
            <v>944</v>
          </cell>
          <cell r="E427">
            <v>944</v>
          </cell>
          <cell r="F427">
            <v>955</v>
          </cell>
          <cell r="G427">
            <v>9</v>
          </cell>
          <cell r="H427">
            <v>11</v>
          </cell>
          <cell r="I427">
            <v>20</v>
          </cell>
          <cell r="J427">
            <v>3.5833333333333321</v>
          </cell>
          <cell r="L427">
            <v>5.347222222222222E-2</v>
          </cell>
          <cell r="M427">
            <v>7.0833333333333331E-2</v>
          </cell>
          <cell r="N427">
            <v>0.41666666666666669</v>
          </cell>
          <cell r="O427" t="str">
            <v>Perbaikan konector brake</v>
          </cell>
          <cell r="R427">
            <v>0</v>
          </cell>
          <cell r="V427">
            <v>0</v>
          </cell>
          <cell r="X427">
            <v>0.41666666666666669</v>
          </cell>
          <cell r="Y427" t="str">
            <v>Perbaikan konector brake</v>
          </cell>
        </row>
        <row r="428">
          <cell r="C428">
            <v>955</v>
          </cell>
          <cell r="D428">
            <v>960</v>
          </cell>
          <cell r="E428">
            <v>960</v>
          </cell>
          <cell r="F428">
            <v>969.5</v>
          </cell>
          <cell r="G428">
            <v>5</v>
          </cell>
          <cell r="H428">
            <v>9.5</v>
          </cell>
          <cell r="I428">
            <v>14.5</v>
          </cell>
          <cell r="J428">
            <v>9.4</v>
          </cell>
          <cell r="L428">
            <v>0.86250000000000004</v>
          </cell>
          <cell r="M428">
            <v>0.8666666666666667</v>
          </cell>
          <cell r="N428">
            <v>9.9999999999999645E-2</v>
          </cell>
          <cell r="O428" t="str">
            <v>Tambah oil hydrolick</v>
          </cell>
          <cell r="R428">
            <v>0</v>
          </cell>
          <cell r="V428">
            <v>0</v>
          </cell>
          <cell r="X428">
            <v>9.9999999999999645E-2</v>
          </cell>
          <cell r="Y428" t="str">
            <v>Tambah oil hydrolick</v>
          </cell>
        </row>
        <row r="429">
          <cell r="C429">
            <v>969.5</v>
          </cell>
          <cell r="D429">
            <v>969.5</v>
          </cell>
          <cell r="E429">
            <v>969.5</v>
          </cell>
          <cell r="F429">
            <v>969.5</v>
          </cell>
          <cell r="G429">
            <v>0</v>
          </cell>
          <cell r="H429">
            <v>0</v>
          </cell>
          <cell r="I429">
            <v>0</v>
          </cell>
          <cell r="J429">
            <v>24</v>
          </cell>
          <cell r="K429" t="str">
            <v>Standby</v>
          </cell>
          <cell r="N429">
            <v>0</v>
          </cell>
          <cell r="R429">
            <v>0</v>
          </cell>
          <cell r="V429">
            <v>0</v>
          </cell>
          <cell r="X429">
            <v>0</v>
          </cell>
          <cell r="Y429">
            <v>0</v>
          </cell>
        </row>
        <row r="430">
          <cell r="C430">
            <v>969.5</v>
          </cell>
          <cell r="D430">
            <v>969.5</v>
          </cell>
          <cell r="E430">
            <v>969.5</v>
          </cell>
          <cell r="F430">
            <v>969.5</v>
          </cell>
          <cell r="G430">
            <v>0</v>
          </cell>
          <cell r="H430">
            <v>0</v>
          </cell>
          <cell r="I430">
            <v>0</v>
          </cell>
          <cell r="J430">
            <v>24</v>
          </cell>
          <cell r="K430" t="str">
            <v>Standby</v>
          </cell>
          <cell r="N430">
            <v>0</v>
          </cell>
          <cell r="R430">
            <v>0</v>
          </cell>
          <cell r="V430">
            <v>0</v>
          </cell>
          <cell r="X430">
            <v>0</v>
          </cell>
          <cell r="Y430">
            <v>0</v>
          </cell>
        </row>
        <row r="431">
          <cell r="C431">
            <v>969.5</v>
          </cell>
          <cell r="D431">
            <v>969.5</v>
          </cell>
          <cell r="E431">
            <v>969.5</v>
          </cell>
          <cell r="F431">
            <v>969.5</v>
          </cell>
          <cell r="G431">
            <v>0</v>
          </cell>
          <cell r="H431">
            <v>0</v>
          </cell>
          <cell r="I431">
            <v>0</v>
          </cell>
          <cell r="J431">
            <v>24</v>
          </cell>
          <cell r="K431" t="str">
            <v>Standby</v>
          </cell>
          <cell r="N431">
            <v>0</v>
          </cell>
          <cell r="R431">
            <v>0</v>
          </cell>
          <cell r="V431">
            <v>0</v>
          </cell>
          <cell r="X431">
            <v>0</v>
          </cell>
          <cell r="Y431">
            <v>0</v>
          </cell>
        </row>
        <row r="432">
          <cell r="C432">
            <v>663</v>
          </cell>
          <cell r="D432">
            <v>969.5</v>
          </cell>
          <cell r="E432">
            <v>671</v>
          </cell>
          <cell r="F432">
            <v>969.5</v>
          </cell>
          <cell r="G432">
            <v>146.60000000000002</v>
          </cell>
          <cell r="H432">
            <v>159.89999999999998</v>
          </cell>
          <cell r="I432">
            <v>306.5</v>
          </cell>
          <cell r="J432">
            <v>431.83333333333331</v>
          </cell>
          <cell r="N432">
            <v>5.5166666666667012</v>
          </cell>
          <cell r="R432">
            <v>0.15000000000000213</v>
          </cell>
          <cell r="V432">
            <v>0.99999999999999911</v>
          </cell>
        </row>
      </sheetData>
      <sheetData sheetId="1" refreshError="1">
        <row r="4">
          <cell r="B4" t="str">
            <v>KPTJEX023</v>
          </cell>
          <cell r="C4" t="str">
            <v>D_AWL</v>
          </cell>
          <cell r="D4" t="str">
            <v>D_AHL</v>
          </cell>
          <cell r="E4" t="str">
            <v>N_AWL</v>
          </cell>
          <cell r="F4" t="str">
            <v>N_AHL</v>
          </cell>
          <cell r="G4" t="str">
            <v>D_TL</v>
          </cell>
          <cell r="H4" t="str">
            <v>N_TL</v>
          </cell>
          <cell r="I4" t="str">
            <v>DN_TL</v>
          </cell>
          <cell r="J4" t="str">
            <v>STBL</v>
          </cell>
          <cell r="K4" t="str">
            <v>REML</v>
          </cell>
          <cell r="L4" t="str">
            <v>Start1</v>
          </cell>
          <cell r="M4" t="str">
            <v>Stop1</v>
          </cell>
          <cell r="N4" t="str">
            <v>AC1</v>
          </cell>
          <cell r="O4" t="str">
            <v>REMARK1</v>
          </cell>
          <cell r="P4" t="str">
            <v>Start2</v>
          </cell>
          <cell r="Q4" t="str">
            <v>Stop2</v>
          </cell>
          <cell r="R4" t="str">
            <v>AC2</v>
          </cell>
          <cell r="S4" t="str">
            <v>REMARK2</v>
          </cell>
          <cell r="T4" t="str">
            <v>Start3</v>
          </cell>
          <cell r="U4" t="str">
            <v>Stop3</v>
          </cell>
          <cell r="V4" t="str">
            <v>AC3</v>
          </cell>
          <cell r="W4" t="str">
            <v>REMARK3</v>
          </cell>
          <cell r="X4" t="str">
            <v>TOTAL</v>
          </cell>
          <cell r="Y4" t="str">
            <v>REMARK_ALL</v>
          </cell>
        </row>
        <row r="5">
          <cell r="C5">
            <v>769</v>
          </cell>
          <cell r="D5">
            <v>769</v>
          </cell>
          <cell r="E5">
            <v>769</v>
          </cell>
          <cell r="F5">
            <v>769</v>
          </cell>
          <cell r="G5">
            <v>0</v>
          </cell>
          <cell r="H5">
            <v>0</v>
          </cell>
          <cell r="I5">
            <v>0</v>
          </cell>
          <cell r="J5">
            <v>24</v>
          </cell>
          <cell r="K5">
            <v>0</v>
          </cell>
          <cell r="L5">
            <v>0</v>
          </cell>
          <cell r="M5">
            <v>0</v>
          </cell>
          <cell r="N5">
            <v>0</v>
          </cell>
          <cell r="O5">
            <v>0</v>
          </cell>
          <cell r="P5">
            <v>0</v>
          </cell>
          <cell r="Q5">
            <v>0</v>
          </cell>
          <cell r="R5">
            <v>0</v>
          </cell>
          <cell r="S5">
            <v>0</v>
          </cell>
          <cell r="T5">
            <v>0</v>
          </cell>
          <cell r="U5">
            <v>0</v>
          </cell>
          <cell r="V5">
            <v>0</v>
          </cell>
          <cell r="W5">
            <v>0</v>
          </cell>
          <cell r="X5">
            <v>0</v>
          </cell>
          <cell r="Y5">
            <v>0</v>
          </cell>
        </row>
        <row r="6">
          <cell r="C6">
            <v>769</v>
          </cell>
          <cell r="D6">
            <v>769</v>
          </cell>
          <cell r="E6">
            <v>769</v>
          </cell>
          <cell r="F6">
            <v>769</v>
          </cell>
          <cell r="G6">
            <v>0</v>
          </cell>
          <cell r="H6">
            <v>0</v>
          </cell>
          <cell r="I6">
            <v>0</v>
          </cell>
          <cell r="J6">
            <v>24</v>
          </cell>
          <cell r="N6">
            <v>0</v>
          </cell>
          <cell r="R6">
            <v>0</v>
          </cell>
          <cell r="V6">
            <v>0</v>
          </cell>
          <cell r="X6">
            <v>0</v>
          </cell>
          <cell r="Y6">
            <v>0</v>
          </cell>
        </row>
        <row r="7">
          <cell r="C7">
            <v>769</v>
          </cell>
          <cell r="D7">
            <v>769</v>
          </cell>
          <cell r="E7">
            <v>769</v>
          </cell>
          <cell r="F7">
            <v>769</v>
          </cell>
          <cell r="G7">
            <v>0</v>
          </cell>
          <cell r="H7">
            <v>0</v>
          </cell>
          <cell r="I7">
            <v>0</v>
          </cell>
          <cell r="J7">
            <v>24</v>
          </cell>
          <cell r="K7">
            <v>0</v>
          </cell>
          <cell r="L7">
            <v>0</v>
          </cell>
          <cell r="M7">
            <v>0</v>
          </cell>
          <cell r="N7">
            <v>0</v>
          </cell>
          <cell r="O7">
            <v>0</v>
          </cell>
          <cell r="P7">
            <v>0</v>
          </cell>
          <cell r="Q7">
            <v>0</v>
          </cell>
          <cell r="R7">
            <v>0</v>
          </cell>
          <cell r="S7">
            <v>0</v>
          </cell>
          <cell r="T7">
            <v>0</v>
          </cell>
          <cell r="U7">
            <v>0</v>
          </cell>
          <cell r="V7">
            <v>0</v>
          </cell>
          <cell r="W7">
            <v>0</v>
          </cell>
          <cell r="X7">
            <v>0</v>
          </cell>
          <cell r="Y7">
            <v>0</v>
          </cell>
        </row>
        <row r="8">
          <cell r="C8">
            <v>769</v>
          </cell>
          <cell r="D8">
            <v>769</v>
          </cell>
          <cell r="E8">
            <v>769</v>
          </cell>
          <cell r="F8">
            <v>769</v>
          </cell>
          <cell r="G8">
            <v>0</v>
          </cell>
          <cell r="H8">
            <v>0</v>
          </cell>
          <cell r="I8">
            <v>0</v>
          </cell>
          <cell r="J8">
            <v>24</v>
          </cell>
          <cell r="N8">
            <v>0</v>
          </cell>
          <cell r="R8">
            <v>0</v>
          </cell>
          <cell r="V8">
            <v>0</v>
          </cell>
          <cell r="X8">
            <v>0</v>
          </cell>
          <cell r="Y8">
            <v>0</v>
          </cell>
        </row>
        <row r="9">
          <cell r="C9">
            <v>769</v>
          </cell>
          <cell r="D9">
            <v>769</v>
          </cell>
          <cell r="E9">
            <v>769</v>
          </cell>
          <cell r="F9">
            <v>769</v>
          </cell>
          <cell r="G9">
            <v>0</v>
          </cell>
          <cell r="H9">
            <v>0</v>
          </cell>
          <cell r="I9">
            <v>0</v>
          </cell>
          <cell r="J9">
            <v>24</v>
          </cell>
          <cell r="N9">
            <v>0</v>
          </cell>
          <cell r="R9">
            <v>0</v>
          </cell>
          <cell r="V9">
            <v>0</v>
          </cell>
          <cell r="X9">
            <v>0</v>
          </cell>
          <cell r="Y9">
            <v>0</v>
          </cell>
        </row>
        <row r="10">
          <cell r="C10">
            <v>769</v>
          </cell>
          <cell r="D10">
            <v>769</v>
          </cell>
          <cell r="E10">
            <v>769</v>
          </cell>
          <cell r="F10">
            <v>769</v>
          </cell>
          <cell r="G10">
            <v>0</v>
          </cell>
          <cell r="H10">
            <v>0</v>
          </cell>
          <cell r="I10">
            <v>0</v>
          </cell>
          <cell r="J10">
            <v>24</v>
          </cell>
          <cell r="K10">
            <v>13.5</v>
          </cell>
          <cell r="L10">
            <v>8.5</v>
          </cell>
          <cell r="M10">
            <v>9</v>
          </cell>
          <cell r="N10">
            <v>0</v>
          </cell>
          <cell r="O10">
            <v>2.3999999999996362</v>
          </cell>
          <cell r="P10">
            <v>0.6000000000003638</v>
          </cell>
          <cell r="Q10">
            <v>3</v>
          </cell>
          <cell r="R10">
            <v>0</v>
          </cell>
          <cell r="S10">
            <v>0</v>
          </cell>
          <cell r="T10">
            <v>0</v>
          </cell>
          <cell r="U10">
            <v>0</v>
          </cell>
          <cell r="V10">
            <v>0</v>
          </cell>
          <cell r="W10">
            <v>10.5</v>
          </cell>
          <cell r="X10">
            <v>0</v>
          </cell>
          <cell r="Y10">
            <v>0</v>
          </cell>
        </row>
        <row r="11">
          <cell r="C11">
            <v>769</v>
          </cell>
          <cell r="D11">
            <v>769</v>
          </cell>
          <cell r="E11">
            <v>769</v>
          </cell>
          <cell r="F11">
            <v>769</v>
          </cell>
          <cell r="G11">
            <v>0</v>
          </cell>
          <cell r="H11">
            <v>0</v>
          </cell>
          <cell r="I11">
            <v>0</v>
          </cell>
          <cell r="J11">
            <v>24</v>
          </cell>
          <cell r="K11">
            <v>16</v>
          </cell>
          <cell r="L11">
            <v>6</v>
          </cell>
          <cell r="M11">
            <v>5</v>
          </cell>
          <cell r="N11">
            <v>0</v>
          </cell>
          <cell r="O11">
            <v>11</v>
          </cell>
          <cell r="P11">
            <v>6</v>
          </cell>
          <cell r="Q11">
            <v>17</v>
          </cell>
          <cell r="R11">
            <v>0</v>
          </cell>
          <cell r="S11">
            <v>0</v>
          </cell>
          <cell r="T11">
            <v>0</v>
          </cell>
          <cell r="U11">
            <v>0</v>
          </cell>
          <cell r="V11">
            <v>0</v>
          </cell>
          <cell r="W11">
            <v>5</v>
          </cell>
          <cell r="X11">
            <v>0</v>
          </cell>
          <cell r="Y11">
            <v>0</v>
          </cell>
        </row>
        <row r="12">
          <cell r="C12">
            <v>769</v>
          </cell>
          <cell r="D12">
            <v>769</v>
          </cell>
          <cell r="E12">
            <v>769</v>
          </cell>
          <cell r="F12">
            <v>769</v>
          </cell>
          <cell r="G12">
            <v>0</v>
          </cell>
          <cell r="H12">
            <v>0</v>
          </cell>
          <cell r="I12">
            <v>0</v>
          </cell>
          <cell r="J12">
            <v>24</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row>
        <row r="13">
          <cell r="C13">
            <v>769</v>
          </cell>
          <cell r="D13">
            <v>769</v>
          </cell>
          <cell r="E13">
            <v>769</v>
          </cell>
          <cell r="F13">
            <v>769</v>
          </cell>
          <cell r="G13">
            <v>0</v>
          </cell>
          <cell r="H13">
            <v>0</v>
          </cell>
          <cell r="I13">
            <v>0</v>
          </cell>
          <cell r="J13">
            <v>24</v>
          </cell>
          <cell r="K13">
            <v>0</v>
          </cell>
          <cell r="L13">
            <v>0</v>
          </cell>
          <cell r="M13">
            <v>9.5</v>
          </cell>
          <cell r="N13">
            <v>0</v>
          </cell>
          <cell r="O13">
            <v>0</v>
          </cell>
          <cell r="P13">
            <v>0.5</v>
          </cell>
          <cell r="Q13">
            <v>0.5</v>
          </cell>
          <cell r="R13">
            <v>0</v>
          </cell>
          <cell r="S13">
            <v>0</v>
          </cell>
          <cell r="T13">
            <v>0</v>
          </cell>
          <cell r="U13">
            <v>0</v>
          </cell>
          <cell r="V13">
            <v>0</v>
          </cell>
          <cell r="W13">
            <v>11</v>
          </cell>
          <cell r="X13">
            <v>0</v>
          </cell>
          <cell r="Y13">
            <v>0</v>
          </cell>
        </row>
        <row r="14">
          <cell r="C14">
            <v>769</v>
          </cell>
          <cell r="D14">
            <v>769</v>
          </cell>
          <cell r="E14">
            <v>769</v>
          </cell>
          <cell r="F14">
            <v>777.5</v>
          </cell>
          <cell r="G14">
            <v>0</v>
          </cell>
          <cell r="H14">
            <v>8.5</v>
          </cell>
          <cell r="I14">
            <v>8.5</v>
          </cell>
          <cell r="J14">
            <v>15.5</v>
          </cell>
          <cell r="K14">
            <v>0</v>
          </cell>
          <cell r="L14">
            <v>0</v>
          </cell>
          <cell r="M14">
            <v>0</v>
          </cell>
          <cell r="N14">
            <v>0</v>
          </cell>
          <cell r="O14">
            <v>0</v>
          </cell>
          <cell r="P14">
            <v>2.5</v>
          </cell>
          <cell r="Q14">
            <v>2.5</v>
          </cell>
          <cell r="R14">
            <v>0</v>
          </cell>
          <cell r="S14">
            <v>0</v>
          </cell>
          <cell r="T14">
            <v>0</v>
          </cell>
          <cell r="U14">
            <v>0</v>
          </cell>
          <cell r="V14">
            <v>0</v>
          </cell>
          <cell r="W14">
            <v>0</v>
          </cell>
          <cell r="X14">
            <v>0</v>
          </cell>
          <cell r="Y14">
            <v>0</v>
          </cell>
        </row>
        <row r="15">
          <cell r="C15">
            <v>777.5</v>
          </cell>
          <cell r="D15">
            <v>785</v>
          </cell>
          <cell r="E15">
            <v>785</v>
          </cell>
          <cell r="F15">
            <v>795.5</v>
          </cell>
          <cell r="G15">
            <v>7.5</v>
          </cell>
          <cell r="H15">
            <v>10.5</v>
          </cell>
          <cell r="I15">
            <v>18</v>
          </cell>
          <cell r="J15">
            <v>6</v>
          </cell>
          <cell r="K15">
            <v>17.5</v>
          </cell>
          <cell r="L15">
            <v>7.5</v>
          </cell>
          <cell r="M15">
            <v>11</v>
          </cell>
          <cell r="N15">
            <v>0</v>
          </cell>
          <cell r="O15">
            <v>8</v>
          </cell>
          <cell r="P15">
            <v>3</v>
          </cell>
          <cell r="Q15">
            <v>11</v>
          </cell>
          <cell r="R15">
            <v>0</v>
          </cell>
          <cell r="S15">
            <v>0</v>
          </cell>
          <cell r="T15">
            <v>0</v>
          </cell>
          <cell r="U15">
            <v>0</v>
          </cell>
          <cell r="V15">
            <v>0</v>
          </cell>
          <cell r="W15">
            <v>10</v>
          </cell>
          <cell r="X15">
            <v>0</v>
          </cell>
          <cell r="Y15">
            <v>0</v>
          </cell>
        </row>
        <row r="16">
          <cell r="C16">
            <v>795.5</v>
          </cell>
          <cell r="D16">
            <v>805</v>
          </cell>
          <cell r="E16">
            <v>805</v>
          </cell>
          <cell r="F16">
            <v>814</v>
          </cell>
          <cell r="G16">
            <v>9.5</v>
          </cell>
          <cell r="H16">
            <v>9</v>
          </cell>
          <cell r="I16">
            <v>18.5</v>
          </cell>
          <cell r="J16">
            <v>5.5</v>
          </cell>
          <cell r="N16">
            <v>0</v>
          </cell>
          <cell r="R16">
            <v>0</v>
          </cell>
          <cell r="V16">
            <v>0</v>
          </cell>
          <cell r="X16">
            <v>0</v>
          </cell>
          <cell r="Y16">
            <v>0</v>
          </cell>
        </row>
        <row r="17">
          <cell r="C17">
            <v>814</v>
          </cell>
          <cell r="D17">
            <v>820</v>
          </cell>
          <cell r="E17">
            <v>820</v>
          </cell>
          <cell r="F17">
            <v>828.5</v>
          </cell>
          <cell r="G17">
            <v>6</v>
          </cell>
          <cell r="H17">
            <v>8.5</v>
          </cell>
          <cell r="I17">
            <v>14.5</v>
          </cell>
          <cell r="J17">
            <v>9.5</v>
          </cell>
          <cell r="N17">
            <v>0</v>
          </cell>
          <cell r="R17">
            <v>0</v>
          </cell>
          <cell r="V17">
            <v>0</v>
          </cell>
          <cell r="X17">
            <v>0</v>
          </cell>
          <cell r="Y17">
            <v>0</v>
          </cell>
        </row>
        <row r="18">
          <cell r="C18">
            <v>828.5</v>
          </cell>
          <cell r="D18">
            <v>838.5</v>
          </cell>
          <cell r="E18">
            <v>838.5</v>
          </cell>
          <cell r="F18">
            <v>843</v>
          </cell>
          <cell r="G18">
            <v>10</v>
          </cell>
          <cell r="H18">
            <v>4.5</v>
          </cell>
          <cell r="I18">
            <v>14.5</v>
          </cell>
          <cell r="J18">
            <v>9.5</v>
          </cell>
          <cell r="K18">
            <v>17.5</v>
          </cell>
          <cell r="L18">
            <v>7.5999999999999091</v>
          </cell>
          <cell r="M18">
            <v>8.8000000000001819</v>
          </cell>
          <cell r="N18">
            <v>0</v>
          </cell>
          <cell r="O18">
            <v>3.0999999999999091</v>
          </cell>
          <cell r="P18">
            <v>0</v>
          </cell>
          <cell r="Q18">
            <v>3.0999999999999091</v>
          </cell>
          <cell r="R18">
            <v>0</v>
          </cell>
          <cell r="S18">
            <v>0</v>
          </cell>
          <cell r="T18">
            <v>0</v>
          </cell>
          <cell r="U18">
            <v>0</v>
          </cell>
          <cell r="V18">
            <v>0</v>
          </cell>
          <cell r="W18">
            <v>11.5</v>
          </cell>
          <cell r="X18">
            <v>0</v>
          </cell>
          <cell r="Y18">
            <v>0</v>
          </cell>
        </row>
        <row r="19">
          <cell r="C19">
            <v>843</v>
          </cell>
          <cell r="D19">
            <v>851.5</v>
          </cell>
          <cell r="E19">
            <v>851.5</v>
          </cell>
          <cell r="F19">
            <v>860</v>
          </cell>
          <cell r="G19">
            <v>8.5</v>
          </cell>
          <cell r="H19">
            <v>8.5</v>
          </cell>
          <cell r="I19">
            <v>17</v>
          </cell>
          <cell r="J19">
            <v>7</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row>
        <row r="20">
          <cell r="C20">
            <v>860</v>
          </cell>
          <cell r="D20">
            <v>869.5</v>
          </cell>
          <cell r="E20">
            <v>869.5</v>
          </cell>
          <cell r="F20">
            <v>875</v>
          </cell>
          <cell r="G20">
            <v>9.5</v>
          </cell>
          <cell r="H20">
            <v>5.5</v>
          </cell>
          <cell r="I20">
            <v>15</v>
          </cell>
          <cell r="J20">
            <v>9</v>
          </cell>
          <cell r="N20">
            <v>0</v>
          </cell>
          <cell r="R20">
            <v>0</v>
          </cell>
          <cell r="V20">
            <v>0</v>
          </cell>
          <cell r="X20">
            <v>0</v>
          </cell>
          <cell r="Y20">
            <v>0</v>
          </cell>
        </row>
        <row r="21">
          <cell r="C21">
            <v>875</v>
          </cell>
          <cell r="D21">
            <v>885</v>
          </cell>
          <cell r="E21">
            <v>885</v>
          </cell>
          <cell r="F21">
            <v>893</v>
          </cell>
          <cell r="G21">
            <v>10</v>
          </cell>
          <cell r="H21">
            <v>8</v>
          </cell>
          <cell r="I21">
            <v>18</v>
          </cell>
          <cell r="J21">
            <v>6</v>
          </cell>
          <cell r="K21">
            <v>0</v>
          </cell>
          <cell r="L21">
            <v>4.2000000000000455</v>
          </cell>
          <cell r="M21">
            <v>0.29999999999995453</v>
          </cell>
          <cell r="N21">
            <v>0</v>
          </cell>
          <cell r="O21">
            <v>0</v>
          </cell>
          <cell r="P21">
            <v>0</v>
          </cell>
          <cell r="Q21">
            <v>0</v>
          </cell>
          <cell r="R21">
            <v>0</v>
          </cell>
          <cell r="S21">
            <v>0</v>
          </cell>
          <cell r="T21">
            <v>0</v>
          </cell>
          <cell r="U21">
            <v>0</v>
          </cell>
          <cell r="V21">
            <v>0</v>
          </cell>
          <cell r="W21">
            <v>0</v>
          </cell>
          <cell r="X21">
            <v>0</v>
          </cell>
          <cell r="Y21">
            <v>0</v>
          </cell>
        </row>
        <row r="22">
          <cell r="C22">
            <v>893</v>
          </cell>
          <cell r="D22">
            <v>900.5</v>
          </cell>
          <cell r="E22">
            <v>900.5</v>
          </cell>
          <cell r="F22">
            <v>910.5</v>
          </cell>
          <cell r="G22">
            <v>7.5</v>
          </cell>
          <cell r="H22">
            <v>10</v>
          </cell>
          <cell r="I22">
            <v>17.5</v>
          </cell>
          <cell r="J22">
            <v>6.3333333333333357</v>
          </cell>
          <cell r="K22">
            <v>0</v>
          </cell>
          <cell r="L22">
            <v>0.63541666666666663</v>
          </cell>
          <cell r="M22">
            <v>0.64236111111111105</v>
          </cell>
          <cell r="N22">
            <v>0.16666666666666607</v>
          </cell>
          <cell r="O22" t="str">
            <v>Oil hydrolick low</v>
          </cell>
          <cell r="P22">
            <v>0</v>
          </cell>
          <cell r="Q22">
            <v>0</v>
          </cell>
          <cell r="R22">
            <v>0</v>
          </cell>
          <cell r="S22">
            <v>0</v>
          </cell>
          <cell r="T22">
            <v>0</v>
          </cell>
          <cell r="U22">
            <v>0</v>
          </cell>
          <cell r="V22">
            <v>0</v>
          </cell>
          <cell r="W22">
            <v>6</v>
          </cell>
          <cell r="X22">
            <v>0.16666666666666607</v>
          </cell>
          <cell r="Y22" t="str">
            <v>Oil hydrolick low</v>
          </cell>
        </row>
        <row r="23">
          <cell r="C23">
            <v>910.5</v>
          </cell>
          <cell r="D23">
            <v>918.5</v>
          </cell>
          <cell r="E23">
            <v>918.5</v>
          </cell>
          <cell r="F23">
            <v>928.5</v>
          </cell>
          <cell r="G23">
            <v>8</v>
          </cell>
          <cell r="H23">
            <v>10</v>
          </cell>
          <cell r="I23">
            <v>18</v>
          </cell>
          <cell r="J23">
            <v>6</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row>
        <row r="24">
          <cell r="C24">
            <v>928.5</v>
          </cell>
          <cell r="D24">
            <v>937</v>
          </cell>
          <cell r="E24">
            <v>937</v>
          </cell>
          <cell r="F24">
            <v>947.5</v>
          </cell>
          <cell r="G24">
            <v>8.5</v>
          </cell>
          <cell r="H24">
            <v>10.5</v>
          </cell>
          <cell r="I24">
            <v>19</v>
          </cell>
          <cell r="J24">
            <v>5</v>
          </cell>
          <cell r="K24">
            <v>4</v>
          </cell>
          <cell r="L24">
            <v>10</v>
          </cell>
          <cell r="M24">
            <v>0</v>
          </cell>
          <cell r="N24">
            <v>10</v>
          </cell>
          <cell r="O24">
            <v>7</v>
          </cell>
          <cell r="P24">
            <v>0</v>
          </cell>
          <cell r="Q24">
            <v>7</v>
          </cell>
          <cell r="R24">
            <v>0</v>
          </cell>
          <cell r="S24">
            <v>0</v>
          </cell>
          <cell r="T24">
            <v>0</v>
          </cell>
          <cell r="U24">
            <v>0</v>
          </cell>
          <cell r="V24">
            <v>0</v>
          </cell>
          <cell r="W24">
            <v>8</v>
          </cell>
          <cell r="X24">
            <v>0</v>
          </cell>
          <cell r="Y24">
            <v>0</v>
          </cell>
        </row>
        <row r="25">
          <cell r="C25">
            <v>947.5</v>
          </cell>
          <cell r="D25">
            <v>956</v>
          </cell>
          <cell r="E25">
            <v>956</v>
          </cell>
          <cell r="F25">
            <v>956</v>
          </cell>
          <cell r="G25">
            <v>8.5</v>
          </cell>
          <cell r="H25">
            <v>0</v>
          </cell>
          <cell r="I25">
            <v>8.5</v>
          </cell>
          <cell r="J25">
            <v>15.5</v>
          </cell>
          <cell r="K25">
            <v>15</v>
          </cell>
          <cell r="L25">
            <v>6.5</v>
          </cell>
          <cell r="M25">
            <v>8.5</v>
          </cell>
          <cell r="N25">
            <v>0</v>
          </cell>
          <cell r="O25">
            <v>0</v>
          </cell>
          <cell r="P25">
            <v>0</v>
          </cell>
          <cell r="Q25">
            <v>0</v>
          </cell>
          <cell r="R25">
            <v>0</v>
          </cell>
          <cell r="S25">
            <v>0</v>
          </cell>
          <cell r="T25">
            <v>0</v>
          </cell>
          <cell r="U25">
            <v>0</v>
          </cell>
          <cell r="V25">
            <v>0</v>
          </cell>
          <cell r="W25">
            <v>0</v>
          </cell>
          <cell r="X25">
            <v>0</v>
          </cell>
          <cell r="Y25">
            <v>0</v>
          </cell>
        </row>
        <row r="26">
          <cell r="C26">
            <v>956</v>
          </cell>
          <cell r="D26">
            <v>965</v>
          </cell>
          <cell r="E26">
            <v>965</v>
          </cell>
          <cell r="F26">
            <v>975.5</v>
          </cell>
          <cell r="G26">
            <v>9</v>
          </cell>
          <cell r="H26">
            <v>10.5</v>
          </cell>
          <cell r="I26">
            <v>19.5</v>
          </cell>
          <cell r="J26">
            <v>4.5</v>
          </cell>
          <cell r="K26">
            <v>10</v>
          </cell>
          <cell r="L26">
            <v>4</v>
          </cell>
          <cell r="M26">
            <v>0</v>
          </cell>
          <cell r="N26">
            <v>0</v>
          </cell>
          <cell r="O26">
            <v>0</v>
          </cell>
          <cell r="P26">
            <v>0</v>
          </cell>
          <cell r="Q26">
            <v>0</v>
          </cell>
          <cell r="R26">
            <v>0</v>
          </cell>
          <cell r="S26">
            <v>0</v>
          </cell>
          <cell r="T26">
            <v>0</v>
          </cell>
          <cell r="U26">
            <v>0</v>
          </cell>
          <cell r="V26">
            <v>0</v>
          </cell>
          <cell r="W26">
            <v>0</v>
          </cell>
          <cell r="X26">
            <v>0</v>
          </cell>
          <cell r="Y26">
            <v>0</v>
          </cell>
        </row>
        <row r="27">
          <cell r="C27">
            <v>975.5</v>
          </cell>
          <cell r="D27">
            <v>984.5</v>
          </cell>
          <cell r="E27">
            <v>984.5</v>
          </cell>
          <cell r="F27">
            <v>994.5</v>
          </cell>
          <cell r="G27">
            <v>9</v>
          </cell>
          <cell r="H27">
            <v>10</v>
          </cell>
          <cell r="I27">
            <v>19</v>
          </cell>
          <cell r="J27">
            <v>5</v>
          </cell>
          <cell r="K27">
            <v>1.5</v>
          </cell>
          <cell r="L27">
            <v>8</v>
          </cell>
          <cell r="M27">
            <v>1.5</v>
          </cell>
          <cell r="N27">
            <v>0</v>
          </cell>
          <cell r="O27">
            <v>0</v>
          </cell>
          <cell r="P27">
            <v>0</v>
          </cell>
          <cell r="Q27">
            <v>0</v>
          </cell>
          <cell r="R27">
            <v>0</v>
          </cell>
          <cell r="S27">
            <v>0</v>
          </cell>
          <cell r="T27">
            <v>0</v>
          </cell>
          <cell r="U27">
            <v>0</v>
          </cell>
          <cell r="V27">
            <v>0</v>
          </cell>
          <cell r="W27">
            <v>0</v>
          </cell>
          <cell r="X27">
            <v>0</v>
          </cell>
          <cell r="Y27">
            <v>0</v>
          </cell>
        </row>
        <row r="28">
          <cell r="C28">
            <v>994.5</v>
          </cell>
          <cell r="D28">
            <v>1003</v>
          </cell>
          <cell r="E28">
            <v>1003</v>
          </cell>
          <cell r="F28">
            <v>1011</v>
          </cell>
          <cell r="G28">
            <v>8.5</v>
          </cell>
          <cell r="H28">
            <v>8</v>
          </cell>
          <cell r="I28">
            <v>16.5</v>
          </cell>
          <cell r="J28">
            <v>7.5</v>
          </cell>
          <cell r="N28">
            <v>0</v>
          </cell>
          <cell r="R28">
            <v>0</v>
          </cell>
          <cell r="V28">
            <v>0</v>
          </cell>
          <cell r="X28">
            <v>0</v>
          </cell>
          <cell r="Y28">
            <v>0</v>
          </cell>
        </row>
        <row r="29">
          <cell r="C29">
            <v>1011</v>
          </cell>
          <cell r="D29">
            <v>1011</v>
          </cell>
          <cell r="E29">
            <v>1011</v>
          </cell>
          <cell r="F29">
            <v>1020.5</v>
          </cell>
          <cell r="G29">
            <v>0</v>
          </cell>
          <cell r="H29">
            <v>9.5</v>
          </cell>
          <cell r="I29">
            <v>9.5</v>
          </cell>
          <cell r="J29">
            <v>14.5</v>
          </cell>
          <cell r="N29">
            <v>0</v>
          </cell>
          <cell r="R29">
            <v>0</v>
          </cell>
          <cell r="V29">
            <v>0</v>
          </cell>
          <cell r="X29">
            <v>0</v>
          </cell>
          <cell r="Y29">
            <v>0</v>
          </cell>
        </row>
        <row r="30">
          <cell r="C30">
            <v>1020.5</v>
          </cell>
          <cell r="D30">
            <v>1029.5</v>
          </cell>
          <cell r="E30">
            <v>1029.5</v>
          </cell>
          <cell r="F30">
            <v>1040</v>
          </cell>
          <cell r="G30">
            <v>9</v>
          </cell>
          <cell r="H30">
            <v>10.5</v>
          </cell>
          <cell r="I30">
            <v>19.5</v>
          </cell>
          <cell r="J30">
            <v>4.5</v>
          </cell>
          <cell r="K30" t="str">
            <v>Oprasi di mess bumi etam</v>
          </cell>
          <cell r="N30">
            <v>0</v>
          </cell>
          <cell r="R30">
            <v>0</v>
          </cell>
          <cell r="V30">
            <v>0</v>
          </cell>
          <cell r="X30">
            <v>0</v>
          </cell>
          <cell r="Y30">
            <v>0</v>
          </cell>
        </row>
        <row r="31">
          <cell r="C31">
            <v>1040</v>
          </cell>
          <cell r="D31">
            <v>1048.5</v>
          </cell>
          <cell r="E31">
            <v>1048.5</v>
          </cell>
          <cell r="F31">
            <v>1058</v>
          </cell>
          <cell r="G31">
            <v>8.5</v>
          </cell>
          <cell r="H31">
            <v>9.5</v>
          </cell>
          <cell r="I31">
            <v>18</v>
          </cell>
          <cell r="J31">
            <v>6</v>
          </cell>
          <cell r="N31">
            <v>0</v>
          </cell>
          <cell r="R31">
            <v>0</v>
          </cell>
          <cell r="V31">
            <v>0</v>
          </cell>
          <cell r="X31">
            <v>0</v>
          </cell>
          <cell r="Y31">
            <v>0</v>
          </cell>
        </row>
        <row r="32">
          <cell r="C32">
            <v>1058</v>
          </cell>
          <cell r="D32">
            <v>1068</v>
          </cell>
          <cell r="E32">
            <v>1068</v>
          </cell>
          <cell r="F32">
            <v>1076.5</v>
          </cell>
          <cell r="G32">
            <v>10</v>
          </cell>
          <cell r="H32">
            <v>8.5</v>
          </cell>
          <cell r="I32">
            <v>18.5</v>
          </cell>
          <cell r="J32">
            <v>5.5</v>
          </cell>
          <cell r="N32">
            <v>0</v>
          </cell>
          <cell r="R32">
            <v>0</v>
          </cell>
          <cell r="V32">
            <v>0</v>
          </cell>
          <cell r="X32">
            <v>0</v>
          </cell>
          <cell r="Y32">
            <v>0</v>
          </cell>
        </row>
        <row r="33">
          <cell r="C33">
            <v>1076.5</v>
          </cell>
          <cell r="D33">
            <v>1076.5</v>
          </cell>
          <cell r="E33">
            <v>1076.5</v>
          </cell>
          <cell r="F33">
            <v>1076.5</v>
          </cell>
          <cell r="G33">
            <v>0</v>
          </cell>
          <cell r="H33">
            <v>0</v>
          </cell>
          <cell r="I33">
            <v>0</v>
          </cell>
          <cell r="J33">
            <v>24</v>
          </cell>
          <cell r="K33" t="str">
            <v>Standby</v>
          </cell>
          <cell r="L33">
            <v>0.37777777777777777</v>
          </cell>
          <cell r="M33">
            <v>0.38819444444444445</v>
          </cell>
          <cell r="N33">
            <v>0</v>
          </cell>
          <cell r="O33" t="str">
            <v>Perbaikan Ac</v>
          </cell>
          <cell r="R33">
            <v>0</v>
          </cell>
          <cell r="V33">
            <v>0</v>
          </cell>
          <cell r="X33">
            <v>0</v>
          </cell>
          <cell r="Y33">
            <v>0</v>
          </cell>
        </row>
        <row r="34">
          <cell r="C34">
            <v>1076.5</v>
          </cell>
          <cell r="D34">
            <v>1076.5</v>
          </cell>
          <cell r="E34">
            <v>1076.5</v>
          </cell>
          <cell r="F34">
            <v>1076.5</v>
          </cell>
          <cell r="G34">
            <v>0</v>
          </cell>
          <cell r="H34">
            <v>0</v>
          </cell>
          <cell r="I34">
            <v>0</v>
          </cell>
          <cell r="J34">
            <v>24</v>
          </cell>
          <cell r="K34" t="str">
            <v>Standby</v>
          </cell>
          <cell r="N34">
            <v>0</v>
          </cell>
          <cell r="R34">
            <v>0</v>
          </cell>
          <cell r="V34">
            <v>0</v>
          </cell>
          <cell r="X34">
            <v>0</v>
          </cell>
          <cell r="Y34">
            <v>0</v>
          </cell>
        </row>
        <row r="35">
          <cell r="C35">
            <v>1076.5</v>
          </cell>
          <cell r="D35">
            <v>1076.5</v>
          </cell>
          <cell r="E35">
            <v>1076.5</v>
          </cell>
          <cell r="F35">
            <v>1076.5</v>
          </cell>
          <cell r="G35">
            <v>0</v>
          </cell>
          <cell r="H35">
            <v>0</v>
          </cell>
          <cell r="I35">
            <v>0</v>
          </cell>
          <cell r="J35">
            <v>24</v>
          </cell>
          <cell r="K35" t="str">
            <v>Standby</v>
          </cell>
          <cell r="N35">
            <v>0</v>
          </cell>
          <cell r="R35">
            <v>0</v>
          </cell>
          <cell r="V35">
            <v>0</v>
          </cell>
          <cell r="X35">
            <v>0</v>
          </cell>
          <cell r="Y35">
            <v>0</v>
          </cell>
        </row>
        <row r="36">
          <cell r="C36">
            <v>769</v>
          </cell>
          <cell r="D36">
            <v>1076.5</v>
          </cell>
          <cell r="E36">
            <v>769</v>
          </cell>
          <cell r="F36">
            <v>1076.5</v>
          </cell>
          <cell r="G36">
            <v>147.5</v>
          </cell>
          <cell r="H36">
            <v>160</v>
          </cell>
          <cell r="I36">
            <v>307.5</v>
          </cell>
          <cell r="J36">
            <v>436.33333333333331</v>
          </cell>
          <cell r="N36">
            <v>0.16666666666666607</v>
          </cell>
          <cell r="R36">
            <v>0</v>
          </cell>
          <cell r="V36">
            <v>0</v>
          </cell>
        </row>
        <row r="37">
          <cell r="V37" t="str">
            <v/>
          </cell>
        </row>
        <row r="38">
          <cell r="C38">
            <v>776.5</v>
          </cell>
          <cell r="D38">
            <v>784.5</v>
          </cell>
          <cell r="E38">
            <v>784.5</v>
          </cell>
          <cell r="F38">
            <v>794.5</v>
          </cell>
          <cell r="G38">
            <v>8</v>
          </cell>
          <cell r="H38">
            <v>10</v>
          </cell>
          <cell r="I38">
            <v>18</v>
          </cell>
          <cell r="J38">
            <v>6</v>
          </cell>
          <cell r="N38">
            <v>0</v>
          </cell>
          <cell r="R38">
            <v>0</v>
          </cell>
          <cell r="V38">
            <v>0</v>
          </cell>
          <cell r="X38">
            <v>0</v>
          </cell>
          <cell r="Y38">
            <v>0</v>
          </cell>
        </row>
        <row r="39">
          <cell r="C39">
            <v>794.5</v>
          </cell>
          <cell r="D39">
            <v>802</v>
          </cell>
          <cell r="E39">
            <v>802</v>
          </cell>
          <cell r="F39">
            <v>809</v>
          </cell>
          <cell r="G39">
            <v>7.5</v>
          </cell>
          <cell r="H39">
            <v>7</v>
          </cell>
          <cell r="I39">
            <v>14.5</v>
          </cell>
          <cell r="J39">
            <v>9.5</v>
          </cell>
          <cell r="N39">
            <v>0</v>
          </cell>
          <cell r="R39">
            <v>0</v>
          </cell>
          <cell r="V39">
            <v>0</v>
          </cell>
          <cell r="X39">
            <v>0</v>
          </cell>
          <cell r="Y39">
            <v>0</v>
          </cell>
        </row>
        <row r="40">
          <cell r="C40">
            <v>809</v>
          </cell>
          <cell r="D40">
            <v>813</v>
          </cell>
          <cell r="E40">
            <v>813</v>
          </cell>
          <cell r="F40">
            <v>813</v>
          </cell>
          <cell r="G40">
            <v>4</v>
          </cell>
          <cell r="H40">
            <v>0</v>
          </cell>
          <cell r="I40">
            <v>4</v>
          </cell>
          <cell r="J40">
            <v>20</v>
          </cell>
          <cell r="N40">
            <v>0</v>
          </cell>
          <cell r="R40">
            <v>0</v>
          </cell>
          <cell r="V40">
            <v>0</v>
          </cell>
          <cell r="X40">
            <v>0</v>
          </cell>
          <cell r="Y40">
            <v>0</v>
          </cell>
        </row>
        <row r="41">
          <cell r="C41">
            <v>813</v>
          </cell>
          <cell r="D41">
            <v>823</v>
          </cell>
          <cell r="E41">
            <v>823</v>
          </cell>
          <cell r="F41">
            <v>823</v>
          </cell>
          <cell r="G41">
            <v>10</v>
          </cell>
          <cell r="H41">
            <v>0</v>
          </cell>
          <cell r="I41">
            <v>10</v>
          </cell>
          <cell r="J41">
            <v>14</v>
          </cell>
          <cell r="N41">
            <v>0</v>
          </cell>
          <cell r="R41">
            <v>0</v>
          </cell>
          <cell r="V41">
            <v>0</v>
          </cell>
          <cell r="X41">
            <v>0</v>
          </cell>
          <cell r="Y41">
            <v>0</v>
          </cell>
        </row>
        <row r="42">
          <cell r="C42">
            <v>823</v>
          </cell>
          <cell r="D42">
            <v>830</v>
          </cell>
          <cell r="E42">
            <v>830</v>
          </cell>
          <cell r="F42">
            <v>830</v>
          </cell>
          <cell r="G42">
            <v>7</v>
          </cell>
          <cell r="H42">
            <v>0</v>
          </cell>
          <cell r="I42">
            <v>7</v>
          </cell>
          <cell r="J42">
            <v>17</v>
          </cell>
          <cell r="N42">
            <v>0</v>
          </cell>
          <cell r="R42">
            <v>0</v>
          </cell>
          <cell r="V42">
            <v>0</v>
          </cell>
          <cell r="X42">
            <v>0</v>
          </cell>
          <cell r="Y42">
            <v>0</v>
          </cell>
        </row>
        <row r="43">
          <cell r="C43">
            <v>830</v>
          </cell>
          <cell r="D43">
            <v>830</v>
          </cell>
          <cell r="E43">
            <v>830</v>
          </cell>
          <cell r="F43">
            <v>830</v>
          </cell>
          <cell r="G43">
            <v>0</v>
          </cell>
          <cell r="H43">
            <v>0</v>
          </cell>
          <cell r="I43">
            <v>0</v>
          </cell>
          <cell r="J43">
            <v>24</v>
          </cell>
          <cell r="N43">
            <v>0</v>
          </cell>
          <cell r="R43">
            <v>0</v>
          </cell>
          <cell r="V43">
            <v>0</v>
          </cell>
          <cell r="X43">
            <v>0</v>
          </cell>
          <cell r="Y43">
            <v>0</v>
          </cell>
        </row>
        <row r="44">
          <cell r="C44">
            <v>830</v>
          </cell>
          <cell r="D44">
            <v>830</v>
          </cell>
          <cell r="E44">
            <v>830</v>
          </cell>
          <cell r="F44">
            <v>838</v>
          </cell>
          <cell r="G44">
            <v>0</v>
          </cell>
          <cell r="H44">
            <v>8</v>
          </cell>
          <cell r="I44">
            <v>8</v>
          </cell>
          <cell r="J44">
            <v>16</v>
          </cell>
          <cell r="N44">
            <v>0</v>
          </cell>
          <cell r="R44">
            <v>0</v>
          </cell>
          <cell r="V44">
            <v>0</v>
          </cell>
          <cell r="X44">
            <v>0</v>
          </cell>
          <cell r="Y44">
            <v>0</v>
          </cell>
        </row>
        <row r="45">
          <cell r="C45">
            <v>838</v>
          </cell>
          <cell r="D45">
            <v>847</v>
          </cell>
          <cell r="E45">
            <v>847</v>
          </cell>
          <cell r="F45">
            <v>855</v>
          </cell>
          <cell r="G45">
            <v>9</v>
          </cell>
          <cell r="H45">
            <v>8</v>
          </cell>
          <cell r="I45">
            <v>17</v>
          </cell>
          <cell r="J45">
            <v>6.9166666666666679</v>
          </cell>
          <cell r="L45">
            <v>0.8125</v>
          </cell>
          <cell r="M45">
            <v>0.81597222222222221</v>
          </cell>
          <cell r="N45">
            <v>8.3333333333333037E-2</v>
          </cell>
          <cell r="O45" t="str">
            <v>Air filter tersumbat</v>
          </cell>
          <cell r="R45">
            <v>0</v>
          </cell>
          <cell r="V45">
            <v>0</v>
          </cell>
          <cell r="X45">
            <v>8.3333333333333037E-2</v>
          </cell>
          <cell r="Y45" t="str">
            <v>Air filter tersumbat</v>
          </cell>
        </row>
        <row r="46">
          <cell r="C46">
            <v>855</v>
          </cell>
          <cell r="D46">
            <v>863</v>
          </cell>
          <cell r="E46">
            <v>863</v>
          </cell>
          <cell r="F46">
            <v>874</v>
          </cell>
          <cell r="G46">
            <v>8</v>
          </cell>
          <cell r="H46">
            <v>11</v>
          </cell>
          <cell r="I46">
            <v>19</v>
          </cell>
          <cell r="J46">
            <v>5</v>
          </cell>
          <cell r="N46">
            <v>0</v>
          </cell>
          <cell r="R46">
            <v>0</v>
          </cell>
          <cell r="V46">
            <v>0</v>
          </cell>
          <cell r="X46">
            <v>0</v>
          </cell>
          <cell r="Y46">
            <v>0</v>
          </cell>
        </row>
        <row r="47">
          <cell r="C47">
            <v>874</v>
          </cell>
          <cell r="D47">
            <v>883.5</v>
          </cell>
          <cell r="E47">
            <v>883.5</v>
          </cell>
          <cell r="F47">
            <v>890</v>
          </cell>
          <cell r="G47">
            <v>9.5</v>
          </cell>
          <cell r="H47">
            <v>6.5</v>
          </cell>
          <cell r="I47">
            <v>16</v>
          </cell>
          <cell r="J47">
            <v>8</v>
          </cell>
          <cell r="N47">
            <v>0</v>
          </cell>
          <cell r="R47">
            <v>0</v>
          </cell>
          <cell r="V47">
            <v>0</v>
          </cell>
          <cell r="X47">
            <v>0</v>
          </cell>
          <cell r="Y47">
            <v>0</v>
          </cell>
        </row>
        <row r="48">
          <cell r="C48">
            <v>890</v>
          </cell>
          <cell r="D48">
            <v>899</v>
          </cell>
          <cell r="E48">
            <v>899</v>
          </cell>
          <cell r="F48">
            <v>907.5</v>
          </cell>
          <cell r="G48">
            <v>9</v>
          </cell>
          <cell r="H48">
            <v>8.5</v>
          </cell>
          <cell r="I48">
            <v>17.5</v>
          </cell>
          <cell r="J48">
            <v>6.5</v>
          </cell>
          <cell r="N48">
            <v>0</v>
          </cell>
          <cell r="R48">
            <v>0</v>
          </cell>
          <cell r="V48">
            <v>0</v>
          </cell>
          <cell r="X48">
            <v>0</v>
          </cell>
          <cell r="Y48">
            <v>0</v>
          </cell>
        </row>
        <row r="49">
          <cell r="C49">
            <v>907.5</v>
          </cell>
          <cell r="D49">
            <v>917</v>
          </cell>
          <cell r="E49">
            <v>917</v>
          </cell>
          <cell r="F49">
            <v>926</v>
          </cell>
          <cell r="G49">
            <v>9.5</v>
          </cell>
          <cell r="H49">
            <v>9</v>
          </cell>
          <cell r="I49">
            <v>18.5</v>
          </cell>
          <cell r="J49">
            <v>5.5</v>
          </cell>
          <cell r="N49">
            <v>0</v>
          </cell>
          <cell r="R49">
            <v>0</v>
          </cell>
          <cell r="V49">
            <v>0</v>
          </cell>
          <cell r="X49">
            <v>0</v>
          </cell>
          <cell r="Y49">
            <v>0</v>
          </cell>
        </row>
        <row r="50">
          <cell r="C50">
            <v>926</v>
          </cell>
          <cell r="D50">
            <v>930</v>
          </cell>
          <cell r="E50">
            <v>930</v>
          </cell>
          <cell r="F50">
            <v>940</v>
          </cell>
          <cell r="G50">
            <v>4</v>
          </cell>
          <cell r="H50">
            <v>10</v>
          </cell>
          <cell r="I50">
            <v>14</v>
          </cell>
          <cell r="J50">
            <v>10</v>
          </cell>
          <cell r="N50">
            <v>0</v>
          </cell>
          <cell r="R50">
            <v>0</v>
          </cell>
          <cell r="V50">
            <v>0</v>
          </cell>
          <cell r="X50">
            <v>0</v>
          </cell>
          <cell r="Y50">
            <v>0</v>
          </cell>
        </row>
        <row r="51">
          <cell r="C51">
            <v>940</v>
          </cell>
          <cell r="D51">
            <v>949.5</v>
          </cell>
          <cell r="E51">
            <v>949.5</v>
          </cell>
          <cell r="F51">
            <v>953</v>
          </cell>
          <cell r="G51">
            <v>9.5</v>
          </cell>
          <cell r="H51">
            <v>3.5</v>
          </cell>
          <cell r="I51">
            <v>13</v>
          </cell>
          <cell r="J51">
            <v>11</v>
          </cell>
          <cell r="N51">
            <v>0</v>
          </cell>
          <cell r="R51">
            <v>0</v>
          </cell>
          <cell r="V51">
            <v>0</v>
          </cell>
          <cell r="X51">
            <v>0</v>
          </cell>
          <cell r="Y51">
            <v>0</v>
          </cell>
        </row>
        <row r="52">
          <cell r="C52">
            <v>953</v>
          </cell>
          <cell r="D52">
            <v>961.5</v>
          </cell>
          <cell r="E52">
            <v>961.5</v>
          </cell>
          <cell r="F52">
            <v>971</v>
          </cell>
          <cell r="G52">
            <v>8.5</v>
          </cell>
          <cell r="H52">
            <v>9.5</v>
          </cell>
          <cell r="I52">
            <v>18</v>
          </cell>
          <cell r="J52">
            <v>6</v>
          </cell>
          <cell r="N52">
            <v>0</v>
          </cell>
          <cell r="R52">
            <v>0</v>
          </cell>
          <cell r="V52">
            <v>0</v>
          </cell>
          <cell r="X52">
            <v>0</v>
          </cell>
          <cell r="Y52">
            <v>0</v>
          </cell>
        </row>
        <row r="53">
          <cell r="C53">
            <v>971</v>
          </cell>
          <cell r="D53">
            <v>980</v>
          </cell>
          <cell r="E53">
            <v>980</v>
          </cell>
          <cell r="F53">
            <v>980</v>
          </cell>
          <cell r="G53">
            <v>9</v>
          </cell>
          <cell r="H53">
            <v>0</v>
          </cell>
          <cell r="I53">
            <v>9</v>
          </cell>
          <cell r="J53">
            <v>15</v>
          </cell>
          <cell r="N53">
            <v>0</v>
          </cell>
          <cell r="R53">
            <v>0</v>
          </cell>
          <cell r="V53">
            <v>0</v>
          </cell>
          <cell r="X53">
            <v>0</v>
          </cell>
          <cell r="Y53">
            <v>0</v>
          </cell>
        </row>
        <row r="54">
          <cell r="C54">
            <v>980</v>
          </cell>
          <cell r="D54">
            <v>991</v>
          </cell>
          <cell r="E54">
            <v>991</v>
          </cell>
          <cell r="F54">
            <v>991</v>
          </cell>
          <cell r="G54">
            <v>11</v>
          </cell>
          <cell r="H54">
            <v>0</v>
          </cell>
          <cell r="I54">
            <v>11</v>
          </cell>
          <cell r="J54">
            <v>13</v>
          </cell>
          <cell r="N54">
            <v>0</v>
          </cell>
          <cell r="R54">
            <v>0</v>
          </cell>
          <cell r="V54">
            <v>0</v>
          </cell>
          <cell r="X54">
            <v>0</v>
          </cell>
          <cell r="Y54">
            <v>0</v>
          </cell>
        </row>
        <row r="55">
          <cell r="C55">
            <v>991</v>
          </cell>
          <cell r="D55">
            <v>1000</v>
          </cell>
          <cell r="E55">
            <v>1000</v>
          </cell>
          <cell r="F55">
            <v>1000</v>
          </cell>
          <cell r="G55">
            <v>9</v>
          </cell>
          <cell r="H55">
            <v>0</v>
          </cell>
          <cell r="I55">
            <v>9</v>
          </cell>
          <cell r="J55">
            <v>15</v>
          </cell>
          <cell r="N55">
            <v>0</v>
          </cell>
          <cell r="R55">
            <v>0</v>
          </cell>
          <cell r="V55">
            <v>0</v>
          </cell>
          <cell r="X55">
            <v>0</v>
          </cell>
          <cell r="Y55">
            <v>0</v>
          </cell>
        </row>
        <row r="56">
          <cell r="C56">
            <v>1000</v>
          </cell>
          <cell r="D56">
            <v>1007</v>
          </cell>
          <cell r="E56">
            <v>1007</v>
          </cell>
          <cell r="F56">
            <v>1009</v>
          </cell>
          <cell r="G56">
            <v>7</v>
          </cell>
          <cell r="H56">
            <v>2</v>
          </cell>
          <cell r="I56">
            <v>9</v>
          </cell>
          <cell r="J56">
            <v>15</v>
          </cell>
          <cell r="N56">
            <v>0</v>
          </cell>
          <cell r="R56">
            <v>0</v>
          </cell>
          <cell r="V56">
            <v>0</v>
          </cell>
          <cell r="X56">
            <v>0</v>
          </cell>
          <cell r="Y56">
            <v>0</v>
          </cell>
        </row>
        <row r="57">
          <cell r="C57">
            <v>1009</v>
          </cell>
          <cell r="D57">
            <v>1017</v>
          </cell>
          <cell r="E57">
            <v>1017</v>
          </cell>
          <cell r="F57">
            <v>1027.9000000000001</v>
          </cell>
          <cell r="G57">
            <v>8</v>
          </cell>
          <cell r="H57">
            <v>10.900000000000091</v>
          </cell>
          <cell r="I57">
            <v>18.900000000000091</v>
          </cell>
          <cell r="J57">
            <v>3.7666666666665733</v>
          </cell>
          <cell r="L57">
            <v>0.44444444444444442</v>
          </cell>
          <cell r="M57">
            <v>0.5</v>
          </cell>
          <cell r="N57">
            <v>1.3333333333333339</v>
          </cell>
          <cell r="O57" t="str">
            <v>Panel oil engine nyala</v>
          </cell>
          <cell r="R57">
            <v>0</v>
          </cell>
          <cell r="V57">
            <v>0</v>
          </cell>
          <cell r="X57">
            <v>1.3333333333333339</v>
          </cell>
          <cell r="Y57" t="str">
            <v>Panel oil engine nyala</v>
          </cell>
        </row>
        <row r="58">
          <cell r="C58">
            <v>1027.9000000000001</v>
          </cell>
          <cell r="D58">
            <v>1036</v>
          </cell>
          <cell r="E58">
            <v>1036</v>
          </cell>
          <cell r="F58">
            <v>1036</v>
          </cell>
          <cell r="G58">
            <v>8.0999999999999091</v>
          </cell>
          <cell r="H58">
            <v>0</v>
          </cell>
          <cell r="I58">
            <v>8.0999999999999091</v>
          </cell>
          <cell r="J58">
            <v>15.900000000000091</v>
          </cell>
          <cell r="N58">
            <v>0</v>
          </cell>
          <cell r="R58">
            <v>0</v>
          </cell>
          <cell r="V58">
            <v>0</v>
          </cell>
          <cell r="X58">
            <v>0</v>
          </cell>
          <cell r="Y58">
            <v>0</v>
          </cell>
        </row>
        <row r="59">
          <cell r="C59">
            <v>1036</v>
          </cell>
          <cell r="D59">
            <v>1042</v>
          </cell>
          <cell r="E59">
            <v>1042</v>
          </cell>
          <cell r="F59">
            <v>1042</v>
          </cell>
          <cell r="G59">
            <v>6</v>
          </cell>
          <cell r="H59">
            <v>0</v>
          </cell>
          <cell r="I59">
            <v>6</v>
          </cell>
          <cell r="J59">
            <v>1.0833333333333357</v>
          </cell>
          <cell r="L59">
            <v>0.58680555555555558</v>
          </cell>
          <cell r="M59">
            <v>0.75</v>
          </cell>
          <cell r="N59">
            <v>3.9166666666666661</v>
          </cell>
          <cell r="O59" t="str">
            <v>Cylinder arm bocor</v>
          </cell>
          <cell r="P59">
            <v>0.75</v>
          </cell>
          <cell r="Q59">
            <v>0.29166666666666669</v>
          </cell>
          <cell r="R59">
            <v>13</v>
          </cell>
          <cell r="S59" t="str">
            <v>Cylinder arm bocor</v>
          </cell>
          <cell r="V59">
            <v>0</v>
          </cell>
          <cell r="X59">
            <v>16.916666666666664</v>
          </cell>
          <cell r="Y59" t="str">
            <v>Cylinder arm bocor,Cylinder arm bocor</v>
          </cell>
        </row>
        <row r="60">
          <cell r="C60">
            <v>1042</v>
          </cell>
          <cell r="D60">
            <v>1042</v>
          </cell>
          <cell r="E60">
            <v>1042</v>
          </cell>
          <cell r="F60">
            <v>1042</v>
          </cell>
          <cell r="G60">
            <v>0</v>
          </cell>
          <cell r="H60">
            <v>0</v>
          </cell>
          <cell r="I60">
            <v>0</v>
          </cell>
          <cell r="J60">
            <v>0</v>
          </cell>
          <cell r="L60">
            <v>0.29166666666666669</v>
          </cell>
          <cell r="M60">
            <v>0.75</v>
          </cell>
          <cell r="N60">
            <v>11</v>
          </cell>
          <cell r="O60" t="str">
            <v>Cylinder arm bocor</v>
          </cell>
          <cell r="P60">
            <v>0.75</v>
          </cell>
          <cell r="Q60">
            <v>0.29166666666666669</v>
          </cell>
          <cell r="R60">
            <v>13</v>
          </cell>
          <cell r="S60" t="str">
            <v>Cylinder arm bocor</v>
          </cell>
          <cell r="V60">
            <v>0</v>
          </cell>
          <cell r="X60">
            <v>24</v>
          </cell>
          <cell r="Y60" t="str">
            <v>Cylinder arm bocor,Cylinder arm bocor</v>
          </cell>
        </row>
        <row r="61">
          <cell r="C61">
            <v>1042</v>
          </cell>
          <cell r="D61">
            <v>1042</v>
          </cell>
          <cell r="E61">
            <v>1042</v>
          </cell>
          <cell r="F61">
            <v>1052.3</v>
          </cell>
          <cell r="G61">
            <v>0</v>
          </cell>
          <cell r="H61">
            <v>10.299999999999955</v>
          </cell>
          <cell r="I61">
            <v>10.299999999999955</v>
          </cell>
          <cell r="J61">
            <v>4.2833333333333812</v>
          </cell>
          <cell r="L61">
            <v>0.29166666666666669</v>
          </cell>
          <cell r="M61">
            <v>0.68402777777777779</v>
          </cell>
          <cell r="N61">
            <v>9.4166666666666661</v>
          </cell>
          <cell r="O61" t="str">
            <v>Cylinder arm bocor</v>
          </cell>
          <cell r="R61">
            <v>0</v>
          </cell>
          <cell r="V61">
            <v>0</v>
          </cell>
          <cell r="X61">
            <v>9.4166666666666661</v>
          </cell>
          <cell r="Y61" t="str">
            <v>Cylinder arm bocor</v>
          </cell>
        </row>
        <row r="62">
          <cell r="C62">
            <v>1052.3</v>
          </cell>
          <cell r="D62">
            <v>1061</v>
          </cell>
          <cell r="E62">
            <v>1061</v>
          </cell>
          <cell r="F62">
            <v>1071</v>
          </cell>
          <cell r="G62">
            <v>8.7000000000000455</v>
          </cell>
          <cell r="H62">
            <v>10</v>
          </cell>
          <cell r="I62">
            <v>18.700000000000045</v>
          </cell>
          <cell r="J62">
            <v>5.2999999999999545</v>
          </cell>
          <cell r="N62">
            <v>0</v>
          </cell>
          <cell r="R62">
            <v>0</v>
          </cell>
          <cell r="V62">
            <v>0</v>
          </cell>
          <cell r="X62">
            <v>0</v>
          </cell>
          <cell r="Y62">
            <v>0</v>
          </cell>
        </row>
        <row r="63">
          <cell r="C63">
            <v>1071</v>
          </cell>
          <cell r="D63">
            <v>1080</v>
          </cell>
          <cell r="E63">
            <v>1080</v>
          </cell>
          <cell r="F63">
            <v>1090</v>
          </cell>
          <cell r="G63">
            <v>9</v>
          </cell>
          <cell r="H63">
            <v>10</v>
          </cell>
          <cell r="I63">
            <v>19</v>
          </cell>
          <cell r="J63">
            <v>4.5833333333333357</v>
          </cell>
          <cell r="L63">
            <v>0.33333333333333331</v>
          </cell>
          <cell r="M63">
            <v>0.34722222222222227</v>
          </cell>
          <cell r="N63">
            <v>0.33333333333333481</v>
          </cell>
          <cell r="O63" t="str">
            <v>Back pres error</v>
          </cell>
          <cell r="P63">
            <v>0.75694444444444453</v>
          </cell>
          <cell r="Q63">
            <v>0.76041666666666663</v>
          </cell>
          <cell r="R63">
            <v>8.3333333333330373E-2</v>
          </cell>
          <cell r="S63" t="str">
            <v>Lock pin bucket patah</v>
          </cell>
          <cell r="V63">
            <v>0</v>
          </cell>
          <cell r="X63">
            <v>0.41666666666666519</v>
          </cell>
          <cell r="Y63" t="str">
            <v>Back pres error,Lock pin bucket patah</v>
          </cell>
        </row>
        <row r="64">
          <cell r="C64">
            <v>1090</v>
          </cell>
          <cell r="D64">
            <v>1098</v>
          </cell>
          <cell r="E64">
            <v>1098</v>
          </cell>
          <cell r="F64">
            <v>1108</v>
          </cell>
          <cell r="G64">
            <v>8</v>
          </cell>
          <cell r="H64">
            <v>10</v>
          </cell>
          <cell r="I64">
            <v>18</v>
          </cell>
          <cell r="J64">
            <v>6</v>
          </cell>
          <cell r="N64">
            <v>0</v>
          </cell>
          <cell r="R64">
            <v>0</v>
          </cell>
          <cell r="V64">
            <v>0</v>
          </cell>
          <cell r="X64">
            <v>0</v>
          </cell>
          <cell r="Y64">
            <v>0</v>
          </cell>
        </row>
        <row r="65">
          <cell r="C65">
            <v>1108</v>
          </cell>
          <cell r="D65">
            <v>1117</v>
          </cell>
          <cell r="E65">
            <v>1117</v>
          </cell>
          <cell r="F65">
            <v>1126</v>
          </cell>
          <cell r="G65">
            <v>9</v>
          </cell>
          <cell r="H65">
            <v>9</v>
          </cell>
          <cell r="I65">
            <v>18</v>
          </cell>
          <cell r="J65">
            <v>6</v>
          </cell>
          <cell r="N65">
            <v>0</v>
          </cell>
          <cell r="R65">
            <v>0</v>
          </cell>
          <cell r="V65">
            <v>0</v>
          </cell>
          <cell r="X65">
            <v>0</v>
          </cell>
          <cell r="Y65">
            <v>0</v>
          </cell>
        </row>
        <row r="66">
          <cell r="C66">
            <v>1126</v>
          </cell>
          <cell r="D66">
            <v>1126</v>
          </cell>
          <cell r="E66">
            <v>1126</v>
          </cell>
          <cell r="F66">
            <v>1126</v>
          </cell>
          <cell r="G66">
            <v>0</v>
          </cell>
          <cell r="H66">
            <v>0</v>
          </cell>
          <cell r="I66">
            <v>0</v>
          </cell>
          <cell r="J66">
            <v>24</v>
          </cell>
          <cell r="K66" t="str">
            <v>Standby</v>
          </cell>
          <cell r="N66">
            <v>0</v>
          </cell>
          <cell r="R66">
            <v>0</v>
          </cell>
          <cell r="V66">
            <v>0</v>
          </cell>
          <cell r="X66">
            <v>0</v>
          </cell>
          <cell r="Y66">
            <v>0</v>
          </cell>
        </row>
        <row r="67">
          <cell r="C67">
            <v>1126</v>
          </cell>
          <cell r="D67">
            <v>1126</v>
          </cell>
          <cell r="E67">
            <v>1126</v>
          </cell>
          <cell r="F67">
            <v>1126</v>
          </cell>
          <cell r="G67">
            <v>0</v>
          </cell>
          <cell r="H67">
            <v>0</v>
          </cell>
          <cell r="I67">
            <v>0</v>
          </cell>
          <cell r="J67">
            <v>24</v>
          </cell>
          <cell r="K67" t="str">
            <v>Standby</v>
          </cell>
          <cell r="N67">
            <v>0</v>
          </cell>
          <cell r="R67">
            <v>0</v>
          </cell>
          <cell r="V67">
            <v>0</v>
          </cell>
          <cell r="X67">
            <v>0</v>
          </cell>
          <cell r="Y67">
            <v>0</v>
          </cell>
        </row>
        <row r="68">
          <cell r="C68">
            <v>1126</v>
          </cell>
          <cell r="D68">
            <v>1126</v>
          </cell>
          <cell r="E68">
            <v>1126</v>
          </cell>
          <cell r="F68">
            <v>1126</v>
          </cell>
          <cell r="G68">
            <v>0</v>
          </cell>
          <cell r="H68">
            <v>0</v>
          </cell>
          <cell r="I68">
            <v>0</v>
          </cell>
          <cell r="J68">
            <v>24</v>
          </cell>
          <cell r="K68" t="str">
            <v>Standby</v>
          </cell>
          <cell r="N68">
            <v>0</v>
          </cell>
          <cell r="R68">
            <v>0</v>
          </cell>
          <cell r="V68">
            <v>0</v>
          </cell>
          <cell r="X68">
            <v>0</v>
          </cell>
          <cell r="Y68">
            <v>0</v>
          </cell>
        </row>
        <row r="69">
          <cell r="C69">
            <v>0</v>
          </cell>
          <cell r="D69">
            <v>0</v>
          </cell>
          <cell r="E69">
            <v>0</v>
          </cell>
          <cell r="F69">
            <v>1126</v>
          </cell>
          <cell r="G69">
            <v>196.29999999999995</v>
          </cell>
          <cell r="H69">
            <v>153.20000000000005</v>
          </cell>
          <cell r="I69">
            <v>349.5</v>
          </cell>
          <cell r="J69">
            <v>342.33333333333337</v>
          </cell>
          <cell r="N69">
            <v>26.083333333333336</v>
          </cell>
          <cell r="R69">
            <v>26.083333333333329</v>
          </cell>
          <cell r="V69">
            <v>0</v>
          </cell>
        </row>
        <row r="70">
          <cell r="V70" t="str">
            <v/>
          </cell>
        </row>
        <row r="71">
          <cell r="C71">
            <v>756.2</v>
          </cell>
          <cell r="D71">
            <v>763</v>
          </cell>
          <cell r="E71">
            <v>763</v>
          </cell>
          <cell r="F71">
            <v>772</v>
          </cell>
          <cell r="G71">
            <v>6.7999999999999545</v>
          </cell>
          <cell r="H71">
            <v>9</v>
          </cell>
          <cell r="I71">
            <v>15.799999999999955</v>
          </cell>
          <cell r="J71">
            <v>8.2000000000000455</v>
          </cell>
          <cell r="L71">
            <v>0.29166666666666669</v>
          </cell>
          <cell r="M71">
            <v>0.75</v>
          </cell>
          <cell r="N71">
            <v>0</v>
          </cell>
          <cell r="O71" t="str">
            <v>Kabin bocor</v>
          </cell>
          <cell r="P71">
            <v>0.75</v>
          </cell>
          <cell r="Q71">
            <v>0.29166666666666669</v>
          </cell>
          <cell r="R71">
            <v>13</v>
          </cell>
          <cell r="S71" t="str">
            <v>Kabin bocor</v>
          </cell>
          <cell r="V71">
            <v>0</v>
          </cell>
          <cell r="X71">
            <v>24</v>
          </cell>
          <cell r="Y71" t="str">
            <v>Kabin bocor,Kabin bocor</v>
          </cell>
        </row>
        <row r="72">
          <cell r="C72">
            <v>772</v>
          </cell>
          <cell r="D72">
            <v>779</v>
          </cell>
          <cell r="E72">
            <v>779</v>
          </cell>
          <cell r="F72">
            <v>781</v>
          </cell>
          <cell r="G72">
            <v>7</v>
          </cell>
          <cell r="H72">
            <v>2</v>
          </cell>
          <cell r="I72">
            <v>9</v>
          </cell>
          <cell r="J72">
            <v>15</v>
          </cell>
          <cell r="L72">
            <v>0.29166666666666669</v>
          </cell>
          <cell r="M72">
            <v>0.75</v>
          </cell>
          <cell r="N72">
            <v>0</v>
          </cell>
          <cell r="O72" t="str">
            <v>Kabin bocor</v>
          </cell>
          <cell r="P72">
            <v>0.75</v>
          </cell>
          <cell r="Q72">
            <v>0.29166666666666669</v>
          </cell>
          <cell r="R72">
            <v>0</v>
          </cell>
          <cell r="S72" t="str">
            <v>Kabin bocor</v>
          </cell>
          <cell r="V72">
            <v>0</v>
          </cell>
          <cell r="X72">
            <v>0</v>
          </cell>
          <cell r="Y72">
            <v>0</v>
          </cell>
        </row>
        <row r="73">
          <cell r="C73">
            <v>781</v>
          </cell>
          <cell r="D73">
            <v>788.6</v>
          </cell>
          <cell r="E73">
            <v>788.6</v>
          </cell>
          <cell r="F73">
            <v>796</v>
          </cell>
          <cell r="G73">
            <v>7.6000000000000227</v>
          </cell>
          <cell r="H73">
            <v>7.3999999999999773</v>
          </cell>
          <cell r="I73">
            <v>15</v>
          </cell>
          <cell r="J73">
            <v>9</v>
          </cell>
          <cell r="L73">
            <v>0.29166666666666669</v>
          </cell>
          <cell r="M73">
            <v>0.75</v>
          </cell>
          <cell r="N73">
            <v>0</v>
          </cell>
          <cell r="O73" t="str">
            <v>Kabin bocor</v>
          </cell>
          <cell r="P73">
            <v>0.75</v>
          </cell>
          <cell r="Q73">
            <v>0.29166666666666669</v>
          </cell>
          <cell r="R73">
            <v>0</v>
          </cell>
          <cell r="S73" t="str">
            <v>Kabin bocor</v>
          </cell>
          <cell r="V73">
            <v>0</v>
          </cell>
          <cell r="X73">
            <v>0</v>
          </cell>
          <cell r="Y73">
            <v>0</v>
          </cell>
        </row>
        <row r="74">
          <cell r="C74">
            <v>796</v>
          </cell>
          <cell r="D74">
            <v>802.5</v>
          </cell>
          <cell r="E74">
            <v>802.5</v>
          </cell>
          <cell r="F74">
            <v>811</v>
          </cell>
          <cell r="G74">
            <v>6.5</v>
          </cell>
          <cell r="H74">
            <v>8.5</v>
          </cell>
          <cell r="I74">
            <v>15</v>
          </cell>
          <cell r="J74">
            <v>9</v>
          </cell>
          <cell r="L74">
            <v>0.29166666666666669</v>
          </cell>
          <cell r="M74">
            <v>0.75</v>
          </cell>
          <cell r="N74">
            <v>0</v>
          </cell>
          <cell r="O74" t="str">
            <v>Kabin bocor</v>
          </cell>
          <cell r="P74">
            <v>0.75</v>
          </cell>
          <cell r="Q74">
            <v>0.29166666666666669</v>
          </cell>
          <cell r="R74">
            <v>0</v>
          </cell>
          <cell r="S74" t="str">
            <v>Kabin bocor</v>
          </cell>
          <cell r="V74">
            <v>0</v>
          </cell>
          <cell r="X74">
            <v>0</v>
          </cell>
          <cell r="Y74">
            <v>0</v>
          </cell>
        </row>
        <row r="75">
          <cell r="C75">
            <v>811</v>
          </cell>
          <cell r="D75">
            <v>811</v>
          </cell>
          <cell r="E75">
            <v>811</v>
          </cell>
          <cell r="F75">
            <v>811</v>
          </cell>
          <cell r="G75">
            <v>0</v>
          </cell>
          <cell r="H75">
            <v>0</v>
          </cell>
          <cell r="I75">
            <v>0</v>
          </cell>
          <cell r="J75">
            <v>24</v>
          </cell>
          <cell r="L75">
            <v>0.29166666666666669</v>
          </cell>
          <cell r="M75">
            <v>0.75</v>
          </cell>
          <cell r="N75">
            <v>0</v>
          </cell>
          <cell r="O75" t="str">
            <v>Kabin bocor</v>
          </cell>
          <cell r="P75">
            <v>0.75</v>
          </cell>
          <cell r="Q75">
            <v>0.29166666666666669</v>
          </cell>
          <cell r="R75">
            <v>0</v>
          </cell>
          <cell r="S75" t="str">
            <v>Kabin bocor</v>
          </cell>
          <cell r="V75">
            <v>0</v>
          </cell>
          <cell r="X75">
            <v>0</v>
          </cell>
          <cell r="Y75">
            <v>0</v>
          </cell>
        </row>
        <row r="76">
          <cell r="C76">
            <v>811</v>
          </cell>
          <cell r="D76">
            <v>811</v>
          </cell>
          <cell r="E76">
            <v>811</v>
          </cell>
          <cell r="F76">
            <v>811</v>
          </cell>
          <cell r="G76">
            <v>0</v>
          </cell>
          <cell r="H76">
            <v>0</v>
          </cell>
          <cell r="I76">
            <v>0</v>
          </cell>
          <cell r="J76">
            <v>24</v>
          </cell>
          <cell r="L76">
            <v>0.29166666666666669</v>
          </cell>
          <cell r="M76">
            <v>0.75</v>
          </cell>
          <cell r="N76">
            <v>0</v>
          </cell>
          <cell r="O76" t="str">
            <v>Kabin bocor</v>
          </cell>
          <cell r="P76">
            <v>0.75</v>
          </cell>
          <cell r="Q76">
            <v>0.29166666666666669</v>
          </cell>
          <cell r="R76">
            <v>0</v>
          </cell>
          <cell r="S76" t="str">
            <v>Kabin bocor</v>
          </cell>
          <cell r="V76">
            <v>0</v>
          </cell>
          <cell r="X76">
            <v>0</v>
          </cell>
          <cell r="Y76">
            <v>0</v>
          </cell>
        </row>
        <row r="77">
          <cell r="C77">
            <v>811</v>
          </cell>
          <cell r="D77">
            <v>811</v>
          </cell>
          <cell r="E77">
            <v>811</v>
          </cell>
          <cell r="F77">
            <v>811</v>
          </cell>
          <cell r="G77">
            <v>0</v>
          </cell>
          <cell r="H77">
            <v>0</v>
          </cell>
          <cell r="I77">
            <v>0</v>
          </cell>
          <cell r="J77">
            <v>24</v>
          </cell>
          <cell r="L77">
            <v>0.29166666666666669</v>
          </cell>
          <cell r="M77">
            <v>0.75</v>
          </cell>
          <cell r="N77">
            <v>0</v>
          </cell>
          <cell r="O77" t="str">
            <v>Kabin bocor</v>
          </cell>
          <cell r="P77">
            <v>0.75</v>
          </cell>
          <cell r="Q77">
            <v>0.29166666666666669</v>
          </cell>
          <cell r="R77">
            <v>0</v>
          </cell>
          <cell r="S77" t="str">
            <v>Kabin bocor</v>
          </cell>
          <cell r="V77">
            <v>0</v>
          </cell>
          <cell r="X77">
            <v>0</v>
          </cell>
          <cell r="Y77">
            <v>0</v>
          </cell>
        </row>
        <row r="78">
          <cell r="C78">
            <v>811</v>
          </cell>
          <cell r="D78">
            <v>820</v>
          </cell>
          <cell r="E78">
            <v>820</v>
          </cell>
          <cell r="F78">
            <v>827</v>
          </cell>
          <cell r="G78">
            <v>9</v>
          </cell>
          <cell r="H78">
            <v>7</v>
          </cell>
          <cell r="I78">
            <v>16</v>
          </cell>
          <cell r="J78">
            <v>8</v>
          </cell>
          <cell r="L78">
            <v>0.29166666666666669</v>
          </cell>
          <cell r="M78">
            <v>0.75</v>
          </cell>
          <cell r="N78">
            <v>0</v>
          </cell>
          <cell r="O78" t="str">
            <v>Kabin bocor</v>
          </cell>
          <cell r="P78">
            <v>0.75</v>
          </cell>
          <cell r="Q78">
            <v>0.29166666666666669</v>
          </cell>
          <cell r="R78">
            <v>0</v>
          </cell>
          <cell r="S78" t="str">
            <v>Kabin bocor</v>
          </cell>
          <cell r="V78">
            <v>0</v>
          </cell>
          <cell r="X78">
            <v>0</v>
          </cell>
          <cell r="Y78">
            <v>0</v>
          </cell>
        </row>
        <row r="79">
          <cell r="C79">
            <v>827</v>
          </cell>
          <cell r="D79">
            <v>835</v>
          </cell>
          <cell r="E79">
            <v>835</v>
          </cell>
          <cell r="F79">
            <v>835</v>
          </cell>
          <cell r="G79">
            <v>8</v>
          </cell>
          <cell r="H79">
            <v>0</v>
          </cell>
          <cell r="I79">
            <v>8</v>
          </cell>
          <cell r="J79">
            <v>16</v>
          </cell>
          <cell r="L79">
            <v>0.29166666666666669</v>
          </cell>
          <cell r="M79">
            <v>0.75</v>
          </cell>
          <cell r="N79">
            <v>0</v>
          </cell>
          <cell r="O79" t="str">
            <v>Kabin bocor</v>
          </cell>
          <cell r="P79">
            <v>0.75</v>
          </cell>
          <cell r="Q79">
            <v>0.29166666666666669</v>
          </cell>
          <cell r="R79">
            <v>0</v>
          </cell>
          <cell r="S79" t="str">
            <v>Kabin bocor</v>
          </cell>
          <cell r="V79">
            <v>0</v>
          </cell>
          <cell r="X79">
            <v>0</v>
          </cell>
          <cell r="Y79">
            <v>0</v>
          </cell>
        </row>
        <row r="80">
          <cell r="C80">
            <v>835</v>
          </cell>
          <cell r="D80">
            <v>843</v>
          </cell>
          <cell r="E80">
            <v>843</v>
          </cell>
          <cell r="F80">
            <v>850.5</v>
          </cell>
          <cell r="G80">
            <v>8</v>
          </cell>
          <cell r="H80">
            <v>7.5</v>
          </cell>
          <cell r="I80">
            <v>15.5</v>
          </cell>
          <cell r="J80">
            <v>8.5</v>
          </cell>
          <cell r="L80">
            <v>0.29166666666666669</v>
          </cell>
          <cell r="M80">
            <v>0.36458333333333331</v>
          </cell>
          <cell r="N80">
            <v>0</v>
          </cell>
          <cell r="O80" t="str">
            <v>Kabin bocor</v>
          </cell>
          <cell r="R80">
            <v>0</v>
          </cell>
          <cell r="V80">
            <v>0</v>
          </cell>
          <cell r="X80">
            <v>0</v>
          </cell>
          <cell r="Y80">
            <v>0</v>
          </cell>
        </row>
        <row r="81">
          <cell r="C81">
            <v>850.5</v>
          </cell>
          <cell r="D81">
            <v>850.5</v>
          </cell>
          <cell r="E81">
            <v>850.5</v>
          </cell>
          <cell r="F81">
            <v>850.5</v>
          </cell>
          <cell r="G81">
            <v>0</v>
          </cell>
          <cell r="H81">
            <v>0</v>
          </cell>
          <cell r="I81">
            <v>0</v>
          </cell>
          <cell r="J81">
            <v>24</v>
          </cell>
          <cell r="N81">
            <v>0</v>
          </cell>
          <cell r="O81" t="str">
            <v>Commisioning</v>
          </cell>
          <cell r="R81">
            <v>0</v>
          </cell>
          <cell r="V81">
            <v>0</v>
          </cell>
          <cell r="X81">
            <v>0</v>
          </cell>
          <cell r="Y81">
            <v>0</v>
          </cell>
        </row>
        <row r="82">
          <cell r="C82">
            <v>850.5</v>
          </cell>
          <cell r="D82">
            <v>850.5</v>
          </cell>
          <cell r="E82">
            <v>850.5</v>
          </cell>
          <cell r="F82">
            <v>853</v>
          </cell>
          <cell r="G82">
            <v>0</v>
          </cell>
          <cell r="H82">
            <v>2.5</v>
          </cell>
          <cell r="I82">
            <v>2.5</v>
          </cell>
          <cell r="J82">
            <v>21.5</v>
          </cell>
          <cell r="N82">
            <v>0</v>
          </cell>
          <cell r="O82" t="str">
            <v>Commisioning</v>
          </cell>
          <cell r="R82">
            <v>0</v>
          </cell>
          <cell r="V82">
            <v>0</v>
          </cell>
          <cell r="X82">
            <v>0</v>
          </cell>
          <cell r="Y82">
            <v>0</v>
          </cell>
        </row>
        <row r="83">
          <cell r="C83">
            <v>853</v>
          </cell>
          <cell r="D83">
            <v>856</v>
          </cell>
          <cell r="E83">
            <v>856</v>
          </cell>
          <cell r="F83">
            <v>856</v>
          </cell>
          <cell r="G83">
            <v>3</v>
          </cell>
          <cell r="H83">
            <v>0</v>
          </cell>
          <cell r="I83">
            <v>3</v>
          </cell>
          <cell r="J83">
            <v>21</v>
          </cell>
          <cell r="N83">
            <v>0</v>
          </cell>
          <cell r="O83" t="str">
            <v>Commisioning</v>
          </cell>
          <cell r="R83">
            <v>0</v>
          </cell>
          <cell r="V83">
            <v>0</v>
          </cell>
          <cell r="X83">
            <v>0</v>
          </cell>
          <cell r="Y83">
            <v>0</v>
          </cell>
        </row>
        <row r="84">
          <cell r="C84">
            <v>856</v>
          </cell>
          <cell r="D84">
            <v>858</v>
          </cell>
          <cell r="E84">
            <v>858</v>
          </cell>
          <cell r="F84">
            <v>858</v>
          </cell>
          <cell r="G84">
            <v>2</v>
          </cell>
          <cell r="H84">
            <v>0</v>
          </cell>
          <cell r="I84">
            <v>2</v>
          </cell>
          <cell r="J84">
            <v>22</v>
          </cell>
          <cell r="N84">
            <v>0</v>
          </cell>
          <cell r="O84" t="str">
            <v>Commisioning</v>
          </cell>
          <cell r="R84">
            <v>0</v>
          </cell>
          <cell r="V84">
            <v>0</v>
          </cell>
          <cell r="X84">
            <v>0</v>
          </cell>
          <cell r="Y84">
            <v>0</v>
          </cell>
        </row>
        <row r="85">
          <cell r="C85">
            <v>858</v>
          </cell>
          <cell r="D85">
            <v>858</v>
          </cell>
          <cell r="E85">
            <v>858</v>
          </cell>
          <cell r="F85">
            <v>858</v>
          </cell>
          <cell r="G85">
            <v>0</v>
          </cell>
          <cell r="H85">
            <v>0</v>
          </cell>
          <cell r="I85">
            <v>0</v>
          </cell>
          <cell r="J85">
            <v>24</v>
          </cell>
          <cell r="L85">
            <v>0.75</v>
          </cell>
          <cell r="M85">
            <v>0.125</v>
          </cell>
          <cell r="N85">
            <v>0</v>
          </cell>
          <cell r="O85" t="str">
            <v>Pin bucket lepas</v>
          </cell>
          <cell r="R85">
            <v>0</v>
          </cell>
          <cell r="V85">
            <v>0</v>
          </cell>
          <cell r="X85">
            <v>0</v>
          </cell>
          <cell r="Y85" t="str">
            <v>Commisioning</v>
          </cell>
        </row>
        <row r="86">
          <cell r="C86">
            <v>858</v>
          </cell>
          <cell r="D86">
            <v>858</v>
          </cell>
          <cell r="E86">
            <v>858</v>
          </cell>
          <cell r="F86">
            <v>858</v>
          </cell>
          <cell r="G86">
            <v>0</v>
          </cell>
          <cell r="H86">
            <v>0</v>
          </cell>
          <cell r="I86">
            <v>0</v>
          </cell>
          <cell r="J86">
            <v>24</v>
          </cell>
          <cell r="N86">
            <v>0</v>
          </cell>
          <cell r="O86" t="str">
            <v>Commisioning</v>
          </cell>
          <cell r="R86">
            <v>0</v>
          </cell>
          <cell r="V86">
            <v>0</v>
          </cell>
          <cell r="X86">
            <v>0</v>
          </cell>
          <cell r="Y86">
            <v>0</v>
          </cell>
        </row>
        <row r="87">
          <cell r="C87">
            <v>858</v>
          </cell>
          <cell r="D87">
            <v>858</v>
          </cell>
          <cell r="E87">
            <v>858</v>
          </cell>
          <cell r="F87">
            <v>858</v>
          </cell>
          <cell r="G87">
            <v>0</v>
          </cell>
          <cell r="H87">
            <v>0</v>
          </cell>
          <cell r="I87">
            <v>0</v>
          </cell>
          <cell r="J87">
            <v>24</v>
          </cell>
          <cell r="N87">
            <v>0</v>
          </cell>
          <cell r="O87" t="str">
            <v>Commisioning</v>
          </cell>
          <cell r="R87">
            <v>0</v>
          </cell>
          <cell r="V87">
            <v>0</v>
          </cell>
          <cell r="X87">
            <v>0</v>
          </cell>
          <cell r="Y87">
            <v>0</v>
          </cell>
        </row>
        <row r="88">
          <cell r="C88">
            <v>858</v>
          </cell>
          <cell r="D88">
            <v>858</v>
          </cell>
          <cell r="E88">
            <v>858</v>
          </cell>
          <cell r="F88">
            <v>858</v>
          </cell>
          <cell r="G88">
            <v>0</v>
          </cell>
          <cell r="H88">
            <v>0</v>
          </cell>
          <cell r="I88">
            <v>0</v>
          </cell>
          <cell r="J88">
            <v>24</v>
          </cell>
          <cell r="N88">
            <v>0</v>
          </cell>
          <cell r="O88" t="str">
            <v>Commisioning</v>
          </cell>
          <cell r="R88">
            <v>0</v>
          </cell>
          <cell r="V88">
            <v>0</v>
          </cell>
          <cell r="X88">
            <v>0</v>
          </cell>
          <cell r="Y88">
            <v>0</v>
          </cell>
        </row>
        <row r="89">
          <cell r="C89">
            <v>858</v>
          </cell>
          <cell r="D89">
            <v>858</v>
          </cell>
          <cell r="E89">
            <v>858</v>
          </cell>
          <cell r="F89">
            <v>858</v>
          </cell>
          <cell r="G89">
            <v>0</v>
          </cell>
          <cell r="H89">
            <v>0</v>
          </cell>
          <cell r="I89">
            <v>0</v>
          </cell>
          <cell r="J89">
            <v>24</v>
          </cell>
          <cell r="N89">
            <v>0</v>
          </cell>
          <cell r="O89" t="str">
            <v>HM Loncat --&gt; cek  (12219 - 12229)</v>
          </cell>
          <cell r="R89">
            <v>0</v>
          </cell>
          <cell r="V89">
            <v>0</v>
          </cell>
          <cell r="X89">
            <v>0</v>
          </cell>
          <cell r="Y89">
            <v>0</v>
          </cell>
        </row>
        <row r="90">
          <cell r="C90">
            <v>858</v>
          </cell>
          <cell r="D90">
            <v>858</v>
          </cell>
          <cell r="E90">
            <v>858</v>
          </cell>
          <cell r="F90">
            <v>858</v>
          </cell>
          <cell r="G90">
            <v>0</v>
          </cell>
          <cell r="H90">
            <v>0</v>
          </cell>
          <cell r="I90">
            <v>0</v>
          </cell>
          <cell r="J90">
            <v>24</v>
          </cell>
          <cell r="N90">
            <v>0</v>
          </cell>
          <cell r="R90">
            <v>0</v>
          </cell>
          <cell r="V90">
            <v>0</v>
          </cell>
          <cell r="X90">
            <v>0</v>
          </cell>
          <cell r="Y90">
            <v>0</v>
          </cell>
        </row>
        <row r="91">
          <cell r="C91">
            <v>858</v>
          </cell>
          <cell r="D91">
            <v>858</v>
          </cell>
          <cell r="E91">
            <v>858</v>
          </cell>
          <cell r="F91">
            <v>869.5</v>
          </cell>
          <cell r="G91">
            <v>0</v>
          </cell>
          <cell r="H91">
            <v>11.5</v>
          </cell>
          <cell r="I91">
            <v>11.5</v>
          </cell>
          <cell r="J91">
            <v>12.5</v>
          </cell>
          <cell r="N91">
            <v>0</v>
          </cell>
          <cell r="R91">
            <v>0</v>
          </cell>
          <cell r="V91">
            <v>0</v>
          </cell>
          <cell r="X91">
            <v>0</v>
          </cell>
          <cell r="Y91">
            <v>0</v>
          </cell>
        </row>
        <row r="92">
          <cell r="C92">
            <v>869.5</v>
          </cell>
          <cell r="D92">
            <v>879</v>
          </cell>
          <cell r="E92">
            <v>879</v>
          </cell>
          <cell r="F92">
            <v>890</v>
          </cell>
          <cell r="G92">
            <v>9.5</v>
          </cell>
          <cell r="H92">
            <v>11</v>
          </cell>
          <cell r="I92">
            <v>20.5</v>
          </cell>
          <cell r="J92">
            <v>3.5</v>
          </cell>
          <cell r="N92">
            <v>0</v>
          </cell>
          <cell r="R92">
            <v>0</v>
          </cell>
          <cell r="V92">
            <v>0</v>
          </cell>
          <cell r="X92">
            <v>0</v>
          </cell>
          <cell r="Y92">
            <v>0</v>
          </cell>
        </row>
        <row r="93">
          <cell r="C93">
            <v>890</v>
          </cell>
          <cell r="D93">
            <v>898</v>
          </cell>
          <cell r="E93">
            <v>898</v>
          </cell>
          <cell r="F93">
            <v>908.5</v>
          </cell>
          <cell r="G93">
            <v>8</v>
          </cell>
          <cell r="H93">
            <v>10.5</v>
          </cell>
          <cell r="I93">
            <v>18.5</v>
          </cell>
          <cell r="J93">
            <v>5.5</v>
          </cell>
          <cell r="N93">
            <v>0</v>
          </cell>
          <cell r="R93">
            <v>0</v>
          </cell>
          <cell r="V93">
            <v>0</v>
          </cell>
          <cell r="X93">
            <v>0</v>
          </cell>
          <cell r="Y93">
            <v>0</v>
          </cell>
        </row>
        <row r="94">
          <cell r="C94">
            <v>908.5</v>
          </cell>
          <cell r="D94">
            <v>917.5</v>
          </cell>
          <cell r="E94">
            <v>917.5</v>
          </cell>
          <cell r="F94">
            <v>927</v>
          </cell>
          <cell r="G94">
            <v>9</v>
          </cell>
          <cell r="H94">
            <v>9.5</v>
          </cell>
          <cell r="I94">
            <v>18.5</v>
          </cell>
          <cell r="J94">
            <v>5.5</v>
          </cell>
          <cell r="N94">
            <v>0</v>
          </cell>
          <cell r="R94">
            <v>0</v>
          </cell>
          <cell r="V94">
            <v>0</v>
          </cell>
          <cell r="X94">
            <v>0</v>
          </cell>
          <cell r="Y94">
            <v>0</v>
          </cell>
        </row>
        <row r="95">
          <cell r="C95">
            <v>927</v>
          </cell>
          <cell r="D95">
            <v>927</v>
          </cell>
          <cell r="E95">
            <v>927</v>
          </cell>
          <cell r="F95">
            <v>931.8</v>
          </cell>
          <cell r="G95">
            <v>0</v>
          </cell>
          <cell r="H95">
            <v>4.7999999999999545</v>
          </cell>
          <cell r="I95">
            <v>4.7999999999999545</v>
          </cell>
          <cell r="J95">
            <v>19.200000000000045</v>
          </cell>
          <cell r="N95">
            <v>0</v>
          </cell>
          <cell r="R95">
            <v>0</v>
          </cell>
          <cell r="V95">
            <v>0</v>
          </cell>
          <cell r="X95">
            <v>0</v>
          </cell>
          <cell r="Y95">
            <v>0</v>
          </cell>
        </row>
        <row r="96">
          <cell r="C96">
            <v>931.8</v>
          </cell>
          <cell r="D96">
            <v>940.5</v>
          </cell>
          <cell r="E96">
            <v>940.5</v>
          </cell>
          <cell r="F96">
            <v>940.5</v>
          </cell>
          <cell r="G96">
            <v>8.7000000000000455</v>
          </cell>
          <cell r="H96">
            <v>0</v>
          </cell>
          <cell r="I96">
            <v>8.7000000000000455</v>
          </cell>
          <cell r="J96">
            <v>14.799999999999955</v>
          </cell>
          <cell r="L96">
            <v>0.3125</v>
          </cell>
          <cell r="M96">
            <v>0.33333333333333331</v>
          </cell>
          <cell r="N96">
            <v>0.49999999999999956</v>
          </cell>
          <cell r="O96" t="str">
            <v>Air clener tersumbat</v>
          </cell>
          <cell r="P96">
            <v>0.75</v>
          </cell>
          <cell r="Q96">
            <v>0.29166666666666669</v>
          </cell>
          <cell r="R96">
            <v>0</v>
          </cell>
          <cell r="S96" t="str">
            <v>Air clener tersumbat</v>
          </cell>
          <cell r="V96">
            <v>0</v>
          </cell>
          <cell r="X96">
            <v>0.49999999999999956</v>
          </cell>
          <cell r="Y96" t="str">
            <v>Air clener tersumbat</v>
          </cell>
        </row>
        <row r="97">
          <cell r="C97">
            <v>940.5</v>
          </cell>
          <cell r="D97">
            <v>948.5</v>
          </cell>
          <cell r="E97">
            <v>948.5</v>
          </cell>
          <cell r="F97">
            <v>954</v>
          </cell>
          <cell r="G97">
            <v>8</v>
          </cell>
          <cell r="H97">
            <v>5.5</v>
          </cell>
          <cell r="I97">
            <v>13.5</v>
          </cell>
          <cell r="J97">
            <v>10.5</v>
          </cell>
          <cell r="L97">
            <v>0.90277777777777779</v>
          </cell>
          <cell r="M97">
            <v>0.29166666666666669</v>
          </cell>
          <cell r="N97">
            <v>0</v>
          </cell>
          <cell r="O97" t="str">
            <v>Ac hot</v>
          </cell>
          <cell r="R97">
            <v>0</v>
          </cell>
          <cell r="V97">
            <v>0</v>
          </cell>
          <cell r="X97">
            <v>0</v>
          </cell>
          <cell r="Y97">
            <v>0</v>
          </cell>
        </row>
        <row r="98">
          <cell r="C98">
            <v>954</v>
          </cell>
          <cell r="D98">
            <v>964</v>
          </cell>
          <cell r="E98">
            <v>964</v>
          </cell>
          <cell r="F98">
            <v>964</v>
          </cell>
          <cell r="G98">
            <v>10</v>
          </cell>
          <cell r="H98">
            <v>0</v>
          </cell>
          <cell r="I98">
            <v>10</v>
          </cell>
          <cell r="J98">
            <v>14</v>
          </cell>
          <cell r="N98">
            <v>0</v>
          </cell>
          <cell r="R98">
            <v>0</v>
          </cell>
          <cell r="V98">
            <v>0</v>
          </cell>
          <cell r="X98">
            <v>0</v>
          </cell>
          <cell r="Y98">
            <v>0</v>
          </cell>
        </row>
        <row r="99">
          <cell r="C99">
            <v>964</v>
          </cell>
          <cell r="D99">
            <v>964</v>
          </cell>
          <cell r="E99">
            <v>964</v>
          </cell>
          <cell r="F99">
            <v>974</v>
          </cell>
          <cell r="G99">
            <v>0</v>
          </cell>
          <cell r="H99">
            <v>10</v>
          </cell>
          <cell r="I99">
            <v>10</v>
          </cell>
          <cell r="J99">
            <v>14</v>
          </cell>
          <cell r="K99" t="str">
            <v>Day shift standby</v>
          </cell>
          <cell r="L99">
            <v>0.84375</v>
          </cell>
          <cell r="M99">
            <v>0.8618055555555556</v>
          </cell>
          <cell r="N99">
            <v>0</v>
          </cell>
          <cell r="O99" t="str">
            <v>Perbaikan lampu kerja</v>
          </cell>
          <cell r="R99">
            <v>0</v>
          </cell>
          <cell r="V99">
            <v>0</v>
          </cell>
          <cell r="X99">
            <v>0</v>
          </cell>
          <cell r="Y99">
            <v>0</v>
          </cell>
        </row>
        <row r="100">
          <cell r="C100">
            <v>974</v>
          </cell>
          <cell r="D100">
            <v>974</v>
          </cell>
          <cell r="E100">
            <v>974</v>
          </cell>
          <cell r="F100">
            <v>974</v>
          </cell>
          <cell r="G100">
            <v>0</v>
          </cell>
          <cell r="H100">
            <v>0</v>
          </cell>
          <cell r="I100">
            <v>0</v>
          </cell>
          <cell r="J100">
            <v>24</v>
          </cell>
          <cell r="K100" t="str">
            <v>Standby</v>
          </cell>
          <cell r="N100">
            <v>0</v>
          </cell>
          <cell r="R100">
            <v>0</v>
          </cell>
          <cell r="V100">
            <v>0</v>
          </cell>
          <cell r="X100">
            <v>0</v>
          </cell>
          <cell r="Y100">
            <v>0</v>
          </cell>
        </row>
        <row r="101">
          <cell r="C101">
            <v>974</v>
          </cell>
          <cell r="D101">
            <v>974</v>
          </cell>
          <cell r="E101">
            <v>974</v>
          </cell>
          <cell r="F101">
            <v>974</v>
          </cell>
          <cell r="G101">
            <v>0</v>
          </cell>
          <cell r="H101">
            <v>0</v>
          </cell>
          <cell r="I101">
            <v>0</v>
          </cell>
          <cell r="J101">
            <v>24</v>
          </cell>
          <cell r="K101" t="str">
            <v>Standby</v>
          </cell>
          <cell r="N101">
            <v>0</v>
          </cell>
          <cell r="R101">
            <v>0</v>
          </cell>
          <cell r="V101">
            <v>0</v>
          </cell>
          <cell r="X101">
            <v>0</v>
          </cell>
          <cell r="Y101">
            <v>0</v>
          </cell>
        </row>
        <row r="102">
          <cell r="C102">
            <v>756.2</v>
          </cell>
          <cell r="D102">
            <v>974</v>
          </cell>
          <cell r="E102">
            <v>763</v>
          </cell>
          <cell r="F102">
            <v>974</v>
          </cell>
          <cell r="G102">
            <v>111.10000000000002</v>
          </cell>
          <cell r="H102">
            <v>106.69999999999993</v>
          </cell>
          <cell r="I102">
            <v>217.79999999999995</v>
          </cell>
          <cell r="J102">
            <v>525.70000000000005</v>
          </cell>
          <cell r="N102">
            <v>0.49999999999999956</v>
          </cell>
          <cell r="R102">
            <v>0</v>
          </cell>
          <cell r="V102">
            <v>0</v>
          </cell>
          <cell r="X102">
            <v>218.18333333333334</v>
          </cell>
        </row>
        <row r="103">
          <cell r="V103" t="str">
            <v/>
          </cell>
        </row>
        <row r="104">
          <cell r="C104">
            <v>546</v>
          </cell>
          <cell r="D104">
            <v>546</v>
          </cell>
          <cell r="E104">
            <v>546</v>
          </cell>
          <cell r="F104">
            <v>546</v>
          </cell>
          <cell r="G104">
            <v>0</v>
          </cell>
          <cell r="H104">
            <v>0</v>
          </cell>
          <cell r="I104">
            <v>0</v>
          </cell>
          <cell r="J104">
            <v>24</v>
          </cell>
          <cell r="N104">
            <v>0</v>
          </cell>
          <cell r="R104">
            <v>0</v>
          </cell>
          <cell r="V104">
            <v>0</v>
          </cell>
          <cell r="X104">
            <v>0</v>
          </cell>
          <cell r="Y104">
            <v>0</v>
          </cell>
        </row>
        <row r="105">
          <cell r="C105">
            <v>546</v>
          </cell>
          <cell r="D105">
            <v>549</v>
          </cell>
          <cell r="E105">
            <v>549</v>
          </cell>
          <cell r="F105">
            <v>549</v>
          </cell>
          <cell r="G105">
            <v>3</v>
          </cell>
          <cell r="H105">
            <v>0</v>
          </cell>
          <cell r="I105">
            <v>3</v>
          </cell>
          <cell r="J105">
            <v>21</v>
          </cell>
          <cell r="N105">
            <v>0</v>
          </cell>
          <cell r="R105">
            <v>0</v>
          </cell>
          <cell r="V105">
            <v>0</v>
          </cell>
          <cell r="X105">
            <v>0</v>
          </cell>
          <cell r="Y105">
            <v>0</v>
          </cell>
        </row>
        <row r="106">
          <cell r="C106">
            <v>549</v>
          </cell>
          <cell r="D106">
            <v>557</v>
          </cell>
          <cell r="E106">
            <v>557</v>
          </cell>
          <cell r="F106">
            <v>559</v>
          </cell>
          <cell r="G106">
            <v>8</v>
          </cell>
          <cell r="H106">
            <v>2</v>
          </cell>
          <cell r="I106">
            <v>10</v>
          </cell>
          <cell r="J106">
            <v>14</v>
          </cell>
          <cell r="N106">
            <v>0</v>
          </cell>
          <cell r="R106">
            <v>0</v>
          </cell>
          <cell r="V106">
            <v>0</v>
          </cell>
          <cell r="X106">
            <v>0</v>
          </cell>
          <cell r="Y106">
            <v>0</v>
          </cell>
        </row>
        <row r="107">
          <cell r="C107">
            <v>559</v>
          </cell>
          <cell r="D107">
            <v>563</v>
          </cell>
          <cell r="E107">
            <v>563</v>
          </cell>
          <cell r="F107">
            <v>563</v>
          </cell>
          <cell r="G107">
            <v>4</v>
          </cell>
          <cell r="H107">
            <v>0</v>
          </cell>
          <cell r="I107">
            <v>4</v>
          </cell>
          <cell r="J107">
            <v>18.75</v>
          </cell>
          <cell r="L107">
            <v>0.36458333333333331</v>
          </cell>
          <cell r="M107">
            <v>0.41666666666666669</v>
          </cell>
          <cell r="N107">
            <v>1.2500000000000009</v>
          </cell>
          <cell r="O107" t="str">
            <v>Ac hot</v>
          </cell>
          <cell r="R107">
            <v>0</v>
          </cell>
          <cell r="V107">
            <v>0</v>
          </cell>
          <cell r="X107">
            <v>1.2500000000000009</v>
          </cell>
          <cell r="Y107" t="str">
            <v>Ac hot</v>
          </cell>
        </row>
        <row r="108">
          <cell r="C108">
            <v>563</v>
          </cell>
          <cell r="D108">
            <v>563</v>
          </cell>
          <cell r="E108">
            <v>563</v>
          </cell>
          <cell r="F108">
            <v>563</v>
          </cell>
          <cell r="G108">
            <v>0</v>
          </cell>
          <cell r="H108">
            <v>0</v>
          </cell>
          <cell r="I108">
            <v>0</v>
          </cell>
          <cell r="J108">
            <v>24</v>
          </cell>
          <cell r="N108">
            <v>0</v>
          </cell>
          <cell r="R108">
            <v>0</v>
          </cell>
          <cell r="V108">
            <v>0</v>
          </cell>
          <cell r="X108">
            <v>0</v>
          </cell>
          <cell r="Y108">
            <v>0</v>
          </cell>
        </row>
        <row r="109">
          <cell r="C109">
            <v>563</v>
          </cell>
          <cell r="D109">
            <v>563</v>
          </cell>
          <cell r="E109">
            <v>563</v>
          </cell>
          <cell r="F109">
            <v>563</v>
          </cell>
          <cell r="G109">
            <v>0</v>
          </cell>
          <cell r="H109">
            <v>0</v>
          </cell>
          <cell r="I109">
            <v>0</v>
          </cell>
          <cell r="J109">
            <v>24</v>
          </cell>
          <cell r="N109">
            <v>0</v>
          </cell>
          <cell r="R109">
            <v>0</v>
          </cell>
          <cell r="V109">
            <v>0</v>
          </cell>
          <cell r="X109">
            <v>0</v>
          </cell>
          <cell r="Y109">
            <v>0</v>
          </cell>
        </row>
        <row r="110">
          <cell r="C110">
            <v>563</v>
          </cell>
          <cell r="D110">
            <v>563</v>
          </cell>
          <cell r="E110">
            <v>563</v>
          </cell>
          <cell r="F110">
            <v>563</v>
          </cell>
          <cell r="G110">
            <v>0</v>
          </cell>
          <cell r="H110">
            <v>0</v>
          </cell>
          <cell r="I110">
            <v>0</v>
          </cell>
          <cell r="J110">
            <v>24</v>
          </cell>
          <cell r="L110">
            <v>0.85416666666666663</v>
          </cell>
          <cell r="M110">
            <v>0.90625</v>
          </cell>
          <cell r="N110">
            <v>0</v>
          </cell>
          <cell r="O110" t="str">
            <v>Lampu kerja lh depan off</v>
          </cell>
          <cell r="R110">
            <v>0</v>
          </cell>
          <cell r="V110">
            <v>0</v>
          </cell>
          <cell r="X110">
            <v>0</v>
          </cell>
          <cell r="Y110">
            <v>0</v>
          </cell>
        </row>
        <row r="111">
          <cell r="C111">
            <v>563</v>
          </cell>
          <cell r="D111">
            <v>566</v>
          </cell>
          <cell r="E111">
            <v>566</v>
          </cell>
          <cell r="F111">
            <v>566</v>
          </cell>
          <cell r="G111">
            <v>3</v>
          </cell>
          <cell r="H111">
            <v>0</v>
          </cell>
          <cell r="I111">
            <v>3</v>
          </cell>
          <cell r="J111">
            <v>21</v>
          </cell>
          <cell r="L111">
            <v>0.84722222222222221</v>
          </cell>
          <cell r="M111">
            <v>0.85416666666666663</v>
          </cell>
          <cell r="N111">
            <v>0</v>
          </cell>
          <cell r="O111" t="str">
            <v>Tambah oil hydrolick</v>
          </cell>
          <cell r="R111">
            <v>0</v>
          </cell>
          <cell r="V111">
            <v>0</v>
          </cell>
          <cell r="X111">
            <v>0</v>
          </cell>
          <cell r="Y111">
            <v>0</v>
          </cell>
        </row>
        <row r="112">
          <cell r="C112">
            <v>566</v>
          </cell>
          <cell r="D112">
            <v>567</v>
          </cell>
          <cell r="E112">
            <v>567</v>
          </cell>
          <cell r="F112">
            <v>569</v>
          </cell>
          <cell r="G112">
            <v>1</v>
          </cell>
          <cell r="H112">
            <v>2</v>
          </cell>
          <cell r="I112">
            <v>3</v>
          </cell>
          <cell r="J112">
            <v>21</v>
          </cell>
          <cell r="L112">
            <v>0.86458333333333337</v>
          </cell>
          <cell r="M112">
            <v>0.86805555555555547</v>
          </cell>
          <cell r="N112">
            <v>0</v>
          </cell>
          <cell r="O112" t="str">
            <v>Lampu kerja off</v>
          </cell>
          <cell r="R112">
            <v>0</v>
          </cell>
          <cell r="V112">
            <v>0</v>
          </cell>
          <cell r="X112">
            <v>0</v>
          </cell>
          <cell r="Y112">
            <v>0</v>
          </cell>
        </row>
        <row r="113">
          <cell r="C113">
            <v>569</v>
          </cell>
          <cell r="D113">
            <v>576</v>
          </cell>
          <cell r="E113">
            <v>576</v>
          </cell>
          <cell r="F113">
            <v>579</v>
          </cell>
          <cell r="G113">
            <v>7</v>
          </cell>
          <cell r="H113">
            <v>3</v>
          </cell>
          <cell r="I113">
            <v>10</v>
          </cell>
          <cell r="J113">
            <v>13.16666666666667</v>
          </cell>
          <cell r="L113">
            <v>0.89583333333333337</v>
          </cell>
          <cell r="M113">
            <v>0.93055555555555547</v>
          </cell>
          <cell r="N113">
            <v>0.83333333333333037</v>
          </cell>
          <cell r="O113" t="str">
            <v>Ac hot</v>
          </cell>
          <cell r="R113">
            <v>0</v>
          </cell>
          <cell r="V113">
            <v>0</v>
          </cell>
          <cell r="X113">
            <v>0.83333333333333037</v>
          </cell>
          <cell r="Y113" t="str">
            <v>Ac hot</v>
          </cell>
        </row>
        <row r="114">
          <cell r="C114">
            <v>579</v>
          </cell>
          <cell r="D114">
            <v>584</v>
          </cell>
          <cell r="E114">
            <v>584</v>
          </cell>
          <cell r="F114">
            <v>590</v>
          </cell>
          <cell r="G114">
            <v>5</v>
          </cell>
          <cell r="H114">
            <v>6</v>
          </cell>
          <cell r="I114">
            <v>11</v>
          </cell>
          <cell r="J114">
            <v>12</v>
          </cell>
          <cell r="L114">
            <v>0.81597222222222221</v>
          </cell>
          <cell r="M114">
            <v>0.84722222222222221</v>
          </cell>
          <cell r="N114">
            <v>0.75</v>
          </cell>
          <cell r="O114" t="str">
            <v>Ps04</v>
          </cell>
          <cell r="P114">
            <v>0.45833333333333331</v>
          </cell>
          <cell r="Q114">
            <v>0.46875</v>
          </cell>
          <cell r="R114">
            <v>0.25000000000000044</v>
          </cell>
          <cell r="S114" t="str">
            <v>Ac hot</v>
          </cell>
          <cell r="V114">
            <v>0</v>
          </cell>
          <cell r="X114">
            <v>1.0000000000000004</v>
          </cell>
          <cell r="Y114" t="str">
            <v>Ps04,Ac hot</v>
          </cell>
        </row>
        <row r="115">
          <cell r="C115">
            <v>590</v>
          </cell>
          <cell r="D115">
            <v>598</v>
          </cell>
          <cell r="E115">
            <v>598</v>
          </cell>
          <cell r="F115">
            <v>603</v>
          </cell>
          <cell r="G115">
            <v>8</v>
          </cell>
          <cell r="H115">
            <v>5</v>
          </cell>
          <cell r="I115">
            <v>13</v>
          </cell>
          <cell r="J115">
            <v>11</v>
          </cell>
          <cell r="L115">
            <v>0.30208333333333331</v>
          </cell>
          <cell r="M115">
            <v>0.3125</v>
          </cell>
          <cell r="N115">
            <v>0</v>
          </cell>
          <cell r="O115" t="str">
            <v>Air radiator low</v>
          </cell>
          <cell r="R115">
            <v>0</v>
          </cell>
          <cell r="V115">
            <v>0</v>
          </cell>
          <cell r="X115">
            <v>0</v>
          </cell>
          <cell r="Y115">
            <v>0</v>
          </cell>
        </row>
        <row r="116">
          <cell r="C116">
            <v>603</v>
          </cell>
          <cell r="D116">
            <v>603</v>
          </cell>
          <cell r="E116">
            <v>603</v>
          </cell>
          <cell r="F116">
            <v>603</v>
          </cell>
          <cell r="G116">
            <v>0</v>
          </cell>
          <cell r="H116">
            <v>0</v>
          </cell>
          <cell r="I116">
            <v>0</v>
          </cell>
          <cell r="J116">
            <v>24</v>
          </cell>
          <cell r="L116">
            <v>0.77430555555555547</v>
          </cell>
          <cell r="M116">
            <v>0.88541666666666663</v>
          </cell>
          <cell r="N116">
            <v>0</v>
          </cell>
          <cell r="O116" t="str">
            <v>Cant start</v>
          </cell>
          <cell r="R116">
            <v>0</v>
          </cell>
          <cell r="V116">
            <v>0</v>
          </cell>
          <cell r="X116">
            <v>0</v>
          </cell>
          <cell r="Y116">
            <v>0</v>
          </cell>
        </row>
        <row r="117">
          <cell r="C117">
            <v>603</v>
          </cell>
          <cell r="D117">
            <v>609</v>
          </cell>
          <cell r="E117">
            <v>609</v>
          </cell>
          <cell r="F117">
            <v>609</v>
          </cell>
          <cell r="G117">
            <v>6</v>
          </cell>
          <cell r="H117">
            <v>0</v>
          </cell>
          <cell r="I117">
            <v>6</v>
          </cell>
          <cell r="J117">
            <v>18</v>
          </cell>
          <cell r="K117" t="str">
            <v>Masa comisioning habis</v>
          </cell>
          <cell r="N117">
            <v>0</v>
          </cell>
          <cell r="R117">
            <v>0</v>
          </cell>
          <cell r="V117">
            <v>0</v>
          </cell>
          <cell r="X117">
            <v>0</v>
          </cell>
          <cell r="Y117">
            <v>0</v>
          </cell>
        </row>
        <row r="118">
          <cell r="C118">
            <v>609</v>
          </cell>
          <cell r="D118">
            <v>614</v>
          </cell>
          <cell r="E118">
            <v>614</v>
          </cell>
          <cell r="F118">
            <v>614</v>
          </cell>
          <cell r="G118">
            <v>5</v>
          </cell>
          <cell r="H118">
            <v>0</v>
          </cell>
          <cell r="I118">
            <v>5</v>
          </cell>
          <cell r="J118">
            <v>17.583333333333336</v>
          </cell>
          <cell r="L118">
            <v>0.375</v>
          </cell>
          <cell r="M118">
            <v>0.43402777777777773</v>
          </cell>
          <cell r="N118">
            <v>1.4166666666666656</v>
          </cell>
          <cell r="O118" t="str">
            <v>Cant start</v>
          </cell>
          <cell r="R118">
            <v>0</v>
          </cell>
          <cell r="V118">
            <v>0</v>
          </cell>
          <cell r="X118">
            <v>1.4166666666666656</v>
          </cell>
          <cell r="Y118" t="str">
            <v>Cant start</v>
          </cell>
        </row>
        <row r="119">
          <cell r="C119">
            <v>614</v>
          </cell>
          <cell r="D119">
            <v>618</v>
          </cell>
          <cell r="E119">
            <v>618</v>
          </cell>
          <cell r="F119">
            <v>618</v>
          </cell>
          <cell r="G119">
            <v>4</v>
          </cell>
          <cell r="H119">
            <v>0</v>
          </cell>
          <cell r="I119">
            <v>4</v>
          </cell>
          <cell r="J119">
            <v>20</v>
          </cell>
          <cell r="N119">
            <v>0</v>
          </cell>
          <cell r="O119" t="str">
            <v>Commisioning</v>
          </cell>
          <cell r="R119">
            <v>0</v>
          </cell>
          <cell r="V119">
            <v>0</v>
          </cell>
          <cell r="X119">
            <v>0</v>
          </cell>
          <cell r="Y119">
            <v>0</v>
          </cell>
        </row>
        <row r="120">
          <cell r="C120">
            <v>618</v>
          </cell>
          <cell r="D120">
            <v>624</v>
          </cell>
          <cell r="E120">
            <v>624</v>
          </cell>
          <cell r="F120">
            <v>630</v>
          </cell>
          <cell r="G120">
            <v>6</v>
          </cell>
          <cell r="H120">
            <v>6</v>
          </cell>
          <cell r="I120">
            <v>12</v>
          </cell>
          <cell r="J120">
            <v>8.5</v>
          </cell>
          <cell r="L120">
            <v>0.14583333333333334</v>
          </cell>
          <cell r="M120">
            <v>0.29166666666666669</v>
          </cell>
          <cell r="N120">
            <v>3.5</v>
          </cell>
          <cell r="O120" t="str">
            <v>Cant start</v>
          </cell>
          <cell r="R120">
            <v>0</v>
          </cell>
          <cell r="V120">
            <v>0</v>
          </cell>
          <cell r="X120">
            <v>3.5</v>
          </cell>
          <cell r="Y120" t="str">
            <v>Cant start</v>
          </cell>
        </row>
        <row r="121">
          <cell r="C121">
            <v>630</v>
          </cell>
          <cell r="D121">
            <v>630</v>
          </cell>
          <cell r="E121">
            <v>630</v>
          </cell>
          <cell r="F121">
            <v>633</v>
          </cell>
          <cell r="G121">
            <v>0</v>
          </cell>
          <cell r="H121">
            <v>3</v>
          </cell>
          <cell r="I121">
            <v>3</v>
          </cell>
          <cell r="J121">
            <v>20</v>
          </cell>
          <cell r="L121">
            <v>0.29166666666666669</v>
          </cell>
          <cell r="M121">
            <v>0.33333333333333331</v>
          </cell>
          <cell r="N121">
            <v>0.99999999999999911</v>
          </cell>
          <cell r="O121" t="str">
            <v>engine cant start</v>
          </cell>
          <cell r="R121">
            <v>0</v>
          </cell>
          <cell r="V121">
            <v>0</v>
          </cell>
          <cell r="X121">
            <v>0.99999999999999911</v>
          </cell>
          <cell r="Y121" t="str">
            <v>engine cant start</v>
          </cell>
        </row>
        <row r="122">
          <cell r="C122">
            <v>633</v>
          </cell>
          <cell r="D122">
            <v>639</v>
          </cell>
          <cell r="E122">
            <v>639</v>
          </cell>
          <cell r="F122">
            <v>643</v>
          </cell>
          <cell r="G122">
            <v>6</v>
          </cell>
          <cell r="H122">
            <v>4</v>
          </cell>
          <cell r="I122">
            <v>10</v>
          </cell>
          <cell r="J122">
            <v>12.649999999999999</v>
          </cell>
          <cell r="L122">
            <v>0.39166666666666666</v>
          </cell>
          <cell r="M122">
            <v>0.44097222222222227</v>
          </cell>
          <cell r="N122">
            <v>1.1833333333333345</v>
          </cell>
          <cell r="O122" t="str">
            <v>Ac off</v>
          </cell>
          <cell r="P122">
            <v>0.31944444444444448</v>
          </cell>
          <cell r="Q122">
            <v>0.3263888888888889</v>
          </cell>
          <cell r="R122">
            <v>0.16666666666666607</v>
          </cell>
          <cell r="S122" t="str">
            <v>Ac off</v>
          </cell>
          <cell r="V122">
            <v>0</v>
          </cell>
          <cell r="X122">
            <v>1.3500000000000005</v>
          </cell>
          <cell r="Y122" t="str">
            <v>Ac off,Ac off</v>
          </cell>
        </row>
        <row r="123">
          <cell r="C123">
            <v>643</v>
          </cell>
          <cell r="D123">
            <v>650</v>
          </cell>
          <cell r="E123">
            <v>650</v>
          </cell>
          <cell r="F123">
            <v>652.5</v>
          </cell>
          <cell r="G123">
            <v>7</v>
          </cell>
          <cell r="H123">
            <v>2.5</v>
          </cell>
          <cell r="I123">
            <v>9.5</v>
          </cell>
          <cell r="J123">
            <v>14.5</v>
          </cell>
          <cell r="N123">
            <v>0</v>
          </cell>
          <cell r="O123" t="str">
            <v>Commisioning</v>
          </cell>
          <cell r="R123">
            <v>0</v>
          </cell>
          <cell r="V123">
            <v>0</v>
          </cell>
          <cell r="X123">
            <v>0</v>
          </cell>
          <cell r="Y123">
            <v>0</v>
          </cell>
        </row>
        <row r="124">
          <cell r="C124">
            <v>652.5</v>
          </cell>
          <cell r="D124">
            <v>653.6</v>
          </cell>
          <cell r="E124">
            <v>653.6</v>
          </cell>
          <cell r="F124">
            <v>655</v>
          </cell>
          <cell r="G124">
            <v>1.1000000000000227</v>
          </cell>
          <cell r="H124">
            <v>1.3999999999999773</v>
          </cell>
          <cell r="I124">
            <v>2.5</v>
          </cell>
          <cell r="J124">
            <v>21.5</v>
          </cell>
          <cell r="N124">
            <v>0</v>
          </cell>
          <cell r="R124">
            <v>0</v>
          </cell>
          <cell r="V124">
            <v>0</v>
          </cell>
          <cell r="X124">
            <v>0</v>
          </cell>
          <cell r="Y124">
            <v>0</v>
          </cell>
        </row>
        <row r="125">
          <cell r="C125">
            <v>655</v>
          </cell>
          <cell r="D125">
            <v>663</v>
          </cell>
          <cell r="E125">
            <v>663</v>
          </cell>
          <cell r="F125">
            <v>669</v>
          </cell>
          <cell r="G125">
            <v>8</v>
          </cell>
          <cell r="H125">
            <v>6</v>
          </cell>
          <cell r="I125">
            <v>14</v>
          </cell>
          <cell r="J125">
            <v>10</v>
          </cell>
          <cell r="L125">
            <v>0.81597222222222221</v>
          </cell>
          <cell r="M125">
            <v>0.82291666666666663</v>
          </cell>
          <cell r="N125">
            <v>0</v>
          </cell>
          <cell r="O125" t="str">
            <v>Oil hydrolick low</v>
          </cell>
          <cell r="R125">
            <v>0</v>
          </cell>
          <cell r="V125">
            <v>0</v>
          </cell>
          <cell r="X125">
            <v>0</v>
          </cell>
          <cell r="Y125">
            <v>0</v>
          </cell>
        </row>
        <row r="126">
          <cell r="C126">
            <v>669</v>
          </cell>
          <cell r="D126">
            <v>669</v>
          </cell>
          <cell r="E126">
            <v>669</v>
          </cell>
          <cell r="F126">
            <v>669</v>
          </cell>
          <cell r="G126">
            <v>0</v>
          </cell>
          <cell r="H126">
            <v>0</v>
          </cell>
          <cell r="I126">
            <v>0</v>
          </cell>
          <cell r="J126">
            <v>24</v>
          </cell>
          <cell r="N126">
            <v>0</v>
          </cell>
          <cell r="R126">
            <v>0</v>
          </cell>
          <cell r="V126">
            <v>0</v>
          </cell>
          <cell r="X126">
            <v>0</v>
          </cell>
          <cell r="Y126">
            <v>0</v>
          </cell>
        </row>
        <row r="127">
          <cell r="C127">
            <v>669</v>
          </cell>
          <cell r="D127">
            <v>674</v>
          </cell>
          <cell r="E127">
            <v>674</v>
          </cell>
          <cell r="F127">
            <v>677</v>
          </cell>
          <cell r="G127">
            <v>5</v>
          </cell>
          <cell r="H127">
            <v>3</v>
          </cell>
          <cell r="I127">
            <v>8</v>
          </cell>
          <cell r="J127">
            <v>16</v>
          </cell>
          <cell r="L127">
            <v>0.35347222222222219</v>
          </cell>
          <cell r="M127">
            <v>0.3611111111111111</v>
          </cell>
          <cell r="N127">
            <v>0</v>
          </cell>
          <cell r="O127" t="str">
            <v>Oil hydrolick low</v>
          </cell>
          <cell r="P127">
            <v>0.64930555555555558</v>
          </cell>
          <cell r="Q127">
            <v>0.6791666666666667</v>
          </cell>
          <cell r="R127">
            <v>0</v>
          </cell>
          <cell r="S127" t="str">
            <v>Low power</v>
          </cell>
          <cell r="V127">
            <v>0</v>
          </cell>
          <cell r="X127">
            <v>0</v>
          </cell>
          <cell r="Y127">
            <v>0</v>
          </cell>
        </row>
        <row r="128">
          <cell r="C128">
            <v>677</v>
          </cell>
          <cell r="D128">
            <v>683</v>
          </cell>
          <cell r="E128">
            <v>683</v>
          </cell>
          <cell r="F128">
            <v>684</v>
          </cell>
          <cell r="G128">
            <v>6</v>
          </cell>
          <cell r="H128">
            <v>1</v>
          </cell>
          <cell r="I128">
            <v>7</v>
          </cell>
          <cell r="J128">
            <v>17</v>
          </cell>
          <cell r="L128">
            <v>0.76736111111111116</v>
          </cell>
          <cell r="M128">
            <v>0.77430555555555547</v>
          </cell>
          <cell r="N128">
            <v>0</v>
          </cell>
          <cell r="O128" t="str">
            <v>Oil hydrolick bocor</v>
          </cell>
          <cell r="R128">
            <v>0</v>
          </cell>
          <cell r="V128">
            <v>0</v>
          </cell>
          <cell r="X128">
            <v>0</v>
          </cell>
          <cell r="Y128">
            <v>0</v>
          </cell>
        </row>
        <row r="129">
          <cell r="C129">
            <v>684</v>
          </cell>
          <cell r="D129">
            <v>684</v>
          </cell>
          <cell r="E129">
            <v>684</v>
          </cell>
          <cell r="F129">
            <v>691</v>
          </cell>
          <cell r="G129">
            <v>0</v>
          </cell>
          <cell r="H129">
            <v>7</v>
          </cell>
          <cell r="I129">
            <v>7</v>
          </cell>
          <cell r="J129">
            <v>17</v>
          </cell>
          <cell r="N129">
            <v>0</v>
          </cell>
          <cell r="R129">
            <v>0</v>
          </cell>
          <cell r="V129">
            <v>0</v>
          </cell>
          <cell r="X129">
            <v>0</v>
          </cell>
          <cell r="Y129">
            <v>0</v>
          </cell>
        </row>
        <row r="130">
          <cell r="C130">
            <v>691</v>
          </cell>
          <cell r="D130">
            <v>697</v>
          </cell>
          <cell r="E130">
            <v>697</v>
          </cell>
          <cell r="F130">
            <v>702</v>
          </cell>
          <cell r="G130">
            <v>6</v>
          </cell>
          <cell r="H130">
            <v>5</v>
          </cell>
          <cell r="I130">
            <v>11</v>
          </cell>
          <cell r="J130">
            <v>13</v>
          </cell>
          <cell r="L130">
            <v>0.8125</v>
          </cell>
          <cell r="M130">
            <v>0.81597222222222221</v>
          </cell>
          <cell r="N130">
            <v>0</v>
          </cell>
          <cell r="O130" t="str">
            <v>Oil hydrolick low</v>
          </cell>
          <cell r="R130">
            <v>0</v>
          </cell>
          <cell r="V130">
            <v>0</v>
          </cell>
          <cell r="X130">
            <v>0</v>
          </cell>
          <cell r="Y130">
            <v>0</v>
          </cell>
        </row>
        <row r="131">
          <cell r="C131">
            <v>702</v>
          </cell>
          <cell r="D131">
            <v>708</v>
          </cell>
          <cell r="E131">
            <v>708</v>
          </cell>
          <cell r="F131">
            <v>708</v>
          </cell>
          <cell r="G131">
            <v>6</v>
          </cell>
          <cell r="H131">
            <v>0</v>
          </cell>
          <cell r="I131">
            <v>6</v>
          </cell>
          <cell r="J131">
            <v>18</v>
          </cell>
          <cell r="L131">
            <v>8.3333333333333329E-2</v>
          </cell>
          <cell r="M131">
            <v>9.8611111111111108E-2</v>
          </cell>
          <cell r="N131">
            <v>0</v>
          </cell>
          <cell r="O131" t="str">
            <v>Tambah air radiator</v>
          </cell>
          <cell r="R131">
            <v>0</v>
          </cell>
          <cell r="V131">
            <v>0</v>
          </cell>
          <cell r="X131">
            <v>0</v>
          </cell>
          <cell r="Y131">
            <v>0</v>
          </cell>
        </row>
        <row r="132">
          <cell r="C132">
            <v>708</v>
          </cell>
          <cell r="D132">
            <v>708</v>
          </cell>
          <cell r="E132">
            <v>708</v>
          </cell>
          <cell r="F132">
            <v>708</v>
          </cell>
          <cell r="G132">
            <v>0</v>
          </cell>
          <cell r="H132">
            <v>0</v>
          </cell>
          <cell r="I132">
            <v>0</v>
          </cell>
          <cell r="J132">
            <v>24</v>
          </cell>
          <cell r="K132" t="str">
            <v>Standby</v>
          </cell>
          <cell r="N132">
            <v>0</v>
          </cell>
          <cell r="R132">
            <v>0</v>
          </cell>
          <cell r="V132">
            <v>0</v>
          </cell>
          <cell r="X132">
            <v>0</v>
          </cell>
          <cell r="Y132">
            <v>0</v>
          </cell>
        </row>
        <row r="133">
          <cell r="C133">
            <v>708</v>
          </cell>
          <cell r="D133">
            <v>708</v>
          </cell>
          <cell r="E133">
            <v>708</v>
          </cell>
          <cell r="F133">
            <v>708</v>
          </cell>
          <cell r="G133">
            <v>0</v>
          </cell>
          <cell r="H133">
            <v>0</v>
          </cell>
          <cell r="I133">
            <v>0</v>
          </cell>
          <cell r="J133">
            <v>24</v>
          </cell>
          <cell r="K133" t="str">
            <v>Standby</v>
          </cell>
          <cell r="N133">
            <v>0</v>
          </cell>
          <cell r="R133">
            <v>0</v>
          </cell>
          <cell r="V133">
            <v>0</v>
          </cell>
          <cell r="X133">
            <v>0</v>
          </cell>
          <cell r="Y133">
            <v>0</v>
          </cell>
        </row>
        <row r="134">
          <cell r="C134">
            <v>708</v>
          </cell>
          <cell r="D134">
            <v>708</v>
          </cell>
          <cell r="E134">
            <v>708</v>
          </cell>
          <cell r="F134">
            <v>708</v>
          </cell>
          <cell r="G134">
            <v>0</v>
          </cell>
          <cell r="H134">
            <v>0</v>
          </cell>
          <cell r="I134">
            <v>0</v>
          </cell>
          <cell r="J134">
            <v>24</v>
          </cell>
          <cell r="K134" t="str">
            <v>Standby</v>
          </cell>
          <cell r="N134">
            <v>0</v>
          </cell>
          <cell r="R134">
            <v>0</v>
          </cell>
          <cell r="V134">
            <v>0</v>
          </cell>
          <cell r="X134">
            <v>0</v>
          </cell>
          <cell r="Y134">
            <v>0</v>
          </cell>
        </row>
        <row r="135">
          <cell r="C135">
            <v>546</v>
          </cell>
          <cell r="D135">
            <v>708</v>
          </cell>
          <cell r="E135">
            <v>546</v>
          </cell>
          <cell r="F135">
            <v>708</v>
          </cell>
          <cell r="G135">
            <v>105.10000000000002</v>
          </cell>
          <cell r="H135">
            <v>56.899999999999977</v>
          </cell>
          <cell r="I135">
            <v>162</v>
          </cell>
          <cell r="J135">
            <v>571.64999999999986</v>
          </cell>
          <cell r="N135">
            <v>9.93333333333333</v>
          </cell>
          <cell r="R135">
            <v>0.41666666666666652</v>
          </cell>
          <cell r="V135">
            <v>0</v>
          </cell>
          <cell r="X135">
            <v>6.43333333333333</v>
          </cell>
        </row>
        <row r="136">
          <cell r="N136">
            <v>0</v>
          </cell>
          <cell r="V136" t="str">
            <v/>
          </cell>
        </row>
        <row r="137">
          <cell r="C137">
            <v>531</v>
          </cell>
          <cell r="D137">
            <v>535</v>
          </cell>
          <cell r="E137">
            <v>535</v>
          </cell>
          <cell r="F137">
            <v>538.20000000000005</v>
          </cell>
          <cell r="G137">
            <v>4</v>
          </cell>
          <cell r="H137">
            <v>3.2000000000000455</v>
          </cell>
          <cell r="I137">
            <v>7.2000000000000455</v>
          </cell>
          <cell r="J137">
            <v>16.799999999999955</v>
          </cell>
          <cell r="L137">
            <v>0.29166666666666669</v>
          </cell>
          <cell r="M137">
            <v>0.75</v>
          </cell>
          <cell r="N137">
            <v>0</v>
          </cell>
          <cell r="O137" t="str">
            <v>Track lh lepas</v>
          </cell>
          <cell r="P137">
            <v>0.75</v>
          </cell>
          <cell r="Q137">
            <v>0.29166666666666669</v>
          </cell>
          <cell r="R137">
            <v>0</v>
          </cell>
          <cell r="S137" t="str">
            <v>Track lh lepas</v>
          </cell>
          <cell r="V137">
            <v>0</v>
          </cell>
          <cell r="X137">
            <v>0</v>
          </cell>
          <cell r="Y137">
            <v>0</v>
          </cell>
        </row>
        <row r="138">
          <cell r="C138">
            <v>538.20000000000005</v>
          </cell>
          <cell r="D138">
            <v>543.9</v>
          </cell>
          <cell r="E138">
            <v>543.9</v>
          </cell>
          <cell r="F138">
            <v>548.5</v>
          </cell>
          <cell r="G138">
            <v>5.6999999999999318</v>
          </cell>
          <cell r="H138">
            <v>4.6000000000000227</v>
          </cell>
          <cell r="I138">
            <v>10.299999999999955</v>
          </cell>
          <cell r="J138">
            <v>12.700000000000045</v>
          </cell>
          <cell r="L138">
            <v>0.375</v>
          </cell>
          <cell r="M138">
            <v>0.41666666666666669</v>
          </cell>
          <cell r="N138">
            <v>1.0000000000000004</v>
          </cell>
          <cell r="O138" t="str">
            <v>Ac hot</v>
          </cell>
          <cell r="R138">
            <v>0</v>
          </cell>
          <cell r="V138">
            <v>0</v>
          </cell>
          <cell r="X138">
            <v>1.0000000000000004</v>
          </cell>
          <cell r="Y138" t="str">
            <v>Ac hot</v>
          </cell>
        </row>
        <row r="139">
          <cell r="C139">
            <v>548.5</v>
          </cell>
          <cell r="D139">
            <v>550</v>
          </cell>
          <cell r="E139">
            <v>550</v>
          </cell>
          <cell r="F139">
            <v>550</v>
          </cell>
          <cell r="G139">
            <v>1.5</v>
          </cell>
          <cell r="H139">
            <v>0</v>
          </cell>
          <cell r="I139">
            <v>1.5</v>
          </cell>
          <cell r="J139">
            <v>20.333333333333336</v>
          </cell>
          <cell r="L139">
            <v>0.40625</v>
          </cell>
          <cell r="M139">
            <v>0.49652777777777773</v>
          </cell>
          <cell r="N139">
            <v>2.1666666666666656</v>
          </cell>
          <cell r="O139" t="str">
            <v>Ac hot</v>
          </cell>
          <cell r="P139">
            <v>0.75</v>
          </cell>
          <cell r="Q139">
            <v>0.29166666666666669</v>
          </cell>
          <cell r="R139">
            <v>0</v>
          </cell>
          <cell r="S139" t="str">
            <v>Engine sering off</v>
          </cell>
          <cell r="V139">
            <v>0</v>
          </cell>
          <cell r="X139">
            <v>2.1666666666666656</v>
          </cell>
          <cell r="Y139" t="str">
            <v>Ac hot</v>
          </cell>
        </row>
        <row r="140">
          <cell r="C140">
            <v>550</v>
          </cell>
          <cell r="D140">
            <v>558</v>
          </cell>
          <cell r="E140">
            <v>558</v>
          </cell>
          <cell r="F140">
            <v>559.5</v>
          </cell>
          <cell r="G140">
            <v>8</v>
          </cell>
          <cell r="H140">
            <v>1.5</v>
          </cell>
          <cell r="I140">
            <v>9.5</v>
          </cell>
          <cell r="J140">
            <v>14.5</v>
          </cell>
          <cell r="L140">
            <v>0.78125</v>
          </cell>
          <cell r="M140">
            <v>0.1076388888888889</v>
          </cell>
          <cell r="N140">
            <v>0</v>
          </cell>
          <cell r="O140" t="str">
            <v>Penggantian hose trevel rh bocor</v>
          </cell>
          <cell r="R140">
            <v>0</v>
          </cell>
          <cell r="V140">
            <v>0</v>
          </cell>
          <cell r="X140">
            <v>0</v>
          </cell>
          <cell r="Y140">
            <v>0</v>
          </cell>
        </row>
        <row r="141">
          <cell r="C141">
            <v>559.5</v>
          </cell>
          <cell r="D141">
            <v>559.5</v>
          </cell>
          <cell r="E141">
            <v>559.5</v>
          </cell>
          <cell r="F141">
            <v>559.5</v>
          </cell>
          <cell r="G141">
            <v>0</v>
          </cell>
          <cell r="H141">
            <v>0</v>
          </cell>
          <cell r="I141">
            <v>0</v>
          </cell>
          <cell r="J141">
            <v>24</v>
          </cell>
          <cell r="L141">
            <v>0.79166666666666663</v>
          </cell>
          <cell r="M141">
            <v>0.79513888888888884</v>
          </cell>
          <cell r="N141">
            <v>0</v>
          </cell>
          <cell r="O141" t="str">
            <v>Cant start</v>
          </cell>
          <cell r="R141">
            <v>0</v>
          </cell>
          <cell r="V141">
            <v>0</v>
          </cell>
          <cell r="X141">
            <v>0</v>
          </cell>
          <cell r="Y141">
            <v>0</v>
          </cell>
        </row>
        <row r="142">
          <cell r="C142">
            <v>559.5</v>
          </cell>
          <cell r="D142">
            <v>559.5</v>
          </cell>
          <cell r="E142">
            <v>559.5</v>
          </cell>
          <cell r="F142">
            <v>559.5</v>
          </cell>
          <cell r="G142">
            <v>0</v>
          </cell>
          <cell r="H142">
            <v>0</v>
          </cell>
          <cell r="I142">
            <v>0</v>
          </cell>
          <cell r="J142">
            <v>24</v>
          </cell>
          <cell r="N142">
            <v>0</v>
          </cell>
          <cell r="R142">
            <v>0</v>
          </cell>
          <cell r="V142">
            <v>0</v>
          </cell>
          <cell r="X142">
            <v>0</v>
          </cell>
          <cell r="Y142">
            <v>0</v>
          </cell>
        </row>
        <row r="143">
          <cell r="C143">
            <v>559.5</v>
          </cell>
          <cell r="D143">
            <v>559.5</v>
          </cell>
          <cell r="E143">
            <v>559.5</v>
          </cell>
          <cell r="F143">
            <v>559.5</v>
          </cell>
          <cell r="G143">
            <v>0</v>
          </cell>
          <cell r="H143">
            <v>0</v>
          </cell>
          <cell r="I143">
            <v>0</v>
          </cell>
          <cell r="J143">
            <v>24</v>
          </cell>
          <cell r="L143">
            <v>0.22222222222222221</v>
          </cell>
          <cell r="M143">
            <v>0.22916666666666666</v>
          </cell>
          <cell r="N143">
            <v>0</v>
          </cell>
          <cell r="O143" t="str">
            <v>Control valve cylinder bucket bocor</v>
          </cell>
          <cell r="R143">
            <v>0</v>
          </cell>
          <cell r="V143">
            <v>0</v>
          </cell>
          <cell r="X143">
            <v>0</v>
          </cell>
          <cell r="Y143">
            <v>0</v>
          </cell>
        </row>
        <row r="144">
          <cell r="C144">
            <v>559.5</v>
          </cell>
          <cell r="D144">
            <v>567.29999999999995</v>
          </cell>
          <cell r="E144">
            <v>567.29999999999995</v>
          </cell>
          <cell r="F144">
            <v>570.79999999999995</v>
          </cell>
          <cell r="G144">
            <v>7.7999999999999545</v>
          </cell>
          <cell r="H144">
            <v>3.5</v>
          </cell>
          <cell r="I144">
            <v>11.299999999999955</v>
          </cell>
          <cell r="J144">
            <v>12.700000000000045</v>
          </cell>
          <cell r="L144">
            <v>0.29166666666666669</v>
          </cell>
          <cell r="M144">
            <v>0.375</v>
          </cell>
          <cell r="N144">
            <v>0</v>
          </cell>
          <cell r="O144" t="str">
            <v>Hose pecah</v>
          </cell>
          <cell r="R144">
            <v>0</v>
          </cell>
          <cell r="V144">
            <v>0</v>
          </cell>
          <cell r="X144">
            <v>0</v>
          </cell>
          <cell r="Y144">
            <v>0</v>
          </cell>
        </row>
        <row r="145">
          <cell r="C145">
            <v>570.79999999999995</v>
          </cell>
          <cell r="D145">
            <v>570.79999999999995</v>
          </cell>
          <cell r="E145">
            <v>570.79999999999995</v>
          </cell>
          <cell r="F145">
            <v>573</v>
          </cell>
          <cell r="G145">
            <v>0</v>
          </cell>
          <cell r="H145">
            <v>2.2000000000000455</v>
          </cell>
          <cell r="I145">
            <v>2.2000000000000455</v>
          </cell>
          <cell r="J145">
            <v>18.299999999999955</v>
          </cell>
          <cell r="L145">
            <v>0.14583333333333334</v>
          </cell>
          <cell r="M145">
            <v>0.29166666666666669</v>
          </cell>
          <cell r="N145">
            <v>3.5</v>
          </cell>
          <cell r="O145" t="str">
            <v>Cant start</v>
          </cell>
          <cell r="R145">
            <v>0</v>
          </cell>
          <cell r="V145">
            <v>0</v>
          </cell>
          <cell r="X145">
            <v>3.5</v>
          </cell>
          <cell r="Y145" t="str">
            <v>Cant start</v>
          </cell>
        </row>
        <row r="146">
          <cell r="C146">
            <v>573</v>
          </cell>
          <cell r="D146">
            <v>581</v>
          </cell>
          <cell r="E146">
            <v>581</v>
          </cell>
          <cell r="F146">
            <v>585.29999999999995</v>
          </cell>
          <cell r="G146">
            <v>8</v>
          </cell>
          <cell r="H146">
            <v>4.2999999999999545</v>
          </cell>
          <cell r="I146">
            <v>12.299999999999955</v>
          </cell>
          <cell r="J146">
            <v>9.5333333333333794</v>
          </cell>
          <cell r="L146">
            <v>0.29166666666666669</v>
          </cell>
          <cell r="M146">
            <v>0.34375</v>
          </cell>
          <cell r="N146">
            <v>1.2499999999999996</v>
          </cell>
          <cell r="O146" t="str">
            <v>Cant start</v>
          </cell>
          <cell r="P146">
            <v>0.55208333333333337</v>
          </cell>
          <cell r="Q146">
            <v>0.5625</v>
          </cell>
          <cell r="R146">
            <v>0.24999999999999911</v>
          </cell>
          <cell r="S146" t="str">
            <v>Cant start</v>
          </cell>
          <cell r="T146">
            <v>0.75347222222222221</v>
          </cell>
          <cell r="U146">
            <v>0.78125</v>
          </cell>
          <cell r="V146">
            <v>0.66666666666666696</v>
          </cell>
          <cell r="W146" t="str">
            <v>Cant start</v>
          </cell>
          <cell r="X146">
            <v>2.1666666666666656</v>
          </cell>
          <cell r="Y146" t="str">
            <v>Cant start,Cant start</v>
          </cell>
        </row>
        <row r="147">
          <cell r="C147">
            <v>585.29999999999995</v>
          </cell>
          <cell r="D147">
            <v>592</v>
          </cell>
          <cell r="E147">
            <v>592</v>
          </cell>
          <cell r="F147">
            <v>598.1</v>
          </cell>
          <cell r="G147">
            <v>6.7000000000000455</v>
          </cell>
          <cell r="H147">
            <v>6.1000000000000227</v>
          </cell>
          <cell r="I147">
            <v>12.800000000000068</v>
          </cell>
          <cell r="J147">
            <v>11.199999999999932</v>
          </cell>
          <cell r="L147">
            <v>0.35972222222222222</v>
          </cell>
          <cell r="M147">
            <v>0.38611111111111113</v>
          </cell>
          <cell r="N147">
            <v>0</v>
          </cell>
          <cell r="O147" t="str">
            <v>Low power</v>
          </cell>
          <cell r="R147">
            <v>0</v>
          </cell>
          <cell r="V147">
            <v>0</v>
          </cell>
          <cell r="X147">
            <v>0</v>
          </cell>
          <cell r="Y147">
            <v>0</v>
          </cell>
        </row>
        <row r="148">
          <cell r="C148">
            <v>598.1</v>
          </cell>
          <cell r="D148">
            <v>606.29999999999995</v>
          </cell>
          <cell r="E148">
            <v>606.29999999999995</v>
          </cell>
          <cell r="F148">
            <v>610.79999999999995</v>
          </cell>
          <cell r="G148">
            <v>8.1999999999999318</v>
          </cell>
          <cell r="H148">
            <v>4.5</v>
          </cell>
          <cell r="I148">
            <v>12.699999999999932</v>
          </cell>
          <cell r="J148">
            <v>11.300000000000068</v>
          </cell>
          <cell r="L148">
            <v>7.9861111111111105E-2</v>
          </cell>
          <cell r="M148">
            <v>0.29166666666666669</v>
          </cell>
          <cell r="N148">
            <v>0</v>
          </cell>
          <cell r="O148" t="str">
            <v>Engine mati mendadak</v>
          </cell>
          <cell r="R148">
            <v>0</v>
          </cell>
          <cell r="V148">
            <v>0</v>
          </cell>
          <cell r="X148">
            <v>0</v>
          </cell>
          <cell r="Y148">
            <v>0</v>
          </cell>
        </row>
        <row r="149">
          <cell r="C149">
            <v>610.79999999999995</v>
          </cell>
          <cell r="D149">
            <v>610.79999999999995</v>
          </cell>
          <cell r="E149">
            <v>610.79999999999995</v>
          </cell>
          <cell r="F149">
            <v>610.79999999999995</v>
          </cell>
          <cell r="G149">
            <v>0</v>
          </cell>
          <cell r="H149">
            <v>0</v>
          </cell>
          <cell r="I149">
            <v>0</v>
          </cell>
          <cell r="J149">
            <v>24</v>
          </cell>
          <cell r="L149">
            <v>0.29166666666666669</v>
          </cell>
          <cell r="M149">
            <v>0.625</v>
          </cell>
          <cell r="N149">
            <v>0</v>
          </cell>
          <cell r="O149" t="str">
            <v>Greasing, noice</v>
          </cell>
          <cell r="R149">
            <v>0</v>
          </cell>
          <cell r="V149">
            <v>0</v>
          </cell>
          <cell r="X149">
            <v>0</v>
          </cell>
          <cell r="Y149">
            <v>0</v>
          </cell>
        </row>
        <row r="150">
          <cell r="C150">
            <v>610.79999999999995</v>
          </cell>
          <cell r="D150">
            <v>616.20000000000005</v>
          </cell>
          <cell r="E150">
            <v>616.20000000000005</v>
          </cell>
          <cell r="F150">
            <v>616.20000000000005</v>
          </cell>
          <cell r="G150">
            <v>5.4000000000000909</v>
          </cell>
          <cell r="H150">
            <v>0</v>
          </cell>
          <cell r="I150">
            <v>5.4000000000000909</v>
          </cell>
          <cell r="J150">
            <v>18.599999999999909</v>
          </cell>
          <cell r="L150">
            <v>0.29166666666666669</v>
          </cell>
          <cell r="M150">
            <v>0.33333333333333331</v>
          </cell>
          <cell r="N150">
            <v>0</v>
          </cell>
          <cell r="O150" t="str">
            <v>Break down</v>
          </cell>
          <cell r="R150">
            <v>0</v>
          </cell>
          <cell r="V150">
            <v>0</v>
          </cell>
          <cell r="X150">
            <v>0</v>
          </cell>
          <cell r="Y150">
            <v>0</v>
          </cell>
        </row>
        <row r="151">
          <cell r="C151">
            <v>616.20000000000005</v>
          </cell>
          <cell r="D151">
            <v>622.6</v>
          </cell>
          <cell r="E151">
            <v>622.6</v>
          </cell>
          <cell r="F151">
            <v>628.1</v>
          </cell>
          <cell r="G151">
            <v>6.3999999999999773</v>
          </cell>
          <cell r="H151">
            <v>5.5</v>
          </cell>
          <cell r="I151">
            <v>11.899999999999977</v>
          </cell>
          <cell r="J151">
            <v>12.100000000000023</v>
          </cell>
          <cell r="L151">
            <v>0.12291666666666667</v>
          </cell>
          <cell r="M151">
            <v>0.13402777777777777</v>
          </cell>
          <cell r="N151">
            <v>0</v>
          </cell>
          <cell r="O151" t="str">
            <v>Over head, tambah air radiator</v>
          </cell>
          <cell r="R151">
            <v>0</v>
          </cell>
          <cell r="V151">
            <v>0</v>
          </cell>
          <cell r="X151">
            <v>0</v>
          </cell>
          <cell r="Y151">
            <v>0</v>
          </cell>
        </row>
        <row r="152">
          <cell r="C152">
            <v>628.1</v>
          </cell>
          <cell r="D152">
            <v>635.29999999999995</v>
          </cell>
          <cell r="E152">
            <v>635.29999999999995</v>
          </cell>
          <cell r="F152">
            <v>639.6</v>
          </cell>
          <cell r="G152">
            <v>7.1999999999999318</v>
          </cell>
          <cell r="H152">
            <v>4.3000000000000682</v>
          </cell>
          <cell r="I152">
            <v>11.5</v>
          </cell>
          <cell r="J152">
            <v>12.5</v>
          </cell>
          <cell r="L152">
            <v>0.84375</v>
          </cell>
          <cell r="M152">
            <v>0.89583333333333337</v>
          </cell>
          <cell r="N152">
            <v>0</v>
          </cell>
          <cell r="O152" t="str">
            <v>Over head</v>
          </cell>
          <cell r="P152">
            <v>0.29166666666666669</v>
          </cell>
          <cell r="Q152">
            <v>0.33333333333333331</v>
          </cell>
          <cell r="R152">
            <v>0</v>
          </cell>
          <cell r="S152" t="str">
            <v>Perbaikan kabel</v>
          </cell>
          <cell r="V152">
            <v>0</v>
          </cell>
          <cell r="X152">
            <v>0</v>
          </cell>
          <cell r="Y152">
            <v>0</v>
          </cell>
        </row>
        <row r="153">
          <cell r="C153">
            <v>639.6</v>
          </cell>
          <cell r="D153">
            <v>648</v>
          </cell>
          <cell r="E153">
            <v>648</v>
          </cell>
          <cell r="F153">
            <v>655.9</v>
          </cell>
          <cell r="G153">
            <v>8.3999999999999773</v>
          </cell>
          <cell r="H153">
            <v>7.8999999999999773</v>
          </cell>
          <cell r="I153">
            <v>16.299999999999955</v>
          </cell>
          <cell r="J153">
            <v>7.4500000000000455</v>
          </cell>
          <cell r="L153">
            <v>0.3576388888888889</v>
          </cell>
          <cell r="M153">
            <v>0.36805555555555558</v>
          </cell>
          <cell r="N153">
            <v>0.25000000000000044</v>
          </cell>
          <cell r="O153" t="str">
            <v>Lampu panel kerja nyala terus</v>
          </cell>
          <cell r="P153">
            <v>0.82986111111111116</v>
          </cell>
          <cell r="Q153">
            <v>0.86805555555555547</v>
          </cell>
          <cell r="R153">
            <v>0</v>
          </cell>
          <cell r="S153" t="str">
            <v>Lampu kerja off</v>
          </cell>
          <cell r="V153">
            <v>0</v>
          </cell>
          <cell r="X153">
            <v>0.25000000000000044</v>
          </cell>
          <cell r="Y153" t="str">
            <v>Lampu panel kerja nyala terus</v>
          </cell>
        </row>
        <row r="154">
          <cell r="C154">
            <v>655.9</v>
          </cell>
          <cell r="D154">
            <v>655.9</v>
          </cell>
          <cell r="E154">
            <v>655.9</v>
          </cell>
          <cell r="F154">
            <v>662.1</v>
          </cell>
          <cell r="G154">
            <v>0</v>
          </cell>
          <cell r="H154">
            <v>6.2000000000000455</v>
          </cell>
          <cell r="I154">
            <v>6.2000000000000455</v>
          </cell>
          <cell r="J154">
            <v>17.799999999999955</v>
          </cell>
          <cell r="N154">
            <v>0</v>
          </cell>
          <cell r="R154">
            <v>0</v>
          </cell>
          <cell r="V154">
            <v>0</v>
          </cell>
          <cell r="X154">
            <v>0</v>
          </cell>
          <cell r="Y154">
            <v>0</v>
          </cell>
        </row>
        <row r="155">
          <cell r="C155">
            <v>662.1</v>
          </cell>
          <cell r="D155">
            <v>670.7</v>
          </cell>
          <cell r="E155">
            <v>670.7</v>
          </cell>
          <cell r="F155">
            <v>674</v>
          </cell>
          <cell r="G155">
            <v>8.6000000000000227</v>
          </cell>
          <cell r="H155">
            <v>3.2999999999999545</v>
          </cell>
          <cell r="I155">
            <v>11.899999999999977</v>
          </cell>
          <cell r="J155">
            <v>12.100000000000023</v>
          </cell>
          <cell r="N155">
            <v>0</v>
          </cell>
          <cell r="R155">
            <v>0</v>
          </cell>
          <cell r="V155">
            <v>0</v>
          </cell>
          <cell r="X155">
            <v>0</v>
          </cell>
          <cell r="Y155">
            <v>0</v>
          </cell>
        </row>
        <row r="156">
          <cell r="C156">
            <v>674</v>
          </cell>
          <cell r="D156">
            <v>682</v>
          </cell>
          <cell r="E156">
            <v>682</v>
          </cell>
          <cell r="F156">
            <v>684.8</v>
          </cell>
          <cell r="G156">
            <v>8</v>
          </cell>
          <cell r="H156">
            <v>2.7999999999999545</v>
          </cell>
          <cell r="I156">
            <v>10.799999999999955</v>
          </cell>
          <cell r="J156">
            <v>13.200000000000045</v>
          </cell>
          <cell r="L156">
            <v>0.31597222222222221</v>
          </cell>
          <cell r="M156">
            <v>0.75</v>
          </cell>
          <cell r="N156">
            <v>0</v>
          </cell>
          <cell r="O156" t="str">
            <v>Kebocoran oil hydrolick</v>
          </cell>
          <cell r="P156">
            <v>0.75</v>
          </cell>
          <cell r="Q156">
            <v>0.94097222222222221</v>
          </cell>
          <cell r="R156">
            <v>0</v>
          </cell>
          <cell r="S156" t="str">
            <v>Kebocoran oil hydrolick</v>
          </cell>
          <cell r="V156">
            <v>0</v>
          </cell>
          <cell r="X156">
            <v>0</v>
          </cell>
          <cell r="Y156">
            <v>0</v>
          </cell>
        </row>
        <row r="157">
          <cell r="C157">
            <v>684.8</v>
          </cell>
          <cell r="D157">
            <v>687</v>
          </cell>
          <cell r="E157">
            <v>687</v>
          </cell>
          <cell r="F157">
            <v>691</v>
          </cell>
          <cell r="G157">
            <v>2.2000000000000455</v>
          </cell>
          <cell r="H157">
            <v>4</v>
          </cell>
          <cell r="I157">
            <v>6.2000000000000455</v>
          </cell>
          <cell r="J157">
            <v>17.799999999999955</v>
          </cell>
          <cell r="N157">
            <v>0</v>
          </cell>
          <cell r="R157">
            <v>0</v>
          </cell>
          <cell r="V157">
            <v>0</v>
          </cell>
          <cell r="X157">
            <v>0</v>
          </cell>
          <cell r="Y157">
            <v>0</v>
          </cell>
        </row>
        <row r="158">
          <cell r="C158">
            <v>691</v>
          </cell>
          <cell r="D158">
            <v>700.5</v>
          </cell>
          <cell r="E158">
            <v>700.5</v>
          </cell>
          <cell r="F158">
            <v>706.9</v>
          </cell>
          <cell r="G158">
            <v>9.5</v>
          </cell>
          <cell r="H158">
            <v>6.3999999999999773</v>
          </cell>
          <cell r="I158">
            <v>15.899999999999977</v>
          </cell>
          <cell r="J158">
            <v>8.1000000000000227</v>
          </cell>
          <cell r="L158">
            <v>0.36805555555555558</v>
          </cell>
          <cell r="M158">
            <v>0.38194444444444442</v>
          </cell>
          <cell r="N158">
            <v>0</v>
          </cell>
          <cell r="O158" t="str">
            <v>Track lh kendor</v>
          </cell>
          <cell r="R158">
            <v>0</v>
          </cell>
          <cell r="V158">
            <v>0</v>
          </cell>
          <cell r="X158">
            <v>0</v>
          </cell>
          <cell r="Y158">
            <v>0</v>
          </cell>
        </row>
        <row r="159">
          <cell r="C159">
            <v>706.9</v>
          </cell>
          <cell r="D159">
            <v>714.2</v>
          </cell>
          <cell r="E159">
            <v>714.2</v>
          </cell>
          <cell r="F159">
            <v>714.2</v>
          </cell>
          <cell r="G159">
            <v>7.3000000000000682</v>
          </cell>
          <cell r="H159">
            <v>0</v>
          </cell>
          <cell r="I159">
            <v>7.3000000000000682</v>
          </cell>
          <cell r="J159">
            <v>15.8666666666666</v>
          </cell>
          <cell r="L159">
            <v>0.29166666666666669</v>
          </cell>
          <cell r="M159">
            <v>0.3263888888888889</v>
          </cell>
          <cell r="N159">
            <v>0.83333333333333304</v>
          </cell>
          <cell r="O159" t="str">
            <v>Lampu kerja off</v>
          </cell>
          <cell r="R159">
            <v>0</v>
          </cell>
          <cell r="V159">
            <v>0</v>
          </cell>
          <cell r="X159">
            <v>0.83333333333333304</v>
          </cell>
          <cell r="Y159" t="str">
            <v>Lampu kerja off</v>
          </cell>
        </row>
        <row r="160">
          <cell r="C160">
            <v>714.2</v>
          </cell>
          <cell r="D160">
            <v>714.2</v>
          </cell>
          <cell r="E160">
            <v>714.2</v>
          </cell>
          <cell r="F160">
            <v>719.1</v>
          </cell>
          <cell r="G160">
            <v>0</v>
          </cell>
          <cell r="H160">
            <v>4.8999999999999773</v>
          </cell>
          <cell r="I160">
            <v>4.8999999999999773</v>
          </cell>
          <cell r="J160">
            <v>19.100000000000023</v>
          </cell>
          <cell r="L160">
            <v>0.5</v>
          </cell>
          <cell r="M160">
            <v>0.55902777777777779</v>
          </cell>
          <cell r="N160">
            <v>0</v>
          </cell>
          <cell r="O160" t="str">
            <v>Tilt bucket lh hilang satu</v>
          </cell>
          <cell r="R160">
            <v>0</v>
          </cell>
          <cell r="V160">
            <v>0</v>
          </cell>
          <cell r="X160">
            <v>0</v>
          </cell>
          <cell r="Y160">
            <v>0</v>
          </cell>
        </row>
        <row r="161">
          <cell r="C161">
            <v>719.1</v>
          </cell>
          <cell r="D161">
            <v>727.6</v>
          </cell>
          <cell r="E161">
            <v>727.6</v>
          </cell>
          <cell r="F161">
            <v>731.9</v>
          </cell>
          <cell r="G161">
            <v>8.5</v>
          </cell>
          <cell r="H161">
            <v>4.2999999999999545</v>
          </cell>
          <cell r="I161">
            <v>12.799999999999955</v>
          </cell>
          <cell r="J161">
            <v>11.200000000000045</v>
          </cell>
          <cell r="N161">
            <v>0</v>
          </cell>
          <cell r="R161">
            <v>0</v>
          </cell>
          <cell r="V161">
            <v>0</v>
          </cell>
          <cell r="X161">
            <v>0</v>
          </cell>
          <cell r="Y161">
            <v>0</v>
          </cell>
        </row>
        <row r="162">
          <cell r="C162">
            <v>731.9</v>
          </cell>
          <cell r="D162">
            <v>740.5</v>
          </cell>
          <cell r="E162">
            <v>740.5</v>
          </cell>
          <cell r="F162">
            <v>743.6</v>
          </cell>
          <cell r="G162">
            <v>8.6000000000000227</v>
          </cell>
          <cell r="H162">
            <v>3.1000000000000227</v>
          </cell>
          <cell r="I162">
            <v>11.700000000000045</v>
          </cell>
          <cell r="J162">
            <v>12.299999999999955</v>
          </cell>
          <cell r="L162">
            <v>0.47916666666666669</v>
          </cell>
          <cell r="M162">
            <v>0.50902777777777775</v>
          </cell>
          <cell r="N162">
            <v>0</v>
          </cell>
          <cell r="O162" t="str">
            <v>Ac hot</v>
          </cell>
          <cell r="R162">
            <v>0</v>
          </cell>
          <cell r="V162">
            <v>0</v>
          </cell>
          <cell r="X162">
            <v>0</v>
          </cell>
          <cell r="Y162">
            <v>0</v>
          </cell>
        </row>
        <row r="163">
          <cell r="C163">
            <v>743.6</v>
          </cell>
          <cell r="D163">
            <v>749.7</v>
          </cell>
          <cell r="E163">
            <v>749.7</v>
          </cell>
          <cell r="F163">
            <v>756.2</v>
          </cell>
          <cell r="G163">
            <v>6.1000000000000227</v>
          </cell>
          <cell r="H163">
            <v>6.5</v>
          </cell>
          <cell r="I163">
            <v>12.600000000000023</v>
          </cell>
          <cell r="J163">
            <v>11.399999999999977</v>
          </cell>
          <cell r="N163">
            <v>0</v>
          </cell>
          <cell r="R163">
            <v>0</v>
          </cell>
          <cell r="V163">
            <v>0</v>
          </cell>
          <cell r="X163">
            <v>0</v>
          </cell>
          <cell r="Y163">
            <v>0</v>
          </cell>
        </row>
        <row r="164">
          <cell r="C164">
            <v>756.2</v>
          </cell>
          <cell r="D164">
            <v>762.1</v>
          </cell>
          <cell r="E164">
            <v>762.1</v>
          </cell>
          <cell r="F164">
            <v>762.1</v>
          </cell>
          <cell r="G164">
            <v>5.8999999999999773</v>
          </cell>
          <cell r="H164">
            <v>0</v>
          </cell>
          <cell r="I164">
            <v>5.8999999999999773</v>
          </cell>
          <cell r="J164">
            <v>18.100000000000023</v>
          </cell>
          <cell r="L164">
            <v>0.77777777777777779</v>
          </cell>
          <cell r="M164">
            <v>0.81944444444444453</v>
          </cell>
          <cell r="N164">
            <v>0</v>
          </cell>
          <cell r="O164" t="str">
            <v>Engine over head</v>
          </cell>
          <cell r="R164">
            <v>0</v>
          </cell>
          <cell r="V164">
            <v>0</v>
          </cell>
          <cell r="X164">
            <v>0</v>
          </cell>
          <cell r="Y164">
            <v>0</v>
          </cell>
        </row>
        <row r="165">
          <cell r="C165">
            <v>762.1</v>
          </cell>
          <cell r="D165">
            <v>762.1</v>
          </cell>
          <cell r="E165">
            <v>762.1</v>
          </cell>
          <cell r="F165">
            <v>762.1</v>
          </cell>
          <cell r="G165">
            <v>0</v>
          </cell>
          <cell r="H165">
            <v>0</v>
          </cell>
          <cell r="I165">
            <v>0</v>
          </cell>
          <cell r="J165">
            <v>24</v>
          </cell>
          <cell r="K165" t="str">
            <v>Standby</v>
          </cell>
          <cell r="N165">
            <v>0</v>
          </cell>
          <cell r="R165">
            <v>0</v>
          </cell>
          <cell r="V165">
            <v>0</v>
          </cell>
          <cell r="X165">
            <v>0</v>
          </cell>
          <cell r="Y165">
            <v>0</v>
          </cell>
        </row>
        <row r="166">
          <cell r="C166">
            <v>762.1</v>
          </cell>
          <cell r="D166">
            <v>762.1</v>
          </cell>
          <cell r="E166">
            <v>762.1</v>
          </cell>
          <cell r="F166">
            <v>762.1</v>
          </cell>
          <cell r="G166">
            <v>0</v>
          </cell>
          <cell r="H166">
            <v>0</v>
          </cell>
          <cell r="I166">
            <v>0</v>
          </cell>
          <cell r="J166">
            <v>24</v>
          </cell>
          <cell r="K166" t="str">
            <v>Standby</v>
          </cell>
          <cell r="N166">
            <v>0</v>
          </cell>
          <cell r="R166">
            <v>0</v>
          </cell>
          <cell r="V166">
            <v>0</v>
          </cell>
          <cell r="X166">
            <v>0</v>
          </cell>
          <cell r="Y166">
            <v>0</v>
          </cell>
        </row>
        <row r="167">
          <cell r="C167">
            <v>762.1</v>
          </cell>
          <cell r="D167">
            <v>762.1</v>
          </cell>
          <cell r="E167">
            <v>762.1</v>
          </cell>
          <cell r="F167">
            <v>762.1</v>
          </cell>
          <cell r="G167">
            <v>0</v>
          </cell>
          <cell r="H167">
            <v>0</v>
          </cell>
          <cell r="I167">
            <v>0</v>
          </cell>
          <cell r="J167">
            <v>24</v>
          </cell>
          <cell r="K167" t="str">
            <v>Standby</v>
          </cell>
          <cell r="N167">
            <v>0</v>
          </cell>
          <cell r="R167">
            <v>0</v>
          </cell>
          <cell r="V167">
            <v>0</v>
          </cell>
          <cell r="X167">
            <v>0</v>
          </cell>
          <cell r="Y167">
            <v>0</v>
          </cell>
        </row>
        <row r="168">
          <cell r="C168">
            <v>531</v>
          </cell>
          <cell r="D168">
            <v>762.1</v>
          </cell>
          <cell r="E168">
            <v>535</v>
          </cell>
          <cell r="F168">
            <v>762.1</v>
          </cell>
          <cell r="G168">
            <v>142</v>
          </cell>
          <cell r="H168">
            <v>89.100000000000023</v>
          </cell>
          <cell r="I168">
            <v>231.10000000000002</v>
          </cell>
          <cell r="J168">
            <v>502.98333333333335</v>
          </cell>
          <cell r="N168">
            <v>9</v>
          </cell>
          <cell r="R168">
            <v>0.24999999999999911</v>
          </cell>
          <cell r="V168">
            <v>0.66666666666666696</v>
          </cell>
          <cell r="X168">
            <v>81.53333333333336</v>
          </cell>
        </row>
      </sheetData>
      <sheetData sheetId="2" refreshError="1">
        <row r="4">
          <cell r="B4" t="str">
            <v>KPTJEX023</v>
          </cell>
          <cell r="C4">
            <v>1</v>
          </cell>
          <cell r="D4">
            <v>0</v>
          </cell>
          <cell r="E4">
            <v>1</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3.5</v>
          </cell>
          <cell r="AE4">
            <v>0</v>
          </cell>
          <cell r="AF4">
            <v>3.5</v>
          </cell>
          <cell r="AG4">
            <v>0</v>
          </cell>
          <cell r="AH4">
            <v>0</v>
          </cell>
          <cell r="AI4">
            <v>0</v>
          </cell>
          <cell r="AJ4">
            <v>6.5</v>
          </cell>
          <cell r="AK4">
            <v>5</v>
          </cell>
          <cell r="AL4">
            <v>11.5</v>
          </cell>
          <cell r="AM4">
            <v>1</v>
          </cell>
          <cell r="AN4">
            <v>0</v>
          </cell>
          <cell r="AO4">
            <v>1</v>
          </cell>
          <cell r="AP4">
            <v>4</v>
          </cell>
          <cell r="AQ4">
            <v>2.5</v>
          </cell>
          <cell r="AR4">
            <v>6.5</v>
          </cell>
          <cell r="AS4">
            <v>0</v>
          </cell>
          <cell r="AT4">
            <v>3.5</v>
          </cell>
          <cell r="AU4">
            <v>3.5</v>
          </cell>
          <cell r="AV4">
            <v>2.5</v>
          </cell>
          <cell r="AW4">
            <v>0</v>
          </cell>
          <cell r="AX4">
            <v>2.5</v>
          </cell>
          <cell r="AY4">
            <v>0</v>
          </cell>
          <cell r="AZ4">
            <v>0</v>
          </cell>
          <cell r="BA4">
            <v>0</v>
          </cell>
          <cell r="BB4">
            <v>0</v>
          </cell>
          <cell r="BC4">
            <v>0</v>
          </cell>
          <cell r="BD4">
            <v>0</v>
          </cell>
          <cell r="BE4">
            <v>6.5</v>
          </cell>
          <cell r="BF4">
            <v>0</v>
          </cell>
          <cell r="BG4">
            <v>6.5</v>
          </cell>
          <cell r="BH4">
            <v>0</v>
          </cell>
          <cell r="BI4">
            <v>0</v>
          </cell>
          <cell r="BJ4">
            <v>0</v>
          </cell>
          <cell r="BK4">
            <v>0</v>
          </cell>
          <cell r="BL4">
            <v>0</v>
          </cell>
          <cell r="BM4">
            <v>0</v>
          </cell>
          <cell r="BN4">
            <v>0</v>
          </cell>
          <cell r="BO4">
            <v>3</v>
          </cell>
          <cell r="BP4">
            <v>3</v>
          </cell>
          <cell r="BQ4">
            <v>3</v>
          </cell>
          <cell r="BR4">
            <v>0</v>
          </cell>
          <cell r="BS4">
            <v>3</v>
          </cell>
          <cell r="BT4">
            <v>7</v>
          </cell>
          <cell r="BU4">
            <v>10</v>
          </cell>
          <cell r="BV4">
            <v>17</v>
          </cell>
          <cell r="BW4">
            <v>6</v>
          </cell>
          <cell r="BX4">
            <v>0</v>
          </cell>
          <cell r="BY4">
            <v>6</v>
          </cell>
          <cell r="BZ4">
            <v>7</v>
          </cell>
          <cell r="CA4">
            <v>0</v>
          </cell>
          <cell r="CB4">
            <v>7</v>
          </cell>
          <cell r="CC4">
            <v>10</v>
          </cell>
          <cell r="CD4">
            <v>0</v>
          </cell>
          <cell r="CE4">
            <v>10</v>
          </cell>
          <cell r="CF4">
            <v>9</v>
          </cell>
          <cell r="CG4">
            <v>0</v>
          </cell>
          <cell r="CH4">
            <v>9</v>
          </cell>
          <cell r="CI4">
            <v>1.8000000000000114</v>
          </cell>
          <cell r="CJ4">
            <v>0</v>
          </cell>
          <cell r="CK4">
            <v>1.8000000000000114</v>
          </cell>
          <cell r="CL4">
            <v>7.1999999999999886</v>
          </cell>
          <cell r="CM4">
            <v>0</v>
          </cell>
          <cell r="CN4">
            <v>7.1999999999999886</v>
          </cell>
          <cell r="CO4">
            <v>5.5</v>
          </cell>
          <cell r="CP4">
            <v>0</v>
          </cell>
          <cell r="CQ4">
            <v>5.5</v>
          </cell>
          <cell r="CR4">
            <v>81.5</v>
          </cell>
          <cell r="CS4">
            <v>24</v>
          </cell>
          <cell r="CT4">
            <v>105.5</v>
          </cell>
          <cell r="ED4" t="str">
            <v>KPTJEX023</v>
          </cell>
          <cell r="EE4">
            <v>1</v>
          </cell>
          <cell r="EF4">
            <v>1</v>
          </cell>
          <cell r="EG4">
            <v>1</v>
          </cell>
          <cell r="EH4">
            <v>1</v>
          </cell>
          <cell r="EI4">
            <v>1</v>
          </cell>
          <cell r="EJ4">
            <v>1</v>
          </cell>
          <cell r="EK4">
            <v>1</v>
          </cell>
          <cell r="EL4">
            <v>1</v>
          </cell>
          <cell r="EM4">
            <v>1</v>
          </cell>
          <cell r="EN4">
            <v>4.5</v>
          </cell>
          <cell r="EO4">
            <v>4.5</v>
          </cell>
          <cell r="EP4">
            <v>16</v>
          </cell>
          <cell r="EQ4">
            <v>17</v>
          </cell>
          <cell r="ER4">
            <v>23.5</v>
          </cell>
          <cell r="ES4">
            <v>27</v>
          </cell>
          <cell r="ET4">
            <v>29.5</v>
          </cell>
          <cell r="EU4">
            <v>29.5</v>
          </cell>
          <cell r="EV4">
            <v>29.5</v>
          </cell>
          <cell r="EW4">
            <v>36</v>
          </cell>
          <cell r="EX4">
            <v>36</v>
          </cell>
          <cell r="EY4">
            <v>36</v>
          </cell>
          <cell r="EZ4">
            <v>39</v>
          </cell>
          <cell r="FA4">
            <v>42</v>
          </cell>
          <cell r="FB4">
            <v>59</v>
          </cell>
          <cell r="FC4">
            <v>65</v>
          </cell>
          <cell r="FD4">
            <v>72</v>
          </cell>
          <cell r="FE4">
            <v>82</v>
          </cell>
          <cell r="FF4">
            <v>91</v>
          </cell>
          <cell r="FG4">
            <v>92.800000000000011</v>
          </cell>
          <cell r="FH4">
            <v>100</v>
          </cell>
          <cell r="FI4">
            <v>105.5</v>
          </cell>
          <cell r="FJ4">
            <v>1046.3</v>
          </cell>
        </row>
        <row r="5">
          <cell r="B5" t="str">
            <v>KPTJEX003</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ED5" t="str">
            <v>KPTJEX003</v>
          </cell>
          <cell r="EE5">
            <v>0</v>
          </cell>
          <cell r="EF5">
            <v>0</v>
          </cell>
          <cell r="EG5">
            <v>0</v>
          </cell>
          <cell r="EH5">
            <v>0</v>
          </cell>
          <cell r="EI5">
            <v>0</v>
          </cell>
          <cell r="EJ5">
            <v>0</v>
          </cell>
          <cell r="EK5">
            <v>0</v>
          </cell>
          <cell r="EL5">
            <v>0</v>
          </cell>
          <cell r="EM5">
            <v>0</v>
          </cell>
          <cell r="EN5">
            <v>0</v>
          </cell>
          <cell r="EO5">
            <v>0</v>
          </cell>
          <cell r="EP5">
            <v>0</v>
          </cell>
          <cell r="EQ5">
            <v>0</v>
          </cell>
          <cell r="ER5">
            <v>0</v>
          </cell>
          <cell r="ES5">
            <v>0</v>
          </cell>
          <cell r="ET5">
            <v>0</v>
          </cell>
          <cell r="EU5">
            <v>0</v>
          </cell>
          <cell r="EV5">
            <v>0</v>
          </cell>
          <cell r="EW5">
            <v>0</v>
          </cell>
          <cell r="EX5">
            <v>0</v>
          </cell>
          <cell r="EY5">
            <v>0</v>
          </cell>
          <cell r="EZ5">
            <v>0</v>
          </cell>
          <cell r="FA5">
            <v>0</v>
          </cell>
          <cell r="FB5">
            <v>0</v>
          </cell>
          <cell r="FC5">
            <v>0</v>
          </cell>
          <cell r="FD5">
            <v>0</v>
          </cell>
          <cell r="FE5">
            <v>0</v>
          </cell>
          <cell r="FF5">
            <v>0</v>
          </cell>
          <cell r="FG5">
            <v>0</v>
          </cell>
          <cell r="FH5">
            <v>0</v>
          </cell>
          <cell r="FI5">
            <v>0</v>
          </cell>
          <cell r="FJ5">
            <v>0</v>
          </cell>
        </row>
        <row r="6">
          <cell r="B6" t="str">
            <v>KPTJDZ004</v>
          </cell>
          <cell r="C6">
            <v>119</v>
          </cell>
          <cell r="D6">
            <v>119</v>
          </cell>
          <cell r="E6">
            <v>119</v>
          </cell>
          <cell r="F6">
            <v>119</v>
          </cell>
          <cell r="G6">
            <v>0</v>
          </cell>
          <cell r="H6">
            <v>0</v>
          </cell>
          <cell r="I6">
            <v>0</v>
          </cell>
          <cell r="J6">
            <v>24</v>
          </cell>
          <cell r="N6">
            <v>0</v>
          </cell>
          <cell r="R6">
            <v>0</v>
          </cell>
          <cell r="V6">
            <v>0</v>
          </cell>
          <cell r="X6">
            <v>0</v>
          </cell>
          <cell r="Y6">
            <v>0</v>
          </cell>
          <cell r="CR6">
            <v>0</v>
          </cell>
          <cell r="CS6">
            <v>0</v>
          </cell>
          <cell r="CT6">
            <v>0</v>
          </cell>
          <cell r="ED6" t="str">
            <v>KPTJDZ004</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0</v>
          </cell>
          <cell r="EW6">
            <v>0</v>
          </cell>
          <cell r="EX6">
            <v>0</v>
          </cell>
          <cell r="EY6">
            <v>0</v>
          </cell>
          <cell r="EZ6">
            <v>0</v>
          </cell>
          <cell r="FA6">
            <v>0</v>
          </cell>
          <cell r="FB6">
            <v>0</v>
          </cell>
          <cell r="FC6">
            <v>0</v>
          </cell>
          <cell r="FD6">
            <v>0</v>
          </cell>
          <cell r="FE6">
            <v>0</v>
          </cell>
          <cell r="FF6">
            <v>0</v>
          </cell>
          <cell r="FG6">
            <v>0</v>
          </cell>
          <cell r="FH6">
            <v>0</v>
          </cell>
          <cell r="FI6">
            <v>0</v>
          </cell>
          <cell r="FJ6">
            <v>0</v>
          </cell>
        </row>
        <row r="7">
          <cell r="B7" t="str">
            <v>KPTJDZ005</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10</v>
          </cell>
          <cell r="BF7">
            <v>8</v>
          </cell>
          <cell r="BG7">
            <v>18</v>
          </cell>
          <cell r="BH7">
            <v>2</v>
          </cell>
          <cell r="BI7">
            <v>0</v>
          </cell>
          <cell r="BJ7">
            <v>2</v>
          </cell>
          <cell r="BK7">
            <v>0</v>
          </cell>
          <cell r="BL7">
            <v>0</v>
          </cell>
          <cell r="BM7">
            <v>0</v>
          </cell>
          <cell r="BN7">
            <v>0</v>
          </cell>
          <cell r="BO7">
            <v>0</v>
          </cell>
          <cell r="BP7">
            <v>0</v>
          </cell>
          <cell r="BQ7">
            <v>0</v>
          </cell>
          <cell r="BR7">
            <v>0</v>
          </cell>
          <cell r="BS7">
            <v>0</v>
          </cell>
          <cell r="BT7">
            <v>0</v>
          </cell>
          <cell r="BU7">
            <v>0</v>
          </cell>
          <cell r="BV7">
            <v>0</v>
          </cell>
          <cell r="BW7">
            <v>7</v>
          </cell>
          <cell r="BX7">
            <v>10</v>
          </cell>
          <cell r="BY7">
            <v>17</v>
          </cell>
          <cell r="BZ7">
            <v>9</v>
          </cell>
          <cell r="CA7">
            <v>0</v>
          </cell>
          <cell r="CB7">
            <v>9</v>
          </cell>
          <cell r="CC7">
            <v>9</v>
          </cell>
          <cell r="CD7">
            <v>0</v>
          </cell>
          <cell r="CE7">
            <v>9</v>
          </cell>
          <cell r="CF7">
            <v>0</v>
          </cell>
          <cell r="CG7">
            <v>10</v>
          </cell>
          <cell r="CH7">
            <v>10</v>
          </cell>
          <cell r="CI7">
            <v>0</v>
          </cell>
          <cell r="CJ7">
            <v>0</v>
          </cell>
          <cell r="CK7">
            <v>0</v>
          </cell>
          <cell r="CL7">
            <v>0</v>
          </cell>
          <cell r="CM7">
            <v>0</v>
          </cell>
          <cell r="CN7">
            <v>0</v>
          </cell>
          <cell r="CO7">
            <v>0</v>
          </cell>
          <cell r="CP7">
            <v>0</v>
          </cell>
          <cell r="CQ7">
            <v>0</v>
          </cell>
          <cell r="CR7">
            <v>37</v>
          </cell>
          <cell r="CS7">
            <v>28</v>
          </cell>
          <cell r="CT7">
            <v>65</v>
          </cell>
          <cell r="ED7" t="str">
            <v>KPTJDZ005</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18</v>
          </cell>
          <cell r="EX7">
            <v>20</v>
          </cell>
          <cell r="EY7">
            <v>20</v>
          </cell>
          <cell r="EZ7">
            <v>20</v>
          </cell>
          <cell r="FA7">
            <v>20</v>
          </cell>
          <cell r="FB7">
            <v>20</v>
          </cell>
          <cell r="FC7">
            <v>37</v>
          </cell>
          <cell r="FD7">
            <v>46</v>
          </cell>
          <cell r="FE7">
            <v>55</v>
          </cell>
          <cell r="FF7">
            <v>65</v>
          </cell>
          <cell r="FG7">
            <v>65</v>
          </cell>
          <cell r="FH7">
            <v>65</v>
          </cell>
          <cell r="FI7">
            <v>65</v>
          </cell>
          <cell r="FJ7">
            <v>516</v>
          </cell>
        </row>
        <row r="8">
          <cell r="B8" t="str">
            <v>KPTJCP006</v>
          </cell>
          <cell r="C8">
            <v>119</v>
          </cell>
          <cell r="D8">
            <v>119</v>
          </cell>
          <cell r="E8">
            <v>119</v>
          </cell>
          <cell r="F8">
            <v>119</v>
          </cell>
          <cell r="G8">
            <v>0</v>
          </cell>
          <cell r="H8">
            <v>0</v>
          </cell>
          <cell r="I8">
            <v>0</v>
          </cell>
          <cell r="J8">
            <v>24</v>
          </cell>
          <cell r="N8">
            <v>0</v>
          </cell>
          <cell r="R8">
            <v>0</v>
          </cell>
          <cell r="V8">
            <v>0</v>
          </cell>
          <cell r="X8">
            <v>0</v>
          </cell>
          <cell r="Y8">
            <v>0</v>
          </cell>
          <cell r="CR8">
            <v>0</v>
          </cell>
          <cell r="CS8">
            <v>0</v>
          </cell>
          <cell r="CT8">
            <v>0</v>
          </cell>
          <cell r="ED8" t="str">
            <v>KPTJCP006</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row>
        <row r="9">
          <cell r="B9" t="str">
            <v>KPTJEX007</v>
          </cell>
          <cell r="C9">
            <v>119</v>
          </cell>
          <cell r="D9">
            <v>119</v>
          </cell>
          <cell r="E9">
            <v>119</v>
          </cell>
          <cell r="F9">
            <v>119</v>
          </cell>
          <cell r="G9">
            <v>0</v>
          </cell>
          <cell r="H9">
            <v>0</v>
          </cell>
          <cell r="I9">
            <v>0</v>
          </cell>
          <cell r="J9">
            <v>24</v>
          </cell>
          <cell r="N9">
            <v>0</v>
          </cell>
          <cell r="R9">
            <v>0</v>
          </cell>
          <cell r="V9">
            <v>0</v>
          </cell>
          <cell r="X9">
            <v>0</v>
          </cell>
          <cell r="Y9">
            <v>0</v>
          </cell>
          <cell r="CR9">
            <v>0</v>
          </cell>
          <cell r="CS9">
            <v>0</v>
          </cell>
          <cell r="CT9">
            <v>0</v>
          </cell>
          <cell r="ED9" t="str">
            <v>KPTJEX007</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0</v>
          </cell>
          <cell r="FH9">
            <v>0</v>
          </cell>
          <cell r="FI9">
            <v>0</v>
          </cell>
          <cell r="FJ9">
            <v>0</v>
          </cell>
        </row>
        <row r="10">
          <cell r="B10" t="str">
            <v>KPTJDZ008</v>
          </cell>
          <cell r="C10">
            <v>0</v>
          </cell>
          <cell r="D10">
            <v>0</v>
          </cell>
          <cell r="E10">
            <v>0</v>
          </cell>
          <cell r="F10">
            <v>0</v>
          </cell>
          <cell r="G10">
            <v>0</v>
          </cell>
          <cell r="H10">
            <v>0</v>
          </cell>
          <cell r="I10">
            <v>6</v>
          </cell>
          <cell r="J10">
            <v>7.5</v>
          </cell>
          <cell r="K10">
            <v>13.5</v>
          </cell>
          <cell r="L10">
            <v>8.5</v>
          </cell>
          <cell r="M10">
            <v>9</v>
          </cell>
          <cell r="N10">
            <v>17.5</v>
          </cell>
          <cell r="O10">
            <v>2.3999999999996362</v>
          </cell>
          <cell r="P10">
            <v>0.6000000000003638</v>
          </cell>
          <cell r="Q10">
            <v>3</v>
          </cell>
          <cell r="R10">
            <v>0</v>
          </cell>
          <cell r="S10">
            <v>0</v>
          </cell>
          <cell r="T10">
            <v>0</v>
          </cell>
          <cell r="U10">
            <v>0</v>
          </cell>
          <cell r="V10">
            <v>10.5</v>
          </cell>
          <cell r="W10">
            <v>10.5</v>
          </cell>
          <cell r="X10">
            <v>8.5</v>
          </cell>
          <cell r="Y10">
            <v>5</v>
          </cell>
          <cell r="Z10">
            <v>13.5</v>
          </cell>
          <cell r="AA10">
            <v>9</v>
          </cell>
          <cell r="AB10">
            <v>10</v>
          </cell>
          <cell r="AC10">
            <v>19</v>
          </cell>
          <cell r="AD10">
            <v>9</v>
          </cell>
          <cell r="AE10">
            <v>8</v>
          </cell>
          <cell r="AF10">
            <v>17</v>
          </cell>
          <cell r="AG10">
            <v>8.5</v>
          </cell>
          <cell r="AH10">
            <v>9.5</v>
          </cell>
          <cell r="AI10">
            <v>18</v>
          </cell>
          <cell r="AJ10">
            <v>9</v>
          </cell>
          <cell r="AK10">
            <v>9.5</v>
          </cell>
          <cell r="AL10">
            <v>18.5</v>
          </cell>
          <cell r="AM10">
            <v>8.5</v>
          </cell>
          <cell r="AN10">
            <v>0</v>
          </cell>
          <cell r="AO10">
            <v>8.5</v>
          </cell>
          <cell r="AP10">
            <v>9.5</v>
          </cell>
          <cell r="AQ10">
            <v>5.5</v>
          </cell>
          <cell r="AR10">
            <v>15</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12</v>
          </cell>
          <cell r="BM10">
            <v>12</v>
          </cell>
          <cell r="BN10">
            <v>9</v>
          </cell>
          <cell r="BO10">
            <v>10.5</v>
          </cell>
          <cell r="BP10">
            <v>19.5</v>
          </cell>
          <cell r="BQ10">
            <v>8.5</v>
          </cell>
          <cell r="BR10">
            <v>8</v>
          </cell>
          <cell r="BS10">
            <v>16.5</v>
          </cell>
          <cell r="BT10">
            <v>8</v>
          </cell>
          <cell r="BU10">
            <v>11</v>
          </cell>
          <cell r="BV10">
            <v>19</v>
          </cell>
          <cell r="BW10">
            <v>9</v>
          </cell>
          <cell r="BX10">
            <v>0</v>
          </cell>
          <cell r="BY10">
            <v>9</v>
          </cell>
          <cell r="BZ10">
            <v>7</v>
          </cell>
          <cell r="CA10">
            <v>11</v>
          </cell>
          <cell r="CB10">
            <v>18</v>
          </cell>
          <cell r="CC10">
            <v>9</v>
          </cell>
          <cell r="CD10">
            <v>10.5</v>
          </cell>
          <cell r="CE10">
            <v>19.5</v>
          </cell>
          <cell r="CF10">
            <v>9.5</v>
          </cell>
          <cell r="CG10">
            <v>9</v>
          </cell>
          <cell r="CH10">
            <v>18.5</v>
          </cell>
          <cell r="CI10">
            <v>0</v>
          </cell>
          <cell r="CJ10">
            <v>0</v>
          </cell>
          <cell r="CK10">
            <v>0</v>
          </cell>
          <cell r="CL10">
            <v>0</v>
          </cell>
          <cell r="CM10">
            <v>0</v>
          </cell>
          <cell r="CN10">
            <v>0</v>
          </cell>
          <cell r="CO10">
            <v>0</v>
          </cell>
          <cell r="CP10">
            <v>0</v>
          </cell>
          <cell r="CQ10">
            <v>0</v>
          </cell>
          <cell r="CR10">
            <v>138.89999999999964</v>
          </cell>
          <cell r="CS10">
            <v>147.10000000000036</v>
          </cell>
          <cell r="CT10">
            <v>286</v>
          </cell>
          <cell r="ED10" t="str">
            <v>KPTJDZ008</v>
          </cell>
          <cell r="EE10">
            <v>0</v>
          </cell>
          <cell r="EF10">
            <v>0</v>
          </cell>
          <cell r="EG10">
            <v>13.5</v>
          </cell>
          <cell r="EH10">
            <v>31</v>
          </cell>
          <cell r="EI10">
            <v>34</v>
          </cell>
          <cell r="EJ10">
            <v>34</v>
          </cell>
          <cell r="EK10">
            <v>44.5</v>
          </cell>
          <cell r="EL10">
            <v>58</v>
          </cell>
          <cell r="EM10">
            <v>77</v>
          </cell>
          <cell r="EN10">
            <v>94</v>
          </cell>
          <cell r="EO10">
            <v>112</v>
          </cell>
          <cell r="EP10">
            <v>130.5</v>
          </cell>
          <cell r="EQ10">
            <v>139</v>
          </cell>
          <cell r="ER10">
            <v>154</v>
          </cell>
          <cell r="ES10">
            <v>154</v>
          </cell>
          <cell r="ET10">
            <v>154</v>
          </cell>
          <cell r="EU10">
            <v>154</v>
          </cell>
          <cell r="EV10">
            <v>154</v>
          </cell>
          <cell r="EW10">
            <v>154</v>
          </cell>
          <cell r="EX10">
            <v>154</v>
          </cell>
          <cell r="EY10">
            <v>166</v>
          </cell>
          <cell r="EZ10">
            <v>185.5</v>
          </cell>
          <cell r="FA10">
            <v>202</v>
          </cell>
          <cell r="FB10">
            <v>221</v>
          </cell>
          <cell r="FC10">
            <v>230</v>
          </cell>
          <cell r="FD10">
            <v>248</v>
          </cell>
          <cell r="FE10">
            <v>267.5</v>
          </cell>
          <cell r="FF10">
            <v>286</v>
          </cell>
          <cell r="FG10">
            <v>286</v>
          </cell>
          <cell r="FH10">
            <v>286</v>
          </cell>
          <cell r="FI10">
            <v>286</v>
          </cell>
          <cell r="FJ10">
            <v>4509.5</v>
          </cell>
        </row>
        <row r="11">
          <cell r="B11" t="str">
            <v>KPTJEX009</v>
          </cell>
          <cell r="C11">
            <v>0</v>
          </cell>
          <cell r="D11">
            <v>0</v>
          </cell>
          <cell r="E11">
            <v>0</v>
          </cell>
          <cell r="F11">
            <v>8.2999999999992724</v>
          </cell>
          <cell r="G11">
            <v>10</v>
          </cell>
          <cell r="H11">
            <v>18.299999999999272</v>
          </cell>
          <cell r="I11">
            <v>9</v>
          </cell>
          <cell r="J11">
            <v>7</v>
          </cell>
          <cell r="K11">
            <v>16</v>
          </cell>
          <cell r="L11">
            <v>6</v>
          </cell>
          <cell r="M11">
            <v>5</v>
          </cell>
          <cell r="N11">
            <v>11</v>
          </cell>
          <cell r="O11">
            <v>11</v>
          </cell>
          <cell r="P11">
            <v>6</v>
          </cell>
          <cell r="Q11">
            <v>17</v>
          </cell>
          <cell r="R11">
            <v>0</v>
          </cell>
          <cell r="S11">
            <v>0</v>
          </cell>
          <cell r="T11">
            <v>0</v>
          </cell>
          <cell r="U11">
            <v>0</v>
          </cell>
          <cell r="V11">
            <v>5</v>
          </cell>
          <cell r="W11">
            <v>5</v>
          </cell>
          <cell r="X11">
            <v>7</v>
          </cell>
          <cell r="Y11">
            <v>7</v>
          </cell>
          <cell r="Z11">
            <v>14</v>
          </cell>
          <cell r="AA11">
            <v>9</v>
          </cell>
          <cell r="AB11">
            <v>7</v>
          </cell>
          <cell r="AC11">
            <v>16</v>
          </cell>
          <cell r="AD11">
            <v>5</v>
          </cell>
          <cell r="AE11">
            <v>8</v>
          </cell>
          <cell r="AF11">
            <v>13</v>
          </cell>
          <cell r="AG11">
            <v>4.5</v>
          </cell>
          <cell r="AH11">
            <v>10.700000000000728</v>
          </cell>
          <cell r="AI11">
            <v>15.200000000000728</v>
          </cell>
          <cell r="AJ11">
            <v>8.7999999999992724</v>
          </cell>
          <cell r="AK11">
            <v>7.2999999999992724</v>
          </cell>
          <cell r="AL11">
            <v>16.099999999998545</v>
          </cell>
          <cell r="AM11">
            <v>0</v>
          </cell>
          <cell r="AN11">
            <v>10.700000000000728</v>
          </cell>
          <cell r="AO11">
            <v>10.700000000000728</v>
          </cell>
          <cell r="AP11">
            <v>8</v>
          </cell>
          <cell r="AQ11">
            <v>9.5</v>
          </cell>
          <cell r="AR11">
            <v>17.5</v>
          </cell>
          <cell r="AS11">
            <v>8.5</v>
          </cell>
          <cell r="AT11">
            <v>9</v>
          </cell>
          <cell r="AU11">
            <v>17.5</v>
          </cell>
          <cell r="AV11">
            <v>8.7999999999992724</v>
          </cell>
          <cell r="AW11">
            <v>8.2000000000007276</v>
          </cell>
          <cell r="AX11">
            <v>17</v>
          </cell>
          <cell r="AY11">
            <v>9</v>
          </cell>
          <cell r="AZ11">
            <v>9.7999999999992724</v>
          </cell>
          <cell r="BA11">
            <v>18.799999999999272</v>
          </cell>
          <cell r="BB11">
            <v>6.2000000000007276</v>
          </cell>
          <cell r="BC11">
            <v>10</v>
          </cell>
          <cell r="BD11">
            <v>16.200000000000728</v>
          </cell>
          <cell r="BE11">
            <v>10</v>
          </cell>
          <cell r="BF11">
            <v>11.5</v>
          </cell>
          <cell r="BG11">
            <v>21.5</v>
          </cell>
          <cell r="BH11">
            <v>0</v>
          </cell>
          <cell r="BI11">
            <v>9</v>
          </cell>
          <cell r="BJ11">
            <v>9</v>
          </cell>
          <cell r="BK11">
            <v>8.5</v>
          </cell>
          <cell r="BL11">
            <v>9</v>
          </cell>
          <cell r="BM11">
            <v>17.5</v>
          </cell>
          <cell r="BN11">
            <v>4.5</v>
          </cell>
          <cell r="BO11">
            <v>8</v>
          </cell>
          <cell r="BP11">
            <v>12.5</v>
          </cell>
          <cell r="BQ11">
            <v>8.5</v>
          </cell>
          <cell r="BR11">
            <v>5.5</v>
          </cell>
          <cell r="BS11">
            <v>14</v>
          </cell>
          <cell r="BT11">
            <v>6.5</v>
          </cell>
          <cell r="BU11">
            <v>5</v>
          </cell>
          <cell r="BV11">
            <v>11.5</v>
          </cell>
          <cell r="BW11">
            <v>4.7999999999992724</v>
          </cell>
          <cell r="BX11">
            <v>11.200000000000728</v>
          </cell>
          <cell r="BY11">
            <v>16</v>
          </cell>
          <cell r="BZ11">
            <v>9.5</v>
          </cell>
          <cell r="CA11">
            <v>11.299999999999272</v>
          </cell>
          <cell r="CB11">
            <v>20.799999999999272</v>
          </cell>
          <cell r="CC11">
            <v>9.7000000000007276</v>
          </cell>
          <cell r="CD11">
            <v>11.5</v>
          </cell>
          <cell r="CE11">
            <v>21.200000000000728</v>
          </cell>
          <cell r="CF11">
            <v>6.2000000000007276</v>
          </cell>
          <cell r="CG11">
            <v>11.399999999999636</v>
          </cell>
          <cell r="CH11">
            <v>17.600000000000364</v>
          </cell>
          <cell r="CI11">
            <v>0</v>
          </cell>
          <cell r="CJ11">
            <v>0</v>
          </cell>
          <cell r="CK11">
            <v>0</v>
          </cell>
          <cell r="CL11">
            <v>0</v>
          </cell>
          <cell r="CM11">
            <v>0</v>
          </cell>
          <cell r="CN11">
            <v>0</v>
          </cell>
          <cell r="CO11">
            <v>0</v>
          </cell>
          <cell r="CP11">
            <v>0</v>
          </cell>
          <cell r="CQ11">
            <v>0</v>
          </cell>
          <cell r="CR11">
            <v>177.29999999999927</v>
          </cell>
          <cell r="CS11">
            <v>223.60000000000036</v>
          </cell>
          <cell r="CT11">
            <v>400.89999999999964</v>
          </cell>
          <cell r="ED11" t="str">
            <v>KPTJEX009</v>
          </cell>
          <cell r="EE11">
            <v>0</v>
          </cell>
          <cell r="EF11">
            <v>18.299999999999272</v>
          </cell>
          <cell r="EG11">
            <v>34.299999999999272</v>
          </cell>
          <cell r="EH11">
            <v>45.299999999999272</v>
          </cell>
          <cell r="EI11">
            <v>62.299999999999272</v>
          </cell>
          <cell r="EJ11">
            <v>62.299999999999272</v>
          </cell>
          <cell r="EK11">
            <v>67.299999999999272</v>
          </cell>
          <cell r="EL11">
            <v>81.299999999999272</v>
          </cell>
          <cell r="EM11">
            <v>97.299999999999272</v>
          </cell>
          <cell r="EN11">
            <v>110.29999999999927</v>
          </cell>
          <cell r="EO11">
            <v>125.5</v>
          </cell>
          <cell r="EP11">
            <v>141.59999999999854</v>
          </cell>
          <cell r="EQ11">
            <v>152.29999999999927</v>
          </cell>
          <cell r="ER11">
            <v>169.79999999999927</v>
          </cell>
          <cell r="ES11">
            <v>187.29999999999927</v>
          </cell>
          <cell r="ET11">
            <v>204.29999999999927</v>
          </cell>
          <cell r="EU11">
            <v>223.09999999999854</v>
          </cell>
          <cell r="EV11">
            <v>239.29999999999927</v>
          </cell>
          <cell r="EW11">
            <v>260.79999999999927</v>
          </cell>
          <cell r="EX11">
            <v>269.79999999999927</v>
          </cell>
          <cell r="EY11">
            <v>287.29999999999927</v>
          </cell>
          <cell r="EZ11">
            <v>299.79999999999927</v>
          </cell>
          <cell r="FA11">
            <v>313.79999999999927</v>
          </cell>
          <cell r="FB11">
            <v>325.29999999999927</v>
          </cell>
          <cell r="FC11">
            <v>341.29999999999927</v>
          </cell>
          <cell r="FD11">
            <v>362.09999999999854</v>
          </cell>
          <cell r="FE11">
            <v>383.29999999999927</v>
          </cell>
          <cell r="FF11">
            <v>400.89999999999964</v>
          </cell>
          <cell r="FG11">
            <v>400.89999999999964</v>
          </cell>
          <cell r="FH11">
            <v>400.89999999999964</v>
          </cell>
          <cell r="FI11">
            <v>400.89999999999964</v>
          </cell>
          <cell r="FJ11">
            <v>6468.9999999999782</v>
          </cell>
        </row>
        <row r="12">
          <cell r="B12" t="str">
            <v>KPTJEX010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ED12" t="str">
            <v>KPTJEX010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cell r="FD12">
            <v>0</v>
          </cell>
          <cell r="FE12">
            <v>0</v>
          </cell>
          <cell r="FF12">
            <v>0</v>
          </cell>
          <cell r="FG12">
            <v>0</v>
          </cell>
          <cell r="FH12">
            <v>0</v>
          </cell>
          <cell r="FI12">
            <v>0</v>
          </cell>
          <cell r="FJ12">
            <v>0</v>
          </cell>
        </row>
        <row r="13">
          <cell r="B13" t="str">
            <v>KPTJDZ011</v>
          </cell>
          <cell r="C13">
            <v>0</v>
          </cell>
          <cell r="D13">
            <v>0</v>
          </cell>
          <cell r="E13">
            <v>0</v>
          </cell>
          <cell r="F13">
            <v>0</v>
          </cell>
          <cell r="G13">
            <v>0</v>
          </cell>
          <cell r="H13">
            <v>0</v>
          </cell>
          <cell r="I13">
            <v>0</v>
          </cell>
          <cell r="J13">
            <v>0</v>
          </cell>
          <cell r="K13">
            <v>0</v>
          </cell>
          <cell r="L13">
            <v>0</v>
          </cell>
          <cell r="M13">
            <v>9.5</v>
          </cell>
          <cell r="N13">
            <v>9.5</v>
          </cell>
          <cell r="O13">
            <v>0</v>
          </cell>
          <cell r="P13">
            <v>0.5</v>
          </cell>
          <cell r="Q13">
            <v>0.5</v>
          </cell>
          <cell r="R13">
            <v>0</v>
          </cell>
          <cell r="S13">
            <v>0</v>
          </cell>
          <cell r="T13">
            <v>0</v>
          </cell>
          <cell r="U13">
            <v>0</v>
          </cell>
          <cell r="V13">
            <v>11</v>
          </cell>
          <cell r="W13">
            <v>11</v>
          </cell>
          <cell r="X13">
            <v>9</v>
          </cell>
          <cell r="Y13">
            <v>5.8000000000001819</v>
          </cell>
          <cell r="Z13">
            <v>14.800000000000182</v>
          </cell>
          <cell r="AA13">
            <v>7.1999999999998181</v>
          </cell>
          <cell r="AB13">
            <v>10</v>
          </cell>
          <cell r="AC13">
            <v>17.199999999999818</v>
          </cell>
          <cell r="AD13">
            <v>7</v>
          </cell>
          <cell r="AE13">
            <v>0</v>
          </cell>
          <cell r="AF13">
            <v>7</v>
          </cell>
          <cell r="AG13">
            <v>9.5</v>
          </cell>
          <cell r="AH13">
            <v>0</v>
          </cell>
          <cell r="AI13">
            <v>9.5</v>
          </cell>
          <cell r="AJ13">
            <v>4</v>
          </cell>
          <cell r="AK13">
            <v>5.5</v>
          </cell>
          <cell r="AL13">
            <v>9.5</v>
          </cell>
          <cell r="AM13">
            <v>0</v>
          </cell>
          <cell r="AN13">
            <v>4.6999999999998181</v>
          </cell>
          <cell r="AO13">
            <v>4.6999999999998181</v>
          </cell>
          <cell r="AP13">
            <v>6.5</v>
          </cell>
          <cell r="AQ13">
            <v>0</v>
          </cell>
          <cell r="AR13">
            <v>6.5</v>
          </cell>
          <cell r="AS13">
            <v>9</v>
          </cell>
          <cell r="AT13">
            <v>4.3000000000001819</v>
          </cell>
          <cell r="AU13">
            <v>13.300000000000182</v>
          </cell>
          <cell r="AV13">
            <v>8.5</v>
          </cell>
          <cell r="AW13">
            <v>8</v>
          </cell>
          <cell r="AX13">
            <v>16.5</v>
          </cell>
          <cell r="AY13">
            <v>8</v>
          </cell>
          <cell r="AZ13">
            <v>10</v>
          </cell>
          <cell r="BA13">
            <v>18</v>
          </cell>
          <cell r="BB13">
            <v>4</v>
          </cell>
          <cell r="BC13">
            <v>0</v>
          </cell>
          <cell r="BD13">
            <v>4</v>
          </cell>
          <cell r="BE13">
            <v>0</v>
          </cell>
          <cell r="BF13">
            <v>11</v>
          </cell>
          <cell r="BG13">
            <v>11</v>
          </cell>
          <cell r="BH13">
            <v>9</v>
          </cell>
          <cell r="BI13">
            <v>10</v>
          </cell>
          <cell r="BJ13">
            <v>19</v>
          </cell>
          <cell r="BK13">
            <v>4</v>
          </cell>
          <cell r="BL13">
            <v>0</v>
          </cell>
          <cell r="BM13">
            <v>4</v>
          </cell>
          <cell r="BN13">
            <v>8</v>
          </cell>
          <cell r="BO13">
            <v>11</v>
          </cell>
          <cell r="BP13">
            <v>19</v>
          </cell>
          <cell r="BQ13">
            <v>1</v>
          </cell>
          <cell r="BR13">
            <v>0</v>
          </cell>
          <cell r="BS13">
            <v>1</v>
          </cell>
          <cell r="BT13">
            <v>9</v>
          </cell>
          <cell r="BU13">
            <v>10</v>
          </cell>
          <cell r="BV13">
            <v>19</v>
          </cell>
          <cell r="BW13">
            <v>8</v>
          </cell>
          <cell r="BX13">
            <v>12</v>
          </cell>
          <cell r="BY13">
            <v>20</v>
          </cell>
          <cell r="BZ13">
            <v>8</v>
          </cell>
          <cell r="CA13">
            <v>0</v>
          </cell>
          <cell r="CB13">
            <v>8</v>
          </cell>
          <cell r="CC13">
            <v>6</v>
          </cell>
          <cell r="CD13">
            <v>11</v>
          </cell>
          <cell r="CE13">
            <v>17</v>
          </cell>
          <cell r="CF13">
            <v>7</v>
          </cell>
          <cell r="CG13">
            <v>0</v>
          </cell>
          <cell r="CH13">
            <v>7</v>
          </cell>
          <cell r="CI13">
            <v>0</v>
          </cell>
          <cell r="CJ13">
            <v>0</v>
          </cell>
          <cell r="CK13">
            <v>0</v>
          </cell>
          <cell r="CL13">
            <v>0</v>
          </cell>
          <cell r="CM13">
            <v>0</v>
          </cell>
          <cell r="CN13">
            <v>0</v>
          </cell>
          <cell r="CO13">
            <v>0</v>
          </cell>
          <cell r="CP13">
            <v>0</v>
          </cell>
          <cell r="CQ13">
            <v>0</v>
          </cell>
          <cell r="CR13">
            <v>132.69999999999982</v>
          </cell>
          <cell r="CS13">
            <v>134.30000000000018</v>
          </cell>
          <cell r="CT13">
            <v>267</v>
          </cell>
          <cell r="ED13" t="str">
            <v>KPTJDZ011</v>
          </cell>
          <cell r="EE13">
            <v>0</v>
          </cell>
          <cell r="EF13">
            <v>0</v>
          </cell>
          <cell r="EG13">
            <v>0</v>
          </cell>
          <cell r="EH13">
            <v>9.5</v>
          </cell>
          <cell r="EI13">
            <v>10</v>
          </cell>
          <cell r="EJ13">
            <v>10</v>
          </cell>
          <cell r="EK13">
            <v>21</v>
          </cell>
          <cell r="EL13">
            <v>35.800000000000182</v>
          </cell>
          <cell r="EM13">
            <v>53</v>
          </cell>
          <cell r="EN13">
            <v>60</v>
          </cell>
          <cell r="EO13">
            <v>69.5</v>
          </cell>
          <cell r="EP13">
            <v>79</v>
          </cell>
          <cell r="EQ13">
            <v>83.699999999999818</v>
          </cell>
          <cell r="ER13">
            <v>90.199999999999818</v>
          </cell>
          <cell r="ES13">
            <v>103.5</v>
          </cell>
          <cell r="ET13">
            <v>120</v>
          </cell>
          <cell r="EU13">
            <v>138</v>
          </cell>
          <cell r="EV13">
            <v>142</v>
          </cell>
          <cell r="EW13">
            <v>153</v>
          </cell>
          <cell r="EX13">
            <v>172</v>
          </cell>
          <cell r="EY13">
            <v>176</v>
          </cell>
          <cell r="EZ13">
            <v>195</v>
          </cell>
          <cell r="FA13">
            <v>196</v>
          </cell>
          <cell r="FB13">
            <v>215</v>
          </cell>
          <cell r="FC13">
            <v>235</v>
          </cell>
          <cell r="FD13">
            <v>243</v>
          </cell>
          <cell r="FE13">
            <v>260</v>
          </cell>
          <cell r="FF13">
            <v>267</v>
          </cell>
          <cell r="FG13">
            <v>267</v>
          </cell>
          <cell r="FH13">
            <v>267</v>
          </cell>
          <cell r="FI13">
            <v>267</v>
          </cell>
          <cell r="FJ13">
            <v>3938.2</v>
          </cell>
        </row>
        <row r="14">
          <cell r="B14" t="str">
            <v>KPTJDZ012</v>
          </cell>
          <cell r="C14">
            <v>0</v>
          </cell>
          <cell r="D14">
            <v>0</v>
          </cell>
          <cell r="E14">
            <v>0</v>
          </cell>
          <cell r="F14">
            <v>0</v>
          </cell>
          <cell r="G14">
            <v>0</v>
          </cell>
          <cell r="H14">
            <v>0</v>
          </cell>
          <cell r="I14">
            <v>0</v>
          </cell>
          <cell r="J14">
            <v>0</v>
          </cell>
          <cell r="K14">
            <v>0</v>
          </cell>
          <cell r="L14">
            <v>0</v>
          </cell>
          <cell r="M14">
            <v>0</v>
          </cell>
          <cell r="N14">
            <v>0</v>
          </cell>
          <cell r="O14">
            <v>0</v>
          </cell>
          <cell r="P14">
            <v>2.5</v>
          </cell>
          <cell r="Q14">
            <v>2.5</v>
          </cell>
          <cell r="R14">
            <v>0</v>
          </cell>
          <cell r="S14">
            <v>0</v>
          </cell>
          <cell r="T14">
            <v>0</v>
          </cell>
          <cell r="U14">
            <v>0</v>
          </cell>
          <cell r="V14">
            <v>0</v>
          </cell>
          <cell r="W14">
            <v>0</v>
          </cell>
          <cell r="X14">
            <v>7</v>
          </cell>
          <cell r="Y14">
            <v>0</v>
          </cell>
          <cell r="Z14">
            <v>7</v>
          </cell>
          <cell r="AA14">
            <v>1</v>
          </cell>
          <cell r="AB14">
            <v>0</v>
          </cell>
          <cell r="AC14">
            <v>1</v>
          </cell>
          <cell r="AD14">
            <v>9</v>
          </cell>
          <cell r="AE14">
            <v>9.5</v>
          </cell>
          <cell r="AF14">
            <v>18.5</v>
          </cell>
          <cell r="AG14">
            <v>7.5</v>
          </cell>
          <cell r="AH14">
            <v>11</v>
          </cell>
          <cell r="AI14">
            <v>18.5</v>
          </cell>
          <cell r="AJ14">
            <v>10</v>
          </cell>
          <cell r="AK14">
            <v>9</v>
          </cell>
          <cell r="AL14">
            <v>19</v>
          </cell>
          <cell r="AM14">
            <v>8.5</v>
          </cell>
          <cell r="AN14">
            <v>10.5</v>
          </cell>
          <cell r="AO14">
            <v>19</v>
          </cell>
          <cell r="AP14">
            <v>8.7999999999992724</v>
          </cell>
          <cell r="AQ14">
            <v>2.2000000000007276</v>
          </cell>
          <cell r="AR14">
            <v>11</v>
          </cell>
          <cell r="AS14">
            <v>6.5</v>
          </cell>
          <cell r="AT14">
            <v>8.5</v>
          </cell>
          <cell r="AU14">
            <v>15</v>
          </cell>
          <cell r="AV14">
            <v>10</v>
          </cell>
          <cell r="AW14">
            <v>8.5</v>
          </cell>
          <cell r="AX14">
            <v>18.5</v>
          </cell>
          <cell r="AY14">
            <v>9</v>
          </cell>
          <cell r="AZ14">
            <v>0</v>
          </cell>
          <cell r="BA14">
            <v>9</v>
          </cell>
          <cell r="BB14">
            <v>4.5</v>
          </cell>
          <cell r="BC14">
            <v>9.1000000000003638</v>
          </cell>
          <cell r="BD14">
            <v>13.600000000000364</v>
          </cell>
          <cell r="BE14">
            <v>9.6000000000003638</v>
          </cell>
          <cell r="BF14">
            <v>5.2999999999992724</v>
          </cell>
          <cell r="BG14">
            <v>14.899999999999636</v>
          </cell>
          <cell r="BH14">
            <v>3</v>
          </cell>
          <cell r="BI14">
            <v>0</v>
          </cell>
          <cell r="BJ14">
            <v>3</v>
          </cell>
          <cell r="BK14">
            <v>0</v>
          </cell>
          <cell r="BL14">
            <v>0</v>
          </cell>
          <cell r="BM14">
            <v>0</v>
          </cell>
          <cell r="BN14">
            <v>0</v>
          </cell>
          <cell r="BO14">
            <v>0</v>
          </cell>
          <cell r="BP14">
            <v>0</v>
          </cell>
          <cell r="BQ14">
            <v>9</v>
          </cell>
          <cell r="BR14">
            <v>9.3999999999996362</v>
          </cell>
          <cell r="BS14">
            <v>18.399999999999636</v>
          </cell>
          <cell r="BT14">
            <v>6.6000000000003638</v>
          </cell>
          <cell r="BU14">
            <v>0</v>
          </cell>
          <cell r="BV14">
            <v>6.6000000000003638</v>
          </cell>
          <cell r="BW14">
            <v>10</v>
          </cell>
          <cell r="BX14">
            <v>10.5</v>
          </cell>
          <cell r="BY14">
            <v>20.5</v>
          </cell>
          <cell r="BZ14">
            <v>9.5</v>
          </cell>
          <cell r="CA14">
            <v>11</v>
          </cell>
          <cell r="CB14">
            <v>20.5</v>
          </cell>
          <cell r="CC14">
            <v>10</v>
          </cell>
          <cell r="CD14">
            <v>10</v>
          </cell>
          <cell r="CE14">
            <v>20</v>
          </cell>
          <cell r="CF14">
            <v>9</v>
          </cell>
          <cell r="CG14">
            <v>2.5</v>
          </cell>
          <cell r="CH14">
            <v>11.5</v>
          </cell>
          <cell r="CI14">
            <v>0</v>
          </cell>
          <cell r="CJ14">
            <v>0</v>
          </cell>
          <cell r="CK14">
            <v>0</v>
          </cell>
          <cell r="CL14">
            <v>0</v>
          </cell>
          <cell r="CM14">
            <v>0</v>
          </cell>
          <cell r="CN14">
            <v>0</v>
          </cell>
          <cell r="CO14">
            <v>0</v>
          </cell>
          <cell r="CP14">
            <v>0</v>
          </cell>
          <cell r="CQ14">
            <v>0</v>
          </cell>
          <cell r="CR14">
            <v>148.5</v>
          </cell>
          <cell r="CS14">
            <v>119.5</v>
          </cell>
          <cell r="CT14">
            <v>268</v>
          </cell>
          <cell r="ED14" t="str">
            <v>KPTJDZ012</v>
          </cell>
          <cell r="EE14">
            <v>0</v>
          </cell>
          <cell r="EF14">
            <v>0</v>
          </cell>
          <cell r="EG14">
            <v>0</v>
          </cell>
          <cell r="EH14">
            <v>0</v>
          </cell>
          <cell r="EI14">
            <v>2.5</v>
          </cell>
          <cell r="EJ14">
            <v>2.5</v>
          </cell>
          <cell r="EK14">
            <v>2.5</v>
          </cell>
          <cell r="EL14">
            <v>9.5</v>
          </cell>
          <cell r="EM14">
            <v>10.5</v>
          </cell>
          <cell r="EN14">
            <v>29</v>
          </cell>
          <cell r="EO14">
            <v>47.5</v>
          </cell>
          <cell r="EP14">
            <v>66.5</v>
          </cell>
          <cell r="EQ14">
            <v>85.5</v>
          </cell>
          <cell r="ER14">
            <v>96.5</v>
          </cell>
          <cell r="ES14">
            <v>111.5</v>
          </cell>
          <cell r="ET14">
            <v>130</v>
          </cell>
          <cell r="EU14">
            <v>139</v>
          </cell>
          <cell r="EV14">
            <v>152.60000000000036</v>
          </cell>
          <cell r="EW14">
            <v>167.5</v>
          </cell>
          <cell r="EX14">
            <v>170.5</v>
          </cell>
          <cell r="EY14">
            <v>170.5</v>
          </cell>
          <cell r="EZ14">
            <v>170.5</v>
          </cell>
          <cell r="FA14">
            <v>188.89999999999964</v>
          </cell>
          <cell r="FB14">
            <v>195.5</v>
          </cell>
          <cell r="FC14">
            <v>216</v>
          </cell>
          <cell r="FD14">
            <v>236.5</v>
          </cell>
          <cell r="FE14">
            <v>256.5</v>
          </cell>
          <cell r="FF14">
            <v>268</v>
          </cell>
          <cell r="FG14">
            <v>268</v>
          </cell>
          <cell r="FH14">
            <v>268</v>
          </cell>
          <cell r="FI14">
            <v>268</v>
          </cell>
          <cell r="FJ14">
            <v>3730</v>
          </cell>
        </row>
        <row r="15">
          <cell r="B15" t="str">
            <v>KPTJDZ022</v>
          </cell>
          <cell r="C15">
            <v>8.5</v>
          </cell>
          <cell r="D15">
            <v>4</v>
          </cell>
          <cell r="E15">
            <v>12.5</v>
          </cell>
          <cell r="F15">
            <v>8.5</v>
          </cell>
          <cell r="G15">
            <v>10.5</v>
          </cell>
          <cell r="H15">
            <v>19</v>
          </cell>
          <cell r="I15">
            <v>7</v>
          </cell>
          <cell r="J15">
            <v>10.5</v>
          </cell>
          <cell r="K15">
            <v>17.5</v>
          </cell>
          <cell r="L15">
            <v>7.5</v>
          </cell>
          <cell r="M15">
            <v>11</v>
          </cell>
          <cell r="N15">
            <v>18.5</v>
          </cell>
          <cell r="O15">
            <v>8</v>
          </cell>
          <cell r="P15">
            <v>3</v>
          </cell>
          <cell r="Q15">
            <v>11</v>
          </cell>
          <cell r="R15">
            <v>0</v>
          </cell>
          <cell r="S15">
            <v>0</v>
          </cell>
          <cell r="T15">
            <v>0</v>
          </cell>
          <cell r="U15">
            <v>0</v>
          </cell>
          <cell r="V15">
            <v>10</v>
          </cell>
          <cell r="W15">
            <v>10</v>
          </cell>
          <cell r="X15">
            <v>8</v>
          </cell>
          <cell r="Y15">
            <v>4</v>
          </cell>
          <cell r="Z15">
            <v>12</v>
          </cell>
          <cell r="AA15">
            <v>0</v>
          </cell>
          <cell r="AB15">
            <v>11</v>
          </cell>
          <cell r="AC15">
            <v>11</v>
          </cell>
          <cell r="AD15">
            <v>8.1999999999999886</v>
          </cell>
          <cell r="AE15">
            <v>11.300000000000011</v>
          </cell>
          <cell r="AF15">
            <v>19.5</v>
          </cell>
          <cell r="AG15">
            <v>3.5</v>
          </cell>
          <cell r="AH15">
            <v>9.8000000000000114</v>
          </cell>
          <cell r="AI15">
            <v>13.300000000000011</v>
          </cell>
          <cell r="AJ15">
            <v>9.1999999999999886</v>
          </cell>
          <cell r="AK15">
            <v>3.6999999999999886</v>
          </cell>
          <cell r="AL15">
            <v>12.899999999999977</v>
          </cell>
          <cell r="AM15">
            <v>0</v>
          </cell>
          <cell r="AN15">
            <v>9.3000000000000114</v>
          </cell>
          <cell r="AO15">
            <v>9.3000000000000114</v>
          </cell>
          <cell r="AP15">
            <v>9</v>
          </cell>
          <cell r="AQ15">
            <v>7</v>
          </cell>
          <cell r="AR15">
            <v>16</v>
          </cell>
          <cell r="AS15">
            <v>8.5</v>
          </cell>
          <cell r="AT15">
            <v>9.5</v>
          </cell>
          <cell r="AU15">
            <v>18</v>
          </cell>
          <cell r="AV15">
            <v>10.5</v>
          </cell>
          <cell r="AW15">
            <v>6.5</v>
          </cell>
          <cell r="AX15">
            <v>17</v>
          </cell>
          <cell r="AY15">
            <v>9.5</v>
          </cell>
          <cell r="AZ15">
            <v>7</v>
          </cell>
          <cell r="BA15">
            <v>16.5</v>
          </cell>
          <cell r="BB15">
            <v>0</v>
          </cell>
          <cell r="BC15">
            <v>0</v>
          </cell>
          <cell r="BD15">
            <v>0</v>
          </cell>
          <cell r="BE15">
            <v>6</v>
          </cell>
          <cell r="BF15">
            <v>1.5</v>
          </cell>
          <cell r="BG15">
            <v>7.5</v>
          </cell>
          <cell r="BH15">
            <v>0</v>
          </cell>
          <cell r="BI15">
            <v>3</v>
          </cell>
          <cell r="BJ15">
            <v>3</v>
          </cell>
          <cell r="BK15">
            <v>0</v>
          </cell>
          <cell r="BL15">
            <v>0</v>
          </cell>
          <cell r="BM15">
            <v>0</v>
          </cell>
          <cell r="BN15">
            <v>10</v>
          </cell>
          <cell r="BO15">
            <v>0</v>
          </cell>
          <cell r="BP15">
            <v>10</v>
          </cell>
          <cell r="BQ15">
            <v>9.5</v>
          </cell>
          <cell r="BR15">
            <v>1</v>
          </cell>
          <cell r="BS15">
            <v>10.5</v>
          </cell>
          <cell r="BT15">
            <v>3.5</v>
          </cell>
          <cell r="BU15">
            <v>0</v>
          </cell>
          <cell r="BV15">
            <v>3.5</v>
          </cell>
          <cell r="BW15">
            <v>4.5</v>
          </cell>
          <cell r="BX15">
            <v>0</v>
          </cell>
          <cell r="BY15">
            <v>4.5</v>
          </cell>
          <cell r="BZ15">
            <v>8.5</v>
          </cell>
          <cell r="CA15">
            <v>10</v>
          </cell>
          <cell r="CB15">
            <v>18.5</v>
          </cell>
          <cell r="CC15">
            <v>6</v>
          </cell>
          <cell r="CD15">
            <v>0</v>
          </cell>
          <cell r="CE15">
            <v>6</v>
          </cell>
          <cell r="CF15">
            <v>7</v>
          </cell>
          <cell r="CG15">
            <v>0</v>
          </cell>
          <cell r="CH15">
            <v>7</v>
          </cell>
          <cell r="CI15">
            <v>0</v>
          </cell>
          <cell r="CJ15">
            <v>0</v>
          </cell>
          <cell r="CK15">
            <v>0</v>
          </cell>
          <cell r="CL15">
            <v>0</v>
          </cell>
          <cell r="CM15">
            <v>0</v>
          </cell>
          <cell r="CN15">
            <v>0</v>
          </cell>
          <cell r="CO15">
            <v>0</v>
          </cell>
          <cell r="CP15">
            <v>0</v>
          </cell>
          <cell r="CQ15">
            <v>0</v>
          </cell>
          <cell r="CR15">
            <v>160.89999999999998</v>
          </cell>
          <cell r="CS15">
            <v>143.60000000000002</v>
          </cell>
          <cell r="CT15">
            <v>304.5</v>
          </cell>
          <cell r="ED15" t="str">
            <v>KPTJDZ022</v>
          </cell>
          <cell r="EE15">
            <v>12.5</v>
          </cell>
          <cell r="EF15">
            <v>31.5</v>
          </cell>
          <cell r="EG15">
            <v>49</v>
          </cell>
          <cell r="EH15">
            <v>67.5</v>
          </cell>
          <cell r="EI15">
            <v>78.5</v>
          </cell>
          <cell r="EJ15">
            <v>78.5</v>
          </cell>
          <cell r="EK15">
            <v>88.5</v>
          </cell>
          <cell r="EL15">
            <v>100.5</v>
          </cell>
          <cell r="EM15">
            <v>111.5</v>
          </cell>
          <cell r="EN15">
            <v>131</v>
          </cell>
          <cell r="EO15">
            <v>144.30000000000001</v>
          </cell>
          <cell r="EP15">
            <v>157.19999999999999</v>
          </cell>
          <cell r="EQ15">
            <v>166.5</v>
          </cell>
          <cell r="ER15">
            <v>182.5</v>
          </cell>
          <cell r="ES15">
            <v>200.5</v>
          </cell>
          <cell r="ET15">
            <v>217.5</v>
          </cell>
          <cell r="EU15">
            <v>234</v>
          </cell>
          <cell r="EV15">
            <v>234</v>
          </cell>
          <cell r="EW15">
            <v>241.5</v>
          </cell>
          <cell r="EX15">
            <v>244.5</v>
          </cell>
          <cell r="EY15">
            <v>244.5</v>
          </cell>
          <cell r="EZ15">
            <v>254.5</v>
          </cell>
          <cell r="FA15">
            <v>265</v>
          </cell>
          <cell r="FB15">
            <v>268.5</v>
          </cell>
          <cell r="FC15">
            <v>273</v>
          </cell>
          <cell r="FD15">
            <v>291.5</v>
          </cell>
          <cell r="FE15">
            <v>297.5</v>
          </cell>
          <cell r="FF15">
            <v>304.5</v>
          </cell>
          <cell r="FG15">
            <v>304.5</v>
          </cell>
          <cell r="FH15">
            <v>304.5</v>
          </cell>
          <cell r="FI15">
            <v>304.5</v>
          </cell>
          <cell r="FJ15">
            <v>5884</v>
          </cell>
        </row>
        <row r="16">
          <cell r="B16" t="str">
            <v>KPTJDZ015</v>
          </cell>
          <cell r="C16">
            <v>122.5</v>
          </cell>
          <cell r="D16">
            <v>129</v>
          </cell>
          <cell r="E16">
            <v>129</v>
          </cell>
          <cell r="F16">
            <v>134</v>
          </cell>
          <cell r="G16">
            <v>6.5</v>
          </cell>
          <cell r="H16">
            <v>5</v>
          </cell>
          <cell r="I16">
            <v>11.5</v>
          </cell>
          <cell r="J16">
            <v>12.5</v>
          </cell>
          <cell r="N16">
            <v>0</v>
          </cell>
          <cell r="R16">
            <v>0</v>
          </cell>
          <cell r="V16">
            <v>0</v>
          </cell>
          <cell r="X16">
            <v>0</v>
          </cell>
          <cell r="Y16">
            <v>0</v>
          </cell>
          <cell r="CR16">
            <v>0</v>
          </cell>
          <cell r="CS16">
            <v>0</v>
          </cell>
          <cell r="CT16">
            <v>0</v>
          </cell>
          <cell r="ED16" t="str">
            <v>KPTJDZ015</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row>
        <row r="17">
          <cell r="B17" t="str">
            <v>KPTJDZ016</v>
          </cell>
          <cell r="C17">
            <v>134</v>
          </cell>
          <cell r="D17">
            <v>135</v>
          </cell>
          <cell r="E17">
            <v>135</v>
          </cell>
          <cell r="F17">
            <v>135</v>
          </cell>
          <cell r="G17">
            <v>1</v>
          </cell>
          <cell r="H17">
            <v>0</v>
          </cell>
          <cell r="I17">
            <v>1</v>
          </cell>
          <cell r="J17">
            <v>23</v>
          </cell>
          <cell r="N17">
            <v>0</v>
          </cell>
          <cell r="R17">
            <v>0</v>
          </cell>
          <cell r="V17">
            <v>0</v>
          </cell>
          <cell r="X17">
            <v>0</v>
          </cell>
          <cell r="Y17">
            <v>0</v>
          </cell>
          <cell r="CR17">
            <v>0</v>
          </cell>
          <cell r="CS17">
            <v>0</v>
          </cell>
          <cell r="CT17">
            <v>0</v>
          </cell>
          <cell r="ED17" t="str">
            <v>KPTJDZ016</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row>
        <row r="18">
          <cell r="B18" t="str">
            <v>KPTJDZ017</v>
          </cell>
          <cell r="C18">
            <v>8</v>
          </cell>
          <cell r="D18">
            <v>10</v>
          </cell>
          <cell r="E18">
            <v>18</v>
          </cell>
          <cell r="F18">
            <v>10</v>
          </cell>
          <cell r="G18">
            <v>9.5</v>
          </cell>
          <cell r="H18">
            <v>19.5</v>
          </cell>
          <cell r="I18">
            <v>6.7000000000000455</v>
          </cell>
          <cell r="J18">
            <v>10.799999999999955</v>
          </cell>
          <cell r="K18">
            <v>17.5</v>
          </cell>
          <cell r="L18">
            <v>7.5999999999999091</v>
          </cell>
          <cell r="M18">
            <v>8.8000000000001819</v>
          </cell>
          <cell r="N18">
            <v>16.400000000000091</v>
          </cell>
          <cell r="O18">
            <v>3.0999999999999091</v>
          </cell>
          <cell r="P18">
            <v>0</v>
          </cell>
          <cell r="Q18">
            <v>3.0999999999999091</v>
          </cell>
          <cell r="R18">
            <v>0</v>
          </cell>
          <cell r="S18">
            <v>0</v>
          </cell>
          <cell r="T18">
            <v>0</v>
          </cell>
          <cell r="U18">
            <v>0</v>
          </cell>
          <cell r="V18">
            <v>11.5</v>
          </cell>
          <cell r="W18">
            <v>11.5</v>
          </cell>
          <cell r="X18">
            <v>9</v>
          </cell>
          <cell r="Y18">
            <v>5</v>
          </cell>
          <cell r="Z18">
            <v>14</v>
          </cell>
          <cell r="AA18">
            <v>4</v>
          </cell>
          <cell r="AB18">
            <v>0</v>
          </cell>
          <cell r="AC18">
            <v>4</v>
          </cell>
          <cell r="AD18">
            <v>0</v>
          </cell>
          <cell r="AE18">
            <v>0</v>
          </cell>
          <cell r="AF18">
            <v>0</v>
          </cell>
          <cell r="AG18">
            <v>0</v>
          </cell>
          <cell r="AH18">
            <v>0</v>
          </cell>
          <cell r="AI18">
            <v>0</v>
          </cell>
          <cell r="AJ18">
            <v>0</v>
          </cell>
          <cell r="AK18">
            <v>0</v>
          </cell>
          <cell r="AL18">
            <v>0</v>
          </cell>
          <cell r="AM18">
            <v>0</v>
          </cell>
          <cell r="AN18">
            <v>9.5</v>
          </cell>
          <cell r="AO18">
            <v>9.5</v>
          </cell>
          <cell r="AP18">
            <v>0</v>
          </cell>
          <cell r="AQ18">
            <v>0</v>
          </cell>
          <cell r="AR18">
            <v>0</v>
          </cell>
          <cell r="AS18">
            <v>0</v>
          </cell>
          <cell r="AT18">
            <v>0</v>
          </cell>
          <cell r="AU18">
            <v>0</v>
          </cell>
          <cell r="AV18">
            <v>3.5</v>
          </cell>
          <cell r="AW18">
            <v>0</v>
          </cell>
          <cell r="AX18">
            <v>3.5</v>
          </cell>
          <cell r="AY18">
            <v>0</v>
          </cell>
          <cell r="AZ18">
            <v>0</v>
          </cell>
          <cell r="BA18">
            <v>0</v>
          </cell>
          <cell r="BB18">
            <v>1</v>
          </cell>
          <cell r="BC18">
            <v>0</v>
          </cell>
          <cell r="BD18">
            <v>1</v>
          </cell>
          <cell r="BE18">
            <v>10</v>
          </cell>
          <cell r="BF18">
            <v>10</v>
          </cell>
          <cell r="BG18">
            <v>20</v>
          </cell>
          <cell r="BH18">
            <v>10</v>
          </cell>
          <cell r="BI18">
            <v>10</v>
          </cell>
          <cell r="BJ18">
            <v>20</v>
          </cell>
          <cell r="BK18">
            <v>6.5</v>
          </cell>
          <cell r="BL18">
            <v>8.5</v>
          </cell>
          <cell r="BM18">
            <v>15</v>
          </cell>
          <cell r="BN18">
            <v>8</v>
          </cell>
          <cell r="BO18">
            <v>11</v>
          </cell>
          <cell r="BP18">
            <v>19</v>
          </cell>
          <cell r="BQ18">
            <v>9</v>
          </cell>
          <cell r="BR18">
            <v>8.5</v>
          </cell>
          <cell r="BS18">
            <v>17.5</v>
          </cell>
          <cell r="BT18">
            <v>8.5</v>
          </cell>
          <cell r="BU18">
            <v>10.5</v>
          </cell>
          <cell r="BV18">
            <v>19</v>
          </cell>
          <cell r="BW18">
            <v>10.200000000000045</v>
          </cell>
          <cell r="BX18">
            <v>8.2999999999999545</v>
          </cell>
          <cell r="BY18">
            <v>18.5</v>
          </cell>
          <cell r="BZ18">
            <v>9.5</v>
          </cell>
          <cell r="CA18">
            <v>10.5</v>
          </cell>
          <cell r="CB18">
            <v>20</v>
          </cell>
          <cell r="CC18">
            <v>9</v>
          </cell>
          <cell r="CD18">
            <v>0</v>
          </cell>
          <cell r="CE18">
            <v>9</v>
          </cell>
          <cell r="CF18">
            <v>10.200000000000045</v>
          </cell>
          <cell r="CG18">
            <v>7.7999999999999545</v>
          </cell>
          <cell r="CH18">
            <v>18</v>
          </cell>
          <cell r="CI18">
            <v>0</v>
          </cell>
          <cell r="CJ18">
            <v>0</v>
          </cell>
          <cell r="CK18">
            <v>0</v>
          </cell>
          <cell r="CL18">
            <v>0</v>
          </cell>
          <cell r="CM18">
            <v>0</v>
          </cell>
          <cell r="CN18">
            <v>0</v>
          </cell>
          <cell r="CO18">
            <v>0</v>
          </cell>
          <cell r="CP18">
            <v>0</v>
          </cell>
          <cell r="CQ18">
            <v>0</v>
          </cell>
          <cell r="CR18">
            <v>143.79999999999995</v>
          </cell>
          <cell r="CS18">
            <v>150.20000000000005</v>
          </cell>
          <cell r="CT18">
            <v>294</v>
          </cell>
          <cell r="ED18" t="str">
            <v>KPTJDZ017</v>
          </cell>
          <cell r="EE18">
            <v>18</v>
          </cell>
          <cell r="EF18">
            <v>37.5</v>
          </cell>
          <cell r="EG18">
            <v>55</v>
          </cell>
          <cell r="EH18">
            <v>71.400000000000091</v>
          </cell>
          <cell r="EI18">
            <v>74.5</v>
          </cell>
          <cell r="EJ18">
            <v>74.5</v>
          </cell>
          <cell r="EK18">
            <v>86</v>
          </cell>
          <cell r="EL18">
            <v>100</v>
          </cell>
          <cell r="EM18">
            <v>104</v>
          </cell>
          <cell r="EN18">
            <v>104</v>
          </cell>
          <cell r="EO18">
            <v>104</v>
          </cell>
          <cell r="EP18">
            <v>104</v>
          </cell>
          <cell r="EQ18">
            <v>113.5</v>
          </cell>
          <cell r="ER18">
            <v>113.5</v>
          </cell>
          <cell r="ES18">
            <v>113.5</v>
          </cell>
          <cell r="ET18">
            <v>117</v>
          </cell>
          <cell r="EU18">
            <v>117</v>
          </cell>
          <cell r="EV18">
            <v>118</v>
          </cell>
          <cell r="EW18">
            <v>138</v>
          </cell>
          <cell r="EX18">
            <v>158</v>
          </cell>
          <cell r="EY18">
            <v>173</v>
          </cell>
          <cell r="EZ18">
            <v>192</v>
          </cell>
          <cell r="FA18">
            <v>209.5</v>
          </cell>
          <cell r="FB18">
            <v>228.5</v>
          </cell>
          <cell r="FC18">
            <v>247</v>
          </cell>
          <cell r="FD18">
            <v>267</v>
          </cell>
          <cell r="FE18">
            <v>276</v>
          </cell>
          <cell r="FF18">
            <v>294</v>
          </cell>
          <cell r="FG18">
            <v>294</v>
          </cell>
          <cell r="FH18">
            <v>294</v>
          </cell>
          <cell r="FI18">
            <v>294</v>
          </cell>
          <cell r="FJ18">
            <v>4690.3999999999996</v>
          </cell>
        </row>
        <row r="19">
          <cell r="B19" t="str">
            <v>KPTJEX018</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ED19" t="str">
            <v>KPTJEX018</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0</v>
          </cell>
          <cell r="FJ19">
            <v>0</v>
          </cell>
        </row>
        <row r="20">
          <cell r="B20" t="str">
            <v>KPTJCP019</v>
          </cell>
          <cell r="C20">
            <v>145</v>
          </cell>
          <cell r="D20">
            <v>147.5</v>
          </cell>
          <cell r="E20">
            <v>147.5</v>
          </cell>
          <cell r="F20">
            <v>147.5</v>
          </cell>
          <cell r="G20">
            <v>2.5</v>
          </cell>
          <cell r="H20">
            <v>0</v>
          </cell>
          <cell r="I20">
            <v>2.5</v>
          </cell>
          <cell r="J20">
            <v>21.5</v>
          </cell>
          <cell r="N20">
            <v>0</v>
          </cell>
          <cell r="R20">
            <v>0</v>
          </cell>
          <cell r="V20">
            <v>0</v>
          </cell>
          <cell r="X20">
            <v>0</v>
          </cell>
          <cell r="Y20">
            <v>0</v>
          </cell>
          <cell r="CR20">
            <v>0</v>
          </cell>
          <cell r="CS20">
            <v>0</v>
          </cell>
          <cell r="CT20">
            <v>0</v>
          </cell>
          <cell r="ED20" t="str">
            <v>KPTJCP019</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row>
        <row r="21">
          <cell r="B21" t="str">
            <v>KPTJDZ020</v>
          </cell>
          <cell r="C21">
            <v>8</v>
          </cell>
          <cell r="D21">
            <v>11</v>
          </cell>
          <cell r="E21">
            <v>19</v>
          </cell>
          <cell r="F21">
            <v>8.5</v>
          </cell>
          <cell r="G21">
            <v>10.5</v>
          </cell>
          <cell r="H21">
            <v>19</v>
          </cell>
          <cell r="I21">
            <v>0</v>
          </cell>
          <cell r="J21">
            <v>0</v>
          </cell>
          <cell r="K21">
            <v>0</v>
          </cell>
          <cell r="L21">
            <v>4.2000000000000455</v>
          </cell>
          <cell r="M21">
            <v>0.29999999999995453</v>
          </cell>
          <cell r="N21">
            <v>4.5</v>
          </cell>
          <cell r="O21">
            <v>0</v>
          </cell>
          <cell r="P21">
            <v>0</v>
          </cell>
          <cell r="Q21">
            <v>0</v>
          </cell>
          <cell r="R21">
            <v>0</v>
          </cell>
          <cell r="S21">
            <v>0</v>
          </cell>
          <cell r="T21">
            <v>0</v>
          </cell>
          <cell r="U21">
            <v>0</v>
          </cell>
          <cell r="V21">
            <v>0</v>
          </cell>
          <cell r="W21">
            <v>0</v>
          </cell>
          <cell r="X21">
            <v>4.5</v>
          </cell>
          <cell r="Y21">
            <v>0</v>
          </cell>
          <cell r="Z21">
            <v>4.5</v>
          </cell>
          <cell r="AA21">
            <v>8</v>
          </cell>
          <cell r="AB21">
            <v>0</v>
          </cell>
          <cell r="AC21">
            <v>8</v>
          </cell>
          <cell r="AD21">
            <v>10</v>
          </cell>
          <cell r="AE21">
            <v>8.2000000000000455</v>
          </cell>
          <cell r="AF21">
            <v>18.200000000000045</v>
          </cell>
          <cell r="AG21">
            <v>8.7999999999999545</v>
          </cell>
          <cell r="AH21">
            <v>9.5</v>
          </cell>
          <cell r="AI21">
            <v>18.299999999999955</v>
          </cell>
          <cell r="AJ21">
            <v>10.100000000000023</v>
          </cell>
          <cell r="AK21">
            <v>9.3999999999999773</v>
          </cell>
          <cell r="AL21">
            <v>19.5</v>
          </cell>
          <cell r="AM21">
            <v>9</v>
          </cell>
          <cell r="AN21">
            <v>10</v>
          </cell>
          <cell r="AO21">
            <v>19</v>
          </cell>
          <cell r="AP21">
            <v>9</v>
          </cell>
          <cell r="AQ21">
            <v>0</v>
          </cell>
          <cell r="AR21">
            <v>9</v>
          </cell>
          <cell r="AS21">
            <v>10</v>
          </cell>
          <cell r="AT21">
            <v>11</v>
          </cell>
          <cell r="AU21">
            <v>21</v>
          </cell>
          <cell r="AV21">
            <v>9.5</v>
          </cell>
          <cell r="AW21">
            <v>10.5</v>
          </cell>
          <cell r="AX21">
            <v>20</v>
          </cell>
          <cell r="AY21">
            <v>7</v>
          </cell>
          <cell r="AZ21">
            <v>0</v>
          </cell>
          <cell r="BA21">
            <v>7</v>
          </cell>
          <cell r="BB21">
            <v>2</v>
          </cell>
          <cell r="BC21">
            <v>10</v>
          </cell>
          <cell r="BD21">
            <v>12</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7</v>
          </cell>
          <cell r="BU21">
            <v>10.299999999999955</v>
          </cell>
          <cell r="BV21">
            <v>17.299999999999955</v>
          </cell>
          <cell r="BW21">
            <v>8.7000000000000455</v>
          </cell>
          <cell r="BX21">
            <v>10.200000000000045</v>
          </cell>
          <cell r="BY21">
            <v>18.900000000000091</v>
          </cell>
          <cell r="BZ21">
            <v>10.5</v>
          </cell>
          <cell r="CA21">
            <v>7.7999999999999545</v>
          </cell>
          <cell r="CB21">
            <v>18.299999999999955</v>
          </cell>
          <cell r="CC21">
            <v>1</v>
          </cell>
          <cell r="CD21">
            <v>0</v>
          </cell>
          <cell r="CE21">
            <v>1</v>
          </cell>
          <cell r="CF21">
            <v>11</v>
          </cell>
          <cell r="CG21">
            <v>10.099999999999909</v>
          </cell>
          <cell r="CH21">
            <v>21.099999999999909</v>
          </cell>
          <cell r="CI21">
            <v>0</v>
          </cell>
          <cell r="CJ21">
            <v>0</v>
          </cell>
          <cell r="CK21">
            <v>0</v>
          </cell>
          <cell r="CL21">
            <v>0</v>
          </cell>
          <cell r="CM21">
            <v>0</v>
          </cell>
          <cell r="CN21">
            <v>0</v>
          </cell>
          <cell r="CO21">
            <v>0</v>
          </cell>
          <cell r="CP21">
            <v>0</v>
          </cell>
          <cell r="CQ21">
            <v>0</v>
          </cell>
          <cell r="CR21">
            <v>146.80000000000007</v>
          </cell>
          <cell r="CS21">
            <v>128.79999999999984</v>
          </cell>
          <cell r="CT21">
            <v>275.59999999999991</v>
          </cell>
          <cell r="ED21" t="str">
            <v>KPTJDZ020</v>
          </cell>
          <cell r="EE21">
            <v>19</v>
          </cell>
          <cell r="EF21">
            <v>38</v>
          </cell>
          <cell r="EG21">
            <v>38</v>
          </cell>
          <cell r="EH21">
            <v>42.5</v>
          </cell>
          <cell r="EI21">
            <v>42.5</v>
          </cell>
          <cell r="EJ21">
            <v>42.5</v>
          </cell>
          <cell r="EK21">
            <v>42.5</v>
          </cell>
          <cell r="EL21">
            <v>47</v>
          </cell>
          <cell r="EM21">
            <v>55</v>
          </cell>
          <cell r="EN21">
            <v>73.200000000000045</v>
          </cell>
          <cell r="EO21">
            <v>91.5</v>
          </cell>
          <cell r="EP21">
            <v>111</v>
          </cell>
          <cell r="EQ21">
            <v>130</v>
          </cell>
          <cell r="ER21">
            <v>139</v>
          </cell>
          <cell r="ES21">
            <v>160</v>
          </cell>
          <cell r="ET21">
            <v>180</v>
          </cell>
          <cell r="EU21">
            <v>187</v>
          </cell>
          <cell r="EV21">
            <v>199</v>
          </cell>
          <cell r="EW21">
            <v>199</v>
          </cell>
          <cell r="EX21">
            <v>199</v>
          </cell>
          <cell r="EY21">
            <v>199</v>
          </cell>
          <cell r="EZ21">
            <v>199</v>
          </cell>
          <cell r="FA21">
            <v>199</v>
          </cell>
          <cell r="FB21">
            <v>216.29999999999995</v>
          </cell>
          <cell r="FC21">
            <v>235.20000000000005</v>
          </cell>
          <cell r="FD21">
            <v>253.5</v>
          </cell>
          <cell r="FE21">
            <v>254.5</v>
          </cell>
          <cell r="FF21">
            <v>275.59999999999991</v>
          </cell>
          <cell r="FG21">
            <v>275.59999999999991</v>
          </cell>
          <cell r="FH21">
            <v>275.59999999999991</v>
          </cell>
          <cell r="FI21">
            <v>275.59999999999991</v>
          </cell>
          <cell r="FJ21">
            <v>4694.6000000000004</v>
          </cell>
        </row>
        <row r="22">
          <cell r="B22" t="str">
            <v>KPTJDZ021</v>
          </cell>
          <cell r="C22">
            <v>8</v>
          </cell>
          <cell r="D22">
            <v>9</v>
          </cell>
          <cell r="E22">
            <v>17</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6</v>
          </cell>
          <cell r="W22">
            <v>6</v>
          </cell>
          <cell r="X22">
            <v>3</v>
          </cell>
          <cell r="Y22">
            <v>7</v>
          </cell>
          <cell r="Z22">
            <v>10</v>
          </cell>
          <cell r="AA22">
            <v>6</v>
          </cell>
          <cell r="AB22">
            <v>5.5</v>
          </cell>
          <cell r="AC22">
            <v>11.5</v>
          </cell>
          <cell r="AD22">
            <v>9.5</v>
          </cell>
          <cell r="AE22">
            <v>5</v>
          </cell>
          <cell r="AF22">
            <v>14.5</v>
          </cell>
          <cell r="AG22">
            <v>6</v>
          </cell>
          <cell r="AH22">
            <v>11</v>
          </cell>
          <cell r="AI22">
            <v>17</v>
          </cell>
          <cell r="AJ22">
            <v>8</v>
          </cell>
          <cell r="AK22">
            <v>5</v>
          </cell>
          <cell r="AL22">
            <v>13</v>
          </cell>
          <cell r="AM22">
            <v>11</v>
          </cell>
          <cell r="AN22">
            <v>0</v>
          </cell>
          <cell r="AO22">
            <v>11</v>
          </cell>
          <cell r="AP22">
            <v>8</v>
          </cell>
          <cell r="AQ22">
            <v>1</v>
          </cell>
          <cell r="AR22">
            <v>9</v>
          </cell>
          <cell r="AS22">
            <v>8</v>
          </cell>
          <cell r="AT22">
            <v>0</v>
          </cell>
          <cell r="AU22">
            <v>8</v>
          </cell>
          <cell r="AV22">
            <v>9.1000000000000227</v>
          </cell>
          <cell r="AW22">
            <v>3.8999999999999773</v>
          </cell>
          <cell r="AX22">
            <v>13</v>
          </cell>
          <cell r="AY22">
            <v>4</v>
          </cell>
          <cell r="AZ22">
            <v>8</v>
          </cell>
          <cell r="BA22">
            <v>12</v>
          </cell>
          <cell r="BB22">
            <v>0</v>
          </cell>
          <cell r="BC22">
            <v>0</v>
          </cell>
          <cell r="BD22">
            <v>0</v>
          </cell>
          <cell r="BE22">
            <v>0</v>
          </cell>
          <cell r="BF22">
            <v>10</v>
          </cell>
          <cell r="BG22">
            <v>10</v>
          </cell>
          <cell r="BH22">
            <v>7</v>
          </cell>
          <cell r="BI22">
            <v>10</v>
          </cell>
          <cell r="BJ22">
            <v>17</v>
          </cell>
          <cell r="BK22">
            <v>8</v>
          </cell>
          <cell r="BL22">
            <v>10</v>
          </cell>
          <cell r="BM22">
            <v>18</v>
          </cell>
          <cell r="BN22">
            <v>9.5</v>
          </cell>
          <cell r="BO22">
            <v>9.5</v>
          </cell>
          <cell r="BP22">
            <v>19</v>
          </cell>
          <cell r="BQ22">
            <v>8</v>
          </cell>
          <cell r="BR22">
            <v>9</v>
          </cell>
          <cell r="BS22">
            <v>17</v>
          </cell>
          <cell r="BT22">
            <v>9</v>
          </cell>
          <cell r="BU22">
            <v>11</v>
          </cell>
          <cell r="BV22">
            <v>20</v>
          </cell>
          <cell r="BW22">
            <v>8</v>
          </cell>
          <cell r="BX22">
            <v>11.5</v>
          </cell>
          <cell r="BY22">
            <v>19.5</v>
          </cell>
          <cell r="BZ22">
            <v>2.5</v>
          </cell>
          <cell r="CA22">
            <v>7</v>
          </cell>
          <cell r="CB22">
            <v>9.5</v>
          </cell>
          <cell r="CC22">
            <v>9</v>
          </cell>
          <cell r="CD22">
            <v>11</v>
          </cell>
          <cell r="CE22">
            <v>20</v>
          </cell>
          <cell r="CF22">
            <v>5</v>
          </cell>
          <cell r="CG22">
            <v>9.5</v>
          </cell>
          <cell r="CH22">
            <v>14.5</v>
          </cell>
          <cell r="CI22">
            <v>0</v>
          </cell>
          <cell r="CJ22">
            <v>0</v>
          </cell>
          <cell r="CK22">
            <v>0</v>
          </cell>
          <cell r="CL22">
            <v>0</v>
          </cell>
          <cell r="CM22">
            <v>0</v>
          </cell>
          <cell r="CN22">
            <v>0</v>
          </cell>
          <cell r="CO22">
            <v>0</v>
          </cell>
          <cell r="CP22">
            <v>0</v>
          </cell>
          <cell r="CQ22">
            <v>0</v>
          </cell>
          <cell r="CR22">
            <v>146.60000000000002</v>
          </cell>
          <cell r="CS22">
            <v>159.89999999999998</v>
          </cell>
          <cell r="CT22">
            <v>306.5</v>
          </cell>
          <cell r="ED22" t="str">
            <v>KPTJDZ021</v>
          </cell>
          <cell r="EE22">
            <v>17</v>
          </cell>
          <cell r="EF22">
            <v>17</v>
          </cell>
          <cell r="EG22">
            <v>17</v>
          </cell>
          <cell r="EH22">
            <v>17</v>
          </cell>
          <cell r="EI22">
            <v>17</v>
          </cell>
          <cell r="EJ22">
            <v>17</v>
          </cell>
          <cell r="EK22">
            <v>23</v>
          </cell>
          <cell r="EL22">
            <v>33</v>
          </cell>
          <cell r="EM22">
            <v>44.5</v>
          </cell>
          <cell r="EN22">
            <v>59</v>
          </cell>
          <cell r="EO22">
            <v>76</v>
          </cell>
          <cell r="EP22">
            <v>89</v>
          </cell>
          <cell r="EQ22">
            <v>100</v>
          </cell>
          <cell r="ER22">
            <v>109</v>
          </cell>
          <cell r="ES22">
            <v>117</v>
          </cell>
          <cell r="ET22">
            <v>130</v>
          </cell>
          <cell r="EU22">
            <v>142</v>
          </cell>
          <cell r="EV22">
            <v>142</v>
          </cell>
          <cell r="EW22">
            <v>152</v>
          </cell>
          <cell r="EX22">
            <v>169</v>
          </cell>
          <cell r="EY22">
            <v>187</v>
          </cell>
          <cell r="EZ22">
            <v>206</v>
          </cell>
          <cell r="FA22">
            <v>223</v>
          </cell>
          <cell r="FB22">
            <v>243</v>
          </cell>
          <cell r="FC22">
            <v>262.5</v>
          </cell>
          <cell r="FD22">
            <v>272</v>
          </cell>
          <cell r="FE22">
            <v>292</v>
          </cell>
          <cell r="FF22">
            <v>306.5</v>
          </cell>
          <cell r="FG22">
            <v>306.5</v>
          </cell>
          <cell r="FH22">
            <v>306.5</v>
          </cell>
          <cell r="FI22">
            <v>306.5</v>
          </cell>
          <cell r="FJ22">
            <v>4399</v>
          </cell>
        </row>
        <row r="23">
          <cell r="B23" t="str">
            <v>KPLMEX001</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8.5</v>
          </cell>
          <cell r="AF23">
            <v>8.5</v>
          </cell>
          <cell r="AG23">
            <v>7.5</v>
          </cell>
          <cell r="AH23">
            <v>10.5</v>
          </cell>
          <cell r="AI23">
            <v>18</v>
          </cell>
          <cell r="AJ23">
            <v>9.5</v>
          </cell>
          <cell r="AK23">
            <v>9</v>
          </cell>
          <cell r="AL23">
            <v>18.5</v>
          </cell>
          <cell r="AM23">
            <v>6</v>
          </cell>
          <cell r="AN23">
            <v>8.5</v>
          </cell>
          <cell r="AO23">
            <v>14.5</v>
          </cell>
          <cell r="AP23">
            <v>10</v>
          </cell>
          <cell r="AQ23">
            <v>4.5</v>
          </cell>
          <cell r="AR23">
            <v>14.5</v>
          </cell>
          <cell r="AS23">
            <v>8.5</v>
          </cell>
          <cell r="AT23">
            <v>8.5</v>
          </cell>
          <cell r="AU23">
            <v>17</v>
          </cell>
          <cell r="AV23">
            <v>9.5</v>
          </cell>
          <cell r="AW23">
            <v>5.5</v>
          </cell>
          <cell r="AX23">
            <v>15</v>
          </cell>
          <cell r="AY23">
            <v>10</v>
          </cell>
          <cell r="AZ23">
            <v>8</v>
          </cell>
          <cell r="BA23">
            <v>18</v>
          </cell>
          <cell r="BB23">
            <v>7.5</v>
          </cell>
          <cell r="BC23">
            <v>10</v>
          </cell>
          <cell r="BD23">
            <v>17.5</v>
          </cell>
          <cell r="BE23">
            <v>8</v>
          </cell>
          <cell r="BF23">
            <v>10</v>
          </cell>
          <cell r="BG23">
            <v>18</v>
          </cell>
          <cell r="BH23">
            <v>8.5</v>
          </cell>
          <cell r="BI23">
            <v>10.5</v>
          </cell>
          <cell r="BJ23">
            <v>19</v>
          </cell>
          <cell r="BK23">
            <v>8.5</v>
          </cell>
          <cell r="BL23">
            <v>0</v>
          </cell>
          <cell r="BM23">
            <v>8.5</v>
          </cell>
          <cell r="BN23">
            <v>9</v>
          </cell>
          <cell r="BO23">
            <v>10.5</v>
          </cell>
          <cell r="BP23">
            <v>19.5</v>
          </cell>
          <cell r="BQ23">
            <v>9</v>
          </cell>
          <cell r="BR23">
            <v>10</v>
          </cell>
          <cell r="BS23">
            <v>19</v>
          </cell>
          <cell r="BT23">
            <v>8.5</v>
          </cell>
          <cell r="BU23">
            <v>8</v>
          </cell>
          <cell r="BV23">
            <v>16.5</v>
          </cell>
          <cell r="BW23">
            <v>0</v>
          </cell>
          <cell r="BX23">
            <v>9.5</v>
          </cell>
          <cell r="BY23">
            <v>9.5</v>
          </cell>
          <cell r="BZ23">
            <v>9</v>
          </cell>
          <cell r="CA23">
            <v>10.5</v>
          </cell>
          <cell r="CB23">
            <v>19.5</v>
          </cell>
          <cell r="CC23">
            <v>8.5</v>
          </cell>
          <cell r="CD23">
            <v>9.5</v>
          </cell>
          <cell r="CE23">
            <v>18</v>
          </cell>
          <cell r="CF23">
            <v>10</v>
          </cell>
          <cell r="CG23">
            <v>8.5</v>
          </cell>
          <cell r="CH23">
            <v>18.5</v>
          </cell>
          <cell r="CI23">
            <v>0</v>
          </cell>
          <cell r="CJ23">
            <v>0</v>
          </cell>
          <cell r="CK23">
            <v>0</v>
          </cell>
          <cell r="CL23">
            <v>0</v>
          </cell>
          <cell r="CM23">
            <v>0</v>
          </cell>
          <cell r="CN23">
            <v>0</v>
          </cell>
          <cell r="CO23">
            <v>0</v>
          </cell>
          <cell r="CP23">
            <v>0</v>
          </cell>
          <cell r="CQ23">
            <v>0</v>
          </cell>
          <cell r="CR23">
            <v>147.5</v>
          </cell>
          <cell r="CS23">
            <v>160</v>
          </cell>
          <cell r="CT23">
            <v>307.5</v>
          </cell>
          <cell r="ED23" t="str">
            <v>KPLMEX001</v>
          </cell>
          <cell r="EE23">
            <v>0</v>
          </cell>
          <cell r="EF23">
            <v>0</v>
          </cell>
          <cell r="EG23">
            <v>0</v>
          </cell>
          <cell r="EH23">
            <v>0</v>
          </cell>
          <cell r="EI23">
            <v>0</v>
          </cell>
          <cell r="EJ23">
            <v>0</v>
          </cell>
          <cell r="EK23">
            <v>0</v>
          </cell>
          <cell r="EL23">
            <v>0</v>
          </cell>
          <cell r="EM23">
            <v>0</v>
          </cell>
          <cell r="EN23">
            <v>8.5</v>
          </cell>
          <cell r="EO23">
            <v>26.5</v>
          </cell>
          <cell r="EP23">
            <v>45</v>
          </cell>
          <cell r="EQ23">
            <v>59.5</v>
          </cell>
          <cell r="ER23">
            <v>74</v>
          </cell>
          <cell r="ES23">
            <v>91</v>
          </cell>
          <cell r="ET23">
            <v>106</v>
          </cell>
          <cell r="EU23">
            <v>124</v>
          </cell>
          <cell r="EV23">
            <v>141.5</v>
          </cell>
          <cell r="EW23">
            <v>159.5</v>
          </cell>
          <cell r="EX23">
            <v>178.5</v>
          </cell>
          <cell r="EY23">
            <v>187</v>
          </cell>
          <cell r="EZ23">
            <v>206.5</v>
          </cell>
          <cell r="FA23">
            <v>225.5</v>
          </cell>
          <cell r="FB23">
            <v>242</v>
          </cell>
          <cell r="FC23">
            <v>251.5</v>
          </cell>
          <cell r="FD23">
            <v>271</v>
          </cell>
          <cell r="FE23">
            <v>289</v>
          </cell>
          <cell r="FF23">
            <v>307.5</v>
          </cell>
          <cell r="FG23">
            <v>307.5</v>
          </cell>
          <cell r="FH23">
            <v>307.5</v>
          </cell>
          <cell r="FI23">
            <v>307.5</v>
          </cell>
          <cell r="FJ23">
            <v>3916.5</v>
          </cell>
        </row>
        <row r="24">
          <cell r="B24" t="str">
            <v>KPLMEX002</v>
          </cell>
          <cell r="C24">
            <v>8</v>
          </cell>
          <cell r="D24">
            <v>10</v>
          </cell>
          <cell r="E24">
            <v>18</v>
          </cell>
          <cell r="F24">
            <v>7.5</v>
          </cell>
          <cell r="G24">
            <v>7</v>
          </cell>
          <cell r="H24">
            <v>14.5</v>
          </cell>
          <cell r="I24">
            <v>4</v>
          </cell>
          <cell r="J24">
            <v>0</v>
          </cell>
          <cell r="K24">
            <v>4</v>
          </cell>
          <cell r="L24">
            <v>10</v>
          </cell>
          <cell r="M24">
            <v>0</v>
          </cell>
          <cell r="N24">
            <v>10</v>
          </cell>
          <cell r="O24">
            <v>7</v>
          </cell>
          <cell r="P24">
            <v>0</v>
          </cell>
          <cell r="Q24">
            <v>7</v>
          </cell>
          <cell r="R24">
            <v>0</v>
          </cell>
          <cell r="S24">
            <v>0</v>
          </cell>
          <cell r="T24">
            <v>0</v>
          </cell>
          <cell r="U24">
            <v>0</v>
          </cell>
          <cell r="V24">
            <v>8</v>
          </cell>
          <cell r="W24">
            <v>8</v>
          </cell>
          <cell r="X24">
            <v>9</v>
          </cell>
          <cell r="Y24">
            <v>8</v>
          </cell>
          <cell r="Z24">
            <v>17</v>
          </cell>
          <cell r="AA24">
            <v>8</v>
          </cell>
          <cell r="AB24">
            <v>11</v>
          </cell>
          <cell r="AC24">
            <v>19</v>
          </cell>
          <cell r="AD24">
            <v>9.5</v>
          </cell>
          <cell r="AE24">
            <v>6.5</v>
          </cell>
          <cell r="AF24">
            <v>16</v>
          </cell>
          <cell r="AG24">
            <v>9</v>
          </cell>
          <cell r="AH24">
            <v>8.5</v>
          </cell>
          <cell r="AI24">
            <v>17.5</v>
          </cell>
          <cell r="AJ24">
            <v>9.5</v>
          </cell>
          <cell r="AK24">
            <v>9</v>
          </cell>
          <cell r="AL24">
            <v>18.5</v>
          </cell>
          <cell r="AM24">
            <v>4</v>
          </cell>
          <cell r="AN24">
            <v>10</v>
          </cell>
          <cell r="AO24">
            <v>14</v>
          </cell>
          <cell r="AP24">
            <v>9.5</v>
          </cell>
          <cell r="AQ24">
            <v>3.5</v>
          </cell>
          <cell r="AR24">
            <v>13</v>
          </cell>
          <cell r="AS24">
            <v>8.5</v>
          </cell>
          <cell r="AT24">
            <v>9.5</v>
          </cell>
          <cell r="AU24">
            <v>18</v>
          </cell>
          <cell r="AV24">
            <v>9</v>
          </cell>
          <cell r="AW24">
            <v>0</v>
          </cell>
          <cell r="AX24">
            <v>9</v>
          </cell>
          <cell r="AY24">
            <v>11</v>
          </cell>
          <cell r="AZ24">
            <v>0</v>
          </cell>
          <cell r="BA24">
            <v>11</v>
          </cell>
          <cell r="BB24">
            <v>9</v>
          </cell>
          <cell r="BC24">
            <v>0</v>
          </cell>
          <cell r="BD24">
            <v>9</v>
          </cell>
          <cell r="BE24">
            <v>7</v>
          </cell>
          <cell r="BF24">
            <v>2</v>
          </cell>
          <cell r="BG24">
            <v>9</v>
          </cell>
          <cell r="BH24">
            <v>8</v>
          </cell>
          <cell r="BI24">
            <v>10.900000000000091</v>
          </cell>
          <cell r="BJ24">
            <v>18.900000000000091</v>
          </cell>
          <cell r="BK24">
            <v>8.0999999999999091</v>
          </cell>
          <cell r="BL24">
            <v>0</v>
          </cell>
          <cell r="BM24">
            <v>8.0999999999999091</v>
          </cell>
          <cell r="BN24">
            <v>6</v>
          </cell>
          <cell r="BO24">
            <v>0</v>
          </cell>
          <cell r="BP24">
            <v>6</v>
          </cell>
          <cell r="BQ24">
            <v>0</v>
          </cell>
          <cell r="BR24">
            <v>0</v>
          </cell>
          <cell r="BS24">
            <v>0</v>
          </cell>
          <cell r="BT24">
            <v>0</v>
          </cell>
          <cell r="BU24">
            <v>10.299999999999955</v>
          </cell>
          <cell r="BV24">
            <v>10.299999999999955</v>
          </cell>
          <cell r="BW24">
            <v>8.7000000000000455</v>
          </cell>
          <cell r="BX24">
            <v>10</v>
          </cell>
          <cell r="BY24">
            <v>18.700000000000045</v>
          </cell>
          <cell r="BZ24">
            <v>9</v>
          </cell>
          <cell r="CA24">
            <v>10</v>
          </cell>
          <cell r="CB24">
            <v>19</v>
          </cell>
          <cell r="CC24">
            <v>8</v>
          </cell>
          <cell r="CD24">
            <v>10</v>
          </cell>
          <cell r="CE24">
            <v>18</v>
          </cell>
          <cell r="CF24">
            <v>9</v>
          </cell>
          <cell r="CG24">
            <v>9</v>
          </cell>
          <cell r="CH24">
            <v>18</v>
          </cell>
          <cell r="CI24">
            <v>0</v>
          </cell>
          <cell r="CJ24">
            <v>0</v>
          </cell>
          <cell r="CK24">
            <v>0</v>
          </cell>
          <cell r="CL24">
            <v>0</v>
          </cell>
          <cell r="CM24">
            <v>0</v>
          </cell>
          <cell r="CN24">
            <v>0</v>
          </cell>
          <cell r="CO24">
            <v>0</v>
          </cell>
          <cell r="CP24">
            <v>0</v>
          </cell>
          <cell r="CQ24">
            <v>0</v>
          </cell>
          <cell r="CR24">
            <v>196.29999999999995</v>
          </cell>
          <cell r="CS24">
            <v>153.20000000000005</v>
          </cell>
          <cell r="CT24">
            <v>349.5</v>
          </cell>
          <cell r="ED24" t="str">
            <v>KPLMEX002</v>
          </cell>
          <cell r="EE24">
            <v>18</v>
          </cell>
          <cell r="EF24">
            <v>32.5</v>
          </cell>
          <cell r="EG24">
            <v>36.5</v>
          </cell>
          <cell r="EH24">
            <v>46.5</v>
          </cell>
          <cell r="EI24">
            <v>53.5</v>
          </cell>
          <cell r="EJ24">
            <v>53.5</v>
          </cell>
          <cell r="EK24">
            <v>61.5</v>
          </cell>
          <cell r="EL24">
            <v>78.5</v>
          </cell>
          <cell r="EM24">
            <v>97.5</v>
          </cell>
          <cell r="EN24">
            <v>113.5</v>
          </cell>
          <cell r="EO24">
            <v>131</v>
          </cell>
          <cell r="EP24">
            <v>149.5</v>
          </cell>
          <cell r="EQ24">
            <v>163.5</v>
          </cell>
          <cell r="ER24">
            <v>176.5</v>
          </cell>
          <cell r="ES24">
            <v>194.5</v>
          </cell>
          <cell r="ET24">
            <v>203.5</v>
          </cell>
          <cell r="EU24">
            <v>214.5</v>
          </cell>
          <cell r="EV24">
            <v>223.5</v>
          </cell>
          <cell r="EW24">
            <v>232.5</v>
          </cell>
          <cell r="EX24">
            <v>251.40000000000009</v>
          </cell>
          <cell r="EY24">
            <v>259.5</v>
          </cell>
          <cell r="EZ24">
            <v>265.5</v>
          </cell>
          <cell r="FA24">
            <v>265.5</v>
          </cell>
          <cell r="FB24">
            <v>275.79999999999995</v>
          </cell>
          <cell r="FC24">
            <v>294.5</v>
          </cell>
          <cell r="FD24">
            <v>313.5</v>
          </cell>
          <cell r="FE24">
            <v>331.5</v>
          </cell>
          <cell r="FF24">
            <v>349.5</v>
          </cell>
          <cell r="FG24">
            <v>349.5</v>
          </cell>
          <cell r="FH24">
            <v>349.5</v>
          </cell>
          <cell r="FI24">
            <v>349.5</v>
          </cell>
          <cell r="FJ24">
            <v>5935.7</v>
          </cell>
        </row>
        <row r="25">
          <cell r="B25" t="str">
            <v>KPLMEX003</v>
          </cell>
          <cell r="C25">
            <v>6.7999999999999545</v>
          </cell>
          <cell r="D25">
            <v>9</v>
          </cell>
          <cell r="E25">
            <v>15.799999999999955</v>
          </cell>
          <cell r="F25">
            <v>7</v>
          </cell>
          <cell r="G25">
            <v>2</v>
          </cell>
          <cell r="H25">
            <v>9</v>
          </cell>
          <cell r="I25">
            <v>7.6000000000000227</v>
          </cell>
          <cell r="J25">
            <v>7.3999999999999773</v>
          </cell>
          <cell r="K25">
            <v>15</v>
          </cell>
          <cell r="L25">
            <v>6.5</v>
          </cell>
          <cell r="M25">
            <v>8.5</v>
          </cell>
          <cell r="N25">
            <v>15</v>
          </cell>
          <cell r="O25">
            <v>0</v>
          </cell>
          <cell r="P25">
            <v>0</v>
          </cell>
          <cell r="Q25">
            <v>0</v>
          </cell>
          <cell r="R25">
            <v>0</v>
          </cell>
          <cell r="S25">
            <v>0</v>
          </cell>
          <cell r="T25">
            <v>0</v>
          </cell>
          <cell r="U25">
            <v>0</v>
          </cell>
          <cell r="V25">
            <v>0</v>
          </cell>
          <cell r="W25">
            <v>0</v>
          </cell>
          <cell r="X25">
            <v>9</v>
          </cell>
          <cell r="Y25">
            <v>7</v>
          </cell>
          <cell r="Z25">
            <v>16</v>
          </cell>
          <cell r="AA25">
            <v>8</v>
          </cell>
          <cell r="AB25">
            <v>0</v>
          </cell>
          <cell r="AC25">
            <v>8</v>
          </cell>
          <cell r="AD25">
            <v>8</v>
          </cell>
          <cell r="AE25">
            <v>7.5</v>
          </cell>
          <cell r="AF25">
            <v>15.5</v>
          </cell>
          <cell r="AG25">
            <v>0</v>
          </cell>
          <cell r="AH25">
            <v>0</v>
          </cell>
          <cell r="AI25">
            <v>0</v>
          </cell>
          <cell r="AJ25">
            <v>0</v>
          </cell>
          <cell r="AK25">
            <v>2.5</v>
          </cell>
          <cell r="AL25">
            <v>2.5</v>
          </cell>
          <cell r="AM25">
            <v>3</v>
          </cell>
          <cell r="AN25">
            <v>0</v>
          </cell>
          <cell r="AO25">
            <v>3</v>
          </cell>
          <cell r="AP25">
            <v>2</v>
          </cell>
          <cell r="AQ25">
            <v>0</v>
          </cell>
          <cell r="AR25">
            <v>2</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11.5</v>
          </cell>
          <cell r="BM25">
            <v>11.5</v>
          </cell>
          <cell r="BN25">
            <v>9.5</v>
          </cell>
          <cell r="BO25">
            <v>11</v>
          </cell>
          <cell r="BP25">
            <v>20.5</v>
          </cell>
          <cell r="BQ25">
            <v>8</v>
          </cell>
          <cell r="BR25">
            <v>10.5</v>
          </cell>
          <cell r="BS25">
            <v>18.5</v>
          </cell>
          <cell r="BT25">
            <v>9</v>
          </cell>
          <cell r="BU25">
            <v>9.5</v>
          </cell>
          <cell r="BV25">
            <v>18.5</v>
          </cell>
          <cell r="BW25">
            <v>0</v>
          </cell>
          <cell r="BX25">
            <v>4.7999999999999545</v>
          </cell>
          <cell r="BY25">
            <v>4.7999999999999545</v>
          </cell>
          <cell r="BZ25">
            <v>8.7000000000000455</v>
          </cell>
          <cell r="CA25">
            <v>0</v>
          </cell>
          <cell r="CB25">
            <v>8.7000000000000455</v>
          </cell>
          <cell r="CC25">
            <v>8</v>
          </cell>
          <cell r="CD25">
            <v>5.5</v>
          </cell>
          <cell r="CE25">
            <v>13.5</v>
          </cell>
          <cell r="CF25">
            <v>10</v>
          </cell>
          <cell r="CG25">
            <v>0</v>
          </cell>
          <cell r="CH25">
            <v>10</v>
          </cell>
          <cell r="CI25">
            <v>0</v>
          </cell>
          <cell r="CJ25">
            <v>10</v>
          </cell>
          <cell r="CK25">
            <v>10</v>
          </cell>
          <cell r="CL25">
            <v>0</v>
          </cell>
          <cell r="CM25">
            <v>0</v>
          </cell>
          <cell r="CN25">
            <v>0</v>
          </cell>
          <cell r="CO25">
            <v>0</v>
          </cell>
          <cell r="CP25">
            <v>0</v>
          </cell>
          <cell r="CQ25">
            <v>0</v>
          </cell>
          <cell r="CR25">
            <v>111.10000000000002</v>
          </cell>
          <cell r="CS25">
            <v>106.69999999999993</v>
          </cell>
          <cell r="CT25">
            <v>217.79999999999995</v>
          </cell>
          <cell r="ED25" t="str">
            <v>KPLMEX003</v>
          </cell>
          <cell r="EE25">
            <v>15.799999999999955</v>
          </cell>
          <cell r="EF25">
            <v>24.799999999999955</v>
          </cell>
          <cell r="EG25">
            <v>39.799999999999955</v>
          </cell>
          <cell r="EH25">
            <v>54.799999999999955</v>
          </cell>
          <cell r="EI25">
            <v>54.799999999999955</v>
          </cell>
          <cell r="EJ25">
            <v>54.799999999999955</v>
          </cell>
          <cell r="EK25">
            <v>54.799999999999955</v>
          </cell>
          <cell r="EL25">
            <v>70.799999999999955</v>
          </cell>
          <cell r="EM25">
            <v>78.799999999999955</v>
          </cell>
          <cell r="EN25">
            <v>94.299999999999955</v>
          </cell>
          <cell r="EO25">
            <v>94.299999999999955</v>
          </cell>
          <cell r="EP25">
            <v>96.799999999999955</v>
          </cell>
          <cell r="EQ25">
            <v>99.799999999999955</v>
          </cell>
          <cell r="ER25">
            <v>101.79999999999995</v>
          </cell>
          <cell r="ES25">
            <v>101.79999999999995</v>
          </cell>
          <cell r="ET25">
            <v>101.79999999999995</v>
          </cell>
          <cell r="EU25">
            <v>101.79999999999995</v>
          </cell>
          <cell r="EV25">
            <v>101.79999999999995</v>
          </cell>
          <cell r="EW25">
            <v>101.79999999999995</v>
          </cell>
          <cell r="EX25">
            <v>101.79999999999995</v>
          </cell>
          <cell r="EY25">
            <v>113.29999999999995</v>
          </cell>
          <cell r="EZ25">
            <v>133.79999999999995</v>
          </cell>
          <cell r="FA25">
            <v>152.29999999999995</v>
          </cell>
          <cell r="FB25">
            <v>170.79999999999995</v>
          </cell>
          <cell r="FC25">
            <v>175.59999999999991</v>
          </cell>
          <cell r="FD25">
            <v>184.29999999999995</v>
          </cell>
          <cell r="FE25">
            <v>197.79999999999995</v>
          </cell>
          <cell r="FF25">
            <v>207.79999999999995</v>
          </cell>
          <cell r="FG25">
            <v>217.79999999999995</v>
          </cell>
          <cell r="FH25">
            <v>217.79999999999995</v>
          </cell>
          <cell r="FI25">
            <v>217.79999999999995</v>
          </cell>
          <cell r="FJ25">
            <v>3536.0999999999995</v>
          </cell>
        </row>
        <row r="26">
          <cell r="B26" t="str">
            <v>KPLMCP004</v>
          </cell>
          <cell r="C26">
            <v>0</v>
          </cell>
          <cell r="D26">
            <v>0</v>
          </cell>
          <cell r="E26">
            <v>0</v>
          </cell>
          <cell r="F26">
            <v>3</v>
          </cell>
          <cell r="G26">
            <v>0</v>
          </cell>
          <cell r="H26">
            <v>3</v>
          </cell>
          <cell r="I26">
            <v>8</v>
          </cell>
          <cell r="J26">
            <v>2</v>
          </cell>
          <cell r="K26">
            <v>10</v>
          </cell>
          <cell r="L26">
            <v>4</v>
          </cell>
          <cell r="M26">
            <v>0</v>
          </cell>
          <cell r="N26">
            <v>4</v>
          </cell>
          <cell r="O26">
            <v>0</v>
          </cell>
          <cell r="P26">
            <v>0</v>
          </cell>
          <cell r="Q26">
            <v>0</v>
          </cell>
          <cell r="R26">
            <v>0</v>
          </cell>
          <cell r="S26">
            <v>0</v>
          </cell>
          <cell r="T26">
            <v>0</v>
          </cell>
          <cell r="U26">
            <v>0</v>
          </cell>
          <cell r="V26">
            <v>0</v>
          </cell>
          <cell r="W26">
            <v>0</v>
          </cell>
          <cell r="X26">
            <v>3</v>
          </cell>
          <cell r="Y26">
            <v>0</v>
          </cell>
          <cell r="Z26">
            <v>3</v>
          </cell>
          <cell r="AA26">
            <v>1</v>
          </cell>
          <cell r="AB26">
            <v>2</v>
          </cell>
          <cell r="AC26">
            <v>3</v>
          </cell>
          <cell r="AD26">
            <v>7</v>
          </cell>
          <cell r="AE26">
            <v>3</v>
          </cell>
          <cell r="AF26">
            <v>10</v>
          </cell>
          <cell r="AG26">
            <v>5</v>
          </cell>
          <cell r="AH26">
            <v>6</v>
          </cell>
          <cell r="AI26">
            <v>11</v>
          </cell>
          <cell r="AJ26">
            <v>8</v>
          </cell>
          <cell r="AK26">
            <v>5</v>
          </cell>
          <cell r="AL26">
            <v>13</v>
          </cell>
          <cell r="AM26">
            <v>0</v>
          </cell>
          <cell r="AN26">
            <v>0</v>
          </cell>
          <cell r="AO26">
            <v>0</v>
          </cell>
          <cell r="AP26">
            <v>6</v>
          </cell>
          <cell r="AQ26">
            <v>0</v>
          </cell>
          <cell r="AR26">
            <v>6</v>
          </cell>
          <cell r="AS26">
            <v>5</v>
          </cell>
          <cell r="AT26">
            <v>0</v>
          </cell>
          <cell r="AU26">
            <v>5</v>
          </cell>
          <cell r="AV26">
            <v>4</v>
          </cell>
          <cell r="AW26">
            <v>0</v>
          </cell>
          <cell r="AX26">
            <v>4</v>
          </cell>
          <cell r="AY26">
            <v>6</v>
          </cell>
          <cell r="AZ26">
            <v>6</v>
          </cell>
          <cell r="BA26">
            <v>12</v>
          </cell>
          <cell r="BB26">
            <v>0</v>
          </cell>
          <cell r="BC26">
            <v>3</v>
          </cell>
          <cell r="BD26">
            <v>3</v>
          </cell>
          <cell r="BE26">
            <v>6</v>
          </cell>
          <cell r="BF26">
            <v>4</v>
          </cell>
          <cell r="BG26">
            <v>10</v>
          </cell>
          <cell r="BH26">
            <v>7</v>
          </cell>
          <cell r="BI26">
            <v>2.5</v>
          </cell>
          <cell r="BJ26">
            <v>9.5</v>
          </cell>
          <cell r="BK26">
            <v>1.1000000000000227</v>
          </cell>
          <cell r="BL26">
            <v>1.3999999999999773</v>
          </cell>
          <cell r="BM26">
            <v>2.5</v>
          </cell>
          <cell r="BN26">
            <v>8</v>
          </cell>
          <cell r="BO26">
            <v>6</v>
          </cell>
          <cell r="BP26">
            <v>14</v>
          </cell>
          <cell r="BQ26">
            <v>0</v>
          </cell>
          <cell r="BR26">
            <v>0</v>
          </cell>
          <cell r="BS26">
            <v>0</v>
          </cell>
          <cell r="BT26">
            <v>5</v>
          </cell>
          <cell r="BU26">
            <v>3</v>
          </cell>
          <cell r="BV26">
            <v>8</v>
          </cell>
          <cell r="BW26">
            <v>6</v>
          </cell>
          <cell r="BX26">
            <v>1</v>
          </cell>
          <cell r="BY26">
            <v>7</v>
          </cell>
          <cell r="BZ26">
            <v>0</v>
          </cell>
          <cell r="CA26">
            <v>7</v>
          </cell>
          <cell r="CB26">
            <v>7</v>
          </cell>
          <cell r="CC26">
            <v>6</v>
          </cell>
          <cell r="CD26">
            <v>5</v>
          </cell>
          <cell r="CE26">
            <v>11</v>
          </cell>
          <cell r="CF26">
            <v>6</v>
          </cell>
          <cell r="CG26">
            <v>0</v>
          </cell>
          <cell r="CH26">
            <v>6</v>
          </cell>
          <cell r="CI26">
            <v>0</v>
          </cell>
          <cell r="CJ26">
            <v>0</v>
          </cell>
          <cell r="CK26">
            <v>0</v>
          </cell>
          <cell r="CL26">
            <v>0</v>
          </cell>
          <cell r="CM26">
            <v>0</v>
          </cell>
          <cell r="CN26">
            <v>0</v>
          </cell>
          <cell r="CO26">
            <v>0</v>
          </cell>
          <cell r="CP26">
            <v>0</v>
          </cell>
          <cell r="CQ26">
            <v>0</v>
          </cell>
          <cell r="CR26">
            <v>105.10000000000002</v>
          </cell>
          <cell r="CS26">
            <v>56.899999999999977</v>
          </cell>
          <cell r="CT26">
            <v>162</v>
          </cell>
          <cell r="ED26" t="str">
            <v>KPLMCP004</v>
          </cell>
          <cell r="EE26">
            <v>0</v>
          </cell>
          <cell r="EF26">
            <v>3</v>
          </cell>
          <cell r="EG26">
            <v>13</v>
          </cell>
          <cell r="EH26">
            <v>17</v>
          </cell>
          <cell r="EI26">
            <v>17</v>
          </cell>
          <cell r="EJ26">
            <v>17</v>
          </cell>
          <cell r="EK26">
            <v>17</v>
          </cell>
          <cell r="EL26">
            <v>20</v>
          </cell>
          <cell r="EM26">
            <v>23</v>
          </cell>
          <cell r="EN26">
            <v>33</v>
          </cell>
          <cell r="EO26">
            <v>44</v>
          </cell>
          <cell r="EP26">
            <v>57</v>
          </cell>
          <cell r="EQ26">
            <v>57</v>
          </cell>
          <cell r="ER26">
            <v>63</v>
          </cell>
          <cell r="ES26">
            <v>68</v>
          </cell>
          <cell r="ET26">
            <v>72</v>
          </cell>
          <cell r="EU26">
            <v>84</v>
          </cell>
          <cell r="EV26">
            <v>87</v>
          </cell>
          <cell r="EW26">
            <v>97</v>
          </cell>
          <cell r="EX26">
            <v>106.5</v>
          </cell>
          <cell r="EY26">
            <v>109</v>
          </cell>
          <cell r="EZ26">
            <v>123</v>
          </cell>
          <cell r="FA26">
            <v>123</v>
          </cell>
          <cell r="FB26">
            <v>131</v>
          </cell>
          <cell r="FC26">
            <v>138</v>
          </cell>
          <cell r="FD26">
            <v>145</v>
          </cell>
          <cell r="FE26">
            <v>156</v>
          </cell>
          <cell r="FF26">
            <v>162</v>
          </cell>
          <cell r="FG26">
            <v>162</v>
          </cell>
          <cell r="FH26">
            <v>162</v>
          </cell>
          <cell r="FI26">
            <v>162</v>
          </cell>
          <cell r="FJ26">
            <v>2468.5</v>
          </cell>
        </row>
        <row r="27">
          <cell r="B27" t="str">
            <v>KPLMCP005</v>
          </cell>
          <cell r="C27">
            <v>4</v>
          </cell>
          <cell r="D27">
            <v>3.2000000000000455</v>
          </cell>
          <cell r="E27">
            <v>7.2000000000000455</v>
          </cell>
          <cell r="F27">
            <v>5.6999999999999318</v>
          </cell>
          <cell r="G27">
            <v>4.6000000000000227</v>
          </cell>
          <cell r="H27">
            <v>10.299999999999955</v>
          </cell>
          <cell r="I27">
            <v>1.5</v>
          </cell>
          <cell r="J27">
            <v>0</v>
          </cell>
          <cell r="K27">
            <v>1.5</v>
          </cell>
          <cell r="L27">
            <v>8</v>
          </cell>
          <cell r="M27">
            <v>1.5</v>
          </cell>
          <cell r="N27">
            <v>9.5</v>
          </cell>
          <cell r="O27">
            <v>0</v>
          </cell>
          <cell r="P27">
            <v>0</v>
          </cell>
          <cell r="Q27">
            <v>0</v>
          </cell>
          <cell r="R27">
            <v>0</v>
          </cell>
          <cell r="S27">
            <v>0</v>
          </cell>
          <cell r="T27">
            <v>0</v>
          </cell>
          <cell r="U27">
            <v>0</v>
          </cell>
          <cell r="V27">
            <v>0</v>
          </cell>
          <cell r="W27">
            <v>0</v>
          </cell>
          <cell r="X27">
            <v>7.7999999999999545</v>
          </cell>
          <cell r="Y27">
            <v>3.5</v>
          </cell>
          <cell r="Z27">
            <v>11.299999999999955</v>
          </cell>
          <cell r="AA27">
            <v>0</v>
          </cell>
          <cell r="AB27">
            <v>2.2000000000000455</v>
          </cell>
          <cell r="AC27">
            <v>2.2000000000000455</v>
          </cell>
          <cell r="AD27">
            <v>8</v>
          </cell>
          <cell r="AE27">
            <v>4.2999999999999545</v>
          </cell>
          <cell r="AF27">
            <v>12.299999999999955</v>
          </cell>
          <cell r="AG27">
            <v>6.7000000000000455</v>
          </cell>
          <cell r="AH27">
            <v>6.1000000000000227</v>
          </cell>
          <cell r="AI27">
            <v>12.800000000000068</v>
          </cell>
          <cell r="AJ27">
            <v>8.1999999999999318</v>
          </cell>
          <cell r="AK27">
            <v>4.5</v>
          </cell>
          <cell r="AL27">
            <v>12.699999999999932</v>
          </cell>
          <cell r="AM27">
            <v>0</v>
          </cell>
          <cell r="AN27">
            <v>0</v>
          </cell>
          <cell r="AO27">
            <v>0</v>
          </cell>
          <cell r="AP27">
            <v>5.4000000000000909</v>
          </cell>
          <cell r="AQ27">
            <v>0</v>
          </cell>
          <cell r="AR27">
            <v>5.4000000000000909</v>
          </cell>
          <cell r="AS27">
            <v>6.3999999999999773</v>
          </cell>
          <cell r="AT27">
            <v>5.5</v>
          </cell>
          <cell r="AU27">
            <v>11.899999999999977</v>
          </cell>
          <cell r="AV27">
            <v>7.1999999999999318</v>
          </cell>
          <cell r="AW27">
            <v>4.3000000000000682</v>
          </cell>
          <cell r="AX27">
            <v>11.5</v>
          </cell>
          <cell r="AY27">
            <v>8.3999999999999773</v>
          </cell>
          <cell r="AZ27">
            <v>7.8999999999999773</v>
          </cell>
          <cell r="BA27">
            <v>16.299999999999955</v>
          </cell>
          <cell r="BB27">
            <v>0</v>
          </cell>
          <cell r="BC27">
            <v>6.2000000000000455</v>
          </cell>
          <cell r="BD27">
            <v>6.2000000000000455</v>
          </cell>
          <cell r="BE27">
            <v>8.6000000000000227</v>
          </cell>
          <cell r="BF27">
            <v>3.2999999999999545</v>
          </cell>
          <cell r="BG27">
            <v>11.899999999999977</v>
          </cell>
          <cell r="BH27">
            <v>8</v>
          </cell>
          <cell r="BI27">
            <v>2.7999999999999545</v>
          </cell>
          <cell r="BJ27">
            <v>10.799999999999955</v>
          </cell>
          <cell r="BK27">
            <v>2.2000000000000455</v>
          </cell>
          <cell r="BL27">
            <v>4</v>
          </cell>
          <cell r="BM27">
            <v>6.2000000000000455</v>
          </cell>
          <cell r="BN27">
            <v>9.5</v>
          </cell>
          <cell r="BO27">
            <v>6.3999999999999773</v>
          </cell>
          <cell r="BP27">
            <v>15.899999999999977</v>
          </cell>
          <cell r="BQ27">
            <v>7.3000000000000682</v>
          </cell>
          <cell r="BR27">
            <v>0</v>
          </cell>
          <cell r="BS27">
            <v>7.3000000000000682</v>
          </cell>
          <cell r="BT27">
            <v>0</v>
          </cell>
          <cell r="BU27">
            <v>4.8999999999999773</v>
          </cell>
          <cell r="BV27">
            <v>4.8999999999999773</v>
          </cell>
          <cell r="BW27">
            <v>8.5</v>
          </cell>
          <cell r="BX27">
            <v>4.2999999999999545</v>
          </cell>
          <cell r="BY27">
            <v>12.799999999999955</v>
          </cell>
          <cell r="BZ27">
            <v>8.6000000000000227</v>
          </cell>
          <cell r="CA27">
            <v>3.1000000000000227</v>
          </cell>
          <cell r="CB27">
            <v>11.700000000000045</v>
          </cell>
          <cell r="CC27">
            <v>6.1000000000000227</v>
          </cell>
          <cell r="CD27">
            <v>6.5</v>
          </cell>
          <cell r="CE27">
            <v>12.600000000000023</v>
          </cell>
          <cell r="CF27">
            <v>5.8999999999999773</v>
          </cell>
          <cell r="CG27">
            <v>0</v>
          </cell>
          <cell r="CH27">
            <v>5.8999999999999773</v>
          </cell>
          <cell r="CI27">
            <v>0</v>
          </cell>
          <cell r="CJ27">
            <v>0</v>
          </cell>
          <cell r="CK27">
            <v>0</v>
          </cell>
          <cell r="CL27">
            <v>0</v>
          </cell>
          <cell r="CM27">
            <v>0</v>
          </cell>
          <cell r="CN27">
            <v>0</v>
          </cell>
          <cell r="CO27">
            <v>0</v>
          </cell>
          <cell r="CP27">
            <v>0</v>
          </cell>
          <cell r="CQ27">
            <v>0</v>
          </cell>
          <cell r="CR27">
            <v>142</v>
          </cell>
          <cell r="CS27">
            <v>89.100000000000023</v>
          </cell>
          <cell r="CT27">
            <v>231.10000000000002</v>
          </cell>
          <cell r="ED27" t="str">
            <v>KPLMCP005</v>
          </cell>
          <cell r="EE27">
            <v>7.2000000000000455</v>
          </cell>
          <cell r="EF27">
            <v>17.5</v>
          </cell>
          <cell r="EG27">
            <v>19</v>
          </cell>
          <cell r="EH27">
            <v>28.5</v>
          </cell>
          <cell r="EI27">
            <v>28.5</v>
          </cell>
          <cell r="EJ27">
            <v>28.5</v>
          </cell>
          <cell r="EK27">
            <v>28.5</v>
          </cell>
          <cell r="EL27">
            <v>39.799999999999955</v>
          </cell>
          <cell r="EM27">
            <v>42</v>
          </cell>
          <cell r="EN27">
            <v>54.299999999999955</v>
          </cell>
          <cell r="EO27">
            <v>67.100000000000023</v>
          </cell>
          <cell r="EP27">
            <v>79.799999999999955</v>
          </cell>
          <cell r="EQ27">
            <v>79.799999999999955</v>
          </cell>
          <cell r="ER27">
            <v>85.200000000000045</v>
          </cell>
          <cell r="ES27">
            <v>97.100000000000023</v>
          </cell>
          <cell r="ET27">
            <v>108.60000000000002</v>
          </cell>
          <cell r="EU27">
            <v>124.89999999999998</v>
          </cell>
          <cell r="EV27">
            <v>131.10000000000002</v>
          </cell>
          <cell r="EW27">
            <v>143</v>
          </cell>
          <cell r="EX27">
            <v>153.79999999999995</v>
          </cell>
          <cell r="EY27">
            <v>160</v>
          </cell>
          <cell r="EZ27">
            <v>175.89999999999998</v>
          </cell>
          <cell r="FA27">
            <v>183.20000000000005</v>
          </cell>
          <cell r="FB27">
            <v>188.10000000000002</v>
          </cell>
          <cell r="FC27">
            <v>200.89999999999998</v>
          </cell>
          <cell r="FD27">
            <v>212.60000000000002</v>
          </cell>
          <cell r="FE27">
            <v>225.20000000000005</v>
          </cell>
          <cell r="FF27">
            <v>231.10000000000002</v>
          </cell>
          <cell r="FG27">
            <v>231.10000000000002</v>
          </cell>
          <cell r="FH27">
            <v>231.10000000000002</v>
          </cell>
          <cell r="FI27">
            <v>231.10000000000002</v>
          </cell>
          <cell r="FJ27">
            <v>3634.5</v>
          </cell>
        </row>
        <row r="34">
          <cell r="ED34" t="str">
            <v>KPTJEX023</v>
          </cell>
          <cell r="EE34">
            <v>0</v>
          </cell>
          <cell r="EF34">
            <v>0</v>
          </cell>
          <cell r="EG34">
            <v>0</v>
          </cell>
          <cell r="EH34">
            <v>0</v>
          </cell>
          <cell r="EI34">
            <v>0</v>
          </cell>
          <cell r="EJ34">
            <v>0</v>
          </cell>
          <cell r="EK34">
            <v>0</v>
          </cell>
          <cell r="EL34">
            <v>0</v>
          </cell>
          <cell r="EM34">
            <v>0</v>
          </cell>
          <cell r="EN34">
            <v>0</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D34">
            <v>0</v>
          </cell>
          <cell r="FE34">
            <v>0</v>
          </cell>
          <cell r="FF34">
            <v>0</v>
          </cell>
          <cell r="FG34">
            <v>0.25000000000000044</v>
          </cell>
          <cell r="FH34">
            <v>0.25000000000000044</v>
          </cell>
          <cell r="FI34">
            <v>0.25000000000000044</v>
          </cell>
          <cell r="FJ34">
            <v>0.75000000000000133</v>
          </cell>
        </row>
        <row r="35">
          <cell r="ED35" t="str">
            <v>KPTJEX003</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v>0</v>
          </cell>
          <cell r="FE35">
            <v>0</v>
          </cell>
          <cell r="FF35">
            <v>0</v>
          </cell>
          <cell r="FG35">
            <v>0</v>
          </cell>
          <cell r="FH35">
            <v>0</v>
          </cell>
          <cell r="FI35">
            <v>0</v>
          </cell>
          <cell r="FJ35">
            <v>0</v>
          </cell>
        </row>
        <row r="36">
          <cell r="ED36" t="str">
            <v>KPTJDZ004</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0</v>
          </cell>
        </row>
        <row r="37">
          <cell r="ED37" t="str">
            <v>KPTJDZ005</v>
          </cell>
          <cell r="EE37">
            <v>24</v>
          </cell>
          <cell r="EF37">
            <v>48</v>
          </cell>
          <cell r="EG37">
            <v>72</v>
          </cell>
          <cell r="EH37">
            <v>96</v>
          </cell>
          <cell r="EI37">
            <v>120</v>
          </cell>
          <cell r="EJ37">
            <v>144</v>
          </cell>
          <cell r="EK37">
            <v>168</v>
          </cell>
          <cell r="EL37">
            <v>192</v>
          </cell>
          <cell r="EM37">
            <v>216</v>
          </cell>
          <cell r="EN37">
            <v>217.75</v>
          </cell>
          <cell r="EO37">
            <v>217.75</v>
          </cell>
          <cell r="EP37">
            <v>217.75</v>
          </cell>
          <cell r="EQ37">
            <v>217.75</v>
          </cell>
          <cell r="ER37">
            <v>217.75</v>
          </cell>
          <cell r="ES37">
            <v>217.75</v>
          </cell>
          <cell r="ET37">
            <v>217.75</v>
          </cell>
          <cell r="EU37">
            <v>217.75</v>
          </cell>
          <cell r="EV37">
            <v>217.75</v>
          </cell>
          <cell r="EW37">
            <v>217.75</v>
          </cell>
          <cell r="EX37">
            <v>217.75</v>
          </cell>
          <cell r="EY37">
            <v>217.75</v>
          </cell>
          <cell r="EZ37">
            <v>217.75</v>
          </cell>
          <cell r="FA37">
            <v>217.75</v>
          </cell>
          <cell r="FB37">
            <v>217.75</v>
          </cell>
          <cell r="FC37">
            <v>217.75</v>
          </cell>
          <cell r="FD37">
            <v>217.75</v>
          </cell>
          <cell r="FE37">
            <v>217.75</v>
          </cell>
          <cell r="FF37">
            <v>217.75</v>
          </cell>
          <cell r="FG37">
            <v>218.18333333333334</v>
          </cell>
          <cell r="FH37">
            <v>218.18333333333334</v>
          </cell>
          <cell r="FI37">
            <v>218.18333333333334</v>
          </cell>
          <cell r="FJ37">
            <v>5871.8</v>
          </cell>
        </row>
        <row r="38">
          <cell r="ED38" t="str">
            <v>KPTJCP006</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0</v>
          </cell>
        </row>
        <row r="39">
          <cell r="ED39" t="str">
            <v>KPTJEX007</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row>
        <row r="40">
          <cell r="ED40" t="str">
            <v>KPTJDZ008</v>
          </cell>
          <cell r="EE40">
            <v>0</v>
          </cell>
          <cell r="EF40">
            <v>0</v>
          </cell>
          <cell r="EG40">
            <v>0</v>
          </cell>
          <cell r="EH40">
            <v>0</v>
          </cell>
          <cell r="EI40">
            <v>0</v>
          </cell>
          <cell r="EJ40">
            <v>0</v>
          </cell>
          <cell r="EK40">
            <v>1.2500000000000009</v>
          </cell>
          <cell r="EL40">
            <v>1.416666666666667</v>
          </cell>
          <cell r="EM40">
            <v>1.4999999999999973</v>
          </cell>
          <cell r="EN40">
            <v>1.5833333333333304</v>
          </cell>
          <cell r="EO40">
            <v>1.8333333333333321</v>
          </cell>
          <cell r="EP40">
            <v>2.0833333333333326</v>
          </cell>
          <cell r="EQ40">
            <v>4.75</v>
          </cell>
          <cell r="ER40">
            <v>4.75</v>
          </cell>
          <cell r="ES40">
            <v>4.75</v>
          </cell>
          <cell r="ET40">
            <v>4.75</v>
          </cell>
          <cell r="EU40">
            <v>4.75</v>
          </cell>
          <cell r="EV40">
            <v>4.75</v>
          </cell>
          <cell r="EW40">
            <v>4.75</v>
          </cell>
          <cell r="EX40">
            <v>4.75</v>
          </cell>
          <cell r="EY40">
            <v>4.75</v>
          </cell>
          <cell r="EZ40">
            <v>4.9166666666666661</v>
          </cell>
          <cell r="FA40">
            <v>4.9166666666666661</v>
          </cell>
          <cell r="FB40">
            <v>5.8166666666666664</v>
          </cell>
          <cell r="FC40">
            <v>5.9833333333333298</v>
          </cell>
          <cell r="FD40">
            <v>5.9833333333333298</v>
          </cell>
          <cell r="FE40">
            <v>6.0666666666666629</v>
          </cell>
          <cell r="FF40">
            <v>6.43333333333333</v>
          </cell>
          <cell r="FG40">
            <v>6.43333333333333</v>
          </cell>
          <cell r="FH40">
            <v>6.43333333333333</v>
          </cell>
          <cell r="FI40">
            <v>6.43333333333333</v>
          </cell>
          <cell r="FJ40">
            <v>111.83333333333331</v>
          </cell>
        </row>
        <row r="41">
          <cell r="ED41" t="str">
            <v>KPTJEX009</v>
          </cell>
          <cell r="EE41">
            <v>24</v>
          </cell>
          <cell r="EF41">
            <v>29.666666666666664</v>
          </cell>
          <cell r="EG41">
            <v>29.666666666666664</v>
          </cell>
          <cell r="EH41">
            <v>37.500000000000036</v>
          </cell>
          <cell r="EI41">
            <v>37.500000000000036</v>
          </cell>
          <cell r="EJ41">
            <v>37.500000000000036</v>
          </cell>
          <cell r="EK41">
            <v>37.6666666666667</v>
          </cell>
          <cell r="EL41">
            <v>39.6666666666667</v>
          </cell>
          <cell r="EM41">
            <v>40.383333333333368</v>
          </cell>
          <cell r="EN41">
            <v>45.866666666666703</v>
          </cell>
          <cell r="EO41">
            <v>46.500000000000036</v>
          </cell>
          <cell r="EP41">
            <v>51.583333333333371</v>
          </cell>
          <cell r="EQ41">
            <v>59.583333333333371</v>
          </cell>
          <cell r="ER41">
            <v>59.583333333333371</v>
          </cell>
          <cell r="ES41">
            <v>59.850000000000037</v>
          </cell>
          <cell r="ET41">
            <v>62.100000000000037</v>
          </cell>
          <cell r="EU41">
            <v>63.066666666666698</v>
          </cell>
          <cell r="EV41">
            <v>63.066666666666698</v>
          </cell>
          <cell r="EW41">
            <v>63.066666666666698</v>
          </cell>
          <cell r="EX41">
            <v>78.066666666666691</v>
          </cell>
          <cell r="EY41">
            <v>78.066666666666691</v>
          </cell>
          <cell r="EZ41">
            <v>78.40000000000002</v>
          </cell>
          <cell r="FA41">
            <v>78.40000000000002</v>
          </cell>
          <cell r="FB41">
            <v>79.816666666666691</v>
          </cell>
          <cell r="FC41">
            <v>79.816666666666691</v>
          </cell>
          <cell r="FD41">
            <v>80.53333333333336</v>
          </cell>
          <cell r="FE41">
            <v>80.53333333333336</v>
          </cell>
          <cell r="FF41">
            <v>81.53333333333336</v>
          </cell>
          <cell r="FG41">
            <v>81.53333333333336</v>
          </cell>
          <cell r="FH41">
            <v>81.53333333333336</v>
          </cell>
          <cell r="FI41">
            <v>81.53333333333336</v>
          </cell>
          <cell r="FJ41">
            <v>1847.5833333333339</v>
          </cell>
        </row>
        <row r="42">
          <cell r="ED42" t="str">
            <v>KPTJEX010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cell r="FI42">
            <v>0</v>
          </cell>
          <cell r="FJ42">
            <v>0</v>
          </cell>
        </row>
        <row r="43">
          <cell r="ED43" t="str">
            <v>KPTJDZ011</v>
          </cell>
          <cell r="EE43">
            <v>0</v>
          </cell>
          <cell r="EF43">
            <v>0</v>
          </cell>
          <cell r="EG43">
            <v>0</v>
          </cell>
          <cell r="EH43">
            <v>0</v>
          </cell>
          <cell r="EI43">
            <v>0</v>
          </cell>
          <cell r="EJ43">
            <v>0</v>
          </cell>
          <cell r="EK43">
            <v>0</v>
          </cell>
          <cell r="EL43">
            <v>1.4499999999999975</v>
          </cell>
          <cell r="EM43">
            <v>3.4499999999999984</v>
          </cell>
          <cell r="EN43">
            <v>4.1999999999999984</v>
          </cell>
          <cell r="EO43">
            <v>4.1999999999999984</v>
          </cell>
          <cell r="EP43">
            <v>4.3666666666666645</v>
          </cell>
          <cell r="EQ43">
            <v>4.3666666666666645</v>
          </cell>
          <cell r="ER43">
            <v>5.1166666666666645</v>
          </cell>
          <cell r="ES43">
            <v>5.3999999999999968</v>
          </cell>
          <cell r="ET43">
            <v>5.6499999999999968</v>
          </cell>
          <cell r="EU43">
            <v>6.1499999999999977</v>
          </cell>
          <cell r="EV43">
            <v>6.1499999999999977</v>
          </cell>
          <cell r="EW43">
            <v>6.1499999999999977</v>
          </cell>
          <cell r="EX43">
            <v>6.1499999999999977</v>
          </cell>
          <cell r="EY43">
            <v>6.1499999999999977</v>
          </cell>
          <cell r="EZ43">
            <v>6.2333333333333307</v>
          </cell>
          <cell r="FA43">
            <v>12.099999999999998</v>
          </cell>
          <cell r="FB43">
            <v>12.2</v>
          </cell>
          <cell r="FC43">
            <v>12.2</v>
          </cell>
          <cell r="FD43">
            <v>12.2</v>
          </cell>
          <cell r="FE43">
            <v>15.533333333333333</v>
          </cell>
          <cell r="FF43">
            <v>15.533333333333333</v>
          </cell>
          <cell r="FG43">
            <v>15.533333333333333</v>
          </cell>
          <cell r="FH43">
            <v>15.533333333333333</v>
          </cell>
          <cell r="FI43">
            <v>15.533333333333333</v>
          </cell>
          <cell r="FJ43">
            <v>201.54999999999998</v>
          </cell>
        </row>
        <row r="44">
          <cell r="ED44" t="str">
            <v>KPTJDZ012</v>
          </cell>
          <cell r="EE44">
            <v>0</v>
          </cell>
          <cell r="EF44">
            <v>0</v>
          </cell>
          <cell r="EG44">
            <v>0</v>
          </cell>
          <cell r="EH44">
            <v>0</v>
          </cell>
          <cell r="EI44">
            <v>2.0000000000000009</v>
          </cell>
          <cell r="EJ44">
            <v>2.0000000000000009</v>
          </cell>
          <cell r="EK44">
            <v>2.0000000000000009</v>
          </cell>
          <cell r="EL44">
            <v>2.2500000000000013</v>
          </cell>
          <cell r="EM44">
            <v>2.2500000000000013</v>
          </cell>
          <cell r="EN44">
            <v>2.4166666666666687</v>
          </cell>
          <cell r="EO44">
            <v>2.4166666666666687</v>
          </cell>
          <cell r="EP44">
            <v>2.4166666666666687</v>
          </cell>
          <cell r="EQ44">
            <v>2.4166666666666687</v>
          </cell>
          <cell r="ER44">
            <v>5.9833333333333352</v>
          </cell>
          <cell r="ES44">
            <v>6.9833333333333343</v>
          </cell>
          <cell r="ET44">
            <v>6.9833333333333343</v>
          </cell>
          <cell r="EU44">
            <v>6.9833333333333343</v>
          </cell>
          <cell r="EV44">
            <v>6.9833333333333343</v>
          </cell>
          <cell r="EW44">
            <v>8.4833333333333343</v>
          </cell>
          <cell r="EX44">
            <v>8.4833333333333343</v>
          </cell>
          <cell r="EY44">
            <v>8.4833333333333343</v>
          </cell>
          <cell r="EZ44">
            <v>8.4833333333333343</v>
          </cell>
          <cell r="FA44">
            <v>8.4833333333333343</v>
          </cell>
          <cell r="FB44">
            <v>8.4833333333333343</v>
          </cell>
          <cell r="FC44">
            <v>8.4833333333333343</v>
          </cell>
          <cell r="FD44">
            <v>8.4833333333333343</v>
          </cell>
          <cell r="FE44">
            <v>8.4833333333333343</v>
          </cell>
          <cell r="FF44">
            <v>10.866666666666546</v>
          </cell>
          <cell r="FG44">
            <v>10.866666666666546</v>
          </cell>
          <cell r="FH44">
            <v>10.866666666666546</v>
          </cell>
          <cell r="FI44">
            <v>10.866666666666546</v>
          </cell>
          <cell r="FJ44">
            <v>173.89999999999958</v>
          </cell>
        </row>
        <row r="45">
          <cell r="ED45" t="str">
            <v>KPTJDZ022</v>
          </cell>
          <cell r="EE45">
            <v>0.50000000000000089</v>
          </cell>
          <cell r="EF45">
            <v>0.66666666666666696</v>
          </cell>
          <cell r="EG45">
            <v>0.66666666666666696</v>
          </cell>
          <cell r="EH45">
            <v>0.66666666666666696</v>
          </cell>
          <cell r="EI45">
            <v>0.8333333333333357</v>
          </cell>
          <cell r="EJ45">
            <v>0.8333333333333357</v>
          </cell>
          <cell r="EK45">
            <v>0.8333333333333357</v>
          </cell>
          <cell r="EL45">
            <v>0.8333333333333357</v>
          </cell>
          <cell r="EM45">
            <v>0.8333333333333357</v>
          </cell>
          <cell r="EN45">
            <v>0.8333333333333357</v>
          </cell>
          <cell r="EO45">
            <v>1.3333333333333366</v>
          </cell>
          <cell r="EP45">
            <v>1.416666666666671</v>
          </cell>
          <cell r="EQ45">
            <v>2.450000000000006</v>
          </cell>
          <cell r="ER45">
            <v>2.450000000000006</v>
          </cell>
          <cell r="ES45">
            <v>2.8500000000000072</v>
          </cell>
          <cell r="ET45">
            <v>2.8500000000000072</v>
          </cell>
          <cell r="EU45">
            <v>3.9333333333333393</v>
          </cell>
          <cell r="EV45">
            <v>3.9333333333333393</v>
          </cell>
          <cell r="EW45">
            <v>3.9333333333333393</v>
          </cell>
          <cell r="EX45">
            <v>3.9333333333333393</v>
          </cell>
          <cell r="EY45">
            <v>3.9333333333333393</v>
          </cell>
          <cell r="EZ45">
            <v>3.9333333333333393</v>
          </cell>
          <cell r="FA45">
            <v>4.100000000000005</v>
          </cell>
          <cell r="FB45">
            <v>4.100000000000005</v>
          </cell>
          <cell r="FC45">
            <v>4.100000000000005</v>
          </cell>
          <cell r="FD45">
            <v>5.600000000000005</v>
          </cell>
          <cell r="FE45">
            <v>5.600000000000005</v>
          </cell>
          <cell r="FF45">
            <v>5.600000000000005</v>
          </cell>
          <cell r="FG45">
            <v>5.600000000000005</v>
          </cell>
          <cell r="FH45">
            <v>5.600000000000005</v>
          </cell>
          <cell r="FI45">
            <v>5.600000000000005</v>
          </cell>
          <cell r="FJ45">
            <v>90.350000000000165</v>
          </cell>
        </row>
        <row r="46">
          <cell r="ED46" t="str">
            <v>KPTJDZ015</v>
          </cell>
          <cell r="EE46">
            <v>0</v>
          </cell>
          <cell r="EF46">
            <v>0</v>
          </cell>
          <cell r="EG46">
            <v>0</v>
          </cell>
          <cell r="EH46">
            <v>0</v>
          </cell>
          <cell r="EI46">
            <v>0</v>
          </cell>
          <cell r="EJ46">
            <v>0</v>
          </cell>
          <cell r="EK46">
            <v>0</v>
          </cell>
          <cell r="EL46">
            <v>0</v>
          </cell>
          <cell r="EM46">
            <v>0</v>
          </cell>
          <cell r="EN46">
            <v>0</v>
          </cell>
          <cell r="EO46">
            <v>0</v>
          </cell>
          <cell r="EP46">
            <v>0</v>
          </cell>
          <cell r="EQ46">
            <v>0</v>
          </cell>
          <cell r="ER46">
            <v>0</v>
          </cell>
          <cell r="ES46">
            <v>0</v>
          </cell>
          <cell r="ET46">
            <v>0</v>
          </cell>
          <cell r="EU46">
            <v>0</v>
          </cell>
          <cell r="EV46">
            <v>0</v>
          </cell>
          <cell r="EW46">
            <v>0</v>
          </cell>
          <cell r="EX46">
            <v>0</v>
          </cell>
          <cell r="EY46">
            <v>0</v>
          </cell>
          <cell r="EZ46">
            <v>0</v>
          </cell>
          <cell r="FA46">
            <v>0</v>
          </cell>
          <cell r="FB46">
            <v>0</v>
          </cell>
          <cell r="FC46">
            <v>0</v>
          </cell>
          <cell r="FD46">
            <v>0</v>
          </cell>
          <cell r="FE46">
            <v>0</v>
          </cell>
          <cell r="FF46">
            <v>0</v>
          </cell>
          <cell r="FG46">
            <v>0</v>
          </cell>
          <cell r="FH46">
            <v>0</v>
          </cell>
          <cell r="FI46">
            <v>0</v>
          </cell>
          <cell r="FJ46">
            <v>0</v>
          </cell>
        </row>
        <row r="47">
          <cell r="ED47" t="str">
            <v>KPTJDZ016</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row>
        <row r="48">
          <cell r="ED48" t="str">
            <v>KPTJDZ017</v>
          </cell>
          <cell r="EE48">
            <v>0</v>
          </cell>
          <cell r="EF48">
            <v>0</v>
          </cell>
          <cell r="EG48">
            <v>0</v>
          </cell>
          <cell r="EH48">
            <v>0</v>
          </cell>
          <cell r="EI48">
            <v>0</v>
          </cell>
          <cell r="EJ48">
            <v>0</v>
          </cell>
          <cell r="EK48">
            <v>0</v>
          </cell>
          <cell r="EL48">
            <v>0</v>
          </cell>
          <cell r="EM48">
            <v>1.2500000000000009</v>
          </cell>
          <cell r="EN48">
            <v>1.2500000000000009</v>
          </cell>
          <cell r="EO48">
            <v>1.2500000000000009</v>
          </cell>
          <cell r="EP48">
            <v>1.2500000000000009</v>
          </cell>
          <cell r="EQ48">
            <v>1.2500000000000009</v>
          </cell>
          <cell r="ER48">
            <v>1.2500000000000009</v>
          </cell>
          <cell r="ES48">
            <v>1.2500000000000009</v>
          </cell>
          <cell r="ET48">
            <v>1.2500000000000009</v>
          </cell>
          <cell r="EU48">
            <v>1.2500000000000009</v>
          </cell>
          <cell r="EV48">
            <v>1.2500000000000009</v>
          </cell>
          <cell r="EW48">
            <v>1.3333333333333339</v>
          </cell>
          <cell r="EX48">
            <v>1.3333333333333339</v>
          </cell>
          <cell r="EY48">
            <v>2.9166666666665915</v>
          </cell>
          <cell r="EZ48">
            <v>2.9166666666665915</v>
          </cell>
          <cell r="FA48">
            <v>2.9166666666665915</v>
          </cell>
          <cell r="FB48">
            <v>2.9166666666665915</v>
          </cell>
          <cell r="FC48">
            <v>3.1666666666665906</v>
          </cell>
          <cell r="FD48">
            <v>3.1666666666665906</v>
          </cell>
          <cell r="FE48">
            <v>3.1666666666665906</v>
          </cell>
          <cell r="FF48">
            <v>3.1666666666665906</v>
          </cell>
          <cell r="FG48">
            <v>3.1666666666665906</v>
          </cell>
          <cell r="FH48">
            <v>3.1666666666665906</v>
          </cell>
          <cell r="FI48">
            <v>3.1666666666665906</v>
          </cell>
          <cell r="FJ48">
            <v>48.99999999999919</v>
          </cell>
        </row>
        <row r="49">
          <cell r="ED49" t="str">
            <v>KPTJEX018</v>
          </cell>
          <cell r="EE49">
            <v>0</v>
          </cell>
          <cell r="EF49">
            <v>0</v>
          </cell>
          <cell r="EG49">
            <v>0</v>
          </cell>
          <cell r="EH49">
            <v>0</v>
          </cell>
          <cell r="EI49">
            <v>0</v>
          </cell>
          <cell r="EJ49">
            <v>0</v>
          </cell>
          <cell r="EK49">
            <v>0</v>
          </cell>
          <cell r="EL49">
            <v>0</v>
          </cell>
          <cell r="EM49">
            <v>0</v>
          </cell>
          <cell r="EN49">
            <v>0</v>
          </cell>
          <cell r="EO49">
            <v>0</v>
          </cell>
          <cell r="EP49">
            <v>0</v>
          </cell>
          <cell r="EQ49">
            <v>0</v>
          </cell>
          <cell r="ER49">
            <v>0</v>
          </cell>
          <cell r="ES49">
            <v>0</v>
          </cell>
          <cell r="ET49">
            <v>0</v>
          </cell>
          <cell r="EU49">
            <v>0</v>
          </cell>
          <cell r="EV49">
            <v>0</v>
          </cell>
          <cell r="EW49">
            <v>0</v>
          </cell>
          <cell r="EX49">
            <v>0</v>
          </cell>
          <cell r="EY49">
            <v>0</v>
          </cell>
          <cell r="EZ49">
            <v>0</v>
          </cell>
          <cell r="FA49">
            <v>0</v>
          </cell>
          <cell r="FB49">
            <v>0</v>
          </cell>
          <cell r="FC49">
            <v>0</v>
          </cell>
          <cell r="FD49">
            <v>0</v>
          </cell>
          <cell r="FE49">
            <v>0</v>
          </cell>
          <cell r="FF49">
            <v>0</v>
          </cell>
          <cell r="FG49">
            <v>0</v>
          </cell>
          <cell r="FH49">
            <v>0</v>
          </cell>
          <cell r="FI49">
            <v>0</v>
          </cell>
          <cell r="FJ49">
            <v>0</v>
          </cell>
        </row>
        <row r="50">
          <cell r="ED50" t="str">
            <v>KPTJCP019</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row>
        <row r="51">
          <cell r="ED51" t="str">
            <v>KPTJDZ020</v>
          </cell>
          <cell r="EE51">
            <v>0.38333333333333464</v>
          </cell>
          <cell r="EF51">
            <v>0.38333333333333464</v>
          </cell>
          <cell r="EG51">
            <v>17.933333333333337</v>
          </cell>
          <cell r="EH51">
            <v>24.016666666666673</v>
          </cell>
          <cell r="EI51">
            <v>24.016666666666673</v>
          </cell>
          <cell r="EJ51">
            <v>24.016666666666673</v>
          </cell>
          <cell r="EK51">
            <v>24.016666666666673</v>
          </cell>
          <cell r="EL51">
            <v>24.016666666666673</v>
          </cell>
          <cell r="EM51">
            <v>24.016666666666673</v>
          </cell>
          <cell r="EN51">
            <v>24.266666666666673</v>
          </cell>
          <cell r="EO51">
            <v>24.266666666666673</v>
          </cell>
          <cell r="EP51">
            <v>24.266666666666673</v>
          </cell>
          <cell r="EQ51">
            <v>24.266666666666673</v>
          </cell>
          <cell r="ER51">
            <v>24.266666666666673</v>
          </cell>
          <cell r="ES51">
            <v>24.266666666666673</v>
          </cell>
          <cell r="ET51">
            <v>24.266666666666673</v>
          </cell>
          <cell r="EU51">
            <v>24.266666666666673</v>
          </cell>
          <cell r="EV51">
            <v>24.266666666666673</v>
          </cell>
          <cell r="EW51">
            <v>24.266666666666673</v>
          </cell>
          <cell r="EX51">
            <v>24.266666666666673</v>
          </cell>
          <cell r="EY51">
            <v>24.266666666666673</v>
          </cell>
          <cell r="EZ51">
            <v>24.266666666666673</v>
          </cell>
          <cell r="FA51">
            <v>24.266666666666673</v>
          </cell>
          <cell r="FB51">
            <v>24.38333333333334</v>
          </cell>
          <cell r="FC51">
            <v>24.38333333333334</v>
          </cell>
          <cell r="FD51">
            <v>24.38333333333334</v>
          </cell>
          <cell r="FE51">
            <v>30.13333333333334</v>
          </cell>
          <cell r="FF51">
            <v>30.13333333333334</v>
          </cell>
          <cell r="FG51">
            <v>30.13333333333334</v>
          </cell>
          <cell r="FH51">
            <v>30.13333333333334</v>
          </cell>
          <cell r="FI51">
            <v>30.13333333333334</v>
          </cell>
          <cell r="FJ51">
            <v>726.34999999999991</v>
          </cell>
        </row>
        <row r="52">
          <cell r="ED52" t="str">
            <v>KPTJDZ021</v>
          </cell>
          <cell r="EE52">
            <v>0</v>
          </cell>
          <cell r="EF52">
            <v>0</v>
          </cell>
          <cell r="EG52">
            <v>0</v>
          </cell>
          <cell r="EH52">
            <v>0</v>
          </cell>
          <cell r="EI52">
            <v>0</v>
          </cell>
          <cell r="EJ52">
            <v>0</v>
          </cell>
          <cell r="EK52">
            <v>0</v>
          </cell>
          <cell r="EL52">
            <v>0</v>
          </cell>
          <cell r="EM52">
            <v>0</v>
          </cell>
          <cell r="EN52">
            <v>1.0833333333333712</v>
          </cell>
          <cell r="EO52">
            <v>1.3333333333333703</v>
          </cell>
          <cell r="EP52">
            <v>1.3333333333333703</v>
          </cell>
          <cell r="EQ52">
            <v>1.3333333333333703</v>
          </cell>
          <cell r="ER52">
            <v>1.3333333333333703</v>
          </cell>
          <cell r="ES52">
            <v>1.3333333333333703</v>
          </cell>
          <cell r="ET52">
            <v>1.8333333333333686</v>
          </cell>
          <cell r="EU52">
            <v>1.8333333333333686</v>
          </cell>
          <cell r="EV52">
            <v>1.8333333333333686</v>
          </cell>
          <cell r="EW52">
            <v>1.9166666666667016</v>
          </cell>
          <cell r="EX52">
            <v>2.5000000000000351</v>
          </cell>
          <cell r="EY52">
            <v>2.5000000000000351</v>
          </cell>
          <cell r="EZ52">
            <v>3.7500000000000346</v>
          </cell>
          <cell r="FA52">
            <v>3.7500000000000346</v>
          </cell>
          <cell r="FB52">
            <v>3.7500000000000346</v>
          </cell>
          <cell r="FC52">
            <v>5.1500000000000368</v>
          </cell>
          <cell r="FD52">
            <v>5.1500000000000368</v>
          </cell>
          <cell r="FE52">
            <v>5.5666666666667037</v>
          </cell>
          <cell r="FF52">
            <v>5.6666666666667034</v>
          </cell>
          <cell r="FG52">
            <v>5.6666666666667034</v>
          </cell>
          <cell r="FH52">
            <v>5.6666666666667034</v>
          </cell>
          <cell r="FI52">
            <v>5.6666666666667034</v>
          </cell>
          <cell r="FJ52">
            <v>69.950000000000784</v>
          </cell>
        </row>
        <row r="53">
          <cell r="ED53" t="str">
            <v>KPLMEX001</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0.16666666666666607</v>
          </cell>
          <cell r="EW53">
            <v>0.16666666666666607</v>
          </cell>
          <cell r="EX53">
            <v>0.16666666666666607</v>
          </cell>
          <cell r="EY53">
            <v>0.16666666666666607</v>
          </cell>
          <cell r="EZ53">
            <v>0.16666666666666607</v>
          </cell>
          <cell r="FA53">
            <v>0.16666666666666607</v>
          </cell>
          <cell r="FB53">
            <v>0.16666666666666607</v>
          </cell>
          <cell r="FC53">
            <v>0.16666666666666607</v>
          </cell>
          <cell r="FD53">
            <v>0.16666666666666607</v>
          </cell>
          <cell r="FE53">
            <v>0.16666666666666607</v>
          </cell>
          <cell r="FF53">
            <v>0.16666666666666607</v>
          </cell>
          <cell r="FG53">
            <v>0.16666666666666607</v>
          </cell>
          <cell r="FH53">
            <v>0.16666666666666607</v>
          </cell>
          <cell r="FI53">
            <v>0.16666666666666607</v>
          </cell>
          <cell r="FJ53">
            <v>2.333333333333325</v>
          </cell>
        </row>
        <row r="54">
          <cell r="ED54" t="str">
            <v>KPLMEX002</v>
          </cell>
          <cell r="EE54">
            <v>0</v>
          </cell>
          <cell r="EF54">
            <v>0</v>
          </cell>
          <cell r="EG54">
            <v>0</v>
          </cell>
          <cell r="EH54">
            <v>0</v>
          </cell>
          <cell r="EI54">
            <v>0</v>
          </cell>
          <cell r="EJ54">
            <v>0</v>
          </cell>
          <cell r="EK54">
            <v>0</v>
          </cell>
          <cell r="EL54">
            <v>8.3333333333333037E-2</v>
          </cell>
          <cell r="EM54">
            <v>8.3333333333333037E-2</v>
          </cell>
          <cell r="EN54">
            <v>8.3333333333333037E-2</v>
          </cell>
          <cell r="EO54">
            <v>8.3333333333333037E-2</v>
          </cell>
          <cell r="EP54">
            <v>8.3333333333333037E-2</v>
          </cell>
          <cell r="EQ54">
            <v>8.3333333333333037E-2</v>
          </cell>
          <cell r="ER54">
            <v>8.3333333333333037E-2</v>
          </cell>
          <cell r="ES54">
            <v>8.3333333333333037E-2</v>
          </cell>
          <cell r="ET54">
            <v>8.3333333333333037E-2</v>
          </cell>
          <cell r="EU54">
            <v>8.3333333333333037E-2</v>
          </cell>
          <cell r="EV54">
            <v>8.3333333333333037E-2</v>
          </cell>
          <cell r="EW54">
            <v>8.3333333333333037E-2</v>
          </cell>
          <cell r="EX54">
            <v>1.416666666666667</v>
          </cell>
          <cell r="EY54">
            <v>1.416666666666667</v>
          </cell>
          <cell r="EZ54">
            <v>18.333333333333332</v>
          </cell>
          <cell r="FA54">
            <v>42.333333333333329</v>
          </cell>
          <cell r="FB54">
            <v>51.749999999999993</v>
          </cell>
          <cell r="FC54">
            <v>51.749999999999993</v>
          </cell>
          <cell r="FD54">
            <v>52.166666666666657</v>
          </cell>
          <cell r="FE54">
            <v>52.166666666666657</v>
          </cell>
          <cell r="FF54">
            <v>52.166666666666657</v>
          </cell>
          <cell r="FG54">
            <v>52.166666666666657</v>
          </cell>
          <cell r="FH54">
            <v>52.166666666666657</v>
          </cell>
          <cell r="FI54">
            <v>52.166666666666657</v>
          </cell>
          <cell r="FJ54">
            <v>480.99999999999989</v>
          </cell>
        </row>
        <row r="55">
          <cell r="ED55" t="str">
            <v>KPLMEX003</v>
          </cell>
          <cell r="EE55">
            <v>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0.49999999999999956</v>
          </cell>
          <cell r="FE55">
            <v>0.49999999999999956</v>
          </cell>
          <cell r="FF55">
            <v>0.49999999999999956</v>
          </cell>
          <cell r="FG55">
            <v>0.49999999999999956</v>
          </cell>
          <cell r="FH55">
            <v>0.49999999999999956</v>
          </cell>
          <cell r="FI55">
            <v>0.49999999999999956</v>
          </cell>
          <cell r="FJ55">
            <v>2.9999999999999973</v>
          </cell>
        </row>
        <row r="56">
          <cell r="ED56" t="str">
            <v>KPLMCP004</v>
          </cell>
          <cell r="EE56">
            <v>0</v>
          </cell>
          <cell r="EF56">
            <v>0</v>
          </cell>
          <cell r="EG56">
            <v>0</v>
          </cell>
          <cell r="EH56">
            <v>1.2500000000000009</v>
          </cell>
          <cell r="EI56">
            <v>1.2500000000000009</v>
          </cell>
          <cell r="EJ56">
            <v>1.2500000000000009</v>
          </cell>
          <cell r="EK56">
            <v>1.2500000000000009</v>
          </cell>
          <cell r="EL56">
            <v>1.2500000000000009</v>
          </cell>
          <cell r="EM56">
            <v>1.2500000000000009</v>
          </cell>
          <cell r="EN56">
            <v>2.0833333333333313</v>
          </cell>
          <cell r="EO56">
            <v>3.0833333333333317</v>
          </cell>
          <cell r="EP56">
            <v>3.0833333333333317</v>
          </cell>
          <cell r="EQ56">
            <v>3.0833333333333317</v>
          </cell>
          <cell r="ER56">
            <v>3.0833333333333317</v>
          </cell>
          <cell r="ES56">
            <v>4.4999999999999973</v>
          </cell>
          <cell r="ET56">
            <v>4.4999999999999973</v>
          </cell>
          <cell r="EU56">
            <v>7.9999999999999973</v>
          </cell>
          <cell r="EV56">
            <v>8.9999999999999964</v>
          </cell>
          <cell r="EW56">
            <v>10.349999999999998</v>
          </cell>
          <cell r="EX56">
            <v>10.349999999999998</v>
          </cell>
          <cell r="EY56">
            <v>10.349999999999998</v>
          </cell>
          <cell r="EZ56">
            <v>10.349999999999998</v>
          </cell>
          <cell r="FA56">
            <v>10.349999999999998</v>
          </cell>
          <cell r="FB56">
            <v>10.349999999999998</v>
          </cell>
          <cell r="FC56">
            <v>10.349999999999998</v>
          </cell>
          <cell r="FD56">
            <v>10.349999999999998</v>
          </cell>
          <cell r="FE56">
            <v>10.349999999999998</v>
          </cell>
          <cell r="FF56">
            <v>10.349999999999998</v>
          </cell>
          <cell r="FG56">
            <v>10.349999999999998</v>
          </cell>
          <cell r="FH56">
            <v>10.349999999999998</v>
          </cell>
          <cell r="FI56">
            <v>10.349999999999998</v>
          </cell>
          <cell r="FJ56">
            <v>182.46666666666658</v>
          </cell>
        </row>
        <row r="57">
          <cell r="ED57" t="str">
            <v>KPLMCP005</v>
          </cell>
          <cell r="EE57">
            <v>0</v>
          </cell>
          <cell r="EF57">
            <v>1.0000000000000004</v>
          </cell>
          <cell r="EG57">
            <v>3.1666666666666661</v>
          </cell>
          <cell r="EH57">
            <v>3.1666666666666661</v>
          </cell>
          <cell r="EI57">
            <v>3.1666666666666661</v>
          </cell>
          <cell r="EJ57">
            <v>3.1666666666666661</v>
          </cell>
          <cell r="EK57">
            <v>3.1666666666666661</v>
          </cell>
          <cell r="EL57">
            <v>3.1666666666666661</v>
          </cell>
          <cell r="EM57">
            <v>6.6666666666666661</v>
          </cell>
          <cell r="EN57">
            <v>8.8333333333333321</v>
          </cell>
          <cell r="EO57">
            <v>8.8333333333333321</v>
          </cell>
          <cell r="EP57">
            <v>8.8333333333333321</v>
          </cell>
          <cell r="EQ57">
            <v>8.8333333333333321</v>
          </cell>
          <cell r="ER57">
            <v>8.8333333333333321</v>
          </cell>
          <cell r="ES57">
            <v>8.8333333333333321</v>
          </cell>
          <cell r="ET57">
            <v>8.8333333333333321</v>
          </cell>
          <cell r="EU57">
            <v>9.0833333333333321</v>
          </cell>
          <cell r="EV57">
            <v>9.0833333333333321</v>
          </cell>
          <cell r="EW57">
            <v>9.0833333333333321</v>
          </cell>
          <cell r="EX57">
            <v>9.0833333333333321</v>
          </cell>
          <cell r="EY57">
            <v>9.0833333333333321</v>
          </cell>
          <cell r="EZ57">
            <v>9.0833333333333321</v>
          </cell>
          <cell r="FA57">
            <v>9.9166666666666643</v>
          </cell>
          <cell r="FB57">
            <v>9.9166666666666643</v>
          </cell>
          <cell r="FC57">
            <v>9.9166666666666643</v>
          </cell>
          <cell r="FD57">
            <v>9.9166666666666643</v>
          </cell>
          <cell r="FE57">
            <v>9.9166666666666643</v>
          </cell>
          <cell r="FF57">
            <v>9.9166666666666643</v>
          </cell>
          <cell r="FG57">
            <v>9.9166666666666643</v>
          </cell>
          <cell r="FH57">
            <v>9.9166666666666643</v>
          </cell>
          <cell r="FI57">
            <v>9.9166666666666643</v>
          </cell>
          <cell r="FJ57">
            <v>232.24999999999986</v>
          </cell>
        </row>
        <row r="64">
          <cell r="ED64" t="str">
            <v>KPTJEX023</v>
          </cell>
          <cell r="EE64">
            <v>23</v>
          </cell>
          <cell r="EF64">
            <v>47</v>
          </cell>
          <cell r="EG64">
            <v>71</v>
          </cell>
          <cell r="EH64">
            <v>95</v>
          </cell>
          <cell r="EI64">
            <v>119</v>
          </cell>
          <cell r="EJ64">
            <v>143</v>
          </cell>
          <cell r="EK64">
            <v>167</v>
          </cell>
          <cell r="EL64">
            <v>191</v>
          </cell>
          <cell r="EM64">
            <v>215</v>
          </cell>
          <cell r="EN64">
            <v>235.5</v>
          </cell>
          <cell r="EO64">
            <v>259.5</v>
          </cell>
          <cell r="EP64">
            <v>272</v>
          </cell>
          <cell r="EQ64">
            <v>295</v>
          </cell>
          <cell r="ER64">
            <v>312.5</v>
          </cell>
          <cell r="ES64">
            <v>333</v>
          </cell>
          <cell r="ET64">
            <v>354.5</v>
          </cell>
          <cell r="EU64">
            <v>378.5</v>
          </cell>
          <cell r="EV64">
            <v>402.5</v>
          </cell>
          <cell r="EW64">
            <v>420</v>
          </cell>
          <cell r="EX64">
            <v>444</v>
          </cell>
          <cell r="EY64">
            <v>468</v>
          </cell>
          <cell r="EZ64">
            <v>489</v>
          </cell>
          <cell r="FA64">
            <v>510</v>
          </cell>
          <cell r="FB64">
            <v>517</v>
          </cell>
          <cell r="FC64">
            <v>535</v>
          </cell>
          <cell r="FD64">
            <v>552</v>
          </cell>
          <cell r="FE64">
            <v>566</v>
          </cell>
          <cell r="FF64">
            <v>581</v>
          </cell>
          <cell r="FG64">
            <v>602.95000000000005</v>
          </cell>
          <cell r="FH64">
            <v>619.75</v>
          </cell>
          <cell r="FI64">
            <v>638.25</v>
          </cell>
          <cell r="FJ64">
            <v>10856.95</v>
          </cell>
        </row>
        <row r="65">
          <cell r="ED65" t="str">
            <v>KPTJEX003</v>
          </cell>
          <cell r="EE65">
            <v>24</v>
          </cell>
          <cell r="EF65">
            <v>48</v>
          </cell>
          <cell r="EG65">
            <v>72</v>
          </cell>
          <cell r="EH65">
            <v>96</v>
          </cell>
          <cell r="EI65">
            <v>120</v>
          </cell>
          <cell r="EJ65">
            <v>144</v>
          </cell>
          <cell r="EK65">
            <v>168</v>
          </cell>
          <cell r="EL65">
            <v>192</v>
          </cell>
          <cell r="EM65">
            <v>216</v>
          </cell>
          <cell r="EN65">
            <v>240</v>
          </cell>
          <cell r="EO65">
            <v>264</v>
          </cell>
          <cell r="EP65">
            <v>288</v>
          </cell>
          <cell r="EQ65">
            <v>312</v>
          </cell>
          <cell r="ER65">
            <v>336</v>
          </cell>
          <cell r="ES65">
            <v>360</v>
          </cell>
          <cell r="ET65">
            <v>384</v>
          </cell>
          <cell r="EU65">
            <v>408</v>
          </cell>
          <cell r="EV65">
            <v>432</v>
          </cell>
          <cell r="EW65">
            <v>456</v>
          </cell>
          <cell r="EX65">
            <v>480</v>
          </cell>
          <cell r="EY65">
            <v>504</v>
          </cell>
          <cell r="EZ65">
            <v>528</v>
          </cell>
          <cell r="FA65">
            <v>552</v>
          </cell>
          <cell r="FB65">
            <v>576</v>
          </cell>
          <cell r="FC65">
            <v>600</v>
          </cell>
          <cell r="FD65">
            <v>624</v>
          </cell>
          <cell r="FE65">
            <v>648</v>
          </cell>
          <cell r="FF65">
            <v>672</v>
          </cell>
          <cell r="FG65">
            <v>696</v>
          </cell>
          <cell r="FH65">
            <v>720</v>
          </cell>
          <cell r="FI65">
            <v>744</v>
          </cell>
          <cell r="FJ65">
            <v>11904</v>
          </cell>
        </row>
        <row r="66">
          <cell r="ED66" t="str">
            <v>KPTJDZ004</v>
          </cell>
          <cell r="EE66">
            <v>0</v>
          </cell>
          <cell r="EF66">
            <v>0</v>
          </cell>
          <cell r="EG66">
            <v>0</v>
          </cell>
          <cell r="EH66">
            <v>0</v>
          </cell>
          <cell r="EI66">
            <v>0</v>
          </cell>
          <cell r="EJ66">
            <v>0</v>
          </cell>
          <cell r="EK66">
            <v>0</v>
          </cell>
          <cell r="EL66">
            <v>0</v>
          </cell>
          <cell r="EM66">
            <v>0</v>
          </cell>
          <cell r="EN66">
            <v>0</v>
          </cell>
          <cell r="EO66">
            <v>0</v>
          </cell>
          <cell r="EP66">
            <v>0</v>
          </cell>
          <cell r="EQ66">
            <v>0</v>
          </cell>
          <cell r="ER66">
            <v>0</v>
          </cell>
          <cell r="ES66">
            <v>0</v>
          </cell>
          <cell r="ET66">
            <v>0</v>
          </cell>
          <cell r="EU66">
            <v>0</v>
          </cell>
          <cell r="EV66">
            <v>0</v>
          </cell>
          <cell r="EW66">
            <v>0</v>
          </cell>
          <cell r="EX66">
            <v>0</v>
          </cell>
          <cell r="EY66">
            <v>0</v>
          </cell>
          <cell r="EZ66">
            <v>0</v>
          </cell>
          <cell r="FA66">
            <v>0</v>
          </cell>
          <cell r="FB66">
            <v>0</v>
          </cell>
          <cell r="FC66">
            <v>0</v>
          </cell>
          <cell r="FD66">
            <v>0</v>
          </cell>
          <cell r="FE66">
            <v>0</v>
          </cell>
          <cell r="FF66">
            <v>0</v>
          </cell>
          <cell r="FG66">
            <v>0</v>
          </cell>
          <cell r="FH66">
            <v>0</v>
          </cell>
          <cell r="FI66">
            <v>0</v>
          </cell>
          <cell r="FJ66">
            <v>0</v>
          </cell>
        </row>
        <row r="67">
          <cell r="ED67" t="str">
            <v>KPTJDZ005</v>
          </cell>
          <cell r="EE67">
            <v>0</v>
          </cell>
          <cell r="EF67">
            <v>0</v>
          </cell>
          <cell r="EG67">
            <v>0</v>
          </cell>
          <cell r="EH67">
            <v>0</v>
          </cell>
          <cell r="EI67">
            <v>0</v>
          </cell>
          <cell r="EJ67">
            <v>0</v>
          </cell>
          <cell r="EK67">
            <v>0</v>
          </cell>
          <cell r="EL67">
            <v>0</v>
          </cell>
          <cell r="EM67">
            <v>0</v>
          </cell>
          <cell r="EN67">
            <v>22.25</v>
          </cell>
          <cell r="EO67">
            <v>46.25</v>
          </cell>
          <cell r="EP67">
            <v>70.25</v>
          </cell>
          <cell r="EQ67">
            <v>94.25</v>
          </cell>
          <cell r="ER67">
            <v>118.25</v>
          </cell>
          <cell r="ES67">
            <v>142.25</v>
          </cell>
          <cell r="ET67">
            <v>166.25</v>
          </cell>
          <cell r="EU67">
            <v>190.25</v>
          </cell>
          <cell r="EV67">
            <v>214.25</v>
          </cell>
          <cell r="EW67">
            <v>220.25</v>
          </cell>
          <cell r="EX67">
            <v>242.25</v>
          </cell>
          <cell r="EY67">
            <v>266.25</v>
          </cell>
          <cell r="EZ67">
            <v>290.25</v>
          </cell>
          <cell r="FA67">
            <v>314.25</v>
          </cell>
          <cell r="FB67">
            <v>338.25</v>
          </cell>
          <cell r="FC67">
            <v>345.25</v>
          </cell>
          <cell r="FD67">
            <v>360.25</v>
          </cell>
          <cell r="FE67">
            <v>375.25</v>
          </cell>
          <cell r="FF67">
            <v>389.25</v>
          </cell>
          <cell r="FG67">
            <v>412.81666666666666</v>
          </cell>
          <cell r="FH67">
            <v>436.81666666666666</v>
          </cell>
          <cell r="FI67">
            <v>460.81666666666666</v>
          </cell>
          <cell r="FJ67">
            <v>5516.2</v>
          </cell>
        </row>
        <row r="68">
          <cell r="ED68" t="str">
            <v>KPTJCP006</v>
          </cell>
          <cell r="EE68">
            <v>0</v>
          </cell>
          <cell r="EF68">
            <v>0</v>
          </cell>
          <cell r="EG68">
            <v>0</v>
          </cell>
          <cell r="EH68">
            <v>0</v>
          </cell>
          <cell r="EI68">
            <v>0</v>
          </cell>
          <cell r="EJ68">
            <v>0</v>
          </cell>
          <cell r="EK68">
            <v>0</v>
          </cell>
          <cell r="EL68">
            <v>0</v>
          </cell>
          <cell r="EM68">
            <v>0</v>
          </cell>
          <cell r="EN68">
            <v>0</v>
          </cell>
          <cell r="EO68">
            <v>0</v>
          </cell>
          <cell r="EP68">
            <v>0</v>
          </cell>
          <cell r="EQ68">
            <v>0</v>
          </cell>
          <cell r="ER68">
            <v>0</v>
          </cell>
          <cell r="ES68">
            <v>0</v>
          </cell>
          <cell r="ET68">
            <v>0</v>
          </cell>
          <cell r="EU68">
            <v>0</v>
          </cell>
          <cell r="EV68">
            <v>0</v>
          </cell>
          <cell r="EW68">
            <v>0</v>
          </cell>
          <cell r="EX68">
            <v>0</v>
          </cell>
          <cell r="EY68">
            <v>0</v>
          </cell>
          <cell r="EZ68">
            <v>0</v>
          </cell>
          <cell r="FA68">
            <v>0</v>
          </cell>
          <cell r="FB68">
            <v>0</v>
          </cell>
          <cell r="FC68">
            <v>0</v>
          </cell>
          <cell r="FD68">
            <v>0</v>
          </cell>
          <cell r="FE68">
            <v>0</v>
          </cell>
          <cell r="FF68">
            <v>0</v>
          </cell>
          <cell r="FG68">
            <v>0</v>
          </cell>
          <cell r="FH68">
            <v>0</v>
          </cell>
          <cell r="FI68">
            <v>0</v>
          </cell>
          <cell r="FJ68">
            <v>0</v>
          </cell>
        </row>
        <row r="69">
          <cell r="ED69" t="str">
            <v>KPTJEX007</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v>
          </cell>
          <cell r="EV69">
            <v>0</v>
          </cell>
          <cell r="EW69">
            <v>0</v>
          </cell>
          <cell r="EX69">
            <v>0</v>
          </cell>
          <cell r="EY69">
            <v>0</v>
          </cell>
          <cell r="EZ69">
            <v>0</v>
          </cell>
          <cell r="FA69">
            <v>0</v>
          </cell>
          <cell r="FB69">
            <v>0</v>
          </cell>
          <cell r="FC69">
            <v>0</v>
          </cell>
          <cell r="FD69">
            <v>0</v>
          </cell>
          <cell r="FE69">
            <v>0</v>
          </cell>
          <cell r="FF69">
            <v>0</v>
          </cell>
          <cell r="FG69">
            <v>0</v>
          </cell>
          <cell r="FH69">
            <v>0</v>
          </cell>
          <cell r="FI69">
            <v>0</v>
          </cell>
          <cell r="FJ69">
            <v>0</v>
          </cell>
        </row>
        <row r="70">
          <cell r="ED70" t="str">
            <v>KPTJDZ008</v>
          </cell>
          <cell r="EE70">
            <v>24</v>
          </cell>
          <cell r="EF70">
            <v>48</v>
          </cell>
          <cell r="EG70">
            <v>58.5</v>
          </cell>
          <cell r="EH70">
            <v>65</v>
          </cell>
          <cell r="EI70">
            <v>86</v>
          </cell>
          <cell r="EJ70">
            <v>110</v>
          </cell>
          <cell r="EK70">
            <v>122.25</v>
          </cell>
          <cell r="EL70">
            <v>132.58333333333334</v>
          </cell>
          <cell r="EM70">
            <v>137.5</v>
          </cell>
          <cell r="EN70">
            <v>144.41666666666666</v>
          </cell>
          <cell r="EO70">
            <v>150.16666666666666</v>
          </cell>
          <cell r="EP70">
            <v>155.41666666666666</v>
          </cell>
          <cell r="EQ70">
            <v>168.25</v>
          </cell>
          <cell r="ER70">
            <v>177.25</v>
          </cell>
          <cell r="ES70">
            <v>201.25</v>
          </cell>
          <cell r="ET70">
            <v>225.25</v>
          </cell>
          <cell r="EU70">
            <v>249.25</v>
          </cell>
          <cell r="EV70">
            <v>273.25</v>
          </cell>
          <cell r="EW70">
            <v>297.25</v>
          </cell>
          <cell r="EX70">
            <v>321.25</v>
          </cell>
          <cell r="EY70">
            <v>333.25</v>
          </cell>
          <cell r="EZ70">
            <v>337.58333333333331</v>
          </cell>
          <cell r="FA70">
            <v>345.08333333333331</v>
          </cell>
          <cell r="FB70">
            <v>349.18333333333334</v>
          </cell>
          <cell r="FC70">
            <v>364.01666666666665</v>
          </cell>
          <cell r="FD70">
            <v>370.01666666666665</v>
          </cell>
          <cell r="FE70">
            <v>374.43333333333334</v>
          </cell>
          <cell r="FF70">
            <v>379.56666666666666</v>
          </cell>
          <cell r="FG70">
            <v>403.56666666666666</v>
          </cell>
          <cell r="FH70">
            <v>427.56666666666666</v>
          </cell>
          <cell r="FI70">
            <v>451.56666666666666</v>
          </cell>
          <cell r="FJ70">
            <v>7282.6666666666661</v>
          </cell>
        </row>
        <row r="71">
          <cell r="ED71" t="str">
            <v>KPTJEX009</v>
          </cell>
          <cell r="EE71">
            <v>0</v>
          </cell>
          <cell r="EF71">
            <v>3.3333333334063298E-2</v>
          </cell>
          <cell r="EG71">
            <v>8.0333333333340633</v>
          </cell>
          <cell r="EH71">
            <v>13.200000000000692</v>
          </cell>
          <cell r="EI71">
            <v>20.200000000000692</v>
          </cell>
          <cell r="EJ71">
            <v>44.200000000000692</v>
          </cell>
          <cell r="EK71">
            <v>63.033333333334028</v>
          </cell>
          <cell r="EL71">
            <v>71.033333333334028</v>
          </cell>
          <cell r="EM71">
            <v>78.316666666667359</v>
          </cell>
          <cell r="EN71">
            <v>83.833333333334025</v>
          </cell>
          <cell r="EO71">
            <v>91.999999999999972</v>
          </cell>
          <cell r="EP71">
            <v>94.816666666668084</v>
          </cell>
          <cell r="EQ71">
            <v>100.11666666666736</v>
          </cell>
          <cell r="ER71">
            <v>106.61666666666736</v>
          </cell>
          <cell r="ES71">
            <v>112.85000000000069</v>
          </cell>
          <cell r="ET71">
            <v>117.60000000000069</v>
          </cell>
          <cell r="EU71">
            <v>121.83333333333476</v>
          </cell>
          <cell r="EV71">
            <v>129.63333333333404</v>
          </cell>
          <cell r="EW71">
            <v>132.13333333333404</v>
          </cell>
          <cell r="EX71">
            <v>132.13333333333404</v>
          </cell>
          <cell r="EY71">
            <v>138.63333333333404</v>
          </cell>
          <cell r="EZ71">
            <v>149.80000000000069</v>
          </cell>
          <cell r="FA71">
            <v>159.80000000000069</v>
          </cell>
          <cell r="FB71">
            <v>170.88333333333404</v>
          </cell>
          <cell r="FC71">
            <v>178.88333333333404</v>
          </cell>
          <cell r="FD71">
            <v>181.3666666666681</v>
          </cell>
          <cell r="FE71">
            <v>184.16666666666737</v>
          </cell>
          <cell r="FF71">
            <v>189.566666666667</v>
          </cell>
          <cell r="FG71">
            <v>213.566666666667</v>
          </cell>
          <cell r="FH71">
            <v>237.566666666667</v>
          </cell>
          <cell r="FI71">
            <v>261.566666666667</v>
          </cell>
          <cell r="FJ71">
            <v>3587.4166666666883</v>
          </cell>
        </row>
        <row r="72">
          <cell r="ED72" t="str">
            <v>KPTJEX010</v>
          </cell>
          <cell r="EE72">
            <v>24</v>
          </cell>
          <cell r="EF72">
            <v>48</v>
          </cell>
          <cell r="EG72">
            <v>72</v>
          </cell>
          <cell r="EH72">
            <v>96</v>
          </cell>
          <cell r="EI72">
            <v>120</v>
          </cell>
          <cell r="EJ72">
            <v>144</v>
          </cell>
          <cell r="EK72">
            <v>168</v>
          </cell>
          <cell r="EL72">
            <v>192</v>
          </cell>
          <cell r="EM72">
            <v>216</v>
          </cell>
          <cell r="EN72">
            <v>240</v>
          </cell>
          <cell r="EO72">
            <v>264</v>
          </cell>
          <cell r="EP72">
            <v>288</v>
          </cell>
          <cell r="EQ72">
            <v>312</v>
          </cell>
          <cell r="ER72">
            <v>336</v>
          </cell>
          <cell r="ES72">
            <v>360</v>
          </cell>
          <cell r="ET72">
            <v>384</v>
          </cell>
          <cell r="EU72">
            <v>408</v>
          </cell>
          <cell r="EV72">
            <v>432</v>
          </cell>
          <cell r="EW72">
            <v>456</v>
          </cell>
          <cell r="EX72">
            <v>480</v>
          </cell>
          <cell r="EY72">
            <v>504</v>
          </cell>
          <cell r="EZ72">
            <v>528</v>
          </cell>
          <cell r="FA72">
            <v>552</v>
          </cell>
          <cell r="FB72">
            <v>576</v>
          </cell>
          <cell r="FC72">
            <v>600</v>
          </cell>
          <cell r="FD72">
            <v>624</v>
          </cell>
          <cell r="FE72">
            <v>648</v>
          </cell>
          <cell r="FF72">
            <v>672</v>
          </cell>
          <cell r="FG72">
            <v>696</v>
          </cell>
          <cell r="FH72">
            <v>720</v>
          </cell>
          <cell r="FI72">
            <v>744</v>
          </cell>
          <cell r="FJ72">
            <v>11904</v>
          </cell>
        </row>
        <row r="73">
          <cell r="ED73" t="str">
            <v>KPTJDZ011</v>
          </cell>
          <cell r="EE73">
            <v>24</v>
          </cell>
          <cell r="EF73">
            <v>48</v>
          </cell>
          <cell r="EG73">
            <v>72</v>
          </cell>
          <cell r="EH73">
            <v>86.5</v>
          </cell>
          <cell r="EI73">
            <v>110</v>
          </cell>
          <cell r="EJ73">
            <v>134</v>
          </cell>
          <cell r="EK73">
            <v>147</v>
          </cell>
          <cell r="EL73">
            <v>154.74999999999983</v>
          </cell>
          <cell r="EM73">
            <v>159.55000000000001</v>
          </cell>
          <cell r="EN73">
            <v>175.8</v>
          </cell>
          <cell r="EO73">
            <v>190.3</v>
          </cell>
          <cell r="EP73">
            <v>204.63333333333335</v>
          </cell>
          <cell r="EQ73">
            <v>223.93333333333354</v>
          </cell>
          <cell r="ER73">
            <v>240.68333333333354</v>
          </cell>
          <cell r="ES73">
            <v>251.10000000000002</v>
          </cell>
          <cell r="ET73">
            <v>258.35000000000002</v>
          </cell>
          <cell r="EU73">
            <v>263.85000000000002</v>
          </cell>
          <cell r="EV73">
            <v>283.85000000000002</v>
          </cell>
          <cell r="EW73">
            <v>296.85000000000002</v>
          </cell>
          <cell r="EX73">
            <v>301.85000000000002</v>
          </cell>
          <cell r="EY73">
            <v>321.85000000000002</v>
          </cell>
          <cell r="EZ73">
            <v>326.76666666666671</v>
          </cell>
          <cell r="FA73">
            <v>343.90000000000003</v>
          </cell>
          <cell r="FB73">
            <v>348.8</v>
          </cell>
          <cell r="FC73">
            <v>352.8</v>
          </cell>
          <cell r="FD73">
            <v>368.8</v>
          </cell>
          <cell r="FE73">
            <v>372.4666666666667</v>
          </cell>
          <cell r="FF73">
            <v>389.4666666666667</v>
          </cell>
          <cell r="FG73">
            <v>413.4666666666667</v>
          </cell>
          <cell r="FH73">
            <v>437.4666666666667</v>
          </cell>
          <cell r="FI73">
            <v>461.4666666666667</v>
          </cell>
          <cell r="FJ73">
            <v>7764.2500000000018</v>
          </cell>
        </row>
        <row r="74">
          <cell r="ED74" t="str">
            <v>KPTJDZ012</v>
          </cell>
          <cell r="EE74">
            <v>24</v>
          </cell>
          <cell r="EF74">
            <v>48</v>
          </cell>
          <cell r="EG74">
            <v>72</v>
          </cell>
          <cell r="EH74">
            <v>96</v>
          </cell>
          <cell r="EI74">
            <v>115.5</v>
          </cell>
          <cell r="EJ74">
            <v>139.5</v>
          </cell>
          <cell r="EK74">
            <v>163.5</v>
          </cell>
          <cell r="EL74">
            <v>180.25</v>
          </cell>
          <cell r="EM74">
            <v>203.25</v>
          </cell>
          <cell r="EN74">
            <v>208.58333333333334</v>
          </cell>
          <cell r="EO74">
            <v>214.08333333333334</v>
          </cell>
          <cell r="EP74">
            <v>219.08333333333334</v>
          </cell>
          <cell r="EQ74">
            <v>224.08333333333334</v>
          </cell>
          <cell r="ER74">
            <v>233.51666666666668</v>
          </cell>
          <cell r="ES74">
            <v>241.51666666666668</v>
          </cell>
          <cell r="ET74">
            <v>247.01666666666668</v>
          </cell>
          <cell r="EU74">
            <v>262.01666666666665</v>
          </cell>
          <cell r="EV74">
            <v>272.41666666666629</v>
          </cell>
          <cell r="EW74">
            <v>280.01666666666665</v>
          </cell>
          <cell r="EX74">
            <v>301.01666666666665</v>
          </cell>
          <cell r="EY74">
            <v>325.01666666666665</v>
          </cell>
          <cell r="EZ74">
            <v>349.01666666666665</v>
          </cell>
          <cell r="FA74">
            <v>354.61666666666702</v>
          </cell>
          <cell r="FB74">
            <v>372.01666666666665</v>
          </cell>
          <cell r="FC74">
            <v>375.51666666666665</v>
          </cell>
          <cell r="FD74">
            <v>379.01666666666665</v>
          </cell>
          <cell r="FE74">
            <v>383.01666666666665</v>
          </cell>
          <cell r="FF74">
            <v>393.13333333333344</v>
          </cell>
          <cell r="FG74">
            <v>417.13333333333344</v>
          </cell>
          <cell r="FH74">
            <v>441.13333333333344</v>
          </cell>
          <cell r="FI74">
            <v>465.13333333333344</v>
          </cell>
          <cell r="FJ74">
            <v>8000.0999999999976</v>
          </cell>
        </row>
        <row r="75">
          <cell r="ED75" t="str">
            <v>KPTJDZ022</v>
          </cell>
          <cell r="EE75">
            <v>11</v>
          </cell>
          <cell r="EF75">
            <v>15.833333333333336</v>
          </cell>
          <cell r="EG75">
            <v>22.333333333333336</v>
          </cell>
          <cell r="EH75">
            <v>27.833333333333336</v>
          </cell>
          <cell r="EI75">
            <v>40.666666666666671</v>
          </cell>
          <cell r="EJ75">
            <v>64.666666666666671</v>
          </cell>
          <cell r="EK75">
            <v>78.666666666666671</v>
          </cell>
          <cell r="EL75">
            <v>90.666666666666671</v>
          </cell>
          <cell r="EM75">
            <v>103.66666666666667</v>
          </cell>
          <cell r="EN75">
            <v>108.16666666666667</v>
          </cell>
          <cell r="EO75">
            <v>118.36666666666666</v>
          </cell>
          <cell r="EP75">
            <v>129.38333333333335</v>
          </cell>
          <cell r="EQ75">
            <v>143.05000000000001</v>
          </cell>
          <cell r="ER75">
            <v>151.05000000000001</v>
          </cell>
          <cell r="ES75">
            <v>156.65</v>
          </cell>
          <cell r="ET75">
            <v>163.65</v>
          </cell>
          <cell r="EU75">
            <v>170.06666666666666</v>
          </cell>
          <cell r="EV75">
            <v>194.06666666666666</v>
          </cell>
          <cell r="EW75">
            <v>210.56666666666666</v>
          </cell>
          <cell r="EX75">
            <v>231.56666666666666</v>
          </cell>
          <cell r="EY75">
            <v>255.56666666666666</v>
          </cell>
          <cell r="EZ75">
            <v>269.56666666666666</v>
          </cell>
          <cell r="FA75">
            <v>282.89999999999998</v>
          </cell>
          <cell r="FB75">
            <v>303.39999999999998</v>
          </cell>
          <cell r="FC75">
            <v>322.89999999999998</v>
          </cell>
          <cell r="FD75">
            <v>326.89999999999998</v>
          </cell>
          <cell r="FE75">
            <v>344.9</v>
          </cell>
          <cell r="FF75">
            <v>361.9</v>
          </cell>
          <cell r="FG75">
            <v>385.9</v>
          </cell>
          <cell r="FH75">
            <v>409.9</v>
          </cell>
          <cell r="FI75">
            <v>433.9</v>
          </cell>
          <cell r="FJ75">
            <v>5929.6499999999987</v>
          </cell>
        </row>
        <row r="76">
          <cell r="ED76" t="str">
            <v>KPTJDZ015</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0</v>
          </cell>
          <cell r="FI76">
            <v>0</v>
          </cell>
          <cell r="FJ76">
            <v>0</v>
          </cell>
        </row>
        <row r="77">
          <cell r="ED77" t="str">
            <v>KPTJDZ016</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0</v>
          </cell>
          <cell r="FI77">
            <v>0</v>
          </cell>
          <cell r="FJ77">
            <v>0</v>
          </cell>
        </row>
        <row r="78">
          <cell r="ED78" t="str">
            <v>KPTJDZ017</v>
          </cell>
          <cell r="EE78">
            <v>6</v>
          </cell>
          <cell r="EF78">
            <v>10.5</v>
          </cell>
          <cell r="EG78">
            <v>17</v>
          </cell>
          <cell r="EH78">
            <v>24.599999999999909</v>
          </cell>
          <cell r="EI78">
            <v>45.5</v>
          </cell>
          <cell r="EJ78">
            <v>69.5</v>
          </cell>
          <cell r="EK78">
            <v>82</v>
          </cell>
          <cell r="EL78">
            <v>92</v>
          </cell>
          <cell r="EM78">
            <v>110.75</v>
          </cell>
          <cell r="EN78">
            <v>134.75</v>
          </cell>
          <cell r="EO78">
            <v>158.75</v>
          </cell>
          <cell r="EP78">
            <v>182.75</v>
          </cell>
          <cell r="EQ78">
            <v>197.25</v>
          </cell>
          <cell r="ER78">
            <v>221.25</v>
          </cell>
          <cell r="ES78">
            <v>245.25</v>
          </cell>
          <cell r="ET78">
            <v>265.75</v>
          </cell>
          <cell r="EU78">
            <v>289.75</v>
          </cell>
          <cell r="EV78">
            <v>312.75</v>
          </cell>
          <cell r="EW78">
            <v>316.66666666666669</v>
          </cell>
          <cell r="EX78">
            <v>320.66666666666669</v>
          </cell>
          <cell r="EY78">
            <v>328.08333333333343</v>
          </cell>
          <cell r="EZ78">
            <v>333.08333333333343</v>
          </cell>
          <cell r="FA78">
            <v>339.58333333333343</v>
          </cell>
          <cell r="FB78">
            <v>344.58333333333343</v>
          </cell>
          <cell r="FC78">
            <v>349.83333333333343</v>
          </cell>
          <cell r="FD78">
            <v>353.83333333333343</v>
          </cell>
          <cell r="FE78">
            <v>368.83333333333343</v>
          </cell>
          <cell r="FF78">
            <v>374.83333333333343</v>
          </cell>
          <cell r="FG78">
            <v>398.83333333333343</v>
          </cell>
          <cell r="FH78">
            <v>422.83333333333343</v>
          </cell>
          <cell r="FI78">
            <v>446.83333333333343</v>
          </cell>
          <cell r="FJ78">
            <v>7164.5999999999976</v>
          </cell>
        </row>
        <row r="79">
          <cell r="ED79" t="str">
            <v>KPTJEX018</v>
          </cell>
          <cell r="EE79">
            <v>24</v>
          </cell>
          <cell r="EF79">
            <v>48</v>
          </cell>
          <cell r="EG79">
            <v>72</v>
          </cell>
          <cell r="EH79">
            <v>96</v>
          </cell>
          <cell r="EI79">
            <v>120</v>
          </cell>
          <cell r="EJ79">
            <v>144</v>
          </cell>
          <cell r="EK79">
            <v>168</v>
          </cell>
          <cell r="EL79">
            <v>192</v>
          </cell>
          <cell r="EM79">
            <v>216</v>
          </cell>
          <cell r="EN79">
            <v>240</v>
          </cell>
          <cell r="EO79">
            <v>264</v>
          </cell>
          <cell r="EP79">
            <v>288</v>
          </cell>
          <cell r="EQ79">
            <v>312</v>
          </cell>
          <cell r="ER79">
            <v>336</v>
          </cell>
          <cell r="ES79">
            <v>360</v>
          </cell>
          <cell r="ET79">
            <v>384</v>
          </cell>
          <cell r="EU79">
            <v>408</v>
          </cell>
          <cell r="EV79">
            <v>432</v>
          </cell>
          <cell r="EW79">
            <v>456</v>
          </cell>
          <cell r="EX79">
            <v>480</v>
          </cell>
          <cell r="EY79">
            <v>504</v>
          </cell>
          <cell r="EZ79">
            <v>528</v>
          </cell>
          <cell r="FA79">
            <v>552</v>
          </cell>
          <cell r="FB79">
            <v>576</v>
          </cell>
          <cell r="FC79">
            <v>600</v>
          </cell>
          <cell r="FD79">
            <v>624</v>
          </cell>
          <cell r="FE79">
            <v>648</v>
          </cell>
          <cell r="FF79">
            <v>672</v>
          </cell>
          <cell r="FG79">
            <v>696</v>
          </cell>
          <cell r="FH79">
            <v>720</v>
          </cell>
          <cell r="FI79">
            <v>744</v>
          </cell>
          <cell r="FJ79">
            <v>11904</v>
          </cell>
        </row>
        <row r="80">
          <cell r="ED80" t="str">
            <v>KPTJCP019</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row>
        <row r="81">
          <cell r="ED81" t="str">
            <v>KPTJDZ020</v>
          </cell>
          <cell r="EE81">
            <v>4.6166666666666671</v>
          </cell>
          <cell r="EF81">
            <v>9.6166666666666671</v>
          </cell>
          <cell r="EG81">
            <v>16.066666666666666</v>
          </cell>
          <cell r="EH81">
            <v>29.483333333333334</v>
          </cell>
          <cell r="EI81">
            <v>53.483333333333334</v>
          </cell>
          <cell r="EJ81">
            <v>77.483333333333334</v>
          </cell>
          <cell r="EK81">
            <v>101.48333333333333</v>
          </cell>
          <cell r="EL81">
            <v>120.98333333333333</v>
          </cell>
          <cell r="EM81">
            <v>136.98333333333335</v>
          </cell>
          <cell r="EN81">
            <v>142.5333333333333</v>
          </cell>
          <cell r="EO81">
            <v>148.23333333333335</v>
          </cell>
          <cell r="EP81">
            <v>152.73333333333335</v>
          </cell>
          <cell r="EQ81">
            <v>157.73333333333335</v>
          </cell>
          <cell r="ER81">
            <v>172.73333333333335</v>
          </cell>
          <cell r="ES81">
            <v>175.73333333333335</v>
          </cell>
          <cell r="ET81">
            <v>179.73333333333335</v>
          </cell>
          <cell r="EU81">
            <v>196.73333333333335</v>
          </cell>
          <cell r="EV81">
            <v>208.73333333333335</v>
          </cell>
          <cell r="EW81">
            <v>232.73333333333335</v>
          </cell>
          <cell r="EX81">
            <v>256.73333333333335</v>
          </cell>
          <cell r="EY81">
            <v>280.73333333333335</v>
          </cell>
          <cell r="EZ81">
            <v>304.73333333333335</v>
          </cell>
          <cell r="FA81">
            <v>328.73333333333335</v>
          </cell>
          <cell r="FB81">
            <v>335.31666666666672</v>
          </cell>
          <cell r="FC81">
            <v>340.41666666666663</v>
          </cell>
          <cell r="FD81">
            <v>346.11666666666667</v>
          </cell>
          <cell r="FE81">
            <v>363.36666666666667</v>
          </cell>
          <cell r="FF81">
            <v>366.26666666666677</v>
          </cell>
          <cell r="FG81">
            <v>390.26666666666677</v>
          </cell>
          <cell r="FH81">
            <v>414.26666666666677</v>
          </cell>
          <cell r="FI81">
            <v>438.26666666666677</v>
          </cell>
          <cell r="FJ81">
            <v>6483.0500000000011</v>
          </cell>
        </row>
        <row r="82">
          <cell r="ED82" t="str">
            <v>KPTJDZ021</v>
          </cell>
          <cell r="EE82">
            <v>7</v>
          </cell>
          <cell r="EF82">
            <v>31</v>
          </cell>
          <cell r="EG82">
            <v>55</v>
          </cell>
          <cell r="EH82">
            <v>79</v>
          </cell>
          <cell r="EI82">
            <v>103</v>
          </cell>
          <cell r="EJ82">
            <v>127</v>
          </cell>
          <cell r="EK82">
            <v>145</v>
          </cell>
          <cell r="EL82">
            <v>159</v>
          </cell>
          <cell r="EM82">
            <v>171.5</v>
          </cell>
          <cell r="EN82">
            <v>179.91666666666663</v>
          </cell>
          <cell r="EO82">
            <v>186.66666666666663</v>
          </cell>
          <cell r="EP82">
            <v>197.66666666666663</v>
          </cell>
          <cell r="EQ82">
            <v>210.66666666666663</v>
          </cell>
          <cell r="ER82">
            <v>225.66666666666663</v>
          </cell>
          <cell r="ES82">
            <v>241.66666666666663</v>
          </cell>
          <cell r="ET82">
            <v>252.16666666666663</v>
          </cell>
          <cell r="EU82">
            <v>264.16666666666663</v>
          </cell>
          <cell r="EV82">
            <v>288.16666666666663</v>
          </cell>
          <cell r="EW82">
            <v>302.08333333333331</v>
          </cell>
          <cell r="EX82">
            <v>308.5</v>
          </cell>
          <cell r="EY82">
            <v>314.5</v>
          </cell>
          <cell r="EZ82">
            <v>318.25</v>
          </cell>
          <cell r="FA82">
            <v>325.25</v>
          </cell>
          <cell r="FB82">
            <v>329.25</v>
          </cell>
          <cell r="FC82">
            <v>332.35</v>
          </cell>
          <cell r="FD82">
            <v>346.85</v>
          </cell>
          <cell r="FE82">
            <v>350.43333333333334</v>
          </cell>
          <cell r="FF82">
            <v>359.83333333333331</v>
          </cell>
          <cell r="FG82">
            <v>383.83333333333331</v>
          </cell>
          <cell r="FH82">
            <v>407.83333333333331</v>
          </cell>
          <cell r="FI82">
            <v>431.83333333333331</v>
          </cell>
          <cell r="FJ82">
            <v>7435.0499999999984</v>
          </cell>
        </row>
        <row r="83">
          <cell r="ED83" t="str">
            <v>KPLMEX001</v>
          </cell>
          <cell r="EE83">
            <v>24</v>
          </cell>
          <cell r="EF83">
            <v>48</v>
          </cell>
          <cell r="EG83">
            <v>72</v>
          </cell>
          <cell r="EH83">
            <v>96</v>
          </cell>
          <cell r="EI83">
            <v>120</v>
          </cell>
          <cell r="EJ83">
            <v>144</v>
          </cell>
          <cell r="EK83">
            <v>168</v>
          </cell>
          <cell r="EL83">
            <v>192</v>
          </cell>
          <cell r="EM83">
            <v>216</v>
          </cell>
          <cell r="EN83">
            <v>231.5</v>
          </cell>
          <cell r="EO83">
            <v>237.5</v>
          </cell>
          <cell r="EP83">
            <v>243</v>
          </cell>
          <cell r="EQ83">
            <v>252.5</v>
          </cell>
          <cell r="ER83">
            <v>262</v>
          </cell>
          <cell r="ES83">
            <v>269</v>
          </cell>
          <cell r="ET83">
            <v>278</v>
          </cell>
          <cell r="EU83">
            <v>284</v>
          </cell>
          <cell r="EV83">
            <v>290.33333333333331</v>
          </cell>
          <cell r="EW83">
            <v>296.33333333333331</v>
          </cell>
          <cell r="EX83">
            <v>301.33333333333331</v>
          </cell>
          <cell r="EY83">
            <v>316.83333333333331</v>
          </cell>
          <cell r="EZ83">
            <v>321.33333333333331</v>
          </cell>
          <cell r="FA83">
            <v>326.33333333333331</v>
          </cell>
          <cell r="FB83">
            <v>333.83333333333331</v>
          </cell>
          <cell r="FC83">
            <v>348.33333333333331</v>
          </cell>
          <cell r="FD83">
            <v>352.83333333333331</v>
          </cell>
          <cell r="FE83">
            <v>358.83333333333331</v>
          </cell>
          <cell r="FF83">
            <v>364.33333333333331</v>
          </cell>
          <cell r="FG83">
            <v>388.33333333333331</v>
          </cell>
          <cell r="FH83">
            <v>412.33333333333331</v>
          </cell>
          <cell r="FI83">
            <v>436.33333333333331</v>
          </cell>
          <cell r="FJ83">
            <v>7985.1666666666642</v>
          </cell>
        </row>
        <row r="84">
          <cell r="ED84" t="str">
            <v>KPLMEX002</v>
          </cell>
          <cell r="EE84">
            <v>6</v>
          </cell>
          <cell r="EF84">
            <v>15.5</v>
          </cell>
          <cell r="EG84">
            <v>35.5</v>
          </cell>
          <cell r="EH84">
            <v>49.5</v>
          </cell>
          <cell r="EI84">
            <v>66.5</v>
          </cell>
          <cell r="EJ84">
            <v>90.5</v>
          </cell>
          <cell r="EK84">
            <v>106.5</v>
          </cell>
          <cell r="EL84">
            <v>113.41666666666667</v>
          </cell>
          <cell r="EM84">
            <v>118.41666666666667</v>
          </cell>
          <cell r="EN84">
            <v>126.41666666666667</v>
          </cell>
          <cell r="EO84">
            <v>132.91666666666669</v>
          </cell>
          <cell r="EP84">
            <v>138.41666666666669</v>
          </cell>
          <cell r="EQ84">
            <v>148.41666666666669</v>
          </cell>
          <cell r="ER84">
            <v>159.41666666666669</v>
          </cell>
          <cell r="ES84">
            <v>165.41666666666669</v>
          </cell>
          <cell r="ET84">
            <v>180.41666666666669</v>
          </cell>
          <cell r="EU84">
            <v>193.41666666666669</v>
          </cell>
          <cell r="EV84">
            <v>208.41666666666669</v>
          </cell>
          <cell r="EW84">
            <v>223.41666666666669</v>
          </cell>
          <cell r="EX84">
            <v>227.18333333333325</v>
          </cell>
          <cell r="EY84">
            <v>243.08333333333334</v>
          </cell>
          <cell r="EZ84">
            <v>244.16666666666669</v>
          </cell>
          <cell r="FA84">
            <v>244.16666666666669</v>
          </cell>
          <cell r="FB84">
            <v>248.45000000000007</v>
          </cell>
          <cell r="FC84">
            <v>253.75000000000003</v>
          </cell>
          <cell r="FD84">
            <v>258.33333333333337</v>
          </cell>
          <cell r="FE84">
            <v>264.33333333333337</v>
          </cell>
          <cell r="FF84">
            <v>270.33333333333337</v>
          </cell>
          <cell r="FG84">
            <v>294.33333333333337</v>
          </cell>
          <cell r="FH84">
            <v>318.33333333333337</v>
          </cell>
          <cell r="FI84">
            <v>342.33333333333337</v>
          </cell>
          <cell r="FJ84">
            <v>5487.2999999999993</v>
          </cell>
        </row>
        <row r="85">
          <cell r="ED85" t="str">
            <v>KPLMEX003</v>
          </cell>
          <cell r="EE85">
            <v>8.2000000000000455</v>
          </cell>
          <cell r="EF85">
            <v>23.200000000000045</v>
          </cell>
          <cell r="EG85">
            <v>32.200000000000045</v>
          </cell>
          <cell r="EH85">
            <v>41.200000000000045</v>
          </cell>
          <cell r="EI85">
            <v>65.200000000000045</v>
          </cell>
          <cell r="EJ85">
            <v>89.200000000000045</v>
          </cell>
          <cell r="EK85">
            <v>113.20000000000005</v>
          </cell>
          <cell r="EL85">
            <v>121.20000000000005</v>
          </cell>
          <cell r="EM85">
            <v>137.20000000000005</v>
          </cell>
          <cell r="EN85">
            <v>145.70000000000005</v>
          </cell>
          <cell r="EO85">
            <v>169.70000000000005</v>
          </cell>
          <cell r="EP85">
            <v>191.20000000000005</v>
          </cell>
          <cell r="EQ85">
            <v>212.20000000000005</v>
          </cell>
          <cell r="ER85">
            <v>234.20000000000005</v>
          </cell>
          <cell r="ES85">
            <v>258.20000000000005</v>
          </cell>
          <cell r="ET85">
            <v>282.20000000000005</v>
          </cell>
          <cell r="EU85">
            <v>306.20000000000005</v>
          </cell>
          <cell r="EV85">
            <v>330.20000000000005</v>
          </cell>
          <cell r="EW85">
            <v>354.20000000000005</v>
          </cell>
          <cell r="EX85">
            <v>378.20000000000005</v>
          </cell>
          <cell r="EY85">
            <v>390.70000000000005</v>
          </cell>
          <cell r="EZ85">
            <v>394.20000000000005</v>
          </cell>
          <cell r="FA85">
            <v>399.70000000000005</v>
          </cell>
          <cell r="FB85">
            <v>405.20000000000005</v>
          </cell>
          <cell r="FC85">
            <v>424.40000000000009</v>
          </cell>
          <cell r="FD85">
            <v>439.20000000000005</v>
          </cell>
          <cell r="FE85">
            <v>449.70000000000005</v>
          </cell>
          <cell r="FF85">
            <v>463.70000000000005</v>
          </cell>
          <cell r="FG85">
            <v>477.70000000000005</v>
          </cell>
          <cell r="FH85">
            <v>501.70000000000005</v>
          </cell>
          <cell r="FI85">
            <v>525.70000000000005</v>
          </cell>
          <cell r="FJ85">
            <v>8364.8999999999978</v>
          </cell>
        </row>
        <row r="86">
          <cell r="ED86" t="str">
            <v>KPLMCP004</v>
          </cell>
          <cell r="EE86">
            <v>24</v>
          </cell>
          <cell r="EF86">
            <v>45</v>
          </cell>
          <cell r="EG86">
            <v>59</v>
          </cell>
          <cell r="EH86">
            <v>77.75</v>
          </cell>
          <cell r="EI86">
            <v>101.75</v>
          </cell>
          <cell r="EJ86">
            <v>125.75</v>
          </cell>
          <cell r="EK86">
            <v>149.75</v>
          </cell>
          <cell r="EL86">
            <v>170.75</v>
          </cell>
          <cell r="EM86">
            <v>191.75</v>
          </cell>
          <cell r="EN86">
            <v>204.91666666666666</v>
          </cell>
          <cell r="EO86">
            <v>216.91666666666666</v>
          </cell>
          <cell r="EP86">
            <v>227.91666666666666</v>
          </cell>
          <cell r="EQ86">
            <v>251.91666666666666</v>
          </cell>
          <cell r="ER86">
            <v>269.91666666666663</v>
          </cell>
          <cell r="ES86">
            <v>287.49999999999994</v>
          </cell>
          <cell r="ET86">
            <v>307.49999999999994</v>
          </cell>
          <cell r="EU86">
            <v>315.99999999999994</v>
          </cell>
          <cell r="EV86">
            <v>335.99999999999994</v>
          </cell>
          <cell r="EW86">
            <v>348.64999999999992</v>
          </cell>
          <cell r="EX86">
            <v>363.14999999999992</v>
          </cell>
          <cell r="EY86">
            <v>384.64999999999992</v>
          </cell>
          <cell r="EZ86">
            <v>394.64999999999992</v>
          </cell>
          <cell r="FA86">
            <v>418.64999999999992</v>
          </cell>
          <cell r="FB86">
            <v>434.64999999999992</v>
          </cell>
          <cell r="FC86">
            <v>451.64999999999992</v>
          </cell>
          <cell r="FD86">
            <v>468.64999999999992</v>
          </cell>
          <cell r="FE86">
            <v>481.64999999999992</v>
          </cell>
          <cell r="FF86">
            <v>499.64999999999992</v>
          </cell>
          <cell r="FG86">
            <v>523.64999999999986</v>
          </cell>
          <cell r="FH86">
            <v>547.64999999999986</v>
          </cell>
          <cell r="FI86">
            <v>571.64999999999986</v>
          </cell>
          <cell r="FJ86">
            <v>9253.033333333331</v>
          </cell>
        </row>
        <row r="87">
          <cell r="ED87" t="str">
            <v>KPLMCP005</v>
          </cell>
          <cell r="EE87">
            <v>16.799999999999955</v>
          </cell>
          <cell r="EF87">
            <v>29.5</v>
          </cell>
          <cell r="EG87">
            <v>49.833333333333336</v>
          </cell>
          <cell r="EH87">
            <v>64.333333333333343</v>
          </cell>
          <cell r="EI87">
            <v>88.333333333333343</v>
          </cell>
          <cell r="EJ87">
            <v>112.33333333333334</v>
          </cell>
          <cell r="EK87">
            <v>136.33333333333334</v>
          </cell>
          <cell r="EL87">
            <v>149.03333333333339</v>
          </cell>
          <cell r="EM87">
            <v>167.33333333333334</v>
          </cell>
          <cell r="EN87">
            <v>176.86666666666673</v>
          </cell>
          <cell r="EO87">
            <v>188.06666666666666</v>
          </cell>
          <cell r="EP87">
            <v>199.36666666666673</v>
          </cell>
          <cell r="EQ87">
            <v>223.36666666666673</v>
          </cell>
          <cell r="ER87">
            <v>241.96666666666664</v>
          </cell>
          <cell r="ES87">
            <v>254.06666666666666</v>
          </cell>
          <cell r="ET87">
            <v>266.56666666666666</v>
          </cell>
          <cell r="EU87">
            <v>274.01666666666671</v>
          </cell>
          <cell r="EV87">
            <v>291.81666666666666</v>
          </cell>
          <cell r="EW87">
            <v>303.91666666666669</v>
          </cell>
          <cell r="EX87">
            <v>317.11666666666673</v>
          </cell>
          <cell r="EY87">
            <v>334.91666666666669</v>
          </cell>
          <cell r="EZ87">
            <v>343.01666666666671</v>
          </cell>
          <cell r="FA87">
            <v>358.88333333333333</v>
          </cell>
          <cell r="FB87">
            <v>377.98333333333335</v>
          </cell>
          <cell r="FC87">
            <v>389.18333333333339</v>
          </cell>
          <cell r="FD87">
            <v>401.48333333333335</v>
          </cell>
          <cell r="FE87">
            <v>412.88333333333333</v>
          </cell>
          <cell r="FF87">
            <v>430.98333333333335</v>
          </cell>
          <cell r="FG87">
            <v>454.98333333333335</v>
          </cell>
          <cell r="FH87">
            <v>478.98333333333335</v>
          </cell>
          <cell r="FI87">
            <v>502.98333333333335</v>
          </cell>
          <cell r="FJ87">
            <v>8037.2500000000018</v>
          </cell>
        </row>
        <row r="94">
          <cell r="ED94" t="str">
            <v>KPTJEX023</v>
          </cell>
          <cell r="EE94">
            <v>24</v>
          </cell>
          <cell r="EF94">
            <v>48</v>
          </cell>
          <cell r="EG94">
            <v>72</v>
          </cell>
          <cell r="EH94">
            <v>96</v>
          </cell>
          <cell r="EI94">
            <v>120</v>
          </cell>
          <cell r="EJ94">
            <v>144</v>
          </cell>
          <cell r="EK94">
            <v>168</v>
          </cell>
          <cell r="EL94">
            <v>192</v>
          </cell>
          <cell r="EM94">
            <v>216</v>
          </cell>
          <cell r="EN94">
            <v>240</v>
          </cell>
          <cell r="EO94">
            <v>264</v>
          </cell>
          <cell r="EP94">
            <v>288</v>
          </cell>
          <cell r="EQ94">
            <v>312</v>
          </cell>
          <cell r="ER94">
            <v>336</v>
          </cell>
          <cell r="ES94">
            <v>360</v>
          </cell>
          <cell r="ET94">
            <v>384</v>
          </cell>
          <cell r="EU94">
            <v>408</v>
          </cell>
          <cell r="EV94">
            <v>432</v>
          </cell>
          <cell r="EW94">
            <v>456</v>
          </cell>
          <cell r="EX94">
            <v>480</v>
          </cell>
          <cell r="EY94">
            <v>504</v>
          </cell>
          <cell r="EZ94">
            <v>528</v>
          </cell>
          <cell r="FA94">
            <v>552</v>
          </cell>
          <cell r="FB94">
            <v>576</v>
          </cell>
          <cell r="FC94">
            <v>600</v>
          </cell>
          <cell r="FD94">
            <v>624</v>
          </cell>
          <cell r="FE94">
            <v>648</v>
          </cell>
          <cell r="FF94">
            <v>672</v>
          </cell>
          <cell r="FG94">
            <v>696</v>
          </cell>
          <cell r="FH94">
            <v>720</v>
          </cell>
          <cell r="FI94">
            <v>744</v>
          </cell>
          <cell r="FJ94">
            <v>11904</v>
          </cell>
        </row>
        <row r="95">
          <cell r="ED95" t="str">
            <v>KPTJEX003</v>
          </cell>
          <cell r="EE95">
            <v>24</v>
          </cell>
          <cell r="EF95">
            <v>48</v>
          </cell>
          <cell r="EG95">
            <v>72</v>
          </cell>
          <cell r="EH95">
            <v>96</v>
          </cell>
          <cell r="EI95">
            <v>120</v>
          </cell>
          <cell r="EJ95">
            <v>144</v>
          </cell>
          <cell r="EK95">
            <v>168</v>
          </cell>
          <cell r="EL95">
            <v>192</v>
          </cell>
          <cell r="EM95">
            <v>216</v>
          </cell>
          <cell r="EN95">
            <v>240</v>
          </cell>
          <cell r="EO95">
            <v>264</v>
          </cell>
          <cell r="EP95">
            <v>288</v>
          </cell>
          <cell r="EQ95">
            <v>312</v>
          </cell>
          <cell r="ER95">
            <v>336</v>
          </cell>
          <cell r="ES95">
            <v>360</v>
          </cell>
          <cell r="ET95">
            <v>384</v>
          </cell>
          <cell r="EU95">
            <v>408</v>
          </cell>
          <cell r="EV95">
            <v>432</v>
          </cell>
          <cell r="EW95">
            <v>456</v>
          </cell>
          <cell r="EX95">
            <v>480</v>
          </cell>
          <cell r="EY95">
            <v>504</v>
          </cell>
          <cell r="EZ95">
            <v>528</v>
          </cell>
          <cell r="FA95">
            <v>552</v>
          </cell>
          <cell r="FB95">
            <v>576</v>
          </cell>
          <cell r="FC95">
            <v>600</v>
          </cell>
          <cell r="FD95">
            <v>624</v>
          </cell>
          <cell r="FE95">
            <v>648</v>
          </cell>
          <cell r="FF95">
            <v>672</v>
          </cell>
          <cell r="FG95">
            <v>696</v>
          </cell>
          <cell r="FH95">
            <v>720</v>
          </cell>
          <cell r="FI95">
            <v>744</v>
          </cell>
          <cell r="FJ95">
            <v>11904</v>
          </cell>
        </row>
        <row r="96">
          <cell r="ED96" t="str">
            <v>KPTJDZ004</v>
          </cell>
          <cell r="EE96">
            <v>0</v>
          </cell>
          <cell r="EF96">
            <v>0</v>
          </cell>
          <cell r="EG96">
            <v>0</v>
          </cell>
          <cell r="EH96">
            <v>0</v>
          </cell>
          <cell r="EI96">
            <v>0</v>
          </cell>
          <cell r="EJ96">
            <v>0</v>
          </cell>
          <cell r="EK96">
            <v>0</v>
          </cell>
          <cell r="EL96">
            <v>0</v>
          </cell>
          <cell r="EM96">
            <v>0</v>
          </cell>
          <cell r="EN96">
            <v>0</v>
          </cell>
          <cell r="EO96">
            <v>0</v>
          </cell>
          <cell r="EP96">
            <v>0</v>
          </cell>
          <cell r="EQ96">
            <v>0</v>
          </cell>
          <cell r="ER96">
            <v>0</v>
          </cell>
          <cell r="ES96">
            <v>0</v>
          </cell>
          <cell r="ET96">
            <v>0</v>
          </cell>
          <cell r="EU96">
            <v>0</v>
          </cell>
          <cell r="EV96">
            <v>0</v>
          </cell>
          <cell r="EW96">
            <v>0</v>
          </cell>
          <cell r="EX96">
            <v>0</v>
          </cell>
          <cell r="EY96">
            <v>0</v>
          </cell>
          <cell r="EZ96">
            <v>0</v>
          </cell>
          <cell r="FA96">
            <v>0</v>
          </cell>
          <cell r="FB96">
            <v>0</v>
          </cell>
          <cell r="FC96">
            <v>0</v>
          </cell>
          <cell r="FD96">
            <v>0</v>
          </cell>
          <cell r="FE96">
            <v>0</v>
          </cell>
          <cell r="FF96">
            <v>0</v>
          </cell>
          <cell r="FG96">
            <v>0</v>
          </cell>
          <cell r="FH96">
            <v>0</v>
          </cell>
          <cell r="FI96">
            <v>0</v>
          </cell>
          <cell r="FJ96">
            <v>0</v>
          </cell>
        </row>
        <row r="97">
          <cell r="ED97" t="str">
            <v>KPTJDZ005</v>
          </cell>
          <cell r="EE97">
            <v>24</v>
          </cell>
          <cell r="EF97">
            <v>48</v>
          </cell>
          <cell r="EG97">
            <v>72</v>
          </cell>
          <cell r="EH97">
            <v>96</v>
          </cell>
          <cell r="EI97">
            <v>120</v>
          </cell>
          <cell r="EJ97">
            <v>144</v>
          </cell>
          <cell r="EK97">
            <v>168</v>
          </cell>
          <cell r="EL97">
            <v>192</v>
          </cell>
          <cell r="EM97">
            <v>216</v>
          </cell>
          <cell r="EN97">
            <v>240</v>
          </cell>
          <cell r="EO97">
            <v>264</v>
          </cell>
          <cell r="EP97">
            <v>288</v>
          </cell>
          <cell r="EQ97">
            <v>312</v>
          </cell>
          <cell r="ER97">
            <v>336</v>
          </cell>
          <cell r="ES97">
            <v>360</v>
          </cell>
          <cell r="ET97">
            <v>384</v>
          </cell>
          <cell r="EU97">
            <v>408</v>
          </cell>
          <cell r="EV97">
            <v>432</v>
          </cell>
          <cell r="EW97">
            <v>456</v>
          </cell>
          <cell r="EX97">
            <v>480</v>
          </cell>
          <cell r="EY97">
            <v>504</v>
          </cell>
          <cell r="EZ97">
            <v>528</v>
          </cell>
          <cell r="FA97">
            <v>552</v>
          </cell>
          <cell r="FB97">
            <v>576</v>
          </cell>
          <cell r="FC97">
            <v>600</v>
          </cell>
          <cell r="FD97">
            <v>624</v>
          </cell>
          <cell r="FE97">
            <v>648</v>
          </cell>
          <cell r="FF97">
            <v>672</v>
          </cell>
          <cell r="FG97">
            <v>696</v>
          </cell>
          <cell r="FH97">
            <v>720</v>
          </cell>
          <cell r="FI97">
            <v>744</v>
          </cell>
          <cell r="FJ97">
            <v>11904</v>
          </cell>
        </row>
        <row r="98">
          <cell r="ED98" t="str">
            <v>KPTJCP006</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cell r="FD98">
            <v>0</v>
          </cell>
          <cell r="FE98">
            <v>0</v>
          </cell>
          <cell r="FF98">
            <v>0</v>
          </cell>
          <cell r="FG98">
            <v>0</v>
          </cell>
          <cell r="FH98">
            <v>0</v>
          </cell>
          <cell r="FI98">
            <v>0</v>
          </cell>
          <cell r="FJ98">
            <v>0</v>
          </cell>
        </row>
        <row r="99">
          <cell r="ED99" t="str">
            <v>KPTJEX007</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cell r="FD99">
            <v>0</v>
          </cell>
          <cell r="FE99">
            <v>0</v>
          </cell>
          <cell r="FF99">
            <v>0</v>
          </cell>
          <cell r="FG99">
            <v>0</v>
          </cell>
          <cell r="FH99">
            <v>0</v>
          </cell>
          <cell r="FI99">
            <v>0</v>
          </cell>
          <cell r="FJ99">
            <v>0</v>
          </cell>
        </row>
        <row r="100">
          <cell r="ED100" t="str">
            <v>KPTJDZ008</v>
          </cell>
          <cell r="EE100">
            <v>24</v>
          </cell>
          <cell r="EF100">
            <v>48</v>
          </cell>
          <cell r="EG100">
            <v>72</v>
          </cell>
          <cell r="EH100">
            <v>96</v>
          </cell>
          <cell r="EI100">
            <v>120</v>
          </cell>
          <cell r="EJ100">
            <v>144</v>
          </cell>
          <cell r="EK100">
            <v>168</v>
          </cell>
          <cell r="EL100">
            <v>192</v>
          </cell>
          <cell r="EM100">
            <v>216</v>
          </cell>
          <cell r="EN100">
            <v>240</v>
          </cell>
          <cell r="EO100">
            <v>264</v>
          </cell>
          <cell r="EP100">
            <v>288</v>
          </cell>
          <cell r="EQ100">
            <v>312</v>
          </cell>
          <cell r="ER100">
            <v>336</v>
          </cell>
          <cell r="ES100">
            <v>360</v>
          </cell>
          <cell r="ET100">
            <v>384</v>
          </cell>
          <cell r="EU100">
            <v>408</v>
          </cell>
          <cell r="EV100">
            <v>432</v>
          </cell>
          <cell r="EW100">
            <v>456</v>
          </cell>
          <cell r="EX100">
            <v>480</v>
          </cell>
          <cell r="EY100">
            <v>504</v>
          </cell>
          <cell r="EZ100">
            <v>528</v>
          </cell>
          <cell r="FA100">
            <v>552</v>
          </cell>
          <cell r="FB100">
            <v>576</v>
          </cell>
          <cell r="FC100">
            <v>600</v>
          </cell>
          <cell r="FD100">
            <v>624</v>
          </cell>
          <cell r="FE100">
            <v>648</v>
          </cell>
          <cell r="FF100">
            <v>672</v>
          </cell>
          <cell r="FG100">
            <v>696</v>
          </cell>
          <cell r="FH100">
            <v>720</v>
          </cell>
          <cell r="FI100">
            <v>744</v>
          </cell>
          <cell r="FJ100">
            <v>11904</v>
          </cell>
        </row>
        <row r="101">
          <cell r="ED101" t="str">
            <v>KPTJEX009</v>
          </cell>
          <cell r="EE101">
            <v>24</v>
          </cell>
          <cell r="EF101">
            <v>48</v>
          </cell>
          <cell r="EG101">
            <v>72</v>
          </cell>
          <cell r="EH101">
            <v>96</v>
          </cell>
          <cell r="EI101">
            <v>120</v>
          </cell>
          <cell r="EJ101">
            <v>144</v>
          </cell>
          <cell r="EK101">
            <v>168</v>
          </cell>
          <cell r="EL101">
            <v>192</v>
          </cell>
          <cell r="EM101">
            <v>216</v>
          </cell>
          <cell r="EN101">
            <v>240</v>
          </cell>
          <cell r="EO101">
            <v>264</v>
          </cell>
          <cell r="EP101">
            <v>288</v>
          </cell>
          <cell r="EQ101">
            <v>312</v>
          </cell>
          <cell r="ER101">
            <v>336</v>
          </cell>
          <cell r="ES101">
            <v>360</v>
          </cell>
          <cell r="ET101">
            <v>384</v>
          </cell>
          <cell r="EU101">
            <v>408</v>
          </cell>
          <cell r="EV101">
            <v>432</v>
          </cell>
          <cell r="EW101">
            <v>456</v>
          </cell>
          <cell r="EX101">
            <v>480</v>
          </cell>
          <cell r="EY101">
            <v>504</v>
          </cell>
          <cell r="EZ101">
            <v>528</v>
          </cell>
          <cell r="FA101">
            <v>552</v>
          </cell>
          <cell r="FB101">
            <v>576</v>
          </cell>
          <cell r="FC101">
            <v>600</v>
          </cell>
          <cell r="FD101">
            <v>624</v>
          </cell>
          <cell r="FE101">
            <v>648</v>
          </cell>
          <cell r="FF101">
            <v>672</v>
          </cell>
          <cell r="FG101">
            <v>696</v>
          </cell>
          <cell r="FH101">
            <v>720</v>
          </cell>
          <cell r="FI101">
            <v>744</v>
          </cell>
          <cell r="FJ101">
            <v>11904</v>
          </cell>
        </row>
        <row r="102">
          <cell r="ED102" t="str">
            <v>KPTJEX010</v>
          </cell>
          <cell r="EE102">
            <v>24</v>
          </cell>
          <cell r="EF102">
            <v>48</v>
          </cell>
          <cell r="EG102">
            <v>72</v>
          </cell>
          <cell r="EH102">
            <v>96</v>
          </cell>
          <cell r="EI102">
            <v>120</v>
          </cell>
          <cell r="EJ102">
            <v>144</v>
          </cell>
          <cell r="EK102">
            <v>168</v>
          </cell>
          <cell r="EL102">
            <v>192</v>
          </cell>
          <cell r="EM102">
            <v>216</v>
          </cell>
          <cell r="EN102">
            <v>240</v>
          </cell>
          <cell r="EO102">
            <v>264</v>
          </cell>
          <cell r="EP102">
            <v>288</v>
          </cell>
          <cell r="EQ102">
            <v>312</v>
          </cell>
          <cell r="ER102">
            <v>336</v>
          </cell>
          <cell r="ES102">
            <v>360</v>
          </cell>
          <cell r="ET102">
            <v>384</v>
          </cell>
          <cell r="EU102">
            <v>408</v>
          </cell>
          <cell r="EV102">
            <v>432</v>
          </cell>
          <cell r="EW102">
            <v>456</v>
          </cell>
          <cell r="EX102">
            <v>480</v>
          </cell>
          <cell r="EY102">
            <v>504</v>
          </cell>
          <cell r="EZ102">
            <v>528</v>
          </cell>
          <cell r="FA102">
            <v>552</v>
          </cell>
          <cell r="FB102">
            <v>576</v>
          </cell>
          <cell r="FC102">
            <v>600</v>
          </cell>
          <cell r="FD102">
            <v>624</v>
          </cell>
          <cell r="FE102">
            <v>648</v>
          </cell>
          <cell r="FF102">
            <v>672</v>
          </cell>
          <cell r="FG102">
            <v>696</v>
          </cell>
          <cell r="FH102">
            <v>720</v>
          </cell>
          <cell r="FI102">
            <v>744</v>
          </cell>
          <cell r="FJ102">
            <v>11904</v>
          </cell>
        </row>
        <row r="103">
          <cell r="ED103" t="str">
            <v>KPTJDZ011</v>
          </cell>
          <cell r="EE103">
            <v>24</v>
          </cell>
          <cell r="EF103">
            <v>48</v>
          </cell>
          <cell r="EG103">
            <v>72</v>
          </cell>
          <cell r="EH103">
            <v>96</v>
          </cell>
          <cell r="EI103">
            <v>120</v>
          </cell>
          <cell r="EJ103">
            <v>144</v>
          </cell>
          <cell r="EK103">
            <v>168</v>
          </cell>
          <cell r="EL103">
            <v>192</v>
          </cell>
          <cell r="EM103">
            <v>216</v>
          </cell>
          <cell r="EN103">
            <v>240</v>
          </cell>
          <cell r="EO103">
            <v>264</v>
          </cell>
          <cell r="EP103">
            <v>288</v>
          </cell>
          <cell r="EQ103">
            <v>312</v>
          </cell>
          <cell r="ER103">
            <v>336</v>
          </cell>
          <cell r="ES103">
            <v>360</v>
          </cell>
          <cell r="ET103">
            <v>384</v>
          </cell>
          <cell r="EU103">
            <v>408</v>
          </cell>
          <cell r="EV103">
            <v>432</v>
          </cell>
          <cell r="EW103">
            <v>456</v>
          </cell>
          <cell r="EX103">
            <v>480</v>
          </cell>
          <cell r="EY103">
            <v>504</v>
          </cell>
          <cell r="EZ103">
            <v>528</v>
          </cell>
          <cell r="FA103">
            <v>552</v>
          </cell>
          <cell r="FB103">
            <v>576</v>
          </cell>
          <cell r="FC103">
            <v>600</v>
          </cell>
          <cell r="FD103">
            <v>624</v>
          </cell>
          <cell r="FE103">
            <v>648</v>
          </cell>
          <cell r="FF103">
            <v>672</v>
          </cell>
          <cell r="FG103">
            <v>696</v>
          </cell>
          <cell r="FH103">
            <v>720</v>
          </cell>
          <cell r="FI103">
            <v>744</v>
          </cell>
          <cell r="FJ103">
            <v>11904</v>
          </cell>
        </row>
        <row r="104">
          <cell r="ED104" t="str">
            <v>KPTJDZ012</v>
          </cell>
          <cell r="EE104">
            <v>24</v>
          </cell>
          <cell r="EF104">
            <v>48</v>
          </cell>
          <cell r="EG104">
            <v>72</v>
          </cell>
          <cell r="EH104">
            <v>96</v>
          </cell>
          <cell r="EI104">
            <v>120</v>
          </cell>
          <cell r="EJ104">
            <v>144</v>
          </cell>
          <cell r="EK104">
            <v>168</v>
          </cell>
          <cell r="EL104">
            <v>192</v>
          </cell>
          <cell r="EM104">
            <v>216</v>
          </cell>
          <cell r="EN104">
            <v>240</v>
          </cell>
          <cell r="EO104">
            <v>264</v>
          </cell>
          <cell r="EP104">
            <v>288</v>
          </cell>
          <cell r="EQ104">
            <v>312</v>
          </cell>
          <cell r="ER104">
            <v>336</v>
          </cell>
          <cell r="ES104">
            <v>360</v>
          </cell>
          <cell r="ET104">
            <v>384</v>
          </cell>
          <cell r="EU104">
            <v>408</v>
          </cell>
          <cell r="EV104">
            <v>432</v>
          </cell>
          <cell r="EW104">
            <v>456</v>
          </cell>
          <cell r="EX104">
            <v>480</v>
          </cell>
          <cell r="EY104">
            <v>504</v>
          </cell>
          <cell r="EZ104">
            <v>528</v>
          </cell>
          <cell r="FA104">
            <v>552</v>
          </cell>
          <cell r="FB104">
            <v>576</v>
          </cell>
          <cell r="FC104">
            <v>600</v>
          </cell>
          <cell r="FD104">
            <v>624</v>
          </cell>
          <cell r="FE104">
            <v>648</v>
          </cell>
          <cell r="FF104">
            <v>672</v>
          </cell>
          <cell r="FG104">
            <v>696</v>
          </cell>
          <cell r="FH104">
            <v>720</v>
          </cell>
          <cell r="FI104">
            <v>744</v>
          </cell>
          <cell r="FJ104">
            <v>11904</v>
          </cell>
        </row>
        <row r="105">
          <cell r="ED105" t="str">
            <v>KPTJDZ022</v>
          </cell>
          <cell r="EE105">
            <v>24</v>
          </cell>
          <cell r="EF105">
            <v>48</v>
          </cell>
          <cell r="EG105">
            <v>72</v>
          </cell>
          <cell r="EH105">
            <v>96</v>
          </cell>
          <cell r="EI105">
            <v>120</v>
          </cell>
          <cell r="EJ105">
            <v>144</v>
          </cell>
          <cell r="EK105">
            <v>168</v>
          </cell>
          <cell r="EL105">
            <v>192</v>
          </cell>
          <cell r="EM105">
            <v>216</v>
          </cell>
          <cell r="EN105">
            <v>240</v>
          </cell>
          <cell r="EO105">
            <v>264</v>
          </cell>
          <cell r="EP105">
            <v>288</v>
          </cell>
          <cell r="EQ105">
            <v>312</v>
          </cell>
          <cell r="ER105">
            <v>336</v>
          </cell>
          <cell r="ES105">
            <v>360</v>
          </cell>
          <cell r="ET105">
            <v>384</v>
          </cell>
          <cell r="EU105">
            <v>408</v>
          </cell>
          <cell r="EV105">
            <v>432</v>
          </cell>
          <cell r="EW105">
            <v>456</v>
          </cell>
          <cell r="EX105">
            <v>480</v>
          </cell>
          <cell r="EY105">
            <v>504</v>
          </cell>
          <cell r="EZ105">
            <v>528</v>
          </cell>
          <cell r="FA105">
            <v>552</v>
          </cell>
          <cell r="FB105">
            <v>576</v>
          </cell>
          <cell r="FC105">
            <v>600</v>
          </cell>
          <cell r="FD105">
            <v>624</v>
          </cell>
          <cell r="FE105">
            <v>648</v>
          </cell>
          <cell r="FF105">
            <v>672</v>
          </cell>
          <cell r="FG105">
            <v>696</v>
          </cell>
          <cell r="FH105">
            <v>720</v>
          </cell>
          <cell r="FI105">
            <v>744</v>
          </cell>
          <cell r="FJ105">
            <v>11904</v>
          </cell>
        </row>
        <row r="106">
          <cell r="ED106" t="str">
            <v>KPTJDZ015</v>
          </cell>
          <cell r="EE106">
            <v>0</v>
          </cell>
          <cell r="EF106">
            <v>0</v>
          </cell>
          <cell r="EG106">
            <v>0</v>
          </cell>
          <cell r="EH106">
            <v>0</v>
          </cell>
          <cell r="EI106">
            <v>0</v>
          </cell>
          <cell r="EJ106">
            <v>0</v>
          </cell>
          <cell r="EK106">
            <v>0</v>
          </cell>
          <cell r="EL106">
            <v>0</v>
          </cell>
          <cell r="EM106">
            <v>0</v>
          </cell>
          <cell r="EN106">
            <v>0</v>
          </cell>
          <cell r="EO106">
            <v>0</v>
          </cell>
          <cell r="EP106">
            <v>0</v>
          </cell>
          <cell r="EQ106">
            <v>0</v>
          </cell>
          <cell r="ER106">
            <v>0</v>
          </cell>
          <cell r="ES106">
            <v>0</v>
          </cell>
          <cell r="ET106">
            <v>0</v>
          </cell>
          <cell r="EU106">
            <v>0</v>
          </cell>
          <cell r="EV106">
            <v>0</v>
          </cell>
          <cell r="EW106">
            <v>0</v>
          </cell>
          <cell r="EX106">
            <v>0</v>
          </cell>
          <cell r="EY106">
            <v>0</v>
          </cell>
          <cell r="EZ106">
            <v>0</v>
          </cell>
          <cell r="FA106">
            <v>0</v>
          </cell>
          <cell r="FB106">
            <v>0</v>
          </cell>
          <cell r="FC106">
            <v>0</v>
          </cell>
          <cell r="FD106">
            <v>0</v>
          </cell>
          <cell r="FE106">
            <v>0</v>
          </cell>
          <cell r="FF106">
            <v>0</v>
          </cell>
          <cell r="FG106">
            <v>0</v>
          </cell>
          <cell r="FH106">
            <v>0</v>
          </cell>
          <cell r="FI106">
            <v>0</v>
          </cell>
          <cell r="FJ106">
            <v>0</v>
          </cell>
        </row>
        <row r="107">
          <cell r="ED107" t="str">
            <v>KPTJDZ016</v>
          </cell>
          <cell r="EE107">
            <v>0</v>
          </cell>
          <cell r="EF107">
            <v>0</v>
          </cell>
          <cell r="EG107">
            <v>0</v>
          </cell>
          <cell r="EH107">
            <v>0</v>
          </cell>
          <cell r="EI107">
            <v>0</v>
          </cell>
          <cell r="EJ107">
            <v>0</v>
          </cell>
          <cell r="EK107">
            <v>0</v>
          </cell>
          <cell r="EL107">
            <v>0</v>
          </cell>
          <cell r="EM107">
            <v>0</v>
          </cell>
          <cell r="EN107">
            <v>0</v>
          </cell>
          <cell r="EO107">
            <v>0</v>
          </cell>
          <cell r="EP107">
            <v>0</v>
          </cell>
          <cell r="EQ107">
            <v>0</v>
          </cell>
          <cell r="ER107">
            <v>0</v>
          </cell>
          <cell r="ES107">
            <v>0</v>
          </cell>
          <cell r="ET107">
            <v>0</v>
          </cell>
          <cell r="EU107">
            <v>0</v>
          </cell>
          <cell r="EV107">
            <v>0</v>
          </cell>
          <cell r="EW107">
            <v>0</v>
          </cell>
          <cell r="EX107">
            <v>0</v>
          </cell>
          <cell r="EY107">
            <v>0</v>
          </cell>
          <cell r="EZ107">
            <v>0</v>
          </cell>
          <cell r="FA107">
            <v>0</v>
          </cell>
          <cell r="FB107">
            <v>0</v>
          </cell>
          <cell r="FC107">
            <v>0</v>
          </cell>
          <cell r="FD107">
            <v>0</v>
          </cell>
          <cell r="FE107">
            <v>0</v>
          </cell>
          <cell r="FF107">
            <v>0</v>
          </cell>
          <cell r="FG107">
            <v>0</v>
          </cell>
          <cell r="FH107">
            <v>0</v>
          </cell>
          <cell r="FI107">
            <v>0</v>
          </cell>
          <cell r="FJ107">
            <v>0</v>
          </cell>
        </row>
        <row r="108">
          <cell r="ED108" t="str">
            <v>KPTJDZ017</v>
          </cell>
          <cell r="EE108">
            <v>24</v>
          </cell>
          <cell r="EF108">
            <v>48</v>
          </cell>
          <cell r="EG108">
            <v>72</v>
          </cell>
          <cell r="EH108">
            <v>96</v>
          </cell>
          <cell r="EI108">
            <v>120</v>
          </cell>
          <cell r="EJ108">
            <v>144</v>
          </cell>
          <cell r="EK108">
            <v>168</v>
          </cell>
          <cell r="EL108">
            <v>192</v>
          </cell>
          <cell r="EM108">
            <v>216</v>
          </cell>
          <cell r="EN108">
            <v>240</v>
          </cell>
          <cell r="EO108">
            <v>264</v>
          </cell>
          <cell r="EP108">
            <v>288</v>
          </cell>
          <cell r="EQ108">
            <v>312</v>
          </cell>
          <cell r="ER108">
            <v>336</v>
          </cell>
          <cell r="ES108">
            <v>360</v>
          </cell>
          <cell r="ET108">
            <v>384</v>
          </cell>
          <cell r="EU108">
            <v>408</v>
          </cell>
          <cell r="EV108">
            <v>432</v>
          </cell>
          <cell r="EW108">
            <v>456</v>
          </cell>
          <cell r="EX108">
            <v>480</v>
          </cell>
          <cell r="EY108">
            <v>504</v>
          </cell>
          <cell r="EZ108">
            <v>528</v>
          </cell>
          <cell r="FA108">
            <v>552</v>
          </cell>
          <cell r="FB108">
            <v>576</v>
          </cell>
          <cell r="FC108">
            <v>600</v>
          </cell>
          <cell r="FD108">
            <v>624</v>
          </cell>
          <cell r="FE108">
            <v>648</v>
          </cell>
          <cell r="FF108">
            <v>672</v>
          </cell>
          <cell r="FG108">
            <v>696</v>
          </cell>
          <cell r="FH108">
            <v>720</v>
          </cell>
          <cell r="FI108">
            <v>744</v>
          </cell>
          <cell r="FJ108">
            <v>11904</v>
          </cell>
        </row>
        <row r="109">
          <cell r="ED109" t="str">
            <v>KPTJEX018</v>
          </cell>
          <cell r="EE109">
            <v>24</v>
          </cell>
          <cell r="EF109">
            <v>48</v>
          </cell>
          <cell r="EG109">
            <v>72</v>
          </cell>
          <cell r="EH109">
            <v>96</v>
          </cell>
          <cell r="EI109">
            <v>120</v>
          </cell>
          <cell r="EJ109">
            <v>144</v>
          </cell>
          <cell r="EK109">
            <v>168</v>
          </cell>
          <cell r="EL109">
            <v>192</v>
          </cell>
          <cell r="EM109">
            <v>216</v>
          </cell>
          <cell r="EN109">
            <v>240</v>
          </cell>
          <cell r="EO109">
            <v>264</v>
          </cell>
          <cell r="EP109">
            <v>288</v>
          </cell>
          <cell r="EQ109">
            <v>312</v>
          </cell>
          <cell r="ER109">
            <v>336</v>
          </cell>
          <cell r="ES109">
            <v>360</v>
          </cell>
          <cell r="ET109">
            <v>384</v>
          </cell>
          <cell r="EU109">
            <v>408</v>
          </cell>
          <cell r="EV109">
            <v>432</v>
          </cell>
          <cell r="EW109">
            <v>456</v>
          </cell>
          <cell r="EX109">
            <v>480</v>
          </cell>
          <cell r="EY109">
            <v>504</v>
          </cell>
          <cell r="EZ109">
            <v>528</v>
          </cell>
          <cell r="FA109">
            <v>552</v>
          </cell>
          <cell r="FB109">
            <v>576</v>
          </cell>
          <cell r="FC109">
            <v>600</v>
          </cell>
          <cell r="FD109">
            <v>624</v>
          </cell>
          <cell r="FE109">
            <v>648</v>
          </cell>
          <cell r="FF109">
            <v>672</v>
          </cell>
          <cell r="FG109">
            <v>696</v>
          </cell>
          <cell r="FH109">
            <v>720</v>
          </cell>
          <cell r="FI109">
            <v>744</v>
          </cell>
          <cell r="FJ109">
            <v>11904</v>
          </cell>
        </row>
        <row r="110">
          <cell r="ED110" t="str">
            <v>KPTJCP019</v>
          </cell>
          <cell r="EE110">
            <v>0</v>
          </cell>
          <cell r="EF110">
            <v>0</v>
          </cell>
          <cell r="EG110">
            <v>0</v>
          </cell>
          <cell r="EH110">
            <v>0</v>
          </cell>
          <cell r="EI110">
            <v>0</v>
          </cell>
          <cell r="EJ110">
            <v>0</v>
          </cell>
          <cell r="EK110">
            <v>0</v>
          </cell>
          <cell r="EL110">
            <v>0</v>
          </cell>
          <cell r="EM110">
            <v>0</v>
          </cell>
          <cell r="EN110">
            <v>0</v>
          </cell>
          <cell r="EO110">
            <v>0</v>
          </cell>
          <cell r="EP110">
            <v>0</v>
          </cell>
          <cell r="EQ110">
            <v>0</v>
          </cell>
          <cell r="ER110">
            <v>0</v>
          </cell>
          <cell r="ES110">
            <v>0</v>
          </cell>
          <cell r="ET110">
            <v>0</v>
          </cell>
          <cell r="EU110">
            <v>0</v>
          </cell>
          <cell r="EV110">
            <v>0</v>
          </cell>
          <cell r="EW110">
            <v>0</v>
          </cell>
          <cell r="EX110">
            <v>0</v>
          </cell>
          <cell r="EY110">
            <v>0</v>
          </cell>
          <cell r="EZ110">
            <v>0</v>
          </cell>
          <cell r="FA110">
            <v>0</v>
          </cell>
          <cell r="FB110">
            <v>0</v>
          </cell>
          <cell r="FC110">
            <v>0</v>
          </cell>
          <cell r="FD110">
            <v>0</v>
          </cell>
          <cell r="FE110">
            <v>0</v>
          </cell>
          <cell r="FF110">
            <v>0</v>
          </cell>
          <cell r="FG110">
            <v>0</v>
          </cell>
          <cell r="FH110">
            <v>0</v>
          </cell>
          <cell r="FI110">
            <v>0</v>
          </cell>
          <cell r="FJ110">
            <v>0</v>
          </cell>
        </row>
        <row r="111">
          <cell r="ED111" t="str">
            <v>KPTJDZ020</v>
          </cell>
          <cell r="EE111">
            <v>24</v>
          </cell>
          <cell r="EF111">
            <v>48</v>
          </cell>
          <cell r="EG111">
            <v>72</v>
          </cell>
          <cell r="EH111">
            <v>96</v>
          </cell>
          <cell r="EI111">
            <v>120</v>
          </cell>
          <cell r="EJ111">
            <v>144</v>
          </cell>
          <cell r="EK111">
            <v>168</v>
          </cell>
          <cell r="EL111">
            <v>192</v>
          </cell>
          <cell r="EM111">
            <v>216</v>
          </cell>
          <cell r="EN111">
            <v>240</v>
          </cell>
          <cell r="EO111">
            <v>264</v>
          </cell>
          <cell r="EP111">
            <v>288</v>
          </cell>
          <cell r="EQ111">
            <v>312</v>
          </cell>
          <cell r="ER111">
            <v>336</v>
          </cell>
          <cell r="ES111">
            <v>360</v>
          </cell>
          <cell r="ET111">
            <v>384</v>
          </cell>
          <cell r="EU111">
            <v>408</v>
          </cell>
          <cell r="EV111">
            <v>432</v>
          </cell>
          <cell r="EW111">
            <v>456</v>
          </cell>
          <cell r="EX111">
            <v>480</v>
          </cell>
          <cell r="EY111">
            <v>504</v>
          </cell>
          <cell r="EZ111">
            <v>528</v>
          </cell>
          <cell r="FA111">
            <v>552</v>
          </cell>
          <cell r="FB111">
            <v>576</v>
          </cell>
          <cell r="FC111">
            <v>600</v>
          </cell>
          <cell r="FD111">
            <v>624</v>
          </cell>
          <cell r="FE111">
            <v>648</v>
          </cell>
          <cell r="FF111">
            <v>672</v>
          </cell>
          <cell r="FG111">
            <v>696</v>
          </cell>
          <cell r="FH111">
            <v>720</v>
          </cell>
          <cell r="FI111">
            <v>744</v>
          </cell>
          <cell r="FJ111">
            <v>11904</v>
          </cell>
        </row>
        <row r="112">
          <cell r="ED112" t="str">
            <v>KPTJDZ021</v>
          </cell>
          <cell r="EE112">
            <v>24</v>
          </cell>
          <cell r="EF112">
            <v>48</v>
          </cell>
          <cell r="EG112">
            <v>72</v>
          </cell>
          <cell r="EH112">
            <v>96</v>
          </cell>
          <cell r="EI112">
            <v>120</v>
          </cell>
          <cell r="EJ112">
            <v>144</v>
          </cell>
          <cell r="EK112">
            <v>168</v>
          </cell>
          <cell r="EL112">
            <v>192</v>
          </cell>
          <cell r="EM112">
            <v>216</v>
          </cell>
          <cell r="EN112">
            <v>240</v>
          </cell>
          <cell r="EO112">
            <v>264</v>
          </cell>
          <cell r="EP112">
            <v>288</v>
          </cell>
          <cell r="EQ112">
            <v>312</v>
          </cell>
          <cell r="ER112">
            <v>336</v>
          </cell>
          <cell r="ES112">
            <v>360</v>
          </cell>
          <cell r="ET112">
            <v>384</v>
          </cell>
          <cell r="EU112">
            <v>408</v>
          </cell>
          <cell r="EV112">
            <v>432</v>
          </cell>
          <cell r="EW112">
            <v>456</v>
          </cell>
          <cell r="EX112">
            <v>480</v>
          </cell>
          <cell r="EY112">
            <v>504</v>
          </cell>
          <cell r="EZ112">
            <v>528</v>
          </cell>
          <cell r="FA112">
            <v>552</v>
          </cell>
          <cell r="FB112">
            <v>576</v>
          </cell>
          <cell r="FC112">
            <v>600</v>
          </cell>
          <cell r="FD112">
            <v>624</v>
          </cell>
          <cell r="FE112">
            <v>648</v>
          </cell>
          <cell r="FF112">
            <v>672</v>
          </cell>
          <cell r="FG112">
            <v>696</v>
          </cell>
          <cell r="FH112">
            <v>720</v>
          </cell>
          <cell r="FI112">
            <v>744</v>
          </cell>
          <cell r="FJ112">
            <v>11904</v>
          </cell>
        </row>
        <row r="113">
          <cell r="ED113" t="str">
            <v>KPLMEX001</v>
          </cell>
          <cell r="EE113">
            <v>24</v>
          </cell>
          <cell r="EF113">
            <v>48</v>
          </cell>
          <cell r="EG113">
            <v>72</v>
          </cell>
          <cell r="EH113">
            <v>96</v>
          </cell>
          <cell r="EI113">
            <v>120</v>
          </cell>
          <cell r="EJ113">
            <v>144</v>
          </cell>
          <cell r="EK113">
            <v>168</v>
          </cell>
          <cell r="EL113">
            <v>192</v>
          </cell>
          <cell r="EM113">
            <v>216</v>
          </cell>
          <cell r="EN113">
            <v>240</v>
          </cell>
          <cell r="EO113">
            <v>264</v>
          </cell>
          <cell r="EP113">
            <v>288</v>
          </cell>
          <cell r="EQ113">
            <v>312</v>
          </cell>
          <cell r="ER113">
            <v>336</v>
          </cell>
          <cell r="ES113">
            <v>360</v>
          </cell>
          <cell r="ET113">
            <v>384</v>
          </cell>
          <cell r="EU113">
            <v>408</v>
          </cell>
          <cell r="EV113">
            <v>432</v>
          </cell>
          <cell r="EW113">
            <v>456</v>
          </cell>
          <cell r="EX113">
            <v>480</v>
          </cell>
          <cell r="EY113">
            <v>504</v>
          </cell>
          <cell r="EZ113">
            <v>528</v>
          </cell>
          <cell r="FA113">
            <v>552</v>
          </cell>
          <cell r="FB113">
            <v>576</v>
          </cell>
          <cell r="FC113">
            <v>600</v>
          </cell>
          <cell r="FD113">
            <v>624</v>
          </cell>
          <cell r="FE113">
            <v>648</v>
          </cell>
          <cell r="FF113">
            <v>672</v>
          </cell>
          <cell r="FG113">
            <v>696</v>
          </cell>
          <cell r="FH113">
            <v>720</v>
          </cell>
          <cell r="FI113">
            <v>744</v>
          </cell>
          <cell r="FJ113">
            <v>11904</v>
          </cell>
        </row>
        <row r="114">
          <cell r="ED114" t="str">
            <v>KPLMEX002</v>
          </cell>
          <cell r="EE114">
            <v>24</v>
          </cell>
          <cell r="EF114">
            <v>48</v>
          </cell>
          <cell r="EG114">
            <v>72</v>
          </cell>
          <cell r="EH114">
            <v>96</v>
          </cell>
          <cell r="EI114">
            <v>120</v>
          </cell>
          <cell r="EJ114">
            <v>144</v>
          </cell>
          <cell r="EK114">
            <v>168</v>
          </cell>
          <cell r="EL114">
            <v>192</v>
          </cell>
          <cell r="EM114">
            <v>216</v>
          </cell>
          <cell r="EN114">
            <v>240</v>
          </cell>
          <cell r="EO114">
            <v>264</v>
          </cell>
          <cell r="EP114">
            <v>288</v>
          </cell>
          <cell r="EQ114">
            <v>312</v>
          </cell>
          <cell r="ER114">
            <v>336</v>
          </cell>
          <cell r="ES114">
            <v>360</v>
          </cell>
          <cell r="ET114">
            <v>384</v>
          </cell>
          <cell r="EU114">
            <v>408</v>
          </cell>
          <cell r="EV114">
            <v>432</v>
          </cell>
          <cell r="EW114">
            <v>456</v>
          </cell>
          <cell r="EX114">
            <v>480</v>
          </cell>
          <cell r="EY114">
            <v>504</v>
          </cell>
          <cell r="EZ114">
            <v>528</v>
          </cell>
          <cell r="FA114">
            <v>552</v>
          </cell>
          <cell r="FB114">
            <v>576</v>
          </cell>
          <cell r="FC114">
            <v>600</v>
          </cell>
          <cell r="FD114">
            <v>624</v>
          </cell>
          <cell r="FE114">
            <v>648</v>
          </cell>
          <cell r="FF114">
            <v>672</v>
          </cell>
          <cell r="FG114">
            <v>696</v>
          </cell>
          <cell r="FH114">
            <v>720</v>
          </cell>
          <cell r="FI114">
            <v>744</v>
          </cell>
          <cell r="FJ114">
            <v>11904</v>
          </cell>
        </row>
        <row r="115">
          <cell r="ED115" t="str">
            <v>KPLMEX003</v>
          </cell>
          <cell r="EE115">
            <v>24</v>
          </cell>
          <cell r="EF115">
            <v>48</v>
          </cell>
          <cell r="EG115">
            <v>72</v>
          </cell>
          <cell r="EH115">
            <v>96</v>
          </cell>
          <cell r="EI115">
            <v>120</v>
          </cell>
          <cell r="EJ115">
            <v>144</v>
          </cell>
          <cell r="EK115">
            <v>168</v>
          </cell>
          <cell r="EL115">
            <v>192</v>
          </cell>
          <cell r="EM115">
            <v>216</v>
          </cell>
          <cell r="EN115">
            <v>240</v>
          </cell>
          <cell r="EO115">
            <v>264</v>
          </cell>
          <cell r="EP115">
            <v>288</v>
          </cell>
          <cell r="EQ115">
            <v>312</v>
          </cell>
          <cell r="ER115">
            <v>336</v>
          </cell>
          <cell r="ES115">
            <v>360</v>
          </cell>
          <cell r="ET115">
            <v>384</v>
          </cell>
          <cell r="EU115">
            <v>408</v>
          </cell>
          <cell r="EV115">
            <v>432</v>
          </cell>
          <cell r="EW115">
            <v>456</v>
          </cell>
          <cell r="EX115">
            <v>480</v>
          </cell>
          <cell r="EY115">
            <v>504</v>
          </cell>
          <cell r="EZ115">
            <v>528</v>
          </cell>
          <cell r="FA115">
            <v>552</v>
          </cell>
          <cell r="FB115">
            <v>576</v>
          </cell>
          <cell r="FC115">
            <v>600</v>
          </cell>
          <cell r="FD115">
            <v>624</v>
          </cell>
          <cell r="FE115">
            <v>648</v>
          </cell>
          <cell r="FF115">
            <v>672</v>
          </cell>
          <cell r="FG115">
            <v>696</v>
          </cell>
          <cell r="FH115">
            <v>720</v>
          </cell>
          <cell r="FI115">
            <v>744</v>
          </cell>
          <cell r="FJ115">
            <v>11904</v>
          </cell>
        </row>
        <row r="116">
          <cell r="ED116" t="str">
            <v>KPLMCP004</v>
          </cell>
          <cell r="EE116">
            <v>24</v>
          </cell>
          <cell r="EF116">
            <v>48</v>
          </cell>
          <cell r="EG116">
            <v>72</v>
          </cell>
          <cell r="EH116">
            <v>96</v>
          </cell>
          <cell r="EI116">
            <v>120</v>
          </cell>
          <cell r="EJ116">
            <v>144</v>
          </cell>
          <cell r="EK116">
            <v>168</v>
          </cell>
          <cell r="EL116">
            <v>192</v>
          </cell>
          <cell r="EM116">
            <v>216</v>
          </cell>
          <cell r="EN116">
            <v>240</v>
          </cell>
          <cell r="EO116">
            <v>264</v>
          </cell>
          <cell r="EP116">
            <v>288</v>
          </cell>
          <cell r="EQ116">
            <v>312</v>
          </cell>
          <cell r="ER116">
            <v>336</v>
          </cell>
          <cell r="ES116">
            <v>360</v>
          </cell>
          <cell r="ET116">
            <v>384</v>
          </cell>
          <cell r="EU116">
            <v>408</v>
          </cell>
          <cell r="EV116">
            <v>432</v>
          </cell>
          <cell r="EW116">
            <v>456</v>
          </cell>
          <cell r="EX116">
            <v>480</v>
          </cell>
          <cell r="EY116">
            <v>504</v>
          </cell>
          <cell r="EZ116">
            <v>528</v>
          </cell>
          <cell r="FA116">
            <v>552</v>
          </cell>
          <cell r="FB116">
            <v>576</v>
          </cell>
          <cell r="FC116">
            <v>600</v>
          </cell>
          <cell r="FD116">
            <v>624</v>
          </cell>
          <cell r="FE116">
            <v>648</v>
          </cell>
          <cell r="FF116">
            <v>672</v>
          </cell>
          <cell r="FG116">
            <v>696</v>
          </cell>
          <cell r="FH116">
            <v>720</v>
          </cell>
          <cell r="FI116">
            <v>744</v>
          </cell>
          <cell r="FJ116">
            <v>11904</v>
          </cell>
        </row>
        <row r="117">
          <cell r="ED117" t="str">
            <v>KPLMCP005</v>
          </cell>
          <cell r="EE117">
            <v>24</v>
          </cell>
          <cell r="EF117">
            <v>48</v>
          </cell>
          <cell r="EG117">
            <v>72</v>
          </cell>
          <cell r="EH117">
            <v>96</v>
          </cell>
          <cell r="EI117">
            <v>120</v>
          </cell>
          <cell r="EJ117">
            <v>144</v>
          </cell>
          <cell r="EK117">
            <v>168</v>
          </cell>
          <cell r="EL117">
            <v>192</v>
          </cell>
          <cell r="EM117">
            <v>216</v>
          </cell>
          <cell r="EN117">
            <v>240</v>
          </cell>
          <cell r="EO117">
            <v>264</v>
          </cell>
          <cell r="EP117">
            <v>288</v>
          </cell>
          <cell r="EQ117">
            <v>312</v>
          </cell>
          <cell r="ER117">
            <v>336</v>
          </cell>
          <cell r="ES117">
            <v>360</v>
          </cell>
          <cell r="ET117">
            <v>384</v>
          </cell>
          <cell r="EU117">
            <v>408</v>
          </cell>
          <cell r="EV117">
            <v>432</v>
          </cell>
          <cell r="EW117">
            <v>456</v>
          </cell>
          <cell r="EX117">
            <v>480</v>
          </cell>
          <cell r="EY117">
            <v>504</v>
          </cell>
          <cell r="EZ117">
            <v>528</v>
          </cell>
          <cell r="FA117">
            <v>552</v>
          </cell>
          <cell r="FB117">
            <v>576</v>
          </cell>
          <cell r="FC117">
            <v>600</v>
          </cell>
          <cell r="FD117">
            <v>624</v>
          </cell>
          <cell r="FE117">
            <v>648</v>
          </cell>
          <cell r="FF117">
            <v>672</v>
          </cell>
          <cell r="FG117">
            <v>696</v>
          </cell>
          <cell r="FH117">
            <v>720</v>
          </cell>
          <cell r="FI117">
            <v>744</v>
          </cell>
          <cell r="FJ117">
            <v>11904</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Plan"/>
      <sheetName val="Project"/>
      <sheetName val="ManPower"/>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tabel_2007_Total_plan 93jt"/>
    </sheetNames>
    <sheetDataSet>
      <sheetData sheetId="0" refreshError="1"/>
      <sheetData sheetId="1" refreshError="1"/>
      <sheetData sheetId="2">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row r="154">
          <cell r="A154">
            <v>0</v>
          </cell>
        </row>
        <row r="155">
          <cell r="A155">
            <v>0</v>
          </cell>
        </row>
        <row r="156">
          <cell r="A156">
            <v>0</v>
          </cell>
        </row>
        <row r="157">
          <cell r="A157">
            <v>0</v>
          </cell>
        </row>
        <row r="158">
          <cell r="A158">
            <v>0</v>
          </cell>
        </row>
        <row r="159">
          <cell r="A159">
            <v>0</v>
          </cell>
        </row>
        <row r="160">
          <cell r="A160">
            <v>0</v>
          </cell>
        </row>
        <row r="161">
          <cell r="A161" t="str">
            <v>SH04</v>
          </cell>
        </row>
        <row r="162">
          <cell r="A162" t="str">
            <v>SH06</v>
          </cell>
        </row>
        <row r="163">
          <cell r="A163" t="str">
            <v>SH07</v>
          </cell>
        </row>
        <row r="164">
          <cell r="A164" t="str">
            <v>SP01</v>
          </cell>
        </row>
        <row r="165">
          <cell r="A165" t="str">
            <v>TC01</v>
          </cell>
        </row>
        <row r="166">
          <cell r="A166" t="str">
            <v>TR01</v>
          </cell>
        </row>
        <row r="167">
          <cell r="A167" t="str">
            <v>TR02</v>
          </cell>
        </row>
        <row r="168">
          <cell r="A168" t="str">
            <v>TR03</v>
          </cell>
        </row>
        <row r="169">
          <cell r="A169" t="str">
            <v>TR04</v>
          </cell>
        </row>
        <row r="170">
          <cell r="A170" t="str">
            <v>TR05</v>
          </cell>
        </row>
        <row r="171">
          <cell r="A171" t="str">
            <v>TR06</v>
          </cell>
        </row>
        <row r="172">
          <cell r="A172" t="str">
            <v>TR07</v>
          </cell>
        </row>
        <row r="173">
          <cell r="A173" t="str">
            <v>TR08</v>
          </cell>
        </row>
        <row r="174">
          <cell r="A174" t="str">
            <v>TR09</v>
          </cell>
        </row>
        <row r="175">
          <cell r="A175" t="str">
            <v>TR10</v>
          </cell>
        </row>
        <row r="176">
          <cell r="A176" t="str">
            <v>TR11</v>
          </cell>
        </row>
        <row r="177">
          <cell r="A177" t="str">
            <v>TR12</v>
          </cell>
        </row>
        <row r="178">
          <cell r="A178" t="str">
            <v>TR13</v>
          </cell>
        </row>
        <row r="179">
          <cell r="A179" t="str">
            <v>TR14</v>
          </cell>
        </row>
        <row r="180">
          <cell r="A180" t="str">
            <v>TR15</v>
          </cell>
        </row>
        <row r="181">
          <cell r="A181" t="str">
            <v>TR16</v>
          </cell>
        </row>
        <row r="182">
          <cell r="A182" t="str">
            <v>TR17</v>
          </cell>
        </row>
        <row r="183">
          <cell r="A183" t="str">
            <v>TR18</v>
          </cell>
        </row>
        <row r="184">
          <cell r="A184" t="str">
            <v>TR19</v>
          </cell>
        </row>
        <row r="185">
          <cell r="A185" t="str">
            <v>TR20</v>
          </cell>
        </row>
        <row r="186">
          <cell r="A186" t="str">
            <v>WD02</v>
          </cell>
        </row>
        <row r="187">
          <cell r="A187" t="str">
            <v>WD03</v>
          </cell>
        </row>
        <row r="188">
          <cell r="A188" t="str">
            <v>WD04</v>
          </cell>
        </row>
        <row r="189">
          <cell r="A189" t="str">
            <v>WD08</v>
          </cell>
        </row>
        <row r="190">
          <cell r="A190" t="str">
            <v>WD09</v>
          </cell>
        </row>
        <row r="191">
          <cell r="A191" t="str">
            <v>WD10</v>
          </cell>
        </row>
        <row r="192">
          <cell r="A192" t="str">
            <v>WD11</v>
          </cell>
        </row>
        <row r="193">
          <cell r="A193" t="str">
            <v>WL01</v>
          </cell>
        </row>
        <row r="194">
          <cell r="A194" t="str">
            <v>WT02</v>
          </cell>
        </row>
        <row r="195">
          <cell r="A195" t="str">
            <v>WT03</v>
          </cell>
        </row>
        <row r="196">
          <cell r="A196" t="str">
            <v>WT05</v>
          </cell>
        </row>
        <row r="197">
          <cell r="A197">
            <v>0</v>
          </cell>
        </row>
        <row r="198">
          <cell r="A198">
            <v>0</v>
          </cell>
        </row>
        <row r="199">
          <cell r="A199">
            <v>0</v>
          </cell>
        </row>
        <row r="200">
          <cell r="A200">
            <v>0</v>
          </cell>
        </row>
        <row r="201">
          <cell r="A201">
            <v>0</v>
          </cell>
        </row>
        <row r="202">
          <cell r="A202">
            <v>0</v>
          </cell>
        </row>
        <row r="203">
          <cell r="A203">
            <v>0</v>
          </cell>
        </row>
        <row r="204">
          <cell r="A204">
            <v>0</v>
          </cell>
        </row>
        <row r="205">
          <cell r="A205">
            <v>0</v>
          </cell>
        </row>
        <row r="206">
          <cell r="A206">
            <v>0</v>
          </cell>
        </row>
        <row r="207">
          <cell r="A207">
            <v>0</v>
          </cell>
        </row>
        <row r="208">
          <cell r="A208">
            <v>0</v>
          </cell>
        </row>
        <row r="209">
          <cell r="A209">
            <v>0</v>
          </cell>
        </row>
        <row r="210">
          <cell r="A210">
            <v>0</v>
          </cell>
        </row>
        <row r="211">
          <cell r="A211">
            <v>0</v>
          </cell>
        </row>
        <row r="212">
          <cell r="A212">
            <v>0</v>
          </cell>
        </row>
        <row r="213">
          <cell r="A213">
            <v>0</v>
          </cell>
        </row>
        <row r="214">
          <cell r="A214">
            <v>0</v>
          </cell>
        </row>
        <row r="215">
          <cell r="A215">
            <v>0</v>
          </cell>
        </row>
        <row r="216">
          <cell r="A216">
            <v>0</v>
          </cell>
        </row>
        <row r="217">
          <cell r="A217">
            <v>0</v>
          </cell>
        </row>
        <row r="218">
          <cell r="A218">
            <v>0</v>
          </cell>
        </row>
        <row r="219">
          <cell r="A219">
            <v>0</v>
          </cell>
        </row>
        <row r="220">
          <cell r="A220">
            <v>0</v>
          </cell>
        </row>
        <row r="221">
          <cell r="A221">
            <v>0</v>
          </cell>
        </row>
        <row r="222">
          <cell r="A222">
            <v>0</v>
          </cell>
        </row>
        <row r="223">
          <cell r="A223">
            <v>0</v>
          </cell>
        </row>
        <row r="224">
          <cell r="A224">
            <v>0</v>
          </cell>
        </row>
        <row r="225">
          <cell r="A225">
            <v>0</v>
          </cell>
        </row>
        <row r="226">
          <cell r="A226">
            <v>0</v>
          </cell>
        </row>
        <row r="227">
          <cell r="A227">
            <v>0</v>
          </cell>
        </row>
        <row r="228">
          <cell r="A228">
            <v>0</v>
          </cell>
        </row>
        <row r="229">
          <cell r="A229">
            <v>0</v>
          </cell>
        </row>
        <row r="230">
          <cell r="A230">
            <v>0</v>
          </cell>
        </row>
        <row r="231">
          <cell r="A231">
            <v>0</v>
          </cell>
        </row>
        <row r="232">
          <cell r="A232">
            <v>0</v>
          </cell>
        </row>
        <row r="233">
          <cell r="A233">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row r="255">
          <cell r="A255">
            <v>0</v>
          </cell>
        </row>
        <row r="256">
          <cell r="A256">
            <v>0</v>
          </cell>
        </row>
        <row r="257">
          <cell r="A257">
            <v>0</v>
          </cell>
        </row>
        <row r="258">
          <cell r="A258">
            <v>0</v>
          </cell>
        </row>
        <row r="259">
          <cell r="A259">
            <v>0</v>
          </cell>
        </row>
        <row r="260">
          <cell r="A260">
            <v>0</v>
          </cell>
        </row>
        <row r="261">
          <cell r="A261">
            <v>0</v>
          </cell>
        </row>
        <row r="262">
          <cell r="A262">
            <v>0</v>
          </cell>
        </row>
        <row r="263">
          <cell r="A263">
            <v>0</v>
          </cell>
        </row>
        <row r="264">
          <cell r="A264">
            <v>0</v>
          </cell>
        </row>
        <row r="265">
          <cell r="A265">
            <v>0</v>
          </cell>
        </row>
        <row r="266">
          <cell r="A266">
            <v>0</v>
          </cell>
        </row>
        <row r="267">
          <cell r="A267">
            <v>0</v>
          </cell>
        </row>
        <row r="268">
          <cell r="A268">
            <v>0</v>
          </cell>
        </row>
        <row r="269">
          <cell r="A269">
            <v>0</v>
          </cell>
        </row>
        <row r="270">
          <cell r="A270">
            <v>0</v>
          </cell>
        </row>
        <row r="271">
          <cell r="A271">
            <v>0</v>
          </cell>
        </row>
        <row r="272">
          <cell r="A272">
            <v>0</v>
          </cell>
        </row>
        <row r="273">
          <cell r="A273">
            <v>0</v>
          </cell>
        </row>
        <row r="274">
          <cell r="A274">
            <v>0</v>
          </cell>
        </row>
        <row r="275">
          <cell r="A275">
            <v>0</v>
          </cell>
        </row>
        <row r="276">
          <cell r="A276">
            <v>0</v>
          </cell>
        </row>
        <row r="277">
          <cell r="A277">
            <v>0</v>
          </cell>
        </row>
        <row r="278">
          <cell r="A278">
            <v>0</v>
          </cell>
        </row>
        <row r="279">
          <cell r="A279">
            <v>0</v>
          </cell>
        </row>
        <row r="280">
          <cell r="A280">
            <v>0</v>
          </cell>
        </row>
        <row r="281">
          <cell r="A281">
            <v>0</v>
          </cell>
        </row>
        <row r="282">
          <cell r="A282">
            <v>0</v>
          </cell>
        </row>
        <row r="283">
          <cell r="A283">
            <v>0</v>
          </cell>
        </row>
        <row r="284">
          <cell r="A284">
            <v>0</v>
          </cell>
        </row>
        <row r="285">
          <cell r="A285">
            <v>0</v>
          </cell>
        </row>
        <row r="286">
          <cell r="A286">
            <v>0</v>
          </cell>
        </row>
        <row r="287">
          <cell r="A287">
            <v>0</v>
          </cell>
        </row>
        <row r="288">
          <cell r="A288">
            <v>0</v>
          </cell>
        </row>
        <row r="289">
          <cell r="A289">
            <v>0</v>
          </cell>
        </row>
        <row r="290">
          <cell r="A290">
            <v>0</v>
          </cell>
        </row>
        <row r="291">
          <cell r="A291">
            <v>0</v>
          </cell>
        </row>
        <row r="292">
          <cell r="A292">
            <v>0</v>
          </cell>
        </row>
        <row r="293">
          <cell r="A293">
            <v>0</v>
          </cell>
        </row>
        <row r="294">
          <cell r="A294">
            <v>0</v>
          </cell>
        </row>
        <row r="295">
          <cell r="A295">
            <v>0</v>
          </cell>
        </row>
        <row r="296">
          <cell r="A296">
            <v>0</v>
          </cell>
        </row>
        <row r="297">
          <cell r="A297">
            <v>0</v>
          </cell>
        </row>
        <row r="298">
          <cell r="A298">
            <v>0</v>
          </cell>
        </row>
        <row r="299">
          <cell r="A299">
            <v>0</v>
          </cell>
        </row>
        <row r="300">
          <cell r="A300">
            <v>0</v>
          </cell>
        </row>
        <row r="301">
          <cell r="A301">
            <v>0</v>
          </cell>
        </row>
        <row r="302">
          <cell r="A302">
            <v>0</v>
          </cell>
        </row>
        <row r="303">
          <cell r="A303">
            <v>0</v>
          </cell>
        </row>
        <row r="304">
          <cell r="A304">
            <v>0</v>
          </cell>
        </row>
        <row r="305">
          <cell r="A305">
            <v>0</v>
          </cell>
        </row>
        <row r="306">
          <cell r="A306">
            <v>0</v>
          </cell>
        </row>
        <row r="307">
          <cell r="A307">
            <v>0</v>
          </cell>
        </row>
        <row r="308">
          <cell r="A308">
            <v>0</v>
          </cell>
        </row>
        <row r="309">
          <cell r="A309">
            <v>0</v>
          </cell>
        </row>
        <row r="310">
          <cell r="A310">
            <v>0</v>
          </cell>
        </row>
        <row r="311">
          <cell r="A311">
            <v>0</v>
          </cell>
        </row>
        <row r="312">
          <cell r="A312">
            <v>0</v>
          </cell>
        </row>
        <row r="313">
          <cell r="A313">
            <v>0</v>
          </cell>
        </row>
        <row r="314">
          <cell r="A314">
            <v>0</v>
          </cell>
        </row>
        <row r="315">
          <cell r="A315">
            <v>0</v>
          </cell>
        </row>
        <row r="316">
          <cell r="A316">
            <v>0</v>
          </cell>
        </row>
        <row r="317">
          <cell r="A317">
            <v>0</v>
          </cell>
        </row>
        <row r="318">
          <cell r="A318">
            <v>0</v>
          </cell>
        </row>
        <row r="319">
          <cell r="A319">
            <v>0</v>
          </cell>
        </row>
        <row r="320">
          <cell r="A320">
            <v>0</v>
          </cell>
        </row>
        <row r="321">
          <cell r="A321">
            <v>0</v>
          </cell>
        </row>
        <row r="322">
          <cell r="A322">
            <v>0</v>
          </cell>
        </row>
        <row r="323">
          <cell r="A323">
            <v>0</v>
          </cell>
        </row>
        <row r="324">
          <cell r="A324">
            <v>0</v>
          </cell>
        </row>
        <row r="325">
          <cell r="A325">
            <v>0</v>
          </cell>
        </row>
        <row r="326">
          <cell r="A326">
            <v>0</v>
          </cell>
        </row>
        <row r="327">
          <cell r="A327">
            <v>0</v>
          </cell>
        </row>
        <row r="328">
          <cell r="A328">
            <v>0</v>
          </cell>
        </row>
        <row r="329">
          <cell r="A329">
            <v>0</v>
          </cell>
        </row>
        <row r="330">
          <cell r="A330">
            <v>0</v>
          </cell>
        </row>
        <row r="331">
          <cell r="A331">
            <v>0</v>
          </cell>
        </row>
        <row r="332">
          <cell r="A332">
            <v>0</v>
          </cell>
        </row>
        <row r="333">
          <cell r="A333">
            <v>0</v>
          </cell>
        </row>
        <row r="334">
          <cell r="A334">
            <v>0</v>
          </cell>
        </row>
        <row r="335">
          <cell r="A335">
            <v>0</v>
          </cell>
        </row>
        <row r="336">
          <cell r="A336">
            <v>0</v>
          </cell>
        </row>
        <row r="337">
          <cell r="A337">
            <v>0</v>
          </cell>
        </row>
        <row r="338">
          <cell r="A338">
            <v>0</v>
          </cell>
        </row>
        <row r="339">
          <cell r="A339">
            <v>0</v>
          </cell>
        </row>
        <row r="340">
          <cell r="A340">
            <v>0</v>
          </cell>
        </row>
        <row r="341">
          <cell r="A341">
            <v>0</v>
          </cell>
        </row>
        <row r="342">
          <cell r="A342">
            <v>0</v>
          </cell>
        </row>
        <row r="343">
          <cell r="A343">
            <v>0</v>
          </cell>
        </row>
        <row r="344">
          <cell r="A344">
            <v>0</v>
          </cell>
        </row>
        <row r="345">
          <cell r="A345">
            <v>0</v>
          </cell>
        </row>
        <row r="346">
          <cell r="A346">
            <v>0</v>
          </cell>
        </row>
        <row r="347">
          <cell r="A347">
            <v>0</v>
          </cell>
        </row>
        <row r="348">
          <cell r="A348">
            <v>0</v>
          </cell>
        </row>
        <row r="349">
          <cell r="A349">
            <v>0</v>
          </cell>
        </row>
        <row r="350">
          <cell r="A350">
            <v>0</v>
          </cell>
        </row>
        <row r="351">
          <cell r="A351">
            <v>0</v>
          </cell>
        </row>
        <row r="352">
          <cell r="A352">
            <v>0</v>
          </cell>
        </row>
        <row r="353">
          <cell r="A353">
            <v>0</v>
          </cell>
        </row>
        <row r="354">
          <cell r="A354">
            <v>0</v>
          </cell>
        </row>
        <row r="355">
          <cell r="A355">
            <v>0</v>
          </cell>
        </row>
        <row r="356">
          <cell r="A356">
            <v>0</v>
          </cell>
        </row>
        <row r="357">
          <cell r="A357">
            <v>0</v>
          </cell>
        </row>
        <row r="358">
          <cell r="A358">
            <v>0</v>
          </cell>
        </row>
        <row r="359">
          <cell r="A359">
            <v>0</v>
          </cell>
        </row>
        <row r="360">
          <cell r="A360">
            <v>0</v>
          </cell>
        </row>
        <row r="361">
          <cell r="A361">
            <v>0</v>
          </cell>
        </row>
        <row r="362">
          <cell r="A362">
            <v>0</v>
          </cell>
        </row>
        <row r="363">
          <cell r="A363">
            <v>0</v>
          </cell>
        </row>
        <row r="364">
          <cell r="A364">
            <v>0</v>
          </cell>
        </row>
        <row r="365">
          <cell r="A365">
            <v>0</v>
          </cell>
        </row>
        <row r="366">
          <cell r="A366">
            <v>0</v>
          </cell>
        </row>
        <row r="367">
          <cell r="A367">
            <v>0</v>
          </cell>
        </row>
        <row r="368">
          <cell r="A368">
            <v>0</v>
          </cell>
        </row>
        <row r="369">
          <cell r="A369">
            <v>0</v>
          </cell>
        </row>
        <row r="370">
          <cell r="A370">
            <v>0</v>
          </cell>
        </row>
        <row r="371">
          <cell r="A371">
            <v>0</v>
          </cell>
        </row>
        <row r="372">
          <cell r="A372">
            <v>0</v>
          </cell>
        </row>
        <row r="373">
          <cell r="A373">
            <v>0</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Plan"/>
      <sheetName val="Project"/>
      <sheetName val="ManPower"/>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tabel_2007_Total_plan 93jt"/>
      <sheetName val="tabel_2006_Total_R1"/>
      <sheetName val="OB_85"/>
      <sheetName val="Elec"/>
      <sheetName val="ACUM"/>
      <sheetName val="TJ"/>
      <sheetName val="LM"/>
      <sheetName val="Daftar"/>
    </sheetNames>
    <sheetDataSet>
      <sheetData sheetId="0" refreshError="1"/>
      <sheetData sheetId="1" refreshError="1"/>
      <sheetData sheetId="2" refreshError="1">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row r="154">
          <cell r="A154">
            <v>0</v>
          </cell>
        </row>
        <row r="155">
          <cell r="A155">
            <v>0</v>
          </cell>
        </row>
        <row r="156">
          <cell r="A156">
            <v>0</v>
          </cell>
        </row>
        <row r="157">
          <cell r="A157">
            <v>0</v>
          </cell>
        </row>
        <row r="158">
          <cell r="A158">
            <v>0</v>
          </cell>
        </row>
        <row r="159">
          <cell r="A159">
            <v>0</v>
          </cell>
        </row>
        <row r="160">
          <cell r="A160">
            <v>0</v>
          </cell>
        </row>
        <row r="161">
          <cell r="A161" t="str">
            <v>SH04</v>
          </cell>
        </row>
        <row r="162">
          <cell r="A162" t="str">
            <v>SH06</v>
          </cell>
        </row>
        <row r="163">
          <cell r="A163" t="str">
            <v>SH07</v>
          </cell>
        </row>
        <row r="164">
          <cell r="A164" t="str">
            <v>SP01</v>
          </cell>
        </row>
        <row r="165">
          <cell r="A165" t="str">
            <v>TC01</v>
          </cell>
        </row>
        <row r="166">
          <cell r="A166" t="str">
            <v>TR01</v>
          </cell>
        </row>
        <row r="167">
          <cell r="A167" t="str">
            <v>TR02</v>
          </cell>
        </row>
        <row r="168">
          <cell r="A168" t="str">
            <v>TR03</v>
          </cell>
        </row>
        <row r="169">
          <cell r="A169" t="str">
            <v>TR04</v>
          </cell>
        </row>
        <row r="170">
          <cell r="A170" t="str">
            <v>TR05</v>
          </cell>
        </row>
        <row r="171">
          <cell r="A171" t="str">
            <v>TR06</v>
          </cell>
        </row>
        <row r="172">
          <cell r="A172" t="str">
            <v>TR07</v>
          </cell>
        </row>
        <row r="173">
          <cell r="A173" t="str">
            <v>TR08</v>
          </cell>
        </row>
        <row r="174">
          <cell r="A174" t="str">
            <v>TR09</v>
          </cell>
        </row>
        <row r="175">
          <cell r="A175" t="str">
            <v>TR10</v>
          </cell>
        </row>
        <row r="176">
          <cell r="A176" t="str">
            <v>TR11</v>
          </cell>
        </row>
        <row r="177">
          <cell r="A177" t="str">
            <v>TR12</v>
          </cell>
        </row>
        <row r="178">
          <cell r="A178" t="str">
            <v>TR13</v>
          </cell>
        </row>
        <row r="179">
          <cell r="A179" t="str">
            <v>TR14</v>
          </cell>
        </row>
        <row r="180">
          <cell r="A180" t="str">
            <v>TR15</v>
          </cell>
        </row>
        <row r="181">
          <cell r="A181" t="str">
            <v>TR16</v>
          </cell>
        </row>
        <row r="182">
          <cell r="A182" t="str">
            <v>TR17</v>
          </cell>
        </row>
        <row r="183">
          <cell r="A183" t="str">
            <v>TR18</v>
          </cell>
        </row>
        <row r="184">
          <cell r="A184" t="str">
            <v>TR19</v>
          </cell>
        </row>
        <row r="185">
          <cell r="A185" t="str">
            <v>TR20</v>
          </cell>
        </row>
        <row r="186">
          <cell r="A186" t="str">
            <v>WD02</v>
          </cell>
        </row>
        <row r="187">
          <cell r="A187" t="str">
            <v>WD03</v>
          </cell>
        </row>
        <row r="188">
          <cell r="A188" t="str">
            <v>WD04</v>
          </cell>
        </row>
        <row r="189">
          <cell r="A189" t="str">
            <v>WD08</v>
          </cell>
        </row>
        <row r="190">
          <cell r="A190" t="str">
            <v>WD09</v>
          </cell>
        </row>
        <row r="191">
          <cell r="A191" t="str">
            <v>WD10</v>
          </cell>
        </row>
        <row r="192">
          <cell r="A192" t="str">
            <v>WD11</v>
          </cell>
        </row>
        <row r="193">
          <cell r="A193" t="str">
            <v>WL01</v>
          </cell>
        </row>
        <row r="194">
          <cell r="A194" t="str">
            <v>WT02</v>
          </cell>
        </row>
        <row r="195">
          <cell r="A195" t="str">
            <v>WT03</v>
          </cell>
        </row>
        <row r="196">
          <cell r="A196" t="str">
            <v>WT05</v>
          </cell>
        </row>
        <row r="197">
          <cell r="A197">
            <v>0</v>
          </cell>
        </row>
        <row r="198">
          <cell r="A198">
            <v>0</v>
          </cell>
        </row>
        <row r="199">
          <cell r="A199">
            <v>0</v>
          </cell>
        </row>
        <row r="200">
          <cell r="A200">
            <v>0</v>
          </cell>
        </row>
        <row r="201">
          <cell r="A201">
            <v>0</v>
          </cell>
        </row>
        <row r="202">
          <cell r="A202">
            <v>0</v>
          </cell>
        </row>
        <row r="203">
          <cell r="A203">
            <v>0</v>
          </cell>
        </row>
        <row r="204">
          <cell r="A204">
            <v>0</v>
          </cell>
        </row>
        <row r="205">
          <cell r="A205">
            <v>0</v>
          </cell>
        </row>
        <row r="206">
          <cell r="A206">
            <v>0</v>
          </cell>
        </row>
        <row r="207">
          <cell r="A207">
            <v>0</v>
          </cell>
        </row>
        <row r="208">
          <cell r="A208">
            <v>0</v>
          </cell>
        </row>
        <row r="209">
          <cell r="A209">
            <v>0</v>
          </cell>
        </row>
        <row r="210">
          <cell r="A210">
            <v>0</v>
          </cell>
        </row>
        <row r="211">
          <cell r="A211">
            <v>0</v>
          </cell>
        </row>
        <row r="212">
          <cell r="A212">
            <v>0</v>
          </cell>
        </row>
        <row r="213">
          <cell r="A213">
            <v>0</v>
          </cell>
        </row>
        <row r="214">
          <cell r="A214">
            <v>0</v>
          </cell>
        </row>
        <row r="215">
          <cell r="A215">
            <v>0</v>
          </cell>
        </row>
        <row r="216">
          <cell r="A216">
            <v>0</v>
          </cell>
        </row>
        <row r="217">
          <cell r="A217">
            <v>0</v>
          </cell>
        </row>
        <row r="218">
          <cell r="A218">
            <v>0</v>
          </cell>
        </row>
        <row r="219">
          <cell r="A219">
            <v>0</v>
          </cell>
        </row>
        <row r="220">
          <cell r="A220">
            <v>0</v>
          </cell>
        </row>
        <row r="221">
          <cell r="A221">
            <v>0</v>
          </cell>
        </row>
        <row r="222">
          <cell r="A222">
            <v>0</v>
          </cell>
        </row>
        <row r="223">
          <cell r="A223">
            <v>0</v>
          </cell>
        </row>
        <row r="224">
          <cell r="A224">
            <v>0</v>
          </cell>
        </row>
        <row r="225">
          <cell r="A225">
            <v>0</v>
          </cell>
        </row>
        <row r="226">
          <cell r="A226">
            <v>0</v>
          </cell>
        </row>
        <row r="227">
          <cell r="A227">
            <v>0</v>
          </cell>
        </row>
        <row r="228">
          <cell r="A228">
            <v>0</v>
          </cell>
        </row>
        <row r="229">
          <cell r="A229">
            <v>0</v>
          </cell>
        </row>
        <row r="230">
          <cell r="A230">
            <v>0</v>
          </cell>
        </row>
        <row r="231">
          <cell r="A231">
            <v>0</v>
          </cell>
        </row>
        <row r="232">
          <cell r="A232">
            <v>0</v>
          </cell>
        </row>
        <row r="233">
          <cell r="A233">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row r="255">
          <cell r="A255">
            <v>0</v>
          </cell>
        </row>
        <row r="256">
          <cell r="A256">
            <v>0</v>
          </cell>
        </row>
        <row r="257">
          <cell r="A257">
            <v>0</v>
          </cell>
        </row>
        <row r="258">
          <cell r="A258">
            <v>0</v>
          </cell>
        </row>
        <row r="259">
          <cell r="A259">
            <v>0</v>
          </cell>
        </row>
        <row r="260">
          <cell r="A260">
            <v>0</v>
          </cell>
        </row>
        <row r="261">
          <cell r="A261">
            <v>0</v>
          </cell>
        </row>
        <row r="262">
          <cell r="A262">
            <v>0</v>
          </cell>
        </row>
        <row r="263">
          <cell r="A263">
            <v>0</v>
          </cell>
        </row>
        <row r="264">
          <cell r="A264">
            <v>0</v>
          </cell>
        </row>
        <row r="265">
          <cell r="A265">
            <v>0</v>
          </cell>
        </row>
        <row r="266">
          <cell r="A266">
            <v>0</v>
          </cell>
        </row>
        <row r="267">
          <cell r="A267">
            <v>0</v>
          </cell>
        </row>
        <row r="268">
          <cell r="A268">
            <v>0</v>
          </cell>
        </row>
        <row r="269">
          <cell r="A269">
            <v>0</v>
          </cell>
        </row>
        <row r="270">
          <cell r="A270">
            <v>0</v>
          </cell>
        </row>
        <row r="271">
          <cell r="A271">
            <v>0</v>
          </cell>
        </row>
        <row r="272">
          <cell r="A272">
            <v>0</v>
          </cell>
        </row>
        <row r="273">
          <cell r="A273">
            <v>0</v>
          </cell>
        </row>
        <row r="274">
          <cell r="A274">
            <v>0</v>
          </cell>
        </row>
        <row r="275">
          <cell r="A275">
            <v>0</v>
          </cell>
        </row>
        <row r="276">
          <cell r="A276">
            <v>0</v>
          </cell>
        </row>
        <row r="277">
          <cell r="A277">
            <v>0</v>
          </cell>
        </row>
        <row r="278">
          <cell r="A278">
            <v>0</v>
          </cell>
        </row>
        <row r="279">
          <cell r="A279">
            <v>0</v>
          </cell>
        </row>
        <row r="280">
          <cell r="A280">
            <v>0</v>
          </cell>
        </row>
        <row r="281">
          <cell r="A281">
            <v>0</v>
          </cell>
        </row>
        <row r="282">
          <cell r="A282">
            <v>0</v>
          </cell>
        </row>
        <row r="283">
          <cell r="A283">
            <v>0</v>
          </cell>
        </row>
        <row r="284">
          <cell r="A284">
            <v>0</v>
          </cell>
        </row>
        <row r="285">
          <cell r="A285">
            <v>0</v>
          </cell>
        </row>
        <row r="286">
          <cell r="A286">
            <v>0</v>
          </cell>
        </row>
        <row r="287">
          <cell r="A287">
            <v>0</v>
          </cell>
        </row>
        <row r="288">
          <cell r="A288">
            <v>0</v>
          </cell>
        </row>
        <row r="289">
          <cell r="A289">
            <v>0</v>
          </cell>
        </row>
        <row r="290">
          <cell r="A290">
            <v>0</v>
          </cell>
        </row>
        <row r="291">
          <cell r="A291">
            <v>0</v>
          </cell>
        </row>
        <row r="292">
          <cell r="A292">
            <v>0</v>
          </cell>
        </row>
        <row r="293">
          <cell r="A293">
            <v>0</v>
          </cell>
        </row>
        <row r="294">
          <cell r="A294">
            <v>0</v>
          </cell>
        </row>
        <row r="295">
          <cell r="A295">
            <v>0</v>
          </cell>
        </row>
        <row r="296">
          <cell r="A296">
            <v>0</v>
          </cell>
        </row>
        <row r="297">
          <cell r="A297">
            <v>0</v>
          </cell>
        </row>
        <row r="298">
          <cell r="A298">
            <v>0</v>
          </cell>
        </row>
        <row r="299">
          <cell r="A299">
            <v>0</v>
          </cell>
        </row>
        <row r="300">
          <cell r="A300">
            <v>0</v>
          </cell>
        </row>
        <row r="301">
          <cell r="A301">
            <v>0</v>
          </cell>
        </row>
        <row r="302">
          <cell r="A302">
            <v>0</v>
          </cell>
        </row>
        <row r="303">
          <cell r="A303">
            <v>0</v>
          </cell>
        </row>
        <row r="304">
          <cell r="A304">
            <v>0</v>
          </cell>
        </row>
        <row r="305">
          <cell r="A305">
            <v>0</v>
          </cell>
        </row>
        <row r="306">
          <cell r="A306">
            <v>0</v>
          </cell>
        </row>
        <row r="307">
          <cell r="A307">
            <v>0</v>
          </cell>
        </row>
        <row r="308">
          <cell r="A308">
            <v>0</v>
          </cell>
        </row>
        <row r="309">
          <cell r="A309">
            <v>0</v>
          </cell>
        </row>
        <row r="310">
          <cell r="A310">
            <v>0</v>
          </cell>
        </row>
        <row r="311">
          <cell r="A311">
            <v>0</v>
          </cell>
        </row>
        <row r="312">
          <cell r="A312">
            <v>0</v>
          </cell>
        </row>
        <row r="313">
          <cell r="A313">
            <v>0</v>
          </cell>
        </row>
        <row r="314">
          <cell r="A314">
            <v>0</v>
          </cell>
        </row>
        <row r="315">
          <cell r="A315">
            <v>0</v>
          </cell>
        </row>
        <row r="316">
          <cell r="A316">
            <v>0</v>
          </cell>
        </row>
        <row r="317">
          <cell r="A317">
            <v>0</v>
          </cell>
        </row>
        <row r="318">
          <cell r="A318">
            <v>0</v>
          </cell>
        </row>
        <row r="319">
          <cell r="A319">
            <v>0</v>
          </cell>
        </row>
        <row r="320">
          <cell r="A320">
            <v>0</v>
          </cell>
        </row>
        <row r="321">
          <cell r="A321">
            <v>0</v>
          </cell>
        </row>
        <row r="322">
          <cell r="A322">
            <v>0</v>
          </cell>
        </row>
        <row r="323">
          <cell r="A323">
            <v>0</v>
          </cell>
        </row>
        <row r="324">
          <cell r="A324">
            <v>0</v>
          </cell>
        </row>
        <row r="325">
          <cell r="A325">
            <v>0</v>
          </cell>
        </row>
        <row r="326">
          <cell r="A326">
            <v>0</v>
          </cell>
        </row>
        <row r="327">
          <cell r="A327">
            <v>0</v>
          </cell>
        </row>
        <row r="328">
          <cell r="A328">
            <v>0</v>
          </cell>
        </row>
        <row r="329">
          <cell r="A329">
            <v>0</v>
          </cell>
        </row>
        <row r="330">
          <cell r="A330">
            <v>0</v>
          </cell>
        </row>
        <row r="331">
          <cell r="A331">
            <v>0</v>
          </cell>
        </row>
        <row r="332">
          <cell r="A332">
            <v>0</v>
          </cell>
        </row>
        <row r="333">
          <cell r="A333">
            <v>0</v>
          </cell>
        </row>
        <row r="334">
          <cell r="A334">
            <v>0</v>
          </cell>
        </row>
        <row r="335">
          <cell r="A335">
            <v>0</v>
          </cell>
        </row>
        <row r="336">
          <cell r="A336">
            <v>0</v>
          </cell>
        </row>
        <row r="337">
          <cell r="A337">
            <v>0</v>
          </cell>
        </row>
        <row r="338">
          <cell r="A338">
            <v>0</v>
          </cell>
        </row>
        <row r="339">
          <cell r="A339">
            <v>0</v>
          </cell>
        </row>
        <row r="340">
          <cell r="A340">
            <v>0</v>
          </cell>
        </row>
        <row r="341">
          <cell r="A341">
            <v>0</v>
          </cell>
        </row>
        <row r="342">
          <cell r="A342">
            <v>0</v>
          </cell>
        </row>
        <row r="343">
          <cell r="A343">
            <v>0</v>
          </cell>
        </row>
        <row r="344">
          <cell r="A344">
            <v>0</v>
          </cell>
        </row>
        <row r="345">
          <cell r="A345">
            <v>0</v>
          </cell>
        </row>
        <row r="346">
          <cell r="A346">
            <v>0</v>
          </cell>
        </row>
        <row r="347">
          <cell r="A347">
            <v>0</v>
          </cell>
        </row>
        <row r="348">
          <cell r="A348">
            <v>0</v>
          </cell>
        </row>
        <row r="349">
          <cell r="A349">
            <v>0</v>
          </cell>
        </row>
        <row r="350">
          <cell r="A350">
            <v>0</v>
          </cell>
        </row>
        <row r="351">
          <cell r="A351">
            <v>0</v>
          </cell>
        </row>
        <row r="352">
          <cell r="A352">
            <v>0</v>
          </cell>
        </row>
        <row r="353">
          <cell r="A353">
            <v>0</v>
          </cell>
        </row>
        <row r="354">
          <cell r="A354">
            <v>0</v>
          </cell>
        </row>
        <row r="355">
          <cell r="A355">
            <v>0</v>
          </cell>
        </row>
        <row r="356">
          <cell r="A356">
            <v>0</v>
          </cell>
        </row>
        <row r="357">
          <cell r="A357">
            <v>0</v>
          </cell>
        </row>
        <row r="358">
          <cell r="A358">
            <v>0</v>
          </cell>
        </row>
        <row r="359">
          <cell r="A359">
            <v>0</v>
          </cell>
        </row>
        <row r="360">
          <cell r="A360">
            <v>0</v>
          </cell>
        </row>
        <row r="361">
          <cell r="A361">
            <v>0</v>
          </cell>
        </row>
        <row r="362">
          <cell r="A362">
            <v>0</v>
          </cell>
        </row>
        <row r="363">
          <cell r="A363">
            <v>0</v>
          </cell>
        </row>
        <row r="364">
          <cell r="A364">
            <v>0</v>
          </cell>
        </row>
        <row r="365">
          <cell r="A365">
            <v>0</v>
          </cell>
        </row>
        <row r="366">
          <cell r="A366">
            <v>0</v>
          </cell>
        </row>
        <row r="367">
          <cell r="A367">
            <v>0</v>
          </cell>
        </row>
        <row r="368">
          <cell r="A368">
            <v>0</v>
          </cell>
        </row>
        <row r="369">
          <cell r="A369">
            <v>0</v>
          </cell>
        </row>
        <row r="370">
          <cell r="A370">
            <v>0</v>
          </cell>
        </row>
        <row r="371">
          <cell r="A371">
            <v>0</v>
          </cell>
        </row>
        <row r="372">
          <cell r="A372">
            <v>0</v>
          </cell>
        </row>
        <row r="373">
          <cell r="A373">
            <v>0</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Plan"/>
      <sheetName val="Project"/>
      <sheetName val="ManPower"/>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tabel_2007_Total_plan 93jt"/>
      <sheetName val="tabel_2006_Total_R1"/>
      <sheetName val="OB_85"/>
      <sheetName val="Elec"/>
      <sheetName val="ACUM"/>
      <sheetName val="TJ"/>
      <sheetName val="LM"/>
      <sheetName val="Daftar"/>
    </sheetNames>
    <sheetDataSet>
      <sheetData sheetId="0" refreshError="1"/>
      <sheetData sheetId="1" refreshError="1"/>
      <sheetData sheetId="2" refreshError="1">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row r="154">
          <cell r="A154">
            <v>0</v>
          </cell>
        </row>
        <row r="155">
          <cell r="A155">
            <v>0</v>
          </cell>
        </row>
        <row r="156">
          <cell r="A156">
            <v>0</v>
          </cell>
        </row>
        <row r="157">
          <cell r="A157">
            <v>0</v>
          </cell>
        </row>
        <row r="158">
          <cell r="A158">
            <v>0</v>
          </cell>
        </row>
        <row r="159">
          <cell r="A159">
            <v>0</v>
          </cell>
        </row>
        <row r="160">
          <cell r="A160">
            <v>0</v>
          </cell>
        </row>
        <row r="161">
          <cell r="A161" t="str">
            <v>SH04</v>
          </cell>
        </row>
        <row r="162">
          <cell r="A162" t="str">
            <v>SH06</v>
          </cell>
        </row>
        <row r="163">
          <cell r="A163" t="str">
            <v>SH07</v>
          </cell>
        </row>
        <row r="164">
          <cell r="A164" t="str">
            <v>SP01</v>
          </cell>
        </row>
        <row r="165">
          <cell r="A165" t="str">
            <v>TC01</v>
          </cell>
        </row>
        <row r="166">
          <cell r="A166" t="str">
            <v>TR01</v>
          </cell>
        </row>
        <row r="167">
          <cell r="A167" t="str">
            <v>TR02</v>
          </cell>
        </row>
        <row r="168">
          <cell r="A168" t="str">
            <v>TR03</v>
          </cell>
        </row>
        <row r="169">
          <cell r="A169" t="str">
            <v>TR04</v>
          </cell>
        </row>
        <row r="170">
          <cell r="A170" t="str">
            <v>TR05</v>
          </cell>
        </row>
        <row r="171">
          <cell r="A171" t="str">
            <v>TR06</v>
          </cell>
        </row>
        <row r="172">
          <cell r="A172" t="str">
            <v>TR07</v>
          </cell>
        </row>
        <row r="173">
          <cell r="A173" t="str">
            <v>TR08</v>
          </cell>
        </row>
        <row r="174">
          <cell r="A174" t="str">
            <v>TR09</v>
          </cell>
        </row>
        <row r="175">
          <cell r="A175" t="str">
            <v>TR10</v>
          </cell>
        </row>
        <row r="176">
          <cell r="A176" t="str">
            <v>TR11</v>
          </cell>
        </row>
        <row r="177">
          <cell r="A177" t="str">
            <v>TR12</v>
          </cell>
        </row>
        <row r="178">
          <cell r="A178" t="str">
            <v>TR13</v>
          </cell>
        </row>
        <row r="179">
          <cell r="A179" t="str">
            <v>TR14</v>
          </cell>
        </row>
        <row r="180">
          <cell r="A180" t="str">
            <v>TR15</v>
          </cell>
        </row>
        <row r="181">
          <cell r="A181" t="str">
            <v>TR16</v>
          </cell>
        </row>
        <row r="182">
          <cell r="A182" t="str">
            <v>TR17</v>
          </cell>
        </row>
        <row r="183">
          <cell r="A183" t="str">
            <v>TR18</v>
          </cell>
        </row>
        <row r="184">
          <cell r="A184" t="str">
            <v>TR19</v>
          </cell>
        </row>
        <row r="185">
          <cell r="A185" t="str">
            <v>TR20</v>
          </cell>
        </row>
        <row r="186">
          <cell r="A186" t="str">
            <v>WD02</v>
          </cell>
        </row>
        <row r="187">
          <cell r="A187" t="str">
            <v>WD03</v>
          </cell>
        </row>
        <row r="188">
          <cell r="A188" t="str">
            <v>WD04</v>
          </cell>
        </row>
        <row r="189">
          <cell r="A189" t="str">
            <v>WD08</v>
          </cell>
        </row>
        <row r="190">
          <cell r="A190" t="str">
            <v>WD09</v>
          </cell>
        </row>
        <row r="191">
          <cell r="A191" t="str">
            <v>WD10</v>
          </cell>
        </row>
        <row r="192">
          <cell r="A192" t="str">
            <v>WD11</v>
          </cell>
        </row>
        <row r="193">
          <cell r="A193" t="str">
            <v>WL01</v>
          </cell>
        </row>
        <row r="194">
          <cell r="A194" t="str">
            <v>WT02</v>
          </cell>
        </row>
        <row r="195">
          <cell r="A195" t="str">
            <v>WT03</v>
          </cell>
        </row>
        <row r="196">
          <cell r="A196" t="str">
            <v>WT05</v>
          </cell>
        </row>
        <row r="197">
          <cell r="A197">
            <v>0</v>
          </cell>
        </row>
        <row r="198">
          <cell r="A198">
            <v>0</v>
          </cell>
        </row>
        <row r="199">
          <cell r="A199">
            <v>0</v>
          </cell>
        </row>
        <row r="200">
          <cell r="A200">
            <v>0</v>
          </cell>
        </row>
        <row r="201">
          <cell r="A201">
            <v>0</v>
          </cell>
        </row>
        <row r="202">
          <cell r="A202">
            <v>0</v>
          </cell>
        </row>
        <row r="203">
          <cell r="A203">
            <v>0</v>
          </cell>
        </row>
        <row r="204">
          <cell r="A204">
            <v>0</v>
          </cell>
        </row>
        <row r="205">
          <cell r="A205">
            <v>0</v>
          </cell>
        </row>
        <row r="206">
          <cell r="A206">
            <v>0</v>
          </cell>
        </row>
        <row r="207">
          <cell r="A207">
            <v>0</v>
          </cell>
        </row>
        <row r="208">
          <cell r="A208">
            <v>0</v>
          </cell>
        </row>
        <row r="209">
          <cell r="A209">
            <v>0</v>
          </cell>
        </row>
        <row r="210">
          <cell r="A210">
            <v>0</v>
          </cell>
        </row>
        <row r="211">
          <cell r="A211">
            <v>0</v>
          </cell>
        </row>
        <row r="212">
          <cell r="A212">
            <v>0</v>
          </cell>
        </row>
        <row r="213">
          <cell r="A213">
            <v>0</v>
          </cell>
        </row>
        <row r="214">
          <cell r="A214">
            <v>0</v>
          </cell>
        </row>
        <row r="215">
          <cell r="A215">
            <v>0</v>
          </cell>
        </row>
        <row r="216">
          <cell r="A216">
            <v>0</v>
          </cell>
        </row>
        <row r="217">
          <cell r="A217">
            <v>0</v>
          </cell>
        </row>
        <row r="218">
          <cell r="A218">
            <v>0</v>
          </cell>
        </row>
        <row r="219">
          <cell r="A219">
            <v>0</v>
          </cell>
        </row>
        <row r="220">
          <cell r="A220">
            <v>0</v>
          </cell>
        </row>
        <row r="221">
          <cell r="A221">
            <v>0</v>
          </cell>
        </row>
        <row r="222">
          <cell r="A222">
            <v>0</v>
          </cell>
        </row>
        <row r="223">
          <cell r="A223">
            <v>0</v>
          </cell>
        </row>
        <row r="224">
          <cell r="A224">
            <v>0</v>
          </cell>
        </row>
        <row r="225">
          <cell r="A225">
            <v>0</v>
          </cell>
        </row>
        <row r="226">
          <cell r="A226">
            <v>0</v>
          </cell>
        </row>
        <row r="227">
          <cell r="A227">
            <v>0</v>
          </cell>
        </row>
        <row r="228">
          <cell r="A228">
            <v>0</v>
          </cell>
        </row>
        <row r="229">
          <cell r="A229">
            <v>0</v>
          </cell>
        </row>
        <row r="230">
          <cell r="A230">
            <v>0</v>
          </cell>
        </row>
        <row r="231">
          <cell r="A231">
            <v>0</v>
          </cell>
        </row>
        <row r="232">
          <cell r="A232">
            <v>0</v>
          </cell>
        </row>
        <row r="233">
          <cell r="A233">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row r="255">
          <cell r="A255">
            <v>0</v>
          </cell>
        </row>
        <row r="256">
          <cell r="A256">
            <v>0</v>
          </cell>
        </row>
        <row r="257">
          <cell r="A257">
            <v>0</v>
          </cell>
        </row>
        <row r="258">
          <cell r="A258">
            <v>0</v>
          </cell>
        </row>
        <row r="259">
          <cell r="A259">
            <v>0</v>
          </cell>
        </row>
        <row r="260">
          <cell r="A260">
            <v>0</v>
          </cell>
        </row>
        <row r="261">
          <cell r="A261">
            <v>0</v>
          </cell>
        </row>
        <row r="262">
          <cell r="A262">
            <v>0</v>
          </cell>
        </row>
        <row r="263">
          <cell r="A263">
            <v>0</v>
          </cell>
        </row>
        <row r="264">
          <cell r="A264">
            <v>0</v>
          </cell>
        </row>
        <row r="265">
          <cell r="A265">
            <v>0</v>
          </cell>
        </row>
        <row r="266">
          <cell r="A266">
            <v>0</v>
          </cell>
        </row>
        <row r="267">
          <cell r="A267">
            <v>0</v>
          </cell>
        </row>
        <row r="268">
          <cell r="A268">
            <v>0</v>
          </cell>
        </row>
        <row r="269">
          <cell r="A269">
            <v>0</v>
          </cell>
        </row>
        <row r="270">
          <cell r="A270">
            <v>0</v>
          </cell>
        </row>
        <row r="271">
          <cell r="A271">
            <v>0</v>
          </cell>
        </row>
        <row r="272">
          <cell r="A272">
            <v>0</v>
          </cell>
        </row>
        <row r="273">
          <cell r="A273">
            <v>0</v>
          </cell>
        </row>
        <row r="274">
          <cell r="A274">
            <v>0</v>
          </cell>
        </row>
        <row r="275">
          <cell r="A275">
            <v>0</v>
          </cell>
        </row>
        <row r="276">
          <cell r="A276">
            <v>0</v>
          </cell>
        </row>
        <row r="277">
          <cell r="A277">
            <v>0</v>
          </cell>
        </row>
        <row r="278">
          <cell r="A278">
            <v>0</v>
          </cell>
        </row>
        <row r="279">
          <cell r="A279">
            <v>0</v>
          </cell>
        </row>
        <row r="280">
          <cell r="A280">
            <v>0</v>
          </cell>
        </row>
        <row r="281">
          <cell r="A281">
            <v>0</v>
          </cell>
        </row>
        <row r="282">
          <cell r="A282">
            <v>0</v>
          </cell>
        </row>
        <row r="283">
          <cell r="A283">
            <v>0</v>
          </cell>
        </row>
        <row r="284">
          <cell r="A284">
            <v>0</v>
          </cell>
        </row>
        <row r="285">
          <cell r="A285">
            <v>0</v>
          </cell>
        </row>
        <row r="286">
          <cell r="A286">
            <v>0</v>
          </cell>
        </row>
        <row r="287">
          <cell r="A287">
            <v>0</v>
          </cell>
        </row>
        <row r="288">
          <cell r="A288">
            <v>0</v>
          </cell>
        </row>
        <row r="289">
          <cell r="A289">
            <v>0</v>
          </cell>
        </row>
        <row r="290">
          <cell r="A290">
            <v>0</v>
          </cell>
        </row>
        <row r="291">
          <cell r="A291">
            <v>0</v>
          </cell>
        </row>
        <row r="292">
          <cell r="A292">
            <v>0</v>
          </cell>
        </row>
        <row r="293">
          <cell r="A293">
            <v>0</v>
          </cell>
        </row>
        <row r="294">
          <cell r="A294">
            <v>0</v>
          </cell>
        </row>
        <row r="295">
          <cell r="A295">
            <v>0</v>
          </cell>
        </row>
        <row r="296">
          <cell r="A296">
            <v>0</v>
          </cell>
        </row>
        <row r="297">
          <cell r="A297">
            <v>0</v>
          </cell>
        </row>
        <row r="298">
          <cell r="A298">
            <v>0</v>
          </cell>
        </row>
        <row r="299">
          <cell r="A299">
            <v>0</v>
          </cell>
        </row>
        <row r="300">
          <cell r="A300">
            <v>0</v>
          </cell>
        </row>
        <row r="301">
          <cell r="A301">
            <v>0</v>
          </cell>
        </row>
        <row r="302">
          <cell r="A302">
            <v>0</v>
          </cell>
        </row>
        <row r="303">
          <cell r="A303">
            <v>0</v>
          </cell>
        </row>
        <row r="304">
          <cell r="A304">
            <v>0</v>
          </cell>
        </row>
        <row r="305">
          <cell r="A305">
            <v>0</v>
          </cell>
        </row>
        <row r="306">
          <cell r="A306">
            <v>0</v>
          </cell>
        </row>
        <row r="307">
          <cell r="A307">
            <v>0</v>
          </cell>
        </row>
        <row r="308">
          <cell r="A308">
            <v>0</v>
          </cell>
        </row>
        <row r="309">
          <cell r="A309">
            <v>0</v>
          </cell>
        </row>
        <row r="310">
          <cell r="A310">
            <v>0</v>
          </cell>
        </row>
        <row r="311">
          <cell r="A311">
            <v>0</v>
          </cell>
        </row>
        <row r="312">
          <cell r="A312">
            <v>0</v>
          </cell>
        </row>
        <row r="313">
          <cell r="A313">
            <v>0</v>
          </cell>
        </row>
        <row r="314">
          <cell r="A314">
            <v>0</v>
          </cell>
        </row>
        <row r="315">
          <cell r="A315">
            <v>0</v>
          </cell>
        </row>
        <row r="316">
          <cell r="A316">
            <v>0</v>
          </cell>
        </row>
        <row r="317">
          <cell r="A317">
            <v>0</v>
          </cell>
        </row>
        <row r="318">
          <cell r="A318">
            <v>0</v>
          </cell>
        </row>
        <row r="319">
          <cell r="A319">
            <v>0</v>
          </cell>
        </row>
        <row r="320">
          <cell r="A320">
            <v>0</v>
          </cell>
        </row>
        <row r="321">
          <cell r="A321">
            <v>0</v>
          </cell>
        </row>
        <row r="322">
          <cell r="A322">
            <v>0</v>
          </cell>
        </row>
        <row r="323">
          <cell r="A323">
            <v>0</v>
          </cell>
        </row>
        <row r="324">
          <cell r="A324">
            <v>0</v>
          </cell>
        </row>
        <row r="325">
          <cell r="A325">
            <v>0</v>
          </cell>
        </row>
        <row r="326">
          <cell r="A326">
            <v>0</v>
          </cell>
        </row>
        <row r="327">
          <cell r="A327">
            <v>0</v>
          </cell>
        </row>
        <row r="328">
          <cell r="A328">
            <v>0</v>
          </cell>
        </row>
        <row r="329">
          <cell r="A329">
            <v>0</v>
          </cell>
        </row>
        <row r="330">
          <cell r="A330">
            <v>0</v>
          </cell>
        </row>
        <row r="331">
          <cell r="A331">
            <v>0</v>
          </cell>
        </row>
        <row r="332">
          <cell r="A332">
            <v>0</v>
          </cell>
        </row>
        <row r="333">
          <cell r="A333">
            <v>0</v>
          </cell>
        </row>
        <row r="334">
          <cell r="A334">
            <v>0</v>
          </cell>
        </row>
        <row r="335">
          <cell r="A335">
            <v>0</v>
          </cell>
        </row>
        <row r="336">
          <cell r="A336">
            <v>0</v>
          </cell>
        </row>
        <row r="337">
          <cell r="A337">
            <v>0</v>
          </cell>
        </row>
        <row r="338">
          <cell r="A338">
            <v>0</v>
          </cell>
        </row>
        <row r="339">
          <cell r="A339">
            <v>0</v>
          </cell>
        </row>
        <row r="340">
          <cell r="A340">
            <v>0</v>
          </cell>
        </row>
        <row r="341">
          <cell r="A341">
            <v>0</v>
          </cell>
        </row>
        <row r="342">
          <cell r="A342">
            <v>0</v>
          </cell>
        </row>
        <row r="343">
          <cell r="A343">
            <v>0</v>
          </cell>
        </row>
        <row r="344">
          <cell r="A344">
            <v>0</v>
          </cell>
        </row>
        <row r="345">
          <cell r="A345">
            <v>0</v>
          </cell>
        </row>
        <row r="346">
          <cell r="A346">
            <v>0</v>
          </cell>
        </row>
        <row r="347">
          <cell r="A347">
            <v>0</v>
          </cell>
        </row>
        <row r="348">
          <cell r="A348">
            <v>0</v>
          </cell>
        </row>
        <row r="349">
          <cell r="A349">
            <v>0</v>
          </cell>
        </row>
        <row r="350">
          <cell r="A350">
            <v>0</v>
          </cell>
        </row>
        <row r="351">
          <cell r="A351">
            <v>0</v>
          </cell>
        </row>
        <row r="352">
          <cell r="A352">
            <v>0</v>
          </cell>
        </row>
        <row r="353">
          <cell r="A353">
            <v>0</v>
          </cell>
        </row>
        <row r="354">
          <cell r="A354">
            <v>0</v>
          </cell>
        </row>
        <row r="355">
          <cell r="A355">
            <v>0</v>
          </cell>
        </row>
        <row r="356">
          <cell r="A356">
            <v>0</v>
          </cell>
        </row>
        <row r="357">
          <cell r="A357">
            <v>0</v>
          </cell>
        </row>
        <row r="358">
          <cell r="A358">
            <v>0</v>
          </cell>
        </row>
        <row r="359">
          <cell r="A359">
            <v>0</v>
          </cell>
        </row>
        <row r="360">
          <cell r="A360">
            <v>0</v>
          </cell>
        </row>
        <row r="361">
          <cell r="A361">
            <v>0</v>
          </cell>
        </row>
        <row r="362">
          <cell r="A362">
            <v>0</v>
          </cell>
        </row>
        <row r="363">
          <cell r="A363">
            <v>0</v>
          </cell>
        </row>
        <row r="364">
          <cell r="A364">
            <v>0</v>
          </cell>
        </row>
        <row r="365">
          <cell r="A365">
            <v>0</v>
          </cell>
        </row>
        <row r="366">
          <cell r="A366">
            <v>0</v>
          </cell>
        </row>
        <row r="367">
          <cell r="A367">
            <v>0</v>
          </cell>
        </row>
        <row r="368">
          <cell r="A368">
            <v>0</v>
          </cell>
        </row>
        <row r="369">
          <cell r="A369">
            <v>0</v>
          </cell>
        </row>
        <row r="370">
          <cell r="A370">
            <v>0</v>
          </cell>
        </row>
        <row r="371">
          <cell r="A371">
            <v>0</v>
          </cell>
        </row>
        <row r="372">
          <cell r="A372">
            <v>0</v>
          </cell>
        </row>
        <row r="373">
          <cell r="A373">
            <v>0</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Project"/>
      <sheetName val="tabel_2006_Total_R1"/>
      <sheetName val="tabel_2007_Total_plan 93jt"/>
      <sheetName val="2007_Total"/>
    </sheetNames>
    <sheetDataSet>
      <sheetData sheetId="0"/>
      <sheetData sheetId="1"/>
      <sheetData sheetId="2" refreshError="1"/>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Project"/>
      <sheetName val="tabel_2006_Total_R1"/>
      <sheetName val="tabel_2007_Total_plan 93jt"/>
      <sheetName val="2007_Total"/>
    </sheetNames>
    <sheetDataSet>
      <sheetData sheetId="0"/>
      <sheetData sheetId="1"/>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Plan"/>
      <sheetName val="Project"/>
      <sheetName val="ManPower"/>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Detail Exp_"/>
      <sheetName val="tabel_2007_Total_plan 93jt"/>
      <sheetName val="tabel_2006_Total_R1"/>
      <sheetName val="OB_89"/>
      <sheetName val="EDS110507"/>
      <sheetName val="Hourly"/>
      <sheetName val="INPUT PLAN"/>
    </sheetNames>
    <sheetDataSet>
      <sheetData sheetId="0" refreshError="1"/>
      <sheetData sheetId="1" refreshError="1"/>
      <sheetData sheetId="2" refreshError="1"/>
      <sheetData sheetId="3" refreshError="1"/>
      <sheetData sheetId="4" refreshError="1">
        <row r="3">
          <cell r="Z3" t="str">
            <v>USD</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ummary"/>
      <sheetName val="Run"/>
      <sheetName val="HOURLY"/>
      <sheetName val="Data_AC"/>
      <sheetName val="Project"/>
      <sheetName val="Plan"/>
      <sheetName val="Detail Exp."/>
      <sheetName val="ACUM"/>
      <sheetName val="TJ"/>
      <sheetName val="LM"/>
      <sheetName val="244 Black coal"/>
      <sheetName val="bantuan"/>
      <sheetName val="Database"/>
      <sheetName val="Assumptions"/>
      <sheetName val="412src2"/>
      <sheetName val="Truck"/>
      <sheetName val="DP Report"/>
      <sheetName val="MTD OB Forecasting"/>
      <sheetName val="Coal_Mining"/>
      <sheetName val="M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ummary"/>
      <sheetName val="Run"/>
      <sheetName val="A_SQL2IMPS_"/>
      <sheetName val="Hourly"/>
      <sheetName val="Project"/>
      <sheetName val="Plan"/>
      <sheetName val="Hourly Monitoring master"/>
      <sheetName val="Truck"/>
      <sheetName val="ASPAL (14)"/>
      <sheetName val="OPT_GL"/>
      <sheetName val="Assumptions"/>
      <sheetName val="MTD OB Forecasting"/>
      <sheetName val="bantuan"/>
      <sheetName val="Li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_PSY"/>
      <sheetName val="sum_MSY"/>
      <sheetName val="1212_sum_quality"/>
      <sheetName val="LIST"/>
      <sheetName val="Project"/>
      <sheetName val="Plan"/>
      <sheetName val="Outcash"/>
    </sheetNames>
    <sheetDataSet>
      <sheetData sheetId="0">
        <row r="2">
          <cell r="A2">
            <v>41274.291666666664</v>
          </cell>
        </row>
      </sheetData>
      <sheetData sheetId="1">
        <row r="7">
          <cell r="DL7" t="str">
            <v>IMM WEST LOTS</v>
          </cell>
          <cell r="DM7">
            <v>4.18</v>
          </cell>
        </row>
        <row r="8">
          <cell r="DL8" t="str">
            <v>IMM EAST HITS</v>
          </cell>
          <cell r="DM8">
            <v>3.98</v>
          </cell>
        </row>
        <row r="9">
          <cell r="DL9" t="str">
            <v>IMM EAST MedTS</v>
          </cell>
          <cell r="DM9">
            <v>3.98</v>
          </cell>
        </row>
        <row r="10">
          <cell r="DL10" t="str">
            <v>JBG</v>
          </cell>
          <cell r="DM10">
            <v>4.18</v>
          </cell>
        </row>
        <row r="11">
          <cell r="DL11" t="str">
            <v>TCM HCV LOTS</v>
          </cell>
          <cell r="DM11">
            <v>4.3600000000000003</v>
          </cell>
        </row>
        <row r="12">
          <cell r="DL12" t="str">
            <v>TCM HCV HITS</v>
          </cell>
          <cell r="DM12">
            <v>4.58</v>
          </cell>
        </row>
        <row r="13">
          <cell r="DL13" t="str">
            <v>TCM LCV LOTS</v>
          </cell>
          <cell r="DM13">
            <v>4.43</v>
          </cell>
        </row>
        <row r="14">
          <cell r="DL14" t="str">
            <v>TDM HCV</v>
          </cell>
          <cell r="DM14">
            <v>4.47</v>
          </cell>
        </row>
        <row r="15">
          <cell r="DL15" t="str">
            <v>TDM HCV LOTS</v>
          </cell>
          <cell r="DM15">
            <v>4.47</v>
          </cell>
        </row>
        <row r="16">
          <cell r="DL16" t="str">
            <v>EMB</v>
          </cell>
          <cell r="DM16">
            <v>4.18</v>
          </cell>
        </row>
        <row r="17">
          <cell r="DL17" t="str">
            <v>TCM LCV MTS</v>
          </cell>
          <cell r="DM17">
            <v>4.43</v>
          </cell>
        </row>
        <row r="18">
          <cell r="DL18" t="str">
            <v>IMM WEST HITS</v>
          </cell>
          <cell r="DM18">
            <v>4.18</v>
          </cell>
        </row>
        <row r="19">
          <cell r="DL19" t="str">
            <v>IMM WASH</v>
          </cell>
          <cell r="DM19">
            <v>4.18</v>
          </cell>
        </row>
        <row r="20">
          <cell r="DL20" t="str">
            <v>IMM MHITS</v>
          </cell>
          <cell r="DM20">
            <v>4.18</v>
          </cell>
        </row>
      </sheetData>
      <sheetData sheetId="2" refreshError="1"/>
      <sheetData sheetId="3" refreshError="1"/>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_PSY"/>
      <sheetName val="sum_MSY"/>
      <sheetName val="1212_sum_quality"/>
      <sheetName val="LIST"/>
      <sheetName val="Project"/>
      <sheetName val="Plan"/>
      <sheetName val="Outcash"/>
    </sheetNames>
    <sheetDataSet>
      <sheetData sheetId="0">
        <row r="2">
          <cell r="A2">
            <v>41274.291666666664</v>
          </cell>
        </row>
      </sheetData>
      <sheetData sheetId="1">
        <row r="7">
          <cell r="DL7" t="str">
            <v>IMM WEST LOTS</v>
          </cell>
          <cell r="DM7">
            <v>4.18</v>
          </cell>
        </row>
        <row r="8">
          <cell r="DL8" t="str">
            <v>IMM EAST HITS</v>
          </cell>
          <cell r="DM8">
            <v>3.98</v>
          </cell>
        </row>
        <row r="9">
          <cell r="DL9" t="str">
            <v>IMM EAST MedTS</v>
          </cell>
          <cell r="DM9">
            <v>3.98</v>
          </cell>
        </row>
        <row r="10">
          <cell r="DL10" t="str">
            <v>JBG</v>
          </cell>
          <cell r="DM10">
            <v>4.18</v>
          </cell>
        </row>
        <row r="11">
          <cell r="DL11" t="str">
            <v>TCM HCV LOTS</v>
          </cell>
          <cell r="DM11">
            <v>4.3600000000000003</v>
          </cell>
        </row>
        <row r="12">
          <cell r="DL12" t="str">
            <v>TCM HCV HITS</v>
          </cell>
          <cell r="DM12">
            <v>4.58</v>
          </cell>
        </row>
        <row r="13">
          <cell r="DL13" t="str">
            <v>TCM LCV LOTS</v>
          </cell>
          <cell r="DM13">
            <v>4.43</v>
          </cell>
        </row>
        <row r="14">
          <cell r="DL14" t="str">
            <v>TDM HCV</v>
          </cell>
          <cell r="DM14">
            <v>4.47</v>
          </cell>
        </row>
        <row r="15">
          <cell r="DL15" t="str">
            <v>TDM HCV LOTS</v>
          </cell>
          <cell r="DM15">
            <v>4.47</v>
          </cell>
        </row>
        <row r="16">
          <cell r="DL16" t="str">
            <v>EMB</v>
          </cell>
          <cell r="DM16">
            <v>4.18</v>
          </cell>
        </row>
        <row r="17">
          <cell r="DL17" t="str">
            <v>TCM LCV MTS</v>
          </cell>
          <cell r="DM17">
            <v>4.43</v>
          </cell>
        </row>
        <row r="18">
          <cell r="DL18" t="str">
            <v>IMM WEST HITS</v>
          </cell>
          <cell r="DM18">
            <v>4.18</v>
          </cell>
        </row>
        <row r="19">
          <cell r="DL19" t="str">
            <v>IMM WASH</v>
          </cell>
          <cell r="DM19">
            <v>4.18</v>
          </cell>
        </row>
        <row r="20">
          <cell r="DL20" t="str">
            <v>IMM MHITS</v>
          </cell>
          <cell r="DM20">
            <v>4.18</v>
          </cell>
        </row>
      </sheetData>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tuan"/>
      <sheetName val="D435"/>
      <sheetName val="M420"/>
      <sheetName val="M470"/>
      <sheetName val="PMR76HA3"/>
      <sheetName val="Sheet1"/>
      <sheetName val="ooc"/>
      <sheetName val="PRODUKSI"/>
      <sheetName val="List"/>
      <sheetName val="BOMAG"/>
      <sheetName val="SHE"/>
      <sheetName val="W_H"/>
      <sheetName val="Sum"/>
      <sheetName val="Plant_Week"/>
      <sheetName val="Rental"/>
      <sheetName val="Run"/>
      <sheetName val="MASTER"/>
      <sheetName val="Open Pits"/>
      <sheetName val="Summary"/>
      <sheetName val="OPT_GL"/>
      <sheetName val="Budget"/>
      <sheetName val="STD RATES"/>
      <sheetName val="dat"/>
      <sheetName val="Entry Data"/>
      <sheetName val="sum_MSY"/>
      <sheetName val="#REF!"/>
      <sheetName val="Input Coal"/>
      <sheetName val="ACUM"/>
      <sheetName val="TJ"/>
      <sheetName val="LM"/>
      <sheetName val="Data loader"/>
      <sheetName val="BY_EXA"/>
      <sheetName val="Data_Acc"/>
      <sheetName val="LOAD"/>
      <sheetName val="DATA_Exavator"/>
      <sheetName val="Data_AC"/>
      <sheetName val="DATA_PLAN"/>
      <sheetName val="PA"/>
      <sheetName val="Big"/>
      <sheetName val="Coal_Mining"/>
      <sheetName val="Cover"/>
      <sheetName val="KPI"/>
      <sheetName val="Htr"/>
      <sheetName val="KPC Coal"/>
      <sheetName val="KPC"/>
      <sheetName val="KPC_Total"/>
      <sheetName val="MS"/>
      <sheetName val="Productivity"/>
      <sheetName val="Overall"/>
      <sheetName val="crushnsp"/>
      <sheetName val="pittonsp"/>
      <sheetName val="1"/>
      <sheetName val="EXA"/>
      <sheetName val="CONTROL"/>
      <sheetName val="DATA"/>
      <sheetName val="Rain"/>
      <sheetName val="Data hauler"/>
      <sheetName val="Daily Forecasting"/>
      <sheetName val="ALL"/>
      <sheetName val="ACTUAL"/>
      <sheetName val="24"/>
      <sheetName val="Permanent info"/>
      <sheetName val="GeneralInfo"/>
      <sheetName val="Tabel stock"/>
      <sheetName val="_OB PLAN"/>
      <sheetName val="Roadmaintainance"/>
      <sheetName val="HM "/>
      <sheetName val="database"/>
      <sheetName val="Plant"/>
      <sheetName val="Project"/>
      <sheetName val="PLAN"/>
      <sheetName val="Truck"/>
      <sheetName val="dBase"/>
      <sheetName val="dBonus"/>
      <sheetName val="Op_GL"/>
      <sheetName val="fmc"/>
      <sheetName val="Non-staff Tender Rates"/>
      <sheetName val="EX2500FIX"/>
      <sheetName val="Movement_Bench15 (ob)"/>
      <sheetName val="Movement_Bench15 (ore)"/>
      <sheetName val="Pama"/>
      <sheetName val="Petrosea"/>
      <sheetName val="Master DPR"/>
      <sheetName val="Contract"/>
      <sheetName val="Tabel FPI"/>
      <sheetName val="LP-01 2012"/>
      <sheetName val="OFFICE"/>
      <sheetName val="MacPro"/>
      <sheetName val="Unit"/>
      <sheetName val="G&amp;L"/>
      <sheetName val="Bonus"/>
      <sheetName val="input loading point"/>
      <sheetName val="Range"/>
      <sheetName val="Dates"/>
      <sheetName val="Master Fault"/>
      <sheetName val="Source"/>
      <sheetName val="C"/>
      <sheetName val="RESUME"/>
      <sheetName val="Table Array"/>
      <sheetName val="Monthly Entry"/>
      <sheetName val="Bank data"/>
      <sheetName val="Data Entry"/>
      <sheetName val="Sheet2"/>
      <sheetName val="bg hsbc"/>
      <sheetName val="BUMA"/>
      <sheetName val="DTDummy"/>
      <sheetName val="COST"/>
      <sheetName val="HOURLY"/>
      <sheetName val="DRILLBLAST"/>
      <sheetName val="ACT HAUL"/>
      <sheetName val="ACT OB"/>
      <sheetName val="ACT COAL"/>
      <sheetName val="COAL CRUSH PLAN"/>
      <sheetName val=" COAL MINE PLAN"/>
      <sheetName val="_COAL MINE PLAN"/>
      <sheetName val="ACT DIRTY COAL"/>
      <sheetName val=" OB PLAN"/>
      <sheetName val="Ktd"/>
      <sheetName val="Rain &amp; Slippery Method"/>
      <sheetName val="Rain _ Slippery Method"/>
      <sheetName val="notes"/>
      <sheetName val="Assumptions"/>
      <sheetName val="BB TO STOCK KTD "/>
      <sheetName val="MATRIK"/>
      <sheetName val="ARIA IBS vs Actual"/>
      <sheetName val="air_spt_sel_modif"/>
      <sheetName val="air_spt_teng_modif"/>
      <sheetName val="Safety 2"/>
      <sheetName val="INVENTORY"/>
      <sheetName val="WASTE"/>
      <sheetName val="D_PLAN"/>
      <sheetName val="D_Report"/>
      <sheetName val="Configuration"/>
      <sheetName val="C_PLANS_"/>
      <sheetName val="C_SQL2IMPS_"/>
      <sheetName val="D_PLANS_"/>
      <sheetName val="MQ_PLANS_"/>
      <sheetName val="N_PLANS_7"/>
      <sheetName val="S_LOADERCYCLES_"/>
      <sheetName val="S_QTYLOADS_"/>
      <sheetName val="S_STATUS_YTR"/>
      <sheetName val="S_TIMECAT_"/>
      <sheetName val="W_SQL2IMPS_"/>
      <sheetName val="Y2_PLANS_7"/>
      <sheetName val="Y2_PLANS_"/>
      <sheetName val="KODE"/>
      <sheetName val="Wages"/>
      <sheetName val="HARGA MATERIAL"/>
      <sheetName val="Plant Rate"/>
      <sheetName val="TABLE"/>
      <sheetName val="Konversi Jarak"/>
      <sheetName val="EXPL-ADDS"/>
      <sheetName val="Quarterly P&amp;L"/>
      <sheetName val="Menu"/>
      <sheetName val="HM"/>
      <sheetName val="CHART 1"/>
    </sheetNames>
    <sheetDataSet>
      <sheetData sheetId="0" refreshError="1">
        <row r="2">
          <cell r="B2" t="str">
            <v>adji triyono</v>
          </cell>
          <cell r="C2">
            <v>6193116</v>
          </cell>
        </row>
        <row r="3">
          <cell r="B3" t="str">
            <v>al khaeruddin</v>
          </cell>
          <cell r="C3" t="str">
            <v>1k94012</v>
          </cell>
        </row>
        <row r="4">
          <cell r="B4" t="str">
            <v>aljufri</v>
          </cell>
          <cell r="C4">
            <v>7192004</v>
          </cell>
        </row>
        <row r="5">
          <cell r="B5" t="str">
            <v>andi busra</v>
          </cell>
          <cell r="C5" t="str">
            <v>1m01086</v>
          </cell>
        </row>
        <row r="6">
          <cell r="B6" t="str">
            <v>apollo s</v>
          </cell>
          <cell r="C6" t="str">
            <v>1m98180</v>
          </cell>
        </row>
        <row r="7">
          <cell r="B7" t="str">
            <v>hanura</v>
          </cell>
          <cell r="C7">
            <v>6193146</v>
          </cell>
        </row>
        <row r="8">
          <cell r="B8" t="str">
            <v>hasbullah</v>
          </cell>
          <cell r="C8">
            <v>6194306</v>
          </cell>
        </row>
        <row r="9">
          <cell r="B9" t="str">
            <v>hendro m</v>
          </cell>
          <cell r="C9">
            <v>6195100</v>
          </cell>
        </row>
        <row r="10">
          <cell r="B10" t="str">
            <v>kuntari</v>
          </cell>
          <cell r="C10" t="str">
            <v>1k96036</v>
          </cell>
        </row>
        <row r="11">
          <cell r="B11" t="str">
            <v>m. tholib</v>
          </cell>
          <cell r="C11" t="str">
            <v>1k96071</v>
          </cell>
        </row>
        <row r="12">
          <cell r="B12" t="str">
            <v>mariyanto</v>
          </cell>
          <cell r="C12">
            <v>6195113</v>
          </cell>
        </row>
        <row r="13">
          <cell r="B13" t="str">
            <v>moh. syaiful ali</v>
          </cell>
          <cell r="C13" t="str">
            <v>1s01027</v>
          </cell>
        </row>
        <row r="14">
          <cell r="B14" t="str">
            <v>purnomo</v>
          </cell>
          <cell r="C14" t="str">
            <v>1m01110</v>
          </cell>
        </row>
        <row r="15">
          <cell r="B15" t="str">
            <v>robert z</v>
          </cell>
          <cell r="C15" t="str">
            <v>1k96061</v>
          </cell>
        </row>
        <row r="16">
          <cell r="B16" t="str">
            <v>rozali idris</v>
          </cell>
          <cell r="C16">
            <v>7191012</v>
          </cell>
        </row>
        <row r="17">
          <cell r="B17" t="str">
            <v>rustam effendi</v>
          </cell>
          <cell r="C17" t="str">
            <v>1m01079</v>
          </cell>
        </row>
        <row r="18">
          <cell r="B18" t="str">
            <v>sahrul c</v>
          </cell>
          <cell r="C18" t="str">
            <v>1m01020</v>
          </cell>
        </row>
        <row r="19">
          <cell r="B19" t="str">
            <v>slamet</v>
          </cell>
          <cell r="C19" t="str">
            <v>1k96054</v>
          </cell>
        </row>
        <row r="20">
          <cell r="B20" t="str">
            <v>slamet h</v>
          </cell>
          <cell r="C20">
            <v>6194272</v>
          </cell>
        </row>
        <row r="21">
          <cell r="B21" t="str">
            <v>sudarto</v>
          </cell>
          <cell r="C21">
            <v>6191121</v>
          </cell>
        </row>
        <row r="22">
          <cell r="B22" t="str">
            <v>sukin</v>
          </cell>
          <cell r="C22">
            <v>6188023</v>
          </cell>
        </row>
        <row r="23">
          <cell r="B23" t="str">
            <v>sungkono</v>
          </cell>
          <cell r="C23" t="str">
            <v>1k93034</v>
          </cell>
        </row>
        <row r="24">
          <cell r="B24" t="str">
            <v>supriadi syawar</v>
          </cell>
          <cell r="C24" t="str">
            <v>1k96051</v>
          </cell>
        </row>
        <row r="25">
          <cell r="B25" t="str">
            <v>suryadi</v>
          </cell>
          <cell r="C25">
            <v>6193152</v>
          </cell>
        </row>
        <row r="26">
          <cell r="B26" t="str">
            <v>syahwan</v>
          </cell>
          <cell r="C26" t="str">
            <v>1k93077</v>
          </cell>
        </row>
        <row r="27">
          <cell r="B27" t="str">
            <v>syamsuryadi</v>
          </cell>
          <cell r="C27" t="str">
            <v>1m98027</v>
          </cell>
        </row>
        <row r="28">
          <cell r="B28" t="str">
            <v>syarifuddin</v>
          </cell>
          <cell r="C28" t="str">
            <v>1k96037</v>
          </cell>
        </row>
        <row r="29">
          <cell r="B29" t="str">
            <v>syuhefdi</v>
          </cell>
          <cell r="C29">
            <v>6194271</v>
          </cell>
        </row>
        <row r="30">
          <cell r="B30" t="str">
            <v>taufik</v>
          </cell>
          <cell r="C30" t="str">
            <v>1k96063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_GL"/>
      <sheetName val="C_N"/>
      <sheetName val="QTY"/>
      <sheetName val="TUJUAN"/>
      <sheetName val="EGI"/>
      <sheetName val="Big"/>
      <sheetName val="Coal_Mining"/>
      <sheetName val="Cover"/>
      <sheetName val="Htr"/>
      <sheetName val="KPC Coal"/>
      <sheetName val="KPC"/>
      <sheetName val="KPC_Total"/>
      <sheetName val="MS"/>
      <sheetName val="Depth_41"/>
      <sheetName val="Run"/>
      <sheetName val="summary"/>
      <sheetName val="COST"/>
      <sheetName val="bantuan"/>
      <sheetName val="NEW_PELIKAN_"/>
      <sheetName val="sum_MSY"/>
      <sheetName val="LIST"/>
      <sheetName val="Project"/>
      <sheetName val="Data Base"/>
      <sheetName val="HOURLY"/>
      <sheetName val="MTD OB Forecasting"/>
      <sheetName val="Plan"/>
      <sheetName val="SUM"/>
      <sheetName val="M_PLANS_"/>
      <sheetName val="MA_PLANS_"/>
    </sheetNames>
    <sheetDataSet>
      <sheetData sheetId="0" refreshError="1">
        <row r="4">
          <cell r="B4" t="str">
            <v>EX1001</v>
          </cell>
          <cell r="D4" t="str">
            <v>EX1001S1</v>
          </cell>
          <cell r="E4" t="str">
            <v>EX1001S2</v>
          </cell>
          <cell r="F4" t="str">
            <v>EX1001S3</v>
          </cell>
          <cell r="G4" t="str">
            <v>EX1001S6</v>
          </cell>
          <cell r="H4" t="str">
            <v>EX1001S7</v>
          </cell>
          <cell r="I4">
            <v>0</v>
          </cell>
          <cell r="J4">
            <v>0</v>
          </cell>
          <cell r="K4">
            <v>0</v>
          </cell>
          <cell r="L4" t="str">
            <v>Darwin Sitompul</v>
          </cell>
          <cell r="M4" t="str">
            <v>Asinurochim</v>
          </cell>
          <cell r="O4">
            <v>0</v>
          </cell>
          <cell r="P4">
            <v>0</v>
          </cell>
          <cell r="Q4">
            <v>0</v>
          </cell>
          <cell r="R4" t="str">
            <v>Supiani Majid</v>
          </cell>
          <cell r="S4" t="str">
            <v>Saepudin</v>
          </cell>
        </row>
        <row r="5">
          <cell r="B5" t="str">
            <v>EX1002</v>
          </cell>
          <cell r="D5" t="str">
            <v>EX1002S1</v>
          </cell>
          <cell r="E5" t="str">
            <v>EX1002S2</v>
          </cell>
          <cell r="F5" t="str">
            <v>EX1002S3</v>
          </cell>
          <cell r="G5" t="str">
            <v>EX1002S6</v>
          </cell>
          <cell r="H5" t="str">
            <v>EX1002S7</v>
          </cell>
          <cell r="I5">
            <v>0</v>
          </cell>
          <cell r="J5">
            <v>0</v>
          </cell>
          <cell r="K5">
            <v>0</v>
          </cell>
          <cell r="L5" t="str">
            <v>Mustakim</v>
          </cell>
          <cell r="M5">
            <v>0</v>
          </cell>
          <cell r="O5">
            <v>0</v>
          </cell>
          <cell r="P5">
            <v>0</v>
          </cell>
          <cell r="Q5">
            <v>0</v>
          </cell>
          <cell r="R5" t="str">
            <v>Supiani Majid</v>
          </cell>
          <cell r="S5">
            <v>0</v>
          </cell>
        </row>
        <row r="6">
          <cell r="B6" t="str">
            <v>EX1004</v>
          </cell>
          <cell r="D6" t="str">
            <v>EX1004S1</v>
          </cell>
          <cell r="E6" t="str">
            <v>EX1004S2</v>
          </cell>
          <cell r="F6" t="str">
            <v>EX1004S3</v>
          </cell>
          <cell r="G6" t="str">
            <v>EX1004S6</v>
          </cell>
          <cell r="H6" t="str">
            <v>EX1004S7</v>
          </cell>
          <cell r="I6">
            <v>0</v>
          </cell>
          <cell r="J6">
            <v>0</v>
          </cell>
          <cell r="K6">
            <v>0</v>
          </cell>
          <cell r="L6" t="str">
            <v>Juartono</v>
          </cell>
          <cell r="M6">
            <v>0</v>
          </cell>
          <cell r="O6">
            <v>0</v>
          </cell>
          <cell r="P6">
            <v>0</v>
          </cell>
          <cell r="Q6">
            <v>0</v>
          </cell>
          <cell r="R6" t="str">
            <v>Widianto</v>
          </cell>
          <cell r="S6">
            <v>0</v>
          </cell>
        </row>
        <row r="7">
          <cell r="B7" t="str">
            <v>EX1006</v>
          </cell>
          <cell r="D7" t="str">
            <v>EX1006S1</v>
          </cell>
          <cell r="E7" t="str">
            <v>EX1006S2</v>
          </cell>
          <cell r="F7" t="str">
            <v>EX1006S3</v>
          </cell>
          <cell r="G7" t="str">
            <v>EX1006S6</v>
          </cell>
          <cell r="H7" t="str">
            <v>EX1006S7</v>
          </cell>
          <cell r="I7">
            <v>0</v>
          </cell>
          <cell r="J7">
            <v>0</v>
          </cell>
          <cell r="K7">
            <v>0</v>
          </cell>
          <cell r="L7" t="str">
            <v>Rudi Sarwedi</v>
          </cell>
          <cell r="M7">
            <v>0</v>
          </cell>
          <cell r="O7">
            <v>0</v>
          </cell>
          <cell r="P7">
            <v>0</v>
          </cell>
          <cell r="Q7">
            <v>0</v>
          </cell>
          <cell r="R7" t="str">
            <v>Hendra</v>
          </cell>
          <cell r="S7">
            <v>0</v>
          </cell>
        </row>
        <row r="8">
          <cell r="B8" t="str">
            <v>EX1008</v>
          </cell>
          <cell r="D8" t="str">
            <v>EX1008S1</v>
          </cell>
          <cell r="E8" t="str">
            <v>EX1008S2</v>
          </cell>
          <cell r="F8" t="str">
            <v>EX1008S3</v>
          </cell>
          <cell r="G8" t="str">
            <v>EX1008S6</v>
          </cell>
          <cell r="H8" t="str">
            <v>EX1008S7</v>
          </cell>
          <cell r="I8">
            <v>0</v>
          </cell>
          <cell r="J8">
            <v>0</v>
          </cell>
          <cell r="K8">
            <v>0</v>
          </cell>
          <cell r="L8" t="str">
            <v>Zulkifli</v>
          </cell>
          <cell r="M8">
            <v>0</v>
          </cell>
          <cell r="O8">
            <v>0</v>
          </cell>
          <cell r="P8">
            <v>0</v>
          </cell>
          <cell r="Q8">
            <v>0</v>
          </cell>
          <cell r="R8" t="str">
            <v>Adji Triyono</v>
          </cell>
          <cell r="S8">
            <v>0</v>
          </cell>
        </row>
        <row r="9">
          <cell r="B9" t="str">
            <v>EX1013</v>
          </cell>
          <cell r="D9" t="str">
            <v>EX1013S1</v>
          </cell>
          <cell r="E9" t="str">
            <v>EX1013S2</v>
          </cell>
          <cell r="F9" t="str">
            <v>EX1013S3</v>
          </cell>
          <cell r="G9" t="str">
            <v>EX1013S6</v>
          </cell>
          <cell r="H9" t="str">
            <v>EX1013S7</v>
          </cell>
          <cell r="I9">
            <v>0</v>
          </cell>
          <cell r="J9">
            <v>0</v>
          </cell>
          <cell r="K9">
            <v>0</v>
          </cell>
          <cell r="L9" t="str">
            <v>Dede Rusdiana</v>
          </cell>
          <cell r="M9">
            <v>0</v>
          </cell>
          <cell r="O9">
            <v>0</v>
          </cell>
          <cell r="P9">
            <v>0</v>
          </cell>
          <cell r="Q9">
            <v>0</v>
          </cell>
          <cell r="R9" t="str">
            <v>Adam Surya</v>
          </cell>
          <cell r="S9">
            <v>0</v>
          </cell>
        </row>
        <row r="10">
          <cell r="B10" t="str">
            <v>EX1014</v>
          </cell>
          <cell r="D10" t="str">
            <v>EX1014S1</v>
          </cell>
          <cell r="E10" t="str">
            <v>EX1014S2</v>
          </cell>
          <cell r="F10" t="str">
            <v>EX1014S3</v>
          </cell>
          <cell r="G10" t="str">
            <v>EX1014S6</v>
          </cell>
          <cell r="H10" t="str">
            <v>EX1014S7</v>
          </cell>
          <cell r="I10">
            <v>0</v>
          </cell>
          <cell r="J10">
            <v>0</v>
          </cell>
          <cell r="K10">
            <v>0</v>
          </cell>
          <cell r="L10" t="str">
            <v>Hendro Waskito</v>
          </cell>
          <cell r="M10">
            <v>0</v>
          </cell>
          <cell r="O10">
            <v>0</v>
          </cell>
          <cell r="P10">
            <v>0</v>
          </cell>
          <cell r="Q10">
            <v>0</v>
          </cell>
          <cell r="R10" t="str">
            <v>Widianto</v>
          </cell>
          <cell r="S10">
            <v>0</v>
          </cell>
        </row>
        <row r="11">
          <cell r="B11" t="str">
            <v>EX429</v>
          </cell>
          <cell r="D11" t="str">
            <v>EX429S1</v>
          </cell>
          <cell r="E11" t="str">
            <v>EX429S2</v>
          </cell>
          <cell r="F11" t="str">
            <v>EX429S3</v>
          </cell>
          <cell r="G11" t="str">
            <v>EX429S6</v>
          </cell>
          <cell r="H11" t="str">
            <v>EX429S7</v>
          </cell>
          <cell r="I11">
            <v>0</v>
          </cell>
          <cell r="J11">
            <v>0</v>
          </cell>
          <cell r="K11">
            <v>0</v>
          </cell>
          <cell r="L11">
            <v>0</v>
          </cell>
          <cell r="M11">
            <v>0</v>
          </cell>
          <cell r="O11">
            <v>0</v>
          </cell>
          <cell r="P11">
            <v>0</v>
          </cell>
          <cell r="Q11">
            <v>0</v>
          </cell>
          <cell r="R11">
            <v>0</v>
          </cell>
          <cell r="S11">
            <v>0</v>
          </cell>
        </row>
        <row r="12">
          <cell r="B12" t="str">
            <v>EX430</v>
          </cell>
          <cell r="D12" t="str">
            <v>EX430S1</v>
          </cell>
          <cell r="E12" t="str">
            <v>EX430S2</v>
          </cell>
          <cell r="F12" t="str">
            <v>EX430S3</v>
          </cell>
          <cell r="G12" t="str">
            <v>EX430S6</v>
          </cell>
          <cell r="H12" t="str">
            <v>EX430S7</v>
          </cell>
          <cell r="I12">
            <v>0</v>
          </cell>
          <cell r="J12">
            <v>0</v>
          </cell>
          <cell r="K12">
            <v>0</v>
          </cell>
          <cell r="L12">
            <v>0</v>
          </cell>
          <cell r="M12">
            <v>0</v>
          </cell>
          <cell r="O12">
            <v>0</v>
          </cell>
          <cell r="P12">
            <v>0</v>
          </cell>
          <cell r="Q12">
            <v>0</v>
          </cell>
          <cell r="R12">
            <v>0</v>
          </cell>
          <cell r="S12">
            <v>0</v>
          </cell>
        </row>
        <row r="13">
          <cell r="B13" t="str">
            <v>EX577</v>
          </cell>
          <cell r="D13" t="str">
            <v>EX577S1</v>
          </cell>
          <cell r="E13" t="str">
            <v>EX577S2</v>
          </cell>
          <cell r="F13" t="str">
            <v>EX577S3</v>
          </cell>
          <cell r="G13" t="str">
            <v>EX577S6</v>
          </cell>
          <cell r="H13" t="str">
            <v>EX577S7</v>
          </cell>
          <cell r="I13">
            <v>0</v>
          </cell>
          <cell r="J13">
            <v>0</v>
          </cell>
          <cell r="K13">
            <v>0</v>
          </cell>
          <cell r="L13">
            <v>0</v>
          </cell>
          <cell r="M13">
            <v>0</v>
          </cell>
          <cell r="O13">
            <v>0</v>
          </cell>
          <cell r="P13">
            <v>0</v>
          </cell>
          <cell r="Q13">
            <v>0</v>
          </cell>
          <cell r="R13" t="str">
            <v>Hendra</v>
          </cell>
          <cell r="S13">
            <v>0</v>
          </cell>
        </row>
        <row r="14">
          <cell r="B14" t="str">
            <v>EX578</v>
          </cell>
          <cell r="D14" t="str">
            <v>EX578S1</v>
          </cell>
          <cell r="E14" t="str">
            <v>EX578S2</v>
          </cell>
          <cell r="F14" t="str">
            <v>EX578S3</v>
          </cell>
          <cell r="G14" t="str">
            <v>EX578S6</v>
          </cell>
          <cell r="H14" t="str">
            <v>EX578S7</v>
          </cell>
          <cell r="I14">
            <v>0</v>
          </cell>
          <cell r="J14">
            <v>0</v>
          </cell>
          <cell r="K14">
            <v>0</v>
          </cell>
          <cell r="L14" t="str">
            <v>Yoga Karna Peryoga</v>
          </cell>
          <cell r="M14">
            <v>0</v>
          </cell>
          <cell r="O14">
            <v>0</v>
          </cell>
          <cell r="P14">
            <v>0</v>
          </cell>
          <cell r="Q14">
            <v>0</v>
          </cell>
          <cell r="R14" t="str">
            <v>Hendra</v>
          </cell>
          <cell r="S14">
            <v>0</v>
          </cell>
        </row>
        <row r="15">
          <cell r="B15" t="str">
            <v>EX708</v>
          </cell>
          <cell r="D15" t="str">
            <v>EX708S1</v>
          </cell>
          <cell r="E15" t="str">
            <v>EX708S2</v>
          </cell>
          <cell r="F15" t="str">
            <v>EX708S3</v>
          </cell>
          <cell r="G15" t="str">
            <v>EX708S6</v>
          </cell>
          <cell r="H15" t="str">
            <v>EX708S7</v>
          </cell>
          <cell r="I15">
            <v>0</v>
          </cell>
          <cell r="J15">
            <v>0</v>
          </cell>
          <cell r="K15">
            <v>0</v>
          </cell>
          <cell r="L15" t="str">
            <v>Gumono</v>
          </cell>
          <cell r="M15" t="str">
            <v>Jonson Panjaitan</v>
          </cell>
          <cell r="O15">
            <v>0</v>
          </cell>
          <cell r="P15">
            <v>0</v>
          </cell>
          <cell r="Q15">
            <v>0</v>
          </cell>
          <cell r="R15" t="str">
            <v>Widianto</v>
          </cell>
          <cell r="S15" t="str">
            <v>Saepudin</v>
          </cell>
        </row>
        <row r="16">
          <cell r="B16" t="str">
            <v>EX709</v>
          </cell>
          <cell r="D16" t="str">
            <v>EX709S1</v>
          </cell>
          <cell r="E16" t="str">
            <v>EX709S2</v>
          </cell>
          <cell r="F16" t="str">
            <v>EX709S3</v>
          </cell>
          <cell r="G16" t="str">
            <v>EX709S6</v>
          </cell>
          <cell r="H16" t="str">
            <v>EX709S7</v>
          </cell>
          <cell r="I16">
            <v>0</v>
          </cell>
          <cell r="J16">
            <v>0</v>
          </cell>
          <cell r="K16">
            <v>0</v>
          </cell>
          <cell r="L16" t="str">
            <v>Jumen Saragih</v>
          </cell>
          <cell r="M16" t="str">
            <v>Suryani</v>
          </cell>
          <cell r="O16">
            <v>0</v>
          </cell>
          <cell r="P16">
            <v>0</v>
          </cell>
          <cell r="Q16">
            <v>0</v>
          </cell>
          <cell r="R16" t="str">
            <v>Widianto</v>
          </cell>
          <cell r="S16" t="str">
            <v>Saepudin</v>
          </cell>
        </row>
        <row r="17">
          <cell r="B17" t="str">
            <v>EX710</v>
          </cell>
          <cell r="D17" t="str">
            <v>EX710S1</v>
          </cell>
          <cell r="E17" t="str">
            <v>EX710S2</v>
          </cell>
          <cell r="F17" t="str">
            <v>EX710S3</v>
          </cell>
          <cell r="G17" t="str">
            <v>EX710S6</v>
          </cell>
          <cell r="H17" t="str">
            <v>EX710S7</v>
          </cell>
          <cell r="I17">
            <v>0</v>
          </cell>
          <cell r="J17">
            <v>0</v>
          </cell>
          <cell r="K17">
            <v>0</v>
          </cell>
          <cell r="L17" t="str">
            <v>Edi manik</v>
          </cell>
          <cell r="M17" t="str">
            <v>Sukoco</v>
          </cell>
          <cell r="O17">
            <v>0</v>
          </cell>
          <cell r="P17">
            <v>0</v>
          </cell>
          <cell r="Q17">
            <v>0</v>
          </cell>
          <cell r="R17" t="str">
            <v>Widianto</v>
          </cell>
          <cell r="S17" t="str">
            <v>Subagiyo</v>
          </cell>
        </row>
        <row r="18">
          <cell r="B18" t="str">
            <v>EX711</v>
          </cell>
          <cell r="D18" t="str">
            <v>EX711S1</v>
          </cell>
          <cell r="E18" t="str">
            <v>EX711S2</v>
          </cell>
          <cell r="F18" t="str">
            <v>EX711S3</v>
          </cell>
          <cell r="G18" t="str">
            <v>EX711S6</v>
          </cell>
          <cell r="H18" t="str">
            <v>EX711S7</v>
          </cell>
          <cell r="I18">
            <v>0</v>
          </cell>
          <cell r="J18">
            <v>0</v>
          </cell>
          <cell r="K18">
            <v>0</v>
          </cell>
          <cell r="L18" t="str">
            <v>Dedi Rapsody</v>
          </cell>
          <cell r="M18" t="str">
            <v>Andi Risman</v>
          </cell>
          <cell r="O18">
            <v>0</v>
          </cell>
          <cell r="P18">
            <v>0</v>
          </cell>
          <cell r="Q18">
            <v>0</v>
          </cell>
          <cell r="R18" t="str">
            <v>Widianto</v>
          </cell>
          <cell r="S18" t="str">
            <v>Subagiyo</v>
          </cell>
        </row>
        <row r="19">
          <cell r="B19" t="str">
            <v>KPLMEX002</v>
          </cell>
          <cell r="D19" t="str">
            <v>KPLMEX002S1</v>
          </cell>
          <cell r="E19" t="str">
            <v>KPLMEX002S2</v>
          </cell>
          <cell r="F19" t="str">
            <v>KPLMEX002S3</v>
          </cell>
          <cell r="G19" t="str">
            <v>KPLMEX002S6</v>
          </cell>
          <cell r="H19" t="str">
            <v>KPLMEX002S7</v>
          </cell>
          <cell r="I19">
            <v>0</v>
          </cell>
          <cell r="J19">
            <v>0</v>
          </cell>
          <cell r="K19">
            <v>0</v>
          </cell>
          <cell r="L19">
            <v>0</v>
          </cell>
          <cell r="M19">
            <v>0</v>
          </cell>
          <cell r="O19">
            <v>0</v>
          </cell>
          <cell r="P19">
            <v>0</v>
          </cell>
          <cell r="Q19">
            <v>0</v>
          </cell>
          <cell r="R19">
            <v>0</v>
          </cell>
          <cell r="S19">
            <v>0</v>
          </cell>
        </row>
        <row r="20">
          <cell r="B20" t="str">
            <v>SH304</v>
          </cell>
          <cell r="D20" t="str">
            <v>SH304S1</v>
          </cell>
          <cell r="E20" t="str">
            <v>SH304S2</v>
          </cell>
          <cell r="F20" t="str">
            <v>SH304S3</v>
          </cell>
          <cell r="G20" t="str">
            <v>SH304S6</v>
          </cell>
          <cell r="H20" t="str">
            <v>SH304S7</v>
          </cell>
          <cell r="I20">
            <v>0</v>
          </cell>
          <cell r="J20">
            <v>0</v>
          </cell>
          <cell r="K20">
            <v>0</v>
          </cell>
          <cell r="L20" t="str">
            <v>Bambang Trianto</v>
          </cell>
          <cell r="M20" t="str">
            <v>Edi Purwanto</v>
          </cell>
          <cell r="O20">
            <v>0</v>
          </cell>
          <cell r="P20">
            <v>0</v>
          </cell>
          <cell r="Q20">
            <v>0</v>
          </cell>
          <cell r="R20" t="str">
            <v>Widianto</v>
          </cell>
          <cell r="S20" t="str">
            <v>Subagiyo</v>
          </cell>
        </row>
        <row r="21">
          <cell r="B21" t="str">
            <v>SH305</v>
          </cell>
          <cell r="D21" t="str">
            <v>SH305S1</v>
          </cell>
          <cell r="E21" t="str">
            <v>SH305S2</v>
          </cell>
          <cell r="F21" t="str">
            <v>SH305S3</v>
          </cell>
          <cell r="G21" t="str">
            <v>SH305S6</v>
          </cell>
          <cell r="H21" t="str">
            <v>SH305S7</v>
          </cell>
          <cell r="I21">
            <v>0</v>
          </cell>
          <cell r="J21">
            <v>0</v>
          </cell>
          <cell r="K21">
            <v>0</v>
          </cell>
          <cell r="L21" t="str">
            <v>Dwi Hariyanto</v>
          </cell>
          <cell r="M21">
            <v>0</v>
          </cell>
          <cell r="O21">
            <v>0</v>
          </cell>
          <cell r="P21">
            <v>0</v>
          </cell>
          <cell r="Q21">
            <v>0</v>
          </cell>
          <cell r="R21" t="str">
            <v>Supiani Majid</v>
          </cell>
          <cell r="S21">
            <v>0</v>
          </cell>
        </row>
        <row r="22">
          <cell r="B22" t="str">
            <v>SH306</v>
          </cell>
          <cell r="D22" t="str">
            <v>SH306S1</v>
          </cell>
          <cell r="E22" t="str">
            <v>SH306S2</v>
          </cell>
          <cell r="F22" t="str">
            <v>SH306S3</v>
          </cell>
          <cell r="G22" t="str">
            <v>SH306S6</v>
          </cell>
          <cell r="H22" t="str">
            <v>SH306S7</v>
          </cell>
          <cell r="I22">
            <v>0</v>
          </cell>
          <cell r="J22">
            <v>0</v>
          </cell>
          <cell r="K22">
            <v>0</v>
          </cell>
          <cell r="L22" t="str">
            <v>Hero Marten</v>
          </cell>
          <cell r="M22">
            <v>0</v>
          </cell>
          <cell r="O22">
            <v>0</v>
          </cell>
          <cell r="P22">
            <v>0</v>
          </cell>
          <cell r="Q22">
            <v>0</v>
          </cell>
          <cell r="R22" t="str">
            <v>Supiani Majid</v>
          </cell>
          <cell r="S22">
            <v>0</v>
          </cell>
        </row>
        <row r="23">
          <cell r="B23" t="str">
            <v>WL508</v>
          </cell>
          <cell r="D23" t="str">
            <v>WL508S1</v>
          </cell>
          <cell r="E23" t="str">
            <v>WL508S2</v>
          </cell>
          <cell r="F23" t="str">
            <v>WL508S3</v>
          </cell>
          <cell r="G23" t="str">
            <v>WL508S6</v>
          </cell>
          <cell r="H23" t="str">
            <v>WL508S7</v>
          </cell>
          <cell r="I23">
            <v>0</v>
          </cell>
          <cell r="J23">
            <v>0</v>
          </cell>
          <cell r="K23">
            <v>0</v>
          </cell>
          <cell r="L23">
            <v>0</v>
          </cell>
          <cell r="M23">
            <v>0</v>
          </cell>
          <cell r="O23">
            <v>0</v>
          </cell>
          <cell r="P23">
            <v>0</v>
          </cell>
          <cell r="Q23">
            <v>0</v>
          </cell>
          <cell r="R23">
            <v>0</v>
          </cell>
          <cell r="S23">
            <v>0</v>
          </cell>
        </row>
        <row r="24">
          <cell r="B24" t="str">
            <v>KPLMEX003</v>
          </cell>
          <cell r="D24" t="str">
            <v>KPLMEX003S1</v>
          </cell>
          <cell r="E24" t="str">
            <v>KPLMEX003S2</v>
          </cell>
          <cell r="F24" t="str">
            <v>KPLMEX003S3</v>
          </cell>
          <cell r="G24" t="str">
            <v>KPLMEX003S6</v>
          </cell>
          <cell r="H24" t="str">
            <v>KPLMEX003S7</v>
          </cell>
          <cell r="I24">
            <v>0</v>
          </cell>
          <cell r="J24">
            <v>0</v>
          </cell>
          <cell r="K24">
            <v>0</v>
          </cell>
          <cell r="L24">
            <v>0</v>
          </cell>
          <cell r="M24">
            <v>0</v>
          </cell>
          <cell r="O24">
            <v>0</v>
          </cell>
          <cell r="P24">
            <v>0</v>
          </cell>
          <cell r="Q24">
            <v>0</v>
          </cell>
          <cell r="R24">
            <v>0</v>
          </cell>
          <cell r="S24">
            <v>0</v>
          </cell>
        </row>
        <row r="25">
          <cell r="B25" t="str">
            <v>KPTJEX023</v>
          </cell>
          <cell r="D25" t="str">
            <v>KPTJEX023S1</v>
          </cell>
          <cell r="E25" t="str">
            <v>KPTJEX023S2</v>
          </cell>
          <cell r="F25" t="str">
            <v>KPTJEX023S3</v>
          </cell>
          <cell r="G25" t="str">
            <v>KPTJEX023S6</v>
          </cell>
          <cell r="H25" t="str">
            <v>KPTJEX023S7</v>
          </cell>
          <cell r="I25">
            <v>0</v>
          </cell>
          <cell r="J25">
            <v>0</v>
          </cell>
          <cell r="K25">
            <v>0</v>
          </cell>
          <cell r="L25">
            <v>0</v>
          </cell>
          <cell r="M25">
            <v>0</v>
          </cell>
          <cell r="O25">
            <v>0</v>
          </cell>
          <cell r="P25">
            <v>0</v>
          </cell>
          <cell r="Q25">
            <v>0</v>
          </cell>
          <cell r="R25">
            <v>0</v>
          </cell>
          <cell r="S25">
            <v>0</v>
          </cell>
        </row>
        <row r="26">
          <cell r="B26" t="str">
            <v>EX579</v>
          </cell>
          <cell r="D26" t="str">
            <v>EX579S1</v>
          </cell>
          <cell r="E26" t="str">
            <v>EX579S2</v>
          </cell>
          <cell r="F26" t="str">
            <v>EX579S3</v>
          </cell>
          <cell r="G26" t="str">
            <v>EX579S6</v>
          </cell>
          <cell r="H26" t="str">
            <v>EX579S7</v>
          </cell>
          <cell r="I26">
            <v>0</v>
          </cell>
          <cell r="J26">
            <v>0</v>
          </cell>
          <cell r="K26">
            <v>0</v>
          </cell>
          <cell r="L26" t="str">
            <v>Abdul Karim</v>
          </cell>
          <cell r="M26">
            <v>0</v>
          </cell>
          <cell r="O26">
            <v>0</v>
          </cell>
          <cell r="P26">
            <v>0</v>
          </cell>
          <cell r="Q26">
            <v>0</v>
          </cell>
          <cell r="R26" t="str">
            <v>Hendra</v>
          </cell>
          <cell r="S26">
            <v>0</v>
          </cell>
        </row>
        <row r="27">
          <cell r="B27" t="str">
            <v>EX729</v>
          </cell>
          <cell r="D27" t="str">
            <v>EX729S1</v>
          </cell>
          <cell r="E27" t="str">
            <v>EX729S2</v>
          </cell>
          <cell r="F27" t="str">
            <v>EX729S3</v>
          </cell>
          <cell r="G27" t="str">
            <v>EX729S6</v>
          </cell>
          <cell r="H27" t="str">
            <v>EX729S7</v>
          </cell>
          <cell r="I27">
            <v>0</v>
          </cell>
          <cell r="J27">
            <v>0</v>
          </cell>
          <cell r="K27">
            <v>0</v>
          </cell>
          <cell r="L27" t="str">
            <v>Dionkius</v>
          </cell>
          <cell r="M27" t="str">
            <v>Daud Manglalan</v>
          </cell>
          <cell r="O27">
            <v>0</v>
          </cell>
          <cell r="P27">
            <v>0</v>
          </cell>
          <cell r="Q27">
            <v>0</v>
          </cell>
          <cell r="R27" t="str">
            <v>Supiani Majid</v>
          </cell>
          <cell r="S27" t="str">
            <v>Ridho Sila Pertama</v>
          </cell>
        </row>
        <row r="28">
          <cell r="B28" t="str">
            <v>EX1701</v>
          </cell>
          <cell r="D28" t="str">
            <v>EX1701S1</v>
          </cell>
          <cell r="E28" t="str">
            <v>EX1701S2</v>
          </cell>
          <cell r="F28" t="str">
            <v>EX1701S3</v>
          </cell>
          <cell r="G28" t="str">
            <v>EX1701S6</v>
          </cell>
          <cell r="H28" t="str">
            <v>EX1701S7</v>
          </cell>
          <cell r="I28">
            <v>0</v>
          </cell>
          <cell r="J28">
            <v>0</v>
          </cell>
          <cell r="K28">
            <v>0</v>
          </cell>
          <cell r="L28" t="str">
            <v>Endang Suparman</v>
          </cell>
          <cell r="M28">
            <v>0</v>
          </cell>
          <cell r="O28">
            <v>0</v>
          </cell>
          <cell r="P28">
            <v>0</v>
          </cell>
          <cell r="Q28">
            <v>0</v>
          </cell>
          <cell r="R28" t="str">
            <v>Adji Triyono</v>
          </cell>
          <cell r="S28">
            <v>0</v>
          </cell>
        </row>
        <row r="29">
          <cell r="B29" t="str">
            <v>EX718</v>
          </cell>
          <cell r="D29" t="str">
            <v>EX718S1</v>
          </cell>
          <cell r="E29" t="str">
            <v>EX718S2</v>
          </cell>
          <cell r="F29" t="str">
            <v>EX718S3</v>
          </cell>
          <cell r="G29" t="str">
            <v>EX718S6</v>
          </cell>
          <cell r="H29" t="str">
            <v>EX718S7</v>
          </cell>
          <cell r="I29">
            <v>0</v>
          </cell>
          <cell r="J29">
            <v>0</v>
          </cell>
          <cell r="K29">
            <v>0</v>
          </cell>
          <cell r="L29" t="str">
            <v>Sugeng Murwanto</v>
          </cell>
          <cell r="M29">
            <v>0</v>
          </cell>
          <cell r="O29">
            <v>0</v>
          </cell>
          <cell r="P29">
            <v>0</v>
          </cell>
          <cell r="Q29">
            <v>0</v>
          </cell>
          <cell r="R29" t="str">
            <v>Widianto</v>
          </cell>
          <cell r="S29">
            <v>0</v>
          </cell>
        </row>
        <row r="30">
          <cell r="B30" t="str">
            <v>KPTJEX026</v>
          </cell>
          <cell r="D30" t="str">
            <v>KPTJEX026S1</v>
          </cell>
          <cell r="E30" t="str">
            <v>KPTJEX026S2</v>
          </cell>
          <cell r="F30" t="str">
            <v>KPTJEX026S3</v>
          </cell>
          <cell r="G30" t="str">
            <v>KPTJEX026S6</v>
          </cell>
          <cell r="H30" t="str">
            <v>KPTJEX026S7</v>
          </cell>
          <cell r="I30">
            <v>0</v>
          </cell>
          <cell r="J30">
            <v>0</v>
          </cell>
          <cell r="K30">
            <v>0</v>
          </cell>
          <cell r="L30" t="str">
            <v>Kusman</v>
          </cell>
          <cell r="M30">
            <v>0</v>
          </cell>
          <cell r="O30">
            <v>0</v>
          </cell>
          <cell r="P30">
            <v>0</v>
          </cell>
          <cell r="Q30">
            <v>0</v>
          </cell>
          <cell r="R30" t="str">
            <v>Hendra</v>
          </cell>
          <cell r="S30">
            <v>0</v>
          </cell>
        </row>
        <row r="31">
          <cell r="B31" t="str">
            <v>WL_KPC</v>
          </cell>
          <cell r="D31" t="str">
            <v>WL_KPCS1</v>
          </cell>
          <cell r="E31" t="str">
            <v>WL_KPCS2</v>
          </cell>
          <cell r="F31" t="str">
            <v>WL_KPCS3</v>
          </cell>
          <cell r="G31" t="str">
            <v>WL_KPCS6</v>
          </cell>
          <cell r="H31" t="str">
            <v>WL_KPCS7</v>
          </cell>
          <cell r="I31">
            <v>0</v>
          </cell>
          <cell r="J31">
            <v>0</v>
          </cell>
          <cell r="K31">
            <v>0</v>
          </cell>
          <cell r="L31">
            <v>0</v>
          </cell>
          <cell r="M31">
            <v>0</v>
          </cell>
          <cell r="O31">
            <v>0</v>
          </cell>
          <cell r="P31">
            <v>0</v>
          </cell>
          <cell r="Q31">
            <v>0</v>
          </cell>
          <cell r="R31">
            <v>0</v>
          </cell>
          <cell r="S3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Plan"/>
      <sheetName val="Project"/>
      <sheetName val="ManPower"/>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tabel_2006_Total_R1"/>
      <sheetName val="tabel_2007_Total_plan 93jt"/>
      <sheetName val="OB_85"/>
      <sheetName val="OB_89"/>
      <sheetName val="2007_Total"/>
    </sheetNames>
    <sheetDataSet>
      <sheetData sheetId="0"/>
      <sheetData sheetId="1" refreshError="1">
        <row r="3">
          <cell r="A3" t="str">
            <v>000</v>
          </cell>
        </row>
        <row r="4">
          <cell r="A4" t="str">
            <v>M02</v>
          </cell>
        </row>
        <row r="5">
          <cell r="A5" t="str">
            <v>M03</v>
          </cell>
        </row>
        <row r="6">
          <cell r="A6" t="str">
            <v>M04</v>
          </cell>
        </row>
        <row r="7">
          <cell r="A7" t="str">
            <v>M05</v>
          </cell>
        </row>
        <row r="8">
          <cell r="A8" t="str">
            <v>M06</v>
          </cell>
        </row>
        <row r="9">
          <cell r="A9" t="str">
            <v>M07</v>
          </cell>
        </row>
        <row r="10">
          <cell r="A10" t="str">
            <v>M08</v>
          </cell>
        </row>
        <row r="11">
          <cell r="A11" t="str">
            <v>M09</v>
          </cell>
        </row>
        <row r="12">
          <cell r="A12" t="str">
            <v>M10</v>
          </cell>
        </row>
        <row r="13">
          <cell r="A13" t="str">
            <v>M11</v>
          </cell>
        </row>
        <row r="14">
          <cell r="A14" t="str">
            <v>M12</v>
          </cell>
        </row>
        <row r="15">
          <cell r="A15" t="str">
            <v>M13</v>
          </cell>
        </row>
        <row r="16">
          <cell r="A16" t="str">
            <v>M14</v>
          </cell>
        </row>
        <row r="17">
          <cell r="A17" t="str">
            <v>M23</v>
          </cell>
        </row>
        <row r="18">
          <cell r="A18" t="str">
            <v>M24</v>
          </cell>
        </row>
        <row r="19">
          <cell r="A19" t="str">
            <v>M25</v>
          </cell>
        </row>
        <row r="20">
          <cell r="A20" t="str">
            <v>M26</v>
          </cell>
        </row>
        <row r="21">
          <cell r="A21" t="str">
            <v>M27</v>
          </cell>
        </row>
        <row r="22">
          <cell r="A22" t="str">
            <v>M56</v>
          </cell>
        </row>
        <row r="23">
          <cell r="A23" t="str">
            <v>M57</v>
          </cell>
        </row>
        <row r="24">
          <cell r="A24" t="str">
            <v>M58</v>
          </cell>
        </row>
        <row r="25">
          <cell r="A25" t="str">
            <v>M59</v>
          </cell>
        </row>
        <row r="26">
          <cell r="A26" t="str">
            <v>M60</v>
          </cell>
        </row>
        <row r="27">
          <cell r="A27" t="str">
            <v>M61</v>
          </cell>
        </row>
        <row r="28">
          <cell r="A28" t="str">
            <v>M62</v>
          </cell>
        </row>
        <row r="29">
          <cell r="A29" t="str">
            <v>M63</v>
          </cell>
        </row>
        <row r="30">
          <cell r="A30" t="str">
            <v>M64</v>
          </cell>
        </row>
        <row r="31">
          <cell r="A31" t="str">
            <v>M65</v>
          </cell>
        </row>
        <row r="32">
          <cell r="A32" t="str">
            <v>M66</v>
          </cell>
        </row>
        <row r="33">
          <cell r="A33" t="str">
            <v>M67</v>
          </cell>
        </row>
        <row r="34">
          <cell r="A34" t="str">
            <v>M68</v>
          </cell>
        </row>
        <row r="35">
          <cell r="A35" t="str">
            <v>M69</v>
          </cell>
        </row>
        <row r="36">
          <cell r="A36" t="str">
            <v>M70</v>
          </cell>
        </row>
        <row r="37">
          <cell r="A37" t="str">
            <v>M72</v>
          </cell>
        </row>
        <row r="38">
          <cell r="A38" t="str">
            <v>M73</v>
          </cell>
        </row>
        <row r="39">
          <cell r="A39" t="str">
            <v>M74</v>
          </cell>
        </row>
        <row r="40">
          <cell r="A40" t="str">
            <v>M75</v>
          </cell>
        </row>
        <row r="41">
          <cell r="A41" t="str">
            <v>M76</v>
          </cell>
        </row>
        <row r="42">
          <cell r="A42" t="str">
            <v>M77</v>
          </cell>
        </row>
        <row r="43">
          <cell r="A43" t="str">
            <v>M78</v>
          </cell>
        </row>
        <row r="44">
          <cell r="A44" t="str">
            <v>M79</v>
          </cell>
        </row>
        <row r="45">
          <cell r="A45" t="str">
            <v>M80</v>
          </cell>
        </row>
        <row r="46">
          <cell r="A46" t="str">
            <v>M95</v>
          </cell>
        </row>
        <row r="47">
          <cell r="A47" t="str">
            <v>M96</v>
          </cell>
        </row>
        <row r="48">
          <cell r="A48" t="str">
            <v>M97</v>
          </cell>
        </row>
        <row r="49">
          <cell r="A49" t="str">
            <v>M98</v>
          </cell>
        </row>
        <row r="50">
          <cell r="A50" t="str">
            <v>M99</v>
          </cell>
        </row>
        <row r="51">
          <cell r="A51" t="str">
            <v>N01</v>
          </cell>
        </row>
        <row r="52">
          <cell r="A52" t="str">
            <v>N02</v>
          </cell>
        </row>
        <row r="53">
          <cell r="A53" t="str">
            <v>N03</v>
          </cell>
        </row>
        <row r="54">
          <cell r="A54" t="str">
            <v>N04</v>
          </cell>
        </row>
        <row r="55">
          <cell r="A55" t="str">
            <v>N05</v>
          </cell>
        </row>
        <row r="56">
          <cell r="A56" t="str">
            <v>N11</v>
          </cell>
        </row>
        <row r="57">
          <cell r="A57" t="str">
            <v>N12</v>
          </cell>
        </row>
        <row r="58">
          <cell r="A58" t="str">
            <v>N13</v>
          </cell>
        </row>
        <row r="59">
          <cell r="A59" t="str">
            <v>N14</v>
          </cell>
        </row>
        <row r="60">
          <cell r="A60" t="str">
            <v>N17</v>
          </cell>
        </row>
        <row r="61">
          <cell r="A61" t="str">
            <v>N18</v>
          </cell>
        </row>
        <row r="62">
          <cell r="A62" t="str">
            <v>N19</v>
          </cell>
        </row>
        <row r="63">
          <cell r="A63" t="str">
            <v>N20</v>
          </cell>
        </row>
        <row r="64">
          <cell r="A64" t="str">
            <v>N21</v>
          </cell>
        </row>
        <row r="65">
          <cell r="A65" t="str">
            <v>N22</v>
          </cell>
        </row>
        <row r="66">
          <cell r="A66" t="str">
            <v>N41</v>
          </cell>
        </row>
        <row r="67">
          <cell r="A67" t="str">
            <v>N50</v>
          </cell>
        </row>
        <row r="68">
          <cell r="A68" t="str">
            <v>N51</v>
          </cell>
        </row>
        <row r="69">
          <cell r="A69" t="str">
            <v>N52</v>
          </cell>
        </row>
        <row r="70">
          <cell r="A70" t="str">
            <v>N53</v>
          </cell>
        </row>
        <row r="71">
          <cell r="A71" t="str">
            <v>N54</v>
          </cell>
        </row>
        <row r="72">
          <cell r="A72" t="str">
            <v>N89</v>
          </cell>
        </row>
        <row r="73">
          <cell r="A73" t="str">
            <v>N90</v>
          </cell>
        </row>
        <row r="74">
          <cell r="A74" t="str">
            <v>N91</v>
          </cell>
        </row>
        <row r="75">
          <cell r="A75" t="str">
            <v>N92</v>
          </cell>
        </row>
        <row r="76">
          <cell r="A76" t="str">
            <v>N93</v>
          </cell>
        </row>
        <row r="77">
          <cell r="A77" t="str">
            <v>N94</v>
          </cell>
        </row>
        <row r="78">
          <cell r="A78" t="str">
            <v>N95</v>
          </cell>
        </row>
        <row r="79">
          <cell r="A79" t="str">
            <v>P02</v>
          </cell>
        </row>
        <row r="80">
          <cell r="A80" t="str">
            <v>P03</v>
          </cell>
        </row>
        <row r="81">
          <cell r="A81" t="str">
            <v>P04</v>
          </cell>
        </row>
        <row r="82">
          <cell r="A82" t="str">
            <v>P05</v>
          </cell>
        </row>
        <row r="83">
          <cell r="A83" t="str">
            <v>P06</v>
          </cell>
        </row>
        <row r="84">
          <cell r="A84" t="str">
            <v>P07</v>
          </cell>
        </row>
        <row r="85">
          <cell r="A85" t="str">
            <v>P08</v>
          </cell>
        </row>
        <row r="86">
          <cell r="A86" t="str">
            <v>P09</v>
          </cell>
        </row>
        <row r="87">
          <cell r="A87" t="str">
            <v>P10</v>
          </cell>
        </row>
        <row r="88">
          <cell r="A88" t="str">
            <v>P11</v>
          </cell>
        </row>
        <row r="89">
          <cell r="A89" t="str">
            <v>P12</v>
          </cell>
        </row>
        <row r="90">
          <cell r="A90" t="str">
            <v>P13</v>
          </cell>
        </row>
        <row r="91">
          <cell r="A91" t="str">
            <v>P14</v>
          </cell>
        </row>
        <row r="92">
          <cell r="A92" t="str">
            <v>P15</v>
          </cell>
        </row>
        <row r="93">
          <cell r="A93" t="str">
            <v>P16</v>
          </cell>
        </row>
        <row r="94">
          <cell r="A94" t="str">
            <v>P17</v>
          </cell>
        </row>
        <row r="95">
          <cell r="A95" t="str">
            <v>P18</v>
          </cell>
        </row>
        <row r="96">
          <cell r="A96" t="str">
            <v>P19</v>
          </cell>
        </row>
        <row r="97">
          <cell r="A97" t="str">
            <v>P23</v>
          </cell>
        </row>
        <row r="98">
          <cell r="A98" t="str">
            <v>P26</v>
          </cell>
        </row>
        <row r="99">
          <cell r="A99" t="str">
            <v>P27</v>
          </cell>
        </row>
        <row r="100">
          <cell r="A100" t="str">
            <v>P28</v>
          </cell>
        </row>
        <row r="101">
          <cell r="A101" t="str">
            <v>P55</v>
          </cell>
        </row>
        <row r="102">
          <cell r="A102" t="str">
            <v>P56</v>
          </cell>
        </row>
        <row r="103">
          <cell r="A103" t="str">
            <v>P57</v>
          </cell>
        </row>
        <row r="104">
          <cell r="A104" t="str">
            <v>P58</v>
          </cell>
        </row>
        <row r="105">
          <cell r="A105" t="str">
            <v>P59</v>
          </cell>
        </row>
        <row r="106">
          <cell r="A106" t="str">
            <v>P60</v>
          </cell>
        </row>
        <row r="107">
          <cell r="A107" t="str">
            <v>P61</v>
          </cell>
        </row>
        <row r="108">
          <cell r="A108" t="str">
            <v>P62</v>
          </cell>
        </row>
        <row r="109">
          <cell r="A109" t="str">
            <v>P63</v>
          </cell>
        </row>
        <row r="110">
          <cell r="A110" t="str">
            <v>P64</v>
          </cell>
        </row>
        <row r="111">
          <cell r="A111" t="str">
            <v>P65</v>
          </cell>
        </row>
        <row r="112">
          <cell r="A112" t="str">
            <v>P66</v>
          </cell>
        </row>
        <row r="113">
          <cell r="A113" t="str">
            <v>P67</v>
          </cell>
        </row>
        <row r="114">
          <cell r="A114" t="str">
            <v>P68</v>
          </cell>
        </row>
        <row r="115">
          <cell r="A115" t="str">
            <v>P69</v>
          </cell>
        </row>
        <row r="116">
          <cell r="A116" t="str">
            <v>P70</v>
          </cell>
        </row>
        <row r="117">
          <cell r="A117" t="str">
            <v>P71</v>
          </cell>
        </row>
        <row r="118">
          <cell r="A118" t="str">
            <v>P72</v>
          </cell>
        </row>
        <row r="119">
          <cell r="A119" t="str">
            <v>P73</v>
          </cell>
        </row>
        <row r="120">
          <cell r="A120" t="str">
            <v>P74</v>
          </cell>
        </row>
        <row r="121">
          <cell r="A121" t="str">
            <v>P75</v>
          </cell>
        </row>
        <row r="122">
          <cell r="A122" t="str">
            <v>P76</v>
          </cell>
        </row>
        <row r="123">
          <cell r="A123" t="str">
            <v>P77</v>
          </cell>
        </row>
        <row r="124">
          <cell r="A124" t="str">
            <v>P78</v>
          </cell>
        </row>
        <row r="125">
          <cell r="A125" t="str">
            <v>P79</v>
          </cell>
        </row>
        <row r="126">
          <cell r="A126" t="str">
            <v>P80</v>
          </cell>
        </row>
        <row r="127">
          <cell r="A127" t="str">
            <v>P81</v>
          </cell>
        </row>
        <row r="128">
          <cell r="A128" t="str">
            <v>P82</v>
          </cell>
        </row>
        <row r="129">
          <cell r="A129" t="str">
            <v>R02</v>
          </cell>
        </row>
        <row r="130">
          <cell r="A130" t="str">
            <v>R11</v>
          </cell>
        </row>
        <row r="131">
          <cell r="A131" t="str">
            <v>R12</v>
          </cell>
        </row>
        <row r="132">
          <cell r="A132" t="str">
            <v>R13</v>
          </cell>
        </row>
        <row r="133">
          <cell r="A133" t="str">
            <v>R14</v>
          </cell>
        </row>
        <row r="134">
          <cell r="A134" t="str">
            <v>R15</v>
          </cell>
        </row>
        <row r="135">
          <cell r="A135" t="str">
            <v>R16</v>
          </cell>
        </row>
        <row r="136">
          <cell r="A136" t="str">
            <v>R17</v>
          </cell>
        </row>
        <row r="137">
          <cell r="A137" t="str">
            <v>R31</v>
          </cell>
        </row>
        <row r="138">
          <cell r="A138" t="str">
            <v>R32</v>
          </cell>
        </row>
        <row r="139">
          <cell r="A139" t="str">
            <v>R33</v>
          </cell>
        </row>
        <row r="140">
          <cell r="A140" t="str">
            <v>R37</v>
          </cell>
        </row>
        <row r="141">
          <cell r="A141" t="str">
            <v>S02</v>
          </cell>
        </row>
        <row r="142">
          <cell r="A142" t="str">
            <v>S03</v>
          </cell>
        </row>
        <row r="143">
          <cell r="A143" t="str">
            <v>S04</v>
          </cell>
        </row>
        <row r="144">
          <cell r="A144" t="str">
            <v>S05</v>
          </cell>
        </row>
        <row r="145">
          <cell r="A145" t="str">
            <v>S06</v>
          </cell>
        </row>
        <row r="146">
          <cell r="A146" t="str">
            <v>S07</v>
          </cell>
        </row>
        <row r="147">
          <cell r="A147" t="str">
            <v>S08</v>
          </cell>
        </row>
        <row r="148">
          <cell r="A148" t="str">
            <v>S14</v>
          </cell>
        </row>
        <row r="149">
          <cell r="A149" t="str">
            <v>S15</v>
          </cell>
        </row>
        <row r="150">
          <cell r="A150" t="str">
            <v>S16</v>
          </cell>
        </row>
        <row r="151">
          <cell r="A151" t="str">
            <v>S24</v>
          </cell>
        </row>
        <row r="152">
          <cell r="A152" t="str">
            <v>S25</v>
          </cell>
        </row>
        <row r="153">
          <cell r="A153" t="str">
            <v>S28</v>
          </cell>
        </row>
        <row r="154">
          <cell r="A154" t="str">
            <v>S83</v>
          </cell>
        </row>
        <row r="155">
          <cell r="A155" t="str">
            <v>S84</v>
          </cell>
        </row>
        <row r="156">
          <cell r="A156" t="str">
            <v>S85</v>
          </cell>
        </row>
        <row r="157">
          <cell r="A157" t="str">
            <v>S86</v>
          </cell>
        </row>
        <row r="158">
          <cell r="A158" t="str">
            <v>S87</v>
          </cell>
        </row>
        <row r="159">
          <cell r="A159" t="str">
            <v>S88</v>
          </cell>
        </row>
        <row r="160">
          <cell r="A160" t="str">
            <v>T02</v>
          </cell>
        </row>
        <row r="161">
          <cell r="A161" t="str">
            <v>T04</v>
          </cell>
        </row>
        <row r="162">
          <cell r="A162" t="str">
            <v>T05</v>
          </cell>
        </row>
        <row r="163">
          <cell r="A163" t="str">
            <v>T06</v>
          </cell>
        </row>
        <row r="164">
          <cell r="A164" t="str">
            <v>T07</v>
          </cell>
        </row>
        <row r="165">
          <cell r="A165" t="str">
            <v>T14</v>
          </cell>
        </row>
        <row r="166">
          <cell r="A166" t="str">
            <v>T15</v>
          </cell>
        </row>
        <row r="167">
          <cell r="A167" t="str">
            <v>T16</v>
          </cell>
        </row>
        <row r="168">
          <cell r="A168" t="str">
            <v>T17</v>
          </cell>
        </row>
        <row r="169">
          <cell r="A169" t="str">
            <v>T18</v>
          </cell>
        </row>
        <row r="170">
          <cell r="A170" t="str">
            <v>T19</v>
          </cell>
        </row>
        <row r="171">
          <cell r="A171" t="str">
            <v>T21</v>
          </cell>
        </row>
        <row r="172">
          <cell r="A172" t="str">
            <v>T22</v>
          </cell>
        </row>
        <row r="173">
          <cell r="A173" t="str">
            <v>T23</v>
          </cell>
        </row>
        <row r="174">
          <cell r="A174" t="str">
            <v>T24</v>
          </cell>
        </row>
        <row r="175">
          <cell r="A175" t="str">
            <v>T25</v>
          </cell>
        </row>
        <row r="176">
          <cell r="A176" t="str">
            <v>T26</v>
          </cell>
        </row>
        <row r="177">
          <cell r="A177" t="str">
            <v>T27</v>
          </cell>
        </row>
        <row r="178">
          <cell r="A178" t="str">
            <v>T28</v>
          </cell>
        </row>
        <row r="179">
          <cell r="A179" t="str">
            <v>T29</v>
          </cell>
        </row>
        <row r="180">
          <cell r="A180" t="str">
            <v>T30</v>
          </cell>
        </row>
        <row r="181">
          <cell r="A181" t="str">
            <v>T31</v>
          </cell>
        </row>
        <row r="182">
          <cell r="A182" t="str">
            <v>T32</v>
          </cell>
        </row>
        <row r="183">
          <cell r="A183" t="str">
            <v>T33</v>
          </cell>
        </row>
        <row r="184">
          <cell r="A184" t="str">
            <v>T34</v>
          </cell>
        </row>
        <row r="185">
          <cell r="A185" t="str">
            <v>T35</v>
          </cell>
        </row>
        <row r="186">
          <cell r="A186" t="str">
            <v>T36</v>
          </cell>
        </row>
        <row r="187">
          <cell r="A187" t="str">
            <v>T37</v>
          </cell>
        </row>
      </sheetData>
      <sheetData sheetId="2" refreshError="1">
        <row r="3">
          <cell r="A3" t="str">
            <v>0000</v>
          </cell>
        </row>
        <row r="4">
          <cell r="A4" t="str">
            <v>0103</v>
          </cell>
        </row>
        <row r="5">
          <cell r="A5" t="str">
            <v>0104</v>
          </cell>
        </row>
        <row r="6">
          <cell r="A6" t="str">
            <v>0108</v>
          </cell>
        </row>
        <row r="7">
          <cell r="A7" t="str">
            <v>0110</v>
          </cell>
        </row>
        <row r="8">
          <cell r="A8" t="str">
            <v>0203</v>
          </cell>
        </row>
        <row r="9">
          <cell r="A9" t="str">
            <v>0208</v>
          </cell>
        </row>
        <row r="10">
          <cell r="A10">
            <v>0</v>
          </cell>
        </row>
        <row r="11">
          <cell r="A11" t="str">
            <v>0241</v>
          </cell>
        </row>
        <row r="12">
          <cell r="A12" t="str">
            <v>0253</v>
          </cell>
        </row>
        <row r="13">
          <cell r="A13" t="str">
            <v>0254</v>
          </cell>
        </row>
        <row r="14">
          <cell r="A14" t="str">
            <v>0255</v>
          </cell>
        </row>
        <row r="15">
          <cell r="A15" t="str">
            <v>0256</v>
          </cell>
        </row>
        <row r="16">
          <cell r="A16" t="str">
            <v>0257</v>
          </cell>
        </row>
        <row r="17">
          <cell r="A17" t="str">
            <v>0258</v>
          </cell>
        </row>
        <row r="18">
          <cell r="A18" t="str">
            <v>0317</v>
          </cell>
        </row>
        <row r="19">
          <cell r="A19" t="str">
            <v>0330</v>
          </cell>
        </row>
        <row r="20">
          <cell r="A20" t="str">
            <v>0818</v>
          </cell>
        </row>
        <row r="21">
          <cell r="A21" t="str">
            <v>0819</v>
          </cell>
        </row>
        <row r="22">
          <cell r="A22" t="str">
            <v>0820</v>
          </cell>
        </row>
        <row r="23">
          <cell r="A23" t="str">
            <v>0821</v>
          </cell>
        </row>
        <row r="24">
          <cell r="A24" t="str">
            <v>0822</v>
          </cell>
        </row>
        <row r="25">
          <cell r="A25" t="str">
            <v>0823</v>
          </cell>
        </row>
        <row r="26">
          <cell r="A26" t="str">
            <v>0824</v>
          </cell>
        </row>
        <row r="27">
          <cell r="A27" t="str">
            <v>0825</v>
          </cell>
        </row>
        <row r="28">
          <cell r="A28" t="str">
            <v>0826</v>
          </cell>
        </row>
        <row r="29">
          <cell r="A29" t="str">
            <v>0827</v>
          </cell>
        </row>
        <row r="30">
          <cell r="A30" t="str">
            <v>0912</v>
          </cell>
        </row>
        <row r="31">
          <cell r="A31" t="str">
            <v>1201</v>
          </cell>
        </row>
        <row r="32">
          <cell r="A32" t="str">
            <v>1202</v>
          </cell>
        </row>
        <row r="33">
          <cell r="A33" t="str">
            <v>AD01</v>
          </cell>
        </row>
        <row r="34">
          <cell r="A34" t="str">
            <v>BC01</v>
          </cell>
        </row>
        <row r="35">
          <cell r="A35" t="str">
            <v>BC02</v>
          </cell>
        </row>
        <row r="36">
          <cell r="A36" t="str">
            <v>BC03</v>
          </cell>
        </row>
        <row r="37">
          <cell r="A37" t="str">
            <v>BD01</v>
          </cell>
        </row>
        <row r="38">
          <cell r="A38" t="str">
            <v>BD02</v>
          </cell>
        </row>
        <row r="39">
          <cell r="A39" t="str">
            <v>BH02</v>
          </cell>
        </row>
        <row r="40">
          <cell r="A40" t="str">
            <v>BH03</v>
          </cell>
        </row>
        <row r="41">
          <cell r="A41" t="str">
            <v>BH04</v>
          </cell>
        </row>
        <row r="42">
          <cell r="A42" t="str">
            <v>BU01</v>
          </cell>
        </row>
        <row r="43">
          <cell r="A43" t="str">
            <v>BU02</v>
          </cell>
        </row>
        <row r="44">
          <cell r="A44" t="str">
            <v>BW01</v>
          </cell>
        </row>
        <row r="45">
          <cell r="A45" t="str">
            <v>BW02</v>
          </cell>
        </row>
        <row r="46">
          <cell r="A46" t="str">
            <v>CF01</v>
          </cell>
        </row>
        <row r="47">
          <cell r="A47" t="str">
            <v>CF02</v>
          </cell>
        </row>
        <row r="48">
          <cell r="A48" t="str">
            <v>CF03</v>
          </cell>
        </row>
        <row r="49">
          <cell r="A49" t="str">
            <v>CF04</v>
          </cell>
        </row>
        <row r="50">
          <cell r="A50" t="str">
            <v>CF05</v>
          </cell>
        </row>
        <row r="51">
          <cell r="A51" t="str">
            <v>CF06</v>
          </cell>
        </row>
        <row r="52">
          <cell r="A52" t="str">
            <v>CF07</v>
          </cell>
        </row>
        <row r="53">
          <cell r="A53" t="str">
            <v>CN01</v>
          </cell>
        </row>
        <row r="54">
          <cell r="A54" t="str">
            <v>CN02</v>
          </cell>
        </row>
        <row r="55">
          <cell r="A55" t="str">
            <v>CN03</v>
          </cell>
        </row>
        <row r="56">
          <cell r="A56" t="str">
            <v>CS20</v>
          </cell>
        </row>
        <row r="57">
          <cell r="A57" t="str">
            <v>CS21</v>
          </cell>
        </row>
        <row r="58">
          <cell r="A58" t="str">
            <v>CS30</v>
          </cell>
        </row>
        <row r="59">
          <cell r="A59" t="str">
            <v>CT01</v>
          </cell>
        </row>
        <row r="60">
          <cell r="A60" t="str">
            <v>CU01</v>
          </cell>
        </row>
        <row r="61">
          <cell r="A61" t="str">
            <v>CU02</v>
          </cell>
        </row>
        <row r="62">
          <cell r="A62" t="str">
            <v>CU04</v>
          </cell>
        </row>
        <row r="63">
          <cell r="A63" t="str">
            <v>CU05</v>
          </cell>
        </row>
        <row r="64">
          <cell r="A64" t="str">
            <v>E301</v>
          </cell>
        </row>
        <row r="65">
          <cell r="A65" t="str">
            <v>E303</v>
          </cell>
        </row>
        <row r="66">
          <cell r="A66" t="str">
            <v>FT01</v>
          </cell>
        </row>
        <row r="67">
          <cell r="A67" t="str">
            <v>FT02</v>
          </cell>
        </row>
        <row r="68">
          <cell r="A68" t="str">
            <v>GD01</v>
          </cell>
        </row>
        <row r="69">
          <cell r="A69" t="str">
            <v>GD02</v>
          </cell>
        </row>
        <row r="70">
          <cell r="A70" t="str">
            <v>GD03</v>
          </cell>
        </row>
        <row r="71">
          <cell r="A71" t="str">
            <v>GN01</v>
          </cell>
        </row>
        <row r="72">
          <cell r="A72" t="str">
            <v>GN06</v>
          </cell>
        </row>
        <row r="73">
          <cell r="A73" t="str">
            <v>HC01</v>
          </cell>
        </row>
        <row r="74">
          <cell r="A74" t="str">
            <v>HC02</v>
          </cell>
        </row>
        <row r="75">
          <cell r="A75" t="str">
            <v>IT01</v>
          </cell>
        </row>
        <row r="76">
          <cell r="A76" t="str">
            <v>MD01</v>
          </cell>
        </row>
        <row r="77">
          <cell r="A77" t="str">
            <v>MG01</v>
          </cell>
        </row>
        <row r="78">
          <cell r="A78" t="str">
            <v>MG03</v>
          </cell>
        </row>
        <row r="79">
          <cell r="A79" t="str">
            <v>MG05</v>
          </cell>
        </row>
        <row r="80">
          <cell r="A80" t="str">
            <v>MG07</v>
          </cell>
        </row>
        <row r="81">
          <cell r="A81" t="str">
            <v>MG08</v>
          </cell>
        </row>
        <row r="82">
          <cell r="A82" t="str">
            <v>MG09</v>
          </cell>
        </row>
        <row r="83">
          <cell r="A83" t="str">
            <v>MM01</v>
          </cell>
        </row>
        <row r="84">
          <cell r="A84" t="str">
            <v>MM02</v>
          </cell>
        </row>
        <row r="85">
          <cell r="A85" t="str">
            <v>MM03</v>
          </cell>
        </row>
        <row r="86">
          <cell r="A86" t="str">
            <v>MP01</v>
          </cell>
        </row>
        <row r="87">
          <cell r="A87" t="str">
            <v>MP05</v>
          </cell>
        </row>
        <row r="88">
          <cell r="A88" t="str">
            <v>MR01</v>
          </cell>
        </row>
        <row r="89">
          <cell r="A89" t="str">
            <v>MS01</v>
          </cell>
        </row>
        <row r="90">
          <cell r="A90" t="str">
            <v>MU02</v>
          </cell>
        </row>
        <row r="91">
          <cell r="A91" t="str">
            <v>MU03</v>
          </cell>
        </row>
        <row r="92">
          <cell r="A92" t="str">
            <v>MU04</v>
          </cell>
        </row>
        <row r="93">
          <cell r="A93" t="str">
            <v>MU05</v>
          </cell>
        </row>
        <row r="94">
          <cell r="A94" t="str">
            <v>OL01</v>
          </cell>
        </row>
        <row r="95">
          <cell r="A95" t="str">
            <v>OL03</v>
          </cell>
        </row>
        <row r="96">
          <cell r="A96" t="str">
            <v>PL01</v>
          </cell>
        </row>
        <row r="97">
          <cell r="A97" t="str">
            <v>PL02</v>
          </cell>
        </row>
        <row r="98">
          <cell r="A98" t="str">
            <v>SC03</v>
          </cell>
        </row>
        <row r="99">
          <cell r="A99" t="str">
            <v>SC08</v>
          </cell>
        </row>
        <row r="100">
          <cell r="A100" t="str">
            <v>SC11</v>
          </cell>
        </row>
        <row r="101">
          <cell r="A101" t="str">
            <v>SC13</v>
          </cell>
        </row>
        <row r="102">
          <cell r="A102" t="str">
            <v>SH01</v>
          </cell>
        </row>
        <row r="103">
          <cell r="A103" t="str">
            <v>SH02</v>
          </cell>
        </row>
        <row r="104">
          <cell r="A104" t="str">
            <v>SH03</v>
          </cell>
        </row>
        <row r="105">
          <cell r="A105" t="str">
            <v>SH04</v>
          </cell>
        </row>
        <row r="106">
          <cell r="A106" t="str">
            <v>SH05</v>
          </cell>
        </row>
        <row r="107">
          <cell r="A107" t="str">
            <v>SH06</v>
          </cell>
        </row>
        <row r="108">
          <cell r="A108" t="str">
            <v>SH07</v>
          </cell>
        </row>
        <row r="109">
          <cell r="A109" t="str">
            <v>ST01</v>
          </cell>
        </row>
        <row r="110">
          <cell r="A110" t="str">
            <v>TL01</v>
          </cell>
        </row>
        <row r="111">
          <cell r="A111" t="str">
            <v>TO01</v>
          </cell>
        </row>
        <row r="112">
          <cell r="A112" t="str">
            <v>TO02</v>
          </cell>
        </row>
        <row r="113">
          <cell r="A113" t="str">
            <v>TR01</v>
          </cell>
        </row>
        <row r="114">
          <cell r="A114" t="str">
            <v>TR02</v>
          </cell>
        </row>
        <row r="115">
          <cell r="A115" t="str">
            <v>TR03</v>
          </cell>
        </row>
        <row r="116">
          <cell r="A116" t="str">
            <v>TR04</v>
          </cell>
        </row>
        <row r="117">
          <cell r="A117" t="str">
            <v>TR05</v>
          </cell>
        </row>
        <row r="118">
          <cell r="A118" t="str">
            <v>TR06</v>
          </cell>
        </row>
        <row r="119">
          <cell r="A119" t="str">
            <v>TR07</v>
          </cell>
        </row>
        <row r="120">
          <cell r="A120" t="str">
            <v>TR08</v>
          </cell>
        </row>
        <row r="121">
          <cell r="A121" t="str">
            <v>TR09</v>
          </cell>
        </row>
        <row r="122">
          <cell r="A122" t="str">
            <v>TR10</v>
          </cell>
        </row>
        <row r="123">
          <cell r="A123" t="str">
            <v>TR11</v>
          </cell>
        </row>
        <row r="124">
          <cell r="A124" t="str">
            <v>TR12</v>
          </cell>
        </row>
        <row r="125">
          <cell r="A125" t="str">
            <v>TR13</v>
          </cell>
        </row>
        <row r="126">
          <cell r="A126" t="str">
            <v>TR14</v>
          </cell>
        </row>
        <row r="127">
          <cell r="A127" t="str">
            <v>TR15</v>
          </cell>
        </row>
        <row r="128">
          <cell r="A128" t="str">
            <v>TR16</v>
          </cell>
        </row>
        <row r="129">
          <cell r="A129" t="str">
            <v>TR17</v>
          </cell>
        </row>
        <row r="130">
          <cell r="A130" t="str">
            <v>TR18</v>
          </cell>
        </row>
        <row r="131">
          <cell r="A131" t="str">
            <v>TR19</v>
          </cell>
        </row>
        <row r="132">
          <cell r="A132" t="str">
            <v>TR20</v>
          </cell>
        </row>
        <row r="133">
          <cell r="A133" t="str">
            <v>TR21</v>
          </cell>
        </row>
        <row r="134">
          <cell r="A134" t="str">
            <v>TT01</v>
          </cell>
        </row>
        <row r="135">
          <cell r="A135" t="str">
            <v>WD01</v>
          </cell>
        </row>
        <row r="136">
          <cell r="A136" t="str">
            <v>WD02</v>
          </cell>
        </row>
        <row r="137">
          <cell r="A137" t="str">
            <v>WD03</v>
          </cell>
        </row>
        <row r="138">
          <cell r="A138" t="str">
            <v>WD03</v>
          </cell>
        </row>
        <row r="139">
          <cell r="A139" t="str">
            <v>WD04</v>
          </cell>
        </row>
        <row r="140">
          <cell r="A140" t="str">
            <v>WD04</v>
          </cell>
        </row>
        <row r="141">
          <cell r="A141" t="str">
            <v>WD05</v>
          </cell>
        </row>
        <row r="142">
          <cell r="A142" t="str">
            <v>WD06</v>
          </cell>
        </row>
        <row r="143">
          <cell r="A143" t="str">
            <v>WD07</v>
          </cell>
        </row>
        <row r="144">
          <cell r="A144" t="str">
            <v>WD08</v>
          </cell>
        </row>
        <row r="145">
          <cell r="A145" t="str">
            <v>WD08</v>
          </cell>
        </row>
        <row r="146">
          <cell r="A146" t="str">
            <v>WD09</v>
          </cell>
        </row>
        <row r="147">
          <cell r="A147" t="str">
            <v>WD09</v>
          </cell>
        </row>
        <row r="148">
          <cell r="A148" t="str">
            <v>WD10</v>
          </cell>
        </row>
        <row r="149">
          <cell r="A149" t="str">
            <v>WD10</v>
          </cell>
        </row>
        <row r="150">
          <cell r="A150" t="str">
            <v>WD11</v>
          </cell>
        </row>
        <row r="151">
          <cell r="A151" t="str">
            <v>WD11</v>
          </cell>
        </row>
        <row r="152">
          <cell r="A152" t="str">
            <v>WD12</v>
          </cell>
        </row>
        <row r="153">
          <cell r="A153" t="str">
            <v>WL01</v>
          </cell>
        </row>
        <row r="154">
          <cell r="A154" t="str">
            <v>WL01</v>
          </cell>
        </row>
        <row r="155">
          <cell r="A155" t="str">
            <v>WM02</v>
          </cell>
        </row>
        <row r="156">
          <cell r="A156" t="str">
            <v>WM05</v>
          </cell>
        </row>
        <row r="157">
          <cell r="A157" t="str">
            <v>WT01</v>
          </cell>
        </row>
        <row r="158">
          <cell r="A158" t="str">
            <v>WT02</v>
          </cell>
        </row>
        <row r="159">
          <cell r="A159" t="str">
            <v>WT02</v>
          </cell>
        </row>
        <row r="160">
          <cell r="A160" t="str">
            <v>WT03</v>
          </cell>
        </row>
        <row r="161">
          <cell r="A161" t="str">
            <v>WT04</v>
          </cell>
        </row>
        <row r="162">
          <cell r="A162" t="str">
            <v>WT04</v>
          </cell>
        </row>
        <row r="163">
          <cell r="A163" t="str">
            <v>WT06</v>
          </cell>
        </row>
        <row r="164">
          <cell r="A164" t="str">
            <v>WT08</v>
          </cell>
        </row>
        <row r="165">
          <cell r="A165">
            <v>0</v>
          </cell>
        </row>
        <row r="166">
          <cell r="A166">
            <v>0</v>
          </cell>
        </row>
        <row r="167">
          <cell r="A167">
            <v>0</v>
          </cell>
        </row>
        <row r="168">
          <cell r="A168">
            <v>0</v>
          </cell>
        </row>
        <row r="169">
          <cell r="A169">
            <v>0</v>
          </cell>
        </row>
        <row r="170">
          <cell r="A170">
            <v>0</v>
          </cell>
        </row>
        <row r="171">
          <cell r="A171">
            <v>0</v>
          </cell>
        </row>
        <row r="172">
          <cell r="A172">
            <v>0</v>
          </cell>
        </row>
        <row r="173">
          <cell r="A173">
            <v>0</v>
          </cell>
        </row>
        <row r="174">
          <cell r="A174">
            <v>0</v>
          </cell>
        </row>
        <row r="175">
          <cell r="A175">
            <v>0</v>
          </cell>
        </row>
        <row r="176">
          <cell r="A176">
            <v>0</v>
          </cell>
        </row>
        <row r="177">
          <cell r="A177">
            <v>0</v>
          </cell>
        </row>
        <row r="178">
          <cell r="A178">
            <v>0</v>
          </cell>
        </row>
        <row r="179">
          <cell r="A179">
            <v>0</v>
          </cell>
        </row>
        <row r="180">
          <cell r="A180">
            <v>0</v>
          </cell>
        </row>
        <row r="181">
          <cell r="A181">
            <v>0</v>
          </cell>
        </row>
        <row r="182">
          <cell r="A182">
            <v>0</v>
          </cell>
        </row>
        <row r="183">
          <cell r="A183">
            <v>0</v>
          </cell>
        </row>
        <row r="184">
          <cell r="A184">
            <v>0</v>
          </cell>
        </row>
        <row r="185">
          <cell r="A185">
            <v>0</v>
          </cell>
        </row>
        <row r="186">
          <cell r="A186">
            <v>0</v>
          </cell>
        </row>
        <row r="187">
          <cell r="A187">
            <v>0</v>
          </cell>
        </row>
        <row r="188">
          <cell r="A188">
            <v>0</v>
          </cell>
        </row>
        <row r="189">
          <cell r="A189">
            <v>0</v>
          </cell>
        </row>
        <row r="190">
          <cell r="A190">
            <v>0</v>
          </cell>
        </row>
        <row r="191">
          <cell r="A191">
            <v>0</v>
          </cell>
        </row>
        <row r="192">
          <cell r="A192">
            <v>0</v>
          </cell>
        </row>
        <row r="193">
          <cell r="A193">
            <v>0</v>
          </cell>
        </row>
        <row r="194">
          <cell r="A194">
            <v>0</v>
          </cell>
        </row>
        <row r="195">
          <cell r="A195">
            <v>0</v>
          </cell>
        </row>
        <row r="196">
          <cell r="A196">
            <v>0</v>
          </cell>
        </row>
        <row r="197">
          <cell r="A197">
            <v>0</v>
          </cell>
        </row>
        <row r="198">
          <cell r="A198">
            <v>0</v>
          </cell>
        </row>
        <row r="199">
          <cell r="A199">
            <v>0</v>
          </cell>
        </row>
        <row r="200">
          <cell r="A200">
            <v>0</v>
          </cell>
        </row>
        <row r="201">
          <cell r="A201">
            <v>0</v>
          </cell>
        </row>
        <row r="202">
          <cell r="A202">
            <v>0</v>
          </cell>
        </row>
        <row r="203">
          <cell r="A203">
            <v>0</v>
          </cell>
        </row>
        <row r="204">
          <cell r="A204">
            <v>0</v>
          </cell>
        </row>
        <row r="205">
          <cell r="A205">
            <v>0</v>
          </cell>
        </row>
        <row r="206">
          <cell r="A206">
            <v>0</v>
          </cell>
        </row>
        <row r="207">
          <cell r="A207">
            <v>0</v>
          </cell>
        </row>
        <row r="208">
          <cell r="A208">
            <v>0</v>
          </cell>
        </row>
        <row r="209">
          <cell r="A209">
            <v>0</v>
          </cell>
        </row>
        <row r="210">
          <cell r="A210">
            <v>0</v>
          </cell>
        </row>
        <row r="211">
          <cell r="A211">
            <v>0</v>
          </cell>
        </row>
        <row r="212">
          <cell r="A212">
            <v>0</v>
          </cell>
        </row>
        <row r="213">
          <cell r="A213">
            <v>0</v>
          </cell>
        </row>
        <row r="214">
          <cell r="A214">
            <v>0</v>
          </cell>
        </row>
        <row r="215">
          <cell r="A215">
            <v>0</v>
          </cell>
        </row>
        <row r="216">
          <cell r="A216">
            <v>0</v>
          </cell>
        </row>
        <row r="217">
          <cell r="A217">
            <v>0</v>
          </cell>
        </row>
        <row r="218">
          <cell r="A218">
            <v>0</v>
          </cell>
        </row>
        <row r="219">
          <cell r="A219">
            <v>0</v>
          </cell>
        </row>
        <row r="220">
          <cell r="A220">
            <v>0</v>
          </cell>
        </row>
        <row r="221">
          <cell r="A221">
            <v>0</v>
          </cell>
        </row>
        <row r="222">
          <cell r="A222">
            <v>0</v>
          </cell>
        </row>
        <row r="223">
          <cell r="A223">
            <v>0</v>
          </cell>
        </row>
        <row r="224">
          <cell r="A224">
            <v>0</v>
          </cell>
        </row>
        <row r="225">
          <cell r="A225">
            <v>0</v>
          </cell>
        </row>
        <row r="226">
          <cell r="A226">
            <v>0</v>
          </cell>
        </row>
        <row r="227">
          <cell r="A227">
            <v>0</v>
          </cell>
        </row>
        <row r="228">
          <cell r="A228">
            <v>0</v>
          </cell>
        </row>
        <row r="229">
          <cell r="A229">
            <v>0</v>
          </cell>
        </row>
        <row r="230">
          <cell r="A230">
            <v>0</v>
          </cell>
        </row>
        <row r="231">
          <cell r="A231">
            <v>0</v>
          </cell>
        </row>
        <row r="232">
          <cell r="A232">
            <v>0</v>
          </cell>
        </row>
        <row r="233">
          <cell r="A233">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row r="255">
          <cell r="A255">
            <v>0</v>
          </cell>
        </row>
        <row r="256">
          <cell r="A256">
            <v>0</v>
          </cell>
        </row>
        <row r="257">
          <cell r="A257">
            <v>0</v>
          </cell>
        </row>
        <row r="258">
          <cell r="A258">
            <v>0</v>
          </cell>
        </row>
        <row r="259">
          <cell r="A259">
            <v>0</v>
          </cell>
        </row>
        <row r="260">
          <cell r="A260">
            <v>0</v>
          </cell>
        </row>
        <row r="261">
          <cell r="A261">
            <v>0</v>
          </cell>
        </row>
        <row r="262">
          <cell r="A262">
            <v>0</v>
          </cell>
        </row>
        <row r="263">
          <cell r="A263">
            <v>0</v>
          </cell>
        </row>
        <row r="264">
          <cell r="A264">
            <v>0</v>
          </cell>
        </row>
        <row r="265">
          <cell r="A265">
            <v>0</v>
          </cell>
        </row>
        <row r="266">
          <cell r="A266">
            <v>0</v>
          </cell>
        </row>
        <row r="267">
          <cell r="A267">
            <v>0</v>
          </cell>
        </row>
        <row r="268">
          <cell r="A268">
            <v>0</v>
          </cell>
        </row>
        <row r="269">
          <cell r="A269">
            <v>0</v>
          </cell>
        </row>
        <row r="270">
          <cell r="A270">
            <v>0</v>
          </cell>
        </row>
        <row r="271">
          <cell r="A271">
            <v>0</v>
          </cell>
        </row>
        <row r="272">
          <cell r="A272">
            <v>0</v>
          </cell>
        </row>
        <row r="273">
          <cell r="A273">
            <v>0</v>
          </cell>
        </row>
        <row r="274">
          <cell r="A274">
            <v>0</v>
          </cell>
        </row>
        <row r="275">
          <cell r="A275">
            <v>0</v>
          </cell>
        </row>
        <row r="276">
          <cell r="A276">
            <v>0</v>
          </cell>
        </row>
        <row r="277">
          <cell r="A277">
            <v>0</v>
          </cell>
        </row>
        <row r="278">
          <cell r="A278">
            <v>0</v>
          </cell>
        </row>
        <row r="279">
          <cell r="A279">
            <v>0</v>
          </cell>
        </row>
        <row r="280">
          <cell r="A280">
            <v>0</v>
          </cell>
        </row>
        <row r="281">
          <cell r="A281">
            <v>0</v>
          </cell>
        </row>
        <row r="282">
          <cell r="A282">
            <v>0</v>
          </cell>
        </row>
        <row r="283">
          <cell r="A283">
            <v>0</v>
          </cell>
        </row>
        <row r="284">
          <cell r="A284">
            <v>0</v>
          </cell>
        </row>
        <row r="285">
          <cell r="A285">
            <v>0</v>
          </cell>
        </row>
        <row r="286">
          <cell r="A286">
            <v>0</v>
          </cell>
        </row>
        <row r="287">
          <cell r="A287">
            <v>0</v>
          </cell>
        </row>
        <row r="288">
          <cell r="A288">
            <v>0</v>
          </cell>
        </row>
        <row r="289">
          <cell r="A289">
            <v>0</v>
          </cell>
        </row>
        <row r="290">
          <cell r="A290">
            <v>0</v>
          </cell>
        </row>
        <row r="291">
          <cell r="A291">
            <v>0</v>
          </cell>
        </row>
        <row r="292">
          <cell r="A292">
            <v>0</v>
          </cell>
        </row>
        <row r="293">
          <cell r="A293">
            <v>0</v>
          </cell>
        </row>
        <row r="294">
          <cell r="A294">
            <v>0</v>
          </cell>
        </row>
        <row r="295">
          <cell r="A295">
            <v>0</v>
          </cell>
        </row>
        <row r="296">
          <cell r="A296">
            <v>0</v>
          </cell>
        </row>
        <row r="297">
          <cell r="A297">
            <v>0</v>
          </cell>
        </row>
        <row r="298">
          <cell r="A298">
            <v>0</v>
          </cell>
        </row>
        <row r="299">
          <cell r="A299">
            <v>0</v>
          </cell>
        </row>
        <row r="300">
          <cell r="A300">
            <v>0</v>
          </cell>
        </row>
        <row r="301">
          <cell r="A301">
            <v>0</v>
          </cell>
        </row>
        <row r="302">
          <cell r="A302">
            <v>0</v>
          </cell>
        </row>
        <row r="303">
          <cell r="A303">
            <v>0</v>
          </cell>
        </row>
        <row r="304">
          <cell r="A304">
            <v>0</v>
          </cell>
        </row>
        <row r="305">
          <cell r="A305">
            <v>0</v>
          </cell>
        </row>
        <row r="306">
          <cell r="A306">
            <v>0</v>
          </cell>
        </row>
        <row r="307">
          <cell r="A307">
            <v>0</v>
          </cell>
        </row>
        <row r="308">
          <cell r="A308">
            <v>0</v>
          </cell>
        </row>
        <row r="309">
          <cell r="A309">
            <v>0</v>
          </cell>
        </row>
        <row r="310">
          <cell r="A310">
            <v>0</v>
          </cell>
        </row>
        <row r="311">
          <cell r="A311">
            <v>0</v>
          </cell>
        </row>
        <row r="312">
          <cell r="A312">
            <v>0</v>
          </cell>
        </row>
        <row r="313">
          <cell r="A313">
            <v>0</v>
          </cell>
        </row>
        <row r="314">
          <cell r="A314">
            <v>0</v>
          </cell>
        </row>
        <row r="315">
          <cell r="A315">
            <v>0</v>
          </cell>
        </row>
        <row r="316">
          <cell r="A316">
            <v>0</v>
          </cell>
        </row>
        <row r="317">
          <cell r="A317">
            <v>0</v>
          </cell>
        </row>
        <row r="318">
          <cell r="A318">
            <v>0</v>
          </cell>
        </row>
        <row r="319">
          <cell r="A319">
            <v>0</v>
          </cell>
        </row>
        <row r="320">
          <cell r="A320">
            <v>0</v>
          </cell>
        </row>
        <row r="321">
          <cell r="A321">
            <v>0</v>
          </cell>
        </row>
        <row r="322">
          <cell r="A322">
            <v>0</v>
          </cell>
        </row>
        <row r="323">
          <cell r="A323">
            <v>0</v>
          </cell>
        </row>
        <row r="324">
          <cell r="A324">
            <v>0</v>
          </cell>
        </row>
        <row r="325">
          <cell r="A325">
            <v>0</v>
          </cell>
        </row>
        <row r="326">
          <cell r="A326">
            <v>0</v>
          </cell>
        </row>
        <row r="327">
          <cell r="A327">
            <v>0</v>
          </cell>
        </row>
        <row r="328">
          <cell r="A328">
            <v>0</v>
          </cell>
        </row>
        <row r="329">
          <cell r="A329">
            <v>0</v>
          </cell>
        </row>
        <row r="330">
          <cell r="A330">
            <v>0</v>
          </cell>
        </row>
        <row r="331">
          <cell r="A331">
            <v>0</v>
          </cell>
        </row>
        <row r="332">
          <cell r="A332">
            <v>0</v>
          </cell>
        </row>
        <row r="333">
          <cell r="A333">
            <v>0</v>
          </cell>
        </row>
        <row r="334">
          <cell r="A334">
            <v>0</v>
          </cell>
        </row>
        <row r="335">
          <cell r="A335">
            <v>0</v>
          </cell>
        </row>
        <row r="336">
          <cell r="A336">
            <v>0</v>
          </cell>
        </row>
        <row r="337">
          <cell r="A337">
            <v>0</v>
          </cell>
        </row>
        <row r="338">
          <cell r="A338">
            <v>0</v>
          </cell>
        </row>
        <row r="339">
          <cell r="A339">
            <v>0</v>
          </cell>
        </row>
        <row r="340">
          <cell r="A340">
            <v>0</v>
          </cell>
        </row>
        <row r="341">
          <cell r="A341">
            <v>0</v>
          </cell>
        </row>
        <row r="342">
          <cell r="A342">
            <v>0</v>
          </cell>
        </row>
        <row r="343">
          <cell r="A343">
            <v>0</v>
          </cell>
        </row>
        <row r="344">
          <cell r="A344">
            <v>0</v>
          </cell>
        </row>
        <row r="345">
          <cell r="A345">
            <v>0</v>
          </cell>
        </row>
        <row r="346">
          <cell r="A346">
            <v>0</v>
          </cell>
        </row>
        <row r="347">
          <cell r="A347">
            <v>0</v>
          </cell>
        </row>
        <row r="348">
          <cell r="A348">
            <v>0</v>
          </cell>
        </row>
        <row r="349">
          <cell r="A349">
            <v>0</v>
          </cell>
        </row>
        <row r="350">
          <cell r="A350">
            <v>0</v>
          </cell>
        </row>
        <row r="351">
          <cell r="A351">
            <v>0</v>
          </cell>
        </row>
        <row r="352">
          <cell r="A352">
            <v>0</v>
          </cell>
        </row>
        <row r="353">
          <cell r="A353">
            <v>0</v>
          </cell>
        </row>
        <row r="354">
          <cell r="A354">
            <v>0</v>
          </cell>
        </row>
        <row r="355">
          <cell r="A355">
            <v>0</v>
          </cell>
        </row>
        <row r="356">
          <cell r="A356">
            <v>0</v>
          </cell>
        </row>
        <row r="357">
          <cell r="A357">
            <v>0</v>
          </cell>
        </row>
        <row r="358">
          <cell r="A358">
            <v>0</v>
          </cell>
        </row>
        <row r="359">
          <cell r="A359">
            <v>0</v>
          </cell>
        </row>
        <row r="360">
          <cell r="A360">
            <v>0</v>
          </cell>
        </row>
        <row r="361">
          <cell r="A361">
            <v>0</v>
          </cell>
        </row>
        <row r="362">
          <cell r="A362">
            <v>0</v>
          </cell>
        </row>
        <row r="363">
          <cell r="A363">
            <v>0</v>
          </cell>
        </row>
        <row r="364">
          <cell r="A364">
            <v>0</v>
          </cell>
        </row>
        <row r="365">
          <cell r="A365">
            <v>0</v>
          </cell>
        </row>
        <row r="366">
          <cell r="A366">
            <v>0</v>
          </cell>
        </row>
        <row r="367">
          <cell r="A367">
            <v>0</v>
          </cell>
        </row>
        <row r="368">
          <cell r="A368">
            <v>0</v>
          </cell>
        </row>
        <row r="369">
          <cell r="A369">
            <v>0</v>
          </cell>
        </row>
        <row r="370">
          <cell r="A370">
            <v>0</v>
          </cell>
        </row>
        <row r="371">
          <cell r="A371">
            <v>0</v>
          </cell>
        </row>
        <row r="372">
          <cell r="A372">
            <v>0</v>
          </cell>
        </row>
        <row r="373">
          <cell r="A373">
            <v>0</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Hourly"/>
      <sheetName val="Sheet1"/>
      <sheetName val="ASAL"/>
      <sheetName val="FOR"/>
      <sheetName val="summary"/>
      <sheetName val="Run"/>
      <sheetName val="D"/>
      <sheetName val="PC_750"/>
      <sheetName val="I"/>
      <sheetName val="PLAN"/>
      <sheetName val="REMARK"/>
      <sheetName val="WORK"/>
      <sheetName val="Standard Cost"/>
      <sheetName val="Hystori"/>
      <sheetName val="OPT_GL"/>
      <sheetName val="bantuan"/>
      <sheetName val="Hourly_16_Des_2006"/>
      <sheetName val="Data Base"/>
      <sheetName val="LS-Rutin"/>
      <sheetName val="ocean voyage"/>
      <sheetName val="LIST"/>
      <sheetName val="BB TO STOCK KTD "/>
      <sheetName val="Daily Plan"/>
      <sheetName val="DATA"/>
    </sheetNames>
    <sheetDataSet>
      <sheetData sheetId="0" refreshError="1">
        <row r="34">
          <cell r="B34" t="str">
            <v>SH4001</v>
          </cell>
          <cell r="C34">
            <v>0</v>
          </cell>
          <cell r="D34">
            <v>0</v>
          </cell>
          <cell r="E34">
            <v>0</v>
          </cell>
          <cell r="H34">
            <v>0</v>
          </cell>
          <cell r="I34">
            <v>0</v>
          </cell>
          <cell r="J34">
            <v>0</v>
          </cell>
          <cell r="K34">
            <v>0</v>
          </cell>
          <cell r="L34">
            <v>0</v>
          </cell>
          <cell r="M34">
            <v>0</v>
          </cell>
          <cell r="N34">
            <v>0</v>
          </cell>
          <cell r="O34">
            <v>0</v>
          </cell>
          <cell r="P34">
            <v>0</v>
          </cell>
          <cell r="Q34">
            <v>0</v>
          </cell>
          <cell r="T34">
            <v>0</v>
          </cell>
          <cell r="U34">
            <v>0</v>
          </cell>
          <cell r="V34">
            <v>0</v>
          </cell>
          <cell r="W34">
            <v>0</v>
          </cell>
          <cell r="Z34">
            <v>0</v>
          </cell>
          <cell r="AA34">
            <v>0</v>
          </cell>
          <cell r="AB34">
            <v>0</v>
          </cell>
        </row>
        <row r="35">
          <cell r="B35" t="str">
            <v>SH4002</v>
          </cell>
          <cell r="C35">
            <v>5</v>
          </cell>
          <cell r="D35">
            <v>4</v>
          </cell>
          <cell r="E35">
            <v>6.53</v>
          </cell>
          <cell r="H35">
            <v>15.53</v>
          </cell>
          <cell r="I35">
            <v>1800</v>
          </cell>
          <cell r="J35">
            <v>1800</v>
          </cell>
          <cell r="K35">
            <v>1800</v>
          </cell>
          <cell r="L35">
            <v>1800</v>
          </cell>
          <cell r="M35">
            <v>1800</v>
          </cell>
          <cell r="N35">
            <v>1800</v>
          </cell>
          <cell r="O35">
            <v>9000</v>
          </cell>
          <cell r="P35">
            <v>7200</v>
          </cell>
          <cell r="Q35">
            <v>11754</v>
          </cell>
          <cell r="T35">
            <v>27954</v>
          </cell>
          <cell r="U35">
            <v>0</v>
          </cell>
          <cell r="V35">
            <v>0</v>
          </cell>
          <cell r="W35">
            <v>0</v>
          </cell>
          <cell r="Z35">
            <v>0</v>
          </cell>
          <cell r="AA35">
            <v>3000</v>
          </cell>
          <cell r="AB35">
            <v>3081.3421652230218</v>
          </cell>
        </row>
        <row r="36">
          <cell r="B36" t="str">
            <v>SH304</v>
          </cell>
          <cell r="C36">
            <v>4</v>
          </cell>
          <cell r="D36">
            <v>0</v>
          </cell>
          <cell r="E36">
            <v>0</v>
          </cell>
          <cell r="H36">
            <v>4</v>
          </cell>
          <cell r="I36">
            <v>1300</v>
          </cell>
          <cell r="J36">
            <v>1300</v>
          </cell>
          <cell r="K36">
            <v>1300</v>
          </cell>
          <cell r="L36">
            <v>1300</v>
          </cell>
          <cell r="M36">
            <v>1300</v>
          </cell>
          <cell r="N36">
            <v>1300</v>
          </cell>
          <cell r="O36">
            <v>5200</v>
          </cell>
          <cell r="P36">
            <v>0</v>
          </cell>
          <cell r="Q36">
            <v>0</v>
          </cell>
          <cell r="T36">
            <v>5200</v>
          </cell>
          <cell r="U36">
            <v>0</v>
          </cell>
          <cell r="V36">
            <v>0</v>
          </cell>
          <cell r="W36">
            <v>0</v>
          </cell>
          <cell r="X36">
            <v>0</v>
          </cell>
          <cell r="Y36">
            <v>0</v>
          </cell>
          <cell r="Z36">
            <v>0</v>
          </cell>
          <cell r="AA36">
            <v>2550</v>
          </cell>
          <cell r="AB36">
            <v>3038.3085758957914</v>
          </cell>
        </row>
        <row r="37">
          <cell r="B37" t="str">
            <v>SH305</v>
          </cell>
          <cell r="C37">
            <v>0</v>
          </cell>
          <cell r="D37">
            <v>0</v>
          </cell>
          <cell r="E37">
            <v>0</v>
          </cell>
          <cell r="H37">
            <v>0</v>
          </cell>
          <cell r="I37">
            <v>0</v>
          </cell>
          <cell r="J37">
            <v>0</v>
          </cell>
          <cell r="K37">
            <v>0</v>
          </cell>
          <cell r="L37">
            <v>0</v>
          </cell>
          <cell r="M37">
            <v>0</v>
          </cell>
          <cell r="N37">
            <v>0</v>
          </cell>
          <cell r="O37">
            <v>0</v>
          </cell>
          <cell r="P37">
            <v>0</v>
          </cell>
          <cell r="Q37">
            <v>0</v>
          </cell>
          <cell r="T37">
            <v>0</v>
          </cell>
          <cell r="U37">
            <v>0</v>
          </cell>
          <cell r="V37">
            <v>0</v>
          </cell>
          <cell r="W37">
            <v>0</v>
          </cell>
          <cell r="X37">
            <v>0</v>
          </cell>
          <cell r="Y37">
            <v>0</v>
          </cell>
          <cell r="Z37">
            <v>0</v>
          </cell>
          <cell r="AA37">
            <v>0</v>
          </cell>
          <cell r="AB37">
            <v>0</v>
          </cell>
        </row>
        <row r="38">
          <cell r="B38" t="str">
            <v>SH306</v>
          </cell>
          <cell r="C38">
            <v>7.74</v>
          </cell>
          <cell r="D38">
            <v>7.13</v>
          </cell>
          <cell r="E38">
            <v>6.53</v>
          </cell>
          <cell r="H38">
            <v>21.4</v>
          </cell>
          <cell r="I38">
            <v>1300</v>
          </cell>
          <cell r="J38">
            <v>1300</v>
          </cell>
          <cell r="K38">
            <v>1300</v>
          </cell>
          <cell r="L38">
            <v>1300</v>
          </cell>
          <cell r="M38">
            <v>1300</v>
          </cell>
          <cell r="N38">
            <v>1300</v>
          </cell>
          <cell r="O38">
            <v>10062</v>
          </cell>
          <cell r="P38">
            <v>9269</v>
          </cell>
          <cell r="Q38">
            <v>8489</v>
          </cell>
          <cell r="T38">
            <v>27820</v>
          </cell>
          <cell r="U38">
            <v>0</v>
          </cell>
          <cell r="V38">
            <v>0</v>
          </cell>
          <cell r="W38">
            <v>0</v>
          </cell>
          <cell r="X38">
            <v>0</v>
          </cell>
          <cell r="Y38">
            <v>0</v>
          </cell>
          <cell r="Z38">
            <v>0</v>
          </cell>
          <cell r="AA38">
            <v>2750</v>
          </cell>
          <cell r="AB38">
            <v>3038.3085758957914</v>
          </cell>
        </row>
        <row r="39">
          <cell r="B39" t="str">
            <v>EX708</v>
          </cell>
          <cell r="C39">
            <v>0</v>
          </cell>
          <cell r="D39">
            <v>0</v>
          </cell>
          <cell r="E39">
            <v>0</v>
          </cell>
          <cell r="H39">
            <v>0</v>
          </cell>
          <cell r="I39">
            <v>0</v>
          </cell>
          <cell r="J39">
            <v>0</v>
          </cell>
          <cell r="K39">
            <v>0</v>
          </cell>
          <cell r="L39">
            <v>0</v>
          </cell>
          <cell r="M39">
            <v>0</v>
          </cell>
          <cell r="N39">
            <v>0</v>
          </cell>
          <cell r="O39">
            <v>0</v>
          </cell>
          <cell r="P39">
            <v>0</v>
          </cell>
          <cell r="Q39">
            <v>0</v>
          </cell>
          <cell r="T39">
            <v>0</v>
          </cell>
          <cell r="U39">
            <v>0</v>
          </cell>
          <cell r="V39">
            <v>0</v>
          </cell>
          <cell r="W39">
            <v>0</v>
          </cell>
          <cell r="X39">
            <v>0</v>
          </cell>
          <cell r="Y39">
            <v>0</v>
          </cell>
          <cell r="Z39">
            <v>0</v>
          </cell>
          <cell r="AA39">
            <v>0</v>
          </cell>
          <cell r="AB39">
            <v>0</v>
          </cell>
        </row>
        <row r="40">
          <cell r="B40" t="str">
            <v>EX709</v>
          </cell>
          <cell r="C40">
            <v>7.74</v>
          </cell>
          <cell r="D40">
            <v>7.13</v>
          </cell>
          <cell r="E40">
            <v>6.53</v>
          </cell>
          <cell r="H40">
            <v>21.4</v>
          </cell>
          <cell r="I40">
            <v>1300</v>
          </cell>
          <cell r="J40">
            <v>1300</v>
          </cell>
          <cell r="K40">
            <v>1300</v>
          </cell>
          <cell r="L40">
            <v>1300</v>
          </cell>
          <cell r="M40">
            <v>1300</v>
          </cell>
          <cell r="N40">
            <v>1300</v>
          </cell>
          <cell r="O40">
            <v>10062</v>
          </cell>
          <cell r="P40">
            <v>9269</v>
          </cell>
          <cell r="Q40">
            <v>8489</v>
          </cell>
          <cell r="T40">
            <v>27820</v>
          </cell>
          <cell r="U40">
            <v>0</v>
          </cell>
          <cell r="V40">
            <v>0</v>
          </cell>
          <cell r="W40">
            <v>0</v>
          </cell>
          <cell r="X40">
            <v>0</v>
          </cell>
          <cell r="Y40">
            <v>0</v>
          </cell>
          <cell r="Z40">
            <v>0</v>
          </cell>
          <cell r="AA40">
            <v>3350</v>
          </cell>
          <cell r="AB40">
            <v>3399.832765763766</v>
          </cell>
        </row>
        <row r="41">
          <cell r="B41" t="str">
            <v>EX710</v>
          </cell>
          <cell r="C41">
            <v>7.74</v>
          </cell>
          <cell r="D41">
            <v>7.13</v>
          </cell>
          <cell r="E41">
            <v>6.53</v>
          </cell>
          <cell r="H41">
            <v>21.4</v>
          </cell>
          <cell r="I41">
            <v>900</v>
          </cell>
          <cell r="J41">
            <v>900</v>
          </cell>
          <cell r="K41">
            <v>900</v>
          </cell>
          <cell r="L41">
            <v>900</v>
          </cell>
          <cell r="M41">
            <v>900</v>
          </cell>
          <cell r="N41">
            <v>900</v>
          </cell>
          <cell r="O41">
            <v>6966</v>
          </cell>
          <cell r="P41">
            <v>6417</v>
          </cell>
          <cell r="Q41">
            <v>5877</v>
          </cell>
          <cell r="T41">
            <v>19260</v>
          </cell>
          <cell r="U41">
            <v>0</v>
          </cell>
          <cell r="V41">
            <v>0</v>
          </cell>
          <cell r="W41">
            <v>0</v>
          </cell>
          <cell r="Z41">
            <v>0</v>
          </cell>
          <cell r="AA41">
            <v>3300</v>
          </cell>
          <cell r="AB41">
            <v>3822.1493617523656</v>
          </cell>
        </row>
        <row r="42">
          <cell r="B42" t="str">
            <v>EX711</v>
          </cell>
          <cell r="C42">
            <v>0</v>
          </cell>
          <cell r="D42">
            <v>0</v>
          </cell>
          <cell r="E42">
            <v>0</v>
          </cell>
          <cell r="H42">
            <v>0</v>
          </cell>
          <cell r="I42">
            <v>0</v>
          </cell>
          <cell r="J42">
            <v>0</v>
          </cell>
          <cell r="K42">
            <v>0</v>
          </cell>
          <cell r="L42">
            <v>0</v>
          </cell>
          <cell r="M42">
            <v>0</v>
          </cell>
          <cell r="N42">
            <v>0</v>
          </cell>
          <cell r="O42">
            <v>0</v>
          </cell>
          <cell r="P42">
            <v>0</v>
          </cell>
          <cell r="Q42">
            <v>0</v>
          </cell>
          <cell r="T42">
            <v>0</v>
          </cell>
          <cell r="U42">
            <v>0</v>
          </cell>
          <cell r="V42">
            <v>0</v>
          </cell>
          <cell r="W42">
            <v>0</v>
          </cell>
          <cell r="X42">
            <v>0</v>
          </cell>
          <cell r="Y42">
            <v>0</v>
          </cell>
          <cell r="Z42">
            <v>0</v>
          </cell>
          <cell r="AA42">
            <v>0</v>
          </cell>
          <cell r="AB42">
            <v>0</v>
          </cell>
        </row>
        <row r="43">
          <cell r="B43" t="str">
            <v>EX1001</v>
          </cell>
          <cell r="C43">
            <v>0</v>
          </cell>
          <cell r="D43">
            <v>0</v>
          </cell>
          <cell r="E43">
            <v>0</v>
          </cell>
          <cell r="H43">
            <v>0</v>
          </cell>
          <cell r="I43">
            <v>0</v>
          </cell>
          <cell r="J43">
            <v>0</v>
          </cell>
          <cell r="K43">
            <v>0</v>
          </cell>
          <cell r="L43">
            <v>0</v>
          </cell>
          <cell r="M43">
            <v>0</v>
          </cell>
          <cell r="N43">
            <v>0</v>
          </cell>
          <cell r="O43">
            <v>0</v>
          </cell>
          <cell r="P43">
            <v>0</v>
          </cell>
          <cell r="Q43">
            <v>0</v>
          </cell>
          <cell r="T43">
            <v>0</v>
          </cell>
          <cell r="U43">
            <v>0</v>
          </cell>
          <cell r="V43">
            <v>0</v>
          </cell>
          <cell r="W43">
            <v>0</v>
          </cell>
          <cell r="X43">
            <v>0</v>
          </cell>
          <cell r="Y43">
            <v>0</v>
          </cell>
          <cell r="Z43">
            <v>0</v>
          </cell>
          <cell r="AA43">
            <v>0</v>
          </cell>
          <cell r="AB43">
            <v>0</v>
          </cell>
        </row>
        <row r="44">
          <cell r="B44" t="str">
            <v>EX1002</v>
          </cell>
          <cell r="C44">
            <v>7.74</v>
          </cell>
          <cell r="D44">
            <v>7.13</v>
          </cell>
          <cell r="E44">
            <v>6.53</v>
          </cell>
          <cell r="H44">
            <v>21.4</v>
          </cell>
          <cell r="I44">
            <v>500</v>
          </cell>
          <cell r="J44">
            <v>500</v>
          </cell>
          <cell r="K44">
            <v>500</v>
          </cell>
          <cell r="L44">
            <v>500</v>
          </cell>
          <cell r="M44">
            <v>500</v>
          </cell>
          <cell r="N44">
            <v>500</v>
          </cell>
          <cell r="T44">
            <v>0</v>
          </cell>
          <cell r="U44">
            <v>3870</v>
          </cell>
          <cell r="V44">
            <v>3565</v>
          </cell>
          <cell r="W44">
            <v>3265</v>
          </cell>
          <cell r="X44">
            <v>0</v>
          </cell>
          <cell r="Y44">
            <v>0</v>
          </cell>
          <cell r="Z44">
            <v>10700</v>
          </cell>
          <cell r="AA44">
            <v>0</v>
          </cell>
          <cell r="AB44">
            <v>8149.0857203720061</v>
          </cell>
        </row>
        <row r="45">
          <cell r="B45" t="str">
            <v>EX1004</v>
          </cell>
          <cell r="F45">
            <v>9.5</v>
          </cell>
          <cell r="G45">
            <v>10.5</v>
          </cell>
          <cell r="H45">
            <v>20</v>
          </cell>
          <cell r="L45">
            <v>400</v>
          </cell>
          <cell r="M45">
            <v>400</v>
          </cell>
          <cell r="N45">
            <v>400</v>
          </cell>
          <cell r="R45">
            <v>3800</v>
          </cell>
          <cell r="S45">
            <v>4200</v>
          </cell>
          <cell r="T45">
            <v>8000</v>
          </cell>
          <cell r="U45">
            <v>0</v>
          </cell>
          <cell r="V45">
            <v>0</v>
          </cell>
          <cell r="W45">
            <v>0</v>
          </cell>
          <cell r="X45">
            <v>0</v>
          </cell>
          <cell r="Y45">
            <v>0</v>
          </cell>
          <cell r="Z45">
            <v>0</v>
          </cell>
          <cell r="AA45">
            <v>0</v>
          </cell>
          <cell r="AB45">
            <v>3173.5472399067926</v>
          </cell>
        </row>
        <row r="46">
          <cell r="B46" t="str">
            <v>EX1006</v>
          </cell>
          <cell r="C46">
            <v>7.74</v>
          </cell>
          <cell r="D46">
            <v>7.13</v>
          </cell>
          <cell r="E46">
            <v>6.53</v>
          </cell>
          <cell r="H46">
            <v>21.4</v>
          </cell>
          <cell r="I46">
            <v>400</v>
          </cell>
          <cell r="J46">
            <v>400</v>
          </cell>
          <cell r="K46">
            <v>400</v>
          </cell>
          <cell r="L46">
            <v>400</v>
          </cell>
          <cell r="M46">
            <v>400</v>
          </cell>
          <cell r="N46">
            <v>400</v>
          </cell>
          <cell r="O46">
            <v>3096</v>
          </cell>
          <cell r="P46">
            <v>2852</v>
          </cell>
          <cell r="Q46">
            <v>2612</v>
          </cell>
          <cell r="T46">
            <v>8560</v>
          </cell>
          <cell r="U46">
            <v>0</v>
          </cell>
          <cell r="V46">
            <v>0</v>
          </cell>
          <cell r="W46">
            <v>0</v>
          </cell>
          <cell r="X46">
            <v>0</v>
          </cell>
          <cell r="Y46">
            <v>0</v>
          </cell>
          <cell r="Z46">
            <v>0</v>
          </cell>
          <cell r="AA46">
            <v>3250</v>
          </cell>
          <cell r="AB46">
            <v>3281.7946753159999</v>
          </cell>
        </row>
        <row r="47">
          <cell r="B47" t="str">
            <v>EX1008</v>
          </cell>
          <cell r="C47">
            <v>7.74</v>
          </cell>
          <cell r="D47">
            <v>7.13</v>
          </cell>
          <cell r="E47">
            <v>6.53</v>
          </cell>
          <cell r="H47">
            <v>21.4</v>
          </cell>
          <cell r="I47">
            <v>400</v>
          </cell>
          <cell r="J47">
            <v>400</v>
          </cell>
          <cell r="K47">
            <v>400</v>
          </cell>
          <cell r="L47">
            <v>400</v>
          </cell>
          <cell r="M47">
            <v>400</v>
          </cell>
          <cell r="N47">
            <v>400</v>
          </cell>
          <cell r="O47">
            <v>3096</v>
          </cell>
          <cell r="P47">
            <v>2852</v>
          </cell>
          <cell r="Q47">
            <v>2612</v>
          </cell>
          <cell r="T47">
            <v>8560</v>
          </cell>
          <cell r="U47">
            <v>0</v>
          </cell>
          <cell r="V47">
            <v>0</v>
          </cell>
          <cell r="W47">
            <v>0</v>
          </cell>
          <cell r="X47">
            <v>0</v>
          </cell>
          <cell r="Y47">
            <v>0</v>
          </cell>
          <cell r="Z47">
            <v>0</v>
          </cell>
          <cell r="AA47">
            <v>0</v>
          </cell>
          <cell r="AB47">
            <v>0</v>
          </cell>
        </row>
        <row r="48">
          <cell r="B48" t="str">
            <v>EX1013</v>
          </cell>
          <cell r="C48">
            <v>7.74</v>
          </cell>
          <cell r="D48">
            <v>7.13</v>
          </cell>
          <cell r="E48">
            <v>6.53</v>
          </cell>
          <cell r="H48">
            <v>21.4</v>
          </cell>
          <cell r="I48">
            <v>450</v>
          </cell>
          <cell r="J48">
            <v>450</v>
          </cell>
          <cell r="K48">
            <v>450</v>
          </cell>
          <cell r="L48">
            <v>450</v>
          </cell>
          <cell r="M48">
            <v>400</v>
          </cell>
          <cell r="N48">
            <v>440</v>
          </cell>
          <cell r="O48">
            <v>3483</v>
          </cell>
          <cell r="P48">
            <v>2852</v>
          </cell>
          <cell r="Q48">
            <v>2612</v>
          </cell>
          <cell r="T48">
            <v>8947</v>
          </cell>
          <cell r="U48">
            <v>0</v>
          </cell>
          <cell r="V48">
            <v>0</v>
          </cell>
          <cell r="W48">
            <v>0</v>
          </cell>
          <cell r="X48">
            <v>0</v>
          </cell>
          <cell r="Y48">
            <v>0</v>
          </cell>
          <cell r="Z48">
            <v>0</v>
          </cell>
          <cell r="AA48">
            <v>2650</v>
          </cell>
          <cell r="AB48">
            <v>2825.951919795802</v>
          </cell>
        </row>
        <row r="49">
          <cell r="B49" t="str">
            <v>EX1014</v>
          </cell>
          <cell r="C49">
            <v>7.74</v>
          </cell>
          <cell r="D49">
            <v>7.13</v>
          </cell>
          <cell r="E49">
            <v>6.53</v>
          </cell>
          <cell r="H49">
            <v>21.4</v>
          </cell>
          <cell r="I49">
            <v>450</v>
          </cell>
          <cell r="J49">
            <v>450</v>
          </cell>
          <cell r="K49">
            <v>450</v>
          </cell>
          <cell r="L49">
            <v>450</v>
          </cell>
          <cell r="M49">
            <v>450</v>
          </cell>
          <cell r="N49">
            <v>450</v>
          </cell>
          <cell r="O49">
            <v>3483</v>
          </cell>
          <cell r="P49">
            <v>3208.5</v>
          </cell>
          <cell r="Q49">
            <v>2938.5</v>
          </cell>
          <cell r="T49">
            <v>9630</v>
          </cell>
          <cell r="U49">
            <v>0</v>
          </cell>
          <cell r="V49">
            <v>0</v>
          </cell>
          <cell r="W49">
            <v>0</v>
          </cell>
          <cell r="X49">
            <v>0</v>
          </cell>
          <cell r="Y49">
            <v>0</v>
          </cell>
          <cell r="Z49">
            <v>0</v>
          </cell>
          <cell r="AA49">
            <v>3250</v>
          </cell>
          <cell r="AB49">
            <v>0</v>
          </cell>
        </row>
        <row r="50">
          <cell r="B50" t="str">
            <v>EX577</v>
          </cell>
          <cell r="F50">
            <v>9.5</v>
          </cell>
          <cell r="G50">
            <v>10.5</v>
          </cell>
          <cell r="H50">
            <v>20</v>
          </cell>
          <cell r="L50">
            <v>300</v>
          </cell>
          <cell r="M50">
            <v>300</v>
          </cell>
          <cell r="N50">
            <v>300</v>
          </cell>
          <cell r="R50">
            <v>2850</v>
          </cell>
          <cell r="S50">
            <v>3150</v>
          </cell>
          <cell r="T50">
            <v>6000</v>
          </cell>
          <cell r="U50">
            <v>0</v>
          </cell>
          <cell r="V50">
            <v>0</v>
          </cell>
          <cell r="W50">
            <v>0</v>
          </cell>
          <cell r="X50">
            <v>0</v>
          </cell>
          <cell r="Y50">
            <v>0</v>
          </cell>
          <cell r="Z50">
            <v>0</v>
          </cell>
          <cell r="AA50">
            <v>2500</v>
          </cell>
          <cell r="AB50">
            <v>0</v>
          </cell>
        </row>
        <row r="51">
          <cell r="B51" t="str">
            <v>EX578</v>
          </cell>
          <cell r="F51">
            <v>9.5</v>
          </cell>
          <cell r="G51">
            <v>10.5</v>
          </cell>
          <cell r="H51">
            <v>20</v>
          </cell>
          <cell r="L51">
            <v>300</v>
          </cell>
          <cell r="M51">
            <v>300</v>
          </cell>
          <cell r="N51">
            <v>300</v>
          </cell>
          <cell r="R51">
            <v>2850</v>
          </cell>
          <cell r="S51">
            <v>3150</v>
          </cell>
          <cell r="T51">
            <v>6000</v>
          </cell>
          <cell r="U51">
            <v>0</v>
          </cell>
          <cell r="V51">
            <v>0</v>
          </cell>
          <cell r="W51">
            <v>0</v>
          </cell>
          <cell r="X51">
            <v>0</v>
          </cell>
          <cell r="Y51">
            <v>0</v>
          </cell>
          <cell r="Z51">
            <v>0</v>
          </cell>
          <cell r="AA51">
            <v>2750</v>
          </cell>
          <cell r="AB51">
            <v>2890.9618348385825</v>
          </cell>
        </row>
        <row r="52">
          <cell r="B52" t="str">
            <v>WL508</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row>
        <row r="53">
          <cell r="B53" t="str">
            <v>EX429</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B54" t="str">
            <v>EX430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B55" t="str">
            <v>KPTJEX009</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t="e">
            <v>#N/A</v>
          </cell>
          <cell r="AB55">
            <v>0</v>
          </cell>
        </row>
        <row r="56">
          <cell r="B56" t="str">
            <v>KPLMEX002</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t="e">
            <v>#N/A</v>
          </cell>
          <cell r="AB56">
            <v>0</v>
          </cell>
        </row>
        <row r="57">
          <cell r="B57">
            <v>1</v>
          </cell>
          <cell r="F57">
            <v>0</v>
          </cell>
          <cell r="G57">
            <v>0</v>
          </cell>
          <cell r="H57">
            <v>0</v>
          </cell>
          <cell r="L57">
            <v>0</v>
          </cell>
          <cell r="M57">
            <v>0</v>
          </cell>
          <cell r="N57">
            <v>0</v>
          </cell>
          <cell r="R57">
            <v>0</v>
          </cell>
          <cell r="S57">
            <v>0</v>
          </cell>
          <cell r="T57">
            <v>0</v>
          </cell>
          <cell r="U57">
            <v>0</v>
          </cell>
          <cell r="V57">
            <v>0</v>
          </cell>
          <cell r="W57">
            <v>0</v>
          </cell>
          <cell r="Z57">
            <v>0</v>
          </cell>
          <cell r="AA57" t="e">
            <v>#N/A</v>
          </cell>
          <cell r="AB57">
            <v>0</v>
          </cell>
        </row>
        <row r="58">
          <cell r="B58" t="str">
            <v>TOTAL</v>
          </cell>
          <cell r="C58">
            <v>70.92</v>
          </cell>
          <cell r="D58">
            <v>61.04</v>
          </cell>
          <cell r="E58">
            <v>58.77</v>
          </cell>
          <cell r="F58">
            <v>28.5</v>
          </cell>
          <cell r="G58">
            <v>31.5</v>
          </cell>
          <cell r="H58">
            <v>250.73</v>
          </cell>
          <cell r="I58">
            <v>1800</v>
          </cell>
          <cell r="J58">
            <v>1800</v>
          </cell>
          <cell r="K58">
            <v>1800</v>
          </cell>
          <cell r="L58">
            <v>1800</v>
          </cell>
          <cell r="M58">
            <v>1800</v>
          </cell>
          <cell r="N58">
            <v>1800</v>
          </cell>
          <cell r="O58">
            <v>54448</v>
          </cell>
          <cell r="P58">
            <v>43919.5</v>
          </cell>
          <cell r="Q58">
            <v>45383.5</v>
          </cell>
          <cell r="R58">
            <v>9500</v>
          </cell>
          <cell r="S58">
            <v>10500</v>
          </cell>
          <cell r="T58">
            <v>163751</v>
          </cell>
          <cell r="U58">
            <v>3870</v>
          </cell>
          <cell r="V58">
            <v>3565</v>
          </cell>
          <cell r="W58">
            <v>3265</v>
          </cell>
          <cell r="X58">
            <v>0</v>
          </cell>
          <cell r="Y58">
            <v>0</v>
          </cell>
          <cell r="Z58">
            <v>10700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Plan"/>
      <sheetName val="hourly"/>
      <sheetName val="Daily Plan Nov'06R0"/>
      <sheetName val="SUM"/>
      <sheetName val="OPT_GL"/>
      <sheetName val="bantuan"/>
      <sheetName val="Truck"/>
      <sheetName val="database"/>
      <sheetName val="summary"/>
      <sheetName val="Data Base"/>
      <sheetName val="Run"/>
    </sheetNames>
    <sheetDataSet>
      <sheetData sheetId="0" refreshError="1">
        <row r="8">
          <cell r="BH8" t="str">
            <v>SH304</v>
          </cell>
          <cell r="BI8">
            <v>6.5</v>
          </cell>
          <cell r="BJ8">
            <v>10.5</v>
          </cell>
          <cell r="BK8">
            <v>17</v>
          </cell>
          <cell r="BL8">
            <v>1400</v>
          </cell>
          <cell r="BM8">
            <v>1400</v>
          </cell>
          <cell r="BN8">
            <v>1400</v>
          </cell>
          <cell r="BO8">
            <v>9100</v>
          </cell>
          <cell r="BP8">
            <v>14700</v>
          </cell>
          <cell r="BQ8">
            <v>23800</v>
          </cell>
          <cell r="BR8">
            <v>0</v>
          </cell>
          <cell r="BS8">
            <v>0</v>
          </cell>
          <cell r="BT8">
            <v>0</v>
          </cell>
          <cell r="BU8" t="str">
            <v>OB</v>
          </cell>
          <cell r="BV8">
            <v>4.5</v>
          </cell>
          <cell r="BW8">
            <v>2.5</v>
          </cell>
          <cell r="BX8">
            <v>3250</v>
          </cell>
          <cell r="BY8">
            <v>0</v>
          </cell>
          <cell r="BZ8">
            <v>0</v>
          </cell>
          <cell r="CA8">
            <v>0</v>
          </cell>
        </row>
        <row r="9">
          <cell r="BH9" t="str">
            <v>SH305</v>
          </cell>
          <cell r="BI9">
            <v>6.5</v>
          </cell>
          <cell r="BJ9">
            <v>10.5</v>
          </cell>
          <cell r="BK9">
            <v>17</v>
          </cell>
          <cell r="BL9">
            <v>1400</v>
          </cell>
          <cell r="BM9">
            <v>1400</v>
          </cell>
          <cell r="BN9">
            <v>1400</v>
          </cell>
          <cell r="BO9">
            <v>9100</v>
          </cell>
          <cell r="BP9">
            <v>14700</v>
          </cell>
          <cell r="BQ9">
            <v>23800</v>
          </cell>
          <cell r="BR9">
            <v>0</v>
          </cell>
          <cell r="BS9">
            <v>0</v>
          </cell>
          <cell r="BT9">
            <v>0</v>
          </cell>
          <cell r="BU9" t="str">
            <v>OB</v>
          </cell>
          <cell r="BV9">
            <v>4.5</v>
          </cell>
          <cell r="BW9">
            <v>2.5</v>
          </cell>
          <cell r="BX9">
            <v>2750</v>
          </cell>
          <cell r="BY9">
            <v>0</v>
          </cell>
          <cell r="BZ9">
            <v>0</v>
          </cell>
          <cell r="CA9">
            <v>0</v>
          </cell>
        </row>
        <row r="10">
          <cell r="BH10" t="str">
            <v>SH306</v>
          </cell>
          <cell r="BI10">
            <v>6.5</v>
          </cell>
          <cell r="BJ10">
            <v>10.5</v>
          </cell>
          <cell r="BK10">
            <v>17</v>
          </cell>
          <cell r="BL10">
            <v>1350</v>
          </cell>
          <cell r="BM10">
            <v>1350</v>
          </cell>
          <cell r="BN10">
            <v>1350</v>
          </cell>
          <cell r="BO10">
            <v>8775</v>
          </cell>
          <cell r="BP10">
            <v>14175</v>
          </cell>
          <cell r="BQ10">
            <v>22950</v>
          </cell>
          <cell r="BR10">
            <v>0</v>
          </cell>
          <cell r="BS10">
            <v>0</v>
          </cell>
          <cell r="BT10">
            <v>0</v>
          </cell>
          <cell r="BU10" t="str">
            <v>OB</v>
          </cell>
          <cell r="BV10">
            <v>4.5</v>
          </cell>
          <cell r="BW10">
            <v>2.5</v>
          </cell>
          <cell r="BX10">
            <v>3250</v>
          </cell>
          <cell r="BY10">
            <v>0</v>
          </cell>
          <cell r="BZ10">
            <v>0</v>
          </cell>
          <cell r="CA10">
            <v>0</v>
          </cell>
        </row>
        <row r="11">
          <cell r="BH11" t="str">
            <v>EX708</v>
          </cell>
          <cell r="BI11">
            <v>6.5</v>
          </cell>
          <cell r="BJ11">
            <v>10.5</v>
          </cell>
          <cell r="BK11">
            <v>17</v>
          </cell>
          <cell r="BL11">
            <v>950</v>
          </cell>
          <cell r="BM11">
            <v>950</v>
          </cell>
          <cell r="BN11">
            <v>950</v>
          </cell>
          <cell r="BO11">
            <v>6175</v>
          </cell>
          <cell r="BP11">
            <v>9975</v>
          </cell>
          <cell r="BQ11">
            <v>16150</v>
          </cell>
          <cell r="BR11">
            <v>0</v>
          </cell>
          <cell r="BS11">
            <v>0</v>
          </cell>
          <cell r="BT11">
            <v>0</v>
          </cell>
          <cell r="BU11" t="str">
            <v>OB</v>
          </cell>
          <cell r="BV11">
            <v>4.5</v>
          </cell>
          <cell r="BW11">
            <v>2.5</v>
          </cell>
          <cell r="BX11">
            <v>2500</v>
          </cell>
          <cell r="BY11">
            <v>0</v>
          </cell>
          <cell r="BZ11">
            <v>0</v>
          </cell>
          <cell r="CA11">
            <v>0</v>
          </cell>
        </row>
        <row r="12">
          <cell r="BH12" t="str">
            <v>EX709</v>
          </cell>
          <cell r="BI12">
            <v>6.5</v>
          </cell>
          <cell r="BJ12">
            <v>10.5</v>
          </cell>
          <cell r="BK12">
            <v>17</v>
          </cell>
          <cell r="BL12">
            <v>950</v>
          </cell>
          <cell r="BM12">
            <v>950</v>
          </cell>
          <cell r="BN12">
            <v>950</v>
          </cell>
          <cell r="BO12">
            <v>6175</v>
          </cell>
          <cell r="BP12">
            <v>9975</v>
          </cell>
          <cell r="BQ12">
            <v>16150</v>
          </cell>
          <cell r="BR12">
            <v>0</v>
          </cell>
          <cell r="BS12">
            <v>0</v>
          </cell>
          <cell r="BT12">
            <v>0</v>
          </cell>
          <cell r="BU12" t="str">
            <v>OB</v>
          </cell>
          <cell r="BV12">
            <v>4.5</v>
          </cell>
          <cell r="BW12">
            <v>2.5</v>
          </cell>
          <cell r="BX12">
            <v>2250</v>
          </cell>
          <cell r="BY12">
            <v>0</v>
          </cell>
          <cell r="BZ12">
            <v>0</v>
          </cell>
          <cell r="CA12">
            <v>0</v>
          </cell>
        </row>
        <row r="13">
          <cell r="BH13" t="str">
            <v>EX710</v>
          </cell>
          <cell r="BI13">
            <v>6.5</v>
          </cell>
          <cell r="BJ13">
            <v>10.5</v>
          </cell>
          <cell r="BK13">
            <v>17</v>
          </cell>
          <cell r="BL13">
            <v>900</v>
          </cell>
          <cell r="BM13">
            <v>900</v>
          </cell>
          <cell r="BN13">
            <v>900</v>
          </cell>
          <cell r="BO13">
            <v>5850</v>
          </cell>
          <cell r="BP13">
            <v>9450</v>
          </cell>
          <cell r="BQ13">
            <v>15300</v>
          </cell>
          <cell r="BR13">
            <v>0</v>
          </cell>
          <cell r="BS13">
            <v>0</v>
          </cell>
          <cell r="BT13">
            <v>0</v>
          </cell>
          <cell r="BU13" t="str">
            <v>OB</v>
          </cell>
          <cell r="BV13">
            <v>4.5</v>
          </cell>
          <cell r="BW13">
            <v>2.5</v>
          </cell>
          <cell r="BX13">
            <v>3000</v>
          </cell>
          <cell r="BY13">
            <v>0</v>
          </cell>
          <cell r="BZ13">
            <v>0</v>
          </cell>
          <cell r="CA13">
            <v>0</v>
          </cell>
        </row>
        <row r="14">
          <cell r="BH14" t="str">
            <v>EX711</v>
          </cell>
          <cell r="BI14">
            <v>6.5</v>
          </cell>
          <cell r="BJ14">
            <v>10.5</v>
          </cell>
          <cell r="BK14">
            <v>17</v>
          </cell>
          <cell r="BL14">
            <v>950</v>
          </cell>
          <cell r="BM14">
            <v>950</v>
          </cell>
          <cell r="BN14">
            <v>950</v>
          </cell>
          <cell r="BO14">
            <v>6175</v>
          </cell>
          <cell r="BP14">
            <v>9975</v>
          </cell>
          <cell r="BQ14">
            <v>16150</v>
          </cell>
          <cell r="BR14">
            <v>0</v>
          </cell>
          <cell r="BS14">
            <v>0</v>
          </cell>
          <cell r="BT14">
            <v>0</v>
          </cell>
          <cell r="BU14" t="str">
            <v>OB</v>
          </cell>
          <cell r="BV14">
            <v>4.5</v>
          </cell>
          <cell r="BW14">
            <v>2.5</v>
          </cell>
          <cell r="BX14">
            <v>2750</v>
          </cell>
          <cell r="BY14">
            <v>0</v>
          </cell>
          <cell r="BZ14">
            <v>0</v>
          </cell>
          <cell r="CA14">
            <v>0</v>
          </cell>
        </row>
        <row r="15">
          <cell r="BH15" t="str">
            <v>EX718</v>
          </cell>
          <cell r="BI15">
            <v>6.5</v>
          </cell>
          <cell r="BJ15">
            <v>10.5</v>
          </cell>
          <cell r="BK15">
            <v>17</v>
          </cell>
          <cell r="BL15">
            <v>900</v>
          </cell>
          <cell r="BM15">
            <v>900</v>
          </cell>
          <cell r="BN15">
            <v>900</v>
          </cell>
          <cell r="BO15">
            <v>5850</v>
          </cell>
          <cell r="BP15">
            <v>9450</v>
          </cell>
          <cell r="BQ15">
            <v>15300</v>
          </cell>
          <cell r="BR15">
            <v>0</v>
          </cell>
          <cell r="BS15">
            <v>0</v>
          </cell>
          <cell r="BT15">
            <v>0</v>
          </cell>
          <cell r="BU15" t="str">
            <v>OB</v>
          </cell>
          <cell r="BV15">
            <v>4.5</v>
          </cell>
          <cell r="BW15">
            <v>2.5</v>
          </cell>
          <cell r="BX15">
            <v>3000</v>
          </cell>
          <cell r="BY15">
            <v>0</v>
          </cell>
          <cell r="BZ15">
            <v>0</v>
          </cell>
          <cell r="CA15">
            <v>0</v>
          </cell>
        </row>
        <row r="16">
          <cell r="BH16" t="str">
            <v>EX729</v>
          </cell>
          <cell r="BI16">
            <v>6.5</v>
          </cell>
          <cell r="BJ16">
            <v>10.5</v>
          </cell>
          <cell r="BK16">
            <v>17</v>
          </cell>
          <cell r="BL16">
            <v>900</v>
          </cell>
          <cell r="BM16">
            <v>900</v>
          </cell>
          <cell r="BN16">
            <v>900</v>
          </cell>
          <cell r="BO16">
            <v>5850</v>
          </cell>
          <cell r="BP16">
            <v>9450</v>
          </cell>
          <cell r="BQ16">
            <v>15300</v>
          </cell>
          <cell r="BR16">
            <v>0</v>
          </cell>
          <cell r="BS16">
            <v>0</v>
          </cell>
          <cell r="BT16">
            <v>0</v>
          </cell>
          <cell r="BU16" t="str">
            <v>OB</v>
          </cell>
          <cell r="BV16">
            <v>4.5</v>
          </cell>
          <cell r="BW16">
            <v>2.5</v>
          </cell>
          <cell r="BX16">
            <v>3000</v>
          </cell>
          <cell r="BY16">
            <v>0</v>
          </cell>
          <cell r="BZ16">
            <v>0</v>
          </cell>
          <cell r="CA16">
            <v>0</v>
          </cell>
        </row>
        <row r="17">
          <cell r="BH17" t="str">
            <v>EX1701</v>
          </cell>
          <cell r="BI17">
            <v>0</v>
          </cell>
          <cell r="BJ17">
            <v>5</v>
          </cell>
          <cell r="BK17">
            <v>5</v>
          </cell>
          <cell r="BL17">
            <v>0</v>
          </cell>
          <cell r="BM17">
            <v>800</v>
          </cell>
          <cell r="BN17">
            <v>800</v>
          </cell>
          <cell r="BO17">
            <v>0</v>
          </cell>
          <cell r="BP17">
            <v>4000</v>
          </cell>
          <cell r="BQ17">
            <v>4000</v>
          </cell>
          <cell r="BR17">
            <v>0</v>
          </cell>
          <cell r="BS17">
            <v>0</v>
          </cell>
          <cell r="BT17">
            <v>0</v>
          </cell>
          <cell r="BU17" t="str">
            <v>OB</v>
          </cell>
          <cell r="BV17">
            <v>0</v>
          </cell>
          <cell r="BW17">
            <v>8</v>
          </cell>
          <cell r="BX17">
            <v>-1250</v>
          </cell>
          <cell r="BY17">
            <v>4250</v>
          </cell>
          <cell r="BZ17">
            <v>17</v>
          </cell>
          <cell r="CA17">
            <v>0</v>
          </cell>
        </row>
        <row r="18">
          <cell r="BH18" t="str">
            <v>EX1001</v>
          </cell>
          <cell r="BI18">
            <v>6.5</v>
          </cell>
          <cell r="BJ18">
            <v>10.5</v>
          </cell>
          <cell r="BK18">
            <v>17</v>
          </cell>
          <cell r="BL18">
            <v>400</v>
          </cell>
          <cell r="BM18">
            <v>400</v>
          </cell>
          <cell r="BN18">
            <v>400</v>
          </cell>
          <cell r="BO18">
            <v>2600</v>
          </cell>
          <cell r="BP18">
            <v>4200</v>
          </cell>
          <cell r="BQ18">
            <v>6800</v>
          </cell>
          <cell r="BR18">
            <v>0</v>
          </cell>
          <cell r="BS18">
            <v>0</v>
          </cell>
          <cell r="BT18">
            <v>0</v>
          </cell>
          <cell r="BU18" t="str">
            <v>OB</v>
          </cell>
          <cell r="BV18">
            <v>4.5</v>
          </cell>
          <cell r="BW18">
            <v>2.5</v>
          </cell>
          <cell r="BX18">
            <v>2500</v>
          </cell>
          <cell r="BY18">
            <v>0</v>
          </cell>
          <cell r="BZ18">
            <v>0</v>
          </cell>
          <cell r="CA18">
            <v>0</v>
          </cell>
        </row>
        <row r="19">
          <cell r="BH19" t="str">
            <v>EX1002</v>
          </cell>
          <cell r="BI19">
            <v>6.5</v>
          </cell>
          <cell r="BJ19">
            <v>10.5</v>
          </cell>
          <cell r="BK19">
            <v>17</v>
          </cell>
          <cell r="BL19">
            <v>400</v>
          </cell>
          <cell r="BM19">
            <v>400</v>
          </cell>
          <cell r="BN19">
            <v>400</v>
          </cell>
          <cell r="BO19">
            <v>2600</v>
          </cell>
          <cell r="BP19">
            <v>4200</v>
          </cell>
          <cell r="BQ19">
            <v>6800</v>
          </cell>
          <cell r="BR19">
            <v>0</v>
          </cell>
          <cell r="BS19">
            <v>0</v>
          </cell>
          <cell r="BT19">
            <v>0</v>
          </cell>
          <cell r="BU19" t="str">
            <v>OB</v>
          </cell>
          <cell r="BV19">
            <v>4.5</v>
          </cell>
          <cell r="BW19">
            <v>2.5</v>
          </cell>
          <cell r="BX19">
            <v>2500</v>
          </cell>
          <cell r="BY19">
            <v>0</v>
          </cell>
          <cell r="BZ19">
            <v>0</v>
          </cell>
          <cell r="CA19">
            <v>0</v>
          </cell>
        </row>
        <row r="20">
          <cell r="BH20" t="str">
            <v>EX1004</v>
          </cell>
          <cell r="BI20">
            <v>6.5</v>
          </cell>
          <cell r="BJ20">
            <v>10.5</v>
          </cell>
          <cell r="BK20">
            <v>17</v>
          </cell>
          <cell r="BL20">
            <v>500</v>
          </cell>
          <cell r="BM20">
            <v>500</v>
          </cell>
          <cell r="BN20">
            <v>500</v>
          </cell>
          <cell r="BO20">
            <v>0</v>
          </cell>
          <cell r="BP20">
            <v>0</v>
          </cell>
          <cell r="BQ20">
            <v>0</v>
          </cell>
          <cell r="BR20">
            <v>3250</v>
          </cell>
          <cell r="BS20">
            <v>5250</v>
          </cell>
          <cell r="BT20">
            <v>8500</v>
          </cell>
          <cell r="BU20" t="str">
            <v>CC</v>
          </cell>
          <cell r="BV20">
            <v>11</v>
          </cell>
          <cell r="BW20">
            <v>13</v>
          </cell>
          <cell r="BX20">
            <v>3000</v>
          </cell>
          <cell r="BY20">
            <v>0</v>
          </cell>
          <cell r="BZ20">
            <v>0</v>
          </cell>
          <cell r="CA20">
            <v>0</v>
          </cell>
        </row>
        <row r="21">
          <cell r="BH21" t="str">
            <v>EX1006</v>
          </cell>
          <cell r="BI21">
            <v>6.5</v>
          </cell>
          <cell r="BJ21">
            <v>10.5</v>
          </cell>
          <cell r="BK21">
            <v>17</v>
          </cell>
          <cell r="BL21">
            <v>500</v>
          </cell>
          <cell r="BM21">
            <v>500</v>
          </cell>
          <cell r="BN21">
            <v>500</v>
          </cell>
          <cell r="BO21">
            <v>3250</v>
          </cell>
          <cell r="BP21">
            <v>5250</v>
          </cell>
          <cell r="BQ21">
            <v>8500</v>
          </cell>
          <cell r="BR21">
            <v>0</v>
          </cell>
          <cell r="BS21">
            <v>0</v>
          </cell>
          <cell r="BT21">
            <v>0</v>
          </cell>
          <cell r="BU21" t="str">
            <v>OB</v>
          </cell>
          <cell r="BV21">
            <v>11</v>
          </cell>
          <cell r="BW21">
            <v>13</v>
          </cell>
          <cell r="BX21">
            <v>750</v>
          </cell>
          <cell r="BY21">
            <v>0</v>
          </cell>
          <cell r="BZ21">
            <v>0</v>
          </cell>
          <cell r="CA21">
            <v>0</v>
          </cell>
        </row>
        <row r="22">
          <cell r="BH22" t="str">
            <v>EX1008</v>
          </cell>
          <cell r="BI22">
            <v>6.5</v>
          </cell>
          <cell r="BJ22">
            <v>10.5</v>
          </cell>
          <cell r="BK22">
            <v>17</v>
          </cell>
          <cell r="BL22">
            <v>500</v>
          </cell>
          <cell r="BM22">
            <v>500</v>
          </cell>
          <cell r="BN22">
            <v>500</v>
          </cell>
          <cell r="BO22">
            <v>0</v>
          </cell>
          <cell r="BP22">
            <v>0</v>
          </cell>
          <cell r="BQ22">
            <v>0</v>
          </cell>
          <cell r="BR22">
            <v>3250</v>
          </cell>
          <cell r="BS22">
            <v>5250</v>
          </cell>
          <cell r="BT22">
            <v>8500</v>
          </cell>
          <cell r="BU22" t="str">
            <v>CC</v>
          </cell>
          <cell r="BV22">
            <v>11</v>
          </cell>
          <cell r="BW22">
            <v>13</v>
          </cell>
          <cell r="BX22">
            <v>-4250</v>
          </cell>
          <cell r="BY22">
            <v>4250</v>
          </cell>
          <cell r="BZ22">
            <v>0</v>
          </cell>
          <cell r="CA22">
            <v>0</v>
          </cell>
        </row>
        <row r="23">
          <cell r="BH23" t="str">
            <v>EX1013</v>
          </cell>
          <cell r="BI23">
            <v>6.5</v>
          </cell>
          <cell r="BJ23">
            <v>10.5</v>
          </cell>
          <cell r="BK23">
            <v>17</v>
          </cell>
          <cell r="BL23">
            <v>500</v>
          </cell>
          <cell r="BM23">
            <v>500</v>
          </cell>
          <cell r="BN23">
            <v>500</v>
          </cell>
          <cell r="BO23">
            <v>0</v>
          </cell>
          <cell r="BP23">
            <v>0</v>
          </cell>
          <cell r="BQ23">
            <v>0</v>
          </cell>
          <cell r="BR23">
            <v>3250</v>
          </cell>
          <cell r="BS23">
            <v>5250</v>
          </cell>
          <cell r="BT23">
            <v>8500</v>
          </cell>
          <cell r="BU23" t="str">
            <v>CC</v>
          </cell>
          <cell r="BV23">
            <v>6.5</v>
          </cell>
          <cell r="BW23">
            <v>2</v>
          </cell>
          <cell r="BX23">
            <v>-4250</v>
          </cell>
          <cell r="BY23">
            <v>4250</v>
          </cell>
          <cell r="BZ23">
            <v>0</v>
          </cell>
          <cell r="CA23">
            <v>0</v>
          </cell>
        </row>
        <row r="24">
          <cell r="BH24" t="str">
            <v>EX1014</v>
          </cell>
          <cell r="BI24">
            <v>4.5</v>
          </cell>
          <cell r="BJ24">
            <v>11</v>
          </cell>
          <cell r="BK24">
            <v>15.5</v>
          </cell>
          <cell r="BL24">
            <v>500</v>
          </cell>
          <cell r="BM24">
            <v>500</v>
          </cell>
          <cell r="BN24">
            <v>500</v>
          </cell>
          <cell r="BO24">
            <v>2250</v>
          </cell>
          <cell r="BP24">
            <v>5500</v>
          </cell>
          <cell r="BQ24">
            <v>7750</v>
          </cell>
          <cell r="BR24">
            <v>0</v>
          </cell>
          <cell r="BS24">
            <v>0</v>
          </cell>
          <cell r="BT24">
            <v>0</v>
          </cell>
          <cell r="BU24" t="str">
            <v>OB</v>
          </cell>
          <cell r="BV24">
            <v>11</v>
          </cell>
          <cell r="BW24">
            <v>13</v>
          </cell>
          <cell r="BX24">
            <v>2750</v>
          </cell>
          <cell r="BY24">
            <v>0</v>
          </cell>
          <cell r="BZ24">
            <v>0</v>
          </cell>
          <cell r="CA24">
            <v>0</v>
          </cell>
        </row>
        <row r="25">
          <cell r="BH25" t="str">
            <v>EX577</v>
          </cell>
          <cell r="BI25">
            <v>0</v>
          </cell>
          <cell r="BJ25">
            <v>0</v>
          </cell>
          <cell r="BK25">
            <v>0</v>
          </cell>
          <cell r="BL25">
            <v>0</v>
          </cell>
          <cell r="BM25">
            <v>0</v>
          </cell>
          <cell r="BN25">
            <v>0</v>
          </cell>
          <cell r="BO25">
            <v>0</v>
          </cell>
          <cell r="BP25">
            <v>0</v>
          </cell>
          <cell r="BQ25">
            <v>0</v>
          </cell>
          <cell r="BR25">
            <v>0</v>
          </cell>
          <cell r="BS25">
            <v>0</v>
          </cell>
          <cell r="BT25">
            <v>0</v>
          </cell>
          <cell r="BU25" t="str">
            <v>OB</v>
          </cell>
          <cell r="BV25">
            <v>0</v>
          </cell>
          <cell r="BW25">
            <v>0</v>
          </cell>
          <cell r="BX25">
            <v>750</v>
          </cell>
          <cell r="BY25">
            <v>0</v>
          </cell>
          <cell r="BZ25">
            <v>0</v>
          </cell>
          <cell r="CA25">
            <v>0</v>
          </cell>
        </row>
        <row r="26">
          <cell r="BH26" t="str">
            <v>EX578</v>
          </cell>
          <cell r="BI26">
            <v>0</v>
          </cell>
          <cell r="BJ26">
            <v>0</v>
          </cell>
          <cell r="BK26">
            <v>0</v>
          </cell>
          <cell r="BL26">
            <v>0</v>
          </cell>
          <cell r="BM26">
            <v>0</v>
          </cell>
          <cell r="BN26">
            <v>0</v>
          </cell>
          <cell r="BO26">
            <v>0</v>
          </cell>
          <cell r="BP26">
            <v>0</v>
          </cell>
          <cell r="BQ26">
            <v>0</v>
          </cell>
          <cell r="BR26">
            <v>0</v>
          </cell>
          <cell r="BS26">
            <v>0</v>
          </cell>
          <cell r="BT26">
            <v>0</v>
          </cell>
          <cell r="BU26" t="str">
            <v>OB</v>
          </cell>
          <cell r="BV26">
            <v>0</v>
          </cell>
          <cell r="BW26">
            <v>0</v>
          </cell>
          <cell r="BX26">
            <v>0</v>
          </cell>
          <cell r="BY26">
            <v>0</v>
          </cell>
          <cell r="BZ26">
            <v>0</v>
          </cell>
          <cell r="CA26">
            <v>0</v>
          </cell>
        </row>
        <row r="27">
          <cell r="BH27" t="str">
            <v>EX579</v>
          </cell>
          <cell r="BI27">
            <v>5.5</v>
          </cell>
          <cell r="BJ27">
            <v>10.5</v>
          </cell>
          <cell r="BK27">
            <v>16</v>
          </cell>
          <cell r="BL27">
            <v>300</v>
          </cell>
          <cell r="BM27">
            <v>300</v>
          </cell>
          <cell r="BN27">
            <v>300</v>
          </cell>
          <cell r="BO27">
            <v>1650</v>
          </cell>
          <cell r="BP27">
            <v>3150</v>
          </cell>
          <cell r="BQ27">
            <v>4800</v>
          </cell>
          <cell r="BR27">
            <v>0</v>
          </cell>
          <cell r="BS27">
            <v>0</v>
          </cell>
          <cell r="BT27">
            <v>0</v>
          </cell>
          <cell r="BU27" t="str">
            <v>OB</v>
          </cell>
          <cell r="BV27">
            <v>11</v>
          </cell>
          <cell r="BW27">
            <v>13</v>
          </cell>
          <cell r="BX27">
            <v>1000</v>
          </cell>
          <cell r="BY27">
            <v>0</v>
          </cell>
          <cell r="BZ27">
            <v>24</v>
          </cell>
          <cell r="CA27">
            <v>0</v>
          </cell>
        </row>
        <row r="28">
          <cell r="BH28" t="str">
            <v>WL508</v>
          </cell>
          <cell r="BI28">
            <v>0</v>
          </cell>
          <cell r="BJ28">
            <v>0</v>
          </cell>
          <cell r="BK28">
            <v>0</v>
          </cell>
          <cell r="BL28">
            <v>0</v>
          </cell>
          <cell r="BM28">
            <v>0</v>
          </cell>
          <cell r="BN28">
            <v>0</v>
          </cell>
          <cell r="BO28">
            <v>0</v>
          </cell>
          <cell r="BP28">
            <v>0</v>
          </cell>
          <cell r="BQ28">
            <v>0</v>
          </cell>
          <cell r="BR28">
            <v>0</v>
          </cell>
          <cell r="BS28">
            <v>0</v>
          </cell>
          <cell r="BT28">
            <v>0</v>
          </cell>
          <cell r="BU28" t="str">
            <v>OB</v>
          </cell>
          <cell r="BV28">
            <v>0</v>
          </cell>
          <cell r="BW28">
            <v>0</v>
          </cell>
          <cell r="BX28" t="e">
            <v>#N/A</v>
          </cell>
          <cell r="BY28">
            <v>0</v>
          </cell>
          <cell r="BZ28">
            <v>0</v>
          </cell>
          <cell r="CA28">
            <v>0</v>
          </cell>
        </row>
        <row r="29">
          <cell r="BH29" t="str">
            <v>EX429</v>
          </cell>
          <cell r="BI29">
            <v>0</v>
          </cell>
          <cell r="BJ29">
            <v>0</v>
          </cell>
          <cell r="BK29">
            <v>0</v>
          </cell>
          <cell r="BL29">
            <v>0</v>
          </cell>
          <cell r="BM29">
            <v>0</v>
          </cell>
          <cell r="BN29">
            <v>0</v>
          </cell>
          <cell r="BO29">
            <v>0</v>
          </cell>
          <cell r="BP29">
            <v>0</v>
          </cell>
          <cell r="BQ29">
            <v>0</v>
          </cell>
          <cell r="BR29">
            <v>0</v>
          </cell>
          <cell r="BS29">
            <v>0</v>
          </cell>
          <cell r="BT29">
            <v>0</v>
          </cell>
          <cell r="BU29" t="str">
            <v>OB</v>
          </cell>
          <cell r="BV29">
            <v>0</v>
          </cell>
          <cell r="BW29">
            <v>0</v>
          </cell>
          <cell r="BX29" t="e">
            <v>#N/A</v>
          </cell>
          <cell r="BY29">
            <v>0</v>
          </cell>
          <cell r="BZ29">
            <v>0</v>
          </cell>
          <cell r="CA29">
            <v>0</v>
          </cell>
        </row>
        <row r="30">
          <cell r="BH30" t="str">
            <v>EX430</v>
          </cell>
          <cell r="BI30">
            <v>0</v>
          </cell>
          <cell r="BJ30">
            <v>0</v>
          </cell>
          <cell r="BK30">
            <v>0</v>
          </cell>
          <cell r="BL30">
            <v>0</v>
          </cell>
          <cell r="BM30">
            <v>0</v>
          </cell>
          <cell r="BN30">
            <v>0</v>
          </cell>
          <cell r="BO30">
            <v>0</v>
          </cell>
          <cell r="BP30">
            <v>0</v>
          </cell>
          <cell r="BQ30">
            <v>0</v>
          </cell>
          <cell r="BR30">
            <v>0</v>
          </cell>
          <cell r="BS30">
            <v>0</v>
          </cell>
          <cell r="BT30">
            <v>0</v>
          </cell>
          <cell r="BU30" t="str">
            <v>OB</v>
          </cell>
          <cell r="BV30">
            <v>0</v>
          </cell>
          <cell r="BW30">
            <v>0</v>
          </cell>
          <cell r="BX30" t="e">
            <v>#N/A</v>
          </cell>
          <cell r="BY30">
            <v>0</v>
          </cell>
          <cell r="BZ30">
            <v>0</v>
          </cell>
          <cell r="CA30">
            <v>0</v>
          </cell>
        </row>
        <row r="31">
          <cell r="BH31" t="str">
            <v>KPTJEX026</v>
          </cell>
          <cell r="BI31">
            <v>0</v>
          </cell>
          <cell r="BJ31">
            <v>0</v>
          </cell>
          <cell r="BK31">
            <v>0</v>
          </cell>
          <cell r="BL31">
            <v>0</v>
          </cell>
          <cell r="BM31">
            <v>0</v>
          </cell>
          <cell r="BN31">
            <v>0</v>
          </cell>
          <cell r="BO31">
            <v>0</v>
          </cell>
          <cell r="BP31">
            <v>0</v>
          </cell>
          <cell r="BQ31">
            <v>0</v>
          </cell>
          <cell r="BR31">
            <v>0</v>
          </cell>
          <cell r="BS31">
            <v>0</v>
          </cell>
          <cell r="BT31">
            <v>0</v>
          </cell>
          <cell r="BU31" t="str">
            <v>OB</v>
          </cell>
          <cell r="BV31">
            <v>0</v>
          </cell>
          <cell r="BW31">
            <v>0</v>
          </cell>
          <cell r="BX31" t="e">
            <v>#N/A</v>
          </cell>
          <cell r="BY31">
            <v>0</v>
          </cell>
          <cell r="BZ31">
            <v>0</v>
          </cell>
          <cell r="CA31">
            <v>0</v>
          </cell>
        </row>
        <row r="32">
          <cell r="BH32" t="str">
            <v>KPLMEX002</v>
          </cell>
          <cell r="BI32">
            <v>0</v>
          </cell>
          <cell r="BJ32">
            <v>0</v>
          </cell>
          <cell r="BK32">
            <v>0</v>
          </cell>
          <cell r="BL32">
            <v>0</v>
          </cell>
          <cell r="BM32">
            <v>0</v>
          </cell>
          <cell r="BN32">
            <v>0</v>
          </cell>
          <cell r="BO32">
            <v>0</v>
          </cell>
          <cell r="BP32">
            <v>0</v>
          </cell>
          <cell r="BQ32">
            <v>0</v>
          </cell>
          <cell r="BR32">
            <v>0</v>
          </cell>
          <cell r="BS32">
            <v>0</v>
          </cell>
          <cell r="BT32">
            <v>0</v>
          </cell>
          <cell r="BU32" t="str">
            <v>OB</v>
          </cell>
          <cell r="BV32">
            <v>0</v>
          </cell>
          <cell r="BW32">
            <v>0</v>
          </cell>
          <cell r="BX32" t="e">
            <v>#N/A</v>
          </cell>
          <cell r="BY32">
            <v>0</v>
          </cell>
          <cell r="BZ32">
            <v>0</v>
          </cell>
          <cell r="CA32">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un"/>
      <sheetName val="LIST"/>
      <sheetName val="A_SQL2IMPS_"/>
      <sheetName val="Daily Plan"/>
      <sheetName val="SUM"/>
      <sheetName val="OPT_GL"/>
      <sheetName val="Data Base"/>
      <sheetName val="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OB_3SH"/>
      <sheetName val="SCTM_puasa"/>
      <sheetName val="SCTM_puasa_3SH"/>
      <sheetName val="WK#01"/>
      <sheetName val="WK#02"/>
      <sheetName val="WK#03"/>
      <sheetName val="WK#04"/>
      <sheetName val="WK#05"/>
      <sheetName val="WK#06"/>
      <sheetName val="MONTHLY"/>
      <sheetName val="ABSEN"/>
      <sheetName val="simulasi"/>
      <sheetName val="Data hauler"/>
      <sheetName val="Data loader"/>
      <sheetName val="Run"/>
      <sheetName val="Data_AC"/>
      <sheetName val="Daily Plan"/>
      <sheetName val="SUM"/>
      <sheetName val="LIST"/>
      <sheetName val="Data Base"/>
      <sheetName val="Data"/>
      <sheetName val="OPT_GL"/>
      <sheetName val="DRILLBLAST"/>
      <sheetName val="Coal"/>
      <sheetName val="Rain and Slipp."/>
      <sheetName val="Rain and Slipp_"/>
      <sheetName val="OB"/>
      <sheetName val="EXCV PRODUCTIVITY"/>
      <sheetName val="Ref"/>
      <sheetName val="Detail"/>
      <sheetName val="ooc"/>
      <sheetName val="March_april _2_"/>
      <sheetName val="March-april (2)"/>
      <sheetName val="BIGPlan"/>
      <sheetName val="Intro"/>
    </sheetNames>
    <sheetDataSet>
      <sheetData sheetId="0" refreshError="1">
        <row r="12">
          <cell r="B12" t="str">
            <v>SH4001</v>
          </cell>
          <cell r="D12">
            <v>21.389999999999997</v>
          </cell>
          <cell r="E12">
            <v>28.462518548387095</v>
          </cell>
          <cell r="F12">
            <v>28.462518548387095</v>
          </cell>
          <cell r="G12">
            <v>28.462518548387095</v>
          </cell>
          <cell r="H12">
            <v>26.625486290322581</v>
          </cell>
          <cell r="I12">
            <v>28.462518548387095</v>
          </cell>
          <cell r="J12">
            <v>28.462518548387095</v>
          </cell>
          <cell r="K12">
            <v>28.462518548387095</v>
          </cell>
          <cell r="L12">
            <v>28.462518548387095</v>
          </cell>
          <cell r="M12">
            <v>28.462518548387095</v>
          </cell>
          <cell r="N12">
            <v>28.462518548387095</v>
          </cell>
          <cell r="O12">
            <v>26.625486290322581</v>
          </cell>
          <cell r="P12">
            <v>28.462518548387095</v>
          </cell>
          <cell r="Q12">
            <v>28.462518548387095</v>
          </cell>
          <cell r="R12">
            <v>28.462518548387095</v>
          </cell>
          <cell r="S12">
            <v>28.462518548387095</v>
          </cell>
          <cell r="T12">
            <v>28.462518548387095</v>
          </cell>
          <cell r="U12">
            <v>28.462518548387095</v>
          </cell>
          <cell r="V12">
            <v>26.625486290322581</v>
          </cell>
          <cell r="W12">
            <v>28.462518548387095</v>
          </cell>
          <cell r="X12">
            <v>28.462518548387095</v>
          </cell>
          <cell r="Y12">
            <v>28.462518548387095</v>
          </cell>
          <cell r="Z12">
            <v>28.462518548387095</v>
          </cell>
          <cell r="AA12">
            <v>28.462518548387095</v>
          </cell>
          <cell r="AB12">
            <v>28.462518548387095</v>
          </cell>
          <cell r="AC12">
            <v>26.625486290322581</v>
          </cell>
          <cell r="AD12">
            <v>28.462518548387095</v>
          </cell>
          <cell r="AE12">
            <v>28.462518548387095</v>
          </cell>
          <cell r="AF12">
            <v>28.462518548387095</v>
          </cell>
          <cell r="AG12">
            <v>28.462518548387095</v>
          </cell>
          <cell r="AH12">
            <v>28.462518548387095</v>
          </cell>
          <cell r="AI12">
            <v>0</v>
          </cell>
          <cell r="AJ12">
            <v>0</v>
          </cell>
          <cell r="AK12">
            <v>0</v>
          </cell>
          <cell r="AL12">
            <v>0</v>
          </cell>
          <cell r="AM12">
            <v>0</v>
          </cell>
          <cell r="AN12">
            <v>0</v>
          </cell>
          <cell r="AO12">
            <v>867.91742741935514</v>
          </cell>
        </row>
        <row r="13">
          <cell r="B13" t="str">
            <v>SH4002</v>
          </cell>
          <cell r="D13">
            <v>0</v>
          </cell>
          <cell r="E13">
            <v>0</v>
          </cell>
          <cell r="F13">
            <v>0</v>
          </cell>
          <cell r="G13">
            <v>0</v>
          </cell>
          <cell r="H13">
            <v>0</v>
          </cell>
          <cell r="I13">
            <v>0</v>
          </cell>
          <cell r="J13">
            <v>0</v>
          </cell>
          <cell r="K13">
            <v>28.462518548387095</v>
          </cell>
          <cell r="L13">
            <v>28.462518548387095</v>
          </cell>
          <cell r="M13">
            <v>28.462518548387095</v>
          </cell>
          <cell r="N13">
            <v>28.462518548387095</v>
          </cell>
          <cell r="O13">
            <v>26.625486290322581</v>
          </cell>
          <cell r="P13">
            <v>28.462518548387095</v>
          </cell>
          <cell r="Q13">
            <v>28.462518548387095</v>
          </cell>
          <cell r="R13">
            <v>28.462518548387095</v>
          </cell>
          <cell r="S13">
            <v>28.462518548387095</v>
          </cell>
          <cell r="T13">
            <v>28.462518548387095</v>
          </cell>
          <cell r="U13">
            <v>28.462518548387095</v>
          </cell>
          <cell r="V13">
            <v>26.625486290322581</v>
          </cell>
          <cell r="W13">
            <v>28.462518548387095</v>
          </cell>
          <cell r="X13">
            <v>28.462518548387095</v>
          </cell>
          <cell r="Y13">
            <v>28.462518548387095</v>
          </cell>
          <cell r="Z13">
            <v>28.462518548387095</v>
          </cell>
          <cell r="AA13">
            <v>28.462518548387095</v>
          </cell>
          <cell r="AB13">
            <v>28.462518548387095</v>
          </cell>
          <cell r="AC13">
            <v>26.625486290322581</v>
          </cell>
          <cell r="AD13">
            <v>28.462518548387095</v>
          </cell>
          <cell r="AE13">
            <v>28.462518548387095</v>
          </cell>
          <cell r="AF13">
            <v>28.462518548387095</v>
          </cell>
          <cell r="AG13">
            <v>28.462518548387095</v>
          </cell>
          <cell r="AH13">
            <v>28.462518548387095</v>
          </cell>
          <cell r="AI13">
            <v>0</v>
          </cell>
          <cell r="AJ13">
            <v>0</v>
          </cell>
          <cell r="AK13">
            <v>0</v>
          </cell>
          <cell r="AL13">
            <v>0</v>
          </cell>
          <cell r="AM13">
            <v>0</v>
          </cell>
          <cell r="AN13">
            <v>0</v>
          </cell>
          <cell r="AO13">
            <v>677.58934838709706</v>
          </cell>
        </row>
        <row r="14">
          <cell r="B14" t="str">
            <v>SH304</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20.141523689516127</v>
          </cell>
          <cell r="U14">
            <v>20.141523689516127</v>
          </cell>
          <cell r="V14">
            <v>19.130656754032259</v>
          </cell>
          <cell r="W14">
            <v>20.141523689516127</v>
          </cell>
          <cell r="X14">
            <v>20.141523689516127</v>
          </cell>
          <cell r="Y14">
            <v>20.141523689516127</v>
          </cell>
          <cell r="Z14">
            <v>20.141523689516127</v>
          </cell>
          <cell r="AA14">
            <v>20.141523689516127</v>
          </cell>
          <cell r="AB14">
            <v>20.141523689516127</v>
          </cell>
          <cell r="AC14">
            <v>19.130656754032259</v>
          </cell>
          <cell r="AD14">
            <v>20.141523689516127</v>
          </cell>
          <cell r="AE14">
            <v>20.141523689516127</v>
          </cell>
          <cell r="AF14">
            <v>20.141523689516127</v>
          </cell>
          <cell r="AG14">
            <v>20.141523689516127</v>
          </cell>
          <cell r="AH14">
            <v>20.141523689516127</v>
          </cell>
          <cell r="AI14">
            <v>0</v>
          </cell>
          <cell r="AJ14">
            <v>0</v>
          </cell>
          <cell r="AK14">
            <v>0</v>
          </cell>
          <cell r="AL14">
            <v>0</v>
          </cell>
          <cell r="AM14">
            <v>0</v>
          </cell>
          <cell r="AN14">
            <v>0</v>
          </cell>
          <cell r="AO14">
            <v>300.10112147177421</v>
          </cell>
        </row>
        <row r="15">
          <cell r="B15" t="str">
            <v>SH305</v>
          </cell>
          <cell r="D15">
            <v>0</v>
          </cell>
          <cell r="E15">
            <v>0</v>
          </cell>
          <cell r="F15">
            <v>0</v>
          </cell>
          <cell r="G15">
            <v>0</v>
          </cell>
          <cell r="H15">
            <v>0</v>
          </cell>
          <cell r="I15">
            <v>0</v>
          </cell>
          <cell r="J15">
            <v>0</v>
          </cell>
          <cell r="K15">
            <v>20.141523689516127</v>
          </cell>
          <cell r="L15">
            <v>20.141523689516127</v>
          </cell>
          <cell r="M15">
            <v>20.141523689516127</v>
          </cell>
          <cell r="N15">
            <v>20.141523689516127</v>
          </cell>
          <cell r="O15">
            <v>19.130656754032259</v>
          </cell>
          <cell r="P15">
            <v>20.141523689516127</v>
          </cell>
          <cell r="Q15">
            <v>20.141523689516127</v>
          </cell>
          <cell r="R15">
            <v>20.141523689516127</v>
          </cell>
          <cell r="S15">
            <v>20.141523689516127</v>
          </cell>
          <cell r="T15">
            <v>20.141523689516127</v>
          </cell>
          <cell r="U15">
            <v>20.141523689516127</v>
          </cell>
          <cell r="V15">
            <v>19.130656754032259</v>
          </cell>
          <cell r="W15">
            <v>20.141523689516127</v>
          </cell>
          <cell r="X15">
            <v>20.141523689516127</v>
          </cell>
          <cell r="Y15">
            <v>20.141523689516127</v>
          </cell>
          <cell r="Z15">
            <v>20.141523689516127</v>
          </cell>
          <cell r="AA15">
            <v>20.141523689516127</v>
          </cell>
          <cell r="AB15">
            <v>20.141523689516127</v>
          </cell>
          <cell r="AC15">
            <v>19.130656754032259</v>
          </cell>
          <cell r="AD15">
            <v>20.141523689516127</v>
          </cell>
          <cell r="AE15">
            <v>20.141523689516127</v>
          </cell>
          <cell r="AF15">
            <v>20.141523689516127</v>
          </cell>
          <cell r="AG15">
            <v>20.141523689516127</v>
          </cell>
          <cell r="AH15">
            <v>20.141523689516127</v>
          </cell>
          <cell r="AI15">
            <v>0</v>
          </cell>
          <cell r="AJ15">
            <v>0</v>
          </cell>
          <cell r="AK15">
            <v>0</v>
          </cell>
          <cell r="AL15">
            <v>0</v>
          </cell>
          <cell r="AM15">
            <v>0</v>
          </cell>
          <cell r="AN15">
            <v>0</v>
          </cell>
          <cell r="AO15">
            <v>480.36396774193554</v>
          </cell>
        </row>
        <row r="16">
          <cell r="B16" t="str">
            <v>SH306</v>
          </cell>
          <cell r="D16">
            <v>13.284000000000001</v>
          </cell>
          <cell r="E16">
            <v>20.141523689516127</v>
          </cell>
          <cell r="F16">
            <v>20.141523689516127</v>
          </cell>
          <cell r="G16">
            <v>20.141523689516127</v>
          </cell>
          <cell r="H16">
            <v>19.130656754032259</v>
          </cell>
          <cell r="I16">
            <v>20.141523689516127</v>
          </cell>
          <cell r="J16">
            <v>20.141523689516127</v>
          </cell>
          <cell r="K16">
            <v>20.141523689516127</v>
          </cell>
          <cell r="L16">
            <v>20.141523689516127</v>
          </cell>
          <cell r="M16">
            <v>20.141523689516127</v>
          </cell>
          <cell r="N16">
            <v>20.141523689516127</v>
          </cell>
          <cell r="O16">
            <v>19.130656754032259</v>
          </cell>
          <cell r="P16">
            <v>20.141523689516127</v>
          </cell>
          <cell r="Q16">
            <v>20.141523689516127</v>
          </cell>
          <cell r="R16">
            <v>20.141523689516127</v>
          </cell>
          <cell r="S16">
            <v>20.141523689516127</v>
          </cell>
          <cell r="T16">
            <v>20.141523689516127</v>
          </cell>
          <cell r="U16">
            <v>20.141523689516127</v>
          </cell>
          <cell r="V16">
            <v>19.130656754032259</v>
          </cell>
          <cell r="W16">
            <v>20.141523689516127</v>
          </cell>
          <cell r="X16">
            <v>20.141523689516127</v>
          </cell>
          <cell r="Y16">
            <v>20.141523689516127</v>
          </cell>
          <cell r="Z16">
            <v>20.141523689516127</v>
          </cell>
          <cell r="AA16">
            <v>20.141523689516127</v>
          </cell>
          <cell r="AB16">
            <v>20.141523689516127</v>
          </cell>
          <cell r="AC16">
            <v>19.130656754032259</v>
          </cell>
          <cell r="AD16">
            <v>20.141523689516127</v>
          </cell>
          <cell r="AE16">
            <v>20.141523689516127</v>
          </cell>
          <cell r="AF16">
            <v>20.141523689516127</v>
          </cell>
          <cell r="AG16">
            <v>20.141523689516127</v>
          </cell>
          <cell r="AH16">
            <v>20.141523689516127</v>
          </cell>
          <cell r="AI16">
            <v>0</v>
          </cell>
          <cell r="AJ16">
            <v>0</v>
          </cell>
          <cell r="AK16">
            <v>0</v>
          </cell>
          <cell r="AL16">
            <v>0</v>
          </cell>
          <cell r="AM16">
            <v>0</v>
          </cell>
          <cell r="AN16">
            <v>0</v>
          </cell>
          <cell r="AO16">
            <v>613.4862429435484</v>
          </cell>
        </row>
        <row r="17">
          <cell r="B17" t="str">
            <v>EX708</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row>
        <row r="18">
          <cell r="B18" t="str">
            <v>EX709</v>
          </cell>
          <cell r="D18">
            <v>0</v>
          </cell>
          <cell r="E18">
            <v>0</v>
          </cell>
          <cell r="F18">
            <v>0</v>
          </cell>
          <cell r="G18">
            <v>14.331149983198927</v>
          </cell>
          <cell r="H18">
            <v>13.611895278897849</v>
          </cell>
          <cell r="I18">
            <v>14.331149983198927</v>
          </cell>
          <cell r="J18">
            <v>14.331149983198927</v>
          </cell>
          <cell r="K18">
            <v>14.331149983198927</v>
          </cell>
          <cell r="L18">
            <v>14.331149983198927</v>
          </cell>
          <cell r="M18">
            <v>14.331149983198927</v>
          </cell>
          <cell r="N18">
            <v>14.331149983198927</v>
          </cell>
          <cell r="O18">
            <v>13.611895278897849</v>
          </cell>
          <cell r="P18">
            <v>14.331149983198927</v>
          </cell>
          <cell r="Q18">
            <v>14.331149983198927</v>
          </cell>
          <cell r="R18">
            <v>14.331149983198927</v>
          </cell>
          <cell r="S18">
            <v>14.331149983198927</v>
          </cell>
          <cell r="T18">
            <v>14.331149983198927</v>
          </cell>
          <cell r="U18">
            <v>14.331149983198927</v>
          </cell>
          <cell r="V18">
            <v>13.611895278897849</v>
          </cell>
          <cell r="W18">
            <v>14.331149983198927</v>
          </cell>
          <cell r="X18">
            <v>14.331149983198927</v>
          </cell>
          <cell r="Y18">
            <v>14.331149983198927</v>
          </cell>
          <cell r="Z18">
            <v>14.331149983198927</v>
          </cell>
          <cell r="AA18">
            <v>14.331149983198927</v>
          </cell>
          <cell r="AB18">
            <v>14.331149983198927</v>
          </cell>
          <cell r="AC18">
            <v>13.611895278897849</v>
          </cell>
          <cell r="AD18">
            <v>14.331149983198927</v>
          </cell>
          <cell r="AE18">
            <v>14.331149983198927</v>
          </cell>
          <cell r="AF18">
            <v>14.331149983198927</v>
          </cell>
          <cell r="AG18">
            <v>14.331149983198927</v>
          </cell>
          <cell r="AH18">
            <v>14.331149983198927</v>
          </cell>
          <cell r="AI18">
            <v>0</v>
          </cell>
          <cell r="AJ18">
            <v>0</v>
          </cell>
          <cell r="AK18">
            <v>0</v>
          </cell>
          <cell r="AL18">
            <v>0</v>
          </cell>
          <cell r="AM18">
            <v>0</v>
          </cell>
          <cell r="AN18">
            <v>0</v>
          </cell>
          <cell r="AO18">
            <v>398.39518071236586</v>
          </cell>
        </row>
        <row r="19">
          <cell r="B19" t="str">
            <v>EX710</v>
          </cell>
          <cell r="D19">
            <v>11.166458333333333</v>
          </cell>
          <cell r="E19">
            <v>14.858603433019713</v>
          </cell>
          <cell r="F19">
            <v>14.858603433019713</v>
          </cell>
          <cell r="G19">
            <v>14.858603433019713</v>
          </cell>
          <cell r="H19">
            <v>13.89959716061828</v>
          </cell>
          <cell r="I19">
            <v>14.858603433019713</v>
          </cell>
          <cell r="J19">
            <v>14.858603433019713</v>
          </cell>
          <cell r="K19">
            <v>14.858603433019713</v>
          </cell>
          <cell r="L19">
            <v>14.858603433019713</v>
          </cell>
          <cell r="M19">
            <v>14.858603433019713</v>
          </cell>
          <cell r="N19">
            <v>14.858603433019713</v>
          </cell>
          <cell r="O19">
            <v>13.89959716061828</v>
          </cell>
          <cell r="P19">
            <v>14.858603433019713</v>
          </cell>
          <cell r="Q19">
            <v>14.858603433019713</v>
          </cell>
          <cell r="R19">
            <v>14.858603433019713</v>
          </cell>
          <cell r="S19">
            <v>14.858603433019713</v>
          </cell>
          <cell r="T19">
            <v>14.858603433019713</v>
          </cell>
          <cell r="U19">
            <v>14.858603433019713</v>
          </cell>
          <cell r="V19">
            <v>13.89959716061828</v>
          </cell>
          <cell r="W19">
            <v>14.858603433019713</v>
          </cell>
          <cell r="X19">
            <v>14.858603433019713</v>
          </cell>
          <cell r="Y19">
            <v>14.858603433019713</v>
          </cell>
          <cell r="Z19">
            <v>14.858603433019713</v>
          </cell>
          <cell r="AA19">
            <v>14.858603433019713</v>
          </cell>
          <cell r="AB19">
            <v>14.858603433019713</v>
          </cell>
          <cell r="AC19">
            <v>13.89959716061828</v>
          </cell>
          <cell r="AD19">
            <v>14.858603433019713</v>
          </cell>
          <cell r="AE19">
            <v>14.858603433019713</v>
          </cell>
          <cell r="AF19">
            <v>14.858603433019713</v>
          </cell>
          <cell r="AG19">
            <v>14.858603433019713</v>
          </cell>
          <cell r="AH19">
            <v>14.858603433019713</v>
          </cell>
          <cell r="AI19">
            <v>0</v>
          </cell>
          <cell r="AJ19">
            <v>0</v>
          </cell>
          <cell r="AK19">
            <v>0</v>
          </cell>
          <cell r="AL19">
            <v>0</v>
          </cell>
          <cell r="AM19">
            <v>0</v>
          </cell>
          <cell r="AN19">
            <v>0</v>
          </cell>
          <cell r="AO19">
            <v>453.08853623431889</v>
          </cell>
        </row>
        <row r="20">
          <cell r="B20" t="str">
            <v>EX711</v>
          </cell>
          <cell r="D20">
            <v>0</v>
          </cell>
          <cell r="E20">
            <v>0</v>
          </cell>
          <cell r="F20">
            <v>0</v>
          </cell>
          <cell r="G20">
            <v>0</v>
          </cell>
          <cell r="H20">
            <v>0</v>
          </cell>
          <cell r="I20">
            <v>0</v>
          </cell>
          <cell r="J20">
            <v>0</v>
          </cell>
          <cell r="K20">
            <v>0</v>
          </cell>
          <cell r="L20">
            <v>0</v>
          </cell>
          <cell r="M20">
            <v>0</v>
          </cell>
          <cell r="N20">
            <v>0</v>
          </cell>
          <cell r="O20">
            <v>13.611895278897849</v>
          </cell>
          <cell r="P20">
            <v>14.331149983198927</v>
          </cell>
          <cell r="Q20">
            <v>14.331149983198927</v>
          </cell>
          <cell r="R20">
            <v>14.331149983198927</v>
          </cell>
          <cell r="S20">
            <v>14.331149983198927</v>
          </cell>
          <cell r="T20">
            <v>14.331149983198927</v>
          </cell>
          <cell r="U20">
            <v>14.331149983198927</v>
          </cell>
          <cell r="V20">
            <v>13.611895278897849</v>
          </cell>
          <cell r="W20">
            <v>14.331149983198927</v>
          </cell>
          <cell r="X20">
            <v>14.331149983198927</v>
          </cell>
          <cell r="Y20">
            <v>14.331149983198927</v>
          </cell>
          <cell r="Z20">
            <v>14.331149983198927</v>
          </cell>
          <cell r="AA20">
            <v>14.331149983198927</v>
          </cell>
          <cell r="AB20">
            <v>14.331149983198927</v>
          </cell>
          <cell r="AC20">
            <v>13.611895278897849</v>
          </cell>
          <cell r="AD20">
            <v>14.331149983198927</v>
          </cell>
          <cell r="AE20">
            <v>14.858603433019713</v>
          </cell>
          <cell r="AF20">
            <v>14.331149983198927</v>
          </cell>
          <cell r="AG20">
            <v>14.331149983198927</v>
          </cell>
          <cell r="AH20">
            <v>14.331149983198927</v>
          </cell>
          <cell r="AI20">
            <v>0</v>
          </cell>
          <cell r="AJ20">
            <v>0</v>
          </cell>
          <cell r="AK20">
            <v>0</v>
          </cell>
          <cell r="AL20">
            <v>0</v>
          </cell>
          <cell r="AM20">
            <v>0</v>
          </cell>
          <cell r="AN20">
            <v>0</v>
          </cell>
          <cell r="AO20">
            <v>284.99268900089618</v>
          </cell>
        </row>
        <row r="21">
          <cell r="B21" t="str">
            <v>EX1001</v>
          </cell>
          <cell r="D21">
            <v>5.0293333333333337</v>
          </cell>
          <cell r="E21">
            <v>7.6255974462365597</v>
          </cell>
          <cell r="F21">
            <v>7.6255974462365597</v>
          </cell>
          <cell r="G21">
            <v>7.6255974462365597</v>
          </cell>
          <cell r="H21">
            <v>7.2428823924731187</v>
          </cell>
          <cell r="I21">
            <v>7.6255974462365597</v>
          </cell>
          <cell r="J21">
            <v>7.6255974462365597</v>
          </cell>
          <cell r="K21">
            <v>7.6255974462365597</v>
          </cell>
          <cell r="L21">
            <v>7.6255974462365597</v>
          </cell>
          <cell r="M21">
            <v>7.6255974462365597</v>
          </cell>
          <cell r="N21">
            <v>7.6255974462365597</v>
          </cell>
          <cell r="O21">
            <v>7.2428823924731187</v>
          </cell>
          <cell r="P21">
            <v>7.6255974462365597</v>
          </cell>
          <cell r="Q21">
            <v>7.6255974462365597</v>
          </cell>
          <cell r="R21">
            <v>7.6255974462365597</v>
          </cell>
          <cell r="S21">
            <v>7.6255974462365597</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118.64786491935482</v>
          </cell>
        </row>
        <row r="22">
          <cell r="B22" t="str">
            <v>EX1006</v>
          </cell>
          <cell r="D22">
            <v>5.0293333333333337</v>
          </cell>
          <cell r="E22">
            <v>7.6255974462365597</v>
          </cell>
          <cell r="F22">
            <v>7.6255974462365597</v>
          </cell>
          <cell r="G22">
            <v>7.6255974462365597</v>
          </cell>
          <cell r="H22">
            <v>7.2428823924731187</v>
          </cell>
          <cell r="I22">
            <v>7.6255974462365597</v>
          </cell>
          <cell r="J22">
            <v>7.6255974462365597</v>
          </cell>
          <cell r="K22">
            <v>7.6255974462365597</v>
          </cell>
          <cell r="L22">
            <v>7.6255974462365597</v>
          </cell>
          <cell r="M22">
            <v>7.6255974462365597</v>
          </cell>
          <cell r="N22">
            <v>7.6255974462365597</v>
          </cell>
          <cell r="O22">
            <v>7.2428823924731187</v>
          </cell>
          <cell r="P22">
            <v>7.6255974462365597</v>
          </cell>
          <cell r="Q22">
            <v>7.6255974462365597</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103.39667002688171</v>
          </cell>
        </row>
        <row r="23">
          <cell r="B23" t="str">
            <v>EX1008</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O23">
            <v>0</v>
          </cell>
        </row>
        <row r="24">
          <cell r="B24" t="str">
            <v>EX1013</v>
          </cell>
          <cell r="D24">
            <v>5.0293333333333337</v>
          </cell>
          <cell r="E24">
            <v>7.6255974462365597</v>
          </cell>
          <cell r="F24">
            <v>7.6255974462365597</v>
          </cell>
          <cell r="G24">
            <v>7.6255974462365597</v>
          </cell>
          <cell r="H24">
            <v>7.2428823924731187</v>
          </cell>
          <cell r="I24">
            <v>7.6255974462365597</v>
          </cell>
          <cell r="J24">
            <v>7.6255974462365597</v>
          </cell>
          <cell r="K24">
            <v>7.6255974462365597</v>
          </cell>
          <cell r="L24">
            <v>7.6255974462365597</v>
          </cell>
          <cell r="M24">
            <v>7.6255974462365597</v>
          </cell>
          <cell r="N24">
            <v>7.6255974462365597</v>
          </cell>
          <cell r="O24">
            <v>7.2428823924731187</v>
          </cell>
          <cell r="P24">
            <v>7.6255974462365597</v>
          </cell>
          <cell r="Q24">
            <v>7.6255974462365597</v>
          </cell>
          <cell r="R24">
            <v>7.6255974462365597</v>
          </cell>
          <cell r="S24">
            <v>7.6255974462365597</v>
          </cell>
          <cell r="T24">
            <v>7.6255974462365597</v>
          </cell>
          <cell r="U24">
            <v>7.6255974462365597</v>
          </cell>
          <cell r="V24">
            <v>7.2428823924731187</v>
          </cell>
          <cell r="W24">
            <v>7.6255974462365597</v>
          </cell>
          <cell r="X24">
            <v>7.6255974462365597</v>
          </cell>
          <cell r="Y24">
            <v>7.6255974462365597</v>
          </cell>
          <cell r="Z24">
            <v>7.6255974462365597</v>
          </cell>
          <cell r="AA24">
            <v>7.6255974462365597</v>
          </cell>
          <cell r="AB24">
            <v>7.6255974462365597</v>
          </cell>
          <cell r="AC24">
            <v>7.2428823924731187</v>
          </cell>
          <cell r="AD24">
            <v>7.6255974462365597</v>
          </cell>
          <cell r="AE24">
            <v>7.6255974462365597</v>
          </cell>
          <cell r="AF24">
            <v>7.6255974462365597</v>
          </cell>
          <cell r="AG24">
            <v>7.6255974462365597</v>
          </cell>
          <cell r="AH24">
            <v>7.6255974462365597</v>
          </cell>
          <cell r="AI24">
            <v>0</v>
          </cell>
          <cell r="AJ24">
            <v>0</v>
          </cell>
          <cell r="AK24">
            <v>0</v>
          </cell>
          <cell r="AL24">
            <v>0</v>
          </cell>
          <cell r="AO24">
            <v>232.26639650537626</v>
          </cell>
        </row>
        <row r="25">
          <cell r="B25" t="str">
            <v>EX1014</v>
          </cell>
          <cell r="D25">
            <v>5.0293333333333337</v>
          </cell>
          <cell r="E25">
            <v>7.6255974462365597</v>
          </cell>
          <cell r="F25">
            <v>7.6255974462365597</v>
          </cell>
          <cell r="G25">
            <v>7.6255974462365597</v>
          </cell>
          <cell r="H25">
            <v>7.2428823924731187</v>
          </cell>
          <cell r="I25">
            <v>7.6255974462365597</v>
          </cell>
          <cell r="J25">
            <v>7.6255974462365597</v>
          </cell>
          <cell r="K25">
            <v>7.6255974462365597</v>
          </cell>
          <cell r="L25">
            <v>7.6255974462365597</v>
          </cell>
          <cell r="M25">
            <v>7.6255974462365597</v>
          </cell>
          <cell r="N25">
            <v>7.6255974462365597</v>
          </cell>
          <cell r="O25">
            <v>7.2428823924731187</v>
          </cell>
          <cell r="P25">
            <v>7.6255974462365597</v>
          </cell>
          <cell r="Q25">
            <v>7.6255974462365597</v>
          </cell>
          <cell r="R25">
            <v>7.6255974462365597</v>
          </cell>
          <cell r="S25">
            <v>7.6255974462365597</v>
          </cell>
          <cell r="T25">
            <v>7.6255974462365597</v>
          </cell>
          <cell r="U25">
            <v>7.6255974462365597</v>
          </cell>
          <cell r="V25">
            <v>7.2428823924731187</v>
          </cell>
          <cell r="W25">
            <v>7.6255974462365597</v>
          </cell>
          <cell r="X25">
            <v>7.6255974462365597</v>
          </cell>
          <cell r="Y25">
            <v>7.6255974462365597</v>
          </cell>
          <cell r="Z25">
            <v>7.6255974462365597</v>
          </cell>
          <cell r="AA25">
            <v>7.6255974462365597</v>
          </cell>
          <cell r="AB25">
            <v>7.6255974462365597</v>
          </cell>
          <cell r="AC25">
            <v>7.2428823924731187</v>
          </cell>
          <cell r="AD25">
            <v>7.6255974462365597</v>
          </cell>
          <cell r="AE25">
            <v>7.6255974462365597</v>
          </cell>
          <cell r="AF25">
            <v>7.6255974462365597</v>
          </cell>
          <cell r="AG25">
            <v>7.6255974462365597</v>
          </cell>
          <cell r="AH25">
            <v>7.6255974462365597</v>
          </cell>
          <cell r="AI25">
            <v>0</v>
          </cell>
          <cell r="AJ25">
            <v>0</v>
          </cell>
          <cell r="AK25">
            <v>0</v>
          </cell>
          <cell r="AO25">
            <v>232.26639650537626</v>
          </cell>
        </row>
        <row r="26">
          <cell r="B26" t="str">
            <v>EX577</v>
          </cell>
          <cell r="D26">
            <v>3.0176000000000003</v>
          </cell>
          <cell r="E26">
            <v>4.5753584677419354</v>
          </cell>
          <cell r="F26">
            <v>4.5753584677419354</v>
          </cell>
          <cell r="G26">
            <v>4.5753584677419354</v>
          </cell>
          <cell r="H26">
            <v>4.3457294354838716</v>
          </cell>
          <cell r="I26">
            <v>4.5753584677419354</v>
          </cell>
          <cell r="J26">
            <v>4.5753584677419354</v>
          </cell>
          <cell r="K26">
            <v>4.5753584677419354</v>
          </cell>
          <cell r="L26">
            <v>4.5753584677419354</v>
          </cell>
          <cell r="M26">
            <v>4.5753584677419354</v>
          </cell>
          <cell r="N26">
            <v>4.5753584677419354</v>
          </cell>
          <cell r="O26">
            <v>4.3457294354838716</v>
          </cell>
          <cell r="P26">
            <v>4.5753584677419354</v>
          </cell>
          <cell r="Q26">
            <v>4.5753584677419354</v>
          </cell>
          <cell r="R26">
            <v>4.5753584677419354</v>
          </cell>
          <cell r="S26">
            <v>4.5753584677419354</v>
          </cell>
          <cell r="T26">
            <v>4.5753584677419354</v>
          </cell>
          <cell r="U26">
            <v>4.5753584677419354</v>
          </cell>
          <cell r="V26">
            <v>4.3457294354838716</v>
          </cell>
          <cell r="W26">
            <v>4.5753584677419354</v>
          </cell>
          <cell r="X26">
            <v>4.5753584677419354</v>
          </cell>
          <cell r="Y26">
            <v>4.5753584677419354</v>
          </cell>
          <cell r="Z26">
            <v>4.5753584677419354</v>
          </cell>
          <cell r="AA26">
            <v>4.5753584677419354</v>
          </cell>
          <cell r="AB26">
            <v>4.5753584677419354</v>
          </cell>
          <cell r="AC26">
            <v>4.3457294354838716</v>
          </cell>
          <cell r="AD26">
            <v>4.5753584677419354</v>
          </cell>
          <cell r="AE26">
            <v>4.5753584677419354</v>
          </cell>
          <cell r="AF26">
            <v>4.5753584677419354</v>
          </cell>
          <cell r="AG26">
            <v>4.5753584677419354</v>
          </cell>
          <cell r="AH26">
            <v>4.5753584677419354</v>
          </cell>
          <cell r="AI26">
            <v>0</v>
          </cell>
          <cell r="AJ26">
            <v>0</v>
          </cell>
          <cell r="AK26">
            <v>0</v>
          </cell>
          <cell r="AL26">
            <v>0</v>
          </cell>
          <cell r="AM26">
            <v>0</v>
          </cell>
          <cell r="AN26">
            <v>0</v>
          </cell>
          <cell r="AO26">
            <v>139.35983790322581</v>
          </cell>
        </row>
        <row r="27">
          <cell r="B27" t="str">
            <v>EX578</v>
          </cell>
          <cell r="D27">
            <v>5.0293333333333337</v>
          </cell>
          <cell r="E27">
            <v>7.6255974462365597</v>
          </cell>
          <cell r="F27">
            <v>4.5753584677419354</v>
          </cell>
          <cell r="G27">
            <v>4.5753584677419354</v>
          </cell>
          <cell r="H27">
            <v>4.3457294354838716</v>
          </cell>
          <cell r="I27">
            <v>4.5753584677419354</v>
          </cell>
          <cell r="J27">
            <v>4.5753584677419354</v>
          </cell>
          <cell r="K27">
            <v>4.5753584677419354</v>
          </cell>
          <cell r="L27">
            <v>4.5753584677419354</v>
          </cell>
          <cell r="M27">
            <v>4.5753584677419354</v>
          </cell>
          <cell r="N27">
            <v>4.5753584677419354</v>
          </cell>
          <cell r="O27">
            <v>4.3457294354838716</v>
          </cell>
          <cell r="P27">
            <v>4.5753584677419354</v>
          </cell>
          <cell r="Q27">
            <v>4.5753584677419354</v>
          </cell>
          <cell r="R27">
            <v>4.5753584677419354</v>
          </cell>
          <cell r="S27">
            <v>4.5753584677419354</v>
          </cell>
          <cell r="T27">
            <v>4.5753584677419354</v>
          </cell>
          <cell r="U27">
            <v>4.5753584677419354</v>
          </cell>
          <cell r="V27">
            <v>4.3457294354838716</v>
          </cell>
          <cell r="W27">
            <v>4.5753584677419354</v>
          </cell>
          <cell r="X27">
            <v>4.5753584677419354</v>
          </cell>
          <cell r="Y27">
            <v>4.5753584677419354</v>
          </cell>
          <cell r="Z27">
            <v>4.5753584677419354</v>
          </cell>
          <cell r="AA27">
            <v>4.5753584677419354</v>
          </cell>
          <cell r="AB27">
            <v>4.5753584677419354</v>
          </cell>
          <cell r="AC27">
            <v>4.3457294354838716</v>
          </cell>
          <cell r="AD27">
            <v>4.5753584677419354</v>
          </cell>
          <cell r="AE27">
            <v>4.5753584677419354</v>
          </cell>
          <cell r="AF27">
            <v>4.5753584677419354</v>
          </cell>
          <cell r="AG27">
            <v>4.5753584677419354</v>
          </cell>
          <cell r="AH27">
            <v>4.5753584677419354</v>
          </cell>
          <cell r="AI27">
            <v>0</v>
          </cell>
          <cell r="AJ27">
            <v>0</v>
          </cell>
          <cell r="AK27">
            <v>0</v>
          </cell>
          <cell r="AL27">
            <v>0</v>
          </cell>
          <cell r="AM27">
            <v>0</v>
          </cell>
          <cell r="AN27">
            <v>0</v>
          </cell>
          <cell r="AO27">
            <v>144.42181021505377</v>
          </cell>
        </row>
        <row r="28">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row>
        <row r="29">
          <cell r="B29" t="str">
            <v>TOTAL</v>
          </cell>
          <cell r="C29">
            <v>0</v>
          </cell>
          <cell r="D29">
            <v>74.004725000000008</v>
          </cell>
          <cell r="E29">
            <v>106.16599136984765</v>
          </cell>
          <cell r="F29">
            <v>103.11575239135303</v>
          </cell>
          <cell r="G29">
            <v>117.44690237455195</v>
          </cell>
          <cell r="H29">
            <v>110.93062392473121</v>
          </cell>
          <cell r="I29">
            <v>117.44690237455195</v>
          </cell>
          <cell r="J29">
            <v>117.44690237455195</v>
          </cell>
          <cell r="K29">
            <v>166.05094461245517</v>
          </cell>
          <cell r="L29">
            <v>166.05094461245517</v>
          </cell>
          <cell r="M29">
            <v>166.05094461245517</v>
          </cell>
          <cell r="N29">
            <v>166.05094461245517</v>
          </cell>
          <cell r="O29">
            <v>170.29866224798388</v>
          </cell>
          <cell r="P29">
            <v>180.38209459565411</v>
          </cell>
          <cell r="Q29">
            <v>180.38209459565411</v>
          </cell>
          <cell r="R29">
            <v>172.75649714941756</v>
          </cell>
          <cell r="S29">
            <v>172.75649714941756</v>
          </cell>
          <cell r="T29">
            <v>185.27242339269714</v>
          </cell>
          <cell r="U29">
            <v>185.27242339269714</v>
          </cell>
          <cell r="V29">
            <v>174.9435542170699</v>
          </cell>
          <cell r="W29">
            <v>185.27242339269714</v>
          </cell>
          <cell r="X29">
            <v>185.27242339269714</v>
          </cell>
          <cell r="Y29">
            <v>185.27242339269714</v>
          </cell>
          <cell r="Z29">
            <v>185.27242339269714</v>
          </cell>
          <cell r="AA29">
            <v>185.27242339269714</v>
          </cell>
          <cell r="AB29">
            <v>185.27242339269714</v>
          </cell>
          <cell r="AC29">
            <v>174.9435542170699</v>
          </cell>
          <cell r="AD29">
            <v>185.27242339269714</v>
          </cell>
          <cell r="AE29">
            <v>185.7998768425179</v>
          </cell>
          <cell r="AF29">
            <v>185.27242339269714</v>
          </cell>
          <cell r="AG29">
            <v>185.27242339269714</v>
          </cell>
          <cell r="AH29">
            <v>185.27242339269714</v>
          </cell>
          <cell r="AI29">
            <v>0</v>
          </cell>
          <cell r="AJ29">
            <v>0</v>
          </cell>
          <cell r="AK29">
            <v>0</v>
          </cell>
          <cell r="AL29">
            <v>0</v>
          </cell>
          <cell r="AM29">
            <v>0</v>
          </cell>
          <cell r="AN29">
            <v>0</v>
          </cell>
          <cell r="AO29">
            <v>5046.2934899865586</v>
          </cell>
        </row>
        <row r="30">
          <cell r="B30" t="str">
            <v>TOTAL</v>
          </cell>
          <cell r="C30">
            <v>0</v>
          </cell>
          <cell r="D30">
            <v>74.004725000000008</v>
          </cell>
          <cell r="E30">
            <v>106.16599136984765</v>
          </cell>
          <cell r="F30">
            <v>103.11575239135303</v>
          </cell>
          <cell r="G30">
            <v>117.44690237455195</v>
          </cell>
          <cell r="H30">
            <v>110.93062392473121</v>
          </cell>
          <cell r="I30">
            <v>117.44690237455195</v>
          </cell>
          <cell r="J30">
            <v>117.44690237455195</v>
          </cell>
          <cell r="K30">
            <v>166.05094461245517</v>
          </cell>
          <cell r="L30">
            <v>166.05094461245517</v>
          </cell>
          <cell r="M30">
            <v>166.05094461245517</v>
          </cell>
          <cell r="N30">
            <v>166.05094461245517</v>
          </cell>
          <cell r="O30">
            <v>170.29866224798388</v>
          </cell>
          <cell r="P30">
            <v>180.38209459565411</v>
          </cell>
          <cell r="Q30">
            <v>180.38209459565411</v>
          </cell>
          <cell r="R30">
            <v>172.75649714941756</v>
          </cell>
          <cell r="S30">
            <v>172.75649714941756</v>
          </cell>
          <cell r="T30">
            <v>185.27242339269714</v>
          </cell>
          <cell r="U30">
            <v>185.27242339269714</v>
          </cell>
          <cell r="V30">
            <v>174.9435542170699</v>
          </cell>
          <cell r="W30">
            <v>185.27242339269714</v>
          </cell>
          <cell r="X30">
            <v>185.27242339269714</v>
          </cell>
          <cell r="Y30">
            <v>185.27242339269714</v>
          </cell>
          <cell r="Z30">
            <v>185.27242339269714</v>
          </cell>
          <cell r="AA30">
            <v>185.27242339269714</v>
          </cell>
          <cell r="AB30">
            <v>185.27242339269714</v>
          </cell>
          <cell r="AC30">
            <v>174.9435542170699</v>
          </cell>
          <cell r="AD30">
            <v>185.27242339269714</v>
          </cell>
          <cell r="AE30">
            <v>185.7998768425179</v>
          </cell>
          <cell r="AF30">
            <v>185.27242339269714</v>
          </cell>
          <cell r="AG30">
            <v>185.27242339269714</v>
          </cell>
          <cell r="AH30">
            <v>185.27242339269714</v>
          </cell>
          <cell r="AI30">
            <v>0</v>
          </cell>
          <cell r="AJ30">
            <v>0</v>
          </cell>
          <cell r="AK30">
            <v>0</v>
          </cell>
          <cell r="AL30">
            <v>0</v>
          </cell>
          <cell r="AM30">
            <v>0</v>
          </cell>
          <cell r="AN30">
            <v>0</v>
          </cell>
          <cell r="AO30">
            <v>5046.2934899865586</v>
          </cell>
        </row>
        <row r="31">
          <cell r="B31" t="str">
            <v>RESUME WASTE REMOVAL</v>
          </cell>
          <cell r="AF31" t="str">
            <v>TOTAL WASTE REMOVAL</v>
          </cell>
          <cell r="AO31">
            <v>5046.2934899865586</v>
          </cell>
        </row>
        <row r="32">
          <cell r="B32" t="str">
            <v>OB</v>
          </cell>
          <cell r="C32">
            <v>4762.5118418682805</v>
          </cell>
          <cell r="K32" t="str">
            <v>kBCM</v>
          </cell>
        </row>
        <row r="33">
          <cell r="B33" t="str">
            <v>TS_PIT</v>
          </cell>
          <cell r="C33">
            <v>0</v>
          </cell>
          <cell r="K33" t="str">
            <v>kBCM</v>
          </cell>
        </row>
        <row r="34">
          <cell r="B34" t="str">
            <v>OB+TS_PIT</v>
          </cell>
          <cell r="C34">
            <v>0</v>
          </cell>
          <cell r="K34" t="str">
            <v>kBCM</v>
          </cell>
        </row>
        <row r="35">
          <cell r="B35" t="str">
            <v>TS_WD</v>
          </cell>
          <cell r="C35">
            <v>283.78164811827958</v>
          </cell>
          <cell r="K35" t="str">
            <v>kBCM</v>
          </cell>
        </row>
        <row r="36">
          <cell r="B36" t="str">
            <v>TOTAL</v>
          </cell>
          <cell r="C36">
            <v>5046.2934899865604</v>
          </cell>
          <cell r="K36" t="str">
            <v>kBCM</v>
          </cell>
        </row>
        <row r="38">
          <cell r="K38" t="str">
            <v>kBCM</v>
          </cell>
        </row>
        <row r="39">
          <cell r="B39" t="str">
            <v>PRODUCTION PLANNING FOR COAL , KTON</v>
          </cell>
        </row>
        <row r="40">
          <cell r="B40" t="str">
            <v>FLEET</v>
          </cell>
          <cell r="C40" t="str">
            <v>WEEK # 01</v>
          </cell>
          <cell r="K40" t="str">
            <v>WEEK # 02</v>
          </cell>
          <cell r="R40" t="str">
            <v>WEEK #03</v>
          </cell>
          <cell r="Y40" t="str">
            <v>WEEK #04</v>
          </cell>
          <cell r="AF40" t="str">
            <v>WEEK # 05</v>
          </cell>
          <cell r="AM40" t="str">
            <v>WEEK#06</v>
          </cell>
          <cell r="AO40" t="str">
            <v>Total</v>
          </cell>
        </row>
        <row r="41">
          <cell r="B41" t="str">
            <v>NUMBER</v>
          </cell>
          <cell r="C41">
            <v>0</v>
          </cell>
          <cell r="D41">
            <v>39083</v>
          </cell>
          <cell r="E41">
            <v>39084</v>
          </cell>
          <cell r="F41">
            <v>39085</v>
          </cell>
          <cell r="G41">
            <v>39086</v>
          </cell>
          <cell r="H41">
            <v>39087</v>
          </cell>
          <cell r="I41">
            <v>39088</v>
          </cell>
          <cell r="J41">
            <v>39089</v>
          </cell>
          <cell r="K41">
            <v>39090</v>
          </cell>
          <cell r="L41">
            <v>39091</v>
          </cell>
          <cell r="M41">
            <v>39092</v>
          </cell>
          <cell r="N41">
            <v>39093</v>
          </cell>
          <cell r="O41">
            <v>39094</v>
          </cell>
          <cell r="P41">
            <v>39095</v>
          </cell>
          <cell r="Q41">
            <v>39096</v>
          </cell>
          <cell r="R41">
            <v>39097</v>
          </cell>
          <cell r="S41">
            <v>39098</v>
          </cell>
          <cell r="T41">
            <v>39099</v>
          </cell>
          <cell r="U41">
            <v>39100</v>
          </cell>
          <cell r="V41">
            <v>39101</v>
          </cell>
          <cell r="W41">
            <v>39102</v>
          </cell>
          <cell r="X41">
            <v>39103</v>
          </cell>
          <cell r="Y41">
            <v>39104</v>
          </cell>
          <cell r="Z41">
            <v>39105</v>
          </cell>
          <cell r="AA41">
            <v>39106</v>
          </cell>
          <cell r="AB41">
            <v>39107</v>
          </cell>
          <cell r="AC41">
            <v>39108</v>
          </cell>
          <cell r="AD41">
            <v>39109</v>
          </cell>
          <cell r="AE41">
            <v>39110</v>
          </cell>
          <cell r="AF41">
            <v>39111</v>
          </cell>
          <cell r="AG41">
            <v>39112</v>
          </cell>
          <cell r="AH41">
            <v>39113</v>
          </cell>
          <cell r="AI41">
            <v>39114</v>
          </cell>
          <cell r="AJ41">
            <v>39115</v>
          </cell>
          <cell r="AK41">
            <v>39116</v>
          </cell>
          <cell r="AL41">
            <v>39117</v>
          </cell>
          <cell r="AM41">
            <v>39118</v>
          </cell>
          <cell r="AN41">
            <v>39119</v>
          </cell>
        </row>
        <row r="42">
          <cell r="B42" t="str">
            <v>EX1002</v>
          </cell>
          <cell r="C42">
            <v>0</v>
          </cell>
          <cell r="D42">
            <v>0</v>
          </cell>
          <cell r="E42">
            <v>7.6255974462365597</v>
          </cell>
          <cell r="F42">
            <v>7.6255974462365597</v>
          </cell>
          <cell r="G42">
            <v>7.6255974462365597</v>
          </cell>
          <cell r="H42">
            <v>7.2428823924731187</v>
          </cell>
          <cell r="I42">
            <v>7.6255974462365597</v>
          </cell>
          <cell r="J42">
            <v>7.6255974462365597</v>
          </cell>
          <cell r="K42">
            <v>7.6255974462365597</v>
          </cell>
          <cell r="L42">
            <v>7.6255974462365597</v>
          </cell>
          <cell r="M42">
            <v>7.6255974462365597</v>
          </cell>
          <cell r="N42">
            <v>7.6255974462365597</v>
          </cell>
          <cell r="O42">
            <v>7.2428823924731187</v>
          </cell>
          <cell r="P42">
            <v>7.6255974462365597</v>
          </cell>
          <cell r="Q42">
            <v>7.6255974462365597</v>
          </cell>
          <cell r="R42">
            <v>7.6255974462365597</v>
          </cell>
          <cell r="S42">
            <v>7.6255974462365597</v>
          </cell>
          <cell r="T42">
            <v>7.6255974462365597</v>
          </cell>
          <cell r="U42">
            <v>7.6255974462365597</v>
          </cell>
          <cell r="V42">
            <v>7.2428823924731187</v>
          </cell>
          <cell r="W42">
            <v>7.6255974462365597</v>
          </cell>
          <cell r="X42">
            <v>7.6255974462365597</v>
          </cell>
          <cell r="Y42">
            <v>7.6255974462365597</v>
          </cell>
          <cell r="Z42">
            <v>7.6255974462365597</v>
          </cell>
          <cell r="AA42">
            <v>7.6255974462365597</v>
          </cell>
          <cell r="AB42">
            <v>7.6255974462365597</v>
          </cell>
          <cell r="AC42">
            <v>7.2428823924731187</v>
          </cell>
          <cell r="AD42">
            <v>7.6255974462365597</v>
          </cell>
          <cell r="AE42">
            <v>7.6255974462365597</v>
          </cell>
          <cell r="AF42">
            <v>7.6255974462365597</v>
          </cell>
          <cell r="AG42">
            <v>7.6255974462365597</v>
          </cell>
          <cell r="AH42">
            <v>7.6255974462365597</v>
          </cell>
          <cell r="AI42">
            <v>0</v>
          </cell>
          <cell r="AJ42">
            <v>0</v>
          </cell>
          <cell r="AK42">
            <v>0</v>
          </cell>
          <cell r="AL42">
            <v>0</v>
          </cell>
          <cell r="AM42">
            <v>0</v>
          </cell>
          <cell r="AN42">
            <v>0</v>
          </cell>
          <cell r="AO42">
            <v>227.23706317204295</v>
          </cell>
        </row>
        <row r="43">
          <cell r="B43" t="str">
            <v>EX1004</v>
          </cell>
          <cell r="D43">
            <v>0</v>
          </cell>
          <cell r="E43">
            <v>7.6255974462365597</v>
          </cell>
          <cell r="F43">
            <v>7.6255974462365597</v>
          </cell>
          <cell r="G43">
            <v>7.6255974462365597</v>
          </cell>
          <cell r="H43">
            <v>7.2428823924731187</v>
          </cell>
          <cell r="I43">
            <v>7.6255974462365597</v>
          </cell>
          <cell r="J43">
            <v>7.6255974462365597</v>
          </cell>
          <cell r="K43">
            <v>7.6255974462365597</v>
          </cell>
          <cell r="L43">
            <v>7.6255974462365597</v>
          </cell>
          <cell r="M43">
            <v>7.6255974462365597</v>
          </cell>
          <cell r="N43">
            <v>7.6255974462365597</v>
          </cell>
          <cell r="O43">
            <v>7.2428823924731187</v>
          </cell>
          <cell r="P43">
            <v>7.6255974462365597</v>
          </cell>
          <cell r="Q43">
            <v>7.6255974462365597</v>
          </cell>
          <cell r="R43">
            <v>7.6255974462365597</v>
          </cell>
          <cell r="S43">
            <v>7.6255974462365597</v>
          </cell>
          <cell r="T43">
            <v>7.6255974462365597</v>
          </cell>
          <cell r="U43">
            <v>7.6255974462365597</v>
          </cell>
          <cell r="V43">
            <v>7.2428823924731187</v>
          </cell>
          <cell r="W43">
            <v>7.6255974462365597</v>
          </cell>
          <cell r="X43">
            <v>7.6255974462365597</v>
          </cell>
          <cell r="Y43">
            <v>7.6255974462365597</v>
          </cell>
          <cell r="Z43">
            <v>7.6255974462365597</v>
          </cell>
          <cell r="AA43">
            <v>7.6255974462365597</v>
          </cell>
          <cell r="AB43">
            <v>7.6255974462365597</v>
          </cell>
          <cell r="AC43">
            <v>7.2428823924731187</v>
          </cell>
          <cell r="AD43">
            <v>7.6255974462365597</v>
          </cell>
          <cell r="AE43">
            <v>7.6255974462365597</v>
          </cell>
          <cell r="AF43">
            <v>7.6255974462365597</v>
          </cell>
          <cell r="AG43">
            <v>0</v>
          </cell>
          <cell r="AH43">
            <v>0</v>
          </cell>
          <cell r="AI43">
            <v>0</v>
          </cell>
          <cell r="AJ43">
            <v>0</v>
          </cell>
          <cell r="AK43">
            <v>0</v>
          </cell>
          <cell r="AL43">
            <v>0</v>
          </cell>
          <cell r="AM43">
            <v>0</v>
          </cell>
          <cell r="AN43">
            <v>0</v>
          </cell>
          <cell r="AO43">
            <v>211.98586827956984</v>
          </cell>
        </row>
        <row r="44">
          <cell r="AO44">
            <v>0</v>
          </cell>
        </row>
        <row r="45">
          <cell r="AO45">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refreshError="1"/>
      <sheetData sheetId="3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OB_3SH"/>
      <sheetName val="SCTM_puasa"/>
      <sheetName val="SCTM_puasa_3SH"/>
      <sheetName val="WK#01"/>
      <sheetName val="WK#02"/>
      <sheetName val="WK#03"/>
      <sheetName val="WK#04"/>
      <sheetName val="WK#05"/>
      <sheetName val="WK#06"/>
      <sheetName val="MONTHLY"/>
      <sheetName val="ABSEN"/>
      <sheetName val="simulasi"/>
      <sheetName val="Data Coal I"/>
      <sheetName val="Data Coal II"/>
      <sheetName val="Data OB"/>
      <sheetName val="Curah hujan"/>
      <sheetName val="ACUM"/>
      <sheetName val="TJ"/>
      <sheetName val="LM"/>
      <sheetName val="Run"/>
      <sheetName val="Hourly"/>
      <sheetName val="Daily Plan"/>
      <sheetName val="SUM"/>
      <sheetName val="Sales Mining"/>
      <sheetName val="EPR_MTD"/>
      <sheetName val="Data Base"/>
      <sheetName val="Truck"/>
    </sheetNames>
    <sheetDataSet>
      <sheetData sheetId="0" refreshError="1">
        <row r="12">
          <cell r="B12" t="str">
            <v>SH4001</v>
          </cell>
          <cell r="D12">
            <v>21.389999999999997</v>
          </cell>
          <cell r="E12">
            <v>28.462518548387095</v>
          </cell>
          <cell r="F12">
            <v>28.462518548387095</v>
          </cell>
          <cell r="G12">
            <v>28.462518548387095</v>
          </cell>
          <cell r="H12">
            <v>26.625486290322581</v>
          </cell>
          <cell r="I12">
            <v>28.462518548387095</v>
          </cell>
          <cell r="J12">
            <v>28.462518548387095</v>
          </cell>
          <cell r="K12">
            <v>28.462518548387095</v>
          </cell>
          <cell r="L12">
            <v>28.462518548387095</v>
          </cell>
          <cell r="M12">
            <v>28.462518548387095</v>
          </cell>
          <cell r="N12">
            <v>28.462518548387095</v>
          </cell>
          <cell r="O12">
            <v>26.625486290322581</v>
          </cell>
          <cell r="P12">
            <v>28.462518548387095</v>
          </cell>
          <cell r="Q12">
            <v>28.462518548387095</v>
          </cell>
          <cell r="R12">
            <v>28.462518548387095</v>
          </cell>
          <cell r="S12">
            <v>28.462518548387095</v>
          </cell>
          <cell r="T12">
            <v>28.462518548387095</v>
          </cell>
          <cell r="U12">
            <v>28.462518548387095</v>
          </cell>
          <cell r="V12">
            <v>26.625486290322581</v>
          </cell>
          <cell r="W12">
            <v>28.462518548387095</v>
          </cell>
          <cell r="X12">
            <v>28.462518548387095</v>
          </cell>
          <cell r="Y12">
            <v>28.462518548387095</v>
          </cell>
          <cell r="Z12">
            <v>28.462518548387095</v>
          </cell>
          <cell r="AA12">
            <v>28.462518548387095</v>
          </cell>
          <cell r="AB12">
            <v>28.462518548387095</v>
          </cell>
          <cell r="AC12">
            <v>26.625486290322581</v>
          </cell>
          <cell r="AD12">
            <v>28.462518548387095</v>
          </cell>
          <cell r="AE12">
            <v>28.462518548387095</v>
          </cell>
          <cell r="AF12">
            <v>28.462518548387095</v>
          </cell>
          <cell r="AG12">
            <v>28.462518548387095</v>
          </cell>
          <cell r="AH12">
            <v>28.462518548387095</v>
          </cell>
          <cell r="AI12">
            <v>0</v>
          </cell>
          <cell r="AJ12">
            <v>0</v>
          </cell>
          <cell r="AK12">
            <v>0</v>
          </cell>
          <cell r="AL12">
            <v>0</v>
          </cell>
          <cell r="AM12">
            <v>0</v>
          </cell>
          <cell r="AN12">
            <v>0</v>
          </cell>
          <cell r="AO12">
            <v>867.91742741935514</v>
          </cell>
        </row>
        <row r="13">
          <cell r="B13" t="str">
            <v>SH4002</v>
          </cell>
          <cell r="D13">
            <v>0</v>
          </cell>
          <cell r="E13">
            <v>0</v>
          </cell>
          <cell r="F13">
            <v>0</v>
          </cell>
          <cell r="G13">
            <v>0</v>
          </cell>
          <cell r="H13">
            <v>0</v>
          </cell>
          <cell r="I13">
            <v>0</v>
          </cell>
          <cell r="J13">
            <v>0</v>
          </cell>
          <cell r="K13">
            <v>28.462518548387095</v>
          </cell>
          <cell r="L13">
            <v>28.462518548387095</v>
          </cell>
          <cell r="M13">
            <v>28.462518548387095</v>
          </cell>
          <cell r="N13">
            <v>28.462518548387095</v>
          </cell>
          <cell r="O13">
            <v>26.625486290322581</v>
          </cell>
          <cell r="P13">
            <v>28.462518548387095</v>
          </cell>
          <cell r="Q13">
            <v>28.462518548387095</v>
          </cell>
          <cell r="R13">
            <v>28.462518548387095</v>
          </cell>
          <cell r="S13">
            <v>28.462518548387095</v>
          </cell>
          <cell r="T13">
            <v>28.462518548387095</v>
          </cell>
          <cell r="U13">
            <v>28.462518548387095</v>
          </cell>
          <cell r="V13">
            <v>26.625486290322581</v>
          </cell>
          <cell r="W13">
            <v>28.462518548387095</v>
          </cell>
          <cell r="X13">
            <v>28.462518548387095</v>
          </cell>
          <cell r="Y13">
            <v>28.462518548387095</v>
          </cell>
          <cell r="Z13">
            <v>28.462518548387095</v>
          </cell>
          <cell r="AA13">
            <v>28.462518548387095</v>
          </cell>
          <cell r="AB13">
            <v>28.462518548387095</v>
          </cell>
          <cell r="AC13">
            <v>26.625486290322581</v>
          </cell>
          <cell r="AD13">
            <v>28.462518548387095</v>
          </cell>
          <cell r="AE13">
            <v>28.462518548387095</v>
          </cell>
          <cell r="AF13">
            <v>28.462518548387095</v>
          </cell>
          <cell r="AG13">
            <v>28.462518548387095</v>
          </cell>
          <cell r="AH13">
            <v>28.462518548387095</v>
          </cell>
          <cell r="AI13">
            <v>0</v>
          </cell>
          <cell r="AJ13">
            <v>0</v>
          </cell>
          <cell r="AK13">
            <v>0</v>
          </cell>
          <cell r="AL13">
            <v>0</v>
          </cell>
          <cell r="AM13">
            <v>0</v>
          </cell>
          <cell r="AN13">
            <v>0</v>
          </cell>
          <cell r="AO13">
            <v>677.58934838709706</v>
          </cell>
        </row>
        <row r="14">
          <cell r="B14" t="str">
            <v>SH304</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20.141523689516127</v>
          </cell>
          <cell r="U14">
            <v>20.141523689516127</v>
          </cell>
          <cell r="V14">
            <v>19.130656754032259</v>
          </cell>
          <cell r="W14">
            <v>20.141523689516127</v>
          </cell>
          <cell r="X14">
            <v>20.141523689516127</v>
          </cell>
          <cell r="Y14">
            <v>20.141523689516127</v>
          </cell>
          <cell r="Z14">
            <v>20.141523689516127</v>
          </cell>
          <cell r="AA14">
            <v>20.141523689516127</v>
          </cell>
          <cell r="AB14">
            <v>20.141523689516127</v>
          </cell>
          <cell r="AC14">
            <v>19.130656754032259</v>
          </cell>
          <cell r="AD14">
            <v>20.141523689516127</v>
          </cell>
          <cell r="AE14">
            <v>20.141523689516127</v>
          </cell>
          <cell r="AF14">
            <v>20.141523689516127</v>
          </cell>
          <cell r="AG14">
            <v>20.141523689516127</v>
          </cell>
          <cell r="AH14">
            <v>20.141523689516127</v>
          </cell>
          <cell r="AI14">
            <v>0</v>
          </cell>
          <cell r="AJ14">
            <v>0</v>
          </cell>
          <cell r="AK14">
            <v>0</v>
          </cell>
          <cell r="AL14">
            <v>0</v>
          </cell>
          <cell r="AM14">
            <v>0</v>
          </cell>
          <cell r="AN14">
            <v>0</v>
          </cell>
          <cell r="AO14">
            <v>300.10112147177421</v>
          </cell>
        </row>
        <row r="15">
          <cell r="B15" t="str">
            <v>SH305</v>
          </cell>
          <cell r="D15">
            <v>0</v>
          </cell>
          <cell r="E15">
            <v>0</v>
          </cell>
          <cell r="F15">
            <v>0</v>
          </cell>
          <cell r="G15">
            <v>0</v>
          </cell>
          <cell r="H15">
            <v>0</v>
          </cell>
          <cell r="I15">
            <v>0</v>
          </cell>
          <cell r="J15">
            <v>0</v>
          </cell>
          <cell r="K15">
            <v>20.141523689516127</v>
          </cell>
          <cell r="L15">
            <v>20.141523689516127</v>
          </cell>
          <cell r="M15">
            <v>20.141523689516127</v>
          </cell>
          <cell r="N15">
            <v>20.141523689516127</v>
          </cell>
          <cell r="O15">
            <v>19.130656754032259</v>
          </cell>
          <cell r="P15">
            <v>20.141523689516127</v>
          </cell>
          <cell r="Q15">
            <v>20.141523689516127</v>
          </cell>
          <cell r="R15">
            <v>20.141523689516127</v>
          </cell>
          <cell r="S15">
            <v>20.141523689516127</v>
          </cell>
          <cell r="T15">
            <v>20.141523689516127</v>
          </cell>
          <cell r="U15">
            <v>20.141523689516127</v>
          </cell>
          <cell r="V15">
            <v>19.130656754032259</v>
          </cell>
          <cell r="W15">
            <v>20.141523689516127</v>
          </cell>
          <cell r="X15">
            <v>20.141523689516127</v>
          </cell>
          <cell r="Y15">
            <v>20.141523689516127</v>
          </cell>
          <cell r="Z15">
            <v>20.141523689516127</v>
          </cell>
          <cell r="AA15">
            <v>20.141523689516127</v>
          </cell>
          <cell r="AB15">
            <v>20.141523689516127</v>
          </cell>
          <cell r="AC15">
            <v>19.130656754032259</v>
          </cell>
          <cell r="AD15">
            <v>20.141523689516127</v>
          </cell>
          <cell r="AE15">
            <v>20.141523689516127</v>
          </cell>
          <cell r="AF15">
            <v>20.141523689516127</v>
          </cell>
          <cell r="AG15">
            <v>20.141523689516127</v>
          </cell>
          <cell r="AH15">
            <v>20.141523689516127</v>
          </cell>
          <cell r="AI15">
            <v>0</v>
          </cell>
          <cell r="AJ15">
            <v>0</v>
          </cell>
          <cell r="AK15">
            <v>0</v>
          </cell>
          <cell r="AL15">
            <v>0</v>
          </cell>
          <cell r="AM15">
            <v>0</v>
          </cell>
          <cell r="AN15">
            <v>0</v>
          </cell>
          <cell r="AO15">
            <v>480.36396774193554</v>
          </cell>
        </row>
        <row r="16">
          <cell r="B16" t="str">
            <v>SH306</v>
          </cell>
          <cell r="D16">
            <v>13.284000000000001</v>
          </cell>
          <cell r="E16">
            <v>20.141523689516127</v>
          </cell>
          <cell r="F16">
            <v>20.141523689516127</v>
          </cell>
          <cell r="G16">
            <v>20.141523689516127</v>
          </cell>
          <cell r="H16">
            <v>19.130656754032259</v>
          </cell>
          <cell r="I16">
            <v>20.141523689516127</v>
          </cell>
          <cell r="J16">
            <v>20.141523689516127</v>
          </cell>
          <cell r="K16">
            <v>20.141523689516127</v>
          </cell>
          <cell r="L16">
            <v>20.141523689516127</v>
          </cell>
          <cell r="M16">
            <v>20.141523689516127</v>
          </cell>
          <cell r="N16">
            <v>20.141523689516127</v>
          </cell>
          <cell r="O16">
            <v>19.130656754032259</v>
          </cell>
          <cell r="P16">
            <v>20.141523689516127</v>
          </cell>
          <cell r="Q16">
            <v>20.141523689516127</v>
          </cell>
          <cell r="R16">
            <v>20.141523689516127</v>
          </cell>
          <cell r="S16">
            <v>20.141523689516127</v>
          </cell>
          <cell r="T16">
            <v>20.141523689516127</v>
          </cell>
          <cell r="U16">
            <v>20.141523689516127</v>
          </cell>
          <cell r="V16">
            <v>19.130656754032259</v>
          </cell>
          <cell r="W16">
            <v>20.141523689516127</v>
          </cell>
          <cell r="X16">
            <v>20.141523689516127</v>
          </cell>
          <cell r="Y16">
            <v>20.141523689516127</v>
          </cell>
          <cell r="Z16">
            <v>20.141523689516127</v>
          </cell>
          <cell r="AA16">
            <v>20.141523689516127</v>
          </cell>
          <cell r="AB16">
            <v>20.141523689516127</v>
          </cell>
          <cell r="AC16">
            <v>19.130656754032259</v>
          </cell>
          <cell r="AD16">
            <v>20.141523689516127</v>
          </cell>
          <cell r="AE16">
            <v>20.141523689516127</v>
          </cell>
          <cell r="AF16">
            <v>20.141523689516127</v>
          </cell>
          <cell r="AG16">
            <v>20.141523689516127</v>
          </cell>
          <cell r="AH16">
            <v>20.141523689516127</v>
          </cell>
          <cell r="AI16">
            <v>0</v>
          </cell>
          <cell r="AJ16">
            <v>0</v>
          </cell>
          <cell r="AK16">
            <v>0</v>
          </cell>
          <cell r="AL16">
            <v>0</v>
          </cell>
          <cell r="AM16">
            <v>0</v>
          </cell>
          <cell r="AN16">
            <v>0</v>
          </cell>
          <cell r="AO16">
            <v>613.4862429435484</v>
          </cell>
        </row>
        <row r="17">
          <cell r="B17" t="str">
            <v>EX708</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row>
        <row r="18">
          <cell r="B18" t="str">
            <v>EX709</v>
          </cell>
          <cell r="D18">
            <v>0</v>
          </cell>
          <cell r="E18">
            <v>0</v>
          </cell>
          <cell r="F18">
            <v>0</v>
          </cell>
          <cell r="G18">
            <v>14.331149983198927</v>
          </cell>
          <cell r="H18">
            <v>13.611895278897849</v>
          </cell>
          <cell r="I18">
            <v>14.331149983198927</v>
          </cell>
          <cell r="J18">
            <v>14.331149983198927</v>
          </cell>
          <cell r="K18">
            <v>14.331149983198927</v>
          </cell>
          <cell r="L18">
            <v>14.331149983198927</v>
          </cell>
          <cell r="M18">
            <v>14.331149983198927</v>
          </cell>
          <cell r="N18">
            <v>14.331149983198927</v>
          </cell>
          <cell r="O18">
            <v>13.611895278897849</v>
          </cell>
          <cell r="P18">
            <v>14.331149983198927</v>
          </cell>
          <cell r="Q18">
            <v>14.331149983198927</v>
          </cell>
          <cell r="R18">
            <v>14.331149983198927</v>
          </cell>
          <cell r="S18">
            <v>14.331149983198927</v>
          </cell>
          <cell r="T18">
            <v>14.331149983198927</v>
          </cell>
          <cell r="U18">
            <v>14.331149983198927</v>
          </cell>
          <cell r="V18">
            <v>13.611895278897849</v>
          </cell>
          <cell r="W18">
            <v>14.331149983198927</v>
          </cell>
          <cell r="X18">
            <v>14.331149983198927</v>
          </cell>
          <cell r="Y18">
            <v>14.331149983198927</v>
          </cell>
          <cell r="Z18">
            <v>14.331149983198927</v>
          </cell>
          <cell r="AA18">
            <v>14.331149983198927</v>
          </cell>
          <cell r="AB18">
            <v>14.331149983198927</v>
          </cell>
          <cell r="AC18">
            <v>13.611895278897849</v>
          </cell>
          <cell r="AD18">
            <v>14.331149983198927</v>
          </cell>
          <cell r="AE18">
            <v>14.331149983198927</v>
          </cell>
          <cell r="AF18">
            <v>14.331149983198927</v>
          </cell>
          <cell r="AG18">
            <v>14.331149983198927</v>
          </cell>
          <cell r="AH18">
            <v>14.331149983198927</v>
          </cell>
          <cell r="AI18">
            <v>0</v>
          </cell>
          <cell r="AJ18">
            <v>0</v>
          </cell>
          <cell r="AK18">
            <v>0</v>
          </cell>
          <cell r="AL18">
            <v>0</v>
          </cell>
          <cell r="AM18">
            <v>0</v>
          </cell>
          <cell r="AN18">
            <v>0</v>
          </cell>
          <cell r="AO18">
            <v>398.39518071236586</v>
          </cell>
        </row>
        <row r="19">
          <cell r="B19" t="str">
            <v>EX710</v>
          </cell>
          <cell r="D19">
            <v>11.166458333333333</v>
          </cell>
          <cell r="E19">
            <v>14.858603433019713</v>
          </cell>
          <cell r="F19">
            <v>14.858603433019713</v>
          </cell>
          <cell r="G19">
            <v>14.858603433019713</v>
          </cell>
          <cell r="H19">
            <v>13.89959716061828</v>
          </cell>
          <cell r="I19">
            <v>14.858603433019713</v>
          </cell>
          <cell r="J19">
            <v>14.858603433019713</v>
          </cell>
          <cell r="K19">
            <v>14.858603433019713</v>
          </cell>
          <cell r="L19">
            <v>14.858603433019713</v>
          </cell>
          <cell r="M19">
            <v>14.858603433019713</v>
          </cell>
          <cell r="N19">
            <v>14.858603433019713</v>
          </cell>
          <cell r="O19">
            <v>13.89959716061828</v>
          </cell>
          <cell r="P19">
            <v>14.858603433019713</v>
          </cell>
          <cell r="Q19">
            <v>14.858603433019713</v>
          </cell>
          <cell r="R19">
            <v>14.858603433019713</v>
          </cell>
          <cell r="S19">
            <v>14.858603433019713</v>
          </cell>
          <cell r="T19">
            <v>14.858603433019713</v>
          </cell>
          <cell r="U19">
            <v>14.858603433019713</v>
          </cell>
          <cell r="V19">
            <v>13.89959716061828</v>
          </cell>
          <cell r="W19">
            <v>14.858603433019713</v>
          </cell>
          <cell r="X19">
            <v>14.858603433019713</v>
          </cell>
          <cell r="Y19">
            <v>14.858603433019713</v>
          </cell>
          <cell r="Z19">
            <v>14.858603433019713</v>
          </cell>
          <cell r="AA19">
            <v>14.858603433019713</v>
          </cell>
          <cell r="AB19">
            <v>14.858603433019713</v>
          </cell>
          <cell r="AC19">
            <v>13.89959716061828</v>
          </cell>
          <cell r="AD19">
            <v>14.858603433019713</v>
          </cell>
          <cell r="AE19">
            <v>14.858603433019713</v>
          </cell>
          <cell r="AF19">
            <v>14.858603433019713</v>
          </cell>
          <cell r="AG19">
            <v>14.858603433019713</v>
          </cell>
          <cell r="AH19">
            <v>14.858603433019713</v>
          </cell>
          <cell r="AI19">
            <v>0</v>
          </cell>
          <cell r="AJ19">
            <v>0</v>
          </cell>
          <cell r="AK19">
            <v>0</v>
          </cell>
          <cell r="AL19">
            <v>0</v>
          </cell>
          <cell r="AM19">
            <v>0</v>
          </cell>
          <cell r="AN19">
            <v>0</v>
          </cell>
          <cell r="AO19">
            <v>453.08853623431889</v>
          </cell>
        </row>
        <row r="20">
          <cell r="B20" t="str">
            <v>EX711</v>
          </cell>
          <cell r="D20">
            <v>0</v>
          </cell>
          <cell r="E20">
            <v>0</v>
          </cell>
          <cell r="F20">
            <v>0</v>
          </cell>
          <cell r="G20">
            <v>0</v>
          </cell>
          <cell r="H20">
            <v>0</v>
          </cell>
          <cell r="I20">
            <v>0</v>
          </cell>
          <cell r="J20">
            <v>0</v>
          </cell>
          <cell r="K20">
            <v>0</v>
          </cell>
          <cell r="L20">
            <v>0</v>
          </cell>
          <cell r="M20">
            <v>0</v>
          </cell>
          <cell r="N20">
            <v>0</v>
          </cell>
          <cell r="O20">
            <v>13.611895278897849</v>
          </cell>
          <cell r="P20">
            <v>14.331149983198927</v>
          </cell>
          <cell r="Q20">
            <v>14.331149983198927</v>
          </cell>
          <cell r="R20">
            <v>14.331149983198927</v>
          </cell>
          <cell r="S20">
            <v>14.331149983198927</v>
          </cell>
          <cell r="T20">
            <v>14.331149983198927</v>
          </cell>
          <cell r="U20">
            <v>14.331149983198927</v>
          </cell>
          <cell r="V20">
            <v>13.611895278897849</v>
          </cell>
          <cell r="W20">
            <v>14.331149983198927</v>
          </cell>
          <cell r="X20">
            <v>14.331149983198927</v>
          </cell>
          <cell r="Y20">
            <v>14.331149983198927</v>
          </cell>
          <cell r="Z20">
            <v>14.331149983198927</v>
          </cell>
          <cell r="AA20">
            <v>14.331149983198927</v>
          </cell>
          <cell r="AB20">
            <v>14.331149983198927</v>
          </cell>
          <cell r="AC20">
            <v>13.611895278897849</v>
          </cell>
          <cell r="AD20">
            <v>14.331149983198927</v>
          </cell>
          <cell r="AE20">
            <v>14.858603433019713</v>
          </cell>
          <cell r="AF20">
            <v>14.331149983198927</v>
          </cell>
          <cell r="AG20">
            <v>14.331149983198927</v>
          </cell>
          <cell r="AH20">
            <v>14.331149983198927</v>
          </cell>
          <cell r="AI20">
            <v>0</v>
          </cell>
          <cell r="AJ20">
            <v>0</v>
          </cell>
          <cell r="AK20">
            <v>0</v>
          </cell>
          <cell r="AL20">
            <v>0</v>
          </cell>
          <cell r="AM20">
            <v>0</v>
          </cell>
          <cell r="AN20">
            <v>0</v>
          </cell>
          <cell r="AO20">
            <v>284.99268900089618</v>
          </cell>
        </row>
        <row r="21">
          <cell r="B21" t="str">
            <v>EX1001</v>
          </cell>
          <cell r="D21">
            <v>5.0293333333333337</v>
          </cell>
          <cell r="E21">
            <v>7.6255974462365597</v>
          </cell>
          <cell r="F21">
            <v>7.6255974462365597</v>
          </cell>
          <cell r="G21">
            <v>7.6255974462365597</v>
          </cell>
          <cell r="H21">
            <v>7.2428823924731187</v>
          </cell>
          <cell r="I21">
            <v>7.6255974462365597</v>
          </cell>
          <cell r="J21">
            <v>7.6255974462365597</v>
          </cell>
          <cell r="K21">
            <v>7.6255974462365597</v>
          </cell>
          <cell r="L21">
            <v>7.6255974462365597</v>
          </cell>
          <cell r="M21">
            <v>7.6255974462365597</v>
          </cell>
          <cell r="N21">
            <v>7.6255974462365597</v>
          </cell>
          <cell r="O21">
            <v>7.2428823924731187</v>
          </cell>
          <cell r="P21">
            <v>7.6255974462365597</v>
          </cell>
          <cell r="Q21">
            <v>7.6255974462365597</v>
          </cell>
          <cell r="R21">
            <v>7.6255974462365597</v>
          </cell>
          <cell r="S21">
            <v>7.6255974462365597</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118.64786491935482</v>
          </cell>
        </row>
        <row r="22">
          <cell r="B22" t="str">
            <v>EX1006</v>
          </cell>
          <cell r="D22">
            <v>5.0293333333333337</v>
          </cell>
          <cell r="E22">
            <v>7.6255974462365597</v>
          </cell>
          <cell r="F22">
            <v>7.6255974462365597</v>
          </cell>
          <cell r="G22">
            <v>7.6255974462365597</v>
          </cell>
          <cell r="H22">
            <v>7.2428823924731187</v>
          </cell>
          <cell r="I22">
            <v>7.6255974462365597</v>
          </cell>
          <cell r="J22">
            <v>7.6255974462365597</v>
          </cell>
          <cell r="K22">
            <v>7.6255974462365597</v>
          </cell>
          <cell r="L22">
            <v>7.6255974462365597</v>
          </cell>
          <cell r="M22">
            <v>7.6255974462365597</v>
          </cell>
          <cell r="N22">
            <v>7.6255974462365597</v>
          </cell>
          <cell r="O22">
            <v>7.2428823924731187</v>
          </cell>
          <cell r="P22">
            <v>7.6255974462365597</v>
          </cell>
          <cell r="Q22">
            <v>7.6255974462365597</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103.39667002688171</v>
          </cell>
        </row>
        <row r="23">
          <cell r="B23" t="str">
            <v>EX1008</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O23">
            <v>0</v>
          </cell>
        </row>
        <row r="24">
          <cell r="B24" t="str">
            <v>EX1013</v>
          </cell>
          <cell r="D24">
            <v>5.0293333333333337</v>
          </cell>
          <cell r="E24">
            <v>7.6255974462365597</v>
          </cell>
          <cell r="F24">
            <v>7.6255974462365597</v>
          </cell>
          <cell r="G24">
            <v>7.6255974462365597</v>
          </cell>
          <cell r="H24">
            <v>7.2428823924731187</v>
          </cell>
          <cell r="I24">
            <v>7.6255974462365597</v>
          </cell>
          <cell r="J24">
            <v>7.6255974462365597</v>
          </cell>
          <cell r="K24">
            <v>7.6255974462365597</v>
          </cell>
          <cell r="L24">
            <v>7.6255974462365597</v>
          </cell>
          <cell r="M24">
            <v>7.6255974462365597</v>
          </cell>
          <cell r="N24">
            <v>7.6255974462365597</v>
          </cell>
          <cell r="O24">
            <v>7.2428823924731187</v>
          </cell>
          <cell r="P24">
            <v>7.6255974462365597</v>
          </cell>
          <cell r="Q24">
            <v>7.6255974462365597</v>
          </cell>
          <cell r="R24">
            <v>7.6255974462365597</v>
          </cell>
          <cell r="S24">
            <v>7.6255974462365597</v>
          </cell>
          <cell r="T24">
            <v>7.6255974462365597</v>
          </cell>
          <cell r="U24">
            <v>7.6255974462365597</v>
          </cell>
          <cell r="V24">
            <v>7.2428823924731187</v>
          </cell>
          <cell r="W24">
            <v>7.6255974462365597</v>
          </cell>
          <cell r="X24">
            <v>7.6255974462365597</v>
          </cell>
          <cell r="Y24">
            <v>7.6255974462365597</v>
          </cell>
          <cell r="Z24">
            <v>7.6255974462365597</v>
          </cell>
          <cell r="AA24">
            <v>7.6255974462365597</v>
          </cell>
          <cell r="AB24">
            <v>7.6255974462365597</v>
          </cell>
          <cell r="AC24">
            <v>7.2428823924731187</v>
          </cell>
          <cell r="AD24">
            <v>7.6255974462365597</v>
          </cell>
          <cell r="AE24">
            <v>7.6255974462365597</v>
          </cell>
          <cell r="AF24">
            <v>7.6255974462365597</v>
          </cell>
          <cell r="AG24">
            <v>7.6255974462365597</v>
          </cell>
          <cell r="AH24">
            <v>7.6255974462365597</v>
          </cell>
          <cell r="AI24">
            <v>0</v>
          </cell>
          <cell r="AJ24">
            <v>0</v>
          </cell>
          <cell r="AK24">
            <v>0</v>
          </cell>
          <cell r="AL24">
            <v>0</v>
          </cell>
          <cell r="AO24">
            <v>232.26639650537626</v>
          </cell>
        </row>
        <row r="25">
          <cell r="B25" t="str">
            <v>EX1014</v>
          </cell>
          <cell r="D25">
            <v>5.0293333333333337</v>
          </cell>
          <cell r="E25">
            <v>7.6255974462365597</v>
          </cell>
          <cell r="F25">
            <v>7.6255974462365597</v>
          </cell>
          <cell r="G25">
            <v>7.6255974462365597</v>
          </cell>
          <cell r="H25">
            <v>7.2428823924731187</v>
          </cell>
          <cell r="I25">
            <v>7.6255974462365597</v>
          </cell>
          <cell r="J25">
            <v>7.6255974462365597</v>
          </cell>
          <cell r="K25">
            <v>7.6255974462365597</v>
          </cell>
          <cell r="L25">
            <v>7.6255974462365597</v>
          </cell>
          <cell r="M25">
            <v>7.6255974462365597</v>
          </cell>
          <cell r="N25">
            <v>7.6255974462365597</v>
          </cell>
          <cell r="O25">
            <v>7.2428823924731187</v>
          </cell>
          <cell r="P25">
            <v>7.6255974462365597</v>
          </cell>
          <cell r="Q25">
            <v>7.6255974462365597</v>
          </cell>
          <cell r="R25">
            <v>7.6255974462365597</v>
          </cell>
          <cell r="S25">
            <v>7.6255974462365597</v>
          </cell>
          <cell r="T25">
            <v>7.6255974462365597</v>
          </cell>
          <cell r="U25">
            <v>7.6255974462365597</v>
          </cell>
          <cell r="V25">
            <v>7.2428823924731187</v>
          </cell>
          <cell r="W25">
            <v>7.6255974462365597</v>
          </cell>
          <cell r="X25">
            <v>7.6255974462365597</v>
          </cell>
          <cell r="Y25">
            <v>7.6255974462365597</v>
          </cell>
          <cell r="Z25">
            <v>7.6255974462365597</v>
          </cell>
          <cell r="AA25">
            <v>7.6255974462365597</v>
          </cell>
          <cell r="AB25">
            <v>7.6255974462365597</v>
          </cell>
          <cell r="AC25">
            <v>7.2428823924731187</v>
          </cell>
          <cell r="AD25">
            <v>7.6255974462365597</v>
          </cell>
          <cell r="AE25">
            <v>7.6255974462365597</v>
          </cell>
          <cell r="AF25">
            <v>7.6255974462365597</v>
          </cell>
          <cell r="AG25">
            <v>7.6255974462365597</v>
          </cell>
          <cell r="AH25">
            <v>7.6255974462365597</v>
          </cell>
          <cell r="AI25">
            <v>0</v>
          </cell>
          <cell r="AJ25">
            <v>0</v>
          </cell>
          <cell r="AK25">
            <v>0</v>
          </cell>
          <cell r="AO25">
            <v>232.26639650537626</v>
          </cell>
        </row>
        <row r="26">
          <cell r="B26" t="str">
            <v>EX577</v>
          </cell>
          <cell r="D26">
            <v>3.0176000000000003</v>
          </cell>
          <cell r="E26">
            <v>4.5753584677419354</v>
          </cell>
          <cell r="F26">
            <v>4.5753584677419354</v>
          </cell>
          <cell r="G26">
            <v>4.5753584677419354</v>
          </cell>
          <cell r="H26">
            <v>4.3457294354838716</v>
          </cell>
          <cell r="I26">
            <v>4.5753584677419354</v>
          </cell>
          <cell r="J26">
            <v>4.5753584677419354</v>
          </cell>
          <cell r="K26">
            <v>4.5753584677419354</v>
          </cell>
          <cell r="L26">
            <v>4.5753584677419354</v>
          </cell>
          <cell r="M26">
            <v>4.5753584677419354</v>
          </cell>
          <cell r="N26">
            <v>4.5753584677419354</v>
          </cell>
          <cell r="O26">
            <v>4.3457294354838716</v>
          </cell>
          <cell r="P26">
            <v>4.5753584677419354</v>
          </cell>
          <cell r="Q26">
            <v>4.5753584677419354</v>
          </cell>
          <cell r="R26">
            <v>4.5753584677419354</v>
          </cell>
          <cell r="S26">
            <v>4.5753584677419354</v>
          </cell>
          <cell r="T26">
            <v>4.5753584677419354</v>
          </cell>
          <cell r="U26">
            <v>4.5753584677419354</v>
          </cell>
          <cell r="V26">
            <v>4.3457294354838716</v>
          </cell>
          <cell r="W26">
            <v>4.5753584677419354</v>
          </cell>
          <cell r="X26">
            <v>4.5753584677419354</v>
          </cell>
          <cell r="Y26">
            <v>4.5753584677419354</v>
          </cell>
          <cell r="Z26">
            <v>4.5753584677419354</v>
          </cell>
          <cell r="AA26">
            <v>4.5753584677419354</v>
          </cell>
          <cell r="AB26">
            <v>4.5753584677419354</v>
          </cell>
          <cell r="AC26">
            <v>4.3457294354838716</v>
          </cell>
          <cell r="AD26">
            <v>4.5753584677419354</v>
          </cell>
          <cell r="AE26">
            <v>4.5753584677419354</v>
          </cell>
          <cell r="AF26">
            <v>4.5753584677419354</v>
          </cell>
          <cell r="AG26">
            <v>4.5753584677419354</v>
          </cell>
          <cell r="AH26">
            <v>4.5753584677419354</v>
          </cell>
          <cell r="AI26">
            <v>0</v>
          </cell>
          <cell r="AJ26">
            <v>0</v>
          </cell>
          <cell r="AK26">
            <v>0</v>
          </cell>
          <cell r="AL26">
            <v>0</v>
          </cell>
          <cell r="AM26">
            <v>0</v>
          </cell>
          <cell r="AN26">
            <v>0</v>
          </cell>
          <cell r="AO26">
            <v>139.35983790322581</v>
          </cell>
        </row>
        <row r="27">
          <cell r="B27" t="str">
            <v>EX578</v>
          </cell>
          <cell r="D27">
            <v>5.0293333333333337</v>
          </cell>
          <cell r="E27">
            <v>7.6255974462365597</v>
          </cell>
          <cell r="F27">
            <v>4.5753584677419354</v>
          </cell>
          <cell r="G27">
            <v>4.5753584677419354</v>
          </cell>
          <cell r="H27">
            <v>4.3457294354838716</v>
          </cell>
          <cell r="I27">
            <v>4.5753584677419354</v>
          </cell>
          <cell r="J27">
            <v>4.5753584677419354</v>
          </cell>
          <cell r="K27">
            <v>4.5753584677419354</v>
          </cell>
          <cell r="L27">
            <v>4.5753584677419354</v>
          </cell>
          <cell r="M27">
            <v>4.5753584677419354</v>
          </cell>
          <cell r="N27">
            <v>4.5753584677419354</v>
          </cell>
          <cell r="O27">
            <v>4.3457294354838716</v>
          </cell>
          <cell r="P27">
            <v>4.5753584677419354</v>
          </cell>
          <cell r="Q27">
            <v>4.5753584677419354</v>
          </cell>
          <cell r="R27">
            <v>4.5753584677419354</v>
          </cell>
          <cell r="S27">
            <v>4.5753584677419354</v>
          </cell>
          <cell r="T27">
            <v>4.5753584677419354</v>
          </cell>
          <cell r="U27">
            <v>4.5753584677419354</v>
          </cell>
          <cell r="V27">
            <v>4.3457294354838716</v>
          </cell>
          <cell r="W27">
            <v>4.5753584677419354</v>
          </cell>
          <cell r="X27">
            <v>4.5753584677419354</v>
          </cell>
          <cell r="Y27">
            <v>4.5753584677419354</v>
          </cell>
          <cell r="Z27">
            <v>4.5753584677419354</v>
          </cell>
          <cell r="AA27">
            <v>4.5753584677419354</v>
          </cell>
          <cell r="AB27">
            <v>4.5753584677419354</v>
          </cell>
          <cell r="AC27">
            <v>4.3457294354838716</v>
          </cell>
          <cell r="AD27">
            <v>4.5753584677419354</v>
          </cell>
          <cell r="AE27">
            <v>4.5753584677419354</v>
          </cell>
          <cell r="AF27">
            <v>4.5753584677419354</v>
          </cell>
          <cell r="AG27">
            <v>4.5753584677419354</v>
          </cell>
          <cell r="AH27">
            <v>4.5753584677419354</v>
          </cell>
          <cell r="AI27">
            <v>0</v>
          </cell>
          <cell r="AJ27">
            <v>0</v>
          </cell>
          <cell r="AK27">
            <v>0</v>
          </cell>
          <cell r="AL27">
            <v>0</v>
          </cell>
          <cell r="AM27">
            <v>0</v>
          </cell>
          <cell r="AN27">
            <v>0</v>
          </cell>
          <cell r="AO27">
            <v>144.42181021505377</v>
          </cell>
        </row>
        <row r="28">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row>
        <row r="29">
          <cell r="B29" t="str">
            <v>TOTAL</v>
          </cell>
          <cell r="C29">
            <v>0</v>
          </cell>
          <cell r="D29">
            <v>74.004725000000008</v>
          </cell>
          <cell r="E29">
            <v>106.16599136984765</v>
          </cell>
          <cell r="F29">
            <v>103.11575239135303</v>
          </cell>
          <cell r="G29">
            <v>117.44690237455195</v>
          </cell>
          <cell r="H29">
            <v>110.93062392473121</v>
          </cell>
          <cell r="I29">
            <v>117.44690237455195</v>
          </cell>
          <cell r="J29">
            <v>117.44690237455195</v>
          </cell>
          <cell r="K29">
            <v>166.05094461245517</v>
          </cell>
          <cell r="L29">
            <v>166.05094461245517</v>
          </cell>
          <cell r="M29">
            <v>166.05094461245517</v>
          </cell>
          <cell r="N29">
            <v>166.05094461245517</v>
          </cell>
          <cell r="O29">
            <v>170.29866224798388</v>
          </cell>
          <cell r="P29">
            <v>180.38209459565411</v>
          </cell>
          <cell r="Q29">
            <v>180.38209459565411</v>
          </cell>
          <cell r="R29">
            <v>172.75649714941756</v>
          </cell>
          <cell r="S29">
            <v>172.75649714941756</v>
          </cell>
          <cell r="T29">
            <v>185.27242339269714</v>
          </cell>
          <cell r="U29">
            <v>185.27242339269714</v>
          </cell>
          <cell r="V29">
            <v>174.9435542170699</v>
          </cell>
          <cell r="W29">
            <v>185.27242339269714</v>
          </cell>
          <cell r="X29">
            <v>185.27242339269714</v>
          </cell>
          <cell r="Y29">
            <v>185.27242339269714</v>
          </cell>
          <cell r="Z29">
            <v>185.27242339269714</v>
          </cell>
          <cell r="AA29">
            <v>185.27242339269714</v>
          </cell>
          <cell r="AB29">
            <v>185.27242339269714</v>
          </cell>
          <cell r="AC29">
            <v>174.9435542170699</v>
          </cell>
          <cell r="AD29">
            <v>185.27242339269714</v>
          </cell>
          <cell r="AE29">
            <v>185.7998768425179</v>
          </cell>
          <cell r="AF29">
            <v>185.27242339269714</v>
          </cell>
          <cell r="AG29">
            <v>185.27242339269714</v>
          </cell>
          <cell r="AH29">
            <v>185.27242339269714</v>
          </cell>
          <cell r="AI29">
            <v>0</v>
          </cell>
          <cell r="AJ29">
            <v>0</v>
          </cell>
          <cell r="AK29">
            <v>0</v>
          </cell>
          <cell r="AL29">
            <v>0</v>
          </cell>
          <cell r="AM29">
            <v>0</v>
          </cell>
          <cell r="AN29">
            <v>0</v>
          </cell>
          <cell r="AO29">
            <v>5046.2934899865586</v>
          </cell>
        </row>
        <row r="30">
          <cell r="B30" t="str">
            <v>TOTAL</v>
          </cell>
          <cell r="C30">
            <v>0</v>
          </cell>
          <cell r="D30">
            <v>74.004725000000008</v>
          </cell>
          <cell r="E30">
            <v>106.16599136984765</v>
          </cell>
          <cell r="F30">
            <v>103.11575239135303</v>
          </cell>
          <cell r="G30">
            <v>117.44690237455195</v>
          </cell>
          <cell r="H30">
            <v>110.93062392473121</v>
          </cell>
          <cell r="I30">
            <v>117.44690237455195</v>
          </cell>
          <cell r="J30">
            <v>117.44690237455195</v>
          </cell>
          <cell r="K30">
            <v>166.05094461245517</v>
          </cell>
          <cell r="L30">
            <v>166.05094461245517</v>
          </cell>
          <cell r="M30">
            <v>166.05094461245517</v>
          </cell>
          <cell r="N30">
            <v>166.05094461245517</v>
          </cell>
          <cell r="O30">
            <v>170.29866224798388</v>
          </cell>
          <cell r="P30">
            <v>180.38209459565411</v>
          </cell>
          <cell r="Q30">
            <v>180.38209459565411</v>
          </cell>
          <cell r="R30">
            <v>172.75649714941756</v>
          </cell>
          <cell r="S30">
            <v>172.75649714941756</v>
          </cell>
          <cell r="T30">
            <v>185.27242339269714</v>
          </cell>
          <cell r="U30">
            <v>185.27242339269714</v>
          </cell>
          <cell r="V30">
            <v>174.9435542170699</v>
          </cell>
          <cell r="W30">
            <v>185.27242339269714</v>
          </cell>
          <cell r="X30">
            <v>185.27242339269714</v>
          </cell>
          <cell r="Y30">
            <v>185.27242339269714</v>
          </cell>
          <cell r="Z30">
            <v>185.27242339269714</v>
          </cell>
          <cell r="AA30">
            <v>185.27242339269714</v>
          </cell>
          <cell r="AB30">
            <v>185.27242339269714</v>
          </cell>
          <cell r="AC30">
            <v>174.9435542170699</v>
          </cell>
          <cell r="AD30">
            <v>185.27242339269714</v>
          </cell>
          <cell r="AE30">
            <v>185.7998768425179</v>
          </cell>
          <cell r="AF30">
            <v>185.27242339269714</v>
          </cell>
          <cell r="AG30">
            <v>185.27242339269714</v>
          </cell>
          <cell r="AH30">
            <v>185.27242339269714</v>
          </cell>
          <cell r="AI30">
            <v>0</v>
          </cell>
          <cell r="AJ30">
            <v>0</v>
          </cell>
          <cell r="AK30">
            <v>0</v>
          </cell>
          <cell r="AL30">
            <v>0</v>
          </cell>
          <cell r="AM30">
            <v>0</v>
          </cell>
          <cell r="AN30">
            <v>0</v>
          </cell>
          <cell r="AO30">
            <v>5046.2934899865586</v>
          </cell>
        </row>
        <row r="31">
          <cell r="B31" t="str">
            <v>RESUME WASTE REMOVAL</v>
          </cell>
          <cell r="AF31" t="str">
            <v>TOTAL WASTE REMOVAL</v>
          </cell>
          <cell r="AO31">
            <v>5046.2934899865586</v>
          </cell>
        </row>
        <row r="32">
          <cell r="B32" t="str">
            <v>OB</v>
          </cell>
          <cell r="C32">
            <v>4762.5118418682805</v>
          </cell>
          <cell r="K32" t="str">
            <v>kBCM</v>
          </cell>
        </row>
        <row r="33">
          <cell r="B33" t="str">
            <v>TS_PIT</v>
          </cell>
          <cell r="C33">
            <v>0</v>
          </cell>
          <cell r="K33" t="str">
            <v>kBCM</v>
          </cell>
        </row>
        <row r="34">
          <cell r="B34" t="str">
            <v>OB+TS_PIT</v>
          </cell>
          <cell r="C34">
            <v>0</v>
          </cell>
          <cell r="K34" t="str">
            <v>kBCM</v>
          </cell>
        </row>
        <row r="35">
          <cell r="B35" t="str">
            <v>TS_WD</v>
          </cell>
          <cell r="C35">
            <v>283.78164811827958</v>
          </cell>
          <cell r="K35" t="str">
            <v>kBCM</v>
          </cell>
        </row>
        <row r="36">
          <cell r="B36" t="str">
            <v>TOTAL</v>
          </cell>
          <cell r="C36">
            <v>5046.2934899865604</v>
          </cell>
          <cell r="K36" t="str">
            <v>kBCM</v>
          </cell>
        </row>
        <row r="38">
          <cell r="K38" t="str">
            <v>kBCM</v>
          </cell>
        </row>
        <row r="39">
          <cell r="B39" t="str">
            <v>PRODUCTION PLANNING FOR COAL , KTON</v>
          </cell>
        </row>
        <row r="40">
          <cell r="B40" t="str">
            <v>FLEET</v>
          </cell>
          <cell r="C40" t="str">
            <v>WEEK # 01</v>
          </cell>
          <cell r="K40" t="str">
            <v>WEEK # 02</v>
          </cell>
          <cell r="R40" t="str">
            <v>WEEK #03</v>
          </cell>
          <cell r="Y40" t="str">
            <v>WEEK #04</v>
          </cell>
          <cell r="AF40" t="str">
            <v>WEEK # 05</v>
          </cell>
          <cell r="AM40" t="str">
            <v>WEEK#06</v>
          </cell>
          <cell r="AO40" t="str">
            <v>Total</v>
          </cell>
        </row>
        <row r="41">
          <cell r="B41" t="str">
            <v>NUMBER</v>
          </cell>
          <cell r="C41">
            <v>0</v>
          </cell>
          <cell r="D41">
            <v>39083</v>
          </cell>
          <cell r="E41">
            <v>39084</v>
          </cell>
          <cell r="F41">
            <v>39085</v>
          </cell>
          <cell r="G41">
            <v>39086</v>
          </cell>
          <cell r="H41">
            <v>39087</v>
          </cell>
          <cell r="I41">
            <v>39088</v>
          </cell>
          <cell r="J41">
            <v>39089</v>
          </cell>
          <cell r="K41">
            <v>39090</v>
          </cell>
          <cell r="L41">
            <v>39091</v>
          </cell>
          <cell r="M41">
            <v>39092</v>
          </cell>
          <cell r="N41">
            <v>39093</v>
          </cell>
          <cell r="O41">
            <v>39094</v>
          </cell>
          <cell r="P41">
            <v>39095</v>
          </cell>
          <cell r="Q41">
            <v>39096</v>
          </cell>
          <cell r="R41">
            <v>39097</v>
          </cell>
          <cell r="S41">
            <v>39098</v>
          </cell>
          <cell r="T41">
            <v>39099</v>
          </cell>
          <cell r="U41">
            <v>39100</v>
          </cell>
          <cell r="V41">
            <v>39101</v>
          </cell>
          <cell r="W41">
            <v>39102</v>
          </cell>
          <cell r="X41">
            <v>39103</v>
          </cell>
          <cell r="Y41">
            <v>39104</v>
          </cell>
          <cell r="Z41">
            <v>39105</v>
          </cell>
          <cell r="AA41">
            <v>39106</v>
          </cell>
          <cell r="AB41">
            <v>39107</v>
          </cell>
          <cell r="AC41">
            <v>39108</v>
          </cell>
          <cell r="AD41">
            <v>39109</v>
          </cell>
          <cell r="AE41">
            <v>39110</v>
          </cell>
          <cell r="AF41">
            <v>39111</v>
          </cell>
          <cell r="AG41">
            <v>39112</v>
          </cell>
          <cell r="AH41">
            <v>39113</v>
          </cell>
          <cell r="AI41">
            <v>39114</v>
          </cell>
          <cell r="AJ41">
            <v>39115</v>
          </cell>
          <cell r="AK41">
            <v>39116</v>
          </cell>
          <cell r="AL41">
            <v>39117</v>
          </cell>
          <cell r="AM41">
            <v>39118</v>
          </cell>
          <cell r="AN41">
            <v>39119</v>
          </cell>
        </row>
        <row r="42">
          <cell r="B42" t="str">
            <v>EX1002</v>
          </cell>
          <cell r="C42">
            <v>0</v>
          </cell>
          <cell r="D42">
            <v>0</v>
          </cell>
          <cell r="E42">
            <v>7.6255974462365597</v>
          </cell>
          <cell r="F42">
            <v>7.6255974462365597</v>
          </cell>
          <cell r="G42">
            <v>7.6255974462365597</v>
          </cell>
          <cell r="H42">
            <v>7.2428823924731187</v>
          </cell>
          <cell r="I42">
            <v>7.6255974462365597</v>
          </cell>
          <cell r="J42">
            <v>7.6255974462365597</v>
          </cell>
          <cell r="K42">
            <v>7.6255974462365597</v>
          </cell>
          <cell r="L42">
            <v>7.6255974462365597</v>
          </cell>
          <cell r="M42">
            <v>7.6255974462365597</v>
          </cell>
          <cell r="N42">
            <v>7.6255974462365597</v>
          </cell>
          <cell r="O42">
            <v>7.2428823924731187</v>
          </cell>
          <cell r="P42">
            <v>7.6255974462365597</v>
          </cell>
          <cell r="Q42">
            <v>7.6255974462365597</v>
          </cell>
          <cell r="R42">
            <v>7.6255974462365597</v>
          </cell>
          <cell r="S42">
            <v>7.6255974462365597</v>
          </cell>
          <cell r="T42">
            <v>7.6255974462365597</v>
          </cell>
          <cell r="U42">
            <v>7.6255974462365597</v>
          </cell>
          <cell r="V42">
            <v>7.2428823924731187</v>
          </cell>
          <cell r="W42">
            <v>7.6255974462365597</v>
          </cell>
          <cell r="X42">
            <v>7.6255974462365597</v>
          </cell>
          <cell r="Y42">
            <v>7.6255974462365597</v>
          </cell>
          <cell r="Z42">
            <v>7.6255974462365597</v>
          </cell>
          <cell r="AA42">
            <v>7.6255974462365597</v>
          </cell>
          <cell r="AB42">
            <v>7.6255974462365597</v>
          </cell>
          <cell r="AC42">
            <v>7.2428823924731187</v>
          </cell>
          <cell r="AD42">
            <v>7.6255974462365597</v>
          </cell>
          <cell r="AE42">
            <v>7.6255974462365597</v>
          </cell>
          <cell r="AF42">
            <v>7.6255974462365597</v>
          </cell>
          <cell r="AG42">
            <v>7.6255974462365597</v>
          </cell>
          <cell r="AH42">
            <v>7.6255974462365597</v>
          </cell>
          <cell r="AI42">
            <v>0</v>
          </cell>
          <cell r="AJ42">
            <v>0</v>
          </cell>
          <cell r="AK42">
            <v>0</v>
          </cell>
          <cell r="AL42">
            <v>0</v>
          </cell>
          <cell r="AM42">
            <v>0</v>
          </cell>
          <cell r="AN42">
            <v>0</v>
          </cell>
          <cell r="AO42">
            <v>227.23706317204295</v>
          </cell>
        </row>
        <row r="43">
          <cell r="B43" t="str">
            <v>EX1004</v>
          </cell>
          <cell r="D43">
            <v>0</v>
          </cell>
          <cell r="E43">
            <v>7.6255974462365597</v>
          </cell>
          <cell r="F43">
            <v>7.6255974462365597</v>
          </cell>
          <cell r="G43">
            <v>7.6255974462365597</v>
          </cell>
          <cell r="H43">
            <v>7.2428823924731187</v>
          </cell>
          <cell r="I43">
            <v>7.6255974462365597</v>
          </cell>
          <cell r="J43">
            <v>7.6255974462365597</v>
          </cell>
          <cell r="K43">
            <v>7.6255974462365597</v>
          </cell>
          <cell r="L43">
            <v>7.6255974462365597</v>
          </cell>
          <cell r="M43">
            <v>7.6255974462365597</v>
          </cell>
          <cell r="N43">
            <v>7.6255974462365597</v>
          </cell>
          <cell r="O43">
            <v>7.2428823924731187</v>
          </cell>
          <cell r="P43">
            <v>7.6255974462365597</v>
          </cell>
          <cell r="Q43">
            <v>7.6255974462365597</v>
          </cell>
          <cell r="R43">
            <v>7.6255974462365597</v>
          </cell>
          <cell r="S43">
            <v>7.6255974462365597</v>
          </cell>
          <cell r="T43">
            <v>7.6255974462365597</v>
          </cell>
          <cell r="U43">
            <v>7.6255974462365597</v>
          </cell>
          <cell r="V43">
            <v>7.2428823924731187</v>
          </cell>
          <cell r="W43">
            <v>7.6255974462365597</v>
          </cell>
          <cell r="X43">
            <v>7.6255974462365597</v>
          </cell>
          <cell r="Y43">
            <v>7.6255974462365597</v>
          </cell>
          <cell r="Z43">
            <v>7.6255974462365597</v>
          </cell>
          <cell r="AA43">
            <v>7.6255974462365597</v>
          </cell>
          <cell r="AB43">
            <v>7.6255974462365597</v>
          </cell>
          <cell r="AC43">
            <v>7.2428823924731187</v>
          </cell>
          <cell r="AD43">
            <v>7.6255974462365597</v>
          </cell>
          <cell r="AE43">
            <v>7.6255974462365597</v>
          </cell>
          <cell r="AF43">
            <v>7.6255974462365597</v>
          </cell>
          <cell r="AG43">
            <v>0</v>
          </cell>
          <cell r="AH43">
            <v>0</v>
          </cell>
          <cell r="AI43">
            <v>0</v>
          </cell>
          <cell r="AJ43">
            <v>0</v>
          </cell>
          <cell r="AK43">
            <v>0</v>
          </cell>
          <cell r="AL43">
            <v>0</v>
          </cell>
          <cell r="AM43">
            <v>0</v>
          </cell>
          <cell r="AN43">
            <v>0</v>
          </cell>
          <cell r="AO43">
            <v>211.98586827956984</v>
          </cell>
        </row>
        <row r="44">
          <cell r="AO44">
            <v>0</v>
          </cell>
        </row>
        <row r="45">
          <cell r="AO45">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otes"/>
      <sheetName val="PRODUKSI"/>
      <sheetName val="Run"/>
      <sheetName val="MA_PLANS_"/>
      <sheetName val="M_PLANS_"/>
      <sheetName val="Daily Plan"/>
      <sheetName val="ROM &amp; FC Actual"/>
      <sheetName val="sum_MSY"/>
      <sheetName val="DP Report"/>
      <sheetName val="Data B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TM_OB"/>
      <sheetName val="SCTM_OB_3SH"/>
      <sheetName val="SCTM_puasa"/>
      <sheetName val="SCTM_puasa_3SH"/>
      <sheetName val="WK#01"/>
      <sheetName val="WK#02"/>
      <sheetName val="WK#03"/>
      <sheetName val="WK#04"/>
      <sheetName val="WK#05"/>
      <sheetName val="WK#06"/>
      <sheetName val="MONTHLY"/>
      <sheetName val="ABSEN"/>
      <sheetName val="simulasi"/>
      <sheetName val="Plant"/>
      <sheetName val="bantuan"/>
      <sheetName val="Run"/>
      <sheetName val="Sheet2"/>
      <sheetName val="Sheet1"/>
      <sheetName val="sum_MSY"/>
      <sheetName val="DB "/>
      <sheetName val="Summ PRM"/>
      <sheetName val="SUM"/>
      <sheetName val="Data Base"/>
      <sheetName val="OPT_GL"/>
      <sheetName val="Project"/>
      <sheetName val="LIST"/>
      <sheetName val="Plan"/>
      <sheetName val="Safety 2"/>
      <sheetName val="DRILL_BLAST"/>
      <sheetName val="COAL"/>
      <sheetName val="Productivity"/>
      <sheetName val="ob"/>
      <sheetName val="RAIN_SILPPERY"/>
      <sheetName val="DP Report"/>
      <sheetName val="EPR MTD"/>
    </sheetNames>
    <sheetDataSet>
      <sheetData sheetId="0" refreshError="1">
        <row r="12">
          <cell r="B12" t="str">
            <v>SH4001</v>
          </cell>
          <cell r="D12">
            <v>21.389999999999997</v>
          </cell>
          <cell r="E12">
            <v>28.462518548387095</v>
          </cell>
          <cell r="F12">
            <v>28.462518548387095</v>
          </cell>
          <cell r="G12">
            <v>28.462518548387095</v>
          </cell>
          <cell r="H12">
            <v>26.625486290322581</v>
          </cell>
          <cell r="I12">
            <v>28.462518548387095</v>
          </cell>
          <cell r="J12">
            <v>28.462518548387095</v>
          </cell>
          <cell r="K12">
            <v>28.462518548387095</v>
          </cell>
          <cell r="L12">
            <v>28.462518548387095</v>
          </cell>
          <cell r="M12">
            <v>28.462518548387095</v>
          </cell>
          <cell r="N12">
            <v>28.462518548387095</v>
          </cell>
          <cell r="O12">
            <v>26.625486290322581</v>
          </cell>
          <cell r="P12">
            <v>28.462518548387095</v>
          </cell>
          <cell r="Q12">
            <v>28.462518548387095</v>
          </cell>
          <cell r="R12">
            <v>28.462518548387095</v>
          </cell>
          <cell r="S12">
            <v>28.462518548387095</v>
          </cell>
          <cell r="T12">
            <v>28.462518548387095</v>
          </cell>
          <cell r="U12">
            <v>28.462518548387095</v>
          </cell>
          <cell r="V12">
            <v>26.625486290322581</v>
          </cell>
          <cell r="W12">
            <v>28.462518548387095</v>
          </cell>
          <cell r="X12">
            <v>28.462518548387095</v>
          </cell>
          <cell r="Y12">
            <v>28.462518548387095</v>
          </cell>
          <cell r="Z12">
            <v>28.462518548387095</v>
          </cell>
          <cell r="AA12">
            <v>28.462518548387095</v>
          </cell>
          <cell r="AB12">
            <v>28.462518548387095</v>
          </cell>
          <cell r="AC12">
            <v>26.625486290322581</v>
          </cell>
          <cell r="AD12">
            <v>28.462518548387095</v>
          </cell>
          <cell r="AE12">
            <v>28.462518548387095</v>
          </cell>
          <cell r="AF12">
            <v>28.462518548387095</v>
          </cell>
          <cell r="AG12">
            <v>28.462518548387095</v>
          </cell>
          <cell r="AH12">
            <v>28.462518548387095</v>
          </cell>
          <cell r="AI12">
            <v>0</v>
          </cell>
          <cell r="AJ12">
            <v>0</v>
          </cell>
          <cell r="AK12">
            <v>0</v>
          </cell>
          <cell r="AL12">
            <v>0</v>
          </cell>
          <cell r="AM12">
            <v>0</v>
          </cell>
          <cell r="AN12">
            <v>0</v>
          </cell>
          <cell r="AO12">
            <v>867.91742741935514</v>
          </cell>
        </row>
        <row r="13">
          <cell r="B13" t="str">
            <v>SH4002</v>
          </cell>
          <cell r="D13">
            <v>0</v>
          </cell>
          <cell r="E13">
            <v>0</v>
          </cell>
          <cell r="F13">
            <v>0</v>
          </cell>
          <cell r="G13">
            <v>0</v>
          </cell>
          <cell r="H13">
            <v>0</v>
          </cell>
          <cell r="I13">
            <v>0</v>
          </cell>
          <cell r="J13">
            <v>0</v>
          </cell>
          <cell r="K13">
            <v>28.462518548387095</v>
          </cell>
          <cell r="L13">
            <v>28.462518548387095</v>
          </cell>
          <cell r="M13">
            <v>28.462518548387095</v>
          </cell>
          <cell r="N13">
            <v>28.462518548387095</v>
          </cell>
          <cell r="O13">
            <v>26.625486290322581</v>
          </cell>
          <cell r="P13">
            <v>28.462518548387095</v>
          </cell>
          <cell r="Q13">
            <v>28.462518548387095</v>
          </cell>
          <cell r="R13">
            <v>28.462518548387095</v>
          </cell>
          <cell r="S13">
            <v>28.462518548387095</v>
          </cell>
          <cell r="T13">
            <v>28.462518548387095</v>
          </cell>
          <cell r="U13">
            <v>28.462518548387095</v>
          </cell>
          <cell r="V13">
            <v>26.625486290322581</v>
          </cell>
          <cell r="W13">
            <v>28.462518548387095</v>
          </cell>
          <cell r="X13">
            <v>28.462518548387095</v>
          </cell>
          <cell r="Y13">
            <v>28.462518548387095</v>
          </cell>
          <cell r="Z13">
            <v>28.462518548387095</v>
          </cell>
          <cell r="AA13">
            <v>28.462518548387095</v>
          </cell>
          <cell r="AB13">
            <v>28.462518548387095</v>
          </cell>
          <cell r="AC13">
            <v>26.625486290322581</v>
          </cell>
          <cell r="AD13">
            <v>28.462518548387095</v>
          </cell>
          <cell r="AE13">
            <v>28.462518548387095</v>
          </cell>
          <cell r="AF13">
            <v>28.462518548387095</v>
          </cell>
          <cell r="AG13">
            <v>28.462518548387095</v>
          </cell>
          <cell r="AH13">
            <v>28.462518548387095</v>
          </cell>
          <cell r="AI13">
            <v>0</v>
          </cell>
          <cell r="AJ13">
            <v>0</v>
          </cell>
          <cell r="AK13">
            <v>0</v>
          </cell>
          <cell r="AL13">
            <v>0</v>
          </cell>
          <cell r="AM13">
            <v>0</v>
          </cell>
          <cell r="AN13">
            <v>0</v>
          </cell>
          <cell r="AO13">
            <v>677.58934838709706</v>
          </cell>
        </row>
        <row r="14">
          <cell r="B14" t="str">
            <v>SH304</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20.141523689516127</v>
          </cell>
          <cell r="U14">
            <v>20.141523689516127</v>
          </cell>
          <cell r="V14">
            <v>19.130656754032259</v>
          </cell>
          <cell r="W14">
            <v>20.141523689516127</v>
          </cell>
          <cell r="X14">
            <v>20.141523689516127</v>
          </cell>
          <cell r="Y14">
            <v>20.141523689516127</v>
          </cell>
          <cell r="Z14">
            <v>20.141523689516127</v>
          </cell>
          <cell r="AA14">
            <v>20.141523689516127</v>
          </cell>
          <cell r="AB14">
            <v>20.141523689516127</v>
          </cell>
          <cell r="AC14">
            <v>19.130656754032259</v>
          </cell>
          <cell r="AD14">
            <v>20.141523689516127</v>
          </cell>
          <cell r="AE14">
            <v>20.141523689516127</v>
          </cell>
          <cell r="AF14">
            <v>20.141523689516127</v>
          </cell>
          <cell r="AG14">
            <v>20.141523689516127</v>
          </cell>
          <cell r="AH14">
            <v>20.141523689516127</v>
          </cell>
          <cell r="AI14">
            <v>0</v>
          </cell>
          <cell r="AJ14">
            <v>0</v>
          </cell>
          <cell r="AK14">
            <v>0</v>
          </cell>
          <cell r="AL14">
            <v>0</v>
          </cell>
          <cell r="AM14">
            <v>0</v>
          </cell>
          <cell r="AN14">
            <v>0</v>
          </cell>
          <cell r="AO14">
            <v>300.10112147177421</v>
          </cell>
        </row>
        <row r="15">
          <cell r="B15" t="str">
            <v>SH305</v>
          </cell>
          <cell r="D15">
            <v>0</v>
          </cell>
          <cell r="E15">
            <v>0</v>
          </cell>
          <cell r="F15">
            <v>0</v>
          </cell>
          <cell r="G15">
            <v>0</v>
          </cell>
          <cell r="H15">
            <v>0</v>
          </cell>
          <cell r="I15">
            <v>0</v>
          </cell>
          <cell r="J15">
            <v>0</v>
          </cell>
          <cell r="K15">
            <v>20.141523689516127</v>
          </cell>
          <cell r="L15">
            <v>20.141523689516127</v>
          </cell>
          <cell r="M15">
            <v>20.141523689516127</v>
          </cell>
          <cell r="N15">
            <v>20.141523689516127</v>
          </cell>
          <cell r="O15">
            <v>19.130656754032259</v>
          </cell>
          <cell r="P15">
            <v>20.141523689516127</v>
          </cell>
          <cell r="Q15">
            <v>20.141523689516127</v>
          </cell>
          <cell r="R15">
            <v>20.141523689516127</v>
          </cell>
          <cell r="S15">
            <v>20.141523689516127</v>
          </cell>
          <cell r="T15">
            <v>20.141523689516127</v>
          </cell>
          <cell r="U15">
            <v>20.141523689516127</v>
          </cell>
          <cell r="V15">
            <v>19.130656754032259</v>
          </cell>
          <cell r="W15">
            <v>20.141523689516127</v>
          </cell>
          <cell r="X15">
            <v>20.141523689516127</v>
          </cell>
          <cell r="Y15">
            <v>20.141523689516127</v>
          </cell>
          <cell r="Z15">
            <v>20.141523689516127</v>
          </cell>
          <cell r="AA15">
            <v>20.141523689516127</v>
          </cell>
          <cell r="AB15">
            <v>20.141523689516127</v>
          </cell>
          <cell r="AC15">
            <v>19.130656754032259</v>
          </cell>
          <cell r="AD15">
            <v>20.141523689516127</v>
          </cell>
          <cell r="AE15">
            <v>20.141523689516127</v>
          </cell>
          <cell r="AF15">
            <v>20.141523689516127</v>
          </cell>
          <cell r="AG15">
            <v>20.141523689516127</v>
          </cell>
          <cell r="AH15">
            <v>20.141523689516127</v>
          </cell>
          <cell r="AI15">
            <v>0</v>
          </cell>
          <cell r="AJ15">
            <v>0</v>
          </cell>
          <cell r="AK15">
            <v>0</v>
          </cell>
          <cell r="AL15">
            <v>0</v>
          </cell>
          <cell r="AM15">
            <v>0</v>
          </cell>
          <cell r="AN15">
            <v>0</v>
          </cell>
          <cell r="AO15">
            <v>480.36396774193554</v>
          </cell>
        </row>
        <row r="16">
          <cell r="B16" t="str">
            <v>SH306</v>
          </cell>
          <cell r="D16">
            <v>13.284000000000001</v>
          </cell>
          <cell r="E16">
            <v>20.141523689516127</v>
          </cell>
          <cell r="F16">
            <v>20.141523689516127</v>
          </cell>
          <cell r="G16">
            <v>20.141523689516127</v>
          </cell>
          <cell r="H16">
            <v>19.130656754032259</v>
          </cell>
          <cell r="I16">
            <v>20.141523689516127</v>
          </cell>
          <cell r="J16">
            <v>20.141523689516127</v>
          </cell>
          <cell r="K16">
            <v>20.141523689516127</v>
          </cell>
          <cell r="L16">
            <v>20.141523689516127</v>
          </cell>
          <cell r="M16">
            <v>20.141523689516127</v>
          </cell>
          <cell r="N16">
            <v>20.141523689516127</v>
          </cell>
          <cell r="O16">
            <v>19.130656754032259</v>
          </cell>
          <cell r="P16">
            <v>20.141523689516127</v>
          </cell>
          <cell r="Q16">
            <v>20.141523689516127</v>
          </cell>
          <cell r="R16">
            <v>20.141523689516127</v>
          </cell>
          <cell r="S16">
            <v>20.141523689516127</v>
          </cell>
          <cell r="T16">
            <v>20.141523689516127</v>
          </cell>
          <cell r="U16">
            <v>20.141523689516127</v>
          </cell>
          <cell r="V16">
            <v>19.130656754032259</v>
          </cell>
          <cell r="W16">
            <v>20.141523689516127</v>
          </cell>
          <cell r="X16">
            <v>20.141523689516127</v>
          </cell>
          <cell r="Y16">
            <v>20.141523689516127</v>
          </cell>
          <cell r="Z16">
            <v>20.141523689516127</v>
          </cell>
          <cell r="AA16">
            <v>20.141523689516127</v>
          </cell>
          <cell r="AB16">
            <v>20.141523689516127</v>
          </cell>
          <cell r="AC16">
            <v>19.130656754032259</v>
          </cell>
          <cell r="AD16">
            <v>20.141523689516127</v>
          </cell>
          <cell r="AE16">
            <v>20.141523689516127</v>
          </cell>
          <cell r="AF16">
            <v>20.141523689516127</v>
          </cell>
          <cell r="AG16">
            <v>20.141523689516127</v>
          </cell>
          <cell r="AH16">
            <v>20.141523689516127</v>
          </cell>
          <cell r="AI16">
            <v>0</v>
          </cell>
          <cell r="AJ16">
            <v>0</v>
          </cell>
          <cell r="AK16">
            <v>0</v>
          </cell>
          <cell r="AL16">
            <v>0</v>
          </cell>
          <cell r="AM16">
            <v>0</v>
          </cell>
          <cell r="AN16">
            <v>0</v>
          </cell>
          <cell r="AO16">
            <v>613.4862429435484</v>
          </cell>
        </row>
        <row r="17">
          <cell r="B17" t="str">
            <v>EX708</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row>
        <row r="18">
          <cell r="B18" t="str">
            <v>EX709</v>
          </cell>
          <cell r="D18">
            <v>0</v>
          </cell>
          <cell r="E18">
            <v>0</v>
          </cell>
          <cell r="F18">
            <v>0</v>
          </cell>
          <cell r="G18">
            <v>14.331149983198927</v>
          </cell>
          <cell r="H18">
            <v>13.611895278897849</v>
          </cell>
          <cell r="I18">
            <v>14.331149983198927</v>
          </cell>
          <cell r="J18">
            <v>14.331149983198927</v>
          </cell>
          <cell r="K18">
            <v>14.331149983198927</v>
          </cell>
          <cell r="L18">
            <v>14.331149983198927</v>
          </cell>
          <cell r="M18">
            <v>14.331149983198927</v>
          </cell>
          <cell r="N18">
            <v>14.331149983198927</v>
          </cell>
          <cell r="O18">
            <v>13.611895278897849</v>
          </cell>
          <cell r="P18">
            <v>14.331149983198927</v>
          </cell>
          <cell r="Q18">
            <v>14.331149983198927</v>
          </cell>
          <cell r="R18">
            <v>14.331149983198927</v>
          </cell>
          <cell r="S18">
            <v>14.331149983198927</v>
          </cell>
          <cell r="T18">
            <v>14.331149983198927</v>
          </cell>
          <cell r="U18">
            <v>14.331149983198927</v>
          </cell>
          <cell r="V18">
            <v>13.611895278897849</v>
          </cell>
          <cell r="W18">
            <v>14.331149983198927</v>
          </cell>
          <cell r="X18">
            <v>14.331149983198927</v>
          </cell>
          <cell r="Y18">
            <v>14.331149983198927</v>
          </cell>
          <cell r="Z18">
            <v>14.331149983198927</v>
          </cell>
          <cell r="AA18">
            <v>14.331149983198927</v>
          </cell>
          <cell r="AB18">
            <v>14.331149983198927</v>
          </cell>
          <cell r="AC18">
            <v>13.611895278897849</v>
          </cell>
          <cell r="AD18">
            <v>14.331149983198927</v>
          </cell>
          <cell r="AE18">
            <v>14.331149983198927</v>
          </cell>
          <cell r="AF18">
            <v>14.331149983198927</v>
          </cell>
          <cell r="AG18">
            <v>14.331149983198927</v>
          </cell>
          <cell r="AH18">
            <v>14.331149983198927</v>
          </cell>
          <cell r="AI18">
            <v>0</v>
          </cell>
          <cell r="AJ18">
            <v>0</v>
          </cell>
          <cell r="AK18">
            <v>0</v>
          </cell>
          <cell r="AL18">
            <v>0</v>
          </cell>
          <cell r="AM18">
            <v>0</v>
          </cell>
          <cell r="AN18">
            <v>0</v>
          </cell>
          <cell r="AO18">
            <v>398.39518071236586</v>
          </cell>
        </row>
        <row r="19">
          <cell r="B19" t="str">
            <v>EX710</v>
          </cell>
          <cell r="D19">
            <v>11.166458333333333</v>
          </cell>
          <cell r="E19">
            <v>14.858603433019713</v>
          </cell>
          <cell r="F19">
            <v>14.858603433019713</v>
          </cell>
          <cell r="G19">
            <v>14.858603433019713</v>
          </cell>
          <cell r="H19">
            <v>13.89959716061828</v>
          </cell>
          <cell r="I19">
            <v>14.858603433019713</v>
          </cell>
          <cell r="J19">
            <v>14.858603433019713</v>
          </cell>
          <cell r="K19">
            <v>14.858603433019713</v>
          </cell>
          <cell r="L19">
            <v>14.858603433019713</v>
          </cell>
          <cell r="M19">
            <v>14.858603433019713</v>
          </cell>
          <cell r="N19">
            <v>14.858603433019713</v>
          </cell>
          <cell r="O19">
            <v>13.89959716061828</v>
          </cell>
          <cell r="P19">
            <v>14.858603433019713</v>
          </cell>
          <cell r="Q19">
            <v>14.858603433019713</v>
          </cell>
          <cell r="R19">
            <v>14.858603433019713</v>
          </cell>
          <cell r="S19">
            <v>14.858603433019713</v>
          </cell>
          <cell r="T19">
            <v>14.858603433019713</v>
          </cell>
          <cell r="U19">
            <v>14.858603433019713</v>
          </cell>
          <cell r="V19">
            <v>13.89959716061828</v>
          </cell>
          <cell r="W19">
            <v>14.858603433019713</v>
          </cell>
          <cell r="X19">
            <v>14.858603433019713</v>
          </cell>
          <cell r="Y19">
            <v>14.858603433019713</v>
          </cell>
          <cell r="Z19">
            <v>14.858603433019713</v>
          </cell>
          <cell r="AA19">
            <v>14.858603433019713</v>
          </cell>
          <cell r="AB19">
            <v>14.858603433019713</v>
          </cell>
          <cell r="AC19">
            <v>13.89959716061828</v>
          </cell>
          <cell r="AD19">
            <v>14.858603433019713</v>
          </cell>
          <cell r="AE19">
            <v>14.858603433019713</v>
          </cell>
          <cell r="AF19">
            <v>14.858603433019713</v>
          </cell>
          <cell r="AG19">
            <v>14.858603433019713</v>
          </cell>
          <cell r="AH19">
            <v>14.858603433019713</v>
          </cell>
          <cell r="AI19">
            <v>0</v>
          </cell>
          <cell r="AJ19">
            <v>0</v>
          </cell>
          <cell r="AK19">
            <v>0</v>
          </cell>
          <cell r="AL19">
            <v>0</v>
          </cell>
          <cell r="AM19">
            <v>0</v>
          </cell>
          <cell r="AN19">
            <v>0</v>
          </cell>
          <cell r="AO19">
            <v>453.08853623431889</v>
          </cell>
        </row>
        <row r="20">
          <cell r="B20" t="str">
            <v>EX711</v>
          </cell>
          <cell r="D20">
            <v>0</v>
          </cell>
          <cell r="E20">
            <v>0</v>
          </cell>
          <cell r="F20">
            <v>0</v>
          </cell>
          <cell r="G20">
            <v>0</v>
          </cell>
          <cell r="H20">
            <v>0</v>
          </cell>
          <cell r="I20">
            <v>0</v>
          </cell>
          <cell r="J20">
            <v>0</v>
          </cell>
          <cell r="K20">
            <v>0</v>
          </cell>
          <cell r="L20">
            <v>0</v>
          </cell>
          <cell r="M20">
            <v>0</v>
          </cell>
          <cell r="N20">
            <v>0</v>
          </cell>
          <cell r="O20">
            <v>13.611895278897849</v>
          </cell>
          <cell r="P20">
            <v>14.331149983198927</v>
          </cell>
          <cell r="Q20">
            <v>14.331149983198927</v>
          </cell>
          <cell r="R20">
            <v>14.331149983198927</v>
          </cell>
          <cell r="S20">
            <v>14.331149983198927</v>
          </cell>
          <cell r="T20">
            <v>14.331149983198927</v>
          </cell>
          <cell r="U20">
            <v>14.331149983198927</v>
          </cell>
          <cell r="V20">
            <v>13.611895278897849</v>
          </cell>
          <cell r="W20">
            <v>14.331149983198927</v>
          </cell>
          <cell r="X20">
            <v>14.331149983198927</v>
          </cell>
          <cell r="Y20">
            <v>14.331149983198927</v>
          </cell>
          <cell r="Z20">
            <v>14.331149983198927</v>
          </cell>
          <cell r="AA20">
            <v>14.331149983198927</v>
          </cell>
          <cell r="AB20">
            <v>14.331149983198927</v>
          </cell>
          <cell r="AC20">
            <v>13.611895278897849</v>
          </cell>
          <cell r="AD20">
            <v>14.331149983198927</v>
          </cell>
          <cell r="AE20">
            <v>14.858603433019713</v>
          </cell>
          <cell r="AF20">
            <v>14.331149983198927</v>
          </cell>
          <cell r="AG20">
            <v>14.331149983198927</v>
          </cell>
          <cell r="AH20">
            <v>14.331149983198927</v>
          </cell>
          <cell r="AI20">
            <v>0</v>
          </cell>
          <cell r="AJ20">
            <v>0</v>
          </cell>
          <cell r="AK20">
            <v>0</v>
          </cell>
          <cell r="AL20">
            <v>0</v>
          </cell>
          <cell r="AM20">
            <v>0</v>
          </cell>
          <cell r="AN20">
            <v>0</v>
          </cell>
          <cell r="AO20">
            <v>284.99268900089618</v>
          </cell>
        </row>
        <row r="21">
          <cell r="B21" t="str">
            <v>EX1001</v>
          </cell>
          <cell r="D21">
            <v>5.0293333333333337</v>
          </cell>
          <cell r="E21">
            <v>7.6255974462365597</v>
          </cell>
          <cell r="F21">
            <v>7.6255974462365597</v>
          </cell>
          <cell r="G21">
            <v>7.6255974462365597</v>
          </cell>
          <cell r="H21">
            <v>7.2428823924731187</v>
          </cell>
          <cell r="I21">
            <v>7.6255974462365597</v>
          </cell>
          <cell r="J21">
            <v>7.6255974462365597</v>
          </cell>
          <cell r="K21">
            <v>7.6255974462365597</v>
          </cell>
          <cell r="L21">
            <v>7.6255974462365597</v>
          </cell>
          <cell r="M21">
            <v>7.6255974462365597</v>
          </cell>
          <cell r="N21">
            <v>7.6255974462365597</v>
          </cell>
          <cell r="O21">
            <v>7.2428823924731187</v>
          </cell>
          <cell r="P21">
            <v>7.6255974462365597</v>
          </cell>
          <cell r="Q21">
            <v>7.6255974462365597</v>
          </cell>
          <cell r="R21">
            <v>7.6255974462365597</v>
          </cell>
          <cell r="S21">
            <v>7.6255974462365597</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118.64786491935482</v>
          </cell>
        </row>
        <row r="22">
          <cell r="B22" t="str">
            <v>EX1006</v>
          </cell>
          <cell r="D22">
            <v>5.0293333333333337</v>
          </cell>
          <cell r="E22">
            <v>7.6255974462365597</v>
          </cell>
          <cell r="F22">
            <v>7.6255974462365597</v>
          </cell>
          <cell r="G22">
            <v>7.6255974462365597</v>
          </cell>
          <cell r="H22">
            <v>7.2428823924731187</v>
          </cell>
          <cell r="I22">
            <v>7.6255974462365597</v>
          </cell>
          <cell r="J22">
            <v>7.6255974462365597</v>
          </cell>
          <cell r="K22">
            <v>7.6255974462365597</v>
          </cell>
          <cell r="L22">
            <v>7.6255974462365597</v>
          </cell>
          <cell r="M22">
            <v>7.6255974462365597</v>
          </cell>
          <cell r="N22">
            <v>7.6255974462365597</v>
          </cell>
          <cell r="O22">
            <v>7.2428823924731187</v>
          </cell>
          <cell r="P22">
            <v>7.6255974462365597</v>
          </cell>
          <cell r="Q22">
            <v>7.6255974462365597</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103.39667002688171</v>
          </cell>
        </row>
        <row r="23">
          <cell r="B23" t="str">
            <v>EX1008</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O23">
            <v>0</v>
          </cell>
        </row>
        <row r="24">
          <cell r="B24" t="str">
            <v>EX1013</v>
          </cell>
          <cell r="D24">
            <v>5.0293333333333337</v>
          </cell>
          <cell r="E24">
            <v>7.6255974462365597</v>
          </cell>
          <cell r="F24">
            <v>7.6255974462365597</v>
          </cell>
          <cell r="G24">
            <v>7.6255974462365597</v>
          </cell>
          <cell r="H24">
            <v>7.2428823924731187</v>
          </cell>
          <cell r="I24">
            <v>7.6255974462365597</v>
          </cell>
          <cell r="J24">
            <v>7.6255974462365597</v>
          </cell>
          <cell r="K24">
            <v>7.6255974462365597</v>
          </cell>
          <cell r="L24">
            <v>7.6255974462365597</v>
          </cell>
          <cell r="M24">
            <v>7.6255974462365597</v>
          </cell>
          <cell r="N24">
            <v>7.6255974462365597</v>
          </cell>
          <cell r="O24">
            <v>7.2428823924731187</v>
          </cell>
          <cell r="P24">
            <v>7.6255974462365597</v>
          </cell>
          <cell r="Q24">
            <v>7.6255974462365597</v>
          </cell>
          <cell r="R24">
            <v>7.6255974462365597</v>
          </cell>
          <cell r="S24">
            <v>7.6255974462365597</v>
          </cell>
          <cell r="T24">
            <v>7.6255974462365597</v>
          </cell>
          <cell r="U24">
            <v>7.6255974462365597</v>
          </cell>
          <cell r="V24">
            <v>7.2428823924731187</v>
          </cell>
          <cell r="W24">
            <v>7.6255974462365597</v>
          </cell>
          <cell r="X24">
            <v>7.6255974462365597</v>
          </cell>
          <cell r="Y24">
            <v>7.6255974462365597</v>
          </cell>
          <cell r="Z24">
            <v>7.6255974462365597</v>
          </cell>
          <cell r="AA24">
            <v>7.6255974462365597</v>
          </cell>
          <cell r="AB24">
            <v>7.6255974462365597</v>
          </cell>
          <cell r="AC24">
            <v>7.2428823924731187</v>
          </cell>
          <cell r="AD24">
            <v>7.6255974462365597</v>
          </cell>
          <cell r="AE24">
            <v>7.6255974462365597</v>
          </cell>
          <cell r="AF24">
            <v>7.6255974462365597</v>
          </cell>
          <cell r="AG24">
            <v>7.6255974462365597</v>
          </cell>
          <cell r="AH24">
            <v>7.6255974462365597</v>
          </cell>
          <cell r="AI24">
            <v>0</v>
          </cell>
          <cell r="AJ24">
            <v>0</v>
          </cell>
          <cell r="AK24">
            <v>0</v>
          </cell>
          <cell r="AL24">
            <v>0</v>
          </cell>
          <cell r="AO24">
            <v>232.26639650537626</v>
          </cell>
        </row>
        <row r="25">
          <cell r="B25" t="str">
            <v>EX1014</v>
          </cell>
          <cell r="D25">
            <v>5.0293333333333337</v>
          </cell>
          <cell r="E25">
            <v>7.6255974462365597</v>
          </cell>
          <cell r="F25">
            <v>7.6255974462365597</v>
          </cell>
          <cell r="G25">
            <v>7.6255974462365597</v>
          </cell>
          <cell r="H25">
            <v>7.2428823924731187</v>
          </cell>
          <cell r="I25">
            <v>7.6255974462365597</v>
          </cell>
          <cell r="J25">
            <v>7.6255974462365597</v>
          </cell>
          <cell r="K25">
            <v>7.6255974462365597</v>
          </cell>
          <cell r="L25">
            <v>7.6255974462365597</v>
          </cell>
          <cell r="M25">
            <v>7.6255974462365597</v>
          </cell>
          <cell r="N25">
            <v>7.6255974462365597</v>
          </cell>
          <cell r="O25">
            <v>7.2428823924731187</v>
          </cell>
          <cell r="P25">
            <v>7.6255974462365597</v>
          </cell>
          <cell r="Q25">
            <v>7.6255974462365597</v>
          </cell>
          <cell r="R25">
            <v>7.6255974462365597</v>
          </cell>
          <cell r="S25">
            <v>7.6255974462365597</v>
          </cell>
          <cell r="T25">
            <v>7.6255974462365597</v>
          </cell>
          <cell r="U25">
            <v>7.6255974462365597</v>
          </cell>
          <cell r="V25">
            <v>7.2428823924731187</v>
          </cell>
          <cell r="W25">
            <v>7.6255974462365597</v>
          </cell>
          <cell r="X25">
            <v>7.6255974462365597</v>
          </cell>
          <cell r="Y25">
            <v>7.6255974462365597</v>
          </cell>
          <cell r="Z25">
            <v>7.6255974462365597</v>
          </cell>
          <cell r="AA25">
            <v>7.6255974462365597</v>
          </cell>
          <cell r="AB25">
            <v>7.6255974462365597</v>
          </cell>
          <cell r="AC25">
            <v>7.2428823924731187</v>
          </cell>
          <cell r="AD25">
            <v>7.6255974462365597</v>
          </cell>
          <cell r="AE25">
            <v>7.6255974462365597</v>
          </cell>
          <cell r="AF25">
            <v>7.6255974462365597</v>
          </cell>
          <cell r="AG25">
            <v>7.6255974462365597</v>
          </cell>
          <cell r="AH25">
            <v>7.6255974462365597</v>
          </cell>
          <cell r="AI25">
            <v>0</v>
          </cell>
          <cell r="AJ25">
            <v>0</v>
          </cell>
          <cell r="AK25">
            <v>0</v>
          </cell>
          <cell r="AO25">
            <v>232.26639650537626</v>
          </cell>
        </row>
        <row r="26">
          <cell r="B26" t="str">
            <v>EX577</v>
          </cell>
          <cell r="D26">
            <v>3.0176000000000003</v>
          </cell>
          <cell r="E26">
            <v>4.5753584677419354</v>
          </cell>
          <cell r="F26">
            <v>4.5753584677419354</v>
          </cell>
          <cell r="G26">
            <v>4.5753584677419354</v>
          </cell>
          <cell r="H26">
            <v>4.3457294354838716</v>
          </cell>
          <cell r="I26">
            <v>4.5753584677419354</v>
          </cell>
          <cell r="J26">
            <v>4.5753584677419354</v>
          </cell>
          <cell r="K26">
            <v>4.5753584677419354</v>
          </cell>
          <cell r="L26">
            <v>4.5753584677419354</v>
          </cell>
          <cell r="M26">
            <v>4.5753584677419354</v>
          </cell>
          <cell r="N26">
            <v>4.5753584677419354</v>
          </cell>
          <cell r="O26">
            <v>4.3457294354838716</v>
          </cell>
          <cell r="P26">
            <v>4.5753584677419354</v>
          </cell>
          <cell r="Q26">
            <v>4.5753584677419354</v>
          </cell>
          <cell r="R26">
            <v>4.5753584677419354</v>
          </cell>
          <cell r="S26">
            <v>4.5753584677419354</v>
          </cell>
          <cell r="T26">
            <v>4.5753584677419354</v>
          </cell>
          <cell r="U26">
            <v>4.5753584677419354</v>
          </cell>
          <cell r="V26">
            <v>4.3457294354838716</v>
          </cell>
          <cell r="W26">
            <v>4.5753584677419354</v>
          </cell>
          <cell r="X26">
            <v>4.5753584677419354</v>
          </cell>
          <cell r="Y26">
            <v>4.5753584677419354</v>
          </cell>
          <cell r="Z26">
            <v>4.5753584677419354</v>
          </cell>
          <cell r="AA26">
            <v>4.5753584677419354</v>
          </cell>
          <cell r="AB26">
            <v>4.5753584677419354</v>
          </cell>
          <cell r="AC26">
            <v>4.3457294354838716</v>
          </cell>
          <cell r="AD26">
            <v>4.5753584677419354</v>
          </cell>
          <cell r="AE26">
            <v>4.5753584677419354</v>
          </cell>
          <cell r="AF26">
            <v>4.5753584677419354</v>
          </cell>
          <cell r="AG26">
            <v>4.5753584677419354</v>
          </cell>
          <cell r="AH26">
            <v>4.5753584677419354</v>
          </cell>
          <cell r="AI26">
            <v>0</v>
          </cell>
          <cell r="AJ26">
            <v>0</v>
          </cell>
          <cell r="AK26">
            <v>0</v>
          </cell>
          <cell r="AL26">
            <v>0</v>
          </cell>
          <cell r="AM26">
            <v>0</v>
          </cell>
          <cell r="AN26">
            <v>0</v>
          </cell>
          <cell r="AO26">
            <v>139.35983790322581</v>
          </cell>
        </row>
        <row r="27">
          <cell r="B27" t="str">
            <v>EX578</v>
          </cell>
          <cell r="D27">
            <v>5.0293333333333337</v>
          </cell>
          <cell r="E27">
            <v>7.6255974462365597</v>
          </cell>
          <cell r="F27">
            <v>4.5753584677419354</v>
          </cell>
          <cell r="G27">
            <v>4.5753584677419354</v>
          </cell>
          <cell r="H27">
            <v>4.3457294354838716</v>
          </cell>
          <cell r="I27">
            <v>4.5753584677419354</v>
          </cell>
          <cell r="J27">
            <v>4.5753584677419354</v>
          </cell>
          <cell r="K27">
            <v>4.5753584677419354</v>
          </cell>
          <cell r="L27">
            <v>4.5753584677419354</v>
          </cell>
          <cell r="M27">
            <v>4.5753584677419354</v>
          </cell>
          <cell r="N27">
            <v>4.5753584677419354</v>
          </cell>
          <cell r="O27">
            <v>4.3457294354838716</v>
          </cell>
          <cell r="P27">
            <v>4.5753584677419354</v>
          </cell>
          <cell r="Q27">
            <v>4.5753584677419354</v>
          </cell>
          <cell r="R27">
            <v>4.5753584677419354</v>
          </cell>
          <cell r="S27">
            <v>4.5753584677419354</v>
          </cell>
          <cell r="T27">
            <v>4.5753584677419354</v>
          </cell>
          <cell r="U27">
            <v>4.5753584677419354</v>
          </cell>
          <cell r="V27">
            <v>4.3457294354838716</v>
          </cell>
          <cell r="W27">
            <v>4.5753584677419354</v>
          </cell>
          <cell r="X27">
            <v>4.5753584677419354</v>
          </cell>
          <cell r="Y27">
            <v>4.5753584677419354</v>
          </cell>
          <cell r="Z27">
            <v>4.5753584677419354</v>
          </cell>
          <cell r="AA27">
            <v>4.5753584677419354</v>
          </cell>
          <cell r="AB27">
            <v>4.5753584677419354</v>
          </cell>
          <cell r="AC27">
            <v>4.3457294354838716</v>
          </cell>
          <cell r="AD27">
            <v>4.5753584677419354</v>
          </cell>
          <cell r="AE27">
            <v>4.5753584677419354</v>
          </cell>
          <cell r="AF27">
            <v>4.5753584677419354</v>
          </cell>
          <cell r="AG27">
            <v>4.5753584677419354</v>
          </cell>
          <cell r="AH27">
            <v>4.5753584677419354</v>
          </cell>
          <cell r="AI27">
            <v>0</v>
          </cell>
          <cell r="AJ27">
            <v>0</v>
          </cell>
          <cell r="AK27">
            <v>0</v>
          </cell>
          <cell r="AL27">
            <v>0</v>
          </cell>
          <cell r="AM27">
            <v>0</v>
          </cell>
          <cell r="AN27">
            <v>0</v>
          </cell>
          <cell r="AO27">
            <v>144.42181021505377</v>
          </cell>
        </row>
        <row r="28">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row>
        <row r="29">
          <cell r="B29" t="str">
            <v>TOTAL</v>
          </cell>
          <cell r="C29">
            <v>0</v>
          </cell>
          <cell r="D29">
            <v>74.004725000000008</v>
          </cell>
          <cell r="E29">
            <v>106.16599136984765</v>
          </cell>
          <cell r="F29">
            <v>103.11575239135303</v>
          </cell>
          <cell r="G29">
            <v>117.44690237455195</v>
          </cell>
          <cell r="H29">
            <v>110.93062392473121</v>
          </cell>
          <cell r="I29">
            <v>117.44690237455195</v>
          </cell>
          <cell r="J29">
            <v>117.44690237455195</v>
          </cell>
          <cell r="K29">
            <v>166.05094461245517</v>
          </cell>
          <cell r="L29">
            <v>166.05094461245517</v>
          </cell>
          <cell r="M29">
            <v>166.05094461245517</v>
          </cell>
          <cell r="N29">
            <v>166.05094461245517</v>
          </cell>
          <cell r="O29">
            <v>170.29866224798388</v>
          </cell>
          <cell r="P29">
            <v>180.38209459565411</v>
          </cell>
          <cell r="Q29">
            <v>180.38209459565411</v>
          </cell>
          <cell r="R29">
            <v>172.75649714941756</v>
          </cell>
          <cell r="S29">
            <v>172.75649714941756</v>
          </cell>
          <cell r="T29">
            <v>185.27242339269714</v>
          </cell>
          <cell r="U29">
            <v>185.27242339269714</v>
          </cell>
          <cell r="V29">
            <v>174.9435542170699</v>
          </cell>
          <cell r="W29">
            <v>185.27242339269714</v>
          </cell>
          <cell r="X29">
            <v>185.27242339269714</v>
          </cell>
          <cell r="Y29">
            <v>185.27242339269714</v>
          </cell>
          <cell r="Z29">
            <v>185.27242339269714</v>
          </cell>
          <cell r="AA29">
            <v>185.27242339269714</v>
          </cell>
          <cell r="AB29">
            <v>185.27242339269714</v>
          </cell>
          <cell r="AC29">
            <v>174.9435542170699</v>
          </cell>
          <cell r="AD29">
            <v>185.27242339269714</v>
          </cell>
          <cell r="AE29">
            <v>185.7998768425179</v>
          </cell>
          <cell r="AF29">
            <v>185.27242339269714</v>
          </cell>
          <cell r="AG29">
            <v>185.27242339269714</v>
          </cell>
          <cell r="AH29">
            <v>185.27242339269714</v>
          </cell>
          <cell r="AI29">
            <v>0</v>
          </cell>
          <cell r="AJ29">
            <v>0</v>
          </cell>
          <cell r="AK29">
            <v>0</v>
          </cell>
          <cell r="AL29">
            <v>0</v>
          </cell>
          <cell r="AM29">
            <v>0</v>
          </cell>
          <cell r="AN29">
            <v>0</v>
          </cell>
          <cell r="AO29">
            <v>5046.2934899865586</v>
          </cell>
        </row>
        <row r="30">
          <cell r="B30" t="str">
            <v>TOTAL</v>
          </cell>
          <cell r="C30">
            <v>0</v>
          </cell>
          <cell r="D30">
            <v>74.004725000000008</v>
          </cell>
          <cell r="E30">
            <v>106.16599136984765</v>
          </cell>
          <cell r="F30">
            <v>103.11575239135303</v>
          </cell>
          <cell r="G30">
            <v>117.44690237455195</v>
          </cell>
          <cell r="H30">
            <v>110.93062392473121</v>
          </cell>
          <cell r="I30">
            <v>117.44690237455195</v>
          </cell>
          <cell r="J30">
            <v>117.44690237455195</v>
          </cell>
          <cell r="K30">
            <v>166.05094461245517</v>
          </cell>
          <cell r="L30">
            <v>166.05094461245517</v>
          </cell>
          <cell r="M30">
            <v>166.05094461245517</v>
          </cell>
          <cell r="N30">
            <v>166.05094461245517</v>
          </cell>
          <cell r="O30">
            <v>170.29866224798388</v>
          </cell>
          <cell r="P30">
            <v>180.38209459565411</v>
          </cell>
          <cell r="Q30">
            <v>180.38209459565411</v>
          </cell>
          <cell r="R30">
            <v>172.75649714941756</v>
          </cell>
          <cell r="S30">
            <v>172.75649714941756</v>
          </cell>
          <cell r="T30">
            <v>185.27242339269714</v>
          </cell>
          <cell r="U30">
            <v>185.27242339269714</v>
          </cell>
          <cell r="V30">
            <v>174.9435542170699</v>
          </cell>
          <cell r="W30">
            <v>185.27242339269714</v>
          </cell>
          <cell r="X30">
            <v>185.27242339269714</v>
          </cell>
          <cell r="Y30">
            <v>185.27242339269714</v>
          </cell>
          <cell r="Z30">
            <v>185.27242339269714</v>
          </cell>
          <cell r="AA30">
            <v>185.27242339269714</v>
          </cell>
          <cell r="AB30">
            <v>185.27242339269714</v>
          </cell>
          <cell r="AC30">
            <v>174.9435542170699</v>
          </cell>
          <cell r="AD30">
            <v>185.27242339269714</v>
          </cell>
          <cell r="AE30">
            <v>185.7998768425179</v>
          </cell>
          <cell r="AF30">
            <v>185.27242339269714</v>
          </cell>
          <cell r="AG30">
            <v>185.27242339269714</v>
          </cell>
          <cell r="AH30">
            <v>185.27242339269714</v>
          </cell>
          <cell r="AI30">
            <v>0</v>
          </cell>
          <cell r="AJ30">
            <v>0</v>
          </cell>
          <cell r="AK30">
            <v>0</v>
          </cell>
          <cell r="AL30">
            <v>0</v>
          </cell>
          <cell r="AM30">
            <v>0</v>
          </cell>
          <cell r="AN30">
            <v>0</v>
          </cell>
          <cell r="AO30">
            <v>5046.2934899865586</v>
          </cell>
        </row>
        <row r="31">
          <cell r="B31" t="str">
            <v>RESUME WASTE REMOVAL</v>
          </cell>
          <cell r="AF31" t="str">
            <v>TOTAL WASTE REMOVAL</v>
          </cell>
          <cell r="AO31">
            <v>5046.2934899865586</v>
          </cell>
        </row>
        <row r="32">
          <cell r="B32" t="str">
            <v>OB</v>
          </cell>
          <cell r="C32">
            <v>4762.5118418682805</v>
          </cell>
          <cell r="K32" t="str">
            <v>kBCM</v>
          </cell>
        </row>
        <row r="33">
          <cell r="B33" t="str">
            <v>TS_PIT</v>
          </cell>
          <cell r="C33">
            <v>0</v>
          </cell>
          <cell r="K33" t="str">
            <v>kBCM</v>
          </cell>
        </row>
        <row r="34">
          <cell r="B34" t="str">
            <v>OB+TS_PIT</v>
          </cell>
          <cell r="C34">
            <v>0</v>
          </cell>
          <cell r="K34" t="str">
            <v>kBCM</v>
          </cell>
        </row>
        <row r="35">
          <cell r="B35" t="str">
            <v>TS_WD</v>
          </cell>
          <cell r="C35">
            <v>283.78164811827958</v>
          </cell>
          <cell r="K35" t="str">
            <v>kBCM</v>
          </cell>
        </row>
        <row r="36">
          <cell r="B36" t="str">
            <v>TOTAL</v>
          </cell>
          <cell r="C36">
            <v>5046.2934899865604</v>
          </cell>
          <cell r="K36" t="str">
            <v>kBCM</v>
          </cell>
        </row>
        <row r="38">
          <cell r="K38" t="str">
            <v>kBCM</v>
          </cell>
        </row>
        <row r="39">
          <cell r="B39" t="str">
            <v>PRODUCTION PLANNING FOR COAL , KTON</v>
          </cell>
        </row>
        <row r="40">
          <cell r="B40" t="str">
            <v>FLEET</v>
          </cell>
          <cell r="C40" t="str">
            <v>WEEK # 01</v>
          </cell>
          <cell r="K40" t="str">
            <v>WEEK # 02</v>
          </cell>
          <cell r="R40" t="str">
            <v>WEEK #03</v>
          </cell>
          <cell r="Y40" t="str">
            <v>WEEK #04</v>
          </cell>
          <cell r="AF40" t="str">
            <v>WEEK # 05</v>
          </cell>
          <cell r="AM40" t="str">
            <v>WEEK#06</v>
          </cell>
          <cell r="AO40" t="str">
            <v>Total</v>
          </cell>
        </row>
        <row r="41">
          <cell r="B41" t="str">
            <v>NUMBER</v>
          </cell>
          <cell r="C41">
            <v>0</v>
          </cell>
          <cell r="D41">
            <v>39083</v>
          </cell>
          <cell r="E41">
            <v>39084</v>
          </cell>
          <cell r="F41">
            <v>39085</v>
          </cell>
          <cell r="G41">
            <v>39086</v>
          </cell>
          <cell r="H41">
            <v>39087</v>
          </cell>
          <cell r="I41">
            <v>39088</v>
          </cell>
          <cell r="J41">
            <v>39089</v>
          </cell>
          <cell r="K41">
            <v>39090</v>
          </cell>
          <cell r="L41">
            <v>39091</v>
          </cell>
          <cell r="M41">
            <v>39092</v>
          </cell>
          <cell r="N41">
            <v>39093</v>
          </cell>
          <cell r="O41">
            <v>39094</v>
          </cell>
          <cell r="P41">
            <v>39095</v>
          </cell>
          <cell r="Q41">
            <v>39096</v>
          </cell>
          <cell r="R41">
            <v>39097</v>
          </cell>
          <cell r="S41">
            <v>39098</v>
          </cell>
          <cell r="T41">
            <v>39099</v>
          </cell>
          <cell r="U41">
            <v>39100</v>
          </cell>
          <cell r="V41">
            <v>39101</v>
          </cell>
          <cell r="W41">
            <v>39102</v>
          </cell>
          <cell r="X41">
            <v>39103</v>
          </cell>
          <cell r="Y41">
            <v>39104</v>
          </cell>
          <cell r="Z41">
            <v>39105</v>
          </cell>
          <cell r="AA41">
            <v>39106</v>
          </cell>
          <cell r="AB41">
            <v>39107</v>
          </cell>
          <cell r="AC41">
            <v>39108</v>
          </cell>
          <cell r="AD41">
            <v>39109</v>
          </cell>
          <cell r="AE41">
            <v>39110</v>
          </cell>
          <cell r="AF41">
            <v>39111</v>
          </cell>
          <cell r="AG41">
            <v>39112</v>
          </cell>
          <cell r="AH41">
            <v>39113</v>
          </cell>
          <cell r="AI41">
            <v>39114</v>
          </cell>
          <cell r="AJ41">
            <v>39115</v>
          </cell>
          <cell r="AK41">
            <v>39116</v>
          </cell>
          <cell r="AL41">
            <v>39117</v>
          </cell>
          <cell r="AM41">
            <v>39118</v>
          </cell>
          <cell r="AN41">
            <v>39119</v>
          </cell>
        </row>
        <row r="42">
          <cell r="B42" t="str">
            <v>EX1002</v>
          </cell>
          <cell r="C42">
            <v>0</v>
          </cell>
          <cell r="D42">
            <v>0</v>
          </cell>
          <cell r="E42">
            <v>7.6255974462365597</v>
          </cell>
          <cell r="F42">
            <v>7.6255974462365597</v>
          </cell>
          <cell r="G42">
            <v>7.6255974462365597</v>
          </cell>
          <cell r="H42">
            <v>7.2428823924731187</v>
          </cell>
          <cell r="I42">
            <v>7.6255974462365597</v>
          </cell>
          <cell r="J42">
            <v>7.6255974462365597</v>
          </cell>
          <cell r="K42">
            <v>7.6255974462365597</v>
          </cell>
          <cell r="L42">
            <v>7.6255974462365597</v>
          </cell>
          <cell r="M42">
            <v>7.6255974462365597</v>
          </cell>
          <cell r="N42">
            <v>7.6255974462365597</v>
          </cell>
          <cell r="O42">
            <v>7.2428823924731187</v>
          </cell>
          <cell r="P42">
            <v>7.6255974462365597</v>
          </cell>
          <cell r="Q42">
            <v>7.6255974462365597</v>
          </cell>
          <cell r="R42">
            <v>7.6255974462365597</v>
          </cell>
          <cell r="S42">
            <v>7.6255974462365597</v>
          </cell>
          <cell r="T42">
            <v>7.6255974462365597</v>
          </cell>
          <cell r="U42">
            <v>7.6255974462365597</v>
          </cell>
          <cell r="V42">
            <v>7.2428823924731187</v>
          </cell>
          <cell r="W42">
            <v>7.6255974462365597</v>
          </cell>
          <cell r="X42">
            <v>7.6255974462365597</v>
          </cell>
          <cell r="Y42">
            <v>7.6255974462365597</v>
          </cell>
          <cell r="Z42">
            <v>7.6255974462365597</v>
          </cell>
          <cell r="AA42">
            <v>7.6255974462365597</v>
          </cell>
          <cell r="AB42">
            <v>7.6255974462365597</v>
          </cell>
          <cell r="AC42">
            <v>7.2428823924731187</v>
          </cell>
          <cell r="AD42">
            <v>7.6255974462365597</v>
          </cell>
          <cell r="AE42">
            <v>7.6255974462365597</v>
          </cell>
          <cell r="AF42">
            <v>7.6255974462365597</v>
          </cell>
          <cell r="AG42">
            <v>7.6255974462365597</v>
          </cell>
          <cell r="AH42">
            <v>7.6255974462365597</v>
          </cell>
          <cell r="AI42">
            <v>0</v>
          </cell>
          <cell r="AJ42">
            <v>0</v>
          </cell>
          <cell r="AK42">
            <v>0</v>
          </cell>
          <cell r="AL42">
            <v>0</v>
          </cell>
          <cell r="AM42">
            <v>0</v>
          </cell>
          <cell r="AN42">
            <v>0</v>
          </cell>
          <cell r="AO42">
            <v>227.23706317204295</v>
          </cell>
        </row>
        <row r="43">
          <cell r="B43" t="str">
            <v>EX1004</v>
          </cell>
          <cell r="D43">
            <v>0</v>
          </cell>
          <cell r="E43">
            <v>7.6255974462365597</v>
          </cell>
          <cell r="F43">
            <v>7.6255974462365597</v>
          </cell>
          <cell r="G43">
            <v>7.6255974462365597</v>
          </cell>
          <cell r="H43">
            <v>7.2428823924731187</v>
          </cell>
          <cell r="I43">
            <v>7.6255974462365597</v>
          </cell>
          <cell r="J43">
            <v>7.6255974462365597</v>
          </cell>
          <cell r="K43">
            <v>7.6255974462365597</v>
          </cell>
          <cell r="L43">
            <v>7.6255974462365597</v>
          </cell>
          <cell r="M43">
            <v>7.6255974462365597</v>
          </cell>
          <cell r="N43">
            <v>7.6255974462365597</v>
          </cell>
          <cell r="O43">
            <v>7.2428823924731187</v>
          </cell>
          <cell r="P43">
            <v>7.6255974462365597</v>
          </cell>
          <cell r="Q43">
            <v>7.6255974462365597</v>
          </cell>
          <cell r="R43">
            <v>7.6255974462365597</v>
          </cell>
          <cell r="S43">
            <v>7.6255974462365597</v>
          </cell>
          <cell r="T43">
            <v>7.6255974462365597</v>
          </cell>
          <cell r="U43">
            <v>7.6255974462365597</v>
          </cell>
          <cell r="V43">
            <v>7.2428823924731187</v>
          </cell>
          <cell r="W43">
            <v>7.6255974462365597</v>
          </cell>
          <cell r="X43">
            <v>7.6255974462365597</v>
          </cell>
          <cell r="Y43">
            <v>7.6255974462365597</v>
          </cell>
          <cell r="Z43">
            <v>7.6255974462365597</v>
          </cell>
          <cell r="AA43">
            <v>7.6255974462365597</v>
          </cell>
          <cell r="AB43">
            <v>7.6255974462365597</v>
          </cell>
          <cell r="AC43">
            <v>7.2428823924731187</v>
          </cell>
          <cell r="AD43">
            <v>7.6255974462365597</v>
          </cell>
          <cell r="AE43">
            <v>7.6255974462365597</v>
          </cell>
          <cell r="AF43">
            <v>7.6255974462365597</v>
          </cell>
          <cell r="AG43">
            <v>0</v>
          </cell>
          <cell r="AH43">
            <v>0</v>
          </cell>
          <cell r="AI43">
            <v>0</v>
          </cell>
          <cell r="AJ43">
            <v>0</v>
          </cell>
          <cell r="AK43">
            <v>0</v>
          </cell>
          <cell r="AL43">
            <v>0</v>
          </cell>
          <cell r="AM43">
            <v>0</v>
          </cell>
          <cell r="AN43">
            <v>0</v>
          </cell>
          <cell r="AO43">
            <v>211.98586827956984</v>
          </cell>
        </row>
        <row r="44">
          <cell r="AO44">
            <v>0</v>
          </cell>
        </row>
        <row r="45">
          <cell r="AO45">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 Report"/>
      <sheetName val="Hourly Prod"/>
      <sheetName val="Crew Perf"/>
      <sheetName val="OB ACTIV"/>
      <sheetName val="Daily Forecasting"/>
      <sheetName val="BD Equip"/>
      <sheetName val="Curah hujan"/>
      <sheetName val="Cost"/>
      <sheetName val="Revenue"/>
      <sheetName val="Hauling"/>
      <sheetName val="Unit Lain"/>
      <sheetName val="EX3600"/>
      <sheetName val="EX25001"/>
      <sheetName val="EX25002"/>
      <sheetName val="EX25003"/>
      <sheetName val="EX651"/>
      <sheetName val="EX632"/>
      <sheetName val="EX634"/>
      <sheetName val="CAT3201"/>
      <sheetName val="CAT3202"/>
      <sheetName val="Spare1"/>
      <sheetName val="Spare2"/>
      <sheetName val="Spare3"/>
      <sheetName val="Spare4"/>
      <sheetName val="Spare5"/>
      <sheetName val="Spare6"/>
      <sheetName val="Spare7"/>
      <sheetName val="Spare8"/>
      <sheetName val="Summary"/>
      <sheetName val="SumDTperPC"/>
      <sheetName val="SumBMAperPC"/>
      <sheetName val="whours-costprod"/>
      <sheetName val="HIRE RATE 1998"/>
      <sheetName val="Act_cost"/>
      <sheetName val="Jan"/>
      <sheetName val="Peb"/>
      <sheetName val="Mar"/>
      <sheetName val="April "/>
      <sheetName val="Mei"/>
      <sheetName val="Juni"/>
      <sheetName val="JULI"/>
      <sheetName val="Agust"/>
      <sheetName val="Sept"/>
      <sheetName val="Okt"/>
      <sheetName val="Nov"/>
      <sheetName val="Des"/>
      <sheetName val="Sheet4"/>
      <sheetName val="RR"/>
      <sheetName val="LTI-24-09 (3)"/>
      <sheetName val="LTI-24-02 (2)"/>
      <sheetName val="LTI-01 (1)"/>
      <sheetName val="Sheet3"/>
      <sheetName val="Sheet2"/>
      <sheetName val="Sheet1"/>
      <sheetName val="NRP"/>
      <sheetName val="EX1003"/>
      <sheetName val="EX1011"/>
      <sheetName val="EX1015"/>
      <sheetName val="EX1016"/>
      <sheetName val="EX584"/>
      <sheetName val="EX559"/>
      <sheetName val="EX560"/>
      <sheetName val="PA001"/>
      <sheetName val="PA002"/>
      <sheetName val="PA003"/>
      <sheetName val="PA004"/>
      <sheetName val="PA005"/>
      <sheetName val="SM003"/>
      <sheetName val="SM004"/>
      <sheetName val="SM005"/>
      <sheetName val="Permanent info"/>
      <sheetName val=" SAF 02"/>
      <sheetName val="_SAF 02"/>
      <sheetName val="#REF!"/>
      <sheetName val="SIA"/>
      <sheetName val="ALL PC"/>
      <sheetName val="EX"/>
      <sheetName val="bantuan"/>
      <sheetName val="PLO IDR YTD"/>
      <sheetName val="POP"/>
      <sheetName val="Redo"/>
      <sheetName val="summary KPI"/>
      <sheetName val="Master"/>
      <sheetName val="EBL"/>
      <sheetName val="prod_plan"/>
      <sheetName val="Petrosea"/>
      <sheetName val="Productivity"/>
      <sheetName val="ooc"/>
      <sheetName val="EX593"/>
      <sheetName val="EX594"/>
      <sheetName val="EX595"/>
      <sheetName val="Truck Count"/>
      <sheetName val="Joint Survey Actual"/>
      <sheetName val="EX716"/>
      <sheetName val="EX717"/>
      <sheetName val="EX1007"/>
      <sheetName val="EX1010"/>
      <sheetName val="EX625"/>
      <sheetName val="EX629"/>
      <sheetName val="EX630"/>
      <sheetName val="EX569"/>
      <sheetName val="EX572"/>
      <sheetName val="Plan"/>
      <sheetName val="Project"/>
      <sheetName val="Daily Plan"/>
      <sheetName val="PA"/>
      <sheetName val="KPI"/>
      <sheetName val="Dr_s__90 dys"/>
      <sheetName val="DUMMY"/>
      <sheetName val="Daily OB &amp; Coal"/>
      <sheetName val="SAF"/>
      <sheetName val="Resume Opp_Loss"/>
      <sheetName val="Safety 2"/>
      <sheetName val="List"/>
      <sheetName val="DATA"/>
      <sheetName val="March-april (2)"/>
      <sheetName val="March_april _2_"/>
      <sheetName val="TB"/>
      <sheetName val="Blasting_per_block"/>
      <sheetName val="Overall_plan"/>
      <sheetName val="crushnsp"/>
      <sheetName val="pittonsp"/>
      <sheetName val="UA_PA"/>
      <sheetName val="Plant_Week"/>
      <sheetName val="Rental"/>
      <sheetName val="Sum"/>
      <sheetName val="W_H"/>
      <sheetName val="ABSENSI"/>
      <sheetName val="Sakit"/>
      <sheetName val="Alpa"/>
      <sheetName val="PAMA"/>
      <sheetName val="PAMA ALL"/>
      <sheetName val="PROD"/>
      <sheetName val="PLO IDR"/>
      <sheetName val="PLO USD"/>
      <sheetName val="PLO USD YTD"/>
      <sheetName val="BAUS_DT3386"/>
      <sheetName val="JSB"/>
      <sheetName val="KODJA"/>
      <sheetName val="Overall _4_"/>
      <sheetName val="Overall _2_"/>
      <sheetName val="nto71"/>
      <sheetName val="Cruser Sp71"/>
      <sheetName val="#REF"/>
      <sheetName val="Overall"/>
      <sheetName val="STD RATES"/>
      <sheetName val="Hourly_Prod"/>
      <sheetName val="Crew_Perf"/>
      <sheetName val="OB_ACTIV"/>
      <sheetName val="Daily_Forecasting"/>
      <sheetName val="BD_Equip"/>
      <sheetName val="DP_Report"/>
      <sheetName val="Curah_hujan"/>
      <sheetName val="Unit_Lain"/>
      <sheetName val="HIRE_RATE_1998"/>
      <sheetName val="April_"/>
      <sheetName val="LTI-24-09_(3)"/>
      <sheetName val="LTI-24-02_(2)"/>
      <sheetName val="LTI-01_(1)"/>
      <sheetName val="_SAF_02"/>
      <sheetName val="Permanent_info"/>
      <sheetName val="_SAF_021"/>
      <sheetName val="ALL_PC"/>
      <sheetName val="PLO_IDR_YTD"/>
      <sheetName val="summary_KPI"/>
      <sheetName val="Truck_Count"/>
      <sheetName val="Joint_Survey_Actual"/>
      <sheetName val="Daily_Plan"/>
      <sheetName val="Dr_s__90_dys"/>
      <sheetName val="Daily_OB_&amp;_Coal"/>
      <sheetName val="rumus 2 (coal ttp &amp; wr)"/>
      <sheetName val="Target"/>
      <sheetName val="Depth_41"/>
      <sheetName val="D"/>
      <sheetName val="PC_750"/>
      <sheetName val="I"/>
      <sheetName val="REMARK"/>
      <sheetName val="WORK"/>
      <sheetName val="Lists"/>
      <sheetName val="P1"/>
      <sheetName val="POPULATION"/>
      <sheetName val="DT ob"/>
      <sheetName val="DT coal"/>
      <sheetName val="HM"/>
      <sheetName val="OLIE"/>
      <sheetName val="II"/>
      <sheetName val="III"/>
      <sheetName val="UP-CIVIL"/>
      <sheetName val="Konversi Jarak"/>
      <sheetName val="Cash Flow"/>
      <sheetName val="OB_TCM"/>
      <sheetName val="F1771-IV"/>
      <sheetName val="April"/>
      <sheetName val="Data Coal I"/>
      <sheetName val="Data Coal II"/>
      <sheetName val="mtd ob forecasting"/>
      <sheetName val="Big"/>
      <sheetName val="Coal_Mining"/>
      <sheetName val="Cover"/>
      <sheetName val="Htr"/>
      <sheetName val="KPC Coal"/>
      <sheetName val="KPC"/>
      <sheetName val="KPC_Total"/>
      <sheetName val="kpi 2015"/>
      <sheetName val="Hourly_Prod1"/>
      <sheetName val="Crew_Perf1"/>
      <sheetName val="OB_ACTIV1"/>
      <sheetName val="Daily_Forecasting1"/>
      <sheetName val="BD_Equip1"/>
      <sheetName val="DP_Report1"/>
      <sheetName val="Curah_hujan1"/>
      <sheetName val="Unit_Lain1"/>
      <sheetName val="HIRE_RATE_19981"/>
      <sheetName val="April_1"/>
      <sheetName val="LTI-24-09_(3)1"/>
      <sheetName val="LTI-24-02_(2)1"/>
      <sheetName val="LTI-01_(1)1"/>
      <sheetName val="Permanent_info1"/>
      <sheetName val="_SAF_022"/>
      <sheetName val="_SAF_023"/>
      <sheetName val="ALL_PC1"/>
      <sheetName val="PLO_IDR_YTD1"/>
      <sheetName val="summary_KPI1"/>
      <sheetName val="Truck_Count1"/>
      <sheetName val="Joint_Survey_Actual1"/>
      <sheetName val="Daily_Plan1"/>
      <sheetName val="Dr_s__90_dys1"/>
      <sheetName val="Daily_OB_&amp;_Coal1"/>
      <sheetName val="Resume_Opp_Loss"/>
      <sheetName val="Safety_2"/>
      <sheetName val="March-april_(2)"/>
      <sheetName val="March_april__2_"/>
      <sheetName val="PAMA_ALL"/>
      <sheetName val="PLO_IDR"/>
      <sheetName val="PLO_USD"/>
      <sheetName val="PLO_USD_YTD"/>
      <sheetName val="Overall__4_"/>
      <sheetName val="Overall__2_"/>
      <sheetName val="Cruser_Sp71"/>
      <sheetName val="rumus_2_(coal_ttp_&amp;_wr)"/>
      <sheetName val="STD_RATES"/>
      <sheetName val="kpi_2015"/>
      <sheetName val="Hourly_Prod2"/>
      <sheetName val="Crew_Perf2"/>
      <sheetName val="OB_ACTIV2"/>
      <sheetName val="Daily_Forecasting2"/>
      <sheetName val="BD_Equip2"/>
      <sheetName val="DP_Report2"/>
      <sheetName val="Curah_hujan2"/>
      <sheetName val="Unit_Lain2"/>
      <sheetName val="HIRE_RATE_19982"/>
      <sheetName val="April_2"/>
      <sheetName val="LTI-24-09_(3)2"/>
      <sheetName val="LTI-24-02_(2)2"/>
      <sheetName val="LTI-01_(1)2"/>
      <sheetName val="Permanent_info2"/>
      <sheetName val="_SAF_024"/>
      <sheetName val="_SAF_025"/>
      <sheetName val="ALL_PC2"/>
      <sheetName val="PLO_IDR_YTD2"/>
      <sheetName val="summary_KPI2"/>
      <sheetName val="Truck_Count2"/>
      <sheetName val="Joint_Survey_Actual2"/>
      <sheetName val="Daily_Plan2"/>
      <sheetName val="Dr_s__90_dys2"/>
      <sheetName val="Daily_OB_&amp;_Coal2"/>
      <sheetName val="Resume_Opp_Loss1"/>
      <sheetName val="Safety_21"/>
      <sheetName val="March-april_(2)1"/>
      <sheetName val="March_april__2_1"/>
      <sheetName val="PAMA_ALL1"/>
      <sheetName val="PLO_IDR1"/>
      <sheetName val="PLO_USD1"/>
      <sheetName val="PLO_USD_YTD1"/>
      <sheetName val="Overall__4_1"/>
      <sheetName val="Overall__2_1"/>
      <sheetName val="Cruser_Sp711"/>
      <sheetName val="Dates"/>
      <sheetName val="FE-1771$.P1"/>
      <sheetName val="GeneralInfo"/>
      <sheetName val="MS"/>
      <sheetName val="3_ list of mp"/>
      <sheetName val="Loading"/>
      <sheetName val="Contract"/>
      <sheetName val="LP-01 2012"/>
      <sheetName val="Gaji"/>
      <sheetName val="Monthly Plan"/>
      <sheetName val="2.wh"/>
      <sheetName val="6.fc"/>
      <sheetName val="3.pa"/>
      <sheetName val="Budget"/>
      <sheetName val="SOS Summary "/>
      <sheetName val="Elec"/>
      <sheetName val="Housekeeping"/>
      <sheetName val="SAD"/>
      <sheetName val="DATABASE"/>
      <sheetName val="ROM-HOPER-size"/>
      <sheetName val="02"/>
      <sheetName val="01"/>
      <sheetName val="Configuration"/>
      <sheetName val="C_PLANS_"/>
      <sheetName val="C_SQL2IMPS_"/>
      <sheetName val="D_PLANS_"/>
      <sheetName val="MQ_PLANS_"/>
      <sheetName val="N_PLANS_7"/>
      <sheetName val="S_LOADERCYCLES_"/>
      <sheetName val="S_QTYLOADS_"/>
      <sheetName val="S_STATUS_YTR"/>
      <sheetName val="S_TIMECAT_"/>
      <sheetName val="W_SQL2IMPS_"/>
      <sheetName val="Y2_PLANS_"/>
      <sheetName val="Y2_PLANS_7"/>
      <sheetName val="Run"/>
      <sheetName val="Daily Report"/>
      <sheetName val="ACC Publish"/>
      <sheetName val="ovh"/>
      <sheetName val="FMC"/>
      <sheetName val="OPT_GL"/>
      <sheetName val="DATA MASTER JUN"/>
      <sheetName val="ORTCN"/>
      <sheetName val="COAL old"/>
      <sheetName val="COAL"/>
      <sheetName val="PRO"/>
      <sheetName val="Intro"/>
      <sheetName val="ob"/>
      <sheetName val="DRILL_BLAST"/>
      <sheetName val="RAIN_SILPPERY"/>
      <sheetName val="PRO_COAL"/>
      <sheetName val="TABEL"/>
      <sheetName val="Stock Port "/>
      <sheetName val="SUMMARY TONNAGE &amp; USD"/>
      <sheetName val="SP"/>
      <sheetName val="C"/>
      <sheetName val="SSE"/>
      <sheetName val="Hourly_Prod3"/>
      <sheetName val="Crew_Perf3"/>
      <sheetName val="OB_ACTIV3"/>
      <sheetName val="Daily_Forecasting3"/>
      <sheetName val="BD_Equip3"/>
      <sheetName val="DP_Report3"/>
      <sheetName val="Curah_hujan3"/>
      <sheetName val="Unit_Lain3"/>
      <sheetName val="HIRE_RATE_19983"/>
      <sheetName val="April_3"/>
      <sheetName val="LTI-24-09_(3)3"/>
      <sheetName val="LTI-24-02_(2)3"/>
      <sheetName val="LTI-01_(1)3"/>
      <sheetName val="Permanent_info3"/>
      <sheetName val="_SAF_026"/>
      <sheetName val="_SAF_027"/>
      <sheetName val="ALL_PC3"/>
      <sheetName val="PLO_IDR_YTD3"/>
      <sheetName val="summary_KPI3"/>
      <sheetName val="Truck_Count3"/>
      <sheetName val="Joint_Survey_Actual3"/>
      <sheetName val="Daily_Plan3"/>
      <sheetName val="Dr_s__90_dys3"/>
      <sheetName val="Daily_OB_&amp;_Coal3"/>
      <sheetName val="Resume_Opp_Loss2"/>
      <sheetName val="Safety_22"/>
      <sheetName val="March-april_(2)2"/>
      <sheetName val="March_april__2_2"/>
      <sheetName val="PAMA_ALL2"/>
      <sheetName val="PLO_IDR2"/>
      <sheetName val="PLO_USD2"/>
      <sheetName val="PLO_USD_YTD2"/>
      <sheetName val="Overall__4_2"/>
      <sheetName val="Overall__2_2"/>
      <sheetName val="Cruser_Sp712"/>
      <sheetName val="Hourly_Prod4"/>
      <sheetName val="Crew_Perf4"/>
      <sheetName val="OB_ACTIV4"/>
      <sheetName val="Daily_Forecasting4"/>
      <sheetName val="BD_Equip4"/>
      <sheetName val="DP_Report4"/>
      <sheetName val="Curah_hujan4"/>
      <sheetName val="Unit_Lain4"/>
      <sheetName val="HIRE_RATE_19984"/>
      <sheetName val="April_4"/>
      <sheetName val="LTI-24-09_(3)4"/>
      <sheetName val="LTI-24-02_(2)4"/>
      <sheetName val="LTI-01_(1)4"/>
      <sheetName val="Permanent_info4"/>
      <sheetName val="_SAF_028"/>
      <sheetName val="_SAF_029"/>
      <sheetName val="ALL_PC4"/>
      <sheetName val="PLO_IDR_YTD4"/>
      <sheetName val="summary_KPI4"/>
      <sheetName val="Truck_Count4"/>
      <sheetName val="Joint_Survey_Actual4"/>
      <sheetName val="Daily_Plan4"/>
      <sheetName val="Dr_s__90_dys4"/>
      <sheetName val="Daily_OB_&amp;_Coal4"/>
      <sheetName val="Resume_Opp_Loss3"/>
      <sheetName val="Safety_23"/>
      <sheetName val="March-april_(2)3"/>
      <sheetName val="March_april__2_3"/>
      <sheetName val="PAMA_ALL3"/>
      <sheetName val="PLO_IDR3"/>
      <sheetName val="PLO_USD3"/>
      <sheetName val="PLO_USD_YTD3"/>
      <sheetName val="Overall__4_3"/>
      <sheetName val="Overall__2_3"/>
      <sheetName val="Cruser_Sp713"/>
      <sheetName val="KHUSUS BRAVO II"/>
      <sheetName val="upload"/>
      <sheetName val="Dr's_&gt;90 dys"/>
      <sheetName val="MA_PLANS_"/>
      <sheetName val="M_PLANS_"/>
      <sheetName val="table"/>
      <sheetName val="A_SQL2IMPS_"/>
      <sheetName val="Plant"/>
      <sheetName val="KPI ENG"/>
      <sheetName val="PRICE"/>
      <sheetName val="Pupolasi"/>
      <sheetName val="Query PM"/>
      <sheetName val="BI Share"/>
      <sheetName val="WH &amp; Fuel"/>
      <sheetName val="Data Staff"/>
      <sheetName val="EqList"/>
      <sheetName val="Ppls"/>
      <sheetName val="Dozing Estimation"/>
      <sheetName val="Statistik"/>
      <sheetName val="FORM"/>
      <sheetName val="Prod'n"/>
      <sheetName val="PAR"/>
      <sheetName val="Production HO"/>
      <sheetName val="EDS110507"/>
      <sheetName val="MA"/>
      <sheetName val="Plant Rate"/>
      <sheetName val="POPULASI 2020"/>
      <sheetName val="BUDGET PER UNIT"/>
      <sheetName val="SPO 2020"/>
      <sheetName val="Stock"/>
      <sheetName val="Usage"/>
      <sheetName val="Base Unit"/>
    </sheetNames>
    <sheetDataSet>
      <sheetData sheetId="0" refreshError="1">
        <row r="33">
          <cell r="F33">
            <v>0</v>
          </cell>
        </row>
      </sheetData>
      <sheetData sheetId="1">
        <row r="33">
          <cell r="F33">
            <v>0</v>
          </cell>
        </row>
      </sheetData>
      <sheetData sheetId="2">
        <row r="33">
          <cell r="F33">
            <v>0</v>
          </cell>
        </row>
      </sheetData>
      <sheetData sheetId="3">
        <row r="33">
          <cell r="F33">
            <v>0</v>
          </cell>
        </row>
      </sheetData>
      <sheetData sheetId="4">
        <row r="33">
          <cell r="F33">
            <v>0</v>
          </cell>
        </row>
      </sheetData>
      <sheetData sheetId="5">
        <row r="33">
          <cell r="F33">
            <v>0</v>
          </cell>
        </row>
      </sheetData>
      <sheetData sheetId="6">
        <row r="33">
          <cell r="F33">
            <v>0</v>
          </cell>
        </row>
      </sheetData>
      <sheetData sheetId="7">
        <row r="33">
          <cell r="F33">
            <v>0</v>
          </cell>
        </row>
      </sheetData>
      <sheetData sheetId="8">
        <row r="33">
          <cell r="F33">
            <v>60098</v>
          </cell>
        </row>
      </sheetData>
      <sheetData sheetId="9">
        <row r="33">
          <cell r="F33">
            <v>60098</v>
          </cell>
        </row>
      </sheetData>
      <sheetData sheetId="10">
        <row r="33">
          <cell r="F33">
            <v>60098</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ow r="33">
          <cell r="F33">
            <v>0</v>
          </cell>
        </row>
      </sheetData>
      <sheetData sheetId="47">
        <row r="33">
          <cell r="F33">
            <v>0</v>
          </cell>
        </row>
      </sheetData>
      <sheetData sheetId="48">
        <row r="33">
          <cell r="F33">
            <v>0</v>
          </cell>
        </row>
      </sheetData>
      <sheetData sheetId="49">
        <row r="33">
          <cell r="F33">
            <v>0</v>
          </cell>
        </row>
      </sheetData>
      <sheetData sheetId="50">
        <row r="33">
          <cell r="F33">
            <v>0</v>
          </cell>
        </row>
      </sheetData>
      <sheetData sheetId="51">
        <row r="33">
          <cell r="F33">
            <v>0</v>
          </cell>
        </row>
      </sheetData>
      <sheetData sheetId="52">
        <row r="33">
          <cell r="F33">
            <v>0</v>
          </cell>
        </row>
      </sheetData>
      <sheetData sheetId="53">
        <row r="33">
          <cell r="F33">
            <v>0</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ow r="33">
          <cell r="F33">
            <v>0</v>
          </cell>
        </row>
      </sheetData>
      <sheetData sheetId="147">
        <row r="33">
          <cell r="F33">
            <v>0</v>
          </cell>
        </row>
      </sheetData>
      <sheetData sheetId="148">
        <row r="33">
          <cell r="F33">
            <v>0</v>
          </cell>
        </row>
      </sheetData>
      <sheetData sheetId="149">
        <row r="33">
          <cell r="F33">
            <v>0</v>
          </cell>
        </row>
      </sheetData>
      <sheetData sheetId="150">
        <row r="33">
          <cell r="F33">
            <v>0</v>
          </cell>
        </row>
      </sheetData>
      <sheetData sheetId="151">
        <row r="33">
          <cell r="F33">
            <v>0</v>
          </cell>
        </row>
      </sheetData>
      <sheetData sheetId="152">
        <row r="33">
          <cell r="F33">
            <v>0</v>
          </cell>
        </row>
      </sheetData>
      <sheetData sheetId="153">
        <row r="33">
          <cell r="F33">
            <v>0</v>
          </cell>
        </row>
      </sheetData>
      <sheetData sheetId="154">
        <row r="33">
          <cell r="F33">
            <v>0</v>
          </cell>
        </row>
      </sheetData>
      <sheetData sheetId="155">
        <row r="33">
          <cell r="F33">
            <v>0</v>
          </cell>
        </row>
      </sheetData>
      <sheetData sheetId="156">
        <row r="33">
          <cell r="F33">
            <v>0</v>
          </cell>
        </row>
      </sheetData>
      <sheetData sheetId="157">
        <row r="33">
          <cell r="F33">
            <v>0</v>
          </cell>
        </row>
      </sheetData>
      <sheetData sheetId="158">
        <row r="33">
          <cell r="F33">
            <v>0</v>
          </cell>
        </row>
      </sheetData>
      <sheetData sheetId="159">
        <row r="33">
          <cell r="F33">
            <v>0</v>
          </cell>
        </row>
      </sheetData>
      <sheetData sheetId="160">
        <row r="33">
          <cell r="F33">
            <v>0</v>
          </cell>
        </row>
      </sheetData>
      <sheetData sheetId="161">
        <row r="33">
          <cell r="F33">
            <v>0</v>
          </cell>
        </row>
      </sheetData>
      <sheetData sheetId="162">
        <row r="33">
          <cell r="F33">
            <v>0</v>
          </cell>
        </row>
      </sheetData>
      <sheetData sheetId="163">
        <row r="33">
          <cell r="F33">
            <v>0</v>
          </cell>
        </row>
      </sheetData>
      <sheetData sheetId="164">
        <row r="33">
          <cell r="F33">
            <v>0</v>
          </cell>
        </row>
      </sheetData>
      <sheetData sheetId="165">
        <row r="33">
          <cell r="F33">
            <v>0</v>
          </cell>
        </row>
      </sheetData>
      <sheetData sheetId="166">
        <row r="33">
          <cell r="F33">
            <v>0</v>
          </cell>
        </row>
      </sheetData>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33">
          <cell r="F33">
            <v>0</v>
          </cell>
        </row>
      </sheetData>
      <sheetData sheetId="186">
        <row r="33">
          <cell r="F33">
            <v>0</v>
          </cell>
        </row>
      </sheetData>
      <sheetData sheetId="187" refreshError="1"/>
      <sheetData sheetId="188" refreshError="1"/>
      <sheetData sheetId="189" refreshError="1"/>
      <sheetData sheetId="190" refreshError="1"/>
      <sheetData sheetId="191" refreshError="1"/>
      <sheetData sheetId="192" refreshError="1"/>
      <sheetData sheetId="193"/>
      <sheetData sheetId="194">
        <row r="33">
          <cell r="F33">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ow r="33">
          <cell r="F33">
            <v>0</v>
          </cell>
        </row>
      </sheetData>
      <sheetData sheetId="207"/>
      <sheetData sheetId="208"/>
      <sheetData sheetId="209">
        <row r="33">
          <cell r="F33">
            <v>0</v>
          </cell>
        </row>
      </sheetData>
      <sheetData sheetId="210">
        <row r="33">
          <cell r="F33">
            <v>0</v>
          </cell>
        </row>
      </sheetData>
      <sheetData sheetId="211">
        <row r="33">
          <cell r="F33">
            <v>0</v>
          </cell>
        </row>
      </sheetData>
      <sheetData sheetId="212">
        <row r="33">
          <cell r="F33">
            <v>0</v>
          </cell>
        </row>
      </sheetData>
      <sheetData sheetId="213">
        <row r="33">
          <cell r="F33">
            <v>0</v>
          </cell>
        </row>
      </sheetData>
      <sheetData sheetId="214">
        <row r="33">
          <cell r="F33">
            <v>0</v>
          </cell>
        </row>
      </sheetData>
      <sheetData sheetId="215">
        <row r="33">
          <cell r="F33">
            <v>0</v>
          </cell>
        </row>
      </sheetData>
      <sheetData sheetId="216">
        <row r="33">
          <cell r="F33">
            <v>0</v>
          </cell>
        </row>
      </sheetData>
      <sheetData sheetId="217">
        <row r="33">
          <cell r="F33">
            <v>0</v>
          </cell>
        </row>
      </sheetData>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ow r="33">
          <cell r="F33">
            <v>0</v>
          </cell>
        </row>
      </sheetData>
      <sheetData sheetId="245"/>
      <sheetData sheetId="246"/>
      <sheetData sheetId="247">
        <row r="33">
          <cell r="F33">
            <v>0</v>
          </cell>
        </row>
      </sheetData>
      <sheetData sheetId="248"/>
      <sheetData sheetId="249"/>
      <sheetData sheetId="250">
        <row r="33">
          <cell r="F33">
            <v>0</v>
          </cell>
        </row>
      </sheetData>
      <sheetData sheetId="251"/>
      <sheetData sheetId="252"/>
      <sheetData sheetId="253"/>
      <sheetData sheetId="254"/>
      <sheetData sheetId="255"/>
      <sheetData sheetId="256"/>
      <sheetData sheetId="257"/>
      <sheetData sheetId="258"/>
      <sheetData sheetId="259"/>
      <sheetData sheetId="260"/>
      <sheetData sheetId="261"/>
      <sheetData sheetId="262">
        <row r="33">
          <cell r="F33">
            <v>0</v>
          </cell>
        </row>
      </sheetData>
      <sheetData sheetId="263">
        <row r="33">
          <cell r="F33">
            <v>0</v>
          </cell>
        </row>
      </sheetData>
      <sheetData sheetId="264"/>
      <sheetData sheetId="265">
        <row r="33">
          <cell r="F33">
            <v>0</v>
          </cell>
        </row>
      </sheetData>
      <sheetData sheetId="266">
        <row r="33">
          <cell r="F33">
            <v>0</v>
          </cell>
        </row>
      </sheetData>
      <sheetData sheetId="267"/>
      <sheetData sheetId="268">
        <row r="33">
          <cell r="F33">
            <v>0</v>
          </cell>
        </row>
      </sheetData>
      <sheetData sheetId="269">
        <row r="33">
          <cell r="F33">
            <v>0</v>
          </cell>
        </row>
      </sheetData>
      <sheetData sheetId="270"/>
      <sheetData sheetId="271"/>
      <sheetData sheetId="272"/>
      <sheetData sheetId="273"/>
      <sheetData sheetId="274"/>
      <sheetData sheetId="275"/>
      <sheetData sheetId="276"/>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efreshError="1"/>
      <sheetData sheetId="407" refreshError="1"/>
      <sheetData sheetId="408" refreshError="1"/>
      <sheetData sheetId="409" refreshError="1"/>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Dec'12"/>
      <sheetName val="IMM Mine"/>
      <sheetName val="TCM Mine"/>
      <sheetName val="EMB Mine"/>
      <sheetName val="JBG Mine"/>
      <sheetName val="BEK Mine"/>
      <sheetName val="TDM Mine"/>
      <sheetName val="Pivot"/>
      <sheetName val="Dbase"/>
      <sheetName val="Sum Prod &amp; Sales Bdgt"/>
      <sheetName val="Indo_Mine (2)"/>
      <sheetName val="ITM2013(10Dec) 29.5mt"/>
      <sheetName val="Jul (CREM)"/>
      <sheetName val="DP Report"/>
      <sheetName val="Sheet1"/>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C2" t="str">
            <v>ITM MINE PLAN YEAR 2013 (4th Draft Mine Plan Summary)</v>
          </cell>
          <cell r="P2" t="str">
            <v>R - 0 5th D</v>
          </cell>
        </row>
        <row r="3">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row>
        <row r="4">
          <cell r="C4" t="str">
            <v>as Data 11 Dec'12</v>
          </cell>
          <cell r="D4" t="str">
            <v>Send to MnL on 11 Dec'12 (not for Budget, only for Outlook 2013 after meeting with ITM PresDir)</v>
          </cell>
          <cell r="N4" t="str">
            <v>Print &amp; Update on :</v>
          </cell>
          <cell r="P4">
            <v>41254</v>
          </cell>
        </row>
        <row r="5">
          <cell r="D5">
            <v>41275</v>
          </cell>
          <cell r="E5">
            <v>41306</v>
          </cell>
          <cell r="F5">
            <v>41334</v>
          </cell>
          <cell r="G5">
            <v>41365</v>
          </cell>
          <cell r="H5">
            <v>41395</v>
          </cell>
          <cell r="I5">
            <v>41426</v>
          </cell>
          <cell r="J5">
            <v>41456</v>
          </cell>
          <cell r="K5">
            <v>41487</v>
          </cell>
          <cell r="L5">
            <v>41518</v>
          </cell>
          <cell r="M5">
            <v>41548</v>
          </cell>
          <cell r="N5">
            <v>41579</v>
          </cell>
          <cell r="O5">
            <v>41609</v>
          </cell>
          <cell r="P5" t="str">
            <v>Total</v>
          </cell>
        </row>
        <row r="6">
          <cell r="C6" t="str">
            <v>IMM FC Ready to Sell (Kton)</v>
          </cell>
          <cell r="D6">
            <v>1131.589608890722</v>
          </cell>
          <cell r="E6">
            <v>1139.8206341715149</v>
          </cell>
          <cell r="F6">
            <v>1135.4831167797879</v>
          </cell>
          <cell r="G6">
            <v>1208.1180960184411</v>
          </cell>
          <cell r="H6">
            <v>1273.374746274621</v>
          </cell>
          <cell r="I6">
            <v>1318.4347977807911</v>
          </cell>
          <cell r="J6">
            <v>1260.9394961516196</v>
          </cell>
          <cell r="K6">
            <v>1243.4603558471345</v>
          </cell>
          <cell r="L6">
            <v>1249.3595185147794</v>
          </cell>
          <cell r="M6">
            <v>1273.7921431072227</v>
          </cell>
          <cell r="N6">
            <v>1283.1615477009861</v>
          </cell>
          <cell r="O6">
            <v>1284.7944590144866</v>
          </cell>
          <cell r="P6">
            <v>14802.328520252107</v>
          </cell>
        </row>
        <row r="7">
          <cell r="C7" t="str">
            <v>IMM West Lo (TS&lt;0.85)</v>
          </cell>
          <cell r="D7">
            <v>340.19319010339603</v>
          </cell>
          <cell r="E7">
            <v>348.42421538418898</v>
          </cell>
          <cell r="F7">
            <v>344.08669799246201</v>
          </cell>
          <cell r="G7">
            <v>375.635617748784</v>
          </cell>
          <cell r="H7">
            <v>381.98478446050399</v>
          </cell>
          <cell r="I7">
            <v>376.36863052860599</v>
          </cell>
          <cell r="J7">
            <v>399.50200865189356</v>
          </cell>
          <cell r="K7">
            <v>422.02286834740858</v>
          </cell>
          <cell r="L7">
            <v>487.92203101505345</v>
          </cell>
          <cell r="M7">
            <v>529.12329298166264</v>
          </cell>
          <cell r="N7">
            <v>515.80436469075619</v>
          </cell>
          <cell r="O7">
            <v>527.43727600425666</v>
          </cell>
          <cell r="P7">
            <v>5048.5049779089732</v>
          </cell>
        </row>
        <row r="8">
          <cell r="C8" t="str">
            <v>IMM West (TS&gt;0.85)</v>
          </cell>
          <cell r="P8">
            <v>0</v>
          </cell>
        </row>
        <row r="9">
          <cell r="C9" t="str">
            <v>IMM East (+WP) TS&lt;1.65</v>
          </cell>
          <cell r="D9">
            <v>374.25</v>
          </cell>
          <cell r="E9">
            <v>374.25</v>
          </cell>
          <cell r="F9">
            <v>374.25</v>
          </cell>
          <cell r="G9">
            <v>374.25</v>
          </cell>
          <cell r="H9">
            <v>383.25</v>
          </cell>
          <cell r="I9">
            <v>389.25</v>
          </cell>
          <cell r="J9">
            <v>429.25</v>
          </cell>
          <cell r="K9">
            <v>389.25</v>
          </cell>
          <cell r="L9">
            <v>329.25</v>
          </cell>
          <cell r="M9">
            <v>279.25</v>
          </cell>
          <cell r="N9">
            <v>289.25</v>
          </cell>
          <cell r="O9">
            <v>279.25</v>
          </cell>
          <cell r="P9">
            <v>4265</v>
          </cell>
        </row>
        <row r="10">
          <cell r="C10" t="str">
            <v>IMM East TS&gt;1.65</v>
          </cell>
          <cell r="D10">
            <v>417.14641878732596</v>
          </cell>
          <cell r="E10">
            <v>417.14641878732596</v>
          </cell>
          <cell r="F10">
            <v>417.14641878732596</v>
          </cell>
          <cell r="G10">
            <v>458.23247826965701</v>
          </cell>
          <cell r="H10">
            <v>508.13996181411704</v>
          </cell>
          <cell r="I10">
            <v>552.8161672521851</v>
          </cell>
          <cell r="J10">
            <v>432.18748749972599</v>
          </cell>
          <cell r="K10">
            <v>432.18748749972599</v>
          </cell>
          <cell r="L10">
            <v>432.18748749972599</v>
          </cell>
          <cell r="M10">
            <v>465.41885012555997</v>
          </cell>
          <cell r="N10">
            <v>478.10718301022996</v>
          </cell>
          <cell r="O10">
            <v>478.10718301022996</v>
          </cell>
          <cell r="P10">
            <v>5488.8235423431361</v>
          </cell>
        </row>
        <row r="11">
          <cell r="C11" t="str">
            <v>TDM FC</v>
          </cell>
          <cell r="D11">
            <v>182.9412956841532</v>
          </cell>
          <cell r="E11">
            <v>197.50638891942819</v>
          </cell>
          <cell r="F11">
            <v>196.26291780451285</v>
          </cell>
          <cell r="G11">
            <v>190.57246929081879</v>
          </cell>
          <cell r="H11">
            <v>221.893486224767</v>
          </cell>
          <cell r="I11">
            <v>221.09716371748121</v>
          </cell>
          <cell r="J11">
            <v>222.20890806717588</v>
          </cell>
          <cell r="K11">
            <v>206.31517025839881</v>
          </cell>
          <cell r="L11">
            <v>228.72833732414682</v>
          </cell>
          <cell r="M11">
            <v>224.91275052081397</v>
          </cell>
          <cell r="N11">
            <v>210.4135206681494</v>
          </cell>
          <cell r="O11">
            <v>178.3625915201539</v>
          </cell>
          <cell r="P11">
            <v>2481.2150000000001</v>
          </cell>
          <cell r="R11" t="e">
            <v>#REF!</v>
          </cell>
        </row>
        <row r="12">
          <cell r="C12" t="str">
            <v>TCM FC Product (Kton)</v>
          </cell>
          <cell r="D12">
            <v>720</v>
          </cell>
          <cell r="E12">
            <v>650</v>
          </cell>
          <cell r="F12">
            <v>600</v>
          </cell>
          <cell r="G12">
            <v>630</v>
          </cell>
          <cell r="H12">
            <v>640</v>
          </cell>
          <cell r="I12">
            <v>640</v>
          </cell>
          <cell r="J12">
            <v>640</v>
          </cell>
          <cell r="K12">
            <v>690</v>
          </cell>
          <cell r="L12">
            <v>710</v>
          </cell>
          <cell r="M12">
            <v>710</v>
          </cell>
          <cell r="N12">
            <v>710</v>
          </cell>
          <cell r="O12">
            <v>660</v>
          </cell>
          <cell r="P12">
            <v>8000</v>
          </cell>
          <cell r="R12" t="e">
            <v>#REF!</v>
          </cell>
        </row>
        <row r="13">
          <cell r="C13" t="str">
            <v>TCM LCV-LS (Sul&lt;0.8)</v>
          </cell>
          <cell r="D13">
            <v>200</v>
          </cell>
          <cell r="E13">
            <v>210</v>
          </cell>
          <cell r="F13">
            <v>210</v>
          </cell>
          <cell r="G13">
            <v>250</v>
          </cell>
          <cell r="H13">
            <v>250</v>
          </cell>
          <cell r="I13">
            <v>250</v>
          </cell>
          <cell r="J13">
            <v>250</v>
          </cell>
          <cell r="K13">
            <v>250</v>
          </cell>
          <cell r="L13">
            <v>250</v>
          </cell>
          <cell r="M13">
            <v>250</v>
          </cell>
          <cell r="N13">
            <v>250</v>
          </cell>
          <cell r="O13">
            <v>250</v>
          </cell>
          <cell r="P13">
            <v>2870</v>
          </cell>
        </row>
        <row r="14">
          <cell r="C14" t="str">
            <v>TCM LCV-HS (Sul&gt;0.8)</v>
          </cell>
          <cell r="D14">
            <v>150</v>
          </cell>
          <cell r="E14">
            <v>50</v>
          </cell>
          <cell r="F14">
            <v>0</v>
          </cell>
          <cell r="G14">
            <v>0</v>
          </cell>
          <cell r="H14">
            <v>0</v>
          </cell>
          <cell r="I14">
            <v>0</v>
          </cell>
          <cell r="J14">
            <v>0</v>
          </cell>
          <cell r="K14">
            <v>0</v>
          </cell>
          <cell r="L14">
            <v>0</v>
          </cell>
          <cell r="M14">
            <v>0</v>
          </cell>
          <cell r="N14">
            <v>0</v>
          </cell>
          <cell r="O14">
            <v>0</v>
          </cell>
          <cell r="P14">
            <v>200</v>
          </cell>
        </row>
        <row r="15">
          <cell r="C15" t="str">
            <v>TCM HCV-HS (Sul&lt;1.8)</v>
          </cell>
          <cell r="D15">
            <v>40</v>
          </cell>
          <cell r="E15">
            <v>40</v>
          </cell>
          <cell r="F15">
            <v>40</v>
          </cell>
          <cell r="G15">
            <v>20</v>
          </cell>
          <cell r="H15">
            <v>20</v>
          </cell>
          <cell r="I15">
            <v>20</v>
          </cell>
          <cell r="J15">
            <v>40</v>
          </cell>
          <cell r="K15">
            <v>40</v>
          </cell>
          <cell r="L15">
            <v>40</v>
          </cell>
          <cell r="M15">
            <v>40</v>
          </cell>
          <cell r="N15">
            <v>40</v>
          </cell>
          <cell r="O15">
            <v>35</v>
          </cell>
          <cell r="P15">
            <v>415</v>
          </cell>
        </row>
        <row r="16">
          <cell r="C16" t="str">
            <v>TCM HCV-LS (Sul&lt;0.8)</v>
          </cell>
          <cell r="D16">
            <v>330</v>
          </cell>
          <cell r="E16">
            <v>350</v>
          </cell>
          <cell r="F16">
            <v>350</v>
          </cell>
          <cell r="G16">
            <v>360</v>
          </cell>
          <cell r="H16">
            <v>370</v>
          </cell>
          <cell r="I16">
            <v>370</v>
          </cell>
          <cell r="J16">
            <v>350</v>
          </cell>
          <cell r="K16">
            <v>400</v>
          </cell>
          <cell r="L16">
            <v>420</v>
          </cell>
          <cell r="M16">
            <v>420</v>
          </cell>
          <cell r="N16">
            <v>420</v>
          </cell>
          <cell r="O16">
            <v>375</v>
          </cell>
          <cell r="P16">
            <v>4515</v>
          </cell>
        </row>
        <row r="17">
          <cell r="C17" t="str">
            <v>JBG FC</v>
          </cell>
          <cell r="D17">
            <v>80</v>
          </cell>
          <cell r="E17">
            <v>80</v>
          </cell>
          <cell r="F17">
            <v>80</v>
          </cell>
          <cell r="G17">
            <v>90</v>
          </cell>
          <cell r="H17">
            <v>90</v>
          </cell>
          <cell r="I17">
            <v>100</v>
          </cell>
          <cell r="J17">
            <v>110</v>
          </cell>
          <cell r="K17">
            <v>110</v>
          </cell>
          <cell r="L17">
            <v>120</v>
          </cell>
          <cell r="M17">
            <v>130</v>
          </cell>
          <cell r="N17">
            <v>130</v>
          </cell>
          <cell r="O17">
            <v>130</v>
          </cell>
          <cell r="P17">
            <v>1250</v>
          </cell>
        </row>
        <row r="18">
          <cell r="C18" t="str">
            <v>EMB FC</v>
          </cell>
          <cell r="D18">
            <v>83.3</v>
          </cell>
          <cell r="E18">
            <v>68.599999999999994</v>
          </cell>
          <cell r="F18">
            <v>73.5</v>
          </cell>
          <cell r="G18">
            <v>78.400000000000006</v>
          </cell>
          <cell r="H18">
            <v>78.400000000000006</v>
          </cell>
          <cell r="I18">
            <v>88.2</v>
          </cell>
          <cell r="J18">
            <v>93.1</v>
          </cell>
          <cell r="K18">
            <v>88.2</v>
          </cell>
          <cell r="L18">
            <v>93.1</v>
          </cell>
          <cell r="M18">
            <v>93.1</v>
          </cell>
          <cell r="N18">
            <v>93.1</v>
          </cell>
          <cell r="O18">
            <v>91.14</v>
          </cell>
          <cell r="P18">
            <v>1022.14</v>
          </cell>
        </row>
        <row r="19">
          <cell r="C19" t="str">
            <v>BEK FC</v>
          </cell>
          <cell r="D19">
            <v>160</v>
          </cell>
          <cell r="E19">
            <v>160</v>
          </cell>
          <cell r="F19">
            <v>160</v>
          </cell>
          <cell r="G19">
            <v>168</v>
          </cell>
          <cell r="H19">
            <v>176</v>
          </cell>
          <cell r="I19">
            <v>162.5</v>
          </cell>
          <cell r="J19">
            <v>162.5</v>
          </cell>
          <cell r="K19">
            <v>162.5</v>
          </cell>
          <cell r="L19">
            <v>162.5</v>
          </cell>
          <cell r="M19">
            <v>176</v>
          </cell>
          <cell r="N19">
            <v>176</v>
          </cell>
          <cell r="O19">
            <v>176</v>
          </cell>
          <cell r="P19">
            <v>2002</v>
          </cell>
        </row>
        <row r="35">
          <cell r="D35">
            <v>41275</v>
          </cell>
          <cell r="E35">
            <v>41306</v>
          </cell>
          <cell r="F35">
            <v>41334</v>
          </cell>
          <cell r="G35">
            <v>41365</v>
          </cell>
          <cell r="H35">
            <v>41395</v>
          </cell>
          <cell r="I35">
            <v>41426</v>
          </cell>
          <cell r="J35">
            <v>41456</v>
          </cell>
          <cell r="K35">
            <v>41487</v>
          </cell>
          <cell r="L35">
            <v>41518</v>
          </cell>
          <cell r="M35">
            <v>41548</v>
          </cell>
          <cell r="N35">
            <v>41579</v>
          </cell>
          <cell r="O35">
            <v>41609</v>
          </cell>
          <cell r="P35" t="str">
            <v>Total</v>
          </cell>
        </row>
        <row r="36">
          <cell r="C36" t="str">
            <v>IMM FC Ready to Sell (Kton)</v>
          </cell>
          <cell r="D36">
            <v>1143300</v>
          </cell>
          <cell r="E36">
            <v>1090800</v>
          </cell>
          <cell r="F36">
            <v>1091300</v>
          </cell>
          <cell r="G36">
            <v>1134300</v>
          </cell>
          <cell r="H36">
            <v>1152500</v>
          </cell>
          <cell r="I36">
            <v>1201000</v>
          </cell>
          <cell r="J36">
            <v>1292500</v>
          </cell>
          <cell r="K36">
            <v>1165000</v>
          </cell>
          <cell r="L36">
            <v>1240000</v>
          </cell>
          <cell r="M36">
            <v>1249000</v>
          </cell>
          <cell r="N36">
            <v>1238000</v>
          </cell>
          <cell r="O36">
            <v>1163000</v>
          </cell>
          <cell r="P36">
            <v>14160700</v>
          </cell>
        </row>
        <row r="37">
          <cell r="C37" t="str">
            <v>IMM West Lo (TS&lt;0.85)</v>
          </cell>
          <cell r="D37">
            <v>355300</v>
          </cell>
          <cell r="E37">
            <v>340800</v>
          </cell>
          <cell r="F37">
            <v>337300</v>
          </cell>
          <cell r="G37">
            <v>388300</v>
          </cell>
          <cell r="H37">
            <v>329500</v>
          </cell>
          <cell r="I37">
            <v>333000</v>
          </cell>
          <cell r="J37">
            <v>433500</v>
          </cell>
          <cell r="K37">
            <v>355000</v>
          </cell>
          <cell r="L37">
            <v>456000</v>
          </cell>
          <cell r="M37">
            <v>510000</v>
          </cell>
          <cell r="N37">
            <v>503000</v>
          </cell>
          <cell r="O37">
            <v>470000</v>
          </cell>
          <cell r="P37">
            <v>4811700</v>
          </cell>
        </row>
        <row r="38">
          <cell r="C38" t="str">
            <v>IMM West (TS&gt;0.85)</v>
          </cell>
          <cell r="P38">
            <v>0</v>
          </cell>
        </row>
        <row r="39">
          <cell r="C39" t="str">
            <v>IMM East (+WP) TS&lt;1.65</v>
          </cell>
          <cell r="D39">
            <v>339500</v>
          </cell>
          <cell r="E39">
            <v>419500</v>
          </cell>
          <cell r="F39">
            <v>379000</v>
          </cell>
          <cell r="G39">
            <v>361500</v>
          </cell>
          <cell r="H39">
            <v>368500</v>
          </cell>
          <cell r="I39">
            <v>359000</v>
          </cell>
          <cell r="J39">
            <v>435000</v>
          </cell>
          <cell r="K39">
            <v>388500</v>
          </cell>
          <cell r="L39">
            <v>342500</v>
          </cell>
          <cell r="M39">
            <v>237500</v>
          </cell>
          <cell r="N39">
            <v>258500</v>
          </cell>
          <cell r="O39">
            <v>272500</v>
          </cell>
          <cell r="P39">
            <v>4161500</v>
          </cell>
        </row>
        <row r="40">
          <cell r="C40" t="str">
            <v>IMM East TS&gt;1.65</v>
          </cell>
          <cell r="D40">
            <v>448500</v>
          </cell>
          <cell r="E40">
            <v>330500</v>
          </cell>
          <cell r="F40">
            <v>375000</v>
          </cell>
          <cell r="G40">
            <v>384500</v>
          </cell>
          <cell r="H40">
            <v>454500</v>
          </cell>
          <cell r="I40">
            <v>509000</v>
          </cell>
          <cell r="J40">
            <v>424000</v>
          </cell>
          <cell r="K40">
            <v>421500</v>
          </cell>
          <cell r="L40">
            <v>441500</v>
          </cell>
          <cell r="M40">
            <v>501500</v>
          </cell>
          <cell r="N40">
            <v>476500</v>
          </cell>
          <cell r="O40">
            <v>420500</v>
          </cell>
          <cell r="P40">
            <v>5187500</v>
          </cell>
        </row>
        <row r="41">
          <cell r="C41" t="str">
            <v>TDM FC</v>
          </cell>
          <cell r="D41">
            <v>123500</v>
          </cell>
          <cell r="E41">
            <v>197000</v>
          </cell>
          <cell r="F41">
            <v>189000</v>
          </cell>
          <cell r="G41">
            <v>199500</v>
          </cell>
          <cell r="H41">
            <v>181000</v>
          </cell>
          <cell r="I41">
            <v>241000</v>
          </cell>
          <cell r="J41">
            <v>199000</v>
          </cell>
          <cell r="K41">
            <v>199000</v>
          </cell>
          <cell r="L41">
            <v>229000</v>
          </cell>
          <cell r="M41">
            <v>229000</v>
          </cell>
          <cell r="N41">
            <v>225000</v>
          </cell>
          <cell r="O41">
            <v>175500</v>
          </cell>
          <cell r="P41">
            <v>2387500</v>
          </cell>
        </row>
        <row r="42">
          <cell r="C42" t="str">
            <v>TCM FC Product (Kton)</v>
          </cell>
          <cell r="D42">
            <v>778300</v>
          </cell>
          <cell r="E42">
            <v>760200</v>
          </cell>
          <cell r="F42">
            <v>654300</v>
          </cell>
          <cell r="G42">
            <v>686900</v>
          </cell>
          <cell r="H42">
            <v>585700</v>
          </cell>
          <cell r="I42">
            <v>632500</v>
          </cell>
          <cell r="J42">
            <v>600300</v>
          </cell>
          <cell r="K42">
            <v>614300</v>
          </cell>
          <cell r="L42">
            <v>625300</v>
          </cell>
          <cell r="M42">
            <v>644900</v>
          </cell>
          <cell r="N42">
            <v>602300</v>
          </cell>
          <cell r="O42">
            <v>618000</v>
          </cell>
          <cell r="P42">
            <v>7803000</v>
          </cell>
        </row>
        <row r="43">
          <cell r="C43" t="str">
            <v>TCM HCV-LS (Sul&lt;0.8)</v>
          </cell>
          <cell r="D43">
            <v>303500</v>
          </cell>
          <cell r="E43">
            <v>280750</v>
          </cell>
          <cell r="F43">
            <v>315800</v>
          </cell>
          <cell r="G43">
            <v>360500</v>
          </cell>
          <cell r="H43">
            <v>310250</v>
          </cell>
          <cell r="I43">
            <v>404250</v>
          </cell>
          <cell r="J43">
            <v>354300</v>
          </cell>
          <cell r="K43">
            <v>365300</v>
          </cell>
          <cell r="L43">
            <v>407250</v>
          </cell>
          <cell r="M43">
            <v>437500</v>
          </cell>
          <cell r="N43">
            <v>390500</v>
          </cell>
          <cell r="O43">
            <v>388750</v>
          </cell>
          <cell r="P43">
            <v>4318650</v>
          </cell>
        </row>
        <row r="44">
          <cell r="C44" t="str">
            <v>TCM HCV-HS (Sul&lt;1.8)</v>
          </cell>
          <cell r="D44">
            <v>20800</v>
          </cell>
          <cell r="E44">
            <v>44200</v>
          </cell>
          <cell r="F44">
            <v>50000</v>
          </cell>
          <cell r="G44">
            <v>23399.999999999996</v>
          </cell>
          <cell r="H44">
            <v>44200</v>
          </cell>
          <cell r="I44">
            <v>0</v>
          </cell>
          <cell r="J44">
            <v>50000</v>
          </cell>
          <cell r="K44">
            <v>50000</v>
          </cell>
          <cell r="L44">
            <v>20800</v>
          </cell>
          <cell r="M44">
            <v>23399.999999999996</v>
          </cell>
          <cell r="N44">
            <v>20800</v>
          </cell>
          <cell r="O44">
            <v>0</v>
          </cell>
          <cell r="P44">
            <v>347600</v>
          </cell>
        </row>
        <row r="45">
          <cell r="C45" t="str">
            <v>TCM LCV-LS (Sul&lt;0.8)</v>
          </cell>
          <cell r="D45">
            <v>302000</v>
          </cell>
          <cell r="E45">
            <v>275250</v>
          </cell>
          <cell r="F45">
            <v>192500</v>
          </cell>
          <cell r="G45">
            <v>247000</v>
          </cell>
          <cell r="H45">
            <v>231250</v>
          </cell>
          <cell r="I45">
            <v>228250</v>
          </cell>
          <cell r="J45">
            <v>196000</v>
          </cell>
          <cell r="K45">
            <v>199000</v>
          </cell>
          <cell r="L45">
            <v>197250</v>
          </cell>
          <cell r="M45">
            <v>184000</v>
          </cell>
          <cell r="N45">
            <v>191000</v>
          </cell>
          <cell r="O45">
            <v>229250</v>
          </cell>
          <cell r="P45">
            <v>2672750</v>
          </cell>
        </row>
        <row r="46">
          <cell r="C46" t="str">
            <v>TCM LCV-HS (Sul&gt;0.8)</v>
          </cell>
          <cell r="D46">
            <v>152000</v>
          </cell>
          <cell r="E46">
            <v>160000</v>
          </cell>
          <cell r="F46">
            <v>96000</v>
          </cell>
          <cell r="G46">
            <v>56000</v>
          </cell>
          <cell r="H46">
            <v>0</v>
          </cell>
          <cell r="I46">
            <v>0</v>
          </cell>
          <cell r="J46">
            <v>0</v>
          </cell>
          <cell r="K46">
            <v>0</v>
          </cell>
          <cell r="L46">
            <v>0</v>
          </cell>
          <cell r="M46">
            <v>0</v>
          </cell>
          <cell r="N46">
            <v>0</v>
          </cell>
          <cell r="O46">
            <v>0</v>
          </cell>
          <cell r="P46">
            <v>464000</v>
          </cell>
        </row>
        <row r="47">
          <cell r="C47" t="str">
            <v>JBG FC</v>
          </cell>
          <cell r="D47">
            <v>151700</v>
          </cell>
          <cell r="E47">
            <v>108699.99999999999</v>
          </cell>
          <cell r="F47">
            <v>87000</v>
          </cell>
          <cell r="G47">
            <v>101000</v>
          </cell>
          <cell r="H47">
            <v>76200</v>
          </cell>
          <cell r="I47">
            <v>69000</v>
          </cell>
          <cell r="J47">
            <v>125700</v>
          </cell>
          <cell r="K47">
            <v>125700</v>
          </cell>
          <cell r="L47">
            <v>76200</v>
          </cell>
          <cell r="M47">
            <v>110500</v>
          </cell>
          <cell r="N47">
            <v>125700</v>
          </cell>
          <cell r="O47">
            <v>69500</v>
          </cell>
          <cell r="P47">
            <v>1226900</v>
          </cell>
        </row>
        <row r="48">
          <cell r="C48" t="str">
            <v>EMB FC</v>
          </cell>
          <cell r="D48">
            <v>65000</v>
          </cell>
          <cell r="E48">
            <v>72600</v>
          </cell>
          <cell r="F48">
            <v>87200</v>
          </cell>
          <cell r="G48">
            <v>90100</v>
          </cell>
          <cell r="H48">
            <v>72600</v>
          </cell>
          <cell r="I48">
            <v>99000</v>
          </cell>
          <cell r="J48">
            <v>90000</v>
          </cell>
          <cell r="K48">
            <v>90000</v>
          </cell>
          <cell r="L48">
            <v>109000</v>
          </cell>
          <cell r="M48">
            <v>88600</v>
          </cell>
          <cell r="N48">
            <v>90000</v>
          </cell>
          <cell r="O48">
            <v>70000</v>
          </cell>
          <cell r="P48">
            <v>1024100</v>
          </cell>
        </row>
        <row r="49">
          <cell r="C49" t="str">
            <v>BEK FC</v>
          </cell>
          <cell r="D49">
            <v>130700</v>
          </cell>
          <cell r="E49">
            <v>185200</v>
          </cell>
          <cell r="F49">
            <v>151200</v>
          </cell>
          <cell r="G49">
            <v>237200</v>
          </cell>
          <cell r="H49">
            <v>211000</v>
          </cell>
          <cell r="I49">
            <v>125500</v>
          </cell>
          <cell r="J49">
            <v>140500</v>
          </cell>
          <cell r="K49">
            <v>152500</v>
          </cell>
          <cell r="L49">
            <v>155500</v>
          </cell>
          <cell r="M49">
            <v>146500</v>
          </cell>
          <cell r="N49">
            <v>146500</v>
          </cell>
          <cell r="O49">
            <v>115500</v>
          </cell>
          <cell r="P49">
            <v>1897800</v>
          </cell>
        </row>
      </sheetData>
      <sheetData sheetId="10" refreshError="1"/>
      <sheetData sheetId="11"/>
      <sheetData sheetId="12"/>
      <sheetData sheetId="13" refreshError="1"/>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Dec'12"/>
      <sheetName val="IMM Mine"/>
      <sheetName val="TCM Mine"/>
      <sheetName val="EMB Mine"/>
      <sheetName val="JBG Mine"/>
      <sheetName val="BEK Mine"/>
      <sheetName val="TDM Mine"/>
      <sheetName val="Pivot"/>
      <sheetName val="Dbase"/>
      <sheetName val="Sum Prod &amp; Sales Bdgt"/>
      <sheetName val="Indo_Mine (2)"/>
      <sheetName val="ITM2013(10Dec) 29.5mt"/>
      <sheetName val="Jul (CREM)"/>
      <sheetName val="DP Report"/>
      <sheetName val="Sheet1"/>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C2" t="str">
            <v>ITM MINE PLAN YEAR 2013 (4th Draft Mine Plan Summary)</v>
          </cell>
          <cell r="P2" t="str">
            <v>R - 0 5th D</v>
          </cell>
        </row>
        <row r="3">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row>
        <row r="4">
          <cell r="C4" t="str">
            <v>as Data 11 Dec'12</v>
          </cell>
          <cell r="D4" t="str">
            <v>Send to MnL on 11 Dec'12 (not for Budget, only for Outlook 2013 after meeting with ITM PresDir)</v>
          </cell>
          <cell r="N4" t="str">
            <v>Print &amp; Update on :</v>
          </cell>
          <cell r="P4">
            <v>41254</v>
          </cell>
        </row>
        <row r="5">
          <cell r="D5">
            <v>41275</v>
          </cell>
          <cell r="E5">
            <v>41306</v>
          </cell>
          <cell r="F5">
            <v>41334</v>
          </cell>
          <cell r="G5">
            <v>41365</v>
          </cell>
          <cell r="H5">
            <v>41395</v>
          </cell>
          <cell r="I5">
            <v>41426</v>
          </cell>
          <cell r="J5">
            <v>41456</v>
          </cell>
          <cell r="K5">
            <v>41487</v>
          </cell>
          <cell r="L5">
            <v>41518</v>
          </cell>
          <cell r="M5">
            <v>41548</v>
          </cell>
          <cell r="N5">
            <v>41579</v>
          </cell>
          <cell r="O5">
            <v>41609</v>
          </cell>
          <cell r="P5" t="str">
            <v>Total</v>
          </cell>
        </row>
        <row r="6">
          <cell r="C6" t="str">
            <v>IMM FC Ready to Sell (Kton)</v>
          </cell>
          <cell r="D6">
            <v>1131.589608890722</v>
          </cell>
          <cell r="E6">
            <v>1139.8206341715149</v>
          </cell>
          <cell r="F6">
            <v>1135.4831167797879</v>
          </cell>
          <cell r="G6">
            <v>1208.1180960184411</v>
          </cell>
          <cell r="H6">
            <v>1273.374746274621</v>
          </cell>
          <cell r="I6">
            <v>1318.4347977807911</v>
          </cell>
          <cell r="J6">
            <v>1260.9394961516196</v>
          </cell>
          <cell r="K6">
            <v>1243.4603558471345</v>
          </cell>
          <cell r="L6">
            <v>1249.3595185147794</v>
          </cell>
          <cell r="M6">
            <v>1273.7921431072227</v>
          </cell>
          <cell r="N6">
            <v>1283.1615477009861</v>
          </cell>
          <cell r="O6">
            <v>1284.7944590144866</v>
          </cell>
          <cell r="P6">
            <v>14802.328520252107</v>
          </cell>
        </row>
        <row r="7">
          <cell r="C7" t="str">
            <v>IMM West Lo (TS&lt;0.85)</v>
          </cell>
          <cell r="D7">
            <v>340.19319010339603</v>
          </cell>
          <cell r="E7">
            <v>348.42421538418898</v>
          </cell>
          <cell r="F7">
            <v>344.08669799246201</v>
          </cell>
          <cell r="G7">
            <v>375.635617748784</v>
          </cell>
          <cell r="H7">
            <v>381.98478446050399</v>
          </cell>
          <cell r="I7">
            <v>376.36863052860599</v>
          </cell>
          <cell r="J7">
            <v>399.50200865189356</v>
          </cell>
          <cell r="K7">
            <v>422.02286834740858</v>
          </cell>
          <cell r="L7">
            <v>487.92203101505345</v>
          </cell>
          <cell r="M7">
            <v>529.12329298166264</v>
          </cell>
          <cell r="N7">
            <v>515.80436469075619</v>
          </cell>
          <cell r="O7">
            <v>527.43727600425666</v>
          </cell>
          <cell r="P7">
            <v>5048.5049779089732</v>
          </cell>
        </row>
        <row r="8">
          <cell r="C8" t="str">
            <v>IMM West (TS&gt;0.85)</v>
          </cell>
          <cell r="P8">
            <v>0</v>
          </cell>
        </row>
        <row r="9">
          <cell r="C9" t="str">
            <v>IMM East (+WP) TS&lt;1.65</v>
          </cell>
          <cell r="D9">
            <v>374.25</v>
          </cell>
          <cell r="E9">
            <v>374.25</v>
          </cell>
          <cell r="F9">
            <v>374.25</v>
          </cell>
          <cell r="G9">
            <v>374.25</v>
          </cell>
          <cell r="H9">
            <v>383.25</v>
          </cell>
          <cell r="I9">
            <v>389.25</v>
          </cell>
          <cell r="J9">
            <v>429.25</v>
          </cell>
          <cell r="K9">
            <v>389.25</v>
          </cell>
          <cell r="L9">
            <v>329.25</v>
          </cell>
          <cell r="M9">
            <v>279.25</v>
          </cell>
          <cell r="N9">
            <v>289.25</v>
          </cell>
          <cell r="O9">
            <v>279.25</v>
          </cell>
          <cell r="P9">
            <v>4265</v>
          </cell>
        </row>
        <row r="10">
          <cell r="C10" t="str">
            <v>IMM East TS&gt;1.65</v>
          </cell>
          <cell r="D10">
            <v>417.14641878732596</v>
          </cell>
          <cell r="E10">
            <v>417.14641878732596</v>
          </cell>
          <cell r="F10">
            <v>417.14641878732596</v>
          </cell>
          <cell r="G10">
            <v>458.23247826965701</v>
          </cell>
          <cell r="H10">
            <v>508.13996181411704</v>
          </cell>
          <cell r="I10">
            <v>552.8161672521851</v>
          </cell>
          <cell r="J10">
            <v>432.18748749972599</v>
          </cell>
          <cell r="K10">
            <v>432.18748749972599</v>
          </cell>
          <cell r="L10">
            <v>432.18748749972599</v>
          </cell>
          <cell r="M10">
            <v>465.41885012555997</v>
          </cell>
          <cell r="N10">
            <v>478.10718301022996</v>
          </cell>
          <cell r="O10">
            <v>478.10718301022996</v>
          </cell>
          <cell r="P10">
            <v>5488.8235423431361</v>
          </cell>
        </row>
        <row r="11">
          <cell r="C11" t="str">
            <v>TDM FC</v>
          </cell>
          <cell r="D11">
            <v>182.9412956841532</v>
          </cell>
          <cell r="E11">
            <v>197.50638891942819</v>
          </cell>
          <cell r="F11">
            <v>196.26291780451285</v>
          </cell>
          <cell r="G11">
            <v>190.57246929081879</v>
          </cell>
          <cell r="H11">
            <v>221.893486224767</v>
          </cell>
          <cell r="I11">
            <v>221.09716371748121</v>
          </cell>
          <cell r="J11">
            <v>222.20890806717588</v>
          </cell>
          <cell r="K11">
            <v>206.31517025839881</v>
          </cell>
          <cell r="L11">
            <v>228.72833732414682</v>
          </cell>
          <cell r="M11">
            <v>224.91275052081397</v>
          </cell>
          <cell r="N11">
            <v>210.4135206681494</v>
          </cell>
          <cell r="O11">
            <v>178.3625915201539</v>
          </cell>
          <cell r="P11">
            <v>2481.2150000000001</v>
          </cell>
          <cell r="R11" t="e">
            <v>#REF!</v>
          </cell>
        </row>
        <row r="12">
          <cell r="C12" t="str">
            <v>TCM FC Product (Kton)</v>
          </cell>
          <cell r="D12">
            <v>720</v>
          </cell>
          <cell r="E12">
            <v>650</v>
          </cell>
          <cell r="F12">
            <v>600</v>
          </cell>
          <cell r="G12">
            <v>630</v>
          </cell>
          <cell r="H12">
            <v>640</v>
          </cell>
          <cell r="I12">
            <v>640</v>
          </cell>
          <cell r="J12">
            <v>640</v>
          </cell>
          <cell r="K12">
            <v>690</v>
          </cell>
          <cell r="L12">
            <v>710</v>
          </cell>
          <cell r="M12">
            <v>710</v>
          </cell>
          <cell r="N12">
            <v>710</v>
          </cell>
          <cell r="O12">
            <v>660</v>
          </cell>
          <cell r="P12">
            <v>8000</v>
          </cell>
          <cell r="R12" t="e">
            <v>#REF!</v>
          </cell>
        </row>
        <row r="13">
          <cell r="C13" t="str">
            <v>TCM LCV-LS (Sul&lt;0.8)</v>
          </cell>
          <cell r="D13">
            <v>200</v>
          </cell>
          <cell r="E13">
            <v>210</v>
          </cell>
          <cell r="F13">
            <v>210</v>
          </cell>
          <cell r="G13">
            <v>250</v>
          </cell>
          <cell r="H13">
            <v>250</v>
          </cell>
          <cell r="I13">
            <v>250</v>
          </cell>
          <cell r="J13">
            <v>250</v>
          </cell>
          <cell r="K13">
            <v>250</v>
          </cell>
          <cell r="L13">
            <v>250</v>
          </cell>
          <cell r="M13">
            <v>250</v>
          </cell>
          <cell r="N13">
            <v>250</v>
          </cell>
          <cell r="O13">
            <v>250</v>
          </cell>
          <cell r="P13">
            <v>2870</v>
          </cell>
        </row>
        <row r="14">
          <cell r="C14" t="str">
            <v>TCM LCV-HS (Sul&gt;0.8)</v>
          </cell>
          <cell r="D14">
            <v>150</v>
          </cell>
          <cell r="E14">
            <v>50</v>
          </cell>
          <cell r="F14">
            <v>0</v>
          </cell>
          <cell r="G14">
            <v>0</v>
          </cell>
          <cell r="H14">
            <v>0</v>
          </cell>
          <cell r="I14">
            <v>0</v>
          </cell>
          <cell r="J14">
            <v>0</v>
          </cell>
          <cell r="K14">
            <v>0</v>
          </cell>
          <cell r="L14">
            <v>0</v>
          </cell>
          <cell r="M14">
            <v>0</v>
          </cell>
          <cell r="N14">
            <v>0</v>
          </cell>
          <cell r="O14">
            <v>0</v>
          </cell>
          <cell r="P14">
            <v>200</v>
          </cell>
        </row>
        <row r="15">
          <cell r="C15" t="str">
            <v>TCM HCV-HS (Sul&lt;1.8)</v>
          </cell>
          <cell r="D15">
            <v>40</v>
          </cell>
          <cell r="E15">
            <v>40</v>
          </cell>
          <cell r="F15">
            <v>40</v>
          </cell>
          <cell r="G15">
            <v>20</v>
          </cell>
          <cell r="H15">
            <v>20</v>
          </cell>
          <cell r="I15">
            <v>20</v>
          </cell>
          <cell r="J15">
            <v>40</v>
          </cell>
          <cell r="K15">
            <v>40</v>
          </cell>
          <cell r="L15">
            <v>40</v>
          </cell>
          <cell r="M15">
            <v>40</v>
          </cell>
          <cell r="N15">
            <v>40</v>
          </cell>
          <cell r="O15">
            <v>35</v>
          </cell>
          <cell r="P15">
            <v>415</v>
          </cell>
        </row>
        <row r="16">
          <cell r="C16" t="str">
            <v>TCM HCV-LS (Sul&lt;0.8)</v>
          </cell>
          <cell r="D16">
            <v>330</v>
          </cell>
          <cell r="E16">
            <v>350</v>
          </cell>
          <cell r="F16">
            <v>350</v>
          </cell>
          <cell r="G16">
            <v>360</v>
          </cell>
          <cell r="H16">
            <v>370</v>
          </cell>
          <cell r="I16">
            <v>370</v>
          </cell>
          <cell r="J16">
            <v>350</v>
          </cell>
          <cell r="K16">
            <v>400</v>
          </cell>
          <cell r="L16">
            <v>420</v>
          </cell>
          <cell r="M16">
            <v>420</v>
          </cell>
          <cell r="N16">
            <v>420</v>
          </cell>
          <cell r="O16">
            <v>375</v>
          </cell>
          <cell r="P16">
            <v>4515</v>
          </cell>
        </row>
        <row r="17">
          <cell r="C17" t="str">
            <v>JBG FC</v>
          </cell>
          <cell r="D17">
            <v>80</v>
          </cell>
          <cell r="E17">
            <v>80</v>
          </cell>
          <cell r="F17">
            <v>80</v>
          </cell>
          <cell r="G17">
            <v>90</v>
          </cell>
          <cell r="H17">
            <v>90</v>
          </cell>
          <cell r="I17">
            <v>100</v>
          </cell>
          <cell r="J17">
            <v>110</v>
          </cell>
          <cell r="K17">
            <v>110</v>
          </cell>
          <cell r="L17">
            <v>120</v>
          </cell>
          <cell r="M17">
            <v>130</v>
          </cell>
          <cell r="N17">
            <v>130</v>
          </cell>
          <cell r="O17">
            <v>130</v>
          </cell>
          <cell r="P17">
            <v>1250</v>
          </cell>
        </row>
        <row r="18">
          <cell r="C18" t="str">
            <v>EMB FC</v>
          </cell>
          <cell r="D18">
            <v>83.3</v>
          </cell>
          <cell r="E18">
            <v>68.599999999999994</v>
          </cell>
          <cell r="F18">
            <v>73.5</v>
          </cell>
          <cell r="G18">
            <v>78.400000000000006</v>
          </cell>
          <cell r="H18">
            <v>78.400000000000006</v>
          </cell>
          <cell r="I18">
            <v>88.2</v>
          </cell>
          <cell r="J18">
            <v>93.1</v>
          </cell>
          <cell r="K18">
            <v>88.2</v>
          </cell>
          <cell r="L18">
            <v>93.1</v>
          </cell>
          <cell r="M18">
            <v>93.1</v>
          </cell>
          <cell r="N18">
            <v>93.1</v>
          </cell>
          <cell r="O18">
            <v>91.14</v>
          </cell>
          <cell r="P18">
            <v>1022.14</v>
          </cell>
        </row>
        <row r="19">
          <cell r="C19" t="str">
            <v>BEK FC</v>
          </cell>
          <cell r="D19">
            <v>160</v>
          </cell>
          <cell r="E19">
            <v>160</v>
          </cell>
          <cell r="F19">
            <v>160</v>
          </cell>
          <cell r="G19">
            <v>168</v>
          </cell>
          <cell r="H19">
            <v>176</v>
          </cell>
          <cell r="I19">
            <v>162.5</v>
          </cell>
          <cell r="J19">
            <v>162.5</v>
          </cell>
          <cell r="K19">
            <v>162.5</v>
          </cell>
          <cell r="L19">
            <v>162.5</v>
          </cell>
          <cell r="M19">
            <v>176</v>
          </cell>
          <cell r="N19">
            <v>176</v>
          </cell>
          <cell r="O19">
            <v>176</v>
          </cell>
          <cell r="P19">
            <v>2002</v>
          </cell>
        </row>
        <row r="35">
          <cell r="D35">
            <v>41275</v>
          </cell>
          <cell r="E35">
            <v>41306</v>
          </cell>
          <cell r="F35">
            <v>41334</v>
          </cell>
          <cell r="G35">
            <v>41365</v>
          </cell>
          <cell r="H35">
            <v>41395</v>
          </cell>
          <cell r="I35">
            <v>41426</v>
          </cell>
          <cell r="J35">
            <v>41456</v>
          </cell>
          <cell r="K35">
            <v>41487</v>
          </cell>
          <cell r="L35">
            <v>41518</v>
          </cell>
          <cell r="M35">
            <v>41548</v>
          </cell>
          <cell r="N35">
            <v>41579</v>
          </cell>
          <cell r="O35">
            <v>41609</v>
          </cell>
          <cell r="P35" t="str">
            <v>Total</v>
          </cell>
        </row>
        <row r="36">
          <cell r="C36" t="str">
            <v>IMM FC Ready to Sell (Kton)</v>
          </cell>
          <cell r="D36">
            <v>1143300</v>
          </cell>
          <cell r="E36">
            <v>1090800</v>
          </cell>
          <cell r="F36">
            <v>1091300</v>
          </cell>
          <cell r="G36">
            <v>1134300</v>
          </cell>
          <cell r="H36">
            <v>1152500</v>
          </cell>
          <cell r="I36">
            <v>1201000</v>
          </cell>
          <cell r="J36">
            <v>1292500</v>
          </cell>
          <cell r="K36">
            <v>1165000</v>
          </cell>
          <cell r="L36">
            <v>1240000</v>
          </cell>
          <cell r="M36">
            <v>1249000</v>
          </cell>
          <cell r="N36">
            <v>1238000</v>
          </cell>
          <cell r="O36">
            <v>1163000</v>
          </cell>
          <cell r="P36">
            <v>14160700</v>
          </cell>
        </row>
        <row r="37">
          <cell r="C37" t="str">
            <v>IMM West Lo (TS&lt;0.85)</v>
          </cell>
          <cell r="D37">
            <v>355300</v>
          </cell>
          <cell r="E37">
            <v>340800</v>
          </cell>
          <cell r="F37">
            <v>337300</v>
          </cell>
          <cell r="G37">
            <v>388300</v>
          </cell>
          <cell r="H37">
            <v>329500</v>
          </cell>
          <cell r="I37">
            <v>333000</v>
          </cell>
          <cell r="J37">
            <v>433500</v>
          </cell>
          <cell r="K37">
            <v>355000</v>
          </cell>
          <cell r="L37">
            <v>456000</v>
          </cell>
          <cell r="M37">
            <v>510000</v>
          </cell>
          <cell r="N37">
            <v>503000</v>
          </cell>
          <cell r="O37">
            <v>470000</v>
          </cell>
          <cell r="P37">
            <v>4811700</v>
          </cell>
        </row>
        <row r="38">
          <cell r="C38" t="str">
            <v>IMM West (TS&gt;0.85)</v>
          </cell>
          <cell r="P38">
            <v>0</v>
          </cell>
        </row>
        <row r="39">
          <cell r="C39" t="str">
            <v>IMM East (+WP) TS&lt;1.65</v>
          </cell>
          <cell r="D39">
            <v>339500</v>
          </cell>
          <cell r="E39">
            <v>419500</v>
          </cell>
          <cell r="F39">
            <v>379000</v>
          </cell>
          <cell r="G39">
            <v>361500</v>
          </cell>
          <cell r="H39">
            <v>368500</v>
          </cell>
          <cell r="I39">
            <v>359000</v>
          </cell>
          <cell r="J39">
            <v>435000</v>
          </cell>
          <cell r="K39">
            <v>388500</v>
          </cell>
          <cell r="L39">
            <v>342500</v>
          </cell>
          <cell r="M39">
            <v>237500</v>
          </cell>
          <cell r="N39">
            <v>258500</v>
          </cell>
          <cell r="O39">
            <v>272500</v>
          </cell>
          <cell r="P39">
            <v>4161500</v>
          </cell>
        </row>
        <row r="40">
          <cell r="C40" t="str">
            <v>IMM East TS&gt;1.65</v>
          </cell>
          <cell r="D40">
            <v>448500</v>
          </cell>
          <cell r="E40">
            <v>330500</v>
          </cell>
          <cell r="F40">
            <v>375000</v>
          </cell>
          <cell r="G40">
            <v>384500</v>
          </cell>
          <cell r="H40">
            <v>454500</v>
          </cell>
          <cell r="I40">
            <v>509000</v>
          </cell>
          <cell r="J40">
            <v>424000</v>
          </cell>
          <cell r="K40">
            <v>421500</v>
          </cell>
          <cell r="L40">
            <v>441500</v>
          </cell>
          <cell r="M40">
            <v>501500</v>
          </cell>
          <cell r="N40">
            <v>476500</v>
          </cell>
          <cell r="O40">
            <v>420500</v>
          </cell>
          <cell r="P40">
            <v>5187500</v>
          </cell>
        </row>
        <row r="41">
          <cell r="C41" t="str">
            <v>TDM FC</v>
          </cell>
          <cell r="D41">
            <v>123500</v>
          </cell>
          <cell r="E41">
            <v>197000</v>
          </cell>
          <cell r="F41">
            <v>189000</v>
          </cell>
          <cell r="G41">
            <v>199500</v>
          </cell>
          <cell r="H41">
            <v>181000</v>
          </cell>
          <cell r="I41">
            <v>241000</v>
          </cell>
          <cell r="J41">
            <v>199000</v>
          </cell>
          <cell r="K41">
            <v>199000</v>
          </cell>
          <cell r="L41">
            <v>229000</v>
          </cell>
          <cell r="M41">
            <v>229000</v>
          </cell>
          <cell r="N41">
            <v>225000</v>
          </cell>
          <cell r="O41">
            <v>175500</v>
          </cell>
          <cell r="P41">
            <v>2387500</v>
          </cell>
        </row>
        <row r="42">
          <cell r="C42" t="str">
            <v>TCM FC Product (Kton)</v>
          </cell>
          <cell r="D42">
            <v>778300</v>
          </cell>
          <cell r="E42">
            <v>760200</v>
          </cell>
          <cell r="F42">
            <v>654300</v>
          </cell>
          <cell r="G42">
            <v>686900</v>
          </cell>
          <cell r="H42">
            <v>585700</v>
          </cell>
          <cell r="I42">
            <v>632500</v>
          </cell>
          <cell r="J42">
            <v>600300</v>
          </cell>
          <cell r="K42">
            <v>614300</v>
          </cell>
          <cell r="L42">
            <v>625300</v>
          </cell>
          <cell r="M42">
            <v>644900</v>
          </cell>
          <cell r="N42">
            <v>602300</v>
          </cell>
          <cell r="O42">
            <v>618000</v>
          </cell>
          <cell r="P42">
            <v>7803000</v>
          </cell>
        </row>
        <row r="43">
          <cell r="C43" t="str">
            <v>TCM HCV-LS (Sul&lt;0.8)</v>
          </cell>
          <cell r="D43">
            <v>303500</v>
          </cell>
          <cell r="E43">
            <v>280750</v>
          </cell>
          <cell r="F43">
            <v>315800</v>
          </cell>
          <cell r="G43">
            <v>360500</v>
          </cell>
          <cell r="H43">
            <v>310250</v>
          </cell>
          <cell r="I43">
            <v>404250</v>
          </cell>
          <cell r="J43">
            <v>354300</v>
          </cell>
          <cell r="K43">
            <v>365300</v>
          </cell>
          <cell r="L43">
            <v>407250</v>
          </cell>
          <cell r="M43">
            <v>437500</v>
          </cell>
          <cell r="N43">
            <v>390500</v>
          </cell>
          <cell r="O43">
            <v>388750</v>
          </cell>
          <cell r="P43">
            <v>4318650</v>
          </cell>
        </row>
        <row r="44">
          <cell r="C44" t="str">
            <v>TCM HCV-HS (Sul&lt;1.8)</v>
          </cell>
          <cell r="D44">
            <v>20800</v>
          </cell>
          <cell r="E44">
            <v>44200</v>
          </cell>
          <cell r="F44">
            <v>50000</v>
          </cell>
          <cell r="G44">
            <v>23399.999999999996</v>
          </cell>
          <cell r="H44">
            <v>44200</v>
          </cell>
          <cell r="I44">
            <v>0</v>
          </cell>
          <cell r="J44">
            <v>50000</v>
          </cell>
          <cell r="K44">
            <v>50000</v>
          </cell>
          <cell r="L44">
            <v>20800</v>
          </cell>
          <cell r="M44">
            <v>23399.999999999996</v>
          </cell>
          <cell r="N44">
            <v>20800</v>
          </cell>
          <cell r="O44">
            <v>0</v>
          </cell>
          <cell r="P44">
            <v>347600</v>
          </cell>
        </row>
        <row r="45">
          <cell r="C45" t="str">
            <v>TCM LCV-LS (Sul&lt;0.8)</v>
          </cell>
          <cell r="D45">
            <v>302000</v>
          </cell>
          <cell r="E45">
            <v>275250</v>
          </cell>
          <cell r="F45">
            <v>192500</v>
          </cell>
          <cell r="G45">
            <v>247000</v>
          </cell>
          <cell r="H45">
            <v>231250</v>
          </cell>
          <cell r="I45">
            <v>228250</v>
          </cell>
          <cell r="J45">
            <v>196000</v>
          </cell>
          <cell r="K45">
            <v>199000</v>
          </cell>
          <cell r="L45">
            <v>197250</v>
          </cell>
          <cell r="M45">
            <v>184000</v>
          </cell>
          <cell r="N45">
            <v>191000</v>
          </cell>
          <cell r="O45">
            <v>229250</v>
          </cell>
          <cell r="P45">
            <v>2672750</v>
          </cell>
        </row>
        <row r="46">
          <cell r="C46" t="str">
            <v>TCM LCV-HS (Sul&gt;0.8)</v>
          </cell>
          <cell r="D46">
            <v>152000</v>
          </cell>
          <cell r="E46">
            <v>160000</v>
          </cell>
          <cell r="F46">
            <v>96000</v>
          </cell>
          <cell r="G46">
            <v>56000</v>
          </cell>
          <cell r="H46">
            <v>0</v>
          </cell>
          <cell r="I46">
            <v>0</v>
          </cell>
          <cell r="J46">
            <v>0</v>
          </cell>
          <cell r="K46">
            <v>0</v>
          </cell>
          <cell r="L46">
            <v>0</v>
          </cell>
          <cell r="M46">
            <v>0</v>
          </cell>
          <cell r="N46">
            <v>0</v>
          </cell>
          <cell r="O46">
            <v>0</v>
          </cell>
          <cell r="P46">
            <v>464000</v>
          </cell>
        </row>
        <row r="47">
          <cell r="C47" t="str">
            <v>JBG FC</v>
          </cell>
          <cell r="D47">
            <v>151700</v>
          </cell>
          <cell r="E47">
            <v>108699.99999999999</v>
          </cell>
          <cell r="F47">
            <v>87000</v>
          </cell>
          <cell r="G47">
            <v>101000</v>
          </cell>
          <cell r="H47">
            <v>76200</v>
          </cell>
          <cell r="I47">
            <v>69000</v>
          </cell>
          <cell r="J47">
            <v>125700</v>
          </cell>
          <cell r="K47">
            <v>125700</v>
          </cell>
          <cell r="L47">
            <v>76200</v>
          </cell>
          <cell r="M47">
            <v>110500</v>
          </cell>
          <cell r="N47">
            <v>125700</v>
          </cell>
          <cell r="O47">
            <v>69500</v>
          </cell>
          <cell r="P47">
            <v>1226900</v>
          </cell>
        </row>
        <row r="48">
          <cell r="C48" t="str">
            <v>EMB FC</v>
          </cell>
          <cell r="D48">
            <v>65000</v>
          </cell>
          <cell r="E48">
            <v>72600</v>
          </cell>
          <cell r="F48">
            <v>87200</v>
          </cell>
          <cell r="G48">
            <v>90100</v>
          </cell>
          <cell r="H48">
            <v>72600</v>
          </cell>
          <cell r="I48">
            <v>99000</v>
          </cell>
          <cell r="J48">
            <v>90000</v>
          </cell>
          <cell r="K48">
            <v>90000</v>
          </cell>
          <cell r="L48">
            <v>109000</v>
          </cell>
          <cell r="M48">
            <v>88600</v>
          </cell>
          <cell r="N48">
            <v>90000</v>
          </cell>
          <cell r="O48">
            <v>70000</v>
          </cell>
          <cell r="P48">
            <v>1024100</v>
          </cell>
        </row>
        <row r="49">
          <cell r="C49" t="str">
            <v>BEK FC</v>
          </cell>
          <cell r="D49">
            <v>130700</v>
          </cell>
          <cell r="E49">
            <v>185200</v>
          </cell>
          <cell r="F49">
            <v>151200</v>
          </cell>
          <cell r="G49">
            <v>237200</v>
          </cell>
          <cell r="H49">
            <v>211000</v>
          </cell>
          <cell r="I49">
            <v>125500</v>
          </cell>
          <cell r="J49">
            <v>140500</v>
          </cell>
          <cell r="K49">
            <v>152500</v>
          </cell>
          <cell r="L49">
            <v>155500</v>
          </cell>
          <cell r="M49">
            <v>146500</v>
          </cell>
          <cell r="N49">
            <v>146500</v>
          </cell>
          <cell r="O49">
            <v>115500</v>
          </cell>
          <cell r="P49">
            <v>1897800</v>
          </cell>
        </row>
      </sheetData>
      <sheetData sheetId="10" refreshError="1"/>
      <sheetData sheetId="11"/>
      <sheetData sheetId="12"/>
      <sheetData sheetId="13" refreshError="1"/>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MATERIAL"/>
      <sheetName val="RENTAL"/>
      <sheetName val="EMPLOYEE-OC"/>
      <sheetName val="OFFICE"/>
      <sheetName val="FIXED"/>
      <sheetName val="OTHERS"/>
      <sheetName val="2007_Total"/>
      <sheetName val="OB_89"/>
      <sheetName val="OB_85"/>
      <sheetName val="Budget OC 2003"/>
      <sheetName val="Project"/>
      <sheetName val="1"/>
      <sheetName val="Page_2"/>
      <sheetName val="Revenue"/>
      <sheetName val="FURNITUR"/>
      <sheetName val="RATE"/>
      <sheetName val="Plan"/>
      <sheetName val="Exc. Rate"/>
      <sheetName val="Rates"/>
      <sheetName val="Wells"/>
      <sheetName val="Zones"/>
      <sheetName val="Indonesia"/>
      <sheetName val="Search for Unrecorded Liabilty"/>
      <sheetName val="Macro5"/>
      <sheetName val="TBM"/>
      <sheetName val="result"/>
      <sheetName val="currency"/>
      <sheetName val="product"/>
      <sheetName val="strategy"/>
      <sheetName val="tani"/>
      <sheetName val="2"/>
      <sheetName val="3"/>
      <sheetName val="4"/>
      <sheetName val="5"/>
      <sheetName val="6"/>
      <sheetName val="7"/>
      <sheetName val="8"/>
      <sheetName val="nengo"/>
      <sheetName val="SCORE_RC_Code"/>
      <sheetName val="Tab.Perkiraan"/>
      <sheetName val="MTD_Flash_Report"/>
      <sheetName val="Power"/>
      <sheetName val="BSC"/>
      <sheetName val="Parameters"/>
      <sheetName val="KEND"/>
      <sheetName val="PA Result"/>
      <sheetName val="MED"/>
      <sheetName val="MB51"/>
      <sheetName val="GL"/>
      <sheetName val="TotalReqPM"/>
      <sheetName val="INCOME STATEMENT"/>
      <sheetName val="Sheet2"/>
      <sheetName val="kriteria"/>
      <sheetName val="TEMP"/>
      <sheetName val="02 Prod'n"/>
      <sheetName val="03 Travel"/>
      <sheetName val="2004"/>
      <sheetName val="cov"/>
      <sheetName val="Petrosea"/>
      <sheetName val="Sum Prod &amp; Sales Bdgt"/>
      <sheetName val="DP Report"/>
      <sheetName val="Money"/>
      <sheetName val="Input-Best Case"/>
      <sheetName val="Input-Expected Case"/>
      <sheetName val="Input-Worst Case"/>
      <sheetName val="Other Cargill BU Synergies"/>
      <sheetName val="Revenue Detail"/>
      <sheetName val="OtherTaxAdjustments"/>
      <sheetName val="name"/>
      <sheetName val="Budget_OC_2003"/>
      <sheetName val="Exc__Rate"/>
      <sheetName val="Search_for_Unrecorded_Liabilty"/>
      <sheetName val="Tab_Perkiraan"/>
      <sheetName val="PA_Result"/>
      <sheetName val="INCOME_STATEMENT"/>
      <sheetName val="Budget_OC_20031"/>
      <sheetName val="Exc__Rate1"/>
      <sheetName val="Search_for_Unrecorded_Liabilty1"/>
      <sheetName val="Tab_Perkiraan1"/>
      <sheetName val="PA_Result1"/>
      <sheetName val="INCOME_STATEMENT1"/>
      <sheetName val="Lookup Sheet"/>
      <sheetName val="Fuel"/>
      <sheetName val="C"/>
      <sheetName val="SUPPORT"/>
      <sheetName val="AFTER 55"/>
      <sheetName val="COST_CAL"/>
      <sheetName val="Codestable"/>
      <sheetName val="DF19"/>
      <sheetName val="Proj Summ"/>
      <sheetName val="Exc__Rate2"/>
      <sheetName val="Search_for_Unrecorded_Liabilty2"/>
      <sheetName val="SysNavigation"/>
      <sheetName val="Macro_XLM"/>
      <sheetName val="A.4.3"/>
      <sheetName val="Data Base"/>
      <sheetName val="Site_BQ"/>
      <sheetName val="Revenue &amp; Cost"/>
      <sheetName val="Guidance"/>
      <sheetName val="A.4.2"/>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Sheet1"/>
      <sheetName val="fa-s"/>
      <sheetName val=" total cost Press nov 47"/>
      <sheetName val="CRITERIA1"/>
      <sheetName val="PS"/>
      <sheetName val="data"/>
      <sheetName val="Info"/>
      <sheetName val="IS GMM"/>
      <sheetName val="FE-1771$.P1"/>
      <sheetName val="Market Positioning"/>
      <sheetName val="U1.6"/>
      <sheetName val="Proyeksi"/>
      <sheetName val="Income Tax Calc"/>
      <sheetName val="Angka"/>
      <sheetName val="SE-C"/>
      <sheetName val="Basis 1"/>
      <sheetName val="Summary"/>
      <sheetName val="Listen 1"/>
      <sheetName val="SaldoCorona"/>
      <sheetName val="Bill No.1"/>
      <sheetName val="ob"/>
      <sheetName val="B28"/>
      <sheetName val="Aux"/>
      <sheetName val="Actual"/>
      <sheetName val="U.S. Targeted Investors"/>
      <sheetName val="174_FIS"/>
      <sheetName val="CALCS1"/>
      <sheetName val="Planting"/>
      <sheetName val="number converter"/>
      <sheetName val="Questions"/>
      <sheetName val="Ppls"/>
      <sheetName val="#REF"/>
      <sheetName val="PRO_COAL"/>
      <sheetName val="EDS110507"/>
      <sheetName val="MA"/>
      <sheetName val="Sheet3"/>
      <sheetName val="C-PF_ALL"/>
      <sheetName val="P_PA"/>
      <sheetName val="ExcRate"/>
      <sheetName val="EWH-UA"/>
      <sheetName val="DIGGER"/>
    </sheetNames>
    <sheetDataSet>
      <sheetData sheetId="0" refreshError="1"/>
      <sheetData sheetId="1" refreshError="1"/>
      <sheetData sheetId="2" refreshError="1"/>
      <sheetData sheetId="3" refreshError="1"/>
      <sheetData sheetId="4" refreshError="1">
        <row r="6">
          <cell r="AW6">
            <v>9400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M Downtime 2007"/>
      <sheetName val="PROD PLAN CAP 2007"/>
      <sheetName val="Prod Rekap 2007"/>
      <sheetName val="Assumptions"/>
      <sheetName val="TDMY 2007 Prod.Plan 2 Nov 06"/>
      <sheetName val="Busang1"/>
      <sheetName val="Busang2"/>
      <sheetName val="Busang3"/>
      <sheetName val="Jonggon1"/>
      <sheetName val="Jonggon2"/>
      <sheetName val="Jonggon3"/>
      <sheetName val="Input"/>
      <sheetName val="Coal"/>
      <sheetName val="Input2"/>
      <sheetName val="DaiRep"/>
      <sheetName val="Safety"/>
      <sheetName val="CondMonthl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lusion"/>
      <sheetName val="Quarterly"/>
      <sheetName val="Monthly"/>
      <sheetName val="Coal Quality"/>
      <sheetName val="Summary1"/>
      <sheetName val="Summary2"/>
      <sheetName val="Main Equipment Schedule"/>
      <sheetName val="Aux Equipment Utilization"/>
      <sheetName val="Sub-Cont Equipment Utilization"/>
      <sheetName val="Input"/>
      <sheetName val="Assumptions"/>
      <sheetName val="Productivities"/>
      <sheetName val="PLAN"/>
      <sheetName val="Temp"/>
      <sheetName val="quality"/>
      <sheetName val="Sheet1"/>
      <sheetName val="OFFICE"/>
      <sheetName val="1"/>
      <sheetName val="Sum Prod &amp; Sales Bd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lusion"/>
      <sheetName val="Quarterly"/>
      <sheetName val="Monthly"/>
      <sheetName val="Coal Quality"/>
      <sheetName val="Summary1"/>
      <sheetName val="Summary2"/>
      <sheetName val="Main Equipment Schedule"/>
      <sheetName val="Aux Equipment Utilization"/>
      <sheetName val="Sub-Cont Equipment Utilization"/>
      <sheetName val="Input"/>
      <sheetName val="Assumptions"/>
      <sheetName val="Productivities"/>
      <sheetName val="PLAN"/>
      <sheetName val="Temp"/>
      <sheetName val="quality"/>
      <sheetName val="Sheet1"/>
      <sheetName val="OFFICE"/>
      <sheetName val="1"/>
      <sheetName val="Sum Prod &amp; Sales Bd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Provident fund"/>
      <sheetName val="Social security fund"/>
      <sheetName val="Other welfare"/>
      <sheetName val="In-house Training"/>
      <sheetName val="Bank Charge"/>
      <sheetName val="Depreciation"/>
      <sheetName val="Production Volumn"/>
      <sheetName val="Production"/>
      <sheetName val="Macro"/>
      <sheetName val="#REF"/>
      <sheetName val="tabel_2007_Total_plan 93jt"/>
    </sheetNames>
    <definedNames>
      <definedName name="Sub_Account" refersTo="='Sub Account'!$A$3:$A$1062"/>
    </definedNames>
    <sheetDataSet>
      <sheetData sheetId="0"/>
      <sheetData sheetId="1"/>
      <sheetData sheetId="2"/>
      <sheetData sheetId="3">
        <row r="3">
          <cell r="A3" t="str">
            <v>Indonesia</v>
          </cell>
        </row>
        <row r="4">
          <cell r="A4" t="str">
            <v>Singapore</v>
          </cell>
        </row>
        <row r="5">
          <cell r="A5" t="str">
            <v>America</v>
          </cell>
        </row>
        <row r="6">
          <cell r="A6" t="str">
            <v>Vietnam</v>
          </cell>
        </row>
      </sheetData>
      <sheetData sheetId="4">
        <row r="3">
          <cell r="A3" t="str">
            <v>00</v>
          </cell>
        </row>
        <row r="4">
          <cell r="A4" t="str">
            <v>01</v>
          </cell>
        </row>
        <row r="5">
          <cell r="A5" t="str">
            <v>02</v>
          </cell>
        </row>
        <row r="6">
          <cell r="A6" t="str">
            <v>05</v>
          </cell>
        </row>
        <row r="7">
          <cell r="A7" t="str">
            <v>07</v>
          </cell>
        </row>
        <row r="8">
          <cell r="A8" t="str">
            <v>08</v>
          </cell>
        </row>
        <row r="9">
          <cell r="A9" t="str">
            <v>10</v>
          </cell>
        </row>
        <row r="10">
          <cell r="A10" t="str">
            <v>11</v>
          </cell>
        </row>
        <row r="11">
          <cell r="A11" t="str">
            <v>12</v>
          </cell>
        </row>
        <row r="12">
          <cell r="A12" t="str">
            <v>13</v>
          </cell>
        </row>
        <row r="13">
          <cell r="A13" t="str">
            <v>14</v>
          </cell>
        </row>
        <row r="14">
          <cell r="A14" t="str">
            <v>15</v>
          </cell>
        </row>
        <row r="15">
          <cell r="A15" t="str">
            <v>16</v>
          </cell>
        </row>
        <row r="16">
          <cell r="A16" t="str">
            <v>17</v>
          </cell>
        </row>
        <row r="17">
          <cell r="A17" t="str">
            <v>18</v>
          </cell>
        </row>
        <row r="18">
          <cell r="A18" t="str">
            <v>20</v>
          </cell>
        </row>
        <row r="19">
          <cell r="A19" t="str">
            <v>21</v>
          </cell>
        </row>
        <row r="20">
          <cell r="A20" t="str">
            <v>22</v>
          </cell>
        </row>
        <row r="21">
          <cell r="A21" t="str">
            <v>23</v>
          </cell>
        </row>
        <row r="22">
          <cell r="A22" t="str">
            <v>24</v>
          </cell>
        </row>
        <row r="23">
          <cell r="A23" t="str">
            <v>25</v>
          </cell>
        </row>
        <row r="24">
          <cell r="A24" t="str">
            <v>26</v>
          </cell>
        </row>
        <row r="25">
          <cell r="A25" t="str">
            <v>27</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row r="34">
          <cell r="A34" t="str">
            <v>37</v>
          </cell>
        </row>
      </sheetData>
      <sheetData sheetId="5">
        <row r="3">
          <cell r="A3" t="str">
            <v>00</v>
          </cell>
        </row>
        <row r="4">
          <cell r="A4" t="str">
            <v>01</v>
          </cell>
        </row>
        <row r="5">
          <cell r="A5" t="str">
            <v>02</v>
          </cell>
        </row>
        <row r="6">
          <cell r="A6" t="str">
            <v>03</v>
          </cell>
        </row>
        <row r="7">
          <cell r="A7" t="str">
            <v>04</v>
          </cell>
        </row>
        <row r="8">
          <cell r="A8" t="str">
            <v>05</v>
          </cell>
        </row>
        <row r="9">
          <cell r="A9" t="str">
            <v>07</v>
          </cell>
        </row>
        <row r="10">
          <cell r="A10" t="str">
            <v>08</v>
          </cell>
        </row>
      </sheetData>
      <sheetData sheetId="6">
        <row r="3">
          <cell r="A3" t="str">
            <v>00000</v>
          </cell>
        </row>
        <row r="4">
          <cell r="A4" t="str">
            <v>00001</v>
          </cell>
        </row>
        <row r="5">
          <cell r="A5" t="str">
            <v>01100</v>
          </cell>
        </row>
        <row r="6">
          <cell r="A6" t="str">
            <v>01200</v>
          </cell>
        </row>
        <row r="7">
          <cell r="A7" t="str">
            <v>01300</v>
          </cell>
        </row>
        <row r="8">
          <cell r="A8" t="str">
            <v>01400</v>
          </cell>
        </row>
        <row r="9">
          <cell r="A9" t="str">
            <v>01500</v>
          </cell>
        </row>
        <row r="10">
          <cell r="A10" t="str">
            <v>01600</v>
          </cell>
        </row>
        <row r="11">
          <cell r="A11" t="str">
            <v>01700</v>
          </cell>
        </row>
        <row r="12">
          <cell r="A12" t="str">
            <v>03100</v>
          </cell>
        </row>
        <row r="13">
          <cell r="A13" t="str">
            <v>03200</v>
          </cell>
        </row>
        <row r="14">
          <cell r="A14" t="str">
            <v>03300</v>
          </cell>
        </row>
        <row r="15">
          <cell r="A15" t="str">
            <v>04100</v>
          </cell>
        </row>
        <row r="16">
          <cell r="A16" t="str">
            <v>05100</v>
          </cell>
        </row>
        <row r="17">
          <cell r="A17" t="str">
            <v>05200</v>
          </cell>
        </row>
        <row r="18">
          <cell r="A18" t="str">
            <v>05400</v>
          </cell>
        </row>
        <row r="19">
          <cell r="A19" t="str">
            <v>05500</v>
          </cell>
        </row>
        <row r="20">
          <cell r="A20" t="str">
            <v>05700</v>
          </cell>
        </row>
        <row r="21">
          <cell r="A21" t="str">
            <v>05800</v>
          </cell>
        </row>
        <row r="22">
          <cell r="A22" t="str">
            <v>06100</v>
          </cell>
        </row>
        <row r="23">
          <cell r="A23" t="str">
            <v>06200</v>
          </cell>
        </row>
        <row r="24">
          <cell r="A24" t="str">
            <v>07200</v>
          </cell>
        </row>
        <row r="25">
          <cell r="A25" t="str">
            <v>08100</v>
          </cell>
        </row>
        <row r="26">
          <cell r="A26" t="str">
            <v>11100</v>
          </cell>
        </row>
        <row r="27">
          <cell r="A27" t="str">
            <v>11210</v>
          </cell>
        </row>
        <row r="28">
          <cell r="A28" t="str">
            <v>11220</v>
          </cell>
        </row>
        <row r="29">
          <cell r="A29" t="str">
            <v>11310</v>
          </cell>
        </row>
        <row r="30">
          <cell r="A30" t="str">
            <v>11320</v>
          </cell>
        </row>
        <row r="31">
          <cell r="A31" t="str">
            <v>11330</v>
          </cell>
        </row>
        <row r="32">
          <cell r="A32" t="str">
            <v>11340</v>
          </cell>
        </row>
        <row r="33">
          <cell r="A33" t="str">
            <v>11410</v>
          </cell>
        </row>
        <row r="34">
          <cell r="A34" t="str">
            <v>11510</v>
          </cell>
        </row>
        <row r="35">
          <cell r="A35" t="str">
            <v>11520</v>
          </cell>
        </row>
        <row r="36">
          <cell r="A36" t="str">
            <v>11530</v>
          </cell>
        </row>
        <row r="37">
          <cell r="A37" t="str">
            <v>11540</v>
          </cell>
        </row>
        <row r="38">
          <cell r="A38" t="str">
            <v>11550</v>
          </cell>
        </row>
        <row r="39">
          <cell r="A39" t="str">
            <v>11610</v>
          </cell>
        </row>
        <row r="40">
          <cell r="A40" t="str">
            <v>11620</v>
          </cell>
        </row>
        <row r="41">
          <cell r="A41" t="str">
            <v>11630</v>
          </cell>
        </row>
        <row r="42">
          <cell r="A42" t="str">
            <v>28100</v>
          </cell>
        </row>
        <row r="43">
          <cell r="A43" t="str">
            <v>41100</v>
          </cell>
        </row>
        <row r="44">
          <cell r="A44" t="str">
            <v>41400</v>
          </cell>
        </row>
        <row r="45">
          <cell r="A45" t="str">
            <v>43400</v>
          </cell>
        </row>
        <row r="46">
          <cell r="A46" t="str">
            <v>44000</v>
          </cell>
        </row>
        <row r="47">
          <cell r="A47" t="str">
            <v>45100</v>
          </cell>
        </row>
        <row r="48">
          <cell r="A48" t="str">
            <v>45200</v>
          </cell>
        </row>
        <row r="49">
          <cell r="A49" t="str">
            <v>51100</v>
          </cell>
        </row>
        <row r="50">
          <cell r="A50" t="str">
            <v>52121</v>
          </cell>
        </row>
        <row r="51">
          <cell r="A51" t="str">
            <v>52171</v>
          </cell>
        </row>
        <row r="52">
          <cell r="A52" t="str">
            <v>52172</v>
          </cell>
        </row>
        <row r="53">
          <cell r="A53" t="str">
            <v>52211</v>
          </cell>
        </row>
        <row r="54">
          <cell r="A54" t="str">
            <v>52221</v>
          </cell>
        </row>
        <row r="55">
          <cell r="A55" t="str">
            <v>52231</v>
          </cell>
        </row>
        <row r="56">
          <cell r="A56" t="str">
            <v>52232</v>
          </cell>
        </row>
        <row r="57">
          <cell r="A57" t="str">
            <v>52233</v>
          </cell>
        </row>
        <row r="58">
          <cell r="A58" t="str">
            <v>52241</v>
          </cell>
        </row>
        <row r="59">
          <cell r="A59" t="str">
            <v>52242</v>
          </cell>
        </row>
        <row r="60">
          <cell r="A60" t="str">
            <v>52243</v>
          </cell>
        </row>
        <row r="61">
          <cell r="A61" t="str">
            <v>52251</v>
          </cell>
        </row>
        <row r="62">
          <cell r="A62" t="str">
            <v>52252</v>
          </cell>
        </row>
        <row r="63">
          <cell r="A63" t="str">
            <v>52256</v>
          </cell>
        </row>
        <row r="64">
          <cell r="A64" t="str">
            <v>52257</v>
          </cell>
        </row>
        <row r="65">
          <cell r="A65" t="str">
            <v>52261</v>
          </cell>
        </row>
        <row r="66">
          <cell r="A66" t="str">
            <v>52262</v>
          </cell>
        </row>
        <row r="67">
          <cell r="A67" t="str">
            <v>52264</v>
          </cell>
        </row>
        <row r="68">
          <cell r="A68" t="str">
            <v>52271</v>
          </cell>
        </row>
        <row r="69">
          <cell r="A69" t="str">
            <v>52281</v>
          </cell>
        </row>
        <row r="70">
          <cell r="A70" t="str">
            <v>52291</v>
          </cell>
        </row>
        <row r="71">
          <cell r="A71" t="str">
            <v>52299</v>
          </cell>
        </row>
        <row r="72">
          <cell r="A72" t="str">
            <v>52311</v>
          </cell>
        </row>
        <row r="73">
          <cell r="A73" t="str">
            <v>52321</v>
          </cell>
        </row>
        <row r="74">
          <cell r="A74" t="str">
            <v>52322</v>
          </cell>
        </row>
        <row r="75">
          <cell r="A75" t="str">
            <v>52323</v>
          </cell>
        </row>
        <row r="76">
          <cell r="A76" t="str">
            <v>52324</v>
          </cell>
        </row>
        <row r="77">
          <cell r="A77" t="str">
            <v>52325</v>
          </cell>
        </row>
        <row r="78">
          <cell r="A78" t="str">
            <v>52326</v>
          </cell>
        </row>
        <row r="79">
          <cell r="A79" t="str">
            <v>52331</v>
          </cell>
        </row>
        <row r="80">
          <cell r="A80" t="str">
            <v>52332</v>
          </cell>
        </row>
        <row r="81">
          <cell r="A81" t="str">
            <v>52333</v>
          </cell>
        </row>
        <row r="82">
          <cell r="A82" t="str">
            <v>52334</v>
          </cell>
        </row>
        <row r="83">
          <cell r="A83" t="str">
            <v>52341</v>
          </cell>
        </row>
        <row r="84">
          <cell r="A84" t="str">
            <v>52351</v>
          </cell>
        </row>
        <row r="85">
          <cell r="A85" t="str">
            <v>52352</v>
          </cell>
        </row>
        <row r="86">
          <cell r="A86" t="str">
            <v>52361</v>
          </cell>
        </row>
        <row r="87">
          <cell r="A87" t="str">
            <v>52371</v>
          </cell>
        </row>
        <row r="88">
          <cell r="A88" t="str">
            <v>65251</v>
          </cell>
        </row>
        <row r="89">
          <cell r="A89" t="str">
            <v>69100</v>
          </cell>
        </row>
        <row r="90">
          <cell r="A90" t="str">
            <v>69111</v>
          </cell>
        </row>
        <row r="91">
          <cell r="A91" t="str">
            <v>69400</v>
          </cell>
        </row>
        <row r="92">
          <cell r="A92" t="str">
            <v>69500</v>
          </cell>
        </row>
        <row r="93">
          <cell r="A93" t="str">
            <v>69600</v>
          </cell>
        </row>
        <row r="94">
          <cell r="A94" t="str">
            <v>69701</v>
          </cell>
        </row>
        <row r="95">
          <cell r="A95" t="str">
            <v>69810</v>
          </cell>
        </row>
        <row r="96">
          <cell r="A96" t="str">
            <v>72200</v>
          </cell>
        </row>
        <row r="97">
          <cell r="A97" t="str">
            <v>78221</v>
          </cell>
        </row>
        <row r="98">
          <cell r="A98" t="str">
            <v>78321</v>
          </cell>
        </row>
        <row r="99">
          <cell r="A99" t="str">
            <v>81100</v>
          </cell>
        </row>
        <row r="100">
          <cell r="A100" t="str">
            <v>81210</v>
          </cell>
        </row>
        <row r="101">
          <cell r="A101" t="str">
            <v>81220</v>
          </cell>
        </row>
        <row r="102">
          <cell r="A102" t="str">
            <v>81230</v>
          </cell>
        </row>
        <row r="103">
          <cell r="A103" t="str">
            <v>81310</v>
          </cell>
        </row>
        <row r="104">
          <cell r="A104" t="str">
            <v>81320</v>
          </cell>
        </row>
        <row r="105">
          <cell r="A105" t="str">
            <v>81330</v>
          </cell>
        </row>
        <row r="106">
          <cell r="A106" t="str">
            <v>81340</v>
          </cell>
        </row>
        <row r="107">
          <cell r="A107" t="str">
            <v>81350</v>
          </cell>
        </row>
        <row r="108">
          <cell r="A108" t="str">
            <v>81360</v>
          </cell>
        </row>
        <row r="109">
          <cell r="A109" t="str">
            <v>81410</v>
          </cell>
        </row>
        <row r="110">
          <cell r="A110" t="str">
            <v>81420</v>
          </cell>
        </row>
        <row r="111">
          <cell r="A111" t="str">
            <v>81430</v>
          </cell>
        </row>
        <row r="112">
          <cell r="A112" t="str">
            <v>81440</v>
          </cell>
        </row>
        <row r="113">
          <cell r="A113" t="str">
            <v>81441</v>
          </cell>
        </row>
        <row r="114">
          <cell r="A114" t="str">
            <v>81442</v>
          </cell>
        </row>
        <row r="115">
          <cell r="A115" t="str">
            <v>81443</v>
          </cell>
        </row>
        <row r="116">
          <cell r="A116" t="str">
            <v>81444</v>
          </cell>
        </row>
        <row r="117">
          <cell r="A117" t="str">
            <v>81445</v>
          </cell>
        </row>
        <row r="118">
          <cell r="A118" t="str">
            <v>81510</v>
          </cell>
        </row>
        <row r="119">
          <cell r="A119" t="str">
            <v>81520</v>
          </cell>
        </row>
        <row r="120">
          <cell r="A120" t="str">
            <v>81530</v>
          </cell>
        </row>
        <row r="121">
          <cell r="A121" t="str">
            <v>81610</v>
          </cell>
        </row>
        <row r="122">
          <cell r="A122" t="str">
            <v>81620</v>
          </cell>
        </row>
        <row r="123">
          <cell r="A123" t="str">
            <v>81700</v>
          </cell>
        </row>
        <row r="124">
          <cell r="A124" t="str">
            <v>81800</v>
          </cell>
        </row>
        <row r="125">
          <cell r="A125" t="str">
            <v>81810</v>
          </cell>
        </row>
        <row r="126">
          <cell r="A126" t="str">
            <v>81820</v>
          </cell>
        </row>
        <row r="127">
          <cell r="A127" t="str">
            <v>81830</v>
          </cell>
        </row>
        <row r="128">
          <cell r="A128" t="str">
            <v>81840</v>
          </cell>
        </row>
        <row r="129">
          <cell r="A129" t="str">
            <v>81910</v>
          </cell>
        </row>
        <row r="130">
          <cell r="A130" t="str">
            <v>81920</v>
          </cell>
        </row>
        <row r="131">
          <cell r="A131" t="str">
            <v>81930</v>
          </cell>
        </row>
        <row r="132">
          <cell r="A132" t="str">
            <v>82010</v>
          </cell>
        </row>
        <row r="133">
          <cell r="A133" t="str">
            <v>82110</v>
          </cell>
        </row>
        <row r="134">
          <cell r="A134" t="str">
            <v>82111</v>
          </cell>
        </row>
        <row r="135">
          <cell r="A135" t="str">
            <v>82112</v>
          </cell>
        </row>
        <row r="136">
          <cell r="A136" t="str">
            <v>82120</v>
          </cell>
        </row>
        <row r="137">
          <cell r="A137" t="str">
            <v>82121</v>
          </cell>
        </row>
        <row r="138">
          <cell r="A138" t="str">
            <v>82130</v>
          </cell>
        </row>
        <row r="139">
          <cell r="A139" t="str">
            <v>82140</v>
          </cell>
        </row>
        <row r="140">
          <cell r="A140" t="str">
            <v>82150</v>
          </cell>
        </row>
        <row r="141">
          <cell r="A141" t="str">
            <v>82160</v>
          </cell>
        </row>
        <row r="142">
          <cell r="A142" t="str">
            <v>82170</v>
          </cell>
        </row>
        <row r="143">
          <cell r="A143" t="str">
            <v>82180</v>
          </cell>
        </row>
        <row r="144">
          <cell r="A144" t="str">
            <v>82190</v>
          </cell>
        </row>
        <row r="145">
          <cell r="A145" t="str">
            <v>82210</v>
          </cell>
        </row>
        <row r="146">
          <cell r="A146" t="str">
            <v>82220</v>
          </cell>
        </row>
        <row r="147">
          <cell r="A147" t="str">
            <v>82230</v>
          </cell>
        </row>
        <row r="148">
          <cell r="A148" t="str">
            <v>82310</v>
          </cell>
        </row>
        <row r="149">
          <cell r="A149" t="str">
            <v>82311</v>
          </cell>
        </row>
        <row r="150">
          <cell r="A150" t="str">
            <v>82312</v>
          </cell>
        </row>
        <row r="151">
          <cell r="A151" t="str">
            <v>82313</v>
          </cell>
        </row>
        <row r="152">
          <cell r="A152" t="str">
            <v>82321</v>
          </cell>
        </row>
        <row r="153">
          <cell r="A153" t="str">
            <v>82322</v>
          </cell>
        </row>
        <row r="154">
          <cell r="A154" t="str">
            <v>82323</v>
          </cell>
        </row>
        <row r="155">
          <cell r="A155" t="str">
            <v>82324</v>
          </cell>
        </row>
        <row r="156">
          <cell r="A156" t="str">
            <v>82330</v>
          </cell>
        </row>
        <row r="157">
          <cell r="A157" t="str">
            <v>82340</v>
          </cell>
        </row>
        <row r="158">
          <cell r="A158" t="str">
            <v>82341</v>
          </cell>
        </row>
        <row r="159">
          <cell r="A159" t="str">
            <v>82350</v>
          </cell>
        </row>
        <row r="160">
          <cell r="A160" t="str">
            <v>82401</v>
          </cell>
        </row>
        <row r="161">
          <cell r="A161" t="str">
            <v>82402</v>
          </cell>
        </row>
        <row r="162">
          <cell r="A162" t="str">
            <v>82403</v>
          </cell>
        </row>
        <row r="163">
          <cell r="A163" t="str">
            <v>82404</v>
          </cell>
        </row>
        <row r="164">
          <cell r="A164" t="str">
            <v>82405</v>
          </cell>
        </row>
        <row r="165">
          <cell r="A165" t="str">
            <v>82406</v>
          </cell>
        </row>
        <row r="166">
          <cell r="A166" t="str">
            <v>82410</v>
          </cell>
        </row>
        <row r="167">
          <cell r="A167" t="str">
            <v>82510</v>
          </cell>
        </row>
        <row r="168">
          <cell r="A168" t="str">
            <v>82520</v>
          </cell>
        </row>
        <row r="169">
          <cell r="A169" t="str">
            <v>82530</v>
          </cell>
        </row>
        <row r="170">
          <cell r="A170" t="str">
            <v>82610</v>
          </cell>
        </row>
        <row r="171">
          <cell r="A171" t="str">
            <v>82620</v>
          </cell>
        </row>
        <row r="172">
          <cell r="A172" t="str">
            <v>83100</v>
          </cell>
        </row>
        <row r="173">
          <cell r="A173" t="str">
            <v>83101</v>
          </cell>
        </row>
        <row r="174">
          <cell r="A174" t="str">
            <v>83102</v>
          </cell>
        </row>
        <row r="175">
          <cell r="A175" t="str">
            <v>83110</v>
          </cell>
        </row>
        <row r="176">
          <cell r="A176" t="str">
            <v>83111</v>
          </cell>
        </row>
        <row r="177">
          <cell r="A177" t="str">
            <v>83112</v>
          </cell>
        </row>
        <row r="178">
          <cell r="A178" t="str">
            <v>83113</v>
          </cell>
        </row>
        <row r="179">
          <cell r="A179" t="str">
            <v>83114</v>
          </cell>
        </row>
        <row r="180">
          <cell r="A180" t="str">
            <v>83115</v>
          </cell>
        </row>
        <row r="181">
          <cell r="A181" t="str">
            <v>83120</v>
          </cell>
        </row>
        <row r="182">
          <cell r="A182" t="str">
            <v>83121</v>
          </cell>
        </row>
        <row r="183">
          <cell r="A183" t="str">
            <v>83122</v>
          </cell>
        </row>
        <row r="184">
          <cell r="A184" t="str">
            <v>83123</v>
          </cell>
        </row>
        <row r="185">
          <cell r="A185" t="str">
            <v>83124</v>
          </cell>
        </row>
        <row r="186">
          <cell r="A186" t="str">
            <v>83125</v>
          </cell>
        </row>
        <row r="187">
          <cell r="A187" t="str">
            <v>83130</v>
          </cell>
        </row>
        <row r="188">
          <cell r="A188" t="str">
            <v>83131</v>
          </cell>
        </row>
        <row r="189">
          <cell r="A189" t="str">
            <v>83132</v>
          </cell>
        </row>
        <row r="190">
          <cell r="A190" t="str">
            <v>83133</v>
          </cell>
        </row>
        <row r="191">
          <cell r="A191" t="str">
            <v>83134</v>
          </cell>
        </row>
        <row r="192">
          <cell r="A192" t="str">
            <v>83140</v>
          </cell>
        </row>
        <row r="193">
          <cell r="A193" t="str">
            <v>83141</v>
          </cell>
        </row>
        <row r="194">
          <cell r="A194" t="str">
            <v>83142</v>
          </cell>
        </row>
        <row r="195">
          <cell r="A195" t="str">
            <v>83143</v>
          </cell>
        </row>
        <row r="196">
          <cell r="A196" t="str">
            <v>83144</v>
          </cell>
        </row>
        <row r="197">
          <cell r="A197" t="str">
            <v>83145</v>
          </cell>
        </row>
        <row r="198">
          <cell r="A198" t="str">
            <v>83146</v>
          </cell>
        </row>
        <row r="199">
          <cell r="A199" t="str">
            <v>83147</v>
          </cell>
        </row>
        <row r="200">
          <cell r="A200" t="str">
            <v>83150</v>
          </cell>
        </row>
        <row r="201">
          <cell r="A201" t="str">
            <v>83151</v>
          </cell>
        </row>
        <row r="202">
          <cell r="A202" t="str">
            <v>83152</v>
          </cell>
        </row>
        <row r="203">
          <cell r="A203" t="str">
            <v>83153</v>
          </cell>
        </row>
        <row r="204">
          <cell r="A204" t="str">
            <v>83161</v>
          </cell>
        </row>
        <row r="205">
          <cell r="A205" t="str">
            <v>83200</v>
          </cell>
        </row>
        <row r="206">
          <cell r="A206" t="str">
            <v>83201</v>
          </cell>
        </row>
        <row r="207">
          <cell r="A207" t="str">
            <v>83210</v>
          </cell>
        </row>
        <row r="208">
          <cell r="A208" t="str">
            <v>83211</v>
          </cell>
        </row>
        <row r="209">
          <cell r="A209" t="str">
            <v>83212</v>
          </cell>
        </row>
        <row r="210">
          <cell r="A210" t="str">
            <v>83220</v>
          </cell>
        </row>
        <row r="211">
          <cell r="A211" t="str">
            <v>83221</v>
          </cell>
        </row>
        <row r="212">
          <cell r="A212" t="str">
            <v>83222</v>
          </cell>
        </row>
        <row r="213">
          <cell r="A213" t="str">
            <v>83223</v>
          </cell>
        </row>
        <row r="214">
          <cell r="A214" t="str">
            <v>83224</v>
          </cell>
        </row>
        <row r="215">
          <cell r="A215" t="str">
            <v>83225</v>
          </cell>
        </row>
        <row r="216">
          <cell r="A216" t="str">
            <v>83226</v>
          </cell>
        </row>
        <row r="217">
          <cell r="A217" t="str">
            <v>83230</v>
          </cell>
        </row>
        <row r="218">
          <cell r="A218" t="str">
            <v>83232</v>
          </cell>
        </row>
        <row r="219">
          <cell r="A219" t="str">
            <v>83240</v>
          </cell>
        </row>
        <row r="220">
          <cell r="A220" t="str">
            <v>83250</v>
          </cell>
        </row>
        <row r="221">
          <cell r="A221" t="str">
            <v>84000</v>
          </cell>
        </row>
        <row r="222">
          <cell r="A222" t="str">
            <v>84100</v>
          </cell>
        </row>
        <row r="223">
          <cell r="A223" t="str">
            <v>84110</v>
          </cell>
        </row>
        <row r="224">
          <cell r="A224" t="str">
            <v>84111</v>
          </cell>
        </row>
        <row r="225">
          <cell r="A225" t="str">
            <v>84112</v>
          </cell>
        </row>
        <row r="226">
          <cell r="A226" t="str">
            <v>84120</v>
          </cell>
        </row>
        <row r="227">
          <cell r="A227" t="str">
            <v>84121</v>
          </cell>
        </row>
        <row r="228">
          <cell r="A228" t="str">
            <v>84122</v>
          </cell>
        </row>
        <row r="229">
          <cell r="A229" t="str">
            <v>84123</v>
          </cell>
        </row>
        <row r="230">
          <cell r="A230" t="str">
            <v>84130</v>
          </cell>
        </row>
        <row r="231">
          <cell r="A231" t="str">
            <v>84131</v>
          </cell>
        </row>
        <row r="232">
          <cell r="A232" t="str">
            <v>84140</v>
          </cell>
        </row>
        <row r="233">
          <cell r="A233" t="str">
            <v>84141</v>
          </cell>
        </row>
        <row r="234">
          <cell r="A234" t="str">
            <v>84150</v>
          </cell>
        </row>
        <row r="235">
          <cell r="A235" t="str">
            <v>84151</v>
          </cell>
        </row>
        <row r="236">
          <cell r="A236" t="str">
            <v>84200</v>
          </cell>
        </row>
        <row r="237">
          <cell r="A237" t="str">
            <v>84210</v>
          </cell>
        </row>
        <row r="238">
          <cell r="A238" t="str">
            <v>84220</v>
          </cell>
        </row>
        <row r="239">
          <cell r="A239" t="str">
            <v>84230</v>
          </cell>
        </row>
        <row r="240">
          <cell r="A240" t="str">
            <v>84240</v>
          </cell>
        </row>
        <row r="241">
          <cell r="A241" t="str">
            <v>84250</v>
          </cell>
        </row>
        <row r="242">
          <cell r="A242" t="str">
            <v>84260</v>
          </cell>
        </row>
        <row r="243">
          <cell r="A243" t="str">
            <v>84300</v>
          </cell>
        </row>
        <row r="244">
          <cell r="A244" t="str">
            <v>84311</v>
          </cell>
        </row>
        <row r="245">
          <cell r="A245" t="str">
            <v>84312</v>
          </cell>
        </row>
        <row r="246">
          <cell r="A246" t="str">
            <v>84321</v>
          </cell>
        </row>
        <row r="247">
          <cell r="A247" t="str">
            <v>84322</v>
          </cell>
        </row>
        <row r="248">
          <cell r="A248" t="str">
            <v>84330</v>
          </cell>
        </row>
        <row r="249">
          <cell r="A249" t="str">
            <v>84340</v>
          </cell>
        </row>
        <row r="250">
          <cell r="A250" t="str">
            <v>84400</v>
          </cell>
        </row>
        <row r="251">
          <cell r="A251" t="str">
            <v>84410</v>
          </cell>
        </row>
        <row r="252">
          <cell r="A252" t="str">
            <v>84411</v>
          </cell>
        </row>
        <row r="253">
          <cell r="A253" t="str">
            <v>84412</v>
          </cell>
        </row>
        <row r="254">
          <cell r="A254" t="str">
            <v>84420</v>
          </cell>
        </row>
        <row r="255">
          <cell r="A255" t="str">
            <v>84430</v>
          </cell>
        </row>
        <row r="256">
          <cell r="A256" t="str">
            <v>84440</v>
          </cell>
        </row>
        <row r="257">
          <cell r="A257" t="str">
            <v>84450</v>
          </cell>
        </row>
        <row r="258">
          <cell r="A258" t="str">
            <v>84451</v>
          </cell>
        </row>
        <row r="259">
          <cell r="A259" t="str">
            <v>84452</v>
          </cell>
        </row>
        <row r="260">
          <cell r="A260" t="str">
            <v>84453</v>
          </cell>
        </row>
        <row r="261">
          <cell r="A261" t="str">
            <v>84454</v>
          </cell>
        </row>
        <row r="262">
          <cell r="A262" t="str">
            <v>84460</v>
          </cell>
        </row>
        <row r="263">
          <cell r="A263" t="str">
            <v>84461</v>
          </cell>
        </row>
        <row r="264">
          <cell r="A264" t="str">
            <v>84462</v>
          </cell>
        </row>
        <row r="265">
          <cell r="A265" t="str">
            <v>84463</v>
          </cell>
        </row>
        <row r="266">
          <cell r="A266" t="str">
            <v>84464</v>
          </cell>
        </row>
        <row r="267">
          <cell r="A267" t="str">
            <v>84511</v>
          </cell>
        </row>
        <row r="268">
          <cell r="A268" t="str">
            <v>84512</v>
          </cell>
        </row>
        <row r="269">
          <cell r="A269" t="str">
            <v>84513</v>
          </cell>
        </row>
        <row r="270">
          <cell r="A270" t="str">
            <v>84611</v>
          </cell>
        </row>
        <row r="271">
          <cell r="A271" t="str">
            <v>84612</v>
          </cell>
        </row>
        <row r="272">
          <cell r="A272" t="str">
            <v>84613</v>
          </cell>
        </row>
        <row r="273">
          <cell r="A273" t="str">
            <v>84614</v>
          </cell>
        </row>
        <row r="274">
          <cell r="A274" t="str">
            <v>84990</v>
          </cell>
        </row>
        <row r="275">
          <cell r="A275" t="str">
            <v>84991</v>
          </cell>
        </row>
        <row r="276">
          <cell r="A276" t="str">
            <v>84992</v>
          </cell>
        </row>
        <row r="277">
          <cell r="A277" t="str">
            <v>84993</v>
          </cell>
        </row>
        <row r="278">
          <cell r="A278" t="str">
            <v>84994</v>
          </cell>
        </row>
        <row r="279">
          <cell r="A279" t="str">
            <v>84995</v>
          </cell>
        </row>
        <row r="280">
          <cell r="A280" t="str">
            <v>84996</v>
          </cell>
        </row>
        <row r="281">
          <cell r="A281" t="str">
            <v>84997</v>
          </cell>
        </row>
        <row r="282">
          <cell r="A282" t="str">
            <v>84998</v>
          </cell>
        </row>
        <row r="283">
          <cell r="A283" t="str">
            <v>84999</v>
          </cell>
        </row>
        <row r="284">
          <cell r="A284" t="str">
            <v>85000</v>
          </cell>
        </row>
        <row r="285">
          <cell r="A285" t="str">
            <v>85100</v>
          </cell>
        </row>
        <row r="286">
          <cell r="A286" t="str">
            <v>85110</v>
          </cell>
        </row>
        <row r="287">
          <cell r="A287" t="str">
            <v>85111</v>
          </cell>
        </row>
        <row r="288">
          <cell r="A288" t="str">
            <v>85112</v>
          </cell>
        </row>
        <row r="289">
          <cell r="A289" t="str">
            <v>85113</v>
          </cell>
        </row>
        <row r="290">
          <cell r="A290" t="str">
            <v>85114</v>
          </cell>
        </row>
        <row r="291">
          <cell r="A291" t="str">
            <v>85115</v>
          </cell>
        </row>
        <row r="292">
          <cell r="A292" t="str">
            <v>85116</v>
          </cell>
        </row>
        <row r="293">
          <cell r="A293" t="str">
            <v>85120</v>
          </cell>
        </row>
        <row r="294">
          <cell r="A294" t="str">
            <v>85121</v>
          </cell>
        </row>
        <row r="295">
          <cell r="A295" t="str">
            <v>85122</v>
          </cell>
        </row>
        <row r="296">
          <cell r="A296" t="str">
            <v>85130</v>
          </cell>
        </row>
        <row r="297">
          <cell r="A297" t="str">
            <v>85131</v>
          </cell>
        </row>
        <row r="298">
          <cell r="A298" t="str">
            <v>85132</v>
          </cell>
        </row>
        <row r="299">
          <cell r="A299" t="str">
            <v>85133</v>
          </cell>
        </row>
        <row r="300">
          <cell r="A300" t="str">
            <v>85134</v>
          </cell>
        </row>
        <row r="301">
          <cell r="A301" t="str">
            <v>85135</v>
          </cell>
        </row>
        <row r="302">
          <cell r="A302" t="str">
            <v>85140</v>
          </cell>
        </row>
        <row r="303">
          <cell r="A303" t="str">
            <v>85141</v>
          </cell>
        </row>
        <row r="304">
          <cell r="A304" t="str">
            <v>85142</v>
          </cell>
        </row>
        <row r="305">
          <cell r="A305" t="str">
            <v>85150</v>
          </cell>
        </row>
        <row r="306">
          <cell r="A306" t="str">
            <v>85151</v>
          </cell>
        </row>
        <row r="307">
          <cell r="A307" t="str">
            <v>85152</v>
          </cell>
        </row>
        <row r="308">
          <cell r="A308" t="str">
            <v>85153</v>
          </cell>
        </row>
        <row r="309">
          <cell r="A309" t="str">
            <v>85160</v>
          </cell>
        </row>
        <row r="310">
          <cell r="A310" t="str">
            <v>85161</v>
          </cell>
        </row>
        <row r="311">
          <cell r="A311" t="str">
            <v>85162</v>
          </cell>
        </row>
        <row r="312">
          <cell r="A312" t="str">
            <v>85163</v>
          </cell>
        </row>
        <row r="313">
          <cell r="A313" t="str">
            <v>85164</v>
          </cell>
        </row>
        <row r="314">
          <cell r="A314" t="str">
            <v>85165</v>
          </cell>
        </row>
        <row r="315">
          <cell r="A315" t="str">
            <v>85166</v>
          </cell>
        </row>
        <row r="316">
          <cell r="A316" t="str">
            <v>85170</v>
          </cell>
        </row>
        <row r="317">
          <cell r="A317" t="str">
            <v>85171</v>
          </cell>
        </row>
        <row r="318">
          <cell r="A318" t="str">
            <v>85172</v>
          </cell>
        </row>
        <row r="319">
          <cell r="A319" t="str">
            <v>85180</v>
          </cell>
        </row>
        <row r="320">
          <cell r="A320" t="str">
            <v>85181</v>
          </cell>
        </row>
        <row r="321">
          <cell r="A321" t="str">
            <v>85900</v>
          </cell>
        </row>
        <row r="322">
          <cell r="A322" t="str">
            <v>86110</v>
          </cell>
        </row>
        <row r="323">
          <cell r="A323" t="str">
            <v>86120</v>
          </cell>
        </row>
        <row r="324">
          <cell r="A324" t="str">
            <v>86130</v>
          </cell>
        </row>
        <row r="325">
          <cell r="A325" t="str">
            <v>86140</v>
          </cell>
        </row>
        <row r="326">
          <cell r="A326" t="str">
            <v>86210</v>
          </cell>
        </row>
        <row r="327">
          <cell r="A327" t="str">
            <v>86220</v>
          </cell>
        </row>
        <row r="328">
          <cell r="A328" t="str">
            <v>86230</v>
          </cell>
        </row>
        <row r="329">
          <cell r="A329" t="str">
            <v>86240</v>
          </cell>
        </row>
        <row r="330">
          <cell r="A330" t="str">
            <v>86250</v>
          </cell>
        </row>
        <row r="331">
          <cell r="A331" t="str">
            <v>86310</v>
          </cell>
        </row>
        <row r="332">
          <cell r="A332" t="str">
            <v>86320</v>
          </cell>
        </row>
        <row r="333">
          <cell r="A333" t="str">
            <v>86330</v>
          </cell>
        </row>
        <row r="334">
          <cell r="A334" t="str">
            <v>86340</v>
          </cell>
        </row>
        <row r="335">
          <cell r="A335" t="str">
            <v>86350</v>
          </cell>
        </row>
        <row r="336">
          <cell r="A336" t="str">
            <v>86360</v>
          </cell>
        </row>
        <row r="337">
          <cell r="A337" t="str">
            <v>86410</v>
          </cell>
        </row>
        <row r="338">
          <cell r="A338" t="str">
            <v>86420</v>
          </cell>
        </row>
        <row r="339">
          <cell r="A339" t="str">
            <v>86430</v>
          </cell>
        </row>
        <row r="340">
          <cell r="A340" t="str">
            <v>86510</v>
          </cell>
        </row>
        <row r="341">
          <cell r="A341" t="str">
            <v>86520</v>
          </cell>
        </row>
        <row r="342">
          <cell r="A342" t="str">
            <v>86521</v>
          </cell>
        </row>
        <row r="343">
          <cell r="A343" t="str">
            <v>86522</v>
          </cell>
        </row>
        <row r="344">
          <cell r="A344" t="str">
            <v>86523</v>
          </cell>
        </row>
        <row r="345">
          <cell r="A345" t="str">
            <v>86610</v>
          </cell>
        </row>
        <row r="346">
          <cell r="A346" t="str">
            <v>86911</v>
          </cell>
        </row>
        <row r="347">
          <cell r="A347" t="str">
            <v>86912</v>
          </cell>
        </row>
        <row r="348">
          <cell r="A348" t="str">
            <v>86913</v>
          </cell>
        </row>
        <row r="349">
          <cell r="A349" t="str">
            <v>86914</v>
          </cell>
        </row>
        <row r="350">
          <cell r="A350" t="str">
            <v>86921</v>
          </cell>
        </row>
        <row r="351">
          <cell r="A351" t="str">
            <v>86922</v>
          </cell>
        </row>
        <row r="352">
          <cell r="A352" t="str">
            <v>86931</v>
          </cell>
        </row>
        <row r="353">
          <cell r="A353" t="str">
            <v>86932</v>
          </cell>
        </row>
        <row r="354">
          <cell r="A354" t="str">
            <v>86933</v>
          </cell>
        </row>
        <row r="355">
          <cell r="A355" t="str">
            <v>86941</v>
          </cell>
        </row>
        <row r="356">
          <cell r="A356" t="str">
            <v>86950</v>
          </cell>
        </row>
        <row r="357">
          <cell r="A357" t="str">
            <v>86951</v>
          </cell>
        </row>
      </sheetData>
      <sheetData sheetId="7">
        <row r="3">
          <cell r="A3" t="str">
            <v>000</v>
          </cell>
        </row>
        <row r="4">
          <cell r="A4" t="str">
            <v>001</v>
          </cell>
        </row>
        <row r="5">
          <cell r="A5" t="str">
            <v>002</v>
          </cell>
        </row>
        <row r="6">
          <cell r="A6" t="str">
            <v>003</v>
          </cell>
        </row>
        <row r="7">
          <cell r="A7" t="str">
            <v>004</v>
          </cell>
        </row>
        <row r="8">
          <cell r="A8" t="str">
            <v>005</v>
          </cell>
        </row>
        <row r="9">
          <cell r="A9" t="str">
            <v>007</v>
          </cell>
        </row>
        <row r="10">
          <cell r="A10" t="str">
            <v>008</v>
          </cell>
        </row>
        <row r="11">
          <cell r="A11" t="str">
            <v>009</v>
          </cell>
        </row>
        <row r="12">
          <cell r="A12" t="str">
            <v>010</v>
          </cell>
        </row>
        <row r="13">
          <cell r="A13" t="str">
            <v>021</v>
          </cell>
        </row>
        <row r="14">
          <cell r="A14" t="str">
            <v>037</v>
          </cell>
        </row>
        <row r="15">
          <cell r="A15" t="str">
            <v>061</v>
          </cell>
        </row>
        <row r="16">
          <cell r="A16" t="str">
            <v>062</v>
          </cell>
        </row>
        <row r="17">
          <cell r="A17" t="str">
            <v>063</v>
          </cell>
        </row>
        <row r="18">
          <cell r="A18" t="str">
            <v>064</v>
          </cell>
        </row>
        <row r="19">
          <cell r="A19" t="str">
            <v>065</v>
          </cell>
        </row>
        <row r="20">
          <cell r="A20" t="str">
            <v>081</v>
          </cell>
        </row>
        <row r="21">
          <cell r="A21" t="str">
            <v>082</v>
          </cell>
        </row>
        <row r="22">
          <cell r="A22" t="str">
            <v>083</v>
          </cell>
        </row>
        <row r="23">
          <cell r="A23" t="str">
            <v>091</v>
          </cell>
        </row>
        <row r="24">
          <cell r="A24" t="str">
            <v>092</v>
          </cell>
        </row>
        <row r="25">
          <cell r="A25" t="str">
            <v>093</v>
          </cell>
        </row>
        <row r="26">
          <cell r="A26" t="str">
            <v>094</v>
          </cell>
        </row>
        <row r="27">
          <cell r="A27" t="str">
            <v>095</v>
          </cell>
        </row>
        <row r="28">
          <cell r="A28" t="str">
            <v>096</v>
          </cell>
        </row>
        <row r="29">
          <cell r="A29" t="str">
            <v>097</v>
          </cell>
        </row>
        <row r="30">
          <cell r="A30" t="str">
            <v>098</v>
          </cell>
        </row>
        <row r="31">
          <cell r="A31" t="str">
            <v>099</v>
          </cell>
        </row>
        <row r="32">
          <cell r="A32" t="str">
            <v>101</v>
          </cell>
        </row>
        <row r="33">
          <cell r="A33" t="str">
            <v>102</v>
          </cell>
        </row>
        <row r="34">
          <cell r="A34" t="str">
            <v>103</v>
          </cell>
        </row>
        <row r="35">
          <cell r="A35" t="str">
            <v>104</v>
          </cell>
        </row>
        <row r="36">
          <cell r="A36" t="str">
            <v>105</v>
          </cell>
        </row>
        <row r="37">
          <cell r="A37" t="str">
            <v>107</v>
          </cell>
        </row>
        <row r="38">
          <cell r="A38" t="str">
            <v>108</v>
          </cell>
        </row>
        <row r="39">
          <cell r="A39" t="str">
            <v>109</v>
          </cell>
        </row>
        <row r="40">
          <cell r="A40" t="str">
            <v>110</v>
          </cell>
        </row>
        <row r="41">
          <cell r="A41" t="str">
            <v>111</v>
          </cell>
        </row>
        <row r="42">
          <cell r="A42" t="str">
            <v>112</v>
          </cell>
        </row>
        <row r="43">
          <cell r="A43" t="str">
            <v>113</v>
          </cell>
        </row>
        <row r="44">
          <cell r="A44" t="str">
            <v>114</v>
          </cell>
        </row>
        <row r="45">
          <cell r="A45" t="str">
            <v>115</v>
          </cell>
        </row>
        <row r="46">
          <cell r="A46" t="str">
            <v>116</v>
          </cell>
        </row>
        <row r="47">
          <cell r="A47" t="str">
            <v>117</v>
          </cell>
        </row>
        <row r="48">
          <cell r="A48" t="str">
            <v>118</v>
          </cell>
        </row>
        <row r="49">
          <cell r="A49" t="str">
            <v>119</v>
          </cell>
        </row>
        <row r="50">
          <cell r="A50" t="str">
            <v>120</v>
          </cell>
        </row>
        <row r="51">
          <cell r="A51" t="str">
            <v>121</v>
          </cell>
        </row>
        <row r="52">
          <cell r="A52" t="str">
            <v>122</v>
          </cell>
        </row>
        <row r="53">
          <cell r="A53" t="str">
            <v>123</v>
          </cell>
        </row>
        <row r="54">
          <cell r="A54" t="str">
            <v>141</v>
          </cell>
        </row>
        <row r="55">
          <cell r="A55" t="str">
            <v>142</v>
          </cell>
        </row>
        <row r="56">
          <cell r="A56" t="str">
            <v>143</v>
          </cell>
        </row>
        <row r="57">
          <cell r="A57" t="str">
            <v>144</v>
          </cell>
        </row>
        <row r="58">
          <cell r="A58" t="str">
            <v>145</v>
          </cell>
        </row>
        <row r="59">
          <cell r="A59" t="str">
            <v>181</v>
          </cell>
        </row>
        <row r="60">
          <cell r="A60" t="str">
            <v>182</v>
          </cell>
        </row>
        <row r="61">
          <cell r="A61" t="str">
            <v>183</v>
          </cell>
        </row>
        <row r="62">
          <cell r="A62" t="str">
            <v>184</v>
          </cell>
        </row>
        <row r="63">
          <cell r="A63" t="str">
            <v>185</v>
          </cell>
        </row>
        <row r="64">
          <cell r="A64" t="str">
            <v>186</v>
          </cell>
        </row>
        <row r="65">
          <cell r="A65" t="str">
            <v>187</v>
          </cell>
        </row>
        <row r="66">
          <cell r="A66" t="str">
            <v>188</v>
          </cell>
        </row>
        <row r="67">
          <cell r="A67" t="str">
            <v>189</v>
          </cell>
        </row>
        <row r="68">
          <cell r="A68" t="str">
            <v>190</v>
          </cell>
        </row>
        <row r="69">
          <cell r="A69" t="str">
            <v>191</v>
          </cell>
        </row>
        <row r="70">
          <cell r="A70" t="str">
            <v>210</v>
          </cell>
        </row>
        <row r="71">
          <cell r="A71" t="str">
            <v>211</v>
          </cell>
        </row>
        <row r="72">
          <cell r="A72" t="str">
            <v>211</v>
          </cell>
        </row>
        <row r="73">
          <cell r="A73" t="str">
            <v>212</v>
          </cell>
        </row>
        <row r="74">
          <cell r="A74" t="str">
            <v>213</v>
          </cell>
        </row>
        <row r="75">
          <cell r="A75" t="str">
            <v>214</v>
          </cell>
        </row>
        <row r="76">
          <cell r="A76" t="str">
            <v>215</v>
          </cell>
        </row>
        <row r="77">
          <cell r="A77" t="str">
            <v>216</v>
          </cell>
        </row>
        <row r="78">
          <cell r="A78" t="str">
            <v>217</v>
          </cell>
        </row>
        <row r="79">
          <cell r="A79" t="str">
            <v>218</v>
          </cell>
        </row>
        <row r="80">
          <cell r="A80" t="str">
            <v>219</v>
          </cell>
        </row>
        <row r="81">
          <cell r="A81" t="str">
            <v>220</v>
          </cell>
        </row>
        <row r="82">
          <cell r="A82" t="str">
            <v>221</v>
          </cell>
        </row>
        <row r="83">
          <cell r="A83" t="str">
            <v>222</v>
          </cell>
        </row>
        <row r="84">
          <cell r="A84" t="str">
            <v>223</v>
          </cell>
        </row>
        <row r="85">
          <cell r="A85" t="str">
            <v>224</v>
          </cell>
        </row>
        <row r="86">
          <cell r="A86" t="str">
            <v>225</v>
          </cell>
        </row>
        <row r="87">
          <cell r="A87" t="str">
            <v>226</v>
          </cell>
        </row>
        <row r="88">
          <cell r="A88" t="str">
            <v>227</v>
          </cell>
        </row>
        <row r="89">
          <cell r="A89" t="str">
            <v>228</v>
          </cell>
        </row>
        <row r="90">
          <cell r="A90" t="str">
            <v>229</v>
          </cell>
        </row>
        <row r="91">
          <cell r="A91" t="str">
            <v>230</v>
          </cell>
        </row>
        <row r="92">
          <cell r="A92" t="str">
            <v>231</v>
          </cell>
        </row>
        <row r="93">
          <cell r="A93" t="str">
            <v>232</v>
          </cell>
        </row>
        <row r="94">
          <cell r="A94" t="str">
            <v>233</v>
          </cell>
        </row>
        <row r="95">
          <cell r="A95" t="str">
            <v>234</v>
          </cell>
        </row>
        <row r="96">
          <cell r="A96" t="str">
            <v>235</v>
          </cell>
        </row>
        <row r="97">
          <cell r="A97" t="str">
            <v>236</v>
          </cell>
        </row>
        <row r="98">
          <cell r="A98" t="str">
            <v>281</v>
          </cell>
        </row>
        <row r="99">
          <cell r="A99" t="str">
            <v>282</v>
          </cell>
        </row>
        <row r="100">
          <cell r="A100" t="str">
            <v>283</v>
          </cell>
        </row>
        <row r="101">
          <cell r="A101" t="str">
            <v>284</v>
          </cell>
        </row>
        <row r="102">
          <cell r="A102" t="str">
            <v>285</v>
          </cell>
        </row>
        <row r="103">
          <cell r="A103" t="str">
            <v>286</v>
          </cell>
        </row>
        <row r="104">
          <cell r="A104" t="str">
            <v>287</v>
          </cell>
        </row>
        <row r="105">
          <cell r="A105" t="str">
            <v>288</v>
          </cell>
        </row>
        <row r="106">
          <cell r="A106" t="str">
            <v>289</v>
          </cell>
        </row>
        <row r="107">
          <cell r="A107" t="str">
            <v>290</v>
          </cell>
        </row>
        <row r="108">
          <cell r="A108" t="str">
            <v>291</v>
          </cell>
        </row>
        <row r="109">
          <cell r="A109" t="str">
            <v>292</v>
          </cell>
        </row>
        <row r="110">
          <cell r="A110" t="str">
            <v>293</v>
          </cell>
        </row>
        <row r="111">
          <cell r="A111" t="str">
            <v>294</v>
          </cell>
        </row>
        <row r="112">
          <cell r="A112" t="str">
            <v>295</v>
          </cell>
        </row>
        <row r="113">
          <cell r="A113" t="str">
            <v>296</v>
          </cell>
        </row>
        <row r="114">
          <cell r="A114" t="str">
            <v>297</v>
          </cell>
        </row>
        <row r="115">
          <cell r="A115" t="str">
            <v>298</v>
          </cell>
        </row>
        <row r="116">
          <cell r="A116" t="str">
            <v>299</v>
          </cell>
        </row>
        <row r="117">
          <cell r="A117" t="str">
            <v>300</v>
          </cell>
        </row>
        <row r="118">
          <cell r="A118" t="str">
            <v>301</v>
          </cell>
        </row>
        <row r="119">
          <cell r="A119" t="str">
            <v>302</v>
          </cell>
        </row>
        <row r="120">
          <cell r="A120" t="str">
            <v>303</v>
          </cell>
        </row>
        <row r="121">
          <cell r="A121" t="str">
            <v>304</v>
          </cell>
        </row>
        <row r="122">
          <cell r="A122" t="str">
            <v>305</v>
          </cell>
        </row>
        <row r="123">
          <cell r="A123" t="str">
            <v>310</v>
          </cell>
        </row>
        <row r="124">
          <cell r="A124" t="str">
            <v>312</v>
          </cell>
        </row>
        <row r="125">
          <cell r="A125" t="str">
            <v>313</v>
          </cell>
        </row>
        <row r="126">
          <cell r="A126" t="str">
            <v>314</v>
          </cell>
        </row>
        <row r="127">
          <cell r="A127" t="str">
            <v>315</v>
          </cell>
        </row>
        <row r="128">
          <cell r="A128" t="str">
            <v>317</v>
          </cell>
        </row>
        <row r="129">
          <cell r="A129" t="str">
            <v>318</v>
          </cell>
        </row>
        <row r="130">
          <cell r="A130" t="str">
            <v>319</v>
          </cell>
        </row>
        <row r="131">
          <cell r="A131" t="str">
            <v>321</v>
          </cell>
        </row>
        <row r="132">
          <cell r="A132" t="str">
            <v>322</v>
          </cell>
        </row>
        <row r="133">
          <cell r="A133" t="str">
            <v>323</v>
          </cell>
        </row>
        <row r="134">
          <cell r="A134" t="str">
            <v>324</v>
          </cell>
        </row>
        <row r="135">
          <cell r="A135" t="str">
            <v>325</v>
          </cell>
        </row>
        <row r="136">
          <cell r="A136" t="str">
            <v>326</v>
          </cell>
        </row>
        <row r="137">
          <cell r="A137" t="str">
            <v>327</v>
          </cell>
        </row>
        <row r="138">
          <cell r="A138" t="str">
            <v>328</v>
          </cell>
        </row>
        <row r="139">
          <cell r="A139" t="str">
            <v>329</v>
          </cell>
        </row>
        <row r="140">
          <cell r="A140" t="str">
            <v>330</v>
          </cell>
        </row>
        <row r="141">
          <cell r="A141" t="str">
            <v>331</v>
          </cell>
        </row>
        <row r="142">
          <cell r="A142" t="str">
            <v>332</v>
          </cell>
        </row>
        <row r="143">
          <cell r="A143" t="str">
            <v>333</v>
          </cell>
        </row>
        <row r="144">
          <cell r="A144" t="str">
            <v>334</v>
          </cell>
        </row>
        <row r="145">
          <cell r="A145" t="str">
            <v>335</v>
          </cell>
        </row>
        <row r="146">
          <cell r="A146" t="str">
            <v>336</v>
          </cell>
        </row>
        <row r="147">
          <cell r="A147" t="str">
            <v>337</v>
          </cell>
        </row>
        <row r="148">
          <cell r="A148" t="str">
            <v>338</v>
          </cell>
        </row>
        <row r="149">
          <cell r="A149" t="str">
            <v>339</v>
          </cell>
        </row>
        <row r="150">
          <cell r="A150" t="str">
            <v>340</v>
          </cell>
        </row>
        <row r="151">
          <cell r="A151" t="str">
            <v>341</v>
          </cell>
        </row>
        <row r="152">
          <cell r="A152" t="str">
            <v>342</v>
          </cell>
        </row>
        <row r="153">
          <cell r="A153" t="str">
            <v>343</v>
          </cell>
        </row>
        <row r="154">
          <cell r="A154" t="str">
            <v>344</v>
          </cell>
        </row>
        <row r="155">
          <cell r="A155" t="str">
            <v>345</v>
          </cell>
        </row>
        <row r="156">
          <cell r="A156" t="str">
            <v>346</v>
          </cell>
        </row>
        <row r="157">
          <cell r="A157" t="str">
            <v>347</v>
          </cell>
        </row>
        <row r="158">
          <cell r="A158" t="str">
            <v>348</v>
          </cell>
        </row>
        <row r="159">
          <cell r="A159" t="str">
            <v>349</v>
          </cell>
        </row>
        <row r="160">
          <cell r="A160" t="str">
            <v>350</v>
          </cell>
        </row>
        <row r="161">
          <cell r="A161" t="str">
            <v>351</v>
          </cell>
        </row>
        <row r="162">
          <cell r="A162" t="str">
            <v>352</v>
          </cell>
        </row>
        <row r="163">
          <cell r="A163" t="str">
            <v>353</v>
          </cell>
        </row>
        <row r="164">
          <cell r="A164" t="str">
            <v>354</v>
          </cell>
        </row>
        <row r="165">
          <cell r="A165" t="str">
            <v>355</v>
          </cell>
        </row>
        <row r="166">
          <cell r="A166" t="str">
            <v>356</v>
          </cell>
        </row>
        <row r="167">
          <cell r="A167" t="str">
            <v>357</v>
          </cell>
        </row>
        <row r="168">
          <cell r="A168" t="str">
            <v>358</v>
          </cell>
        </row>
        <row r="169">
          <cell r="A169" t="str">
            <v>359</v>
          </cell>
        </row>
        <row r="170">
          <cell r="A170" t="str">
            <v>360</v>
          </cell>
        </row>
        <row r="171">
          <cell r="A171" t="str">
            <v>361</v>
          </cell>
        </row>
        <row r="172">
          <cell r="A172" t="str">
            <v>362</v>
          </cell>
        </row>
        <row r="173">
          <cell r="A173" t="str">
            <v>363</v>
          </cell>
        </row>
        <row r="174">
          <cell r="A174" t="str">
            <v>364</v>
          </cell>
        </row>
        <row r="175">
          <cell r="A175" t="str">
            <v>365</v>
          </cell>
        </row>
        <row r="176">
          <cell r="A176" t="str">
            <v>366</v>
          </cell>
        </row>
        <row r="177">
          <cell r="A177" t="str">
            <v>367</v>
          </cell>
        </row>
        <row r="178">
          <cell r="A178" t="str">
            <v>368</v>
          </cell>
        </row>
        <row r="179">
          <cell r="A179" t="str">
            <v>369</v>
          </cell>
        </row>
        <row r="180">
          <cell r="A180" t="str">
            <v>370</v>
          </cell>
        </row>
        <row r="181">
          <cell r="A181" t="str">
            <v>381</v>
          </cell>
        </row>
        <row r="182">
          <cell r="A182" t="str">
            <v>382</v>
          </cell>
        </row>
        <row r="183">
          <cell r="A183" t="str">
            <v>383</v>
          </cell>
        </row>
        <row r="184">
          <cell r="A184" t="str">
            <v>384</v>
          </cell>
        </row>
        <row r="185">
          <cell r="A185" t="str">
            <v>385</v>
          </cell>
        </row>
        <row r="186">
          <cell r="A186" t="str">
            <v>386</v>
          </cell>
        </row>
        <row r="187">
          <cell r="A187" t="str">
            <v>387</v>
          </cell>
        </row>
        <row r="188">
          <cell r="A188" t="str">
            <v>388</v>
          </cell>
        </row>
        <row r="189">
          <cell r="A189" t="str">
            <v>389</v>
          </cell>
        </row>
        <row r="190">
          <cell r="A190" t="str">
            <v>390</v>
          </cell>
        </row>
        <row r="191">
          <cell r="A191" t="str">
            <v>391</v>
          </cell>
        </row>
        <row r="192">
          <cell r="A192" t="str">
            <v>392</v>
          </cell>
        </row>
        <row r="193">
          <cell r="A193" t="str">
            <v>393</v>
          </cell>
        </row>
        <row r="194">
          <cell r="A194" t="str">
            <v>394</v>
          </cell>
        </row>
        <row r="195">
          <cell r="A195" t="str">
            <v>395</v>
          </cell>
        </row>
        <row r="196">
          <cell r="A196" t="str">
            <v>396</v>
          </cell>
        </row>
        <row r="197">
          <cell r="A197" t="str">
            <v>397</v>
          </cell>
        </row>
        <row r="198">
          <cell r="A198" t="str">
            <v>398</v>
          </cell>
        </row>
        <row r="199">
          <cell r="A199" t="str">
            <v>399</v>
          </cell>
        </row>
        <row r="200">
          <cell r="A200" t="str">
            <v>400</v>
          </cell>
        </row>
        <row r="201">
          <cell r="A201" t="str">
            <v>401</v>
          </cell>
        </row>
        <row r="202">
          <cell r="A202" t="str">
            <v>402</v>
          </cell>
        </row>
        <row r="203">
          <cell r="A203" t="str">
            <v>403</v>
          </cell>
        </row>
        <row r="204">
          <cell r="A204" t="str">
            <v>404</v>
          </cell>
        </row>
        <row r="205">
          <cell r="A205" t="str">
            <v>405</v>
          </cell>
        </row>
        <row r="206">
          <cell r="A206" t="str">
            <v>406</v>
          </cell>
        </row>
        <row r="207">
          <cell r="A207" t="str">
            <v>407</v>
          </cell>
        </row>
        <row r="208">
          <cell r="A208" t="str">
            <v>408</v>
          </cell>
        </row>
        <row r="209">
          <cell r="A209" t="str">
            <v>409</v>
          </cell>
        </row>
        <row r="210">
          <cell r="A210" t="str">
            <v>410</v>
          </cell>
        </row>
        <row r="211">
          <cell r="A211" t="str">
            <v>411</v>
          </cell>
        </row>
        <row r="212">
          <cell r="A212" t="str">
            <v>412</v>
          </cell>
        </row>
        <row r="213">
          <cell r="A213" t="str">
            <v>413</v>
          </cell>
        </row>
        <row r="214">
          <cell r="A214" t="str">
            <v>414</v>
          </cell>
        </row>
        <row r="215">
          <cell r="A215" t="str">
            <v>415</v>
          </cell>
        </row>
        <row r="216">
          <cell r="A216" t="str">
            <v>416</v>
          </cell>
        </row>
        <row r="217">
          <cell r="A217" t="str">
            <v>417</v>
          </cell>
        </row>
        <row r="218">
          <cell r="A218" t="str">
            <v>418</v>
          </cell>
        </row>
        <row r="219">
          <cell r="A219" t="str">
            <v>419</v>
          </cell>
        </row>
        <row r="220">
          <cell r="A220" t="str">
            <v>420</v>
          </cell>
        </row>
        <row r="221">
          <cell r="A221" t="str">
            <v>421</v>
          </cell>
        </row>
        <row r="222">
          <cell r="A222" t="str">
            <v>422</v>
          </cell>
        </row>
        <row r="223">
          <cell r="A223" t="str">
            <v>423</v>
          </cell>
        </row>
        <row r="224">
          <cell r="A224" t="str">
            <v>424</v>
          </cell>
        </row>
        <row r="225">
          <cell r="A225" t="str">
            <v>425</v>
          </cell>
        </row>
        <row r="226">
          <cell r="A226" t="str">
            <v>426</v>
          </cell>
        </row>
        <row r="227">
          <cell r="A227" t="str">
            <v>427</v>
          </cell>
        </row>
        <row r="228">
          <cell r="A228" t="str">
            <v>428</v>
          </cell>
        </row>
        <row r="229">
          <cell r="A229" t="str">
            <v>429</v>
          </cell>
        </row>
        <row r="230">
          <cell r="A230" t="str">
            <v>430</v>
          </cell>
        </row>
        <row r="231">
          <cell r="A231" t="str">
            <v>431</v>
          </cell>
        </row>
        <row r="232">
          <cell r="A232" t="str">
            <v>432</v>
          </cell>
        </row>
        <row r="233">
          <cell r="A233" t="str">
            <v>433</v>
          </cell>
        </row>
        <row r="234">
          <cell r="A234" t="str">
            <v>434</v>
          </cell>
        </row>
        <row r="235">
          <cell r="A235" t="str">
            <v>435</v>
          </cell>
        </row>
        <row r="236">
          <cell r="A236" t="str">
            <v>436</v>
          </cell>
        </row>
        <row r="237">
          <cell r="A237" t="str">
            <v>437</v>
          </cell>
        </row>
        <row r="238">
          <cell r="A238" t="str">
            <v>438</v>
          </cell>
        </row>
        <row r="239">
          <cell r="A239" t="str">
            <v>439</v>
          </cell>
        </row>
        <row r="240">
          <cell r="A240" t="str">
            <v>440</v>
          </cell>
        </row>
        <row r="241">
          <cell r="A241" t="str">
            <v>441</v>
          </cell>
        </row>
        <row r="242">
          <cell r="A242" t="str">
            <v>442</v>
          </cell>
        </row>
        <row r="243">
          <cell r="A243" t="str">
            <v>443</v>
          </cell>
        </row>
        <row r="244">
          <cell r="A244" t="str">
            <v>444</v>
          </cell>
        </row>
        <row r="245">
          <cell r="A245" t="str">
            <v>445</v>
          </cell>
        </row>
        <row r="246">
          <cell r="A246" t="str">
            <v>446</v>
          </cell>
        </row>
        <row r="247">
          <cell r="A247" t="str">
            <v>447</v>
          </cell>
        </row>
        <row r="248">
          <cell r="A248" t="str">
            <v>448</v>
          </cell>
        </row>
        <row r="249">
          <cell r="A249" t="str">
            <v>449</v>
          </cell>
        </row>
        <row r="250">
          <cell r="A250" t="str">
            <v>450</v>
          </cell>
        </row>
        <row r="251">
          <cell r="A251" t="str">
            <v>451</v>
          </cell>
        </row>
        <row r="252">
          <cell r="A252" t="str">
            <v>452</v>
          </cell>
        </row>
        <row r="253">
          <cell r="A253" t="str">
            <v>453</v>
          </cell>
        </row>
        <row r="254">
          <cell r="A254" t="str">
            <v>454</v>
          </cell>
        </row>
        <row r="255">
          <cell r="A255" t="str">
            <v>455</v>
          </cell>
        </row>
        <row r="256">
          <cell r="A256" t="str">
            <v>456</v>
          </cell>
        </row>
        <row r="257">
          <cell r="A257" t="str">
            <v>457</v>
          </cell>
        </row>
        <row r="258">
          <cell r="A258" t="str">
            <v>458</v>
          </cell>
        </row>
        <row r="259">
          <cell r="A259" t="str">
            <v>459</v>
          </cell>
        </row>
        <row r="260">
          <cell r="A260" t="str">
            <v>460</v>
          </cell>
        </row>
        <row r="261">
          <cell r="A261" t="str">
            <v>461</v>
          </cell>
        </row>
        <row r="262">
          <cell r="A262" t="str">
            <v>462</v>
          </cell>
        </row>
        <row r="263">
          <cell r="A263" t="str">
            <v>463</v>
          </cell>
        </row>
        <row r="264">
          <cell r="A264" t="str">
            <v>464</v>
          </cell>
        </row>
        <row r="265">
          <cell r="A265" t="str">
            <v>465</v>
          </cell>
        </row>
        <row r="266">
          <cell r="A266" t="str">
            <v>466</v>
          </cell>
        </row>
        <row r="267">
          <cell r="A267" t="str">
            <v>467</v>
          </cell>
        </row>
        <row r="268">
          <cell r="A268" t="str">
            <v>468</v>
          </cell>
        </row>
        <row r="269">
          <cell r="A269" t="str">
            <v>469</v>
          </cell>
        </row>
        <row r="270">
          <cell r="A270" t="str">
            <v>470</v>
          </cell>
        </row>
        <row r="271">
          <cell r="A271" t="str">
            <v>471</v>
          </cell>
        </row>
        <row r="272">
          <cell r="A272" t="str">
            <v>472</v>
          </cell>
        </row>
        <row r="273">
          <cell r="A273" t="str">
            <v>473</v>
          </cell>
        </row>
        <row r="274">
          <cell r="A274" t="str">
            <v>474</v>
          </cell>
        </row>
        <row r="275">
          <cell r="A275" t="str">
            <v>475</v>
          </cell>
        </row>
        <row r="276">
          <cell r="A276" t="str">
            <v>476</v>
          </cell>
        </row>
        <row r="277">
          <cell r="A277" t="str">
            <v>477</v>
          </cell>
        </row>
        <row r="278">
          <cell r="A278" t="str">
            <v>478</v>
          </cell>
        </row>
        <row r="279">
          <cell r="A279" t="str">
            <v>479</v>
          </cell>
        </row>
        <row r="280">
          <cell r="A280" t="str">
            <v>480</v>
          </cell>
        </row>
        <row r="281">
          <cell r="A281" t="str">
            <v>481</v>
          </cell>
        </row>
        <row r="282">
          <cell r="A282" t="str">
            <v>482</v>
          </cell>
        </row>
        <row r="283">
          <cell r="A283" t="str">
            <v>483</v>
          </cell>
        </row>
        <row r="284">
          <cell r="A284" t="str">
            <v>485</v>
          </cell>
        </row>
        <row r="285">
          <cell r="A285" t="str">
            <v>486</v>
          </cell>
        </row>
        <row r="286">
          <cell r="A286" t="str">
            <v>488</v>
          </cell>
        </row>
        <row r="287">
          <cell r="A287" t="str">
            <v>490</v>
          </cell>
        </row>
        <row r="288">
          <cell r="A288" t="str">
            <v>491</v>
          </cell>
        </row>
        <row r="289">
          <cell r="A289" t="str">
            <v>492</v>
          </cell>
        </row>
        <row r="290">
          <cell r="A290" t="str">
            <v>495</v>
          </cell>
        </row>
        <row r="291">
          <cell r="A291" t="str">
            <v>496</v>
          </cell>
        </row>
        <row r="292">
          <cell r="A292" t="str">
            <v>501</v>
          </cell>
        </row>
        <row r="293">
          <cell r="A293" t="str">
            <v>502</v>
          </cell>
        </row>
        <row r="294">
          <cell r="A294" t="str">
            <v>503</v>
          </cell>
        </row>
        <row r="295">
          <cell r="A295" t="str">
            <v>504</v>
          </cell>
        </row>
        <row r="296">
          <cell r="A296" t="str">
            <v>505</v>
          </cell>
        </row>
        <row r="297">
          <cell r="A297" t="str">
            <v>506</v>
          </cell>
        </row>
        <row r="298">
          <cell r="A298" t="str">
            <v>507</v>
          </cell>
        </row>
        <row r="299">
          <cell r="A299" t="str">
            <v>508</v>
          </cell>
        </row>
        <row r="300">
          <cell r="A300" t="str">
            <v>509</v>
          </cell>
        </row>
        <row r="301">
          <cell r="A301" t="str">
            <v>510</v>
          </cell>
        </row>
        <row r="302">
          <cell r="A302" t="str">
            <v>511</v>
          </cell>
        </row>
        <row r="303">
          <cell r="A303" t="str">
            <v>512</v>
          </cell>
        </row>
        <row r="304">
          <cell r="A304" t="str">
            <v>513</v>
          </cell>
        </row>
        <row r="305">
          <cell r="A305" t="str">
            <v>514</v>
          </cell>
        </row>
        <row r="306">
          <cell r="A306" t="str">
            <v>515</v>
          </cell>
        </row>
        <row r="307">
          <cell r="A307" t="str">
            <v>516</v>
          </cell>
        </row>
        <row r="308">
          <cell r="A308" t="str">
            <v>517</v>
          </cell>
        </row>
        <row r="309">
          <cell r="A309" t="str">
            <v>518</v>
          </cell>
        </row>
        <row r="310">
          <cell r="A310" t="str">
            <v>519</v>
          </cell>
        </row>
        <row r="311">
          <cell r="A311" t="str">
            <v>520</v>
          </cell>
        </row>
        <row r="312">
          <cell r="A312" t="str">
            <v>566</v>
          </cell>
        </row>
        <row r="313">
          <cell r="A313" t="str">
            <v>581</v>
          </cell>
        </row>
        <row r="314">
          <cell r="A314" t="str">
            <v>601</v>
          </cell>
        </row>
        <row r="315">
          <cell r="A315" t="str">
            <v>602</v>
          </cell>
        </row>
        <row r="316">
          <cell r="A316" t="str">
            <v>603</v>
          </cell>
        </row>
        <row r="317">
          <cell r="A317" t="str">
            <v>604</v>
          </cell>
        </row>
        <row r="318">
          <cell r="A318" t="str">
            <v>605</v>
          </cell>
        </row>
        <row r="319">
          <cell r="A319" t="str">
            <v>606</v>
          </cell>
        </row>
        <row r="320">
          <cell r="A320" t="str">
            <v>607</v>
          </cell>
        </row>
        <row r="321">
          <cell r="A321" t="str">
            <v>608</v>
          </cell>
        </row>
        <row r="322">
          <cell r="A322" t="str">
            <v>609</v>
          </cell>
        </row>
        <row r="323">
          <cell r="A323" t="str">
            <v>610</v>
          </cell>
        </row>
        <row r="324">
          <cell r="A324" t="str">
            <v>611</v>
          </cell>
        </row>
        <row r="325">
          <cell r="A325" t="str">
            <v>612</v>
          </cell>
        </row>
        <row r="326">
          <cell r="A326" t="str">
            <v>613</v>
          </cell>
        </row>
        <row r="327">
          <cell r="A327" t="str">
            <v>614</v>
          </cell>
        </row>
        <row r="328">
          <cell r="A328" t="str">
            <v>615</v>
          </cell>
        </row>
        <row r="329">
          <cell r="A329" t="str">
            <v>616</v>
          </cell>
        </row>
        <row r="330">
          <cell r="A330" t="str">
            <v>617</v>
          </cell>
        </row>
        <row r="331">
          <cell r="A331" t="str">
            <v>618</v>
          </cell>
        </row>
        <row r="332">
          <cell r="A332" t="str">
            <v>619</v>
          </cell>
        </row>
        <row r="333">
          <cell r="A333" t="str">
            <v>620</v>
          </cell>
        </row>
        <row r="334">
          <cell r="A334" t="str">
            <v>621</v>
          </cell>
        </row>
        <row r="335">
          <cell r="A335" t="str">
            <v>622</v>
          </cell>
        </row>
        <row r="336">
          <cell r="A336" t="str">
            <v>623</v>
          </cell>
        </row>
        <row r="337">
          <cell r="A337" t="str">
            <v>624</v>
          </cell>
        </row>
        <row r="338">
          <cell r="A338" t="str">
            <v>625</v>
          </cell>
        </row>
        <row r="339">
          <cell r="A339" t="str">
            <v>626</v>
          </cell>
        </row>
        <row r="340">
          <cell r="A340" t="str">
            <v>627</v>
          </cell>
        </row>
        <row r="341">
          <cell r="A341" t="str">
            <v>628</v>
          </cell>
        </row>
        <row r="342">
          <cell r="A342" t="str">
            <v>629</v>
          </cell>
        </row>
        <row r="343">
          <cell r="A343" t="str">
            <v>630</v>
          </cell>
        </row>
        <row r="344">
          <cell r="A344" t="str">
            <v>631</v>
          </cell>
        </row>
        <row r="345">
          <cell r="A345" t="str">
            <v>632</v>
          </cell>
        </row>
        <row r="346">
          <cell r="A346" t="str">
            <v>633</v>
          </cell>
        </row>
        <row r="347">
          <cell r="A347" t="str">
            <v>634</v>
          </cell>
        </row>
        <row r="348">
          <cell r="A348" t="str">
            <v>635</v>
          </cell>
        </row>
        <row r="349">
          <cell r="A349" t="str">
            <v>636</v>
          </cell>
        </row>
        <row r="350">
          <cell r="A350" t="str">
            <v>637</v>
          </cell>
        </row>
        <row r="351">
          <cell r="A351" t="str">
            <v>638</v>
          </cell>
        </row>
        <row r="352">
          <cell r="A352" t="str">
            <v>639</v>
          </cell>
        </row>
        <row r="353">
          <cell r="A353" t="str">
            <v>640</v>
          </cell>
        </row>
        <row r="354">
          <cell r="A354" t="str">
            <v>641</v>
          </cell>
        </row>
        <row r="355">
          <cell r="A355" t="str">
            <v>642</v>
          </cell>
        </row>
        <row r="356">
          <cell r="A356" t="str">
            <v>643</v>
          </cell>
        </row>
        <row r="357">
          <cell r="A357" t="str">
            <v>644</v>
          </cell>
        </row>
        <row r="358">
          <cell r="A358" t="str">
            <v>645</v>
          </cell>
        </row>
        <row r="359">
          <cell r="A359" t="str">
            <v>646</v>
          </cell>
        </row>
        <row r="360">
          <cell r="A360" t="str">
            <v>647</v>
          </cell>
        </row>
        <row r="361">
          <cell r="A361" t="str">
            <v>648</v>
          </cell>
        </row>
        <row r="362">
          <cell r="A362" t="str">
            <v>649</v>
          </cell>
        </row>
        <row r="363">
          <cell r="A363" t="str">
            <v>650</v>
          </cell>
        </row>
        <row r="364">
          <cell r="A364" t="str">
            <v>651</v>
          </cell>
        </row>
        <row r="365">
          <cell r="A365" t="str">
            <v>652</v>
          </cell>
        </row>
        <row r="366">
          <cell r="A366" t="str">
            <v>653</v>
          </cell>
        </row>
        <row r="367">
          <cell r="A367" t="str">
            <v>654</v>
          </cell>
        </row>
        <row r="368">
          <cell r="A368" t="str">
            <v>655</v>
          </cell>
        </row>
        <row r="369">
          <cell r="A369" t="str">
            <v>656</v>
          </cell>
        </row>
        <row r="370">
          <cell r="A370" t="str">
            <v>657</v>
          </cell>
        </row>
        <row r="371">
          <cell r="A371" t="str">
            <v>658</v>
          </cell>
        </row>
        <row r="372">
          <cell r="A372" t="str">
            <v>659</v>
          </cell>
        </row>
        <row r="373">
          <cell r="A373" t="str">
            <v>660</v>
          </cell>
        </row>
        <row r="374">
          <cell r="A374" t="str">
            <v>661</v>
          </cell>
        </row>
        <row r="375">
          <cell r="A375" t="str">
            <v>662</v>
          </cell>
        </row>
        <row r="376">
          <cell r="A376" t="str">
            <v>663</v>
          </cell>
        </row>
        <row r="377">
          <cell r="A377" t="str">
            <v>664</v>
          </cell>
        </row>
        <row r="378">
          <cell r="A378" t="str">
            <v>665</v>
          </cell>
        </row>
        <row r="379">
          <cell r="A379" t="str">
            <v>666</v>
          </cell>
        </row>
        <row r="380">
          <cell r="A380" t="str">
            <v>667</v>
          </cell>
        </row>
        <row r="381">
          <cell r="A381" t="str">
            <v>668</v>
          </cell>
        </row>
        <row r="382">
          <cell r="A382" t="str">
            <v>669</v>
          </cell>
        </row>
        <row r="383">
          <cell r="A383" t="str">
            <v>670</v>
          </cell>
        </row>
        <row r="384">
          <cell r="A384" t="str">
            <v>671</v>
          </cell>
        </row>
        <row r="385">
          <cell r="A385" t="str">
            <v>672</v>
          </cell>
        </row>
        <row r="386">
          <cell r="A386" t="str">
            <v>673</v>
          </cell>
        </row>
        <row r="387">
          <cell r="A387" t="str">
            <v>674</v>
          </cell>
        </row>
        <row r="388">
          <cell r="A388" t="str">
            <v>675</v>
          </cell>
        </row>
        <row r="389">
          <cell r="A389" t="str">
            <v>676</v>
          </cell>
        </row>
        <row r="390">
          <cell r="A390" t="str">
            <v>677</v>
          </cell>
        </row>
        <row r="391">
          <cell r="A391" t="str">
            <v>678</v>
          </cell>
        </row>
        <row r="392">
          <cell r="A392" t="str">
            <v>679</v>
          </cell>
        </row>
        <row r="393">
          <cell r="A393" t="str">
            <v>680</v>
          </cell>
        </row>
        <row r="394">
          <cell r="A394" t="str">
            <v>681</v>
          </cell>
        </row>
        <row r="395">
          <cell r="A395" t="str">
            <v>682</v>
          </cell>
        </row>
        <row r="396">
          <cell r="A396" t="str">
            <v>683</v>
          </cell>
        </row>
        <row r="397">
          <cell r="A397" t="str">
            <v>684</v>
          </cell>
        </row>
        <row r="398">
          <cell r="A398" t="str">
            <v>685</v>
          </cell>
        </row>
        <row r="399">
          <cell r="A399" t="str">
            <v>686</v>
          </cell>
        </row>
        <row r="400">
          <cell r="A400" t="str">
            <v>687</v>
          </cell>
        </row>
        <row r="401">
          <cell r="A401" t="str">
            <v>688</v>
          </cell>
        </row>
        <row r="402">
          <cell r="A402" t="str">
            <v>689</v>
          </cell>
        </row>
        <row r="403">
          <cell r="A403" t="str">
            <v>690</v>
          </cell>
        </row>
        <row r="404">
          <cell r="A404" t="str">
            <v>691</v>
          </cell>
        </row>
        <row r="405">
          <cell r="A405" t="str">
            <v>692</v>
          </cell>
        </row>
        <row r="406">
          <cell r="A406" t="str">
            <v>693</v>
          </cell>
        </row>
        <row r="407">
          <cell r="A407" t="str">
            <v>694</v>
          </cell>
        </row>
        <row r="408">
          <cell r="A408" t="str">
            <v>695</v>
          </cell>
        </row>
        <row r="409">
          <cell r="A409" t="str">
            <v>696</v>
          </cell>
        </row>
        <row r="410">
          <cell r="A410" t="str">
            <v>697</v>
          </cell>
        </row>
        <row r="411">
          <cell r="A411" t="str">
            <v>698</v>
          </cell>
        </row>
        <row r="412">
          <cell r="A412" t="str">
            <v>699</v>
          </cell>
        </row>
        <row r="413">
          <cell r="A413" t="str">
            <v>700</v>
          </cell>
        </row>
        <row r="414">
          <cell r="A414" t="str">
            <v>701</v>
          </cell>
        </row>
        <row r="415">
          <cell r="A415" t="str">
            <v>702</v>
          </cell>
        </row>
        <row r="416">
          <cell r="A416" t="str">
            <v>703</v>
          </cell>
        </row>
        <row r="417">
          <cell r="A417" t="str">
            <v>704</v>
          </cell>
        </row>
        <row r="418">
          <cell r="A418" t="str">
            <v>705</v>
          </cell>
        </row>
        <row r="419">
          <cell r="A419" t="str">
            <v>706</v>
          </cell>
        </row>
        <row r="420">
          <cell r="A420" t="str">
            <v>707</v>
          </cell>
        </row>
        <row r="421">
          <cell r="A421" t="str">
            <v>708</v>
          </cell>
        </row>
        <row r="422">
          <cell r="A422" t="str">
            <v>709</v>
          </cell>
        </row>
        <row r="423">
          <cell r="A423" t="str">
            <v>710</v>
          </cell>
        </row>
        <row r="424">
          <cell r="A424" t="str">
            <v>711</v>
          </cell>
        </row>
        <row r="425">
          <cell r="A425" t="str">
            <v>712</v>
          </cell>
        </row>
        <row r="426">
          <cell r="A426" t="str">
            <v>713</v>
          </cell>
        </row>
        <row r="427">
          <cell r="A427" t="str">
            <v>714</v>
          </cell>
        </row>
        <row r="428">
          <cell r="A428" t="str">
            <v>715</v>
          </cell>
        </row>
        <row r="429">
          <cell r="A429" t="str">
            <v>716</v>
          </cell>
        </row>
        <row r="430">
          <cell r="A430" t="str">
            <v>717</v>
          </cell>
        </row>
        <row r="431">
          <cell r="A431" t="str">
            <v>718</v>
          </cell>
        </row>
        <row r="432">
          <cell r="A432" t="str">
            <v>719</v>
          </cell>
        </row>
        <row r="433">
          <cell r="A433" t="str">
            <v>720</v>
          </cell>
        </row>
        <row r="434">
          <cell r="A434" t="str">
            <v>721</v>
          </cell>
        </row>
        <row r="435">
          <cell r="A435" t="str">
            <v>722</v>
          </cell>
        </row>
        <row r="436">
          <cell r="A436" t="str">
            <v>723</v>
          </cell>
        </row>
        <row r="437">
          <cell r="A437" t="str">
            <v>724</v>
          </cell>
        </row>
        <row r="438">
          <cell r="A438" t="str">
            <v>725</v>
          </cell>
        </row>
        <row r="439">
          <cell r="A439" t="str">
            <v>726</v>
          </cell>
        </row>
        <row r="440">
          <cell r="A440" t="str">
            <v>728</v>
          </cell>
        </row>
        <row r="441">
          <cell r="A441" t="str">
            <v>729</v>
          </cell>
        </row>
        <row r="442">
          <cell r="A442" t="str">
            <v>730</v>
          </cell>
        </row>
        <row r="443">
          <cell r="A443" t="str">
            <v>731</v>
          </cell>
        </row>
        <row r="444">
          <cell r="A444" t="str">
            <v>733</v>
          </cell>
        </row>
        <row r="445">
          <cell r="A445" t="str">
            <v>734</v>
          </cell>
        </row>
        <row r="446">
          <cell r="A446" t="str">
            <v>735</v>
          </cell>
        </row>
        <row r="447">
          <cell r="A447" t="str">
            <v>736</v>
          </cell>
        </row>
        <row r="448">
          <cell r="A448" t="str">
            <v>738</v>
          </cell>
        </row>
        <row r="449">
          <cell r="A449" t="str">
            <v>739</v>
          </cell>
        </row>
        <row r="450">
          <cell r="A450" t="str">
            <v>741</v>
          </cell>
        </row>
        <row r="451">
          <cell r="A451" t="str">
            <v>742</v>
          </cell>
        </row>
        <row r="452">
          <cell r="A452" t="str">
            <v>743</v>
          </cell>
        </row>
        <row r="453">
          <cell r="A453" t="str">
            <v>744</v>
          </cell>
        </row>
        <row r="454">
          <cell r="A454" t="str">
            <v>745</v>
          </cell>
        </row>
        <row r="455">
          <cell r="A455" t="str">
            <v>746</v>
          </cell>
        </row>
        <row r="456">
          <cell r="A456" t="str">
            <v>771</v>
          </cell>
        </row>
        <row r="457">
          <cell r="A457" t="str">
            <v>772</v>
          </cell>
        </row>
        <row r="458">
          <cell r="A458" t="str">
            <v>773</v>
          </cell>
        </row>
        <row r="459">
          <cell r="A459" t="str">
            <v>774</v>
          </cell>
        </row>
        <row r="460">
          <cell r="A460" t="str">
            <v>775</v>
          </cell>
        </row>
        <row r="461">
          <cell r="A461" t="str">
            <v>776</v>
          </cell>
        </row>
        <row r="462">
          <cell r="A462" t="str">
            <v>777</v>
          </cell>
        </row>
        <row r="463">
          <cell r="A463" t="str">
            <v>778</v>
          </cell>
        </row>
        <row r="464">
          <cell r="A464" t="str">
            <v>779</v>
          </cell>
        </row>
        <row r="465">
          <cell r="A465" t="str">
            <v>780</v>
          </cell>
        </row>
        <row r="466">
          <cell r="A466" t="str">
            <v>781</v>
          </cell>
        </row>
        <row r="467">
          <cell r="A467" t="str">
            <v>782</v>
          </cell>
        </row>
        <row r="468">
          <cell r="A468" t="str">
            <v>783</v>
          </cell>
        </row>
        <row r="469">
          <cell r="A469" t="str">
            <v>784</v>
          </cell>
        </row>
        <row r="470">
          <cell r="A470" t="str">
            <v>785</v>
          </cell>
        </row>
        <row r="471">
          <cell r="A471" t="str">
            <v>786</v>
          </cell>
        </row>
        <row r="472">
          <cell r="A472" t="str">
            <v>787</v>
          </cell>
        </row>
        <row r="473">
          <cell r="A473" t="str">
            <v>788</v>
          </cell>
        </row>
        <row r="474">
          <cell r="A474" t="str">
            <v>789</v>
          </cell>
        </row>
        <row r="475">
          <cell r="A475" t="str">
            <v>790</v>
          </cell>
        </row>
        <row r="476">
          <cell r="A476" t="str">
            <v>791</v>
          </cell>
        </row>
        <row r="477">
          <cell r="A477" t="str">
            <v>792</v>
          </cell>
        </row>
        <row r="478">
          <cell r="A478" t="str">
            <v>793</v>
          </cell>
        </row>
        <row r="479">
          <cell r="A479" t="str">
            <v>794</v>
          </cell>
        </row>
        <row r="480">
          <cell r="A480" t="str">
            <v>795</v>
          </cell>
        </row>
        <row r="481">
          <cell r="A481" t="str">
            <v>796</v>
          </cell>
        </row>
        <row r="482">
          <cell r="A482" t="str">
            <v>797</v>
          </cell>
        </row>
        <row r="483">
          <cell r="A483" t="str">
            <v>798</v>
          </cell>
        </row>
        <row r="484">
          <cell r="A484" t="str">
            <v>799</v>
          </cell>
        </row>
        <row r="485">
          <cell r="A485" t="str">
            <v>800</v>
          </cell>
        </row>
        <row r="486">
          <cell r="A486" t="str">
            <v>801</v>
          </cell>
        </row>
        <row r="487">
          <cell r="A487" t="str">
            <v>802</v>
          </cell>
        </row>
        <row r="488">
          <cell r="A488" t="str">
            <v>803</v>
          </cell>
        </row>
        <row r="489">
          <cell r="A489" t="str">
            <v>804</v>
          </cell>
        </row>
        <row r="490">
          <cell r="A490" t="str">
            <v>805</v>
          </cell>
        </row>
        <row r="491">
          <cell r="A491" t="str">
            <v>806</v>
          </cell>
        </row>
        <row r="492">
          <cell r="A492" t="str">
            <v>807</v>
          </cell>
        </row>
        <row r="493">
          <cell r="A493" t="str">
            <v>808</v>
          </cell>
        </row>
        <row r="494">
          <cell r="A494" t="str">
            <v>809</v>
          </cell>
        </row>
        <row r="495">
          <cell r="A495" t="str">
            <v>810</v>
          </cell>
        </row>
        <row r="496">
          <cell r="A496" t="str">
            <v>811</v>
          </cell>
        </row>
        <row r="497">
          <cell r="A497" t="str">
            <v>812</v>
          </cell>
        </row>
        <row r="498">
          <cell r="A498" t="str">
            <v>813</v>
          </cell>
        </row>
        <row r="499">
          <cell r="A499" t="str">
            <v>814</v>
          </cell>
        </row>
        <row r="500">
          <cell r="A500" t="str">
            <v>815</v>
          </cell>
        </row>
        <row r="501">
          <cell r="A501" t="str">
            <v>816</v>
          </cell>
        </row>
        <row r="502">
          <cell r="A502" t="str">
            <v>817</v>
          </cell>
        </row>
        <row r="503">
          <cell r="A503" t="str">
            <v>818</v>
          </cell>
        </row>
        <row r="504">
          <cell r="A504" t="str">
            <v>819</v>
          </cell>
        </row>
        <row r="505">
          <cell r="A505" t="str">
            <v>820</v>
          </cell>
        </row>
        <row r="506">
          <cell r="A506" t="str">
            <v>821</v>
          </cell>
        </row>
        <row r="507">
          <cell r="A507" t="str">
            <v>822</v>
          </cell>
        </row>
        <row r="508">
          <cell r="A508" t="str">
            <v>823</v>
          </cell>
        </row>
        <row r="509">
          <cell r="A509" t="str">
            <v>824</v>
          </cell>
        </row>
        <row r="510">
          <cell r="A510" t="str">
            <v>825</v>
          </cell>
        </row>
        <row r="511">
          <cell r="A511" t="str">
            <v>826</v>
          </cell>
        </row>
        <row r="512">
          <cell r="A512" t="str">
            <v>827</v>
          </cell>
        </row>
        <row r="513">
          <cell r="A513" t="str">
            <v>828</v>
          </cell>
        </row>
        <row r="514">
          <cell r="A514" t="str">
            <v>829</v>
          </cell>
        </row>
        <row r="515">
          <cell r="A515" t="str">
            <v>830</v>
          </cell>
        </row>
        <row r="516">
          <cell r="A516" t="str">
            <v>831</v>
          </cell>
        </row>
        <row r="517">
          <cell r="A517" t="str">
            <v>833</v>
          </cell>
        </row>
        <row r="518">
          <cell r="A518" t="str">
            <v>834</v>
          </cell>
        </row>
        <row r="519">
          <cell r="A519" t="str">
            <v>835</v>
          </cell>
        </row>
        <row r="520">
          <cell r="A520" t="str">
            <v>836</v>
          </cell>
        </row>
        <row r="521">
          <cell r="A521" t="str">
            <v>837</v>
          </cell>
        </row>
        <row r="522">
          <cell r="A522" t="str">
            <v>838</v>
          </cell>
        </row>
        <row r="523">
          <cell r="A523" t="str">
            <v>839</v>
          </cell>
        </row>
        <row r="524">
          <cell r="A524" t="str">
            <v>840</v>
          </cell>
        </row>
        <row r="525">
          <cell r="A525" t="str">
            <v>841</v>
          </cell>
        </row>
        <row r="526">
          <cell r="A526" t="str">
            <v>842</v>
          </cell>
        </row>
        <row r="527">
          <cell r="A527" t="str">
            <v>843</v>
          </cell>
        </row>
        <row r="528">
          <cell r="A528" t="str">
            <v>844</v>
          </cell>
        </row>
        <row r="529">
          <cell r="A529" t="str">
            <v>845</v>
          </cell>
        </row>
        <row r="530">
          <cell r="A530" t="str">
            <v>846</v>
          </cell>
        </row>
        <row r="531">
          <cell r="A531" t="str">
            <v>847</v>
          </cell>
        </row>
        <row r="532">
          <cell r="A532" t="str">
            <v>850</v>
          </cell>
        </row>
        <row r="533">
          <cell r="A533" t="str">
            <v>851</v>
          </cell>
        </row>
        <row r="534">
          <cell r="A534" t="str">
            <v>852</v>
          </cell>
        </row>
        <row r="535">
          <cell r="A535" t="str">
            <v>853</v>
          </cell>
        </row>
        <row r="536">
          <cell r="A536" t="str">
            <v>854</v>
          </cell>
        </row>
        <row r="537">
          <cell r="A537" t="str">
            <v>855</v>
          </cell>
        </row>
        <row r="538">
          <cell r="A538" t="str">
            <v>856</v>
          </cell>
        </row>
        <row r="539">
          <cell r="A539" t="str">
            <v>857</v>
          </cell>
        </row>
        <row r="540">
          <cell r="A540" t="str">
            <v>858</v>
          </cell>
        </row>
        <row r="541">
          <cell r="A541" t="str">
            <v>859</v>
          </cell>
        </row>
        <row r="542">
          <cell r="A542" t="str">
            <v>860</v>
          </cell>
        </row>
        <row r="543">
          <cell r="A543" t="str">
            <v>861</v>
          </cell>
        </row>
        <row r="544">
          <cell r="A544" t="str">
            <v>862</v>
          </cell>
        </row>
        <row r="545">
          <cell r="A545" t="str">
            <v>863</v>
          </cell>
        </row>
        <row r="546">
          <cell r="A546" t="str">
            <v>864</v>
          </cell>
        </row>
        <row r="547">
          <cell r="A547" t="str">
            <v>865</v>
          </cell>
        </row>
        <row r="548">
          <cell r="A548" t="str">
            <v>866</v>
          </cell>
        </row>
        <row r="549">
          <cell r="A549" t="str">
            <v>867</v>
          </cell>
        </row>
        <row r="550">
          <cell r="A550" t="str">
            <v>868</v>
          </cell>
        </row>
        <row r="551">
          <cell r="A551" t="str">
            <v>869</v>
          </cell>
        </row>
        <row r="552">
          <cell r="A552" t="str">
            <v>870</v>
          </cell>
        </row>
        <row r="553">
          <cell r="A553" t="str">
            <v>871</v>
          </cell>
        </row>
        <row r="554">
          <cell r="A554" t="str">
            <v>872</v>
          </cell>
        </row>
        <row r="555">
          <cell r="A555" t="str">
            <v>873</v>
          </cell>
        </row>
        <row r="556">
          <cell r="A556" t="str">
            <v>874</v>
          </cell>
        </row>
        <row r="557">
          <cell r="A557" t="str">
            <v>875</v>
          </cell>
        </row>
        <row r="558">
          <cell r="A558" t="str">
            <v>876</v>
          </cell>
        </row>
        <row r="559">
          <cell r="A559" t="str">
            <v>877</v>
          </cell>
        </row>
        <row r="560">
          <cell r="A560" t="str">
            <v>878</v>
          </cell>
        </row>
        <row r="561">
          <cell r="A561" t="str">
            <v>879</v>
          </cell>
        </row>
        <row r="562">
          <cell r="A562" t="str">
            <v>880</v>
          </cell>
        </row>
        <row r="563">
          <cell r="A563" t="str">
            <v>881</v>
          </cell>
        </row>
        <row r="564">
          <cell r="A564" t="str">
            <v>882</v>
          </cell>
        </row>
        <row r="565">
          <cell r="A565" t="str">
            <v>883</v>
          </cell>
        </row>
        <row r="566">
          <cell r="A566" t="str">
            <v>884</v>
          </cell>
        </row>
        <row r="567">
          <cell r="A567" t="str">
            <v>885</v>
          </cell>
        </row>
        <row r="568">
          <cell r="A568" t="str">
            <v>886</v>
          </cell>
        </row>
        <row r="569">
          <cell r="A569" t="str">
            <v>887</v>
          </cell>
        </row>
        <row r="570">
          <cell r="A570" t="str">
            <v>888</v>
          </cell>
        </row>
        <row r="571">
          <cell r="A571" t="str">
            <v>889</v>
          </cell>
        </row>
        <row r="572">
          <cell r="A572" t="str">
            <v>890</v>
          </cell>
        </row>
        <row r="573">
          <cell r="A573" t="str">
            <v>891</v>
          </cell>
        </row>
        <row r="574">
          <cell r="A574" t="str">
            <v>892</v>
          </cell>
        </row>
        <row r="575">
          <cell r="A575" t="str">
            <v>893</v>
          </cell>
        </row>
        <row r="576">
          <cell r="A576" t="str">
            <v>894</v>
          </cell>
        </row>
        <row r="577">
          <cell r="A577" t="str">
            <v>895</v>
          </cell>
        </row>
        <row r="578">
          <cell r="A578" t="str">
            <v>896</v>
          </cell>
        </row>
        <row r="579">
          <cell r="A579" t="str">
            <v>897</v>
          </cell>
        </row>
        <row r="580">
          <cell r="A580" t="str">
            <v>898</v>
          </cell>
        </row>
        <row r="581">
          <cell r="A581" t="str">
            <v>899</v>
          </cell>
        </row>
        <row r="582">
          <cell r="A582" t="str">
            <v>900</v>
          </cell>
        </row>
        <row r="583">
          <cell r="A583" t="str">
            <v>901</v>
          </cell>
        </row>
        <row r="584">
          <cell r="A584" t="str">
            <v>902</v>
          </cell>
        </row>
        <row r="585">
          <cell r="A585" t="str">
            <v>903</v>
          </cell>
        </row>
        <row r="586">
          <cell r="A586" t="str">
            <v>904</v>
          </cell>
        </row>
        <row r="587">
          <cell r="A587" t="str">
            <v>905</v>
          </cell>
        </row>
        <row r="588">
          <cell r="A588" t="str">
            <v>906</v>
          </cell>
        </row>
        <row r="589">
          <cell r="A589" t="str">
            <v>907</v>
          </cell>
        </row>
        <row r="590">
          <cell r="A590" t="str">
            <v>908</v>
          </cell>
        </row>
        <row r="591">
          <cell r="A591" t="str">
            <v>909</v>
          </cell>
        </row>
        <row r="592">
          <cell r="A592" t="str">
            <v>M02</v>
          </cell>
        </row>
        <row r="593">
          <cell r="A593" t="str">
            <v>M03</v>
          </cell>
        </row>
        <row r="594">
          <cell r="A594" t="str">
            <v>M04</v>
          </cell>
        </row>
        <row r="595">
          <cell r="A595" t="str">
            <v>M05</v>
          </cell>
        </row>
        <row r="596">
          <cell r="A596" t="str">
            <v>M06</v>
          </cell>
        </row>
        <row r="597">
          <cell r="A597" t="str">
            <v>M07</v>
          </cell>
        </row>
        <row r="598">
          <cell r="A598" t="str">
            <v>M08</v>
          </cell>
        </row>
        <row r="599">
          <cell r="A599" t="str">
            <v>M09</v>
          </cell>
        </row>
        <row r="600">
          <cell r="A600" t="str">
            <v>M10</v>
          </cell>
        </row>
        <row r="601">
          <cell r="A601" t="str">
            <v>M11</v>
          </cell>
        </row>
        <row r="602">
          <cell r="A602" t="str">
            <v>M12</v>
          </cell>
        </row>
        <row r="603">
          <cell r="A603" t="str">
            <v>M13</v>
          </cell>
        </row>
        <row r="604">
          <cell r="A604" t="str">
            <v>M14</v>
          </cell>
        </row>
        <row r="605">
          <cell r="A605" t="str">
            <v>M23</v>
          </cell>
        </row>
        <row r="606">
          <cell r="A606" t="str">
            <v>M24</v>
          </cell>
        </row>
        <row r="607">
          <cell r="A607" t="str">
            <v>M25</v>
          </cell>
        </row>
        <row r="608">
          <cell r="A608" t="str">
            <v>M26</v>
          </cell>
        </row>
        <row r="609">
          <cell r="A609" t="str">
            <v>M27</v>
          </cell>
        </row>
        <row r="610">
          <cell r="A610" t="str">
            <v>M56</v>
          </cell>
        </row>
        <row r="611">
          <cell r="A611" t="str">
            <v>M57</v>
          </cell>
        </row>
        <row r="612">
          <cell r="A612" t="str">
            <v>M58</v>
          </cell>
        </row>
        <row r="613">
          <cell r="A613" t="str">
            <v>M59</v>
          </cell>
        </row>
        <row r="614">
          <cell r="A614" t="str">
            <v>M60</v>
          </cell>
        </row>
        <row r="615">
          <cell r="A615" t="str">
            <v>M61</v>
          </cell>
        </row>
        <row r="616">
          <cell r="A616" t="str">
            <v>M62</v>
          </cell>
        </row>
        <row r="617">
          <cell r="A617" t="str">
            <v>M63</v>
          </cell>
        </row>
        <row r="618">
          <cell r="A618" t="str">
            <v>M64</v>
          </cell>
        </row>
        <row r="619">
          <cell r="A619" t="str">
            <v>M65</v>
          </cell>
        </row>
        <row r="620">
          <cell r="A620" t="str">
            <v>M66</v>
          </cell>
        </row>
        <row r="621">
          <cell r="A621" t="str">
            <v>M67</v>
          </cell>
        </row>
        <row r="622">
          <cell r="A622" t="str">
            <v>M68</v>
          </cell>
        </row>
        <row r="623">
          <cell r="A623" t="str">
            <v>M69</v>
          </cell>
        </row>
        <row r="624">
          <cell r="A624" t="str">
            <v>M70</v>
          </cell>
        </row>
        <row r="625">
          <cell r="A625" t="str">
            <v>M72</v>
          </cell>
        </row>
        <row r="626">
          <cell r="A626" t="str">
            <v>M73</v>
          </cell>
        </row>
        <row r="627">
          <cell r="A627" t="str">
            <v>M74</v>
          </cell>
        </row>
        <row r="628">
          <cell r="A628" t="str">
            <v>M75</v>
          </cell>
        </row>
        <row r="629">
          <cell r="A629" t="str">
            <v>M76</v>
          </cell>
        </row>
        <row r="630">
          <cell r="A630" t="str">
            <v>M77</v>
          </cell>
        </row>
        <row r="631">
          <cell r="A631" t="str">
            <v>M78</v>
          </cell>
        </row>
        <row r="632">
          <cell r="A632" t="str">
            <v>M79</v>
          </cell>
        </row>
        <row r="633">
          <cell r="A633" t="str">
            <v>M80</v>
          </cell>
        </row>
        <row r="634">
          <cell r="A634" t="str">
            <v>M95</v>
          </cell>
        </row>
        <row r="635">
          <cell r="A635" t="str">
            <v>M96</v>
          </cell>
        </row>
        <row r="636">
          <cell r="A636" t="str">
            <v>M97</v>
          </cell>
        </row>
        <row r="637">
          <cell r="A637" t="str">
            <v>M98</v>
          </cell>
        </row>
        <row r="638">
          <cell r="A638" t="str">
            <v>M99</v>
          </cell>
        </row>
        <row r="639">
          <cell r="A639" t="str">
            <v>N01</v>
          </cell>
        </row>
        <row r="640">
          <cell r="A640" t="str">
            <v>N02</v>
          </cell>
        </row>
        <row r="641">
          <cell r="A641" t="str">
            <v>N03</v>
          </cell>
        </row>
        <row r="642">
          <cell r="A642" t="str">
            <v>N04</v>
          </cell>
        </row>
        <row r="643">
          <cell r="A643" t="str">
            <v>N05</v>
          </cell>
        </row>
        <row r="644">
          <cell r="A644" t="str">
            <v>N11</v>
          </cell>
        </row>
        <row r="645">
          <cell r="A645" t="str">
            <v>N12</v>
          </cell>
        </row>
        <row r="646">
          <cell r="A646" t="str">
            <v>N13</v>
          </cell>
        </row>
        <row r="647">
          <cell r="A647" t="str">
            <v>N14</v>
          </cell>
        </row>
        <row r="648">
          <cell r="A648" t="str">
            <v>N17</v>
          </cell>
        </row>
        <row r="649">
          <cell r="A649" t="str">
            <v>N18</v>
          </cell>
        </row>
        <row r="650">
          <cell r="A650" t="str">
            <v>N19</v>
          </cell>
        </row>
        <row r="651">
          <cell r="A651" t="str">
            <v>N20</v>
          </cell>
        </row>
        <row r="652">
          <cell r="A652" t="str">
            <v>N21</v>
          </cell>
        </row>
        <row r="653">
          <cell r="A653" t="str">
            <v>N22</v>
          </cell>
        </row>
        <row r="654">
          <cell r="A654" t="str">
            <v>N41</v>
          </cell>
        </row>
        <row r="655">
          <cell r="A655" t="str">
            <v>N50</v>
          </cell>
        </row>
        <row r="656">
          <cell r="A656" t="str">
            <v>N51</v>
          </cell>
        </row>
        <row r="657">
          <cell r="A657" t="str">
            <v>N52</v>
          </cell>
        </row>
        <row r="658">
          <cell r="A658" t="str">
            <v>N53</v>
          </cell>
        </row>
        <row r="659">
          <cell r="A659" t="str">
            <v>N54</v>
          </cell>
        </row>
        <row r="660">
          <cell r="A660" t="str">
            <v>N89</v>
          </cell>
        </row>
        <row r="661">
          <cell r="A661" t="str">
            <v>N90</v>
          </cell>
        </row>
        <row r="662">
          <cell r="A662" t="str">
            <v>N91</v>
          </cell>
        </row>
        <row r="663">
          <cell r="A663" t="str">
            <v>N92</v>
          </cell>
        </row>
        <row r="664">
          <cell r="A664" t="str">
            <v>N93</v>
          </cell>
        </row>
        <row r="665">
          <cell r="A665" t="str">
            <v>N94</v>
          </cell>
        </row>
        <row r="666">
          <cell r="A666" t="str">
            <v>N95</v>
          </cell>
        </row>
        <row r="667">
          <cell r="A667" t="str">
            <v>P02</v>
          </cell>
        </row>
        <row r="668">
          <cell r="A668" t="str">
            <v>P03</v>
          </cell>
        </row>
        <row r="669">
          <cell r="A669" t="str">
            <v>P04</v>
          </cell>
        </row>
        <row r="670">
          <cell r="A670" t="str">
            <v>P05</v>
          </cell>
        </row>
        <row r="671">
          <cell r="A671" t="str">
            <v>P06</v>
          </cell>
        </row>
        <row r="672">
          <cell r="A672" t="str">
            <v>P07</v>
          </cell>
        </row>
        <row r="673">
          <cell r="A673" t="str">
            <v>P08</v>
          </cell>
        </row>
        <row r="674">
          <cell r="A674" t="str">
            <v>P09</v>
          </cell>
        </row>
        <row r="675">
          <cell r="A675" t="str">
            <v>P10</v>
          </cell>
        </row>
        <row r="676">
          <cell r="A676" t="str">
            <v>P11</v>
          </cell>
        </row>
        <row r="677">
          <cell r="A677" t="str">
            <v>P12</v>
          </cell>
        </row>
        <row r="678">
          <cell r="A678" t="str">
            <v>P13</v>
          </cell>
        </row>
        <row r="679">
          <cell r="A679" t="str">
            <v>P14</v>
          </cell>
        </row>
        <row r="680">
          <cell r="A680" t="str">
            <v>P15</v>
          </cell>
        </row>
        <row r="681">
          <cell r="A681" t="str">
            <v>P16</v>
          </cell>
        </row>
        <row r="682">
          <cell r="A682" t="str">
            <v>P17</v>
          </cell>
        </row>
        <row r="683">
          <cell r="A683" t="str">
            <v>P18</v>
          </cell>
        </row>
        <row r="684">
          <cell r="A684" t="str">
            <v>P19</v>
          </cell>
        </row>
        <row r="685">
          <cell r="A685" t="str">
            <v>P23</v>
          </cell>
        </row>
        <row r="686">
          <cell r="A686" t="str">
            <v>P26</v>
          </cell>
        </row>
        <row r="687">
          <cell r="A687" t="str">
            <v>P27</v>
          </cell>
        </row>
        <row r="688">
          <cell r="A688" t="str">
            <v>P28</v>
          </cell>
        </row>
        <row r="689">
          <cell r="A689" t="str">
            <v>P55</v>
          </cell>
        </row>
        <row r="690">
          <cell r="A690" t="str">
            <v>P56</v>
          </cell>
        </row>
        <row r="691">
          <cell r="A691" t="str">
            <v>P57</v>
          </cell>
        </row>
        <row r="692">
          <cell r="A692" t="str">
            <v>P58</v>
          </cell>
        </row>
        <row r="693">
          <cell r="A693" t="str">
            <v>P59</v>
          </cell>
        </row>
        <row r="694">
          <cell r="A694" t="str">
            <v>P60</v>
          </cell>
        </row>
        <row r="695">
          <cell r="A695" t="str">
            <v>P61</v>
          </cell>
        </row>
        <row r="696">
          <cell r="A696" t="str">
            <v>P62</v>
          </cell>
        </row>
        <row r="697">
          <cell r="A697" t="str">
            <v>P63</v>
          </cell>
        </row>
        <row r="698">
          <cell r="A698" t="str">
            <v>P64</v>
          </cell>
        </row>
        <row r="699">
          <cell r="A699" t="str">
            <v>P65</v>
          </cell>
        </row>
        <row r="700">
          <cell r="A700" t="str">
            <v>P66</v>
          </cell>
        </row>
        <row r="701">
          <cell r="A701" t="str">
            <v>P67</v>
          </cell>
        </row>
        <row r="702">
          <cell r="A702" t="str">
            <v>P68</v>
          </cell>
        </row>
        <row r="703">
          <cell r="A703" t="str">
            <v>P69</v>
          </cell>
        </row>
        <row r="704">
          <cell r="A704" t="str">
            <v>P70</v>
          </cell>
        </row>
        <row r="705">
          <cell r="A705" t="str">
            <v>P71</v>
          </cell>
        </row>
        <row r="706">
          <cell r="A706" t="str">
            <v>P72</v>
          </cell>
        </row>
        <row r="707">
          <cell r="A707" t="str">
            <v>P73</v>
          </cell>
        </row>
        <row r="708">
          <cell r="A708" t="str">
            <v>P74</v>
          </cell>
        </row>
        <row r="709">
          <cell r="A709" t="str">
            <v>P75</v>
          </cell>
        </row>
        <row r="710">
          <cell r="A710" t="str">
            <v>P76</v>
          </cell>
        </row>
        <row r="711">
          <cell r="A711" t="str">
            <v>P77</v>
          </cell>
        </row>
        <row r="712">
          <cell r="A712" t="str">
            <v>P78</v>
          </cell>
        </row>
        <row r="713">
          <cell r="A713" t="str">
            <v>P79</v>
          </cell>
        </row>
        <row r="714">
          <cell r="A714" t="str">
            <v>P80</v>
          </cell>
        </row>
        <row r="715">
          <cell r="A715" t="str">
            <v>P81</v>
          </cell>
        </row>
        <row r="716">
          <cell r="A716" t="str">
            <v>P82</v>
          </cell>
        </row>
        <row r="717">
          <cell r="A717" t="str">
            <v>R02</v>
          </cell>
        </row>
        <row r="718">
          <cell r="A718" t="str">
            <v>R03</v>
          </cell>
        </row>
        <row r="719">
          <cell r="A719" t="str">
            <v>R04</v>
          </cell>
        </row>
        <row r="720">
          <cell r="A720" t="str">
            <v>R08</v>
          </cell>
        </row>
        <row r="721">
          <cell r="A721" t="str">
            <v>R09</v>
          </cell>
        </row>
        <row r="722">
          <cell r="A722" t="str">
            <v>R11</v>
          </cell>
        </row>
        <row r="723">
          <cell r="A723" t="str">
            <v>R12</v>
          </cell>
        </row>
        <row r="724">
          <cell r="A724" t="str">
            <v>R13</v>
          </cell>
        </row>
        <row r="725">
          <cell r="A725" t="str">
            <v>R14</v>
          </cell>
        </row>
        <row r="726">
          <cell r="A726" t="str">
            <v>R15</v>
          </cell>
        </row>
        <row r="727">
          <cell r="A727" t="str">
            <v>R16</v>
          </cell>
        </row>
        <row r="728">
          <cell r="A728" t="str">
            <v>R17</v>
          </cell>
        </row>
        <row r="729">
          <cell r="A729" t="str">
            <v>R31</v>
          </cell>
        </row>
        <row r="730">
          <cell r="A730" t="str">
            <v>R32</v>
          </cell>
        </row>
        <row r="731">
          <cell r="A731" t="str">
            <v>R33</v>
          </cell>
        </row>
        <row r="732">
          <cell r="A732" t="str">
            <v>R37</v>
          </cell>
        </row>
        <row r="733">
          <cell r="A733" t="str">
            <v>S02</v>
          </cell>
        </row>
        <row r="734">
          <cell r="A734" t="str">
            <v>S03</v>
          </cell>
        </row>
        <row r="735">
          <cell r="A735" t="str">
            <v>S04</v>
          </cell>
        </row>
        <row r="736">
          <cell r="A736" t="str">
            <v>S05</v>
          </cell>
        </row>
        <row r="737">
          <cell r="A737" t="str">
            <v>S06</v>
          </cell>
        </row>
        <row r="738">
          <cell r="A738" t="str">
            <v>S07</v>
          </cell>
        </row>
        <row r="739">
          <cell r="A739" t="str">
            <v>S08</v>
          </cell>
        </row>
        <row r="740">
          <cell r="A740" t="str">
            <v>S14</v>
          </cell>
        </row>
        <row r="741">
          <cell r="A741" t="str">
            <v>S15</v>
          </cell>
        </row>
        <row r="742">
          <cell r="A742" t="str">
            <v>S16</v>
          </cell>
        </row>
        <row r="743">
          <cell r="A743" t="str">
            <v>S24</v>
          </cell>
        </row>
        <row r="744">
          <cell r="A744" t="str">
            <v>S25</v>
          </cell>
        </row>
        <row r="745">
          <cell r="A745" t="str">
            <v>S28</v>
          </cell>
        </row>
        <row r="746">
          <cell r="A746" t="str">
            <v>S83</v>
          </cell>
        </row>
        <row r="747">
          <cell r="A747" t="str">
            <v>S84</v>
          </cell>
        </row>
        <row r="748">
          <cell r="A748" t="str">
            <v>S85</v>
          </cell>
        </row>
        <row r="749">
          <cell r="A749" t="str">
            <v>S86</v>
          </cell>
        </row>
        <row r="750">
          <cell r="A750" t="str">
            <v>S87</v>
          </cell>
        </row>
        <row r="751">
          <cell r="A751" t="str">
            <v>S88</v>
          </cell>
        </row>
        <row r="752">
          <cell r="A752" t="str">
            <v>T02</v>
          </cell>
        </row>
        <row r="753">
          <cell r="A753" t="str">
            <v>T03</v>
          </cell>
        </row>
        <row r="754">
          <cell r="A754" t="str">
            <v>T04</v>
          </cell>
        </row>
        <row r="755">
          <cell r="A755" t="str">
            <v>T05</v>
          </cell>
        </row>
        <row r="756">
          <cell r="A756" t="str">
            <v>T06</v>
          </cell>
        </row>
        <row r="757">
          <cell r="A757" t="str">
            <v>T07</v>
          </cell>
        </row>
        <row r="758">
          <cell r="A758" t="str">
            <v>T08</v>
          </cell>
        </row>
        <row r="759">
          <cell r="A759" t="str">
            <v>T09</v>
          </cell>
        </row>
        <row r="760">
          <cell r="A760" t="str">
            <v>T14</v>
          </cell>
        </row>
        <row r="761">
          <cell r="A761" t="str">
            <v>T15</v>
          </cell>
        </row>
        <row r="762">
          <cell r="A762" t="str">
            <v>T16</v>
          </cell>
        </row>
        <row r="763">
          <cell r="A763" t="str">
            <v>T17</v>
          </cell>
        </row>
        <row r="764">
          <cell r="A764" t="str">
            <v>T18</v>
          </cell>
        </row>
        <row r="765">
          <cell r="A765" t="str">
            <v>T19</v>
          </cell>
        </row>
        <row r="766">
          <cell r="A766" t="str">
            <v>T21</v>
          </cell>
        </row>
        <row r="767">
          <cell r="A767" t="str">
            <v>T22</v>
          </cell>
        </row>
        <row r="768">
          <cell r="A768" t="str">
            <v>T23</v>
          </cell>
        </row>
        <row r="769">
          <cell r="A769" t="str">
            <v>T24</v>
          </cell>
        </row>
        <row r="770">
          <cell r="A770" t="str">
            <v>T25</v>
          </cell>
        </row>
        <row r="771">
          <cell r="A771" t="str">
            <v>T26</v>
          </cell>
        </row>
        <row r="772">
          <cell r="A772" t="str">
            <v>T27</v>
          </cell>
        </row>
        <row r="773">
          <cell r="A773" t="str">
            <v>T28</v>
          </cell>
        </row>
        <row r="774">
          <cell r="A774" t="str">
            <v>T29</v>
          </cell>
        </row>
        <row r="775">
          <cell r="A775" t="str">
            <v>T30</v>
          </cell>
        </row>
        <row r="776">
          <cell r="A776" t="str">
            <v>T31</v>
          </cell>
        </row>
        <row r="777">
          <cell r="A777" t="str">
            <v>T32</v>
          </cell>
        </row>
        <row r="778">
          <cell r="A778" t="str">
            <v>T33</v>
          </cell>
        </row>
        <row r="779">
          <cell r="A779" t="str">
            <v>T34</v>
          </cell>
        </row>
        <row r="780">
          <cell r="A780" t="str">
            <v>T35</v>
          </cell>
        </row>
        <row r="781">
          <cell r="A781" t="str">
            <v>T36</v>
          </cell>
        </row>
        <row r="782">
          <cell r="A782" t="str">
            <v>T37</v>
          </cell>
        </row>
      </sheetData>
      <sheetData sheetId="8">
        <row r="3">
          <cell r="A3" t="str">
            <v>11617</v>
          </cell>
        </row>
        <row r="4">
          <cell r="A4" t="str">
            <v>14101</v>
          </cell>
        </row>
        <row r="5">
          <cell r="A5" t="str">
            <v>14111</v>
          </cell>
        </row>
        <row r="6">
          <cell r="A6" t="str">
            <v>14201</v>
          </cell>
        </row>
        <row r="7">
          <cell r="A7" t="str">
            <v>14211</v>
          </cell>
        </row>
        <row r="8">
          <cell r="A8" t="str">
            <v>14221</v>
          </cell>
        </row>
        <row r="9">
          <cell r="A9" t="str">
            <v>14301</v>
          </cell>
        </row>
        <row r="10">
          <cell r="A10" t="str">
            <v>14401</v>
          </cell>
        </row>
        <row r="11">
          <cell r="A11" t="str">
            <v>14501</v>
          </cell>
        </row>
        <row r="12">
          <cell r="A12" t="str">
            <v>14601</v>
          </cell>
        </row>
        <row r="13">
          <cell r="A13" t="str">
            <v>14801</v>
          </cell>
        </row>
        <row r="14">
          <cell r="A14" t="str">
            <v>16801</v>
          </cell>
        </row>
        <row r="15">
          <cell r="A15" t="str">
            <v>21798</v>
          </cell>
        </row>
        <row r="16">
          <cell r="A16" t="str">
            <v>52301</v>
          </cell>
        </row>
        <row r="17">
          <cell r="A17" t="str">
            <v>53000</v>
          </cell>
        </row>
        <row r="18">
          <cell r="A18" t="str">
            <v>53010</v>
          </cell>
        </row>
        <row r="19">
          <cell r="A19" t="str">
            <v>53015</v>
          </cell>
        </row>
        <row r="20">
          <cell r="A20" t="str">
            <v>53020</v>
          </cell>
        </row>
        <row r="21">
          <cell r="A21" t="str">
            <v>53025</v>
          </cell>
        </row>
        <row r="22">
          <cell r="A22" t="str">
            <v>53030</v>
          </cell>
        </row>
        <row r="23">
          <cell r="A23" t="str">
            <v>53035</v>
          </cell>
        </row>
        <row r="24">
          <cell r="A24" t="str">
            <v>53040</v>
          </cell>
        </row>
        <row r="25">
          <cell r="A25" t="str">
            <v>53045</v>
          </cell>
        </row>
        <row r="26">
          <cell r="A26" t="str">
            <v>53050</v>
          </cell>
        </row>
        <row r="27">
          <cell r="A27" t="str">
            <v>53055</v>
          </cell>
        </row>
        <row r="28">
          <cell r="A28" t="str">
            <v>54000</v>
          </cell>
        </row>
        <row r="29">
          <cell r="A29" t="str">
            <v>54995</v>
          </cell>
        </row>
        <row r="30">
          <cell r="A30" t="str">
            <v>55000</v>
          </cell>
        </row>
      </sheetData>
      <sheetData sheetId="9">
        <row r="3">
          <cell r="A3">
            <v>50001200</v>
          </cell>
        </row>
        <row r="4">
          <cell r="A4">
            <v>50001201</v>
          </cell>
        </row>
        <row r="5">
          <cell r="A5">
            <v>50001202</v>
          </cell>
        </row>
        <row r="6">
          <cell r="A6">
            <v>50001203</v>
          </cell>
        </row>
        <row r="7">
          <cell r="A7">
            <v>50001204</v>
          </cell>
        </row>
        <row r="8">
          <cell r="A8">
            <v>50001205</v>
          </cell>
        </row>
        <row r="9">
          <cell r="A9">
            <v>50001206</v>
          </cell>
        </row>
        <row r="10">
          <cell r="A10">
            <v>50001207</v>
          </cell>
        </row>
        <row r="11">
          <cell r="A11">
            <v>50001208</v>
          </cell>
        </row>
        <row r="12">
          <cell r="A12">
            <v>50001209</v>
          </cell>
        </row>
        <row r="13">
          <cell r="A13">
            <v>50001210</v>
          </cell>
        </row>
        <row r="14">
          <cell r="A14">
            <v>50001211</v>
          </cell>
        </row>
        <row r="15">
          <cell r="A15">
            <v>50001212</v>
          </cell>
        </row>
        <row r="16">
          <cell r="A16">
            <v>50001213</v>
          </cell>
        </row>
        <row r="17">
          <cell r="A17">
            <v>50001214</v>
          </cell>
        </row>
        <row r="18">
          <cell r="A18">
            <v>50001214</v>
          </cell>
        </row>
        <row r="19">
          <cell r="A19">
            <v>50001215</v>
          </cell>
        </row>
        <row r="20">
          <cell r="A20">
            <v>50001215</v>
          </cell>
        </row>
        <row r="21">
          <cell r="A21">
            <v>50001216</v>
          </cell>
        </row>
        <row r="22">
          <cell r="A22">
            <v>50001217</v>
          </cell>
        </row>
        <row r="23">
          <cell r="A23">
            <v>50001218</v>
          </cell>
        </row>
        <row r="24">
          <cell r="A24">
            <v>50001219</v>
          </cell>
        </row>
        <row r="25">
          <cell r="A25">
            <v>50001220</v>
          </cell>
        </row>
        <row r="26">
          <cell r="A26">
            <v>50001221</v>
          </cell>
        </row>
        <row r="27">
          <cell r="A27">
            <v>50001222</v>
          </cell>
        </row>
        <row r="28">
          <cell r="A28">
            <v>50001223</v>
          </cell>
        </row>
        <row r="29">
          <cell r="A29">
            <v>50001224</v>
          </cell>
        </row>
        <row r="30">
          <cell r="A30">
            <v>50001225</v>
          </cell>
        </row>
        <row r="31">
          <cell r="A31">
            <v>50001226</v>
          </cell>
        </row>
        <row r="32">
          <cell r="A32">
            <v>50001227</v>
          </cell>
        </row>
        <row r="33">
          <cell r="A33">
            <v>50001228</v>
          </cell>
        </row>
        <row r="34">
          <cell r="A34">
            <v>50001229</v>
          </cell>
        </row>
        <row r="35">
          <cell r="A35">
            <v>50001230</v>
          </cell>
        </row>
        <row r="36">
          <cell r="A36">
            <v>50001231</v>
          </cell>
        </row>
        <row r="37">
          <cell r="A37">
            <v>50001232</v>
          </cell>
        </row>
        <row r="38">
          <cell r="A38">
            <v>50001233</v>
          </cell>
        </row>
        <row r="39">
          <cell r="A39">
            <v>50001234</v>
          </cell>
        </row>
        <row r="40">
          <cell r="A40">
            <v>50001235</v>
          </cell>
        </row>
        <row r="41">
          <cell r="A41">
            <v>50001236</v>
          </cell>
        </row>
        <row r="42">
          <cell r="A42">
            <v>50001237</v>
          </cell>
        </row>
        <row r="43">
          <cell r="A43">
            <v>50001238</v>
          </cell>
        </row>
        <row r="44">
          <cell r="A44">
            <v>50001239</v>
          </cell>
        </row>
        <row r="45">
          <cell r="A45">
            <v>50001240</v>
          </cell>
        </row>
        <row r="46">
          <cell r="A46">
            <v>50001241</v>
          </cell>
        </row>
        <row r="47">
          <cell r="A47">
            <v>50001242</v>
          </cell>
        </row>
        <row r="48">
          <cell r="A48">
            <v>50001243</v>
          </cell>
        </row>
        <row r="49">
          <cell r="A49">
            <v>50001244</v>
          </cell>
        </row>
        <row r="50">
          <cell r="A50">
            <v>50001245</v>
          </cell>
        </row>
        <row r="51">
          <cell r="A51">
            <v>50001246</v>
          </cell>
        </row>
        <row r="52">
          <cell r="A52">
            <v>50001247</v>
          </cell>
        </row>
        <row r="53">
          <cell r="A53">
            <v>50001248</v>
          </cell>
        </row>
        <row r="54">
          <cell r="A54">
            <v>50001249</v>
          </cell>
        </row>
        <row r="55">
          <cell r="A55">
            <v>50001250</v>
          </cell>
        </row>
        <row r="56">
          <cell r="A56">
            <v>50001251</v>
          </cell>
        </row>
        <row r="57">
          <cell r="A57">
            <v>50001252</v>
          </cell>
        </row>
        <row r="58">
          <cell r="A58">
            <v>50001253</v>
          </cell>
        </row>
        <row r="59">
          <cell r="A59">
            <v>50001254</v>
          </cell>
        </row>
        <row r="60">
          <cell r="A60">
            <v>50001255</v>
          </cell>
        </row>
        <row r="61">
          <cell r="A61">
            <v>50001256</v>
          </cell>
        </row>
        <row r="62">
          <cell r="A62">
            <v>50001257</v>
          </cell>
        </row>
        <row r="63">
          <cell r="A63">
            <v>50001258</v>
          </cell>
        </row>
        <row r="64">
          <cell r="A64">
            <v>50001259</v>
          </cell>
        </row>
        <row r="65">
          <cell r="A65">
            <v>50001260</v>
          </cell>
        </row>
        <row r="66">
          <cell r="A66">
            <v>50001261</v>
          </cell>
        </row>
        <row r="67">
          <cell r="A67">
            <v>50001262</v>
          </cell>
        </row>
        <row r="68">
          <cell r="A68">
            <v>50001263</v>
          </cell>
        </row>
        <row r="69">
          <cell r="A69">
            <v>50001264</v>
          </cell>
        </row>
        <row r="70">
          <cell r="A70">
            <v>50001265</v>
          </cell>
        </row>
        <row r="71">
          <cell r="A71">
            <v>50001266</v>
          </cell>
        </row>
        <row r="72">
          <cell r="A72">
            <v>50001267</v>
          </cell>
        </row>
        <row r="73">
          <cell r="A73">
            <v>50001268</v>
          </cell>
        </row>
        <row r="74">
          <cell r="A74">
            <v>50001269</v>
          </cell>
        </row>
        <row r="75">
          <cell r="A75">
            <v>50001270</v>
          </cell>
        </row>
        <row r="76">
          <cell r="A76">
            <v>50001271</v>
          </cell>
        </row>
        <row r="77">
          <cell r="A77">
            <v>50001272</v>
          </cell>
        </row>
        <row r="78">
          <cell r="A78">
            <v>50001273</v>
          </cell>
        </row>
        <row r="79">
          <cell r="A79">
            <v>50001274</v>
          </cell>
        </row>
        <row r="80">
          <cell r="A80">
            <v>50001275</v>
          </cell>
        </row>
        <row r="81">
          <cell r="A81">
            <v>50001276</v>
          </cell>
        </row>
        <row r="82">
          <cell r="A82">
            <v>50001277</v>
          </cell>
        </row>
        <row r="83">
          <cell r="A83">
            <v>50001278</v>
          </cell>
        </row>
        <row r="84">
          <cell r="A84">
            <v>50001279</v>
          </cell>
        </row>
        <row r="85">
          <cell r="A85">
            <v>50001280</v>
          </cell>
        </row>
        <row r="86">
          <cell r="A86">
            <v>50001281</v>
          </cell>
        </row>
        <row r="87">
          <cell r="A87">
            <v>50001282</v>
          </cell>
        </row>
        <row r="88">
          <cell r="A88">
            <v>50001283</v>
          </cell>
        </row>
        <row r="89">
          <cell r="A89">
            <v>50001284</v>
          </cell>
        </row>
        <row r="90">
          <cell r="A90">
            <v>50001285</v>
          </cell>
        </row>
        <row r="91">
          <cell r="A91">
            <v>50001286</v>
          </cell>
        </row>
        <row r="92">
          <cell r="A92">
            <v>50001287</v>
          </cell>
        </row>
        <row r="93">
          <cell r="A93">
            <v>50001288</v>
          </cell>
        </row>
        <row r="94">
          <cell r="A94">
            <v>50001289</v>
          </cell>
        </row>
        <row r="95">
          <cell r="A95">
            <v>50001290</v>
          </cell>
        </row>
        <row r="96">
          <cell r="A96">
            <v>50001291</v>
          </cell>
        </row>
        <row r="97">
          <cell r="A97">
            <v>50001292</v>
          </cell>
        </row>
        <row r="98">
          <cell r="A98">
            <v>50001293</v>
          </cell>
        </row>
        <row r="99">
          <cell r="A99">
            <v>50001294</v>
          </cell>
        </row>
        <row r="100">
          <cell r="A100">
            <v>50001295</v>
          </cell>
        </row>
        <row r="101">
          <cell r="A101">
            <v>50001296</v>
          </cell>
        </row>
        <row r="102">
          <cell r="A102">
            <v>50001297</v>
          </cell>
        </row>
        <row r="103">
          <cell r="A103">
            <v>50001298</v>
          </cell>
        </row>
        <row r="104">
          <cell r="A104">
            <v>50001299</v>
          </cell>
        </row>
        <row r="105">
          <cell r="A105">
            <v>50001300</v>
          </cell>
        </row>
        <row r="106">
          <cell r="A106">
            <v>50001301</v>
          </cell>
        </row>
        <row r="107">
          <cell r="A107">
            <v>50001302</v>
          </cell>
        </row>
        <row r="108">
          <cell r="A108" t="str">
            <v>00000000</v>
          </cell>
        </row>
        <row r="109">
          <cell r="A109" t="str">
            <v>10001101</v>
          </cell>
        </row>
        <row r="110">
          <cell r="A110" t="str">
            <v>10001102</v>
          </cell>
        </row>
        <row r="111">
          <cell r="A111" t="str">
            <v>10001103</v>
          </cell>
        </row>
        <row r="112">
          <cell r="A112" t="str">
            <v>10001104</v>
          </cell>
        </row>
        <row r="113">
          <cell r="A113" t="str">
            <v>10001105</v>
          </cell>
        </row>
        <row r="114">
          <cell r="A114" t="str">
            <v>10001106</v>
          </cell>
        </row>
        <row r="115">
          <cell r="A115" t="str">
            <v>10001107</v>
          </cell>
        </row>
        <row r="116">
          <cell r="A116" t="str">
            <v>10001108</v>
          </cell>
        </row>
        <row r="117">
          <cell r="A117" t="str">
            <v>10001201</v>
          </cell>
        </row>
        <row r="118">
          <cell r="A118" t="str">
            <v>10001202</v>
          </cell>
        </row>
        <row r="119">
          <cell r="A119" t="str">
            <v>10001203</v>
          </cell>
        </row>
        <row r="120">
          <cell r="A120" t="str">
            <v>10001204</v>
          </cell>
        </row>
        <row r="121">
          <cell r="A121" t="str">
            <v>10001299</v>
          </cell>
        </row>
        <row r="122">
          <cell r="A122" t="str">
            <v>10001301</v>
          </cell>
        </row>
        <row r="123">
          <cell r="A123" t="str">
            <v>10001302</v>
          </cell>
        </row>
        <row r="124">
          <cell r="A124" t="str">
            <v>10001303</v>
          </cell>
        </row>
        <row r="125">
          <cell r="A125" t="str">
            <v>10001304</v>
          </cell>
        </row>
        <row r="126">
          <cell r="A126" t="str">
            <v>10001305</v>
          </cell>
        </row>
        <row r="127">
          <cell r="A127" t="str">
            <v>10001306</v>
          </cell>
        </row>
        <row r="128">
          <cell r="A128" t="str">
            <v>10001399</v>
          </cell>
        </row>
        <row r="129">
          <cell r="A129" t="str">
            <v>10001401</v>
          </cell>
        </row>
        <row r="130">
          <cell r="A130" t="str">
            <v>10001402</v>
          </cell>
        </row>
        <row r="131">
          <cell r="A131" t="str">
            <v>10001403</v>
          </cell>
        </row>
        <row r="132">
          <cell r="A132" t="str">
            <v>10001404</v>
          </cell>
        </row>
        <row r="133">
          <cell r="A133" t="str">
            <v>10001405</v>
          </cell>
        </row>
        <row r="134">
          <cell r="A134" t="str">
            <v>10001406</v>
          </cell>
        </row>
        <row r="135">
          <cell r="A135" t="str">
            <v>10002101</v>
          </cell>
        </row>
        <row r="136">
          <cell r="A136" t="str">
            <v>10002111</v>
          </cell>
        </row>
        <row r="137">
          <cell r="A137" t="str">
            <v>10002121</v>
          </cell>
        </row>
        <row r="138">
          <cell r="A138" t="str">
            <v>10002211</v>
          </cell>
        </row>
        <row r="139">
          <cell r="A139" t="str">
            <v>10002221</v>
          </cell>
        </row>
        <row r="140">
          <cell r="A140" t="str">
            <v>10003101</v>
          </cell>
        </row>
        <row r="141">
          <cell r="A141" t="str">
            <v>10003102</v>
          </cell>
        </row>
        <row r="142">
          <cell r="A142" t="str">
            <v>10003201</v>
          </cell>
        </row>
        <row r="143">
          <cell r="A143" t="str">
            <v>10003202</v>
          </cell>
        </row>
        <row r="144">
          <cell r="A144" t="str">
            <v>10003203</v>
          </cell>
        </row>
        <row r="145">
          <cell r="A145" t="str">
            <v>10003301</v>
          </cell>
        </row>
        <row r="146">
          <cell r="A146" t="str">
            <v>10003302</v>
          </cell>
        </row>
        <row r="147">
          <cell r="A147" t="str">
            <v>10003303</v>
          </cell>
        </row>
        <row r="148">
          <cell r="A148" t="str">
            <v>10004101</v>
          </cell>
        </row>
        <row r="149">
          <cell r="A149" t="str">
            <v>10004102</v>
          </cell>
        </row>
        <row r="150">
          <cell r="A150" t="str">
            <v>10004103</v>
          </cell>
        </row>
        <row r="151">
          <cell r="A151" t="str">
            <v>10004104</v>
          </cell>
        </row>
        <row r="152">
          <cell r="A152" t="str">
            <v>10004105</v>
          </cell>
        </row>
        <row r="153">
          <cell r="A153" t="str">
            <v>10004106</v>
          </cell>
        </row>
        <row r="154">
          <cell r="A154" t="str">
            <v>10004107</v>
          </cell>
        </row>
        <row r="155">
          <cell r="A155" t="str">
            <v>10004201</v>
          </cell>
        </row>
        <row r="156">
          <cell r="A156" t="str">
            <v>10004202</v>
          </cell>
        </row>
        <row r="157">
          <cell r="A157" t="str">
            <v>10004203</v>
          </cell>
        </row>
        <row r="158">
          <cell r="A158" t="str">
            <v>10004301</v>
          </cell>
        </row>
        <row r="159">
          <cell r="A159" t="str">
            <v>10004302</v>
          </cell>
        </row>
        <row r="160">
          <cell r="A160" t="str">
            <v>10004303</v>
          </cell>
        </row>
        <row r="161">
          <cell r="A161" t="str">
            <v>10004401</v>
          </cell>
        </row>
        <row r="162">
          <cell r="A162" t="str">
            <v>10004501</v>
          </cell>
        </row>
        <row r="163">
          <cell r="A163" t="str">
            <v>10004502</v>
          </cell>
        </row>
        <row r="164">
          <cell r="A164" t="str">
            <v>10004503</v>
          </cell>
        </row>
        <row r="165">
          <cell r="A165" t="str">
            <v>10004509</v>
          </cell>
        </row>
        <row r="166">
          <cell r="A166" t="str">
            <v>10005001</v>
          </cell>
        </row>
        <row r="167">
          <cell r="A167" t="str">
            <v>10005002</v>
          </cell>
        </row>
        <row r="168">
          <cell r="A168" t="str">
            <v>10005003</v>
          </cell>
        </row>
        <row r="169">
          <cell r="A169" t="str">
            <v>10005004</v>
          </cell>
        </row>
        <row r="170">
          <cell r="A170" t="str">
            <v>10005005</v>
          </cell>
        </row>
        <row r="171">
          <cell r="A171" t="str">
            <v>10005006</v>
          </cell>
        </row>
        <row r="172">
          <cell r="A172" t="str">
            <v>10005007</v>
          </cell>
        </row>
        <row r="173">
          <cell r="A173" t="str">
            <v>10005008</v>
          </cell>
        </row>
        <row r="174">
          <cell r="A174" t="str">
            <v>10005009</v>
          </cell>
        </row>
        <row r="175">
          <cell r="A175" t="str">
            <v>10006101</v>
          </cell>
        </row>
        <row r="176">
          <cell r="A176" t="str">
            <v>10006102</v>
          </cell>
        </row>
        <row r="177">
          <cell r="A177" t="str">
            <v>10006103</v>
          </cell>
        </row>
        <row r="178">
          <cell r="A178" t="str">
            <v>10006121</v>
          </cell>
        </row>
        <row r="179">
          <cell r="A179" t="str">
            <v>10006122</v>
          </cell>
        </row>
        <row r="180">
          <cell r="A180" t="str">
            <v>10006201</v>
          </cell>
        </row>
        <row r="181">
          <cell r="A181" t="str">
            <v>10006202</v>
          </cell>
        </row>
        <row r="182">
          <cell r="A182" t="str">
            <v>10006203</v>
          </cell>
        </row>
        <row r="183">
          <cell r="A183" t="str">
            <v>10006204</v>
          </cell>
        </row>
        <row r="184">
          <cell r="A184" t="str">
            <v>10006205</v>
          </cell>
        </row>
        <row r="185">
          <cell r="A185" t="str">
            <v>10006301</v>
          </cell>
        </row>
        <row r="186">
          <cell r="A186" t="str">
            <v>10006302</v>
          </cell>
        </row>
        <row r="187">
          <cell r="A187" t="str">
            <v>10006303</v>
          </cell>
        </row>
        <row r="188">
          <cell r="A188" t="str">
            <v>10006401</v>
          </cell>
        </row>
        <row r="189">
          <cell r="A189" t="str">
            <v>10006901</v>
          </cell>
        </row>
        <row r="190">
          <cell r="A190" t="str">
            <v>10006902</v>
          </cell>
        </row>
        <row r="191">
          <cell r="A191" t="str">
            <v>10006908</v>
          </cell>
        </row>
        <row r="192">
          <cell r="A192" t="str">
            <v>10006909</v>
          </cell>
        </row>
        <row r="193">
          <cell r="A193" t="str">
            <v>10007101</v>
          </cell>
        </row>
        <row r="194">
          <cell r="A194" t="str">
            <v>10007102</v>
          </cell>
        </row>
        <row r="195">
          <cell r="A195" t="str">
            <v>10007103</v>
          </cell>
        </row>
        <row r="196">
          <cell r="A196" t="str">
            <v>10007104</v>
          </cell>
        </row>
        <row r="197">
          <cell r="A197" t="str">
            <v>10007105</v>
          </cell>
        </row>
        <row r="198">
          <cell r="A198" t="str">
            <v>10007106</v>
          </cell>
        </row>
        <row r="199">
          <cell r="A199" t="str">
            <v>10007107</v>
          </cell>
        </row>
        <row r="200">
          <cell r="A200" t="str">
            <v>10007201</v>
          </cell>
        </row>
        <row r="201">
          <cell r="A201" t="str">
            <v>10007202</v>
          </cell>
        </row>
        <row r="202">
          <cell r="A202" t="str">
            <v>10007203</v>
          </cell>
        </row>
        <row r="203">
          <cell r="A203" t="str">
            <v>10007204</v>
          </cell>
        </row>
        <row r="204">
          <cell r="A204" t="str">
            <v>10007205</v>
          </cell>
        </row>
        <row r="205">
          <cell r="A205" t="str">
            <v>10007206</v>
          </cell>
        </row>
        <row r="206">
          <cell r="A206" t="str">
            <v>10007207</v>
          </cell>
        </row>
        <row r="207">
          <cell r="A207" t="str">
            <v>10007208</v>
          </cell>
        </row>
        <row r="208">
          <cell r="A208" t="str">
            <v>10007209</v>
          </cell>
        </row>
        <row r="209">
          <cell r="A209" t="str">
            <v>10007210</v>
          </cell>
        </row>
        <row r="210">
          <cell r="A210" t="str">
            <v>10007211</v>
          </cell>
        </row>
        <row r="211">
          <cell r="A211" t="str">
            <v>10007212</v>
          </cell>
        </row>
        <row r="212">
          <cell r="A212" t="str">
            <v>10007213</v>
          </cell>
        </row>
        <row r="213">
          <cell r="A213" t="str">
            <v>10007214</v>
          </cell>
        </row>
        <row r="214">
          <cell r="A214" t="str">
            <v>10007215</v>
          </cell>
        </row>
        <row r="215">
          <cell r="A215" t="str">
            <v>10007216</v>
          </cell>
        </row>
        <row r="216">
          <cell r="A216" t="str">
            <v>10007217</v>
          </cell>
        </row>
        <row r="217">
          <cell r="A217" t="str">
            <v>10007301</v>
          </cell>
        </row>
        <row r="218">
          <cell r="A218" t="str">
            <v>10007302</v>
          </cell>
        </row>
        <row r="219">
          <cell r="A219" t="str">
            <v>10007303</v>
          </cell>
        </row>
        <row r="220">
          <cell r="A220" t="str">
            <v>10007304</v>
          </cell>
        </row>
        <row r="221">
          <cell r="A221" t="str">
            <v>10007305</v>
          </cell>
        </row>
        <row r="222">
          <cell r="A222" t="str">
            <v>10007306</v>
          </cell>
        </row>
        <row r="223">
          <cell r="A223" t="str">
            <v>10007309</v>
          </cell>
        </row>
        <row r="224">
          <cell r="A224" t="str">
            <v>10008101</v>
          </cell>
        </row>
        <row r="225">
          <cell r="A225" t="str">
            <v>10008102</v>
          </cell>
        </row>
        <row r="226">
          <cell r="A226" t="str">
            <v>10008201</v>
          </cell>
        </row>
        <row r="227">
          <cell r="A227" t="str">
            <v>10008202</v>
          </cell>
        </row>
        <row r="228">
          <cell r="A228" t="str">
            <v>10008203</v>
          </cell>
        </row>
        <row r="229">
          <cell r="A229" t="str">
            <v>10008204</v>
          </cell>
        </row>
        <row r="230">
          <cell r="A230" t="str">
            <v>10008205</v>
          </cell>
        </row>
        <row r="231">
          <cell r="A231" t="str">
            <v>10008206</v>
          </cell>
        </row>
        <row r="232">
          <cell r="A232" t="str">
            <v>10008207</v>
          </cell>
        </row>
        <row r="233">
          <cell r="A233" t="str">
            <v>10008301</v>
          </cell>
        </row>
        <row r="234">
          <cell r="A234" t="str">
            <v>10008302</v>
          </cell>
        </row>
        <row r="235">
          <cell r="A235" t="str">
            <v>10009101</v>
          </cell>
        </row>
        <row r="236">
          <cell r="A236" t="str">
            <v>10009102</v>
          </cell>
        </row>
        <row r="237">
          <cell r="A237" t="str">
            <v>10009103</v>
          </cell>
        </row>
        <row r="238">
          <cell r="A238" t="str">
            <v>10009104</v>
          </cell>
        </row>
        <row r="239">
          <cell r="A239" t="str">
            <v>10009105</v>
          </cell>
        </row>
        <row r="240">
          <cell r="A240" t="str">
            <v>10009106</v>
          </cell>
        </row>
        <row r="241">
          <cell r="A241" t="str">
            <v>10009107</v>
          </cell>
        </row>
        <row r="242">
          <cell r="A242" t="str">
            <v>10009108</v>
          </cell>
        </row>
        <row r="243">
          <cell r="A243" t="str">
            <v>10009109</v>
          </cell>
        </row>
        <row r="244">
          <cell r="A244" t="str">
            <v>10009110</v>
          </cell>
        </row>
        <row r="245">
          <cell r="A245" t="str">
            <v>10009111</v>
          </cell>
        </row>
        <row r="246">
          <cell r="A246" t="str">
            <v>10009112</v>
          </cell>
        </row>
        <row r="247">
          <cell r="A247" t="str">
            <v>10009113</v>
          </cell>
        </row>
        <row r="248">
          <cell r="A248" t="str">
            <v>50000001</v>
          </cell>
        </row>
        <row r="249">
          <cell r="A249" t="str">
            <v>50000002</v>
          </cell>
        </row>
        <row r="250">
          <cell r="A250" t="str">
            <v>50000003</v>
          </cell>
        </row>
        <row r="251">
          <cell r="A251" t="str">
            <v>50000004</v>
          </cell>
        </row>
        <row r="252">
          <cell r="A252" t="str">
            <v>50000005</v>
          </cell>
        </row>
        <row r="253">
          <cell r="A253" t="str">
            <v>50000006</v>
          </cell>
        </row>
        <row r="254">
          <cell r="A254" t="str">
            <v>50000007</v>
          </cell>
        </row>
        <row r="255">
          <cell r="A255" t="str">
            <v>50000008</v>
          </cell>
        </row>
        <row r="256">
          <cell r="A256" t="str">
            <v>50000009</v>
          </cell>
        </row>
        <row r="257">
          <cell r="A257" t="str">
            <v>50000010</v>
          </cell>
        </row>
        <row r="258">
          <cell r="A258" t="str">
            <v>50000011</v>
          </cell>
        </row>
        <row r="259">
          <cell r="A259" t="str">
            <v>50000012</v>
          </cell>
        </row>
        <row r="260">
          <cell r="A260" t="str">
            <v>50000013</v>
          </cell>
        </row>
        <row r="261">
          <cell r="A261" t="str">
            <v>50000014</v>
          </cell>
        </row>
        <row r="262">
          <cell r="A262" t="str">
            <v>50000015</v>
          </cell>
        </row>
        <row r="263">
          <cell r="A263" t="str">
            <v>50000022</v>
          </cell>
        </row>
        <row r="264">
          <cell r="A264" t="str">
            <v>50000029</v>
          </cell>
        </row>
        <row r="265">
          <cell r="A265" t="str">
            <v>50000030</v>
          </cell>
        </row>
        <row r="266">
          <cell r="A266" t="str">
            <v>50000031</v>
          </cell>
        </row>
        <row r="267">
          <cell r="A267" t="str">
            <v>50000032</v>
          </cell>
        </row>
        <row r="268">
          <cell r="A268" t="str">
            <v>50000035</v>
          </cell>
        </row>
        <row r="269">
          <cell r="A269" t="str">
            <v>50000036</v>
          </cell>
        </row>
        <row r="270">
          <cell r="A270" t="str">
            <v>50000039</v>
          </cell>
        </row>
        <row r="271">
          <cell r="A271" t="str">
            <v>50000046</v>
          </cell>
        </row>
        <row r="272">
          <cell r="A272" t="str">
            <v>50000064</v>
          </cell>
        </row>
        <row r="273">
          <cell r="A273" t="str">
            <v>50000069</v>
          </cell>
        </row>
        <row r="274">
          <cell r="A274" t="str">
            <v>50000069</v>
          </cell>
        </row>
        <row r="275">
          <cell r="A275" t="str">
            <v>50000070</v>
          </cell>
        </row>
        <row r="276">
          <cell r="A276" t="str">
            <v>50000071</v>
          </cell>
        </row>
        <row r="277">
          <cell r="A277" t="str">
            <v>50000072</v>
          </cell>
        </row>
        <row r="278">
          <cell r="A278" t="str">
            <v>50000073</v>
          </cell>
        </row>
        <row r="279">
          <cell r="A279" t="str">
            <v>50000073</v>
          </cell>
        </row>
        <row r="280">
          <cell r="A280" t="str">
            <v>50000074</v>
          </cell>
        </row>
        <row r="281">
          <cell r="A281" t="str">
            <v>50000074</v>
          </cell>
        </row>
        <row r="282">
          <cell r="A282" t="str">
            <v>50000075</v>
          </cell>
        </row>
        <row r="283">
          <cell r="A283" t="str">
            <v>50000075</v>
          </cell>
        </row>
        <row r="284">
          <cell r="A284" t="str">
            <v>50000076</v>
          </cell>
        </row>
        <row r="285">
          <cell r="A285" t="str">
            <v>50000076</v>
          </cell>
        </row>
        <row r="286">
          <cell r="A286" t="str">
            <v>50000077</v>
          </cell>
        </row>
        <row r="287">
          <cell r="A287" t="str">
            <v>50000077</v>
          </cell>
        </row>
        <row r="288">
          <cell r="A288" t="str">
            <v>50000078</v>
          </cell>
        </row>
        <row r="289">
          <cell r="A289" t="str">
            <v>50000079</v>
          </cell>
        </row>
        <row r="290">
          <cell r="A290" t="str">
            <v>50000080</v>
          </cell>
        </row>
        <row r="291">
          <cell r="A291" t="str">
            <v>50000081</v>
          </cell>
        </row>
        <row r="292">
          <cell r="A292" t="str">
            <v>50000081</v>
          </cell>
        </row>
        <row r="293">
          <cell r="A293" t="str">
            <v>50000082</v>
          </cell>
        </row>
        <row r="294">
          <cell r="A294" t="str">
            <v>50000083</v>
          </cell>
        </row>
        <row r="295">
          <cell r="A295" t="str">
            <v>50000084</v>
          </cell>
        </row>
        <row r="296">
          <cell r="A296" t="str">
            <v>50000085</v>
          </cell>
        </row>
        <row r="297">
          <cell r="A297" t="str">
            <v>50000086</v>
          </cell>
        </row>
        <row r="298">
          <cell r="A298" t="str">
            <v>50000087</v>
          </cell>
        </row>
        <row r="299">
          <cell r="A299" t="str">
            <v>50000088</v>
          </cell>
        </row>
        <row r="300">
          <cell r="A300" t="str">
            <v>50000089</v>
          </cell>
        </row>
        <row r="301">
          <cell r="A301" t="str">
            <v>50000090</v>
          </cell>
        </row>
        <row r="302">
          <cell r="A302" t="str">
            <v>50000091</v>
          </cell>
        </row>
        <row r="303">
          <cell r="A303" t="str">
            <v>50000092</v>
          </cell>
        </row>
        <row r="304">
          <cell r="A304" t="str">
            <v>50000093</v>
          </cell>
        </row>
        <row r="305">
          <cell r="A305" t="str">
            <v>50000094</v>
          </cell>
        </row>
        <row r="306">
          <cell r="A306" t="str">
            <v>50000095</v>
          </cell>
        </row>
        <row r="307">
          <cell r="A307" t="str">
            <v>50000096</v>
          </cell>
        </row>
        <row r="308">
          <cell r="A308" t="str">
            <v>50000097</v>
          </cell>
        </row>
        <row r="309">
          <cell r="A309" t="str">
            <v>50000098</v>
          </cell>
        </row>
        <row r="310">
          <cell r="A310" t="str">
            <v>50000099</v>
          </cell>
        </row>
        <row r="311">
          <cell r="A311" t="str">
            <v>50000100</v>
          </cell>
        </row>
        <row r="312">
          <cell r="A312" t="str">
            <v>50000101</v>
          </cell>
        </row>
        <row r="313">
          <cell r="A313" t="str">
            <v>50000102</v>
          </cell>
        </row>
        <row r="314">
          <cell r="A314" t="str">
            <v>50000103</v>
          </cell>
        </row>
        <row r="315">
          <cell r="A315" t="str">
            <v>50000104</v>
          </cell>
        </row>
        <row r="316">
          <cell r="A316" t="str">
            <v>50000105</v>
          </cell>
        </row>
        <row r="317">
          <cell r="A317" t="str">
            <v>50000106</v>
          </cell>
        </row>
        <row r="318">
          <cell r="A318" t="str">
            <v>50000107</v>
          </cell>
        </row>
        <row r="319">
          <cell r="A319" t="str">
            <v>50000108</v>
          </cell>
        </row>
        <row r="320">
          <cell r="A320" t="str">
            <v>50000109</v>
          </cell>
        </row>
        <row r="321">
          <cell r="A321" t="str">
            <v>50000110</v>
          </cell>
        </row>
        <row r="322">
          <cell r="A322" t="str">
            <v>50000111</v>
          </cell>
        </row>
        <row r="323">
          <cell r="A323" t="str">
            <v>50000112</v>
          </cell>
        </row>
        <row r="324">
          <cell r="A324" t="str">
            <v>50000113</v>
          </cell>
        </row>
        <row r="325">
          <cell r="A325" t="str">
            <v>50000113</v>
          </cell>
        </row>
        <row r="326">
          <cell r="A326" t="str">
            <v>50000114</v>
          </cell>
        </row>
        <row r="327">
          <cell r="A327" t="str">
            <v>50000114</v>
          </cell>
        </row>
        <row r="328">
          <cell r="A328" t="str">
            <v>50000115</v>
          </cell>
        </row>
        <row r="329">
          <cell r="A329" t="str">
            <v>50000115</v>
          </cell>
        </row>
        <row r="330">
          <cell r="A330" t="str">
            <v>50000116</v>
          </cell>
        </row>
        <row r="331">
          <cell r="A331" t="str">
            <v>50000116</v>
          </cell>
        </row>
        <row r="332">
          <cell r="A332" t="str">
            <v>50000117</v>
          </cell>
        </row>
        <row r="333">
          <cell r="A333" t="str">
            <v>50000117</v>
          </cell>
        </row>
        <row r="334">
          <cell r="A334" t="str">
            <v>50000118</v>
          </cell>
        </row>
        <row r="335">
          <cell r="A335" t="str">
            <v>50000119</v>
          </cell>
        </row>
        <row r="336">
          <cell r="A336" t="str">
            <v>50000120</v>
          </cell>
        </row>
        <row r="337">
          <cell r="A337" t="str">
            <v>50000121</v>
          </cell>
        </row>
        <row r="338">
          <cell r="A338" t="str">
            <v>50000122</v>
          </cell>
        </row>
        <row r="339">
          <cell r="A339" t="str">
            <v>50000123</v>
          </cell>
        </row>
        <row r="340">
          <cell r="A340" t="str">
            <v>50000124</v>
          </cell>
        </row>
        <row r="341">
          <cell r="A341" t="str">
            <v>50000125</v>
          </cell>
        </row>
        <row r="342">
          <cell r="A342" t="str">
            <v>50000126</v>
          </cell>
        </row>
        <row r="343">
          <cell r="A343" t="str">
            <v>50000127</v>
          </cell>
        </row>
        <row r="344">
          <cell r="A344" t="str">
            <v>50000128</v>
          </cell>
        </row>
        <row r="345">
          <cell r="A345" t="str">
            <v>50000129</v>
          </cell>
        </row>
        <row r="346">
          <cell r="A346" t="str">
            <v>50000130</v>
          </cell>
        </row>
        <row r="347">
          <cell r="A347" t="str">
            <v>50000131</v>
          </cell>
        </row>
        <row r="348">
          <cell r="A348" t="str">
            <v>50000132</v>
          </cell>
        </row>
        <row r="349">
          <cell r="A349" t="str">
            <v>50000133</v>
          </cell>
        </row>
        <row r="350">
          <cell r="A350" t="str">
            <v>50000134</v>
          </cell>
        </row>
        <row r="351">
          <cell r="A351" t="str">
            <v>50000135</v>
          </cell>
        </row>
        <row r="352">
          <cell r="A352" t="str">
            <v>50000136</v>
          </cell>
        </row>
        <row r="353">
          <cell r="A353" t="str">
            <v>50000137</v>
          </cell>
        </row>
        <row r="354">
          <cell r="A354" t="str">
            <v>50000137</v>
          </cell>
        </row>
        <row r="355">
          <cell r="A355" t="str">
            <v>50000138</v>
          </cell>
        </row>
        <row r="356">
          <cell r="A356" t="str">
            <v>50000139</v>
          </cell>
        </row>
        <row r="357">
          <cell r="A357" t="str">
            <v>50000140</v>
          </cell>
        </row>
        <row r="358">
          <cell r="A358" t="str">
            <v>50000141</v>
          </cell>
        </row>
        <row r="359">
          <cell r="A359" t="str">
            <v>50000142</v>
          </cell>
        </row>
        <row r="360">
          <cell r="A360" t="str">
            <v>50000143</v>
          </cell>
        </row>
        <row r="361">
          <cell r="A361" t="str">
            <v>50000144</v>
          </cell>
        </row>
        <row r="362">
          <cell r="A362" t="str">
            <v>50000145</v>
          </cell>
        </row>
        <row r="363">
          <cell r="A363" t="str">
            <v>50000146</v>
          </cell>
        </row>
        <row r="364">
          <cell r="A364" t="str">
            <v>50000147</v>
          </cell>
        </row>
        <row r="365">
          <cell r="A365" t="str">
            <v>50000148</v>
          </cell>
        </row>
        <row r="366">
          <cell r="A366" t="str">
            <v>50000149</v>
          </cell>
        </row>
        <row r="367">
          <cell r="A367" t="str">
            <v>50000150</v>
          </cell>
        </row>
        <row r="368">
          <cell r="A368" t="str">
            <v>50000151</v>
          </cell>
        </row>
        <row r="369">
          <cell r="A369" t="str">
            <v>50000152</v>
          </cell>
        </row>
        <row r="370">
          <cell r="A370" t="str">
            <v>50000153</v>
          </cell>
        </row>
        <row r="371">
          <cell r="A371" t="str">
            <v>50000154</v>
          </cell>
        </row>
        <row r="372">
          <cell r="A372" t="str">
            <v>50000155</v>
          </cell>
        </row>
        <row r="373">
          <cell r="A373" t="str">
            <v>50000156</v>
          </cell>
        </row>
        <row r="374">
          <cell r="A374" t="str">
            <v>50000157</v>
          </cell>
        </row>
        <row r="375">
          <cell r="A375" t="str">
            <v>50000158</v>
          </cell>
        </row>
        <row r="376">
          <cell r="A376" t="str">
            <v>50000159</v>
          </cell>
        </row>
        <row r="377">
          <cell r="A377" t="str">
            <v>50000160</v>
          </cell>
        </row>
        <row r="378">
          <cell r="A378" t="str">
            <v>50000161</v>
          </cell>
        </row>
        <row r="379">
          <cell r="A379" t="str">
            <v>50000162</v>
          </cell>
        </row>
        <row r="380">
          <cell r="A380" t="str">
            <v>50000163</v>
          </cell>
        </row>
        <row r="381">
          <cell r="A381" t="str">
            <v>50000164</v>
          </cell>
        </row>
        <row r="382">
          <cell r="A382" t="str">
            <v>50000165</v>
          </cell>
        </row>
        <row r="383">
          <cell r="A383" t="str">
            <v>50000166</v>
          </cell>
        </row>
        <row r="384">
          <cell r="A384" t="str">
            <v>50000167</v>
          </cell>
        </row>
        <row r="385">
          <cell r="A385" t="str">
            <v>50000168</v>
          </cell>
        </row>
        <row r="386">
          <cell r="A386" t="str">
            <v>50000169</v>
          </cell>
        </row>
        <row r="387">
          <cell r="A387" t="str">
            <v>50000170</v>
          </cell>
        </row>
        <row r="388">
          <cell r="A388" t="str">
            <v>50000171</v>
          </cell>
        </row>
        <row r="389">
          <cell r="A389" t="str">
            <v>50000172</v>
          </cell>
        </row>
        <row r="390">
          <cell r="A390" t="str">
            <v>50000173</v>
          </cell>
        </row>
        <row r="391">
          <cell r="A391" t="str">
            <v>50000174</v>
          </cell>
        </row>
        <row r="392">
          <cell r="A392" t="str">
            <v>50000175</v>
          </cell>
        </row>
        <row r="393">
          <cell r="A393" t="str">
            <v>50000175</v>
          </cell>
        </row>
        <row r="394">
          <cell r="A394" t="str">
            <v>50000176</v>
          </cell>
        </row>
        <row r="395">
          <cell r="A395" t="str">
            <v>50000176</v>
          </cell>
        </row>
        <row r="396">
          <cell r="A396" t="str">
            <v>50000177</v>
          </cell>
        </row>
        <row r="397">
          <cell r="A397" t="str">
            <v>50000177</v>
          </cell>
        </row>
        <row r="398">
          <cell r="A398" t="str">
            <v>50000178</v>
          </cell>
        </row>
        <row r="399">
          <cell r="A399" t="str">
            <v>50000178</v>
          </cell>
        </row>
        <row r="400">
          <cell r="A400" t="str">
            <v>50000179</v>
          </cell>
        </row>
        <row r="401">
          <cell r="A401" t="str">
            <v>50000179</v>
          </cell>
        </row>
        <row r="402">
          <cell r="A402" t="str">
            <v>50000180</v>
          </cell>
        </row>
        <row r="403">
          <cell r="A403" t="str">
            <v>50000180</v>
          </cell>
        </row>
        <row r="404">
          <cell r="A404" t="str">
            <v>50000181</v>
          </cell>
        </row>
        <row r="405">
          <cell r="A405" t="str">
            <v>50000181</v>
          </cell>
        </row>
        <row r="406">
          <cell r="A406" t="str">
            <v>50000182</v>
          </cell>
        </row>
        <row r="407">
          <cell r="A407" t="str">
            <v>50000182</v>
          </cell>
        </row>
        <row r="408">
          <cell r="A408" t="str">
            <v>50000183</v>
          </cell>
        </row>
        <row r="409">
          <cell r="A409" t="str">
            <v>50000183</v>
          </cell>
        </row>
        <row r="410">
          <cell r="A410" t="str">
            <v>50000184</v>
          </cell>
        </row>
        <row r="411">
          <cell r="A411" t="str">
            <v>50000184</v>
          </cell>
        </row>
        <row r="412">
          <cell r="A412" t="str">
            <v>50000185</v>
          </cell>
        </row>
        <row r="413">
          <cell r="A413" t="str">
            <v>50000185</v>
          </cell>
        </row>
        <row r="414">
          <cell r="A414" t="str">
            <v>50000186</v>
          </cell>
        </row>
        <row r="415">
          <cell r="A415" t="str">
            <v>50000186</v>
          </cell>
        </row>
        <row r="416">
          <cell r="A416" t="str">
            <v>50000187</v>
          </cell>
        </row>
        <row r="417">
          <cell r="A417" t="str">
            <v>50000187</v>
          </cell>
        </row>
        <row r="418">
          <cell r="A418" t="str">
            <v>50000188</v>
          </cell>
        </row>
        <row r="419">
          <cell r="A419" t="str">
            <v>50000189</v>
          </cell>
        </row>
        <row r="420">
          <cell r="A420" t="str">
            <v>50000190</v>
          </cell>
        </row>
        <row r="421">
          <cell r="A421" t="str">
            <v>50000190</v>
          </cell>
        </row>
        <row r="422">
          <cell r="A422" t="str">
            <v>50000191</v>
          </cell>
        </row>
        <row r="423">
          <cell r="A423" t="str">
            <v>50000191</v>
          </cell>
        </row>
        <row r="424">
          <cell r="A424" t="str">
            <v>50000192</v>
          </cell>
        </row>
        <row r="425">
          <cell r="A425" t="str">
            <v>50000192</v>
          </cell>
        </row>
        <row r="426">
          <cell r="A426" t="str">
            <v>50000193</v>
          </cell>
        </row>
        <row r="427">
          <cell r="A427" t="str">
            <v>50000193</v>
          </cell>
        </row>
        <row r="428">
          <cell r="A428" t="str">
            <v>50000194</v>
          </cell>
        </row>
        <row r="429">
          <cell r="A429" t="str">
            <v>50000194</v>
          </cell>
        </row>
        <row r="430">
          <cell r="A430" t="str">
            <v>50000195</v>
          </cell>
        </row>
        <row r="431">
          <cell r="A431" t="str">
            <v>50000195</v>
          </cell>
        </row>
        <row r="432">
          <cell r="A432" t="str">
            <v>50000196</v>
          </cell>
        </row>
        <row r="433">
          <cell r="A433" t="str">
            <v>50000197</v>
          </cell>
        </row>
        <row r="434">
          <cell r="A434" t="str">
            <v>50000198</v>
          </cell>
        </row>
        <row r="435">
          <cell r="A435" t="str">
            <v>50000199</v>
          </cell>
        </row>
        <row r="436">
          <cell r="A436" t="str">
            <v>50000200</v>
          </cell>
        </row>
        <row r="437">
          <cell r="A437" t="str">
            <v>50000201</v>
          </cell>
        </row>
        <row r="438">
          <cell r="A438" t="str">
            <v>50000202</v>
          </cell>
        </row>
        <row r="439">
          <cell r="A439" t="str">
            <v>50000203</v>
          </cell>
        </row>
        <row r="440">
          <cell r="A440" t="str">
            <v>50000204</v>
          </cell>
        </row>
        <row r="441">
          <cell r="A441" t="str">
            <v>50000205</v>
          </cell>
        </row>
        <row r="442">
          <cell r="A442" t="str">
            <v>50000206</v>
          </cell>
        </row>
        <row r="443">
          <cell r="A443" t="str">
            <v>50000207</v>
          </cell>
        </row>
        <row r="444">
          <cell r="A444" t="str">
            <v>50000208</v>
          </cell>
        </row>
        <row r="445">
          <cell r="A445" t="str">
            <v>50000209</v>
          </cell>
        </row>
        <row r="446">
          <cell r="A446" t="str">
            <v>50000210</v>
          </cell>
        </row>
        <row r="447">
          <cell r="A447" t="str">
            <v>50000211</v>
          </cell>
        </row>
        <row r="448">
          <cell r="A448" t="str">
            <v>50000212</v>
          </cell>
        </row>
        <row r="449">
          <cell r="A449" t="str">
            <v>50000213</v>
          </cell>
        </row>
        <row r="450">
          <cell r="A450" t="str">
            <v>50000214</v>
          </cell>
        </row>
        <row r="451">
          <cell r="A451" t="str">
            <v>50000215</v>
          </cell>
        </row>
        <row r="452">
          <cell r="A452" t="str">
            <v>50000216</v>
          </cell>
        </row>
        <row r="453">
          <cell r="A453" t="str">
            <v>50000217</v>
          </cell>
        </row>
        <row r="454">
          <cell r="A454" t="str">
            <v>50000218</v>
          </cell>
        </row>
        <row r="455">
          <cell r="A455" t="str">
            <v>50000219</v>
          </cell>
        </row>
        <row r="456">
          <cell r="A456" t="str">
            <v>50000220</v>
          </cell>
        </row>
        <row r="457">
          <cell r="A457" t="str">
            <v>50000221</v>
          </cell>
        </row>
        <row r="458">
          <cell r="A458" t="str">
            <v>50000222</v>
          </cell>
        </row>
        <row r="459">
          <cell r="A459" t="str">
            <v>50000223</v>
          </cell>
        </row>
        <row r="460">
          <cell r="A460" t="str">
            <v>50000224</v>
          </cell>
        </row>
        <row r="461">
          <cell r="A461" t="str">
            <v>50000225</v>
          </cell>
        </row>
        <row r="462">
          <cell r="A462" t="str">
            <v>50000226</v>
          </cell>
        </row>
        <row r="463">
          <cell r="A463" t="str">
            <v>50000227</v>
          </cell>
        </row>
        <row r="464">
          <cell r="A464" t="str">
            <v>50000228</v>
          </cell>
        </row>
        <row r="465">
          <cell r="A465" t="str">
            <v>50000229</v>
          </cell>
        </row>
        <row r="466">
          <cell r="A466" t="str">
            <v>50000230</v>
          </cell>
        </row>
        <row r="467">
          <cell r="A467" t="str">
            <v>50000231</v>
          </cell>
        </row>
        <row r="468">
          <cell r="A468" t="str">
            <v>50000232</v>
          </cell>
        </row>
        <row r="469">
          <cell r="A469" t="str">
            <v>50000233</v>
          </cell>
        </row>
        <row r="470">
          <cell r="A470" t="str">
            <v>50000234</v>
          </cell>
        </row>
        <row r="471">
          <cell r="A471" t="str">
            <v>50000235</v>
          </cell>
        </row>
        <row r="472">
          <cell r="A472" t="str">
            <v>50000236</v>
          </cell>
        </row>
        <row r="473">
          <cell r="A473" t="str">
            <v>50000237</v>
          </cell>
        </row>
        <row r="474">
          <cell r="A474" t="str">
            <v>50000238</v>
          </cell>
        </row>
        <row r="475">
          <cell r="A475" t="str">
            <v>50000239</v>
          </cell>
        </row>
        <row r="476">
          <cell r="A476" t="str">
            <v>50000240</v>
          </cell>
        </row>
        <row r="477">
          <cell r="A477" t="str">
            <v>50000241</v>
          </cell>
        </row>
        <row r="478">
          <cell r="A478" t="str">
            <v>50000242</v>
          </cell>
        </row>
        <row r="479">
          <cell r="A479" t="str">
            <v>50000243</v>
          </cell>
        </row>
        <row r="480">
          <cell r="A480" t="str">
            <v>50000244</v>
          </cell>
        </row>
        <row r="481">
          <cell r="A481" t="str">
            <v>50000245</v>
          </cell>
        </row>
        <row r="482">
          <cell r="A482" t="str">
            <v>50000246</v>
          </cell>
        </row>
        <row r="483">
          <cell r="A483" t="str">
            <v>50000247</v>
          </cell>
        </row>
        <row r="484">
          <cell r="A484" t="str">
            <v>50000248</v>
          </cell>
        </row>
        <row r="485">
          <cell r="A485" t="str">
            <v>50000249</v>
          </cell>
        </row>
        <row r="486">
          <cell r="A486" t="str">
            <v>50000250</v>
          </cell>
        </row>
        <row r="487">
          <cell r="A487" t="str">
            <v>50000251</v>
          </cell>
        </row>
        <row r="488">
          <cell r="A488" t="str">
            <v>50000252</v>
          </cell>
        </row>
        <row r="489">
          <cell r="A489" t="str">
            <v>50000253</v>
          </cell>
        </row>
        <row r="490">
          <cell r="A490" t="str">
            <v>50000254</v>
          </cell>
        </row>
        <row r="491">
          <cell r="A491" t="str">
            <v>50000255</v>
          </cell>
        </row>
        <row r="492">
          <cell r="A492" t="str">
            <v>50000256</v>
          </cell>
        </row>
        <row r="493">
          <cell r="A493" t="str">
            <v>50000257</v>
          </cell>
        </row>
        <row r="494">
          <cell r="A494" t="str">
            <v>50000258</v>
          </cell>
        </row>
        <row r="495">
          <cell r="A495" t="str">
            <v>50000259</v>
          </cell>
        </row>
        <row r="496">
          <cell r="A496" t="str">
            <v>50000259</v>
          </cell>
        </row>
        <row r="497">
          <cell r="A497" t="str">
            <v>50000260</v>
          </cell>
        </row>
        <row r="498">
          <cell r="A498" t="str">
            <v>50000260</v>
          </cell>
        </row>
        <row r="499">
          <cell r="A499" t="str">
            <v>50000261</v>
          </cell>
        </row>
        <row r="500">
          <cell r="A500" t="str">
            <v>50000261</v>
          </cell>
        </row>
        <row r="501">
          <cell r="A501" t="str">
            <v>50000262</v>
          </cell>
        </row>
        <row r="502">
          <cell r="A502" t="str">
            <v>50000262</v>
          </cell>
        </row>
        <row r="503">
          <cell r="A503" t="str">
            <v>50000263</v>
          </cell>
        </row>
        <row r="504">
          <cell r="A504" t="str">
            <v>50000263</v>
          </cell>
        </row>
        <row r="505">
          <cell r="A505" t="str">
            <v>50000264</v>
          </cell>
        </row>
        <row r="506">
          <cell r="A506" t="str">
            <v>50000264</v>
          </cell>
        </row>
        <row r="507">
          <cell r="A507" t="str">
            <v>50000265</v>
          </cell>
        </row>
        <row r="508">
          <cell r="A508" t="str">
            <v>50000265</v>
          </cell>
        </row>
        <row r="509">
          <cell r="A509" t="str">
            <v>50000266</v>
          </cell>
        </row>
        <row r="510">
          <cell r="A510" t="str">
            <v>50000266</v>
          </cell>
        </row>
        <row r="511">
          <cell r="A511" t="str">
            <v>50000267</v>
          </cell>
        </row>
        <row r="512">
          <cell r="A512" t="str">
            <v>50000267</v>
          </cell>
        </row>
        <row r="513">
          <cell r="A513" t="str">
            <v>50000268</v>
          </cell>
        </row>
        <row r="514">
          <cell r="A514" t="str">
            <v>50000268</v>
          </cell>
        </row>
        <row r="515">
          <cell r="A515" t="str">
            <v>50000269</v>
          </cell>
        </row>
        <row r="516">
          <cell r="A516" t="str">
            <v>50000269</v>
          </cell>
        </row>
        <row r="517">
          <cell r="A517" t="str">
            <v>50000270</v>
          </cell>
        </row>
        <row r="518">
          <cell r="A518" t="str">
            <v>50000271</v>
          </cell>
        </row>
        <row r="519">
          <cell r="A519" t="str">
            <v>50000272</v>
          </cell>
        </row>
        <row r="520">
          <cell r="A520" t="str">
            <v>50000273</v>
          </cell>
        </row>
        <row r="521">
          <cell r="A521" t="str">
            <v>50000274</v>
          </cell>
        </row>
        <row r="522">
          <cell r="A522" t="str">
            <v>50000275</v>
          </cell>
        </row>
        <row r="523">
          <cell r="A523" t="str">
            <v>50000276</v>
          </cell>
        </row>
        <row r="524">
          <cell r="A524" t="str">
            <v>50000277</v>
          </cell>
        </row>
        <row r="525">
          <cell r="A525" t="str">
            <v>50000278</v>
          </cell>
        </row>
        <row r="526">
          <cell r="A526" t="str">
            <v>50000279</v>
          </cell>
        </row>
        <row r="527">
          <cell r="A527" t="str">
            <v>50000280</v>
          </cell>
        </row>
        <row r="528">
          <cell r="A528" t="str">
            <v>50000281</v>
          </cell>
        </row>
        <row r="529">
          <cell r="A529" t="str">
            <v>50000282</v>
          </cell>
        </row>
        <row r="530">
          <cell r="A530" t="str">
            <v>50000283</v>
          </cell>
        </row>
        <row r="531">
          <cell r="A531" t="str">
            <v>50000284</v>
          </cell>
        </row>
        <row r="532">
          <cell r="A532" t="str">
            <v>50000285</v>
          </cell>
        </row>
        <row r="533">
          <cell r="A533" t="str">
            <v>50000286</v>
          </cell>
        </row>
        <row r="534">
          <cell r="A534" t="str">
            <v>50000287</v>
          </cell>
        </row>
        <row r="535">
          <cell r="A535" t="str">
            <v>50000288</v>
          </cell>
        </row>
        <row r="536">
          <cell r="A536" t="str">
            <v>50000289</v>
          </cell>
        </row>
        <row r="537">
          <cell r="A537" t="str">
            <v>50000290</v>
          </cell>
        </row>
        <row r="538">
          <cell r="A538" t="str">
            <v>50000291</v>
          </cell>
        </row>
        <row r="539">
          <cell r="A539" t="str">
            <v>50000292</v>
          </cell>
        </row>
        <row r="540">
          <cell r="A540" t="str">
            <v>50000293</v>
          </cell>
        </row>
        <row r="541">
          <cell r="A541" t="str">
            <v>50000294</v>
          </cell>
        </row>
        <row r="542">
          <cell r="A542" t="str">
            <v>50000295</v>
          </cell>
        </row>
        <row r="543">
          <cell r="A543" t="str">
            <v>50000296</v>
          </cell>
        </row>
        <row r="544">
          <cell r="A544" t="str">
            <v>50000297</v>
          </cell>
        </row>
        <row r="545">
          <cell r="A545" t="str">
            <v>50000298</v>
          </cell>
        </row>
        <row r="546">
          <cell r="A546" t="str">
            <v>50000299</v>
          </cell>
        </row>
        <row r="547">
          <cell r="A547" t="str">
            <v>50000300</v>
          </cell>
        </row>
        <row r="548">
          <cell r="A548" t="str">
            <v>50000301</v>
          </cell>
        </row>
        <row r="549">
          <cell r="A549" t="str">
            <v>50000302</v>
          </cell>
        </row>
        <row r="550">
          <cell r="A550" t="str">
            <v>50000303</v>
          </cell>
        </row>
        <row r="551">
          <cell r="A551" t="str">
            <v>50000304</v>
          </cell>
        </row>
        <row r="552">
          <cell r="A552" t="str">
            <v>50000305</v>
          </cell>
        </row>
        <row r="553">
          <cell r="A553" t="str">
            <v>50000306</v>
          </cell>
        </row>
        <row r="554">
          <cell r="A554" t="str">
            <v>50001001</v>
          </cell>
        </row>
        <row r="555">
          <cell r="A555" t="str">
            <v>50001002</v>
          </cell>
        </row>
        <row r="556">
          <cell r="A556" t="str">
            <v>50001003</v>
          </cell>
        </row>
        <row r="557">
          <cell r="A557" t="str">
            <v>50001004</v>
          </cell>
        </row>
        <row r="558">
          <cell r="A558" t="str">
            <v>50001005</v>
          </cell>
        </row>
        <row r="559">
          <cell r="A559" t="str">
            <v>50001006</v>
          </cell>
        </row>
        <row r="560">
          <cell r="A560" t="str">
            <v>50001007</v>
          </cell>
        </row>
        <row r="561">
          <cell r="A561" t="str">
            <v>50001008</v>
          </cell>
        </row>
        <row r="562">
          <cell r="A562" t="str">
            <v>50001009</v>
          </cell>
        </row>
        <row r="563">
          <cell r="A563" t="str">
            <v>50001010</v>
          </cell>
        </row>
        <row r="564">
          <cell r="A564" t="str">
            <v>50001011</v>
          </cell>
        </row>
        <row r="565">
          <cell r="A565" t="str">
            <v>50001012</v>
          </cell>
        </row>
        <row r="566">
          <cell r="A566" t="str">
            <v>50001013</v>
          </cell>
        </row>
        <row r="567">
          <cell r="A567" t="str">
            <v>50001014</v>
          </cell>
        </row>
        <row r="568">
          <cell r="A568" t="str">
            <v>50001015</v>
          </cell>
        </row>
        <row r="569">
          <cell r="A569" t="str">
            <v>50001016</v>
          </cell>
        </row>
        <row r="570">
          <cell r="A570" t="str">
            <v>50001017</v>
          </cell>
        </row>
        <row r="571">
          <cell r="A571" t="str">
            <v>50001018</v>
          </cell>
        </row>
        <row r="572">
          <cell r="A572" t="str">
            <v>50001019</v>
          </cell>
        </row>
        <row r="573">
          <cell r="A573" t="str">
            <v>50001020</v>
          </cell>
        </row>
        <row r="574">
          <cell r="A574" t="str">
            <v>50001021</v>
          </cell>
        </row>
        <row r="575">
          <cell r="A575" t="str">
            <v>50001022</v>
          </cell>
        </row>
        <row r="576">
          <cell r="A576" t="str">
            <v>50001023</v>
          </cell>
        </row>
        <row r="577">
          <cell r="A577" t="str">
            <v>50001024</v>
          </cell>
        </row>
        <row r="578">
          <cell r="A578" t="str">
            <v>50001025</v>
          </cell>
        </row>
        <row r="579">
          <cell r="A579" t="str">
            <v>50001026</v>
          </cell>
        </row>
        <row r="580">
          <cell r="A580" t="str">
            <v>50001027</v>
          </cell>
        </row>
        <row r="581">
          <cell r="A581" t="str">
            <v>50001028</v>
          </cell>
        </row>
        <row r="582">
          <cell r="A582" t="str">
            <v>50001029</v>
          </cell>
        </row>
        <row r="583">
          <cell r="A583" t="str">
            <v>50001030</v>
          </cell>
        </row>
        <row r="584">
          <cell r="A584" t="str">
            <v>50001031</v>
          </cell>
        </row>
        <row r="585">
          <cell r="A585" t="str">
            <v>50001032</v>
          </cell>
        </row>
        <row r="586">
          <cell r="A586" t="str">
            <v>50001033</v>
          </cell>
        </row>
        <row r="587">
          <cell r="A587" t="str">
            <v>50001034</v>
          </cell>
        </row>
        <row r="588">
          <cell r="A588" t="str">
            <v>50001035</v>
          </cell>
        </row>
        <row r="589">
          <cell r="A589" t="str">
            <v>50001036</v>
          </cell>
        </row>
        <row r="590">
          <cell r="A590" t="str">
            <v>50001037</v>
          </cell>
        </row>
        <row r="591">
          <cell r="A591" t="str">
            <v>50001038</v>
          </cell>
        </row>
        <row r="592">
          <cell r="A592" t="str">
            <v>50001039</v>
          </cell>
        </row>
        <row r="593">
          <cell r="A593" t="str">
            <v>50001040</v>
          </cell>
        </row>
        <row r="594">
          <cell r="A594" t="str">
            <v>50001041</v>
          </cell>
        </row>
        <row r="595">
          <cell r="A595" t="str">
            <v>50001042</v>
          </cell>
        </row>
        <row r="596">
          <cell r="A596" t="str">
            <v>50001043</v>
          </cell>
        </row>
        <row r="597">
          <cell r="A597" t="str">
            <v>50001044</v>
          </cell>
        </row>
        <row r="598">
          <cell r="A598" t="str">
            <v>50001045</v>
          </cell>
        </row>
        <row r="599">
          <cell r="A599" t="str">
            <v>50001046</v>
          </cell>
        </row>
        <row r="600">
          <cell r="A600" t="str">
            <v>50001047</v>
          </cell>
        </row>
        <row r="601">
          <cell r="A601" t="str">
            <v>50001048</v>
          </cell>
        </row>
        <row r="602">
          <cell r="A602" t="str">
            <v>50001049</v>
          </cell>
        </row>
        <row r="603">
          <cell r="A603" t="str">
            <v>50001050</v>
          </cell>
        </row>
        <row r="604">
          <cell r="A604" t="str">
            <v>50001051</v>
          </cell>
        </row>
        <row r="605">
          <cell r="A605" t="str">
            <v>50001052</v>
          </cell>
        </row>
        <row r="606">
          <cell r="A606" t="str">
            <v>50001053</v>
          </cell>
        </row>
        <row r="607">
          <cell r="A607" t="str">
            <v>50001054</v>
          </cell>
        </row>
        <row r="608">
          <cell r="A608" t="str">
            <v>50001055</v>
          </cell>
        </row>
        <row r="609">
          <cell r="A609" t="str">
            <v>50001056</v>
          </cell>
        </row>
        <row r="610">
          <cell r="A610" t="str">
            <v>50001057</v>
          </cell>
        </row>
        <row r="611">
          <cell r="A611" t="str">
            <v>50001058</v>
          </cell>
        </row>
        <row r="612">
          <cell r="A612" t="str">
            <v>50001059</v>
          </cell>
        </row>
        <row r="613">
          <cell r="A613" t="str">
            <v>50001060</v>
          </cell>
        </row>
        <row r="614">
          <cell r="A614" t="str">
            <v>50001061</v>
          </cell>
        </row>
        <row r="615">
          <cell r="A615" t="str">
            <v>50001062</v>
          </cell>
        </row>
        <row r="616">
          <cell r="A616" t="str">
            <v>50001063</v>
          </cell>
        </row>
        <row r="617">
          <cell r="A617" t="str">
            <v>50001064</v>
          </cell>
        </row>
        <row r="618">
          <cell r="A618" t="str">
            <v>50001065</v>
          </cell>
        </row>
        <row r="619">
          <cell r="A619" t="str">
            <v>50001066</v>
          </cell>
        </row>
        <row r="620">
          <cell r="A620" t="str">
            <v>50001067</v>
          </cell>
        </row>
        <row r="621">
          <cell r="A621" t="str">
            <v>50001068</v>
          </cell>
        </row>
        <row r="622">
          <cell r="A622" t="str">
            <v>50001069</v>
          </cell>
        </row>
        <row r="623">
          <cell r="A623" t="str">
            <v>50001070</v>
          </cell>
        </row>
        <row r="624">
          <cell r="A624" t="str">
            <v>50001071</v>
          </cell>
        </row>
        <row r="625">
          <cell r="A625" t="str">
            <v>50001072</v>
          </cell>
        </row>
        <row r="626">
          <cell r="A626" t="str">
            <v>50001073</v>
          </cell>
        </row>
        <row r="627">
          <cell r="A627" t="str">
            <v>50001074</v>
          </cell>
        </row>
        <row r="628">
          <cell r="A628" t="str">
            <v>50001075</v>
          </cell>
        </row>
        <row r="629">
          <cell r="A629" t="str">
            <v>50001076</v>
          </cell>
        </row>
        <row r="630">
          <cell r="A630" t="str">
            <v>50001077</v>
          </cell>
        </row>
        <row r="631">
          <cell r="A631" t="str">
            <v>50001078</v>
          </cell>
        </row>
        <row r="632">
          <cell r="A632" t="str">
            <v>50001079</v>
          </cell>
        </row>
        <row r="633">
          <cell r="A633" t="str">
            <v>50001080</v>
          </cell>
        </row>
        <row r="634">
          <cell r="A634" t="str">
            <v>50001081</v>
          </cell>
        </row>
        <row r="635">
          <cell r="A635" t="str">
            <v>50001082</v>
          </cell>
        </row>
        <row r="636">
          <cell r="A636" t="str">
            <v>50001083</v>
          </cell>
        </row>
        <row r="637">
          <cell r="A637" t="str">
            <v>50001084</v>
          </cell>
        </row>
        <row r="638">
          <cell r="A638" t="str">
            <v>50001085</v>
          </cell>
        </row>
        <row r="639">
          <cell r="A639" t="str">
            <v>50001086</v>
          </cell>
        </row>
        <row r="640">
          <cell r="A640" t="str">
            <v>50001087</v>
          </cell>
        </row>
        <row r="641">
          <cell r="A641" t="str">
            <v>50001088</v>
          </cell>
        </row>
        <row r="642">
          <cell r="A642" t="str">
            <v>50001089</v>
          </cell>
        </row>
        <row r="643">
          <cell r="A643" t="str">
            <v>50001090</v>
          </cell>
        </row>
        <row r="644">
          <cell r="A644" t="str">
            <v>50001091</v>
          </cell>
        </row>
        <row r="645">
          <cell r="A645" t="str">
            <v>50001092</v>
          </cell>
        </row>
        <row r="646">
          <cell r="A646" t="str">
            <v>50001093</v>
          </cell>
        </row>
        <row r="647">
          <cell r="A647" t="str">
            <v>50001094</v>
          </cell>
        </row>
        <row r="648">
          <cell r="A648" t="str">
            <v>50001095</v>
          </cell>
        </row>
        <row r="649">
          <cell r="A649" t="str">
            <v>50001096</v>
          </cell>
        </row>
        <row r="650">
          <cell r="A650" t="str">
            <v>50001097</v>
          </cell>
        </row>
        <row r="651">
          <cell r="A651" t="str">
            <v>50001098</v>
          </cell>
        </row>
        <row r="652">
          <cell r="A652" t="str">
            <v>50001099</v>
          </cell>
        </row>
        <row r="653">
          <cell r="A653" t="str">
            <v>50001100</v>
          </cell>
        </row>
        <row r="654">
          <cell r="A654" t="str">
            <v>50001101</v>
          </cell>
        </row>
        <row r="655">
          <cell r="A655" t="str">
            <v>50001102</v>
          </cell>
        </row>
        <row r="656">
          <cell r="A656" t="str">
            <v>50001103</v>
          </cell>
        </row>
        <row r="657">
          <cell r="A657" t="str">
            <v>50001104</v>
          </cell>
        </row>
        <row r="658">
          <cell r="A658" t="str">
            <v>50001105</v>
          </cell>
        </row>
        <row r="659">
          <cell r="A659" t="str">
            <v>50001106</v>
          </cell>
        </row>
        <row r="660">
          <cell r="A660" t="str">
            <v>50001107</v>
          </cell>
        </row>
        <row r="661">
          <cell r="A661" t="str">
            <v>50001108</v>
          </cell>
        </row>
        <row r="662">
          <cell r="A662" t="str">
            <v>50001109</v>
          </cell>
        </row>
        <row r="663">
          <cell r="A663" t="str">
            <v>50001110</v>
          </cell>
        </row>
        <row r="664">
          <cell r="A664" t="str">
            <v>50001111</v>
          </cell>
        </row>
        <row r="665">
          <cell r="A665" t="str">
            <v>50001112</v>
          </cell>
        </row>
        <row r="666">
          <cell r="A666" t="str">
            <v>50001113</v>
          </cell>
        </row>
        <row r="667">
          <cell r="A667" t="str">
            <v>50001114</v>
          </cell>
        </row>
        <row r="668">
          <cell r="A668" t="str">
            <v>50001115</v>
          </cell>
        </row>
        <row r="669">
          <cell r="A669" t="str">
            <v>50001116</v>
          </cell>
        </row>
        <row r="670">
          <cell r="A670" t="str">
            <v>50001117</v>
          </cell>
        </row>
        <row r="671">
          <cell r="A671" t="str">
            <v>50001118</v>
          </cell>
        </row>
        <row r="672">
          <cell r="A672" t="str">
            <v>50001119</v>
          </cell>
        </row>
        <row r="673">
          <cell r="A673" t="str">
            <v>50001120</v>
          </cell>
        </row>
        <row r="674">
          <cell r="A674" t="str">
            <v>50001121</v>
          </cell>
        </row>
        <row r="675">
          <cell r="A675" t="str">
            <v>50001122</v>
          </cell>
        </row>
        <row r="676">
          <cell r="A676" t="str">
            <v>50001123</v>
          </cell>
        </row>
        <row r="677">
          <cell r="A677" t="str">
            <v>50001124</v>
          </cell>
        </row>
        <row r="678">
          <cell r="A678" t="str">
            <v>50001125</v>
          </cell>
        </row>
        <row r="679">
          <cell r="A679" t="str">
            <v>50001126</v>
          </cell>
        </row>
        <row r="680">
          <cell r="A680" t="str">
            <v>50001127</v>
          </cell>
        </row>
        <row r="681">
          <cell r="A681" t="str">
            <v>50001133</v>
          </cell>
        </row>
        <row r="682">
          <cell r="A682" t="str">
            <v>50001134</v>
          </cell>
        </row>
        <row r="683">
          <cell r="A683" t="str">
            <v>50001135</v>
          </cell>
        </row>
        <row r="684">
          <cell r="A684" t="str">
            <v>50001136</v>
          </cell>
        </row>
        <row r="685">
          <cell r="A685" t="str">
            <v>50001137</v>
          </cell>
        </row>
        <row r="686">
          <cell r="A686" t="str">
            <v>50001138</v>
          </cell>
        </row>
        <row r="687">
          <cell r="A687" t="str">
            <v>50001141</v>
          </cell>
        </row>
        <row r="688">
          <cell r="A688" t="str">
            <v>50001142</v>
          </cell>
        </row>
        <row r="689">
          <cell r="A689" t="str">
            <v>50001143</v>
          </cell>
        </row>
        <row r="690">
          <cell r="A690" t="str">
            <v>50001144</v>
          </cell>
        </row>
        <row r="691">
          <cell r="A691" t="str">
            <v>50001145</v>
          </cell>
        </row>
        <row r="692">
          <cell r="A692" t="str">
            <v>50001146</v>
          </cell>
        </row>
        <row r="693">
          <cell r="A693" t="str">
            <v>50001147</v>
          </cell>
        </row>
        <row r="694">
          <cell r="A694" t="str">
            <v>50001148</v>
          </cell>
        </row>
        <row r="695">
          <cell r="A695" t="str">
            <v>50001149</v>
          </cell>
        </row>
        <row r="696">
          <cell r="A696" t="str">
            <v>50001150</v>
          </cell>
        </row>
        <row r="697">
          <cell r="A697" t="str">
            <v>50001151</v>
          </cell>
        </row>
        <row r="698">
          <cell r="A698" t="str">
            <v>50001152</v>
          </cell>
        </row>
        <row r="699">
          <cell r="A699" t="str">
            <v>50001153</v>
          </cell>
        </row>
        <row r="700">
          <cell r="A700" t="str">
            <v>50001154</v>
          </cell>
        </row>
        <row r="701">
          <cell r="A701" t="str">
            <v>50001155</v>
          </cell>
        </row>
        <row r="702">
          <cell r="A702" t="str">
            <v>50001156</v>
          </cell>
        </row>
        <row r="703">
          <cell r="A703" t="str">
            <v>50001157</v>
          </cell>
        </row>
        <row r="704">
          <cell r="A704" t="str">
            <v>50001158</v>
          </cell>
        </row>
        <row r="705">
          <cell r="A705" t="str">
            <v>50001159</v>
          </cell>
        </row>
        <row r="706">
          <cell r="A706" t="str">
            <v>50001160</v>
          </cell>
        </row>
        <row r="707">
          <cell r="A707" t="str">
            <v>50001161</v>
          </cell>
        </row>
        <row r="708">
          <cell r="A708" t="str">
            <v>50001162</v>
          </cell>
        </row>
        <row r="709">
          <cell r="A709" t="str">
            <v>50001163</v>
          </cell>
        </row>
        <row r="710">
          <cell r="A710" t="str">
            <v>50001164</v>
          </cell>
        </row>
        <row r="711">
          <cell r="A711" t="str">
            <v>50001165</v>
          </cell>
        </row>
        <row r="712">
          <cell r="A712" t="str">
            <v>50001166</v>
          </cell>
        </row>
        <row r="713">
          <cell r="A713" t="str">
            <v>50001167</v>
          </cell>
        </row>
        <row r="714">
          <cell r="A714" t="str">
            <v>50001171</v>
          </cell>
        </row>
        <row r="715">
          <cell r="A715" t="str">
            <v>50001172</v>
          </cell>
        </row>
        <row r="716">
          <cell r="A716" t="str">
            <v>50001173</v>
          </cell>
        </row>
        <row r="717">
          <cell r="A717" t="str">
            <v>50001174</v>
          </cell>
        </row>
        <row r="718">
          <cell r="A718" t="str">
            <v>50001175</v>
          </cell>
        </row>
        <row r="719">
          <cell r="A719" t="str">
            <v>50001176</v>
          </cell>
        </row>
        <row r="720">
          <cell r="A720" t="str">
            <v>50001177</v>
          </cell>
        </row>
        <row r="721">
          <cell r="A721" t="str">
            <v>50001178</v>
          </cell>
        </row>
        <row r="722">
          <cell r="A722" t="str">
            <v>50001179</v>
          </cell>
        </row>
        <row r="723">
          <cell r="A723" t="str">
            <v>50001180</v>
          </cell>
        </row>
        <row r="724">
          <cell r="A724" t="str">
            <v>50001181</v>
          </cell>
        </row>
        <row r="725">
          <cell r="A725" t="str">
            <v>50001182</v>
          </cell>
        </row>
        <row r="726">
          <cell r="A726" t="str">
            <v>50001183</v>
          </cell>
        </row>
        <row r="727">
          <cell r="A727" t="str">
            <v>50001184</v>
          </cell>
        </row>
        <row r="728">
          <cell r="A728" t="str">
            <v>50001185</v>
          </cell>
        </row>
        <row r="729">
          <cell r="A729" t="str">
            <v>50001186</v>
          </cell>
        </row>
        <row r="730">
          <cell r="A730" t="str">
            <v>50001187</v>
          </cell>
        </row>
        <row r="731">
          <cell r="A731" t="str">
            <v>50001189</v>
          </cell>
        </row>
        <row r="732">
          <cell r="A732" t="str">
            <v>50001190</v>
          </cell>
        </row>
        <row r="733">
          <cell r="A733" t="str">
            <v>50001191</v>
          </cell>
        </row>
        <row r="734">
          <cell r="A734" t="str">
            <v>50001192</v>
          </cell>
        </row>
        <row r="735">
          <cell r="A735" t="str">
            <v>50001193</v>
          </cell>
        </row>
        <row r="736">
          <cell r="A736" t="str">
            <v>50001194</v>
          </cell>
        </row>
        <row r="737">
          <cell r="A737" t="str">
            <v>50001195</v>
          </cell>
        </row>
        <row r="738">
          <cell r="A738" t="str">
            <v>50001196</v>
          </cell>
        </row>
        <row r="739">
          <cell r="A739" t="str">
            <v>50001197</v>
          </cell>
        </row>
        <row r="740">
          <cell r="A740" t="str">
            <v>50001198</v>
          </cell>
        </row>
        <row r="741">
          <cell r="A741" t="str">
            <v>50001199</v>
          </cell>
        </row>
        <row r="742">
          <cell r="A742" t="str">
            <v>50100001</v>
          </cell>
        </row>
        <row r="743">
          <cell r="A743" t="str">
            <v>50100002</v>
          </cell>
        </row>
        <row r="744">
          <cell r="A744" t="str">
            <v>50100003</v>
          </cell>
        </row>
        <row r="745">
          <cell r="A745" t="str">
            <v>50100004</v>
          </cell>
        </row>
        <row r="746">
          <cell r="A746" t="str">
            <v>50100005</v>
          </cell>
        </row>
        <row r="747">
          <cell r="A747" t="str">
            <v>50100006</v>
          </cell>
        </row>
        <row r="748">
          <cell r="A748" t="str">
            <v>50100007</v>
          </cell>
        </row>
        <row r="749">
          <cell r="A749" t="str">
            <v>50200001</v>
          </cell>
        </row>
        <row r="750">
          <cell r="A750" t="str">
            <v>50200002</v>
          </cell>
        </row>
        <row r="751">
          <cell r="A751" t="str">
            <v>50200003</v>
          </cell>
        </row>
        <row r="752">
          <cell r="A752" t="str">
            <v>50200004</v>
          </cell>
        </row>
        <row r="753">
          <cell r="A753" t="str">
            <v>50200005</v>
          </cell>
        </row>
        <row r="754">
          <cell r="A754" t="str">
            <v>50200006</v>
          </cell>
        </row>
        <row r="755">
          <cell r="A755" t="str">
            <v>50200007</v>
          </cell>
        </row>
        <row r="756">
          <cell r="A756" t="str">
            <v>50200008</v>
          </cell>
        </row>
        <row r="757">
          <cell r="A757" t="str">
            <v>50200009</v>
          </cell>
        </row>
        <row r="758">
          <cell r="A758" t="str">
            <v>50200010</v>
          </cell>
        </row>
        <row r="759">
          <cell r="A759" t="str">
            <v>50200011</v>
          </cell>
        </row>
        <row r="760">
          <cell r="A760" t="str">
            <v>50200012</v>
          </cell>
        </row>
        <row r="761">
          <cell r="A761" t="str">
            <v>50200051</v>
          </cell>
        </row>
        <row r="762">
          <cell r="A762" t="str">
            <v>50200052</v>
          </cell>
        </row>
        <row r="763">
          <cell r="A763" t="str">
            <v>50200053</v>
          </cell>
        </row>
        <row r="764">
          <cell r="A764" t="str">
            <v>50200054</v>
          </cell>
        </row>
        <row r="765">
          <cell r="A765" t="str">
            <v>50200055</v>
          </cell>
        </row>
        <row r="766">
          <cell r="A766" t="str">
            <v>50200056</v>
          </cell>
        </row>
        <row r="767">
          <cell r="A767" t="str">
            <v>50200057</v>
          </cell>
        </row>
        <row r="768">
          <cell r="A768" t="str">
            <v>50200058</v>
          </cell>
        </row>
        <row r="769">
          <cell r="A769" t="str">
            <v>50200059</v>
          </cell>
        </row>
        <row r="770">
          <cell r="A770" t="str">
            <v>50200060</v>
          </cell>
        </row>
        <row r="771">
          <cell r="A771" t="str">
            <v>50200061</v>
          </cell>
        </row>
        <row r="772">
          <cell r="A772" t="str">
            <v>50200062</v>
          </cell>
        </row>
        <row r="773">
          <cell r="A773" t="str">
            <v>50200063</v>
          </cell>
        </row>
        <row r="774">
          <cell r="A774" t="str">
            <v>50200064</v>
          </cell>
        </row>
        <row r="775">
          <cell r="A775" t="str">
            <v>50200065</v>
          </cell>
        </row>
        <row r="776">
          <cell r="A776" t="str">
            <v>50200066</v>
          </cell>
        </row>
        <row r="777">
          <cell r="A777" t="str">
            <v>50200067</v>
          </cell>
        </row>
        <row r="778">
          <cell r="A778" t="str">
            <v>50200068</v>
          </cell>
        </row>
        <row r="779">
          <cell r="A779" t="str">
            <v>50200151</v>
          </cell>
        </row>
        <row r="780">
          <cell r="A780" t="str">
            <v>50200161</v>
          </cell>
        </row>
        <row r="781">
          <cell r="A781" t="str">
            <v>50200171</v>
          </cell>
        </row>
        <row r="782">
          <cell r="A782" t="str">
            <v>50200172</v>
          </cell>
        </row>
        <row r="783">
          <cell r="A783" t="str">
            <v>50200173</v>
          </cell>
        </row>
        <row r="784">
          <cell r="A784" t="str">
            <v>50300001</v>
          </cell>
        </row>
        <row r="785">
          <cell r="A785" t="str">
            <v>50300002</v>
          </cell>
        </row>
        <row r="786">
          <cell r="A786" t="str">
            <v>50300003</v>
          </cell>
        </row>
        <row r="787">
          <cell r="A787" t="str">
            <v>50300004</v>
          </cell>
        </row>
        <row r="788">
          <cell r="A788" t="str">
            <v>50300005</v>
          </cell>
        </row>
        <row r="789">
          <cell r="A789" t="str">
            <v>50300006</v>
          </cell>
        </row>
        <row r="790">
          <cell r="A790" t="str">
            <v>50300007</v>
          </cell>
        </row>
        <row r="791">
          <cell r="A791" t="str">
            <v>50300008</v>
          </cell>
        </row>
        <row r="792">
          <cell r="A792" t="str">
            <v>50300009</v>
          </cell>
        </row>
        <row r="793">
          <cell r="A793" t="str">
            <v>50300010</v>
          </cell>
        </row>
        <row r="794">
          <cell r="A794" t="str">
            <v>50300011</v>
          </cell>
        </row>
        <row r="795">
          <cell r="A795" t="str">
            <v>50300012</v>
          </cell>
        </row>
        <row r="796">
          <cell r="A796" t="str">
            <v>50300013</v>
          </cell>
        </row>
        <row r="797">
          <cell r="A797" t="str">
            <v>50300014</v>
          </cell>
        </row>
        <row r="798">
          <cell r="A798" t="str">
            <v>50300015</v>
          </cell>
        </row>
        <row r="799">
          <cell r="A799" t="str">
            <v>50300016</v>
          </cell>
        </row>
        <row r="800">
          <cell r="A800" t="str">
            <v>50300017</v>
          </cell>
        </row>
        <row r="801">
          <cell r="A801" t="str">
            <v>50300018</v>
          </cell>
        </row>
        <row r="802">
          <cell r="A802" t="str">
            <v>50300019</v>
          </cell>
        </row>
        <row r="803">
          <cell r="A803" t="str">
            <v>50300021</v>
          </cell>
        </row>
        <row r="804">
          <cell r="A804" t="str">
            <v>50300022</v>
          </cell>
        </row>
        <row r="805">
          <cell r="A805" t="str">
            <v>50300023</v>
          </cell>
        </row>
        <row r="806">
          <cell r="A806" t="str">
            <v>50300024</v>
          </cell>
        </row>
        <row r="807">
          <cell r="A807" t="str">
            <v>50300025</v>
          </cell>
        </row>
        <row r="808">
          <cell r="A808" t="str">
            <v>50300026</v>
          </cell>
        </row>
        <row r="809">
          <cell r="A809" t="str">
            <v>50300027</v>
          </cell>
        </row>
        <row r="810">
          <cell r="A810" t="str">
            <v>50300028</v>
          </cell>
        </row>
        <row r="811">
          <cell r="A811" t="str">
            <v>50300029</v>
          </cell>
        </row>
        <row r="812">
          <cell r="A812" t="str">
            <v>50300030</v>
          </cell>
        </row>
        <row r="813">
          <cell r="A813" t="str">
            <v>50300031</v>
          </cell>
        </row>
        <row r="814">
          <cell r="A814" t="str">
            <v>50300032</v>
          </cell>
        </row>
        <row r="815">
          <cell r="A815" t="str">
            <v>50300033</v>
          </cell>
        </row>
        <row r="816">
          <cell r="A816" t="str">
            <v>50300034</v>
          </cell>
        </row>
        <row r="817">
          <cell r="A817" t="str">
            <v>50300035</v>
          </cell>
        </row>
        <row r="818">
          <cell r="A818" t="str">
            <v>50300036</v>
          </cell>
        </row>
        <row r="819">
          <cell r="A819" t="str">
            <v>50300037</v>
          </cell>
        </row>
        <row r="820">
          <cell r="A820" t="str">
            <v>50300038</v>
          </cell>
        </row>
        <row r="821">
          <cell r="A821" t="str">
            <v>50300039</v>
          </cell>
        </row>
        <row r="822">
          <cell r="A822" t="str">
            <v>50300040</v>
          </cell>
        </row>
        <row r="823">
          <cell r="A823" t="str">
            <v>50300041</v>
          </cell>
        </row>
        <row r="824">
          <cell r="A824" t="str">
            <v>50300042</v>
          </cell>
        </row>
        <row r="825">
          <cell r="A825" t="str">
            <v>50300043</v>
          </cell>
        </row>
        <row r="826">
          <cell r="A826" t="str">
            <v>50300044</v>
          </cell>
        </row>
        <row r="827">
          <cell r="A827" t="str">
            <v>50300045</v>
          </cell>
        </row>
        <row r="828">
          <cell r="A828" t="str">
            <v>50300046</v>
          </cell>
        </row>
        <row r="829">
          <cell r="A829" t="str">
            <v>50300047</v>
          </cell>
        </row>
        <row r="830">
          <cell r="A830" t="str">
            <v>50300050</v>
          </cell>
        </row>
        <row r="831">
          <cell r="A831" t="str">
            <v>50300051</v>
          </cell>
        </row>
        <row r="832">
          <cell r="A832" t="str">
            <v>50300052</v>
          </cell>
        </row>
        <row r="833">
          <cell r="A833" t="str">
            <v>50300053</v>
          </cell>
        </row>
        <row r="834">
          <cell r="A834" t="str">
            <v>50300054</v>
          </cell>
        </row>
        <row r="835">
          <cell r="A835" t="str">
            <v>50300055</v>
          </cell>
        </row>
        <row r="836">
          <cell r="A836" t="str">
            <v>50300056</v>
          </cell>
        </row>
        <row r="837">
          <cell r="A837" t="str">
            <v>50300057</v>
          </cell>
        </row>
        <row r="838">
          <cell r="A838" t="str">
            <v>50300058</v>
          </cell>
        </row>
        <row r="839">
          <cell r="A839" t="str">
            <v>50300059</v>
          </cell>
        </row>
        <row r="840">
          <cell r="A840" t="str">
            <v>50300101</v>
          </cell>
        </row>
        <row r="841">
          <cell r="A841" t="str">
            <v>50300102</v>
          </cell>
        </row>
        <row r="842">
          <cell r="A842" t="str">
            <v>50300103</v>
          </cell>
        </row>
        <row r="843">
          <cell r="A843" t="str">
            <v>50300104</v>
          </cell>
        </row>
        <row r="844">
          <cell r="A844" t="str">
            <v>50300105</v>
          </cell>
        </row>
        <row r="845">
          <cell r="A845" t="str">
            <v>50300106</v>
          </cell>
        </row>
        <row r="846">
          <cell r="A846" t="str">
            <v>50300107</v>
          </cell>
        </row>
        <row r="847">
          <cell r="A847" t="str">
            <v>50300108</v>
          </cell>
        </row>
        <row r="848">
          <cell r="A848" t="str">
            <v>50300109</v>
          </cell>
        </row>
        <row r="849">
          <cell r="A849" t="str">
            <v>50300110</v>
          </cell>
        </row>
        <row r="850">
          <cell r="A850" t="str">
            <v>50300111</v>
          </cell>
        </row>
        <row r="851">
          <cell r="A851" t="str">
            <v>50300112</v>
          </cell>
        </row>
        <row r="852">
          <cell r="A852" t="str">
            <v>50300113</v>
          </cell>
        </row>
        <row r="853">
          <cell r="A853" t="str">
            <v>50300114</v>
          </cell>
        </row>
        <row r="854">
          <cell r="A854" t="str">
            <v>50300115</v>
          </cell>
        </row>
        <row r="855">
          <cell r="A855" t="str">
            <v>50300116</v>
          </cell>
        </row>
        <row r="856">
          <cell r="A856" t="str">
            <v>50300117</v>
          </cell>
        </row>
        <row r="857">
          <cell r="A857" t="str">
            <v>50300118</v>
          </cell>
        </row>
        <row r="858">
          <cell r="A858" t="str">
            <v>50300119</v>
          </cell>
        </row>
        <row r="859">
          <cell r="A859" t="str">
            <v>50300120</v>
          </cell>
        </row>
        <row r="860">
          <cell r="A860" t="str">
            <v>50300121</v>
          </cell>
        </row>
        <row r="861">
          <cell r="A861" t="str">
            <v>50300122</v>
          </cell>
        </row>
        <row r="862">
          <cell r="A862" t="str">
            <v>50300123</v>
          </cell>
        </row>
        <row r="863">
          <cell r="A863" t="str">
            <v>50300124</v>
          </cell>
        </row>
        <row r="864">
          <cell r="A864" t="str">
            <v>50300125</v>
          </cell>
        </row>
        <row r="865">
          <cell r="A865" t="str">
            <v>50300126</v>
          </cell>
        </row>
        <row r="866">
          <cell r="A866" t="str">
            <v>50300148</v>
          </cell>
        </row>
        <row r="867">
          <cell r="A867" t="str">
            <v>50300201</v>
          </cell>
        </row>
        <row r="868">
          <cell r="A868" t="str">
            <v>50300202</v>
          </cell>
        </row>
        <row r="869">
          <cell r="A869" t="str">
            <v>50300203</v>
          </cell>
        </row>
        <row r="870">
          <cell r="A870" t="str">
            <v>50300301</v>
          </cell>
        </row>
        <row r="871">
          <cell r="A871" t="str">
            <v>50300302</v>
          </cell>
        </row>
        <row r="872">
          <cell r="A872" t="str">
            <v>50300303</v>
          </cell>
        </row>
        <row r="873">
          <cell r="A873" t="str">
            <v>50300307</v>
          </cell>
        </row>
        <row r="874">
          <cell r="A874" t="str">
            <v>50300310</v>
          </cell>
        </row>
        <row r="875">
          <cell r="A875" t="str">
            <v>50400001</v>
          </cell>
        </row>
        <row r="876">
          <cell r="A876" t="str">
            <v>50400002</v>
          </cell>
        </row>
        <row r="877">
          <cell r="A877" t="str">
            <v>50400003</v>
          </cell>
        </row>
        <row r="878">
          <cell r="A878" t="str">
            <v>50400004</v>
          </cell>
        </row>
        <row r="879">
          <cell r="A879" t="str">
            <v>50400005</v>
          </cell>
        </row>
        <row r="880">
          <cell r="A880" t="str">
            <v>50400006</v>
          </cell>
        </row>
        <row r="881">
          <cell r="A881" t="str">
            <v>50400007</v>
          </cell>
        </row>
        <row r="882">
          <cell r="A882" t="str">
            <v>50400021</v>
          </cell>
        </row>
        <row r="883">
          <cell r="A883" t="str">
            <v>50400022</v>
          </cell>
        </row>
        <row r="884">
          <cell r="A884" t="str">
            <v>50400023</v>
          </cell>
        </row>
        <row r="885">
          <cell r="A885" t="str">
            <v>50400024</v>
          </cell>
        </row>
        <row r="886">
          <cell r="A886" t="str">
            <v>50400041</v>
          </cell>
        </row>
        <row r="887">
          <cell r="A887" t="str">
            <v>50400042</v>
          </cell>
        </row>
        <row r="888">
          <cell r="A888" t="str">
            <v>50400043</v>
          </cell>
        </row>
        <row r="889">
          <cell r="A889" t="str">
            <v>50400044</v>
          </cell>
        </row>
        <row r="890">
          <cell r="A890" t="str">
            <v>50400061</v>
          </cell>
        </row>
        <row r="891">
          <cell r="A891" t="str">
            <v>50400062</v>
          </cell>
        </row>
        <row r="892">
          <cell r="A892" t="str">
            <v>50400063</v>
          </cell>
        </row>
        <row r="893">
          <cell r="A893" t="str">
            <v>50400064</v>
          </cell>
        </row>
        <row r="894">
          <cell r="A894" t="str">
            <v>50400081</v>
          </cell>
        </row>
        <row r="895">
          <cell r="A895" t="str">
            <v>50400082</v>
          </cell>
        </row>
        <row r="896">
          <cell r="A896" t="str">
            <v>50400083</v>
          </cell>
        </row>
        <row r="897">
          <cell r="A897" t="str">
            <v>50400084</v>
          </cell>
        </row>
        <row r="898">
          <cell r="A898" t="str">
            <v>50400085</v>
          </cell>
        </row>
        <row r="899">
          <cell r="A899" t="str">
            <v>50400091</v>
          </cell>
        </row>
        <row r="900">
          <cell r="A900" t="str">
            <v>50400101</v>
          </cell>
        </row>
        <row r="901">
          <cell r="A901" t="str">
            <v>50400102</v>
          </cell>
        </row>
        <row r="902">
          <cell r="A902" t="str">
            <v>50400103</v>
          </cell>
        </row>
        <row r="903">
          <cell r="A903" t="str">
            <v>50400104</v>
          </cell>
        </row>
        <row r="904">
          <cell r="A904" t="str">
            <v>50400105</v>
          </cell>
        </row>
        <row r="905">
          <cell r="A905" t="str">
            <v>50400106</v>
          </cell>
        </row>
        <row r="906">
          <cell r="A906" t="str">
            <v>50400107</v>
          </cell>
        </row>
        <row r="907">
          <cell r="A907" t="str">
            <v>50400108</v>
          </cell>
        </row>
        <row r="908">
          <cell r="A908" t="str">
            <v>50400109</v>
          </cell>
        </row>
        <row r="909">
          <cell r="A909" t="str">
            <v>50400121</v>
          </cell>
        </row>
        <row r="910">
          <cell r="A910" t="str">
            <v>50400122</v>
          </cell>
        </row>
        <row r="911">
          <cell r="A911" t="str">
            <v>50400131</v>
          </cell>
        </row>
        <row r="912">
          <cell r="A912" t="str">
            <v>50400132</v>
          </cell>
        </row>
        <row r="913">
          <cell r="A913" t="str">
            <v>50400133</v>
          </cell>
        </row>
        <row r="914">
          <cell r="A914" t="str">
            <v>50400134</v>
          </cell>
        </row>
        <row r="915">
          <cell r="A915" t="str">
            <v>50400135</v>
          </cell>
        </row>
        <row r="916">
          <cell r="A916" t="str">
            <v>50400136</v>
          </cell>
        </row>
        <row r="917">
          <cell r="A917" t="str">
            <v>50400151</v>
          </cell>
        </row>
        <row r="918">
          <cell r="A918" t="str">
            <v>50400152</v>
          </cell>
        </row>
        <row r="919">
          <cell r="A919" t="str">
            <v>50400171</v>
          </cell>
        </row>
        <row r="920">
          <cell r="A920" t="str">
            <v>50400181</v>
          </cell>
        </row>
        <row r="921">
          <cell r="A921" t="str">
            <v>50400191</v>
          </cell>
        </row>
        <row r="922">
          <cell r="A922" t="str">
            <v>50400192</v>
          </cell>
        </row>
        <row r="923">
          <cell r="A923" t="str">
            <v>50400193</v>
          </cell>
        </row>
        <row r="924">
          <cell r="A924" t="str">
            <v>50400194</v>
          </cell>
        </row>
        <row r="925">
          <cell r="A925" t="str">
            <v>50400195</v>
          </cell>
        </row>
        <row r="926">
          <cell r="A926" t="str">
            <v>50400196</v>
          </cell>
        </row>
        <row r="927">
          <cell r="A927" t="str">
            <v>50400197</v>
          </cell>
        </row>
        <row r="928">
          <cell r="A928" t="str">
            <v>50400198</v>
          </cell>
        </row>
        <row r="929">
          <cell r="A929" t="str">
            <v>50400199</v>
          </cell>
        </row>
        <row r="930">
          <cell r="A930" t="str">
            <v>50400200</v>
          </cell>
        </row>
        <row r="931">
          <cell r="A931" t="str">
            <v>50400201</v>
          </cell>
        </row>
        <row r="932">
          <cell r="A932" t="str">
            <v>50400211</v>
          </cell>
        </row>
        <row r="933">
          <cell r="A933" t="str">
            <v>50400221</v>
          </cell>
        </row>
        <row r="934">
          <cell r="A934" t="str">
            <v>50400222</v>
          </cell>
        </row>
        <row r="935">
          <cell r="A935" t="str">
            <v>50400223</v>
          </cell>
        </row>
        <row r="936">
          <cell r="A936" t="str">
            <v>50400224</v>
          </cell>
        </row>
        <row r="937">
          <cell r="A937" t="str">
            <v>50400225</v>
          </cell>
        </row>
        <row r="938">
          <cell r="A938" t="str">
            <v>50400226</v>
          </cell>
        </row>
        <row r="939">
          <cell r="A939" t="str">
            <v>50400227</v>
          </cell>
        </row>
        <row r="940">
          <cell r="A940" t="str">
            <v>50400228</v>
          </cell>
        </row>
        <row r="941">
          <cell r="A941" t="str">
            <v>50400229</v>
          </cell>
        </row>
        <row r="942">
          <cell r="A942" t="str">
            <v>50400230</v>
          </cell>
        </row>
        <row r="943">
          <cell r="A943" t="str">
            <v>50400231</v>
          </cell>
        </row>
        <row r="944">
          <cell r="A944" t="str">
            <v>50400232</v>
          </cell>
        </row>
        <row r="945">
          <cell r="A945" t="str">
            <v>50400233</v>
          </cell>
        </row>
        <row r="946">
          <cell r="A946" t="str">
            <v>50400234</v>
          </cell>
        </row>
        <row r="947">
          <cell r="A947" t="str">
            <v>50400235</v>
          </cell>
        </row>
        <row r="948">
          <cell r="A948" t="str">
            <v>50400236</v>
          </cell>
        </row>
        <row r="949">
          <cell r="A949" t="str">
            <v>50500001</v>
          </cell>
        </row>
        <row r="950">
          <cell r="A950" t="str">
            <v>50500002</v>
          </cell>
        </row>
        <row r="951">
          <cell r="A951" t="str">
            <v>50500003</v>
          </cell>
        </row>
        <row r="952">
          <cell r="A952" t="str">
            <v>50500004</v>
          </cell>
        </row>
        <row r="953">
          <cell r="A953" t="str">
            <v>50500005</v>
          </cell>
        </row>
        <row r="954">
          <cell r="A954" t="str">
            <v>50500006</v>
          </cell>
        </row>
        <row r="955">
          <cell r="A955" t="str">
            <v>50500007</v>
          </cell>
        </row>
        <row r="956">
          <cell r="A956" t="str">
            <v>50600001</v>
          </cell>
        </row>
        <row r="957">
          <cell r="A957" t="str">
            <v>50600002</v>
          </cell>
        </row>
        <row r="958">
          <cell r="A958" t="str">
            <v>50600003</v>
          </cell>
        </row>
        <row r="959">
          <cell r="A959" t="str">
            <v>50600004</v>
          </cell>
        </row>
        <row r="960">
          <cell r="A960" t="str">
            <v>50600005</v>
          </cell>
        </row>
        <row r="961">
          <cell r="A961" t="str">
            <v>50600006</v>
          </cell>
        </row>
        <row r="962">
          <cell r="A962" t="str">
            <v>50600007</v>
          </cell>
        </row>
        <row r="963">
          <cell r="A963" t="str">
            <v>50600008</v>
          </cell>
        </row>
        <row r="964">
          <cell r="A964" t="str">
            <v>50600009</v>
          </cell>
        </row>
        <row r="965">
          <cell r="A965" t="str">
            <v>50600010</v>
          </cell>
        </row>
        <row r="966">
          <cell r="A966" t="str">
            <v>50600011</v>
          </cell>
        </row>
        <row r="967">
          <cell r="A967" t="str">
            <v>50600012</v>
          </cell>
        </row>
        <row r="968">
          <cell r="A968" t="str">
            <v>50600013</v>
          </cell>
        </row>
        <row r="969">
          <cell r="A969" t="str">
            <v>50600014</v>
          </cell>
        </row>
        <row r="970">
          <cell r="A970" t="str">
            <v>50600015</v>
          </cell>
        </row>
        <row r="971">
          <cell r="A971" t="str">
            <v>50600016</v>
          </cell>
        </row>
        <row r="972">
          <cell r="A972" t="str">
            <v>50600017</v>
          </cell>
        </row>
        <row r="973">
          <cell r="A973" t="str">
            <v>50600021</v>
          </cell>
        </row>
        <row r="974">
          <cell r="A974" t="str">
            <v>50600022</v>
          </cell>
        </row>
        <row r="975">
          <cell r="A975" t="str">
            <v>50600023</v>
          </cell>
        </row>
        <row r="976">
          <cell r="A976" t="str">
            <v>50600024</v>
          </cell>
        </row>
        <row r="977">
          <cell r="A977" t="str">
            <v>50600025</v>
          </cell>
        </row>
        <row r="978">
          <cell r="A978" t="str">
            <v>50600026</v>
          </cell>
        </row>
        <row r="979">
          <cell r="A979" t="str">
            <v>50600041</v>
          </cell>
        </row>
        <row r="980">
          <cell r="A980" t="str">
            <v>50600042</v>
          </cell>
        </row>
        <row r="981">
          <cell r="A981" t="str">
            <v>50600043</v>
          </cell>
        </row>
        <row r="982">
          <cell r="A982" t="str">
            <v>50600044</v>
          </cell>
        </row>
        <row r="983">
          <cell r="A983" t="str">
            <v>50600061</v>
          </cell>
        </row>
        <row r="984">
          <cell r="A984" t="str">
            <v>50600062</v>
          </cell>
        </row>
        <row r="985">
          <cell r="A985" t="str">
            <v>50600063</v>
          </cell>
        </row>
        <row r="986">
          <cell r="A986" t="str">
            <v>50600064</v>
          </cell>
        </row>
        <row r="987">
          <cell r="A987" t="str">
            <v>50600065</v>
          </cell>
        </row>
        <row r="988">
          <cell r="A988" t="str">
            <v>50600066</v>
          </cell>
        </row>
        <row r="989">
          <cell r="A989" t="str">
            <v>50600067</v>
          </cell>
        </row>
        <row r="990">
          <cell r="A990" t="str">
            <v>50600081</v>
          </cell>
        </row>
        <row r="991">
          <cell r="A991" t="str">
            <v>50600082</v>
          </cell>
        </row>
        <row r="992">
          <cell r="A992" t="str">
            <v>50600101</v>
          </cell>
        </row>
        <row r="993">
          <cell r="A993" t="str">
            <v>50600102</v>
          </cell>
        </row>
        <row r="994">
          <cell r="A994" t="str">
            <v>50600103</v>
          </cell>
        </row>
        <row r="995">
          <cell r="A995" t="str">
            <v>50600104</v>
          </cell>
        </row>
        <row r="996">
          <cell r="A996" t="str">
            <v>50600105</v>
          </cell>
        </row>
        <row r="997">
          <cell r="A997" t="str">
            <v>50600106</v>
          </cell>
        </row>
        <row r="998">
          <cell r="A998" t="str">
            <v>50600107</v>
          </cell>
        </row>
        <row r="999">
          <cell r="A999" t="str">
            <v>50600108</v>
          </cell>
        </row>
        <row r="1000">
          <cell r="A1000" t="str">
            <v>50600109</v>
          </cell>
        </row>
        <row r="1001">
          <cell r="A1001" t="str">
            <v>50600110</v>
          </cell>
        </row>
        <row r="1002">
          <cell r="A1002" t="str">
            <v>50600111</v>
          </cell>
        </row>
        <row r="1003">
          <cell r="A1003" t="str">
            <v>50600112</v>
          </cell>
        </row>
        <row r="1004">
          <cell r="A1004" t="str">
            <v>50600113</v>
          </cell>
        </row>
        <row r="1005">
          <cell r="A1005" t="str">
            <v>50600117</v>
          </cell>
        </row>
        <row r="1006">
          <cell r="A1006" t="str">
            <v>50600121</v>
          </cell>
        </row>
        <row r="1007">
          <cell r="A1007" t="str">
            <v>50600122</v>
          </cell>
        </row>
        <row r="1008">
          <cell r="A1008" t="str">
            <v>50600123</v>
          </cell>
        </row>
        <row r="1009">
          <cell r="A1009" t="str">
            <v>50600141</v>
          </cell>
        </row>
        <row r="1010">
          <cell r="A1010" t="str">
            <v>50600142</v>
          </cell>
        </row>
        <row r="1011">
          <cell r="A1011" t="str">
            <v>50600143</v>
          </cell>
        </row>
        <row r="1012">
          <cell r="A1012" t="str">
            <v>50600144</v>
          </cell>
        </row>
        <row r="1013">
          <cell r="A1013" t="str">
            <v>50600145</v>
          </cell>
        </row>
        <row r="1014">
          <cell r="A1014" t="str">
            <v>50600146</v>
          </cell>
        </row>
        <row r="1015">
          <cell r="A1015" t="str">
            <v>50600147</v>
          </cell>
        </row>
        <row r="1016">
          <cell r="A1016" t="str">
            <v>50600148</v>
          </cell>
        </row>
        <row r="1017">
          <cell r="A1017" t="str">
            <v>50600149</v>
          </cell>
        </row>
        <row r="1018">
          <cell r="A1018" t="str">
            <v>50600150</v>
          </cell>
        </row>
        <row r="1019">
          <cell r="A1019" t="str">
            <v>50600161</v>
          </cell>
        </row>
        <row r="1020">
          <cell r="A1020" t="str">
            <v>50600181</v>
          </cell>
        </row>
        <row r="1021">
          <cell r="A1021" t="str">
            <v>50600182</v>
          </cell>
        </row>
        <row r="1022">
          <cell r="A1022" t="str">
            <v>50600201</v>
          </cell>
        </row>
        <row r="1023">
          <cell r="A1023" t="str">
            <v>50600202</v>
          </cell>
        </row>
        <row r="1024">
          <cell r="A1024" t="str">
            <v>50600203</v>
          </cell>
        </row>
        <row r="1025">
          <cell r="A1025" t="str">
            <v>50600204</v>
          </cell>
        </row>
        <row r="1026">
          <cell r="A1026" t="str">
            <v>50600205</v>
          </cell>
        </row>
        <row r="1027">
          <cell r="A1027" t="str">
            <v>50600206</v>
          </cell>
        </row>
        <row r="1028">
          <cell r="A1028" t="str">
            <v>50600207</v>
          </cell>
        </row>
        <row r="1029">
          <cell r="A1029" t="str">
            <v>50600208</v>
          </cell>
        </row>
        <row r="1030">
          <cell r="A1030" t="str">
            <v>50600209</v>
          </cell>
        </row>
        <row r="1031">
          <cell r="A1031" t="str">
            <v>50600210</v>
          </cell>
        </row>
        <row r="1032">
          <cell r="A1032" t="str">
            <v>50600211</v>
          </cell>
        </row>
        <row r="1033">
          <cell r="A1033" t="str">
            <v>50600212</v>
          </cell>
        </row>
        <row r="1034">
          <cell r="A1034" t="str">
            <v>50600214</v>
          </cell>
        </row>
        <row r="1035">
          <cell r="A1035" t="str">
            <v>50600215</v>
          </cell>
        </row>
        <row r="1036">
          <cell r="A1036" t="str">
            <v>50600215</v>
          </cell>
        </row>
        <row r="1037">
          <cell r="A1037" t="str">
            <v>50600216</v>
          </cell>
        </row>
        <row r="1038">
          <cell r="A1038" t="str">
            <v>50600217</v>
          </cell>
        </row>
        <row r="1039">
          <cell r="A1039" t="str">
            <v>50600218</v>
          </cell>
        </row>
        <row r="1040">
          <cell r="A1040" t="str">
            <v>50600219</v>
          </cell>
        </row>
        <row r="1041">
          <cell r="A1041" t="str">
            <v>50600220</v>
          </cell>
        </row>
        <row r="1042">
          <cell r="A1042" t="str">
            <v>50600221</v>
          </cell>
        </row>
        <row r="1043">
          <cell r="A1043" t="str">
            <v>50600222</v>
          </cell>
        </row>
        <row r="1044">
          <cell r="A1044" t="str">
            <v>50600223</v>
          </cell>
        </row>
        <row r="1045">
          <cell r="A1045" t="str">
            <v>50600224</v>
          </cell>
        </row>
        <row r="1046">
          <cell r="A1046" t="str">
            <v>50600225</v>
          </cell>
        </row>
        <row r="1047">
          <cell r="A1047" t="str">
            <v>50600226</v>
          </cell>
        </row>
        <row r="1048">
          <cell r="A1048" t="str">
            <v>50600227</v>
          </cell>
        </row>
        <row r="1049">
          <cell r="A1049" t="str">
            <v>50600228</v>
          </cell>
        </row>
        <row r="1050">
          <cell r="A1050" t="str">
            <v>50600261</v>
          </cell>
        </row>
        <row r="1051">
          <cell r="A1051" t="str">
            <v>50600262</v>
          </cell>
        </row>
        <row r="1052">
          <cell r="A1052" t="str">
            <v>50600263</v>
          </cell>
        </row>
        <row r="1053">
          <cell r="A1053" t="str">
            <v>50600264</v>
          </cell>
        </row>
        <row r="1054">
          <cell r="A1054" t="str">
            <v>50600271</v>
          </cell>
        </row>
        <row r="1055">
          <cell r="A1055" t="str">
            <v>50600272</v>
          </cell>
        </row>
        <row r="1056">
          <cell r="A1056" t="str">
            <v>50600273</v>
          </cell>
        </row>
        <row r="1057">
          <cell r="A1057" t="str">
            <v>50600274</v>
          </cell>
        </row>
        <row r="1058">
          <cell r="A1058" t="str">
            <v>50600275</v>
          </cell>
        </row>
        <row r="1059">
          <cell r="A1059" t="str">
            <v>50600276</v>
          </cell>
        </row>
        <row r="1060">
          <cell r="A1060" t="str">
            <v>50600277</v>
          </cell>
        </row>
        <row r="1061">
          <cell r="A1061" t="str">
            <v>50600278</v>
          </cell>
        </row>
        <row r="1062">
          <cell r="A1062" t="str">
            <v>50600279</v>
          </cell>
        </row>
      </sheetData>
      <sheetData sheetId="10">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sheetData>
      <sheetData sheetId="11">
        <row r="3">
          <cell r="A3" t="str">
            <v>33</v>
          </cell>
        </row>
        <row r="4">
          <cell r="A4" t="str">
            <v>33</v>
          </cell>
        </row>
        <row r="5">
          <cell r="A5" t="str">
            <v>33</v>
          </cell>
        </row>
      </sheetData>
      <sheetData sheetId="12">
        <row r="3">
          <cell r="A3" t="str">
            <v>33</v>
          </cell>
        </row>
        <row r="4">
          <cell r="A4" t="str">
            <v>33</v>
          </cell>
        </row>
        <row r="5">
          <cell r="A5" t="str">
            <v>33</v>
          </cell>
        </row>
      </sheetData>
      <sheetData sheetId="13">
        <row r="3">
          <cell r="A3" t="str">
            <v>33</v>
          </cell>
        </row>
        <row r="4">
          <cell r="A4" t="str">
            <v>33</v>
          </cell>
        </row>
        <row r="5">
          <cell r="A5" t="str">
            <v>33</v>
          </cell>
        </row>
      </sheetData>
      <sheetData sheetId="14">
        <row r="3">
          <cell r="A3" t="str">
            <v>33</v>
          </cell>
        </row>
        <row r="4">
          <cell r="A4" t="str">
            <v>33</v>
          </cell>
        </row>
        <row r="5">
          <cell r="A5" t="str">
            <v>33</v>
          </cell>
        </row>
      </sheetData>
      <sheetData sheetId="15">
        <row r="3">
          <cell r="A3" t="str">
            <v>33</v>
          </cell>
        </row>
        <row r="4">
          <cell r="A4" t="str">
            <v>33</v>
          </cell>
        </row>
        <row r="5">
          <cell r="A5" t="str">
            <v>33</v>
          </cell>
        </row>
      </sheetData>
      <sheetData sheetId="16">
        <row r="3">
          <cell r="A3" t="str">
            <v>33</v>
          </cell>
        </row>
        <row r="4">
          <cell r="A4" t="str">
            <v>33</v>
          </cell>
        </row>
        <row r="5">
          <cell r="A5" t="str">
            <v>33</v>
          </cell>
        </row>
      </sheetData>
      <sheetData sheetId="17"/>
      <sheetData sheetId="18"/>
      <sheetData sheetId="19"/>
      <sheetData sheetId="20">
        <row r="3">
          <cell r="A3" t="str">
            <v>33</v>
          </cell>
        </row>
        <row r="4">
          <cell r="A4" t="str">
            <v>33</v>
          </cell>
        </row>
        <row r="5">
          <cell r="A5" t="str">
            <v>33</v>
          </cell>
        </row>
        <row r="6">
          <cell r="A6" t="str">
            <v>33</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row r="64">
          <cell r="A64" t="str">
            <v>33</v>
          </cell>
        </row>
        <row r="65">
          <cell r="A65" t="str">
            <v>33</v>
          </cell>
        </row>
        <row r="66">
          <cell r="A66" t="str">
            <v>33</v>
          </cell>
        </row>
        <row r="67">
          <cell r="A67" t="str">
            <v>33</v>
          </cell>
        </row>
        <row r="68">
          <cell r="A68" t="str">
            <v>33</v>
          </cell>
        </row>
        <row r="69">
          <cell r="A69" t="str">
            <v>33</v>
          </cell>
        </row>
      </sheetData>
      <sheetData sheetId="21">
        <row r="4">
          <cell r="A4" t="str">
            <v>01011716999</v>
          </cell>
        </row>
      </sheetData>
      <sheetData sheetId="22"/>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Provident fund"/>
      <sheetName val="Social security fund"/>
      <sheetName val="Other welfare"/>
      <sheetName val="In-house Training"/>
      <sheetName val="Bank Charge"/>
      <sheetName val="Depreciation"/>
      <sheetName val="Production Volumn"/>
      <sheetName val="Production"/>
      <sheetName val="Macro"/>
      <sheetName val="#REF"/>
      <sheetName val="tabel_2007_Total_plan 93jt"/>
      <sheetName val="OB_89"/>
      <sheetName val="Macro.xls"/>
      <sheetName val="OB_85"/>
      <sheetName val="2007_Total"/>
      <sheetName val="PAR"/>
    </sheetNames>
    <definedNames>
      <definedName name="Sub_Account" refersTo="='Sub Account'!$A$3:$A$1062"/>
    </definedNames>
    <sheetDataSet>
      <sheetData sheetId="0"/>
      <sheetData sheetId="1"/>
      <sheetData sheetId="2"/>
      <sheetData sheetId="3">
        <row r="3">
          <cell r="A3" t="str">
            <v>Indonesia</v>
          </cell>
        </row>
        <row r="4">
          <cell r="A4" t="str">
            <v>Singapore</v>
          </cell>
        </row>
        <row r="5">
          <cell r="A5" t="str">
            <v>America</v>
          </cell>
        </row>
        <row r="6">
          <cell r="A6" t="str">
            <v>Vietnam</v>
          </cell>
        </row>
      </sheetData>
      <sheetData sheetId="4">
        <row r="3">
          <cell r="A3" t="str">
            <v>00</v>
          </cell>
        </row>
        <row r="4">
          <cell r="A4" t="str">
            <v>01</v>
          </cell>
        </row>
        <row r="5">
          <cell r="A5" t="str">
            <v>02</v>
          </cell>
        </row>
        <row r="6">
          <cell r="A6" t="str">
            <v>05</v>
          </cell>
        </row>
        <row r="7">
          <cell r="A7" t="str">
            <v>07</v>
          </cell>
        </row>
        <row r="8">
          <cell r="A8" t="str">
            <v>08</v>
          </cell>
        </row>
        <row r="9">
          <cell r="A9" t="str">
            <v>10</v>
          </cell>
        </row>
        <row r="10">
          <cell r="A10" t="str">
            <v>11</v>
          </cell>
        </row>
        <row r="11">
          <cell r="A11" t="str">
            <v>12</v>
          </cell>
        </row>
        <row r="12">
          <cell r="A12" t="str">
            <v>13</v>
          </cell>
        </row>
        <row r="13">
          <cell r="A13" t="str">
            <v>14</v>
          </cell>
        </row>
        <row r="14">
          <cell r="A14" t="str">
            <v>15</v>
          </cell>
        </row>
        <row r="15">
          <cell r="A15" t="str">
            <v>16</v>
          </cell>
        </row>
        <row r="16">
          <cell r="A16" t="str">
            <v>17</v>
          </cell>
        </row>
        <row r="17">
          <cell r="A17" t="str">
            <v>18</v>
          </cell>
        </row>
        <row r="18">
          <cell r="A18" t="str">
            <v>20</v>
          </cell>
        </row>
        <row r="19">
          <cell r="A19" t="str">
            <v>21</v>
          </cell>
        </row>
        <row r="20">
          <cell r="A20" t="str">
            <v>22</v>
          </cell>
        </row>
        <row r="21">
          <cell r="A21" t="str">
            <v>23</v>
          </cell>
        </row>
        <row r="22">
          <cell r="A22" t="str">
            <v>24</v>
          </cell>
        </row>
        <row r="23">
          <cell r="A23" t="str">
            <v>25</v>
          </cell>
        </row>
        <row r="24">
          <cell r="A24" t="str">
            <v>26</v>
          </cell>
        </row>
        <row r="25">
          <cell r="A25" t="str">
            <v>27</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row r="34">
          <cell r="A34" t="str">
            <v>37</v>
          </cell>
        </row>
      </sheetData>
      <sheetData sheetId="5">
        <row r="3">
          <cell r="A3" t="str">
            <v>00</v>
          </cell>
        </row>
        <row r="4">
          <cell r="A4" t="str">
            <v>01</v>
          </cell>
        </row>
        <row r="5">
          <cell r="A5" t="str">
            <v>02</v>
          </cell>
        </row>
        <row r="6">
          <cell r="A6" t="str">
            <v>03</v>
          </cell>
        </row>
        <row r="7">
          <cell r="A7" t="str">
            <v>04</v>
          </cell>
        </row>
        <row r="8">
          <cell r="A8" t="str">
            <v>05</v>
          </cell>
        </row>
        <row r="9">
          <cell r="A9" t="str">
            <v>07</v>
          </cell>
        </row>
        <row r="10">
          <cell r="A10" t="str">
            <v>08</v>
          </cell>
        </row>
      </sheetData>
      <sheetData sheetId="6">
        <row r="3">
          <cell r="A3" t="str">
            <v>00000</v>
          </cell>
        </row>
        <row r="4">
          <cell r="A4" t="str">
            <v>00001</v>
          </cell>
        </row>
        <row r="5">
          <cell r="A5" t="str">
            <v>01100</v>
          </cell>
        </row>
        <row r="6">
          <cell r="A6" t="str">
            <v>01200</v>
          </cell>
        </row>
        <row r="7">
          <cell r="A7" t="str">
            <v>01300</v>
          </cell>
        </row>
        <row r="8">
          <cell r="A8" t="str">
            <v>01400</v>
          </cell>
        </row>
        <row r="9">
          <cell r="A9" t="str">
            <v>01500</v>
          </cell>
        </row>
        <row r="10">
          <cell r="A10" t="str">
            <v>01600</v>
          </cell>
        </row>
        <row r="11">
          <cell r="A11" t="str">
            <v>01700</v>
          </cell>
        </row>
        <row r="12">
          <cell r="A12" t="str">
            <v>03100</v>
          </cell>
        </row>
        <row r="13">
          <cell r="A13" t="str">
            <v>03200</v>
          </cell>
        </row>
        <row r="14">
          <cell r="A14" t="str">
            <v>03300</v>
          </cell>
        </row>
        <row r="15">
          <cell r="A15" t="str">
            <v>04100</v>
          </cell>
        </row>
        <row r="16">
          <cell r="A16" t="str">
            <v>05100</v>
          </cell>
        </row>
        <row r="17">
          <cell r="A17" t="str">
            <v>05200</v>
          </cell>
        </row>
        <row r="18">
          <cell r="A18" t="str">
            <v>05400</v>
          </cell>
        </row>
        <row r="19">
          <cell r="A19" t="str">
            <v>05500</v>
          </cell>
        </row>
        <row r="20">
          <cell r="A20" t="str">
            <v>05700</v>
          </cell>
        </row>
        <row r="21">
          <cell r="A21" t="str">
            <v>05800</v>
          </cell>
        </row>
        <row r="22">
          <cell r="A22" t="str">
            <v>06100</v>
          </cell>
        </row>
        <row r="23">
          <cell r="A23" t="str">
            <v>06200</v>
          </cell>
        </row>
        <row r="24">
          <cell r="A24" t="str">
            <v>07200</v>
          </cell>
        </row>
        <row r="25">
          <cell r="A25" t="str">
            <v>08100</v>
          </cell>
        </row>
        <row r="26">
          <cell r="A26" t="str">
            <v>11100</v>
          </cell>
        </row>
        <row r="27">
          <cell r="A27" t="str">
            <v>11210</v>
          </cell>
        </row>
        <row r="28">
          <cell r="A28" t="str">
            <v>11220</v>
          </cell>
        </row>
        <row r="29">
          <cell r="A29" t="str">
            <v>11310</v>
          </cell>
        </row>
        <row r="30">
          <cell r="A30" t="str">
            <v>11320</v>
          </cell>
        </row>
        <row r="31">
          <cell r="A31" t="str">
            <v>11330</v>
          </cell>
        </row>
        <row r="32">
          <cell r="A32" t="str">
            <v>11340</v>
          </cell>
        </row>
        <row r="33">
          <cell r="A33" t="str">
            <v>11410</v>
          </cell>
        </row>
        <row r="34">
          <cell r="A34" t="str">
            <v>11510</v>
          </cell>
        </row>
        <row r="35">
          <cell r="A35" t="str">
            <v>11520</v>
          </cell>
        </row>
        <row r="36">
          <cell r="A36" t="str">
            <v>11530</v>
          </cell>
        </row>
        <row r="37">
          <cell r="A37" t="str">
            <v>11540</v>
          </cell>
        </row>
        <row r="38">
          <cell r="A38" t="str">
            <v>11550</v>
          </cell>
        </row>
        <row r="39">
          <cell r="A39" t="str">
            <v>11610</v>
          </cell>
        </row>
        <row r="40">
          <cell r="A40" t="str">
            <v>11620</v>
          </cell>
        </row>
        <row r="41">
          <cell r="A41" t="str">
            <v>11630</v>
          </cell>
        </row>
        <row r="42">
          <cell r="A42" t="str">
            <v>28100</v>
          </cell>
        </row>
        <row r="43">
          <cell r="A43" t="str">
            <v>41100</v>
          </cell>
        </row>
        <row r="44">
          <cell r="A44" t="str">
            <v>41400</v>
          </cell>
        </row>
        <row r="45">
          <cell r="A45" t="str">
            <v>43400</v>
          </cell>
        </row>
        <row r="46">
          <cell r="A46" t="str">
            <v>44000</v>
          </cell>
        </row>
        <row r="47">
          <cell r="A47" t="str">
            <v>45100</v>
          </cell>
        </row>
        <row r="48">
          <cell r="A48" t="str">
            <v>45200</v>
          </cell>
        </row>
        <row r="49">
          <cell r="A49" t="str">
            <v>51100</v>
          </cell>
        </row>
        <row r="50">
          <cell r="A50" t="str">
            <v>52121</v>
          </cell>
        </row>
        <row r="51">
          <cell r="A51" t="str">
            <v>52171</v>
          </cell>
        </row>
        <row r="52">
          <cell r="A52" t="str">
            <v>52172</v>
          </cell>
        </row>
        <row r="53">
          <cell r="A53" t="str">
            <v>52211</v>
          </cell>
        </row>
        <row r="54">
          <cell r="A54" t="str">
            <v>52221</v>
          </cell>
        </row>
        <row r="55">
          <cell r="A55" t="str">
            <v>52231</v>
          </cell>
        </row>
        <row r="56">
          <cell r="A56" t="str">
            <v>52232</v>
          </cell>
        </row>
        <row r="57">
          <cell r="A57" t="str">
            <v>52233</v>
          </cell>
        </row>
        <row r="58">
          <cell r="A58" t="str">
            <v>52241</v>
          </cell>
        </row>
        <row r="59">
          <cell r="A59" t="str">
            <v>52242</v>
          </cell>
        </row>
        <row r="60">
          <cell r="A60" t="str">
            <v>52243</v>
          </cell>
        </row>
        <row r="61">
          <cell r="A61" t="str">
            <v>52251</v>
          </cell>
        </row>
        <row r="62">
          <cell r="A62" t="str">
            <v>52252</v>
          </cell>
        </row>
        <row r="63">
          <cell r="A63" t="str">
            <v>52256</v>
          </cell>
        </row>
        <row r="64">
          <cell r="A64" t="str">
            <v>52257</v>
          </cell>
        </row>
        <row r="65">
          <cell r="A65" t="str">
            <v>52261</v>
          </cell>
        </row>
        <row r="66">
          <cell r="A66" t="str">
            <v>52262</v>
          </cell>
        </row>
        <row r="67">
          <cell r="A67" t="str">
            <v>52264</v>
          </cell>
        </row>
        <row r="68">
          <cell r="A68" t="str">
            <v>52271</v>
          </cell>
        </row>
        <row r="69">
          <cell r="A69" t="str">
            <v>52281</v>
          </cell>
        </row>
        <row r="70">
          <cell r="A70" t="str">
            <v>52291</v>
          </cell>
        </row>
        <row r="71">
          <cell r="A71" t="str">
            <v>52299</v>
          </cell>
        </row>
        <row r="72">
          <cell r="A72" t="str">
            <v>52311</v>
          </cell>
        </row>
        <row r="73">
          <cell r="A73" t="str">
            <v>52321</v>
          </cell>
        </row>
        <row r="74">
          <cell r="A74" t="str">
            <v>52322</v>
          </cell>
        </row>
        <row r="75">
          <cell r="A75" t="str">
            <v>52323</v>
          </cell>
        </row>
        <row r="76">
          <cell r="A76" t="str">
            <v>52324</v>
          </cell>
        </row>
        <row r="77">
          <cell r="A77" t="str">
            <v>52325</v>
          </cell>
        </row>
        <row r="78">
          <cell r="A78" t="str">
            <v>52326</v>
          </cell>
        </row>
        <row r="79">
          <cell r="A79" t="str">
            <v>52331</v>
          </cell>
        </row>
        <row r="80">
          <cell r="A80" t="str">
            <v>52332</v>
          </cell>
        </row>
        <row r="81">
          <cell r="A81" t="str">
            <v>52333</v>
          </cell>
        </row>
        <row r="82">
          <cell r="A82" t="str">
            <v>52334</v>
          </cell>
        </row>
        <row r="83">
          <cell r="A83" t="str">
            <v>52341</v>
          </cell>
        </row>
        <row r="84">
          <cell r="A84" t="str">
            <v>52351</v>
          </cell>
        </row>
        <row r="85">
          <cell r="A85" t="str">
            <v>52352</v>
          </cell>
        </row>
        <row r="86">
          <cell r="A86" t="str">
            <v>52361</v>
          </cell>
        </row>
        <row r="87">
          <cell r="A87" t="str">
            <v>52371</v>
          </cell>
        </row>
        <row r="88">
          <cell r="A88" t="str">
            <v>65251</v>
          </cell>
        </row>
        <row r="89">
          <cell r="A89" t="str">
            <v>69100</v>
          </cell>
        </row>
        <row r="90">
          <cell r="A90" t="str">
            <v>69111</v>
          </cell>
        </row>
        <row r="91">
          <cell r="A91" t="str">
            <v>69400</v>
          </cell>
        </row>
        <row r="92">
          <cell r="A92" t="str">
            <v>69500</v>
          </cell>
        </row>
        <row r="93">
          <cell r="A93" t="str">
            <v>69600</v>
          </cell>
        </row>
        <row r="94">
          <cell r="A94" t="str">
            <v>69701</v>
          </cell>
        </row>
        <row r="95">
          <cell r="A95" t="str">
            <v>69810</v>
          </cell>
        </row>
        <row r="96">
          <cell r="A96" t="str">
            <v>72200</v>
          </cell>
        </row>
        <row r="97">
          <cell r="A97" t="str">
            <v>78221</v>
          </cell>
        </row>
        <row r="98">
          <cell r="A98" t="str">
            <v>78321</v>
          </cell>
        </row>
        <row r="99">
          <cell r="A99" t="str">
            <v>81100</v>
          </cell>
        </row>
        <row r="100">
          <cell r="A100" t="str">
            <v>81210</v>
          </cell>
        </row>
        <row r="101">
          <cell r="A101" t="str">
            <v>81220</v>
          </cell>
        </row>
        <row r="102">
          <cell r="A102" t="str">
            <v>81230</v>
          </cell>
        </row>
        <row r="103">
          <cell r="A103" t="str">
            <v>81310</v>
          </cell>
        </row>
        <row r="104">
          <cell r="A104" t="str">
            <v>81320</v>
          </cell>
        </row>
        <row r="105">
          <cell r="A105" t="str">
            <v>81330</v>
          </cell>
        </row>
        <row r="106">
          <cell r="A106" t="str">
            <v>81340</v>
          </cell>
        </row>
        <row r="107">
          <cell r="A107" t="str">
            <v>81350</v>
          </cell>
        </row>
        <row r="108">
          <cell r="A108" t="str">
            <v>81360</v>
          </cell>
        </row>
        <row r="109">
          <cell r="A109" t="str">
            <v>81410</v>
          </cell>
        </row>
        <row r="110">
          <cell r="A110" t="str">
            <v>81420</v>
          </cell>
        </row>
        <row r="111">
          <cell r="A111" t="str">
            <v>81430</v>
          </cell>
        </row>
        <row r="112">
          <cell r="A112" t="str">
            <v>81440</v>
          </cell>
        </row>
        <row r="113">
          <cell r="A113" t="str">
            <v>81441</v>
          </cell>
        </row>
        <row r="114">
          <cell r="A114" t="str">
            <v>81442</v>
          </cell>
        </row>
        <row r="115">
          <cell r="A115" t="str">
            <v>81443</v>
          </cell>
        </row>
        <row r="116">
          <cell r="A116" t="str">
            <v>81444</v>
          </cell>
        </row>
        <row r="117">
          <cell r="A117" t="str">
            <v>81445</v>
          </cell>
        </row>
        <row r="118">
          <cell r="A118" t="str">
            <v>81510</v>
          </cell>
        </row>
        <row r="119">
          <cell r="A119" t="str">
            <v>81520</v>
          </cell>
        </row>
        <row r="120">
          <cell r="A120" t="str">
            <v>81530</v>
          </cell>
        </row>
        <row r="121">
          <cell r="A121" t="str">
            <v>81610</v>
          </cell>
        </row>
        <row r="122">
          <cell r="A122" t="str">
            <v>81620</v>
          </cell>
        </row>
        <row r="123">
          <cell r="A123" t="str">
            <v>81700</v>
          </cell>
        </row>
        <row r="124">
          <cell r="A124" t="str">
            <v>81800</v>
          </cell>
        </row>
        <row r="125">
          <cell r="A125" t="str">
            <v>81810</v>
          </cell>
        </row>
        <row r="126">
          <cell r="A126" t="str">
            <v>81820</v>
          </cell>
        </row>
        <row r="127">
          <cell r="A127" t="str">
            <v>81830</v>
          </cell>
        </row>
        <row r="128">
          <cell r="A128" t="str">
            <v>81840</v>
          </cell>
        </row>
        <row r="129">
          <cell r="A129" t="str">
            <v>81910</v>
          </cell>
        </row>
        <row r="130">
          <cell r="A130" t="str">
            <v>81920</v>
          </cell>
        </row>
        <row r="131">
          <cell r="A131" t="str">
            <v>81930</v>
          </cell>
        </row>
        <row r="132">
          <cell r="A132" t="str">
            <v>82010</v>
          </cell>
        </row>
        <row r="133">
          <cell r="A133" t="str">
            <v>82110</v>
          </cell>
        </row>
        <row r="134">
          <cell r="A134" t="str">
            <v>82111</v>
          </cell>
        </row>
        <row r="135">
          <cell r="A135" t="str">
            <v>82112</v>
          </cell>
        </row>
        <row r="136">
          <cell r="A136" t="str">
            <v>82120</v>
          </cell>
        </row>
        <row r="137">
          <cell r="A137" t="str">
            <v>82121</v>
          </cell>
        </row>
        <row r="138">
          <cell r="A138" t="str">
            <v>82130</v>
          </cell>
        </row>
        <row r="139">
          <cell r="A139" t="str">
            <v>82140</v>
          </cell>
        </row>
        <row r="140">
          <cell r="A140" t="str">
            <v>82150</v>
          </cell>
        </row>
        <row r="141">
          <cell r="A141" t="str">
            <v>82160</v>
          </cell>
        </row>
        <row r="142">
          <cell r="A142" t="str">
            <v>82170</v>
          </cell>
        </row>
        <row r="143">
          <cell r="A143" t="str">
            <v>82180</v>
          </cell>
        </row>
        <row r="144">
          <cell r="A144" t="str">
            <v>82190</v>
          </cell>
        </row>
        <row r="145">
          <cell r="A145" t="str">
            <v>82210</v>
          </cell>
        </row>
        <row r="146">
          <cell r="A146" t="str">
            <v>82220</v>
          </cell>
        </row>
        <row r="147">
          <cell r="A147" t="str">
            <v>82230</v>
          </cell>
        </row>
        <row r="148">
          <cell r="A148" t="str">
            <v>82310</v>
          </cell>
        </row>
        <row r="149">
          <cell r="A149" t="str">
            <v>82311</v>
          </cell>
        </row>
        <row r="150">
          <cell r="A150" t="str">
            <v>82312</v>
          </cell>
        </row>
        <row r="151">
          <cell r="A151" t="str">
            <v>82313</v>
          </cell>
        </row>
        <row r="152">
          <cell r="A152" t="str">
            <v>82321</v>
          </cell>
        </row>
        <row r="153">
          <cell r="A153" t="str">
            <v>82322</v>
          </cell>
        </row>
        <row r="154">
          <cell r="A154" t="str">
            <v>82323</v>
          </cell>
        </row>
        <row r="155">
          <cell r="A155" t="str">
            <v>82324</v>
          </cell>
        </row>
        <row r="156">
          <cell r="A156" t="str">
            <v>82330</v>
          </cell>
        </row>
        <row r="157">
          <cell r="A157" t="str">
            <v>82340</v>
          </cell>
        </row>
        <row r="158">
          <cell r="A158" t="str">
            <v>82341</v>
          </cell>
        </row>
        <row r="159">
          <cell r="A159" t="str">
            <v>82350</v>
          </cell>
        </row>
        <row r="160">
          <cell r="A160" t="str">
            <v>82401</v>
          </cell>
        </row>
        <row r="161">
          <cell r="A161" t="str">
            <v>82402</v>
          </cell>
        </row>
        <row r="162">
          <cell r="A162" t="str">
            <v>82403</v>
          </cell>
        </row>
        <row r="163">
          <cell r="A163" t="str">
            <v>82404</v>
          </cell>
        </row>
        <row r="164">
          <cell r="A164" t="str">
            <v>82405</v>
          </cell>
        </row>
        <row r="165">
          <cell r="A165" t="str">
            <v>82406</v>
          </cell>
        </row>
        <row r="166">
          <cell r="A166" t="str">
            <v>82410</v>
          </cell>
        </row>
        <row r="167">
          <cell r="A167" t="str">
            <v>82510</v>
          </cell>
        </row>
        <row r="168">
          <cell r="A168" t="str">
            <v>82520</v>
          </cell>
        </row>
        <row r="169">
          <cell r="A169" t="str">
            <v>82530</v>
          </cell>
        </row>
        <row r="170">
          <cell r="A170" t="str">
            <v>82610</v>
          </cell>
        </row>
        <row r="171">
          <cell r="A171" t="str">
            <v>82620</v>
          </cell>
        </row>
        <row r="172">
          <cell r="A172" t="str">
            <v>83100</v>
          </cell>
        </row>
        <row r="173">
          <cell r="A173" t="str">
            <v>83101</v>
          </cell>
        </row>
        <row r="174">
          <cell r="A174" t="str">
            <v>83102</v>
          </cell>
        </row>
        <row r="175">
          <cell r="A175" t="str">
            <v>83110</v>
          </cell>
        </row>
        <row r="176">
          <cell r="A176" t="str">
            <v>83111</v>
          </cell>
        </row>
        <row r="177">
          <cell r="A177" t="str">
            <v>83112</v>
          </cell>
        </row>
        <row r="178">
          <cell r="A178" t="str">
            <v>83113</v>
          </cell>
        </row>
        <row r="179">
          <cell r="A179" t="str">
            <v>83114</v>
          </cell>
        </row>
        <row r="180">
          <cell r="A180" t="str">
            <v>83115</v>
          </cell>
        </row>
        <row r="181">
          <cell r="A181" t="str">
            <v>83120</v>
          </cell>
        </row>
        <row r="182">
          <cell r="A182" t="str">
            <v>83121</v>
          </cell>
        </row>
        <row r="183">
          <cell r="A183" t="str">
            <v>83122</v>
          </cell>
        </row>
        <row r="184">
          <cell r="A184" t="str">
            <v>83123</v>
          </cell>
        </row>
        <row r="185">
          <cell r="A185" t="str">
            <v>83124</v>
          </cell>
        </row>
        <row r="186">
          <cell r="A186" t="str">
            <v>83125</v>
          </cell>
        </row>
        <row r="187">
          <cell r="A187" t="str">
            <v>83130</v>
          </cell>
        </row>
        <row r="188">
          <cell r="A188" t="str">
            <v>83131</v>
          </cell>
        </row>
        <row r="189">
          <cell r="A189" t="str">
            <v>83132</v>
          </cell>
        </row>
        <row r="190">
          <cell r="A190" t="str">
            <v>83133</v>
          </cell>
        </row>
        <row r="191">
          <cell r="A191" t="str">
            <v>83134</v>
          </cell>
        </row>
        <row r="192">
          <cell r="A192" t="str">
            <v>83140</v>
          </cell>
        </row>
        <row r="193">
          <cell r="A193" t="str">
            <v>83141</v>
          </cell>
        </row>
        <row r="194">
          <cell r="A194" t="str">
            <v>83142</v>
          </cell>
        </row>
        <row r="195">
          <cell r="A195" t="str">
            <v>83143</v>
          </cell>
        </row>
        <row r="196">
          <cell r="A196" t="str">
            <v>83144</v>
          </cell>
        </row>
        <row r="197">
          <cell r="A197" t="str">
            <v>83145</v>
          </cell>
        </row>
        <row r="198">
          <cell r="A198" t="str">
            <v>83146</v>
          </cell>
        </row>
        <row r="199">
          <cell r="A199" t="str">
            <v>83147</v>
          </cell>
        </row>
        <row r="200">
          <cell r="A200" t="str">
            <v>83150</v>
          </cell>
        </row>
        <row r="201">
          <cell r="A201" t="str">
            <v>83151</v>
          </cell>
        </row>
        <row r="202">
          <cell r="A202" t="str">
            <v>83152</v>
          </cell>
        </row>
        <row r="203">
          <cell r="A203" t="str">
            <v>83153</v>
          </cell>
        </row>
        <row r="204">
          <cell r="A204" t="str">
            <v>83161</v>
          </cell>
        </row>
        <row r="205">
          <cell r="A205" t="str">
            <v>83200</v>
          </cell>
        </row>
        <row r="206">
          <cell r="A206" t="str">
            <v>83201</v>
          </cell>
        </row>
        <row r="207">
          <cell r="A207" t="str">
            <v>83210</v>
          </cell>
        </row>
        <row r="208">
          <cell r="A208" t="str">
            <v>83211</v>
          </cell>
        </row>
        <row r="209">
          <cell r="A209" t="str">
            <v>83212</v>
          </cell>
        </row>
        <row r="210">
          <cell r="A210" t="str">
            <v>83220</v>
          </cell>
        </row>
        <row r="211">
          <cell r="A211" t="str">
            <v>83221</v>
          </cell>
        </row>
        <row r="212">
          <cell r="A212" t="str">
            <v>83222</v>
          </cell>
        </row>
        <row r="213">
          <cell r="A213" t="str">
            <v>83223</v>
          </cell>
        </row>
        <row r="214">
          <cell r="A214" t="str">
            <v>83224</v>
          </cell>
        </row>
        <row r="215">
          <cell r="A215" t="str">
            <v>83225</v>
          </cell>
        </row>
        <row r="216">
          <cell r="A216" t="str">
            <v>83226</v>
          </cell>
        </row>
        <row r="217">
          <cell r="A217" t="str">
            <v>83230</v>
          </cell>
        </row>
        <row r="218">
          <cell r="A218" t="str">
            <v>83232</v>
          </cell>
        </row>
        <row r="219">
          <cell r="A219" t="str">
            <v>83240</v>
          </cell>
        </row>
        <row r="220">
          <cell r="A220" t="str">
            <v>83250</v>
          </cell>
        </row>
        <row r="221">
          <cell r="A221" t="str">
            <v>84000</v>
          </cell>
        </row>
        <row r="222">
          <cell r="A222" t="str">
            <v>84100</v>
          </cell>
        </row>
        <row r="223">
          <cell r="A223" t="str">
            <v>84110</v>
          </cell>
        </row>
        <row r="224">
          <cell r="A224" t="str">
            <v>84111</v>
          </cell>
        </row>
        <row r="225">
          <cell r="A225" t="str">
            <v>84112</v>
          </cell>
        </row>
        <row r="226">
          <cell r="A226" t="str">
            <v>84120</v>
          </cell>
        </row>
        <row r="227">
          <cell r="A227" t="str">
            <v>84121</v>
          </cell>
        </row>
        <row r="228">
          <cell r="A228" t="str">
            <v>84122</v>
          </cell>
        </row>
        <row r="229">
          <cell r="A229" t="str">
            <v>84123</v>
          </cell>
        </row>
        <row r="230">
          <cell r="A230" t="str">
            <v>84130</v>
          </cell>
        </row>
        <row r="231">
          <cell r="A231" t="str">
            <v>84131</v>
          </cell>
        </row>
        <row r="232">
          <cell r="A232" t="str">
            <v>84140</v>
          </cell>
        </row>
        <row r="233">
          <cell r="A233" t="str">
            <v>84141</v>
          </cell>
        </row>
        <row r="234">
          <cell r="A234" t="str">
            <v>84150</v>
          </cell>
        </row>
        <row r="235">
          <cell r="A235" t="str">
            <v>84151</v>
          </cell>
        </row>
        <row r="236">
          <cell r="A236" t="str">
            <v>84200</v>
          </cell>
        </row>
        <row r="237">
          <cell r="A237" t="str">
            <v>84210</v>
          </cell>
        </row>
        <row r="238">
          <cell r="A238" t="str">
            <v>84220</v>
          </cell>
        </row>
        <row r="239">
          <cell r="A239" t="str">
            <v>84230</v>
          </cell>
        </row>
        <row r="240">
          <cell r="A240" t="str">
            <v>84240</v>
          </cell>
        </row>
        <row r="241">
          <cell r="A241" t="str">
            <v>84250</v>
          </cell>
        </row>
        <row r="242">
          <cell r="A242" t="str">
            <v>84260</v>
          </cell>
        </row>
        <row r="243">
          <cell r="A243" t="str">
            <v>84300</v>
          </cell>
        </row>
        <row r="244">
          <cell r="A244" t="str">
            <v>84311</v>
          </cell>
        </row>
        <row r="245">
          <cell r="A245" t="str">
            <v>84312</v>
          </cell>
        </row>
        <row r="246">
          <cell r="A246" t="str">
            <v>84321</v>
          </cell>
        </row>
        <row r="247">
          <cell r="A247" t="str">
            <v>84322</v>
          </cell>
        </row>
        <row r="248">
          <cell r="A248" t="str">
            <v>84330</v>
          </cell>
        </row>
        <row r="249">
          <cell r="A249" t="str">
            <v>84340</v>
          </cell>
        </row>
        <row r="250">
          <cell r="A250" t="str">
            <v>84400</v>
          </cell>
        </row>
        <row r="251">
          <cell r="A251" t="str">
            <v>84410</v>
          </cell>
        </row>
        <row r="252">
          <cell r="A252" t="str">
            <v>84411</v>
          </cell>
        </row>
        <row r="253">
          <cell r="A253" t="str">
            <v>84412</v>
          </cell>
        </row>
        <row r="254">
          <cell r="A254" t="str">
            <v>84420</v>
          </cell>
        </row>
        <row r="255">
          <cell r="A255" t="str">
            <v>84430</v>
          </cell>
        </row>
        <row r="256">
          <cell r="A256" t="str">
            <v>84440</v>
          </cell>
        </row>
        <row r="257">
          <cell r="A257" t="str">
            <v>84450</v>
          </cell>
        </row>
        <row r="258">
          <cell r="A258" t="str">
            <v>84451</v>
          </cell>
        </row>
        <row r="259">
          <cell r="A259" t="str">
            <v>84452</v>
          </cell>
        </row>
        <row r="260">
          <cell r="A260" t="str">
            <v>84453</v>
          </cell>
        </row>
        <row r="261">
          <cell r="A261" t="str">
            <v>84454</v>
          </cell>
        </row>
        <row r="262">
          <cell r="A262" t="str">
            <v>84460</v>
          </cell>
        </row>
        <row r="263">
          <cell r="A263" t="str">
            <v>84461</v>
          </cell>
        </row>
        <row r="264">
          <cell r="A264" t="str">
            <v>84462</v>
          </cell>
        </row>
        <row r="265">
          <cell r="A265" t="str">
            <v>84463</v>
          </cell>
        </row>
        <row r="266">
          <cell r="A266" t="str">
            <v>84464</v>
          </cell>
        </row>
        <row r="267">
          <cell r="A267" t="str">
            <v>84511</v>
          </cell>
        </row>
        <row r="268">
          <cell r="A268" t="str">
            <v>84512</v>
          </cell>
        </row>
        <row r="269">
          <cell r="A269" t="str">
            <v>84513</v>
          </cell>
        </row>
        <row r="270">
          <cell r="A270" t="str">
            <v>84611</v>
          </cell>
        </row>
        <row r="271">
          <cell r="A271" t="str">
            <v>84612</v>
          </cell>
        </row>
        <row r="272">
          <cell r="A272" t="str">
            <v>84613</v>
          </cell>
        </row>
        <row r="273">
          <cell r="A273" t="str">
            <v>84614</v>
          </cell>
        </row>
        <row r="274">
          <cell r="A274" t="str">
            <v>84990</v>
          </cell>
        </row>
        <row r="275">
          <cell r="A275" t="str">
            <v>84991</v>
          </cell>
        </row>
        <row r="276">
          <cell r="A276" t="str">
            <v>84992</v>
          </cell>
        </row>
        <row r="277">
          <cell r="A277" t="str">
            <v>84993</v>
          </cell>
        </row>
        <row r="278">
          <cell r="A278" t="str">
            <v>84994</v>
          </cell>
        </row>
        <row r="279">
          <cell r="A279" t="str">
            <v>84995</v>
          </cell>
        </row>
        <row r="280">
          <cell r="A280" t="str">
            <v>84996</v>
          </cell>
        </row>
        <row r="281">
          <cell r="A281" t="str">
            <v>84997</v>
          </cell>
        </row>
        <row r="282">
          <cell r="A282" t="str">
            <v>84998</v>
          </cell>
        </row>
        <row r="283">
          <cell r="A283" t="str">
            <v>84999</v>
          </cell>
        </row>
        <row r="284">
          <cell r="A284" t="str">
            <v>85000</v>
          </cell>
        </row>
        <row r="285">
          <cell r="A285" t="str">
            <v>85100</v>
          </cell>
        </row>
        <row r="286">
          <cell r="A286" t="str">
            <v>85110</v>
          </cell>
        </row>
        <row r="287">
          <cell r="A287" t="str">
            <v>85111</v>
          </cell>
        </row>
        <row r="288">
          <cell r="A288" t="str">
            <v>85112</v>
          </cell>
        </row>
        <row r="289">
          <cell r="A289" t="str">
            <v>85113</v>
          </cell>
        </row>
        <row r="290">
          <cell r="A290" t="str">
            <v>85114</v>
          </cell>
        </row>
        <row r="291">
          <cell r="A291" t="str">
            <v>85115</v>
          </cell>
        </row>
        <row r="292">
          <cell r="A292" t="str">
            <v>85116</v>
          </cell>
        </row>
        <row r="293">
          <cell r="A293" t="str">
            <v>85120</v>
          </cell>
        </row>
        <row r="294">
          <cell r="A294" t="str">
            <v>85121</v>
          </cell>
        </row>
        <row r="295">
          <cell r="A295" t="str">
            <v>85122</v>
          </cell>
        </row>
        <row r="296">
          <cell r="A296" t="str">
            <v>85130</v>
          </cell>
        </row>
        <row r="297">
          <cell r="A297" t="str">
            <v>85131</v>
          </cell>
        </row>
        <row r="298">
          <cell r="A298" t="str">
            <v>85132</v>
          </cell>
        </row>
        <row r="299">
          <cell r="A299" t="str">
            <v>85133</v>
          </cell>
        </row>
        <row r="300">
          <cell r="A300" t="str">
            <v>85134</v>
          </cell>
        </row>
        <row r="301">
          <cell r="A301" t="str">
            <v>85135</v>
          </cell>
        </row>
        <row r="302">
          <cell r="A302" t="str">
            <v>85140</v>
          </cell>
        </row>
        <row r="303">
          <cell r="A303" t="str">
            <v>85141</v>
          </cell>
        </row>
        <row r="304">
          <cell r="A304" t="str">
            <v>85142</v>
          </cell>
        </row>
        <row r="305">
          <cell r="A305" t="str">
            <v>85150</v>
          </cell>
        </row>
        <row r="306">
          <cell r="A306" t="str">
            <v>85151</v>
          </cell>
        </row>
        <row r="307">
          <cell r="A307" t="str">
            <v>85152</v>
          </cell>
        </row>
        <row r="308">
          <cell r="A308" t="str">
            <v>85153</v>
          </cell>
        </row>
        <row r="309">
          <cell r="A309" t="str">
            <v>85160</v>
          </cell>
        </row>
        <row r="310">
          <cell r="A310" t="str">
            <v>85161</v>
          </cell>
        </row>
        <row r="311">
          <cell r="A311" t="str">
            <v>85162</v>
          </cell>
        </row>
        <row r="312">
          <cell r="A312" t="str">
            <v>85163</v>
          </cell>
        </row>
        <row r="313">
          <cell r="A313" t="str">
            <v>85164</v>
          </cell>
        </row>
        <row r="314">
          <cell r="A314" t="str">
            <v>85165</v>
          </cell>
        </row>
        <row r="315">
          <cell r="A315" t="str">
            <v>85166</v>
          </cell>
        </row>
        <row r="316">
          <cell r="A316" t="str">
            <v>85170</v>
          </cell>
        </row>
        <row r="317">
          <cell r="A317" t="str">
            <v>85171</v>
          </cell>
        </row>
        <row r="318">
          <cell r="A318" t="str">
            <v>85172</v>
          </cell>
        </row>
        <row r="319">
          <cell r="A319" t="str">
            <v>85180</v>
          </cell>
        </row>
        <row r="320">
          <cell r="A320" t="str">
            <v>85181</v>
          </cell>
        </row>
        <row r="321">
          <cell r="A321" t="str">
            <v>85900</v>
          </cell>
        </row>
        <row r="322">
          <cell r="A322" t="str">
            <v>86110</v>
          </cell>
        </row>
        <row r="323">
          <cell r="A323" t="str">
            <v>86120</v>
          </cell>
        </row>
        <row r="324">
          <cell r="A324" t="str">
            <v>86130</v>
          </cell>
        </row>
        <row r="325">
          <cell r="A325" t="str">
            <v>86140</v>
          </cell>
        </row>
        <row r="326">
          <cell r="A326" t="str">
            <v>86210</v>
          </cell>
        </row>
        <row r="327">
          <cell r="A327" t="str">
            <v>86220</v>
          </cell>
        </row>
        <row r="328">
          <cell r="A328" t="str">
            <v>86230</v>
          </cell>
        </row>
        <row r="329">
          <cell r="A329" t="str">
            <v>86240</v>
          </cell>
        </row>
        <row r="330">
          <cell r="A330" t="str">
            <v>86250</v>
          </cell>
        </row>
        <row r="331">
          <cell r="A331" t="str">
            <v>86310</v>
          </cell>
        </row>
        <row r="332">
          <cell r="A332" t="str">
            <v>86320</v>
          </cell>
        </row>
        <row r="333">
          <cell r="A333" t="str">
            <v>86330</v>
          </cell>
        </row>
        <row r="334">
          <cell r="A334" t="str">
            <v>86340</v>
          </cell>
        </row>
        <row r="335">
          <cell r="A335" t="str">
            <v>86350</v>
          </cell>
        </row>
        <row r="336">
          <cell r="A336" t="str">
            <v>86360</v>
          </cell>
        </row>
        <row r="337">
          <cell r="A337" t="str">
            <v>86410</v>
          </cell>
        </row>
        <row r="338">
          <cell r="A338" t="str">
            <v>86420</v>
          </cell>
        </row>
        <row r="339">
          <cell r="A339" t="str">
            <v>86430</v>
          </cell>
        </row>
        <row r="340">
          <cell r="A340" t="str">
            <v>86510</v>
          </cell>
        </row>
        <row r="341">
          <cell r="A341" t="str">
            <v>86520</v>
          </cell>
        </row>
        <row r="342">
          <cell r="A342" t="str">
            <v>86521</v>
          </cell>
        </row>
        <row r="343">
          <cell r="A343" t="str">
            <v>86522</v>
          </cell>
        </row>
        <row r="344">
          <cell r="A344" t="str">
            <v>86523</v>
          </cell>
        </row>
        <row r="345">
          <cell r="A345" t="str">
            <v>86610</v>
          </cell>
        </row>
        <row r="346">
          <cell r="A346" t="str">
            <v>86911</v>
          </cell>
        </row>
        <row r="347">
          <cell r="A347" t="str">
            <v>86912</v>
          </cell>
        </row>
        <row r="348">
          <cell r="A348" t="str">
            <v>86913</v>
          </cell>
        </row>
        <row r="349">
          <cell r="A349" t="str">
            <v>86914</v>
          </cell>
        </row>
        <row r="350">
          <cell r="A350" t="str">
            <v>86921</v>
          </cell>
        </row>
        <row r="351">
          <cell r="A351" t="str">
            <v>86922</v>
          </cell>
        </row>
        <row r="352">
          <cell r="A352" t="str">
            <v>86931</v>
          </cell>
        </row>
        <row r="353">
          <cell r="A353" t="str">
            <v>86932</v>
          </cell>
        </row>
        <row r="354">
          <cell r="A354" t="str">
            <v>86933</v>
          </cell>
        </row>
        <row r="355">
          <cell r="A355" t="str">
            <v>86941</v>
          </cell>
        </row>
        <row r="356">
          <cell r="A356" t="str">
            <v>86950</v>
          </cell>
        </row>
        <row r="357">
          <cell r="A357" t="str">
            <v>86951</v>
          </cell>
        </row>
      </sheetData>
      <sheetData sheetId="7">
        <row r="3">
          <cell r="A3" t="str">
            <v>000</v>
          </cell>
        </row>
        <row r="4">
          <cell r="A4" t="str">
            <v>001</v>
          </cell>
        </row>
        <row r="5">
          <cell r="A5" t="str">
            <v>002</v>
          </cell>
        </row>
        <row r="6">
          <cell r="A6" t="str">
            <v>003</v>
          </cell>
        </row>
        <row r="7">
          <cell r="A7" t="str">
            <v>004</v>
          </cell>
        </row>
        <row r="8">
          <cell r="A8" t="str">
            <v>005</v>
          </cell>
        </row>
        <row r="9">
          <cell r="A9" t="str">
            <v>007</v>
          </cell>
        </row>
        <row r="10">
          <cell r="A10" t="str">
            <v>008</v>
          </cell>
        </row>
        <row r="11">
          <cell r="A11" t="str">
            <v>009</v>
          </cell>
        </row>
        <row r="12">
          <cell r="A12" t="str">
            <v>010</v>
          </cell>
        </row>
        <row r="13">
          <cell r="A13" t="str">
            <v>021</v>
          </cell>
        </row>
        <row r="14">
          <cell r="A14" t="str">
            <v>037</v>
          </cell>
        </row>
        <row r="15">
          <cell r="A15" t="str">
            <v>061</v>
          </cell>
        </row>
        <row r="16">
          <cell r="A16" t="str">
            <v>062</v>
          </cell>
        </row>
        <row r="17">
          <cell r="A17" t="str">
            <v>063</v>
          </cell>
        </row>
        <row r="18">
          <cell r="A18" t="str">
            <v>064</v>
          </cell>
        </row>
        <row r="19">
          <cell r="A19" t="str">
            <v>065</v>
          </cell>
        </row>
        <row r="20">
          <cell r="A20" t="str">
            <v>081</v>
          </cell>
        </row>
        <row r="21">
          <cell r="A21" t="str">
            <v>082</v>
          </cell>
        </row>
        <row r="22">
          <cell r="A22" t="str">
            <v>083</v>
          </cell>
        </row>
        <row r="23">
          <cell r="A23" t="str">
            <v>091</v>
          </cell>
        </row>
        <row r="24">
          <cell r="A24" t="str">
            <v>092</v>
          </cell>
        </row>
        <row r="25">
          <cell r="A25" t="str">
            <v>093</v>
          </cell>
        </row>
        <row r="26">
          <cell r="A26" t="str">
            <v>094</v>
          </cell>
        </row>
        <row r="27">
          <cell r="A27" t="str">
            <v>095</v>
          </cell>
        </row>
        <row r="28">
          <cell r="A28" t="str">
            <v>096</v>
          </cell>
        </row>
        <row r="29">
          <cell r="A29" t="str">
            <v>097</v>
          </cell>
        </row>
        <row r="30">
          <cell r="A30" t="str">
            <v>098</v>
          </cell>
        </row>
        <row r="31">
          <cell r="A31" t="str">
            <v>099</v>
          </cell>
        </row>
        <row r="32">
          <cell r="A32" t="str">
            <v>101</v>
          </cell>
        </row>
        <row r="33">
          <cell r="A33" t="str">
            <v>102</v>
          </cell>
        </row>
        <row r="34">
          <cell r="A34" t="str">
            <v>103</v>
          </cell>
        </row>
        <row r="35">
          <cell r="A35" t="str">
            <v>104</v>
          </cell>
        </row>
        <row r="36">
          <cell r="A36" t="str">
            <v>105</v>
          </cell>
        </row>
        <row r="37">
          <cell r="A37" t="str">
            <v>107</v>
          </cell>
        </row>
        <row r="38">
          <cell r="A38" t="str">
            <v>108</v>
          </cell>
        </row>
        <row r="39">
          <cell r="A39" t="str">
            <v>109</v>
          </cell>
        </row>
        <row r="40">
          <cell r="A40" t="str">
            <v>110</v>
          </cell>
        </row>
        <row r="41">
          <cell r="A41" t="str">
            <v>111</v>
          </cell>
        </row>
        <row r="42">
          <cell r="A42" t="str">
            <v>112</v>
          </cell>
        </row>
        <row r="43">
          <cell r="A43" t="str">
            <v>113</v>
          </cell>
        </row>
        <row r="44">
          <cell r="A44" t="str">
            <v>114</v>
          </cell>
        </row>
        <row r="45">
          <cell r="A45" t="str">
            <v>115</v>
          </cell>
        </row>
        <row r="46">
          <cell r="A46" t="str">
            <v>116</v>
          </cell>
        </row>
        <row r="47">
          <cell r="A47" t="str">
            <v>117</v>
          </cell>
        </row>
        <row r="48">
          <cell r="A48" t="str">
            <v>118</v>
          </cell>
        </row>
        <row r="49">
          <cell r="A49" t="str">
            <v>119</v>
          </cell>
        </row>
        <row r="50">
          <cell r="A50" t="str">
            <v>120</v>
          </cell>
        </row>
        <row r="51">
          <cell r="A51" t="str">
            <v>121</v>
          </cell>
        </row>
        <row r="52">
          <cell r="A52" t="str">
            <v>122</v>
          </cell>
        </row>
        <row r="53">
          <cell r="A53" t="str">
            <v>123</v>
          </cell>
        </row>
        <row r="54">
          <cell r="A54" t="str">
            <v>141</v>
          </cell>
        </row>
        <row r="55">
          <cell r="A55" t="str">
            <v>142</v>
          </cell>
        </row>
        <row r="56">
          <cell r="A56" t="str">
            <v>143</v>
          </cell>
        </row>
        <row r="57">
          <cell r="A57" t="str">
            <v>144</v>
          </cell>
        </row>
        <row r="58">
          <cell r="A58" t="str">
            <v>145</v>
          </cell>
        </row>
        <row r="59">
          <cell r="A59" t="str">
            <v>181</v>
          </cell>
        </row>
        <row r="60">
          <cell r="A60" t="str">
            <v>182</v>
          </cell>
        </row>
        <row r="61">
          <cell r="A61" t="str">
            <v>183</v>
          </cell>
        </row>
        <row r="62">
          <cell r="A62" t="str">
            <v>184</v>
          </cell>
        </row>
        <row r="63">
          <cell r="A63" t="str">
            <v>185</v>
          </cell>
        </row>
        <row r="64">
          <cell r="A64" t="str">
            <v>186</v>
          </cell>
        </row>
        <row r="65">
          <cell r="A65" t="str">
            <v>187</v>
          </cell>
        </row>
        <row r="66">
          <cell r="A66" t="str">
            <v>188</v>
          </cell>
        </row>
        <row r="67">
          <cell r="A67" t="str">
            <v>189</v>
          </cell>
        </row>
        <row r="68">
          <cell r="A68" t="str">
            <v>190</v>
          </cell>
        </row>
        <row r="69">
          <cell r="A69" t="str">
            <v>191</v>
          </cell>
        </row>
        <row r="70">
          <cell r="A70" t="str">
            <v>210</v>
          </cell>
        </row>
        <row r="71">
          <cell r="A71" t="str">
            <v>211</v>
          </cell>
        </row>
        <row r="72">
          <cell r="A72" t="str">
            <v>211</v>
          </cell>
        </row>
        <row r="73">
          <cell r="A73" t="str">
            <v>212</v>
          </cell>
        </row>
        <row r="74">
          <cell r="A74" t="str">
            <v>213</v>
          </cell>
        </row>
        <row r="75">
          <cell r="A75" t="str">
            <v>214</v>
          </cell>
        </row>
        <row r="76">
          <cell r="A76" t="str">
            <v>215</v>
          </cell>
        </row>
        <row r="77">
          <cell r="A77" t="str">
            <v>216</v>
          </cell>
        </row>
        <row r="78">
          <cell r="A78" t="str">
            <v>217</v>
          </cell>
        </row>
        <row r="79">
          <cell r="A79" t="str">
            <v>218</v>
          </cell>
        </row>
        <row r="80">
          <cell r="A80" t="str">
            <v>219</v>
          </cell>
        </row>
        <row r="81">
          <cell r="A81" t="str">
            <v>220</v>
          </cell>
        </row>
        <row r="82">
          <cell r="A82" t="str">
            <v>221</v>
          </cell>
        </row>
        <row r="83">
          <cell r="A83" t="str">
            <v>222</v>
          </cell>
        </row>
        <row r="84">
          <cell r="A84" t="str">
            <v>223</v>
          </cell>
        </row>
        <row r="85">
          <cell r="A85" t="str">
            <v>224</v>
          </cell>
        </row>
        <row r="86">
          <cell r="A86" t="str">
            <v>225</v>
          </cell>
        </row>
        <row r="87">
          <cell r="A87" t="str">
            <v>226</v>
          </cell>
        </row>
        <row r="88">
          <cell r="A88" t="str">
            <v>227</v>
          </cell>
        </row>
        <row r="89">
          <cell r="A89" t="str">
            <v>228</v>
          </cell>
        </row>
        <row r="90">
          <cell r="A90" t="str">
            <v>229</v>
          </cell>
        </row>
        <row r="91">
          <cell r="A91" t="str">
            <v>230</v>
          </cell>
        </row>
        <row r="92">
          <cell r="A92" t="str">
            <v>231</v>
          </cell>
        </row>
        <row r="93">
          <cell r="A93" t="str">
            <v>232</v>
          </cell>
        </row>
        <row r="94">
          <cell r="A94" t="str">
            <v>233</v>
          </cell>
        </row>
        <row r="95">
          <cell r="A95" t="str">
            <v>234</v>
          </cell>
        </row>
        <row r="96">
          <cell r="A96" t="str">
            <v>235</v>
          </cell>
        </row>
        <row r="97">
          <cell r="A97" t="str">
            <v>236</v>
          </cell>
        </row>
        <row r="98">
          <cell r="A98" t="str">
            <v>281</v>
          </cell>
        </row>
        <row r="99">
          <cell r="A99" t="str">
            <v>282</v>
          </cell>
        </row>
        <row r="100">
          <cell r="A100" t="str">
            <v>283</v>
          </cell>
        </row>
        <row r="101">
          <cell r="A101" t="str">
            <v>284</v>
          </cell>
        </row>
        <row r="102">
          <cell r="A102" t="str">
            <v>285</v>
          </cell>
        </row>
        <row r="103">
          <cell r="A103" t="str">
            <v>286</v>
          </cell>
        </row>
        <row r="104">
          <cell r="A104" t="str">
            <v>287</v>
          </cell>
        </row>
        <row r="105">
          <cell r="A105" t="str">
            <v>288</v>
          </cell>
        </row>
        <row r="106">
          <cell r="A106" t="str">
            <v>289</v>
          </cell>
        </row>
        <row r="107">
          <cell r="A107" t="str">
            <v>290</v>
          </cell>
        </row>
        <row r="108">
          <cell r="A108" t="str">
            <v>291</v>
          </cell>
        </row>
        <row r="109">
          <cell r="A109" t="str">
            <v>292</v>
          </cell>
        </row>
        <row r="110">
          <cell r="A110" t="str">
            <v>293</v>
          </cell>
        </row>
        <row r="111">
          <cell r="A111" t="str">
            <v>294</v>
          </cell>
        </row>
        <row r="112">
          <cell r="A112" t="str">
            <v>295</v>
          </cell>
        </row>
        <row r="113">
          <cell r="A113" t="str">
            <v>296</v>
          </cell>
        </row>
        <row r="114">
          <cell r="A114" t="str">
            <v>297</v>
          </cell>
        </row>
        <row r="115">
          <cell r="A115" t="str">
            <v>298</v>
          </cell>
        </row>
        <row r="116">
          <cell r="A116" t="str">
            <v>299</v>
          </cell>
        </row>
        <row r="117">
          <cell r="A117" t="str">
            <v>300</v>
          </cell>
        </row>
        <row r="118">
          <cell r="A118" t="str">
            <v>301</v>
          </cell>
        </row>
        <row r="119">
          <cell r="A119" t="str">
            <v>302</v>
          </cell>
        </row>
        <row r="120">
          <cell r="A120" t="str">
            <v>303</v>
          </cell>
        </row>
        <row r="121">
          <cell r="A121" t="str">
            <v>304</v>
          </cell>
        </row>
        <row r="122">
          <cell r="A122" t="str">
            <v>305</v>
          </cell>
        </row>
        <row r="123">
          <cell r="A123" t="str">
            <v>310</v>
          </cell>
        </row>
        <row r="124">
          <cell r="A124" t="str">
            <v>312</v>
          </cell>
        </row>
        <row r="125">
          <cell r="A125" t="str">
            <v>313</v>
          </cell>
        </row>
        <row r="126">
          <cell r="A126" t="str">
            <v>314</v>
          </cell>
        </row>
        <row r="127">
          <cell r="A127" t="str">
            <v>315</v>
          </cell>
        </row>
        <row r="128">
          <cell r="A128" t="str">
            <v>317</v>
          </cell>
        </row>
        <row r="129">
          <cell r="A129" t="str">
            <v>318</v>
          </cell>
        </row>
        <row r="130">
          <cell r="A130" t="str">
            <v>319</v>
          </cell>
        </row>
        <row r="131">
          <cell r="A131" t="str">
            <v>321</v>
          </cell>
        </row>
        <row r="132">
          <cell r="A132" t="str">
            <v>322</v>
          </cell>
        </row>
        <row r="133">
          <cell r="A133" t="str">
            <v>323</v>
          </cell>
        </row>
        <row r="134">
          <cell r="A134" t="str">
            <v>324</v>
          </cell>
        </row>
        <row r="135">
          <cell r="A135" t="str">
            <v>325</v>
          </cell>
        </row>
        <row r="136">
          <cell r="A136" t="str">
            <v>326</v>
          </cell>
        </row>
        <row r="137">
          <cell r="A137" t="str">
            <v>327</v>
          </cell>
        </row>
        <row r="138">
          <cell r="A138" t="str">
            <v>328</v>
          </cell>
        </row>
        <row r="139">
          <cell r="A139" t="str">
            <v>329</v>
          </cell>
        </row>
        <row r="140">
          <cell r="A140" t="str">
            <v>330</v>
          </cell>
        </row>
        <row r="141">
          <cell r="A141" t="str">
            <v>331</v>
          </cell>
        </row>
        <row r="142">
          <cell r="A142" t="str">
            <v>332</v>
          </cell>
        </row>
        <row r="143">
          <cell r="A143" t="str">
            <v>333</v>
          </cell>
        </row>
        <row r="144">
          <cell r="A144" t="str">
            <v>334</v>
          </cell>
        </row>
        <row r="145">
          <cell r="A145" t="str">
            <v>335</v>
          </cell>
        </row>
        <row r="146">
          <cell r="A146" t="str">
            <v>336</v>
          </cell>
        </row>
        <row r="147">
          <cell r="A147" t="str">
            <v>337</v>
          </cell>
        </row>
        <row r="148">
          <cell r="A148" t="str">
            <v>338</v>
          </cell>
        </row>
        <row r="149">
          <cell r="A149" t="str">
            <v>339</v>
          </cell>
        </row>
        <row r="150">
          <cell r="A150" t="str">
            <v>340</v>
          </cell>
        </row>
        <row r="151">
          <cell r="A151" t="str">
            <v>341</v>
          </cell>
        </row>
        <row r="152">
          <cell r="A152" t="str">
            <v>342</v>
          </cell>
        </row>
        <row r="153">
          <cell r="A153" t="str">
            <v>343</v>
          </cell>
        </row>
        <row r="154">
          <cell r="A154" t="str">
            <v>344</v>
          </cell>
        </row>
        <row r="155">
          <cell r="A155" t="str">
            <v>345</v>
          </cell>
        </row>
        <row r="156">
          <cell r="A156" t="str">
            <v>346</v>
          </cell>
        </row>
        <row r="157">
          <cell r="A157" t="str">
            <v>347</v>
          </cell>
        </row>
        <row r="158">
          <cell r="A158" t="str">
            <v>348</v>
          </cell>
        </row>
        <row r="159">
          <cell r="A159" t="str">
            <v>349</v>
          </cell>
        </row>
        <row r="160">
          <cell r="A160" t="str">
            <v>350</v>
          </cell>
        </row>
        <row r="161">
          <cell r="A161" t="str">
            <v>351</v>
          </cell>
        </row>
        <row r="162">
          <cell r="A162" t="str">
            <v>352</v>
          </cell>
        </row>
        <row r="163">
          <cell r="A163" t="str">
            <v>353</v>
          </cell>
        </row>
        <row r="164">
          <cell r="A164" t="str">
            <v>354</v>
          </cell>
        </row>
        <row r="165">
          <cell r="A165" t="str">
            <v>355</v>
          </cell>
        </row>
        <row r="166">
          <cell r="A166" t="str">
            <v>356</v>
          </cell>
        </row>
        <row r="167">
          <cell r="A167" t="str">
            <v>357</v>
          </cell>
        </row>
        <row r="168">
          <cell r="A168" t="str">
            <v>358</v>
          </cell>
        </row>
        <row r="169">
          <cell r="A169" t="str">
            <v>359</v>
          </cell>
        </row>
        <row r="170">
          <cell r="A170" t="str">
            <v>360</v>
          </cell>
        </row>
        <row r="171">
          <cell r="A171" t="str">
            <v>361</v>
          </cell>
        </row>
        <row r="172">
          <cell r="A172" t="str">
            <v>362</v>
          </cell>
        </row>
        <row r="173">
          <cell r="A173" t="str">
            <v>363</v>
          </cell>
        </row>
        <row r="174">
          <cell r="A174" t="str">
            <v>364</v>
          </cell>
        </row>
        <row r="175">
          <cell r="A175" t="str">
            <v>365</v>
          </cell>
        </row>
        <row r="176">
          <cell r="A176" t="str">
            <v>366</v>
          </cell>
        </row>
        <row r="177">
          <cell r="A177" t="str">
            <v>367</v>
          </cell>
        </row>
        <row r="178">
          <cell r="A178" t="str">
            <v>368</v>
          </cell>
        </row>
        <row r="179">
          <cell r="A179" t="str">
            <v>369</v>
          </cell>
        </row>
        <row r="180">
          <cell r="A180" t="str">
            <v>370</v>
          </cell>
        </row>
        <row r="181">
          <cell r="A181" t="str">
            <v>381</v>
          </cell>
        </row>
        <row r="182">
          <cell r="A182" t="str">
            <v>382</v>
          </cell>
        </row>
        <row r="183">
          <cell r="A183" t="str">
            <v>383</v>
          </cell>
        </row>
        <row r="184">
          <cell r="A184" t="str">
            <v>384</v>
          </cell>
        </row>
        <row r="185">
          <cell r="A185" t="str">
            <v>385</v>
          </cell>
        </row>
        <row r="186">
          <cell r="A186" t="str">
            <v>386</v>
          </cell>
        </row>
        <row r="187">
          <cell r="A187" t="str">
            <v>387</v>
          </cell>
        </row>
        <row r="188">
          <cell r="A188" t="str">
            <v>388</v>
          </cell>
        </row>
        <row r="189">
          <cell r="A189" t="str">
            <v>389</v>
          </cell>
        </row>
        <row r="190">
          <cell r="A190" t="str">
            <v>390</v>
          </cell>
        </row>
        <row r="191">
          <cell r="A191" t="str">
            <v>391</v>
          </cell>
        </row>
        <row r="192">
          <cell r="A192" t="str">
            <v>392</v>
          </cell>
        </row>
        <row r="193">
          <cell r="A193" t="str">
            <v>393</v>
          </cell>
        </row>
        <row r="194">
          <cell r="A194" t="str">
            <v>394</v>
          </cell>
        </row>
        <row r="195">
          <cell r="A195" t="str">
            <v>395</v>
          </cell>
        </row>
        <row r="196">
          <cell r="A196" t="str">
            <v>396</v>
          </cell>
        </row>
        <row r="197">
          <cell r="A197" t="str">
            <v>397</v>
          </cell>
        </row>
        <row r="198">
          <cell r="A198" t="str">
            <v>398</v>
          </cell>
        </row>
        <row r="199">
          <cell r="A199" t="str">
            <v>399</v>
          </cell>
        </row>
        <row r="200">
          <cell r="A200" t="str">
            <v>400</v>
          </cell>
        </row>
        <row r="201">
          <cell r="A201" t="str">
            <v>401</v>
          </cell>
        </row>
        <row r="202">
          <cell r="A202" t="str">
            <v>402</v>
          </cell>
        </row>
        <row r="203">
          <cell r="A203" t="str">
            <v>403</v>
          </cell>
        </row>
        <row r="204">
          <cell r="A204" t="str">
            <v>404</v>
          </cell>
        </row>
        <row r="205">
          <cell r="A205" t="str">
            <v>405</v>
          </cell>
        </row>
        <row r="206">
          <cell r="A206" t="str">
            <v>406</v>
          </cell>
        </row>
        <row r="207">
          <cell r="A207" t="str">
            <v>407</v>
          </cell>
        </row>
        <row r="208">
          <cell r="A208" t="str">
            <v>408</v>
          </cell>
        </row>
        <row r="209">
          <cell r="A209" t="str">
            <v>409</v>
          </cell>
        </row>
        <row r="210">
          <cell r="A210" t="str">
            <v>410</v>
          </cell>
        </row>
        <row r="211">
          <cell r="A211" t="str">
            <v>411</v>
          </cell>
        </row>
        <row r="212">
          <cell r="A212" t="str">
            <v>412</v>
          </cell>
        </row>
        <row r="213">
          <cell r="A213" t="str">
            <v>413</v>
          </cell>
        </row>
        <row r="214">
          <cell r="A214" t="str">
            <v>414</v>
          </cell>
        </row>
        <row r="215">
          <cell r="A215" t="str">
            <v>415</v>
          </cell>
        </row>
        <row r="216">
          <cell r="A216" t="str">
            <v>416</v>
          </cell>
        </row>
        <row r="217">
          <cell r="A217" t="str">
            <v>417</v>
          </cell>
        </row>
        <row r="218">
          <cell r="A218" t="str">
            <v>418</v>
          </cell>
        </row>
        <row r="219">
          <cell r="A219" t="str">
            <v>419</v>
          </cell>
        </row>
        <row r="220">
          <cell r="A220" t="str">
            <v>420</v>
          </cell>
        </row>
        <row r="221">
          <cell r="A221" t="str">
            <v>421</v>
          </cell>
        </row>
        <row r="222">
          <cell r="A222" t="str">
            <v>422</v>
          </cell>
        </row>
        <row r="223">
          <cell r="A223" t="str">
            <v>423</v>
          </cell>
        </row>
        <row r="224">
          <cell r="A224" t="str">
            <v>424</v>
          </cell>
        </row>
        <row r="225">
          <cell r="A225" t="str">
            <v>425</v>
          </cell>
        </row>
        <row r="226">
          <cell r="A226" t="str">
            <v>426</v>
          </cell>
        </row>
        <row r="227">
          <cell r="A227" t="str">
            <v>427</v>
          </cell>
        </row>
        <row r="228">
          <cell r="A228" t="str">
            <v>428</v>
          </cell>
        </row>
        <row r="229">
          <cell r="A229" t="str">
            <v>429</v>
          </cell>
        </row>
        <row r="230">
          <cell r="A230" t="str">
            <v>430</v>
          </cell>
        </row>
        <row r="231">
          <cell r="A231" t="str">
            <v>431</v>
          </cell>
        </row>
        <row r="232">
          <cell r="A232" t="str">
            <v>432</v>
          </cell>
        </row>
        <row r="233">
          <cell r="A233" t="str">
            <v>433</v>
          </cell>
        </row>
        <row r="234">
          <cell r="A234" t="str">
            <v>434</v>
          </cell>
        </row>
        <row r="235">
          <cell r="A235" t="str">
            <v>435</v>
          </cell>
        </row>
        <row r="236">
          <cell r="A236" t="str">
            <v>436</v>
          </cell>
        </row>
        <row r="237">
          <cell r="A237" t="str">
            <v>437</v>
          </cell>
        </row>
        <row r="238">
          <cell r="A238" t="str">
            <v>438</v>
          </cell>
        </row>
        <row r="239">
          <cell r="A239" t="str">
            <v>439</v>
          </cell>
        </row>
        <row r="240">
          <cell r="A240" t="str">
            <v>440</v>
          </cell>
        </row>
        <row r="241">
          <cell r="A241" t="str">
            <v>441</v>
          </cell>
        </row>
        <row r="242">
          <cell r="A242" t="str">
            <v>442</v>
          </cell>
        </row>
        <row r="243">
          <cell r="A243" t="str">
            <v>443</v>
          </cell>
        </row>
        <row r="244">
          <cell r="A244" t="str">
            <v>444</v>
          </cell>
        </row>
        <row r="245">
          <cell r="A245" t="str">
            <v>445</v>
          </cell>
        </row>
        <row r="246">
          <cell r="A246" t="str">
            <v>446</v>
          </cell>
        </row>
        <row r="247">
          <cell r="A247" t="str">
            <v>447</v>
          </cell>
        </row>
        <row r="248">
          <cell r="A248" t="str">
            <v>448</v>
          </cell>
        </row>
        <row r="249">
          <cell r="A249" t="str">
            <v>449</v>
          </cell>
        </row>
        <row r="250">
          <cell r="A250" t="str">
            <v>450</v>
          </cell>
        </row>
        <row r="251">
          <cell r="A251" t="str">
            <v>451</v>
          </cell>
        </row>
        <row r="252">
          <cell r="A252" t="str">
            <v>452</v>
          </cell>
        </row>
        <row r="253">
          <cell r="A253" t="str">
            <v>453</v>
          </cell>
        </row>
        <row r="254">
          <cell r="A254" t="str">
            <v>454</v>
          </cell>
        </row>
        <row r="255">
          <cell r="A255" t="str">
            <v>455</v>
          </cell>
        </row>
        <row r="256">
          <cell r="A256" t="str">
            <v>456</v>
          </cell>
        </row>
        <row r="257">
          <cell r="A257" t="str">
            <v>457</v>
          </cell>
        </row>
        <row r="258">
          <cell r="A258" t="str">
            <v>458</v>
          </cell>
        </row>
        <row r="259">
          <cell r="A259" t="str">
            <v>459</v>
          </cell>
        </row>
        <row r="260">
          <cell r="A260" t="str">
            <v>460</v>
          </cell>
        </row>
        <row r="261">
          <cell r="A261" t="str">
            <v>461</v>
          </cell>
        </row>
        <row r="262">
          <cell r="A262" t="str">
            <v>462</v>
          </cell>
        </row>
        <row r="263">
          <cell r="A263" t="str">
            <v>463</v>
          </cell>
        </row>
        <row r="264">
          <cell r="A264" t="str">
            <v>464</v>
          </cell>
        </row>
        <row r="265">
          <cell r="A265" t="str">
            <v>465</v>
          </cell>
        </row>
        <row r="266">
          <cell r="A266" t="str">
            <v>466</v>
          </cell>
        </row>
        <row r="267">
          <cell r="A267" t="str">
            <v>467</v>
          </cell>
        </row>
        <row r="268">
          <cell r="A268" t="str">
            <v>468</v>
          </cell>
        </row>
        <row r="269">
          <cell r="A269" t="str">
            <v>469</v>
          </cell>
        </row>
        <row r="270">
          <cell r="A270" t="str">
            <v>470</v>
          </cell>
        </row>
        <row r="271">
          <cell r="A271" t="str">
            <v>471</v>
          </cell>
        </row>
        <row r="272">
          <cell r="A272" t="str">
            <v>472</v>
          </cell>
        </row>
        <row r="273">
          <cell r="A273" t="str">
            <v>473</v>
          </cell>
        </row>
        <row r="274">
          <cell r="A274" t="str">
            <v>474</v>
          </cell>
        </row>
        <row r="275">
          <cell r="A275" t="str">
            <v>475</v>
          </cell>
        </row>
        <row r="276">
          <cell r="A276" t="str">
            <v>476</v>
          </cell>
        </row>
        <row r="277">
          <cell r="A277" t="str">
            <v>477</v>
          </cell>
        </row>
        <row r="278">
          <cell r="A278" t="str">
            <v>478</v>
          </cell>
        </row>
        <row r="279">
          <cell r="A279" t="str">
            <v>479</v>
          </cell>
        </row>
        <row r="280">
          <cell r="A280" t="str">
            <v>480</v>
          </cell>
        </row>
        <row r="281">
          <cell r="A281" t="str">
            <v>481</v>
          </cell>
        </row>
        <row r="282">
          <cell r="A282" t="str">
            <v>482</v>
          </cell>
        </row>
        <row r="283">
          <cell r="A283" t="str">
            <v>483</v>
          </cell>
        </row>
        <row r="284">
          <cell r="A284" t="str">
            <v>485</v>
          </cell>
        </row>
        <row r="285">
          <cell r="A285" t="str">
            <v>486</v>
          </cell>
        </row>
        <row r="286">
          <cell r="A286" t="str">
            <v>488</v>
          </cell>
        </row>
        <row r="287">
          <cell r="A287" t="str">
            <v>490</v>
          </cell>
        </row>
        <row r="288">
          <cell r="A288" t="str">
            <v>491</v>
          </cell>
        </row>
        <row r="289">
          <cell r="A289" t="str">
            <v>492</v>
          </cell>
        </row>
        <row r="290">
          <cell r="A290" t="str">
            <v>495</v>
          </cell>
        </row>
        <row r="291">
          <cell r="A291" t="str">
            <v>496</v>
          </cell>
        </row>
        <row r="292">
          <cell r="A292" t="str">
            <v>501</v>
          </cell>
        </row>
        <row r="293">
          <cell r="A293" t="str">
            <v>502</v>
          </cell>
        </row>
        <row r="294">
          <cell r="A294" t="str">
            <v>503</v>
          </cell>
        </row>
        <row r="295">
          <cell r="A295" t="str">
            <v>504</v>
          </cell>
        </row>
        <row r="296">
          <cell r="A296" t="str">
            <v>505</v>
          </cell>
        </row>
        <row r="297">
          <cell r="A297" t="str">
            <v>506</v>
          </cell>
        </row>
        <row r="298">
          <cell r="A298" t="str">
            <v>507</v>
          </cell>
        </row>
        <row r="299">
          <cell r="A299" t="str">
            <v>508</v>
          </cell>
        </row>
        <row r="300">
          <cell r="A300" t="str">
            <v>509</v>
          </cell>
        </row>
        <row r="301">
          <cell r="A301" t="str">
            <v>510</v>
          </cell>
        </row>
        <row r="302">
          <cell r="A302" t="str">
            <v>511</v>
          </cell>
        </row>
        <row r="303">
          <cell r="A303" t="str">
            <v>512</v>
          </cell>
        </row>
        <row r="304">
          <cell r="A304" t="str">
            <v>513</v>
          </cell>
        </row>
        <row r="305">
          <cell r="A305" t="str">
            <v>514</v>
          </cell>
        </row>
        <row r="306">
          <cell r="A306" t="str">
            <v>515</v>
          </cell>
        </row>
        <row r="307">
          <cell r="A307" t="str">
            <v>516</v>
          </cell>
        </row>
        <row r="308">
          <cell r="A308" t="str">
            <v>517</v>
          </cell>
        </row>
        <row r="309">
          <cell r="A309" t="str">
            <v>518</v>
          </cell>
        </row>
        <row r="310">
          <cell r="A310" t="str">
            <v>519</v>
          </cell>
        </row>
        <row r="311">
          <cell r="A311" t="str">
            <v>520</v>
          </cell>
        </row>
        <row r="312">
          <cell r="A312" t="str">
            <v>566</v>
          </cell>
        </row>
        <row r="313">
          <cell r="A313" t="str">
            <v>581</v>
          </cell>
        </row>
        <row r="314">
          <cell r="A314" t="str">
            <v>601</v>
          </cell>
        </row>
        <row r="315">
          <cell r="A315" t="str">
            <v>602</v>
          </cell>
        </row>
        <row r="316">
          <cell r="A316" t="str">
            <v>603</v>
          </cell>
        </row>
        <row r="317">
          <cell r="A317" t="str">
            <v>604</v>
          </cell>
        </row>
        <row r="318">
          <cell r="A318" t="str">
            <v>605</v>
          </cell>
        </row>
        <row r="319">
          <cell r="A319" t="str">
            <v>606</v>
          </cell>
        </row>
        <row r="320">
          <cell r="A320" t="str">
            <v>607</v>
          </cell>
        </row>
        <row r="321">
          <cell r="A321" t="str">
            <v>608</v>
          </cell>
        </row>
        <row r="322">
          <cell r="A322" t="str">
            <v>609</v>
          </cell>
        </row>
        <row r="323">
          <cell r="A323" t="str">
            <v>610</v>
          </cell>
        </row>
        <row r="324">
          <cell r="A324" t="str">
            <v>611</v>
          </cell>
        </row>
        <row r="325">
          <cell r="A325" t="str">
            <v>612</v>
          </cell>
        </row>
        <row r="326">
          <cell r="A326" t="str">
            <v>613</v>
          </cell>
        </row>
        <row r="327">
          <cell r="A327" t="str">
            <v>614</v>
          </cell>
        </row>
        <row r="328">
          <cell r="A328" t="str">
            <v>615</v>
          </cell>
        </row>
        <row r="329">
          <cell r="A329" t="str">
            <v>616</v>
          </cell>
        </row>
        <row r="330">
          <cell r="A330" t="str">
            <v>617</v>
          </cell>
        </row>
        <row r="331">
          <cell r="A331" t="str">
            <v>618</v>
          </cell>
        </row>
        <row r="332">
          <cell r="A332" t="str">
            <v>619</v>
          </cell>
        </row>
        <row r="333">
          <cell r="A333" t="str">
            <v>620</v>
          </cell>
        </row>
        <row r="334">
          <cell r="A334" t="str">
            <v>621</v>
          </cell>
        </row>
        <row r="335">
          <cell r="A335" t="str">
            <v>622</v>
          </cell>
        </row>
        <row r="336">
          <cell r="A336" t="str">
            <v>623</v>
          </cell>
        </row>
        <row r="337">
          <cell r="A337" t="str">
            <v>624</v>
          </cell>
        </row>
        <row r="338">
          <cell r="A338" t="str">
            <v>625</v>
          </cell>
        </row>
        <row r="339">
          <cell r="A339" t="str">
            <v>626</v>
          </cell>
        </row>
        <row r="340">
          <cell r="A340" t="str">
            <v>627</v>
          </cell>
        </row>
        <row r="341">
          <cell r="A341" t="str">
            <v>628</v>
          </cell>
        </row>
        <row r="342">
          <cell r="A342" t="str">
            <v>629</v>
          </cell>
        </row>
        <row r="343">
          <cell r="A343" t="str">
            <v>630</v>
          </cell>
        </row>
        <row r="344">
          <cell r="A344" t="str">
            <v>631</v>
          </cell>
        </row>
        <row r="345">
          <cell r="A345" t="str">
            <v>632</v>
          </cell>
        </row>
        <row r="346">
          <cell r="A346" t="str">
            <v>633</v>
          </cell>
        </row>
        <row r="347">
          <cell r="A347" t="str">
            <v>634</v>
          </cell>
        </row>
        <row r="348">
          <cell r="A348" t="str">
            <v>635</v>
          </cell>
        </row>
        <row r="349">
          <cell r="A349" t="str">
            <v>636</v>
          </cell>
        </row>
        <row r="350">
          <cell r="A350" t="str">
            <v>637</v>
          </cell>
        </row>
        <row r="351">
          <cell r="A351" t="str">
            <v>638</v>
          </cell>
        </row>
        <row r="352">
          <cell r="A352" t="str">
            <v>639</v>
          </cell>
        </row>
        <row r="353">
          <cell r="A353" t="str">
            <v>640</v>
          </cell>
        </row>
        <row r="354">
          <cell r="A354" t="str">
            <v>641</v>
          </cell>
        </row>
        <row r="355">
          <cell r="A355" t="str">
            <v>642</v>
          </cell>
        </row>
        <row r="356">
          <cell r="A356" t="str">
            <v>643</v>
          </cell>
        </row>
        <row r="357">
          <cell r="A357" t="str">
            <v>644</v>
          </cell>
        </row>
        <row r="358">
          <cell r="A358" t="str">
            <v>645</v>
          </cell>
        </row>
        <row r="359">
          <cell r="A359" t="str">
            <v>646</v>
          </cell>
        </row>
        <row r="360">
          <cell r="A360" t="str">
            <v>647</v>
          </cell>
        </row>
        <row r="361">
          <cell r="A361" t="str">
            <v>648</v>
          </cell>
        </row>
        <row r="362">
          <cell r="A362" t="str">
            <v>649</v>
          </cell>
        </row>
        <row r="363">
          <cell r="A363" t="str">
            <v>650</v>
          </cell>
        </row>
        <row r="364">
          <cell r="A364" t="str">
            <v>651</v>
          </cell>
        </row>
        <row r="365">
          <cell r="A365" t="str">
            <v>652</v>
          </cell>
        </row>
        <row r="366">
          <cell r="A366" t="str">
            <v>653</v>
          </cell>
        </row>
        <row r="367">
          <cell r="A367" t="str">
            <v>654</v>
          </cell>
        </row>
        <row r="368">
          <cell r="A368" t="str">
            <v>655</v>
          </cell>
        </row>
        <row r="369">
          <cell r="A369" t="str">
            <v>656</v>
          </cell>
        </row>
        <row r="370">
          <cell r="A370" t="str">
            <v>657</v>
          </cell>
        </row>
        <row r="371">
          <cell r="A371" t="str">
            <v>658</v>
          </cell>
        </row>
        <row r="372">
          <cell r="A372" t="str">
            <v>659</v>
          </cell>
        </row>
        <row r="373">
          <cell r="A373" t="str">
            <v>660</v>
          </cell>
        </row>
        <row r="374">
          <cell r="A374" t="str">
            <v>661</v>
          </cell>
        </row>
        <row r="375">
          <cell r="A375" t="str">
            <v>662</v>
          </cell>
        </row>
        <row r="376">
          <cell r="A376" t="str">
            <v>663</v>
          </cell>
        </row>
        <row r="377">
          <cell r="A377" t="str">
            <v>664</v>
          </cell>
        </row>
        <row r="378">
          <cell r="A378" t="str">
            <v>665</v>
          </cell>
        </row>
        <row r="379">
          <cell r="A379" t="str">
            <v>666</v>
          </cell>
        </row>
        <row r="380">
          <cell r="A380" t="str">
            <v>667</v>
          </cell>
        </row>
        <row r="381">
          <cell r="A381" t="str">
            <v>668</v>
          </cell>
        </row>
        <row r="382">
          <cell r="A382" t="str">
            <v>669</v>
          </cell>
        </row>
        <row r="383">
          <cell r="A383" t="str">
            <v>670</v>
          </cell>
        </row>
        <row r="384">
          <cell r="A384" t="str">
            <v>671</v>
          </cell>
        </row>
        <row r="385">
          <cell r="A385" t="str">
            <v>672</v>
          </cell>
        </row>
        <row r="386">
          <cell r="A386" t="str">
            <v>673</v>
          </cell>
        </row>
        <row r="387">
          <cell r="A387" t="str">
            <v>674</v>
          </cell>
        </row>
        <row r="388">
          <cell r="A388" t="str">
            <v>675</v>
          </cell>
        </row>
        <row r="389">
          <cell r="A389" t="str">
            <v>676</v>
          </cell>
        </row>
        <row r="390">
          <cell r="A390" t="str">
            <v>677</v>
          </cell>
        </row>
        <row r="391">
          <cell r="A391" t="str">
            <v>678</v>
          </cell>
        </row>
        <row r="392">
          <cell r="A392" t="str">
            <v>679</v>
          </cell>
        </row>
        <row r="393">
          <cell r="A393" t="str">
            <v>680</v>
          </cell>
        </row>
        <row r="394">
          <cell r="A394" t="str">
            <v>681</v>
          </cell>
        </row>
        <row r="395">
          <cell r="A395" t="str">
            <v>682</v>
          </cell>
        </row>
        <row r="396">
          <cell r="A396" t="str">
            <v>683</v>
          </cell>
        </row>
        <row r="397">
          <cell r="A397" t="str">
            <v>684</v>
          </cell>
        </row>
        <row r="398">
          <cell r="A398" t="str">
            <v>685</v>
          </cell>
        </row>
        <row r="399">
          <cell r="A399" t="str">
            <v>686</v>
          </cell>
        </row>
        <row r="400">
          <cell r="A400" t="str">
            <v>687</v>
          </cell>
        </row>
        <row r="401">
          <cell r="A401" t="str">
            <v>688</v>
          </cell>
        </row>
        <row r="402">
          <cell r="A402" t="str">
            <v>689</v>
          </cell>
        </row>
        <row r="403">
          <cell r="A403" t="str">
            <v>690</v>
          </cell>
        </row>
        <row r="404">
          <cell r="A404" t="str">
            <v>691</v>
          </cell>
        </row>
        <row r="405">
          <cell r="A405" t="str">
            <v>692</v>
          </cell>
        </row>
        <row r="406">
          <cell r="A406" t="str">
            <v>693</v>
          </cell>
        </row>
        <row r="407">
          <cell r="A407" t="str">
            <v>694</v>
          </cell>
        </row>
        <row r="408">
          <cell r="A408" t="str">
            <v>695</v>
          </cell>
        </row>
        <row r="409">
          <cell r="A409" t="str">
            <v>696</v>
          </cell>
        </row>
        <row r="410">
          <cell r="A410" t="str">
            <v>697</v>
          </cell>
        </row>
        <row r="411">
          <cell r="A411" t="str">
            <v>698</v>
          </cell>
        </row>
        <row r="412">
          <cell r="A412" t="str">
            <v>699</v>
          </cell>
        </row>
        <row r="413">
          <cell r="A413" t="str">
            <v>700</v>
          </cell>
        </row>
        <row r="414">
          <cell r="A414" t="str">
            <v>701</v>
          </cell>
        </row>
        <row r="415">
          <cell r="A415" t="str">
            <v>702</v>
          </cell>
        </row>
        <row r="416">
          <cell r="A416" t="str">
            <v>703</v>
          </cell>
        </row>
        <row r="417">
          <cell r="A417" t="str">
            <v>704</v>
          </cell>
        </row>
        <row r="418">
          <cell r="A418" t="str">
            <v>705</v>
          </cell>
        </row>
        <row r="419">
          <cell r="A419" t="str">
            <v>706</v>
          </cell>
        </row>
        <row r="420">
          <cell r="A420" t="str">
            <v>707</v>
          </cell>
        </row>
        <row r="421">
          <cell r="A421" t="str">
            <v>708</v>
          </cell>
        </row>
        <row r="422">
          <cell r="A422" t="str">
            <v>709</v>
          </cell>
        </row>
        <row r="423">
          <cell r="A423" t="str">
            <v>710</v>
          </cell>
        </row>
        <row r="424">
          <cell r="A424" t="str">
            <v>711</v>
          </cell>
        </row>
        <row r="425">
          <cell r="A425" t="str">
            <v>712</v>
          </cell>
        </row>
        <row r="426">
          <cell r="A426" t="str">
            <v>713</v>
          </cell>
        </row>
        <row r="427">
          <cell r="A427" t="str">
            <v>714</v>
          </cell>
        </row>
        <row r="428">
          <cell r="A428" t="str">
            <v>715</v>
          </cell>
        </row>
        <row r="429">
          <cell r="A429" t="str">
            <v>716</v>
          </cell>
        </row>
        <row r="430">
          <cell r="A430" t="str">
            <v>717</v>
          </cell>
        </row>
        <row r="431">
          <cell r="A431" t="str">
            <v>718</v>
          </cell>
        </row>
        <row r="432">
          <cell r="A432" t="str">
            <v>719</v>
          </cell>
        </row>
        <row r="433">
          <cell r="A433" t="str">
            <v>720</v>
          </cell>
        </row>
        <row r="434">
          <cell r="A434" t="str">
            <v>721</v>
          </cell>
        </row>
        <row r="435">
          <cell r="A435" t="str">
            <v>722</v>
          </cell>
        </row>
        <row r="436">
          <cell r="A436" t="str">
            <v>723</v>
          </cell>
        </row>
        <row r="437">
          <cell r="A437" t="str">
            <v>724</v>
          </cell>
        </row>
        <row r="438">
          <cell r="A438" t="str">
            <v>725</v>
          </cell>
        </row>
        <row r="439">
          <cell r="A439" t="str">
            <v>726</v>
          </cell>
        </row>
        <row r="440">
          <cell r="A440" t="str">
            <v>728</v>
          </cell>
        </row>
        <row r="441">
          <cell r="A441" t="str">
            <v>729</v>
          </cell>
        </row>
        <row r="442">
          <cell r="A442" t="str">
            <v>730</v>
          </cell>
        </row>
        <row r="443">
          <cell r="A443" t="str">
            <v>731</v>
          </cell>
        </row>
        <row r="444">
          <cell r="A444" t="str">
            <v>733</v>
          </cell>
        </row>
        <row r="445">
          <cell r="A445" t="str">
            <v>734</v>
          </cell>
        </row>
        <row r="446">
          <cell r="A446" t="str">
            <v>735</v>
          </cell>
        </row>
        <row r="447">
          <cell r="A447" t="str">
            <v>736</v>
          </cell>
        </row>
        <row r="448">
          <cell r="A448" t="str">
            <v>738</v>
          </cell>
        </row>
        <row r="449">
          <cell r="A449" t="str">
            <v>739</v>
          </cell>
        </row>
        <row r="450">
          <cell r="A450" t="str">
            <v>741</v>
          </cell>
        </row>
        <row r="451">
          <cell r="A451" t="str">
            <v>742</v>
          </cell>
        </row>
        <row r="452">
          <cell r="A452" t="str">
            <v>743</v>
          </cell>
        </row>
        <row r="453">
          <cell r="A453" t="str">
            <v>744</v>
          </cell>
        </row>
        <row r="454">
          <cell r="A454" t="str">
            <v>745</v>
          </cell>
        </row>
        <row r="455">
          <cell r="A455" t="str">
            <v>746</v>
          </cell>
        </row>
        <row r="456">
          <cell r="A456" t="str">
            <v>771</v>
          </cell>
        </row>
        <row r="457">
          <cell r="A457" t="str">
            <v>772</v>
          </cell>
        </row>
        <row r="458">
          <cell r="A458" t="str">
            <v>773</v>
          </cell>
        </row>
        <row r="459">
          <cell r="A459" t="str">
            <v>774</v>
          </cell>
        </row>
        <row r="460">
          <cell r="A460" t="str">
            <v>775</v>
          </cell>
        </row>
        <row r="461">
          <cell r="A461" t="str">
            <v>776</v>
          </cell>
        </row>
        <row r="462">
          <cell r="A462" t="str">
            <v>777</v>
          </cell>
        </row>
        <row r="463">
          <cell r="A463" t="str">
            <v>778</v>
          </cell>
        </row>
        <row r="464">
          <cell r="A464" t="str">
            <v>779</v>
          </cell>
        </row>
        <row r="465">
          <cell r="A465" t="str">
            <v>780</v>
          </cell>
        </row>
        <row r="466">
          <cell r="A466" t="str">
            <v>781</v>
          </cell>
        </row>
        <row r="467">
          <cell r="A467" t="str">
            <v>782</v>
          </cell>
        </row>
        <row r="468">
          <cell r="A468" t="str">
            <v>783</v>
          </cell>
        </row>
        <row r="469">
          <cell r="A469" t="str">
            <v>784</v>
          </cell>
        </row>
        <row r="470">
          <cell r="A470" t="str">
            <v>785</v>
          </cell>
        </row>
        <row r="471">
          <cell r="A471" t="str">
            <v>786</v>
          </cell>
        </row>
        <row r="472">
          <cell r="A472" t="str">
            <v>787</v>
          </cell>
        </row>
        <row r="473">
          <cell r="A473" t="str">
            <v>788</v>
          </cell>
        </row>
        <row r="474">
          <cell r="A474" t="str">
            <v>789</v>
          </cell>
        </row>
        <row r="475">
          <cell r="A475" t="str">
            <v>790</v>
          </cell>
        </row>
        <row r="476">
          <cell r="A476" t="str">
            <v>791</v>
          </cell>
        </row>
        <row r="477">
          <cell r="A477" t="str">
            <v>792</v>
          </cell>
        </row>
        <row r="478">
          <cell r="A478" t="str">
            <v>793</v>
          </cell>
        </row>
        <row r="479">
          <cell r="A479" t="str">
            <v>794</v>
          </cell>
        </row>
        <row r="480">
          <cell r="A480" t="str">
            <v>795</v>
          </cell>
        </row>
        <row r="481">
          <cell r="A481" t="str">
            <v>796</v>
          </cell>
        </row>
        <row r="482">
          <cell r="A482" t="str">
            <v>797</v>
          </cell>
        </row>
        <row r="483">
          <cell r="A483" t="str">
            <v>798</v>
          </cell>
        </row>
        <row r="484">
          <cell r="A484" t="str">
            <v>799</v>
          </cell>
        </row>
        <row r="485">
          <cell r="A485" t="str">
            <v>800</v>
          </cell>
        </row>
        <row r="486">
          <cell r="A486" t="str">
            <v>801</v>
          </cell>
        </row>
        <row r="487">
          <cell r="A487" t="str">
            <v>802</v>
          </cell>
        </row>
        <row r="488">
          <cell r="A488" t="str">
            <v>803</v>
          </cell>
        </row>
        <row r="489">
          <cell r="A489" t="str">
            <v>804</v>
          </cell>
        </row>
        <row r="490">
          <cell r="A490" t="str">
            <v>805</v>
          </cell>
        </row>
        <row r="491">
          <cell r="A491" t="str">
            <v>806</v>
          </cell>
        </row>
        <row r="492">
          <cell r="A492" t="str">
            <v>807</v>
          </cell>
        </row>
        <row r="493">
          <cell r="A493" t="str">
            <v>808</v>
          </cell>
        </row>
        <row r="494">
          <cell r="A494" t="str">
            <v>809</v>
          </cell>
        </row>
        <row r="495">
          <cell r="A495" t="str">
            <v>810</v>
          </cell>
        </row>
        <row r="496">
          <cell r="A496" t="str">
            <v>811</v>
          </cell>
        </row>
        <row r="497">
          <cell r="A497" t="str">
            <v>812</v>
          </cell>
        </row>
        <row r="498">
          <cell r="A498" t="str">
            <v>813</v>
          </cell>
        </row>
        <row r="499">
          <cell r="A499" t="str">
            <v>814</v>
          </cell>
        </row>
        <row r="500">
          <cell r="A500" t="str">
            <v>815</v>
          </cell>
        </row>
        <row r="501">
          <cell r="A501" t="str">
            <v>816</v>
          </cell>
        </row>
        <row r="502">
          <cell r="A502" t="str">
            <v>817</v>
          </cell>
        </row>
        <row r="503">
          <cell r="A503" t="str">
            <v>818</v>
          </cell>
        </row>
        <row r="504">
          <cell r="A504" t="str">
            <v>819</v>
          </cell>
        </row>
        <row r="505">
          <cell r="A505" t="str">
            <v>820</v>
          </cell>
        </row>
        <row r="506">
          <cell r="A506" t="str">
            <v>821</v>
          </cell>
        </row>
        <row r="507">
          <cell r="A507" t="str">
            <v>822</v>
          </cell>
        </row>
        <row r="508">
          <cell r="A508" t="str">
            <v>823</v>
          </cell>
        </row>
        <row r="509">
          <cell r="A509" t="str">
            <v>824</v>
          </cell>
        </row>
        <row r="510">
          <cell r="A510" t="str">
            <v>825</v>
          </cell>
        </row>
        <row r="511">
          <cell r="A511" t="str">
            <v>826</v>
          </cell>
        </row>
        <row r="512">
          <cell r="A512" t="str">
            <v>827</v>
          </cell>
        </row>
        <row r="513">
          <cell r="A513" t="str">
            <v>828</v>
          </cell>
        </row>
        <row r="514">
          <cell r="A514" t="str">
            <v>829</v>
          </cell>
        </row>
        <row r="515">
          <cell r="A515" t="str">
            <v>830</v>
          </cell>
        </row>
        <row r="516">
          <cell r="A516" t="str">
            <v>831</v>
          </cell>
        </row>
        <row r="517">
          <cell r="A517" t="str">
            <v>833</v>
          </cell>
        </row>
        <row r="518">
          <cell r="A518" t="str">
            <v>834</v>
          </cell>
        </row>
        <row r="519">
          <cell r="A519" t="str">
            <v>835</v>
          </cell>
        </row>
        <row r="520">
          <cell r="A520" t="str">
            <v>836</v>
          </cell>
        </row>
        <row r="521">
          <cell r="A521" t="str">
            <v>837</v>
          </cell>
        </row>
        <row r="522">
          <cell r="A522" t="str">
            <v>838</v>
          </cell>
        </row>
        <row r="523">
          <cell r="A523" t="str">
            <v>839</v>
          </cell>
        </row>
        <row r="524">
          <cell r="A524" t="str">
            <v>840</v>
          </cell>
        </row>
        <row r="525">
          <cell r="A525" t="str">
            <v>841</v>
          </cell>
        </row>
        <row r="526">
          <cell r="A526" t="str">
            <v>842</v>
          </cell>
        </row>
        <row r="527">
          <cell r="A527" t="str">
            <v>843</v>
          </cell>
        </row>
        <row r="528">
          <cell r="A528" t="str">
            <v>844</v>
          </cell>
        </row>
        <row r="529">
          <cell r="A529" t="str">
            <v>845</v>
          </cell>
        </row>
        <row r="530">
          <cell r="A530" t="str">
            <v>846</v>
          </cell>
        </row>
        <row r="531">
          <cell r="A531" t="str">
            <v>847</v>
          </cell>
        </row>
        <row r="532">
          <cell r="A532" t="str">
            <v>850</v>
          </cell>
        </row>
        <row r="533">
          <cell r="A533" t="str">
            <v>851</v>
          </cell>
        </row>
        <row r="534">
          <cell r="A534" t="str">
            <v>852</v>
          </cell>
        </row>
        <row r="535">
          <cell r="A535" t="str">
            <v>853</v>
          </cell>
        </row>
        <row r="536">
          <cell r="A536" t="str">
            <v>854</v>
          </cell>
        </row>
        <row r="537">
          <cell r="A537" t="str">
            <v>855</v>
          </cell>
        </row>
        <row r="538">
          <cell r="A538" t="str">
            <v>856</v>
          </cell>
        </row>
        <row r="539">
          <cell r="A539" t="str">
            <v>857</v>
          </cell>
        </row>
        <row r="540">
          <cell r="A540" t="str">
            <v>858</v>
          </cell>
        </row>
        <row r="541">
          <cell r="A541" t="str">
            <v>859</v>
          </cell>
        </row>
        <row r="542">
          <cell r="A542" t="str">
            <v>860</v>
          </cell>
        </row>
        <row r="543">
          <cell r="A543" t="str">
            <v>861</v>
          </cell>
        </row>
        <row r="544">
          <cell r="A544" t="str">
            <v>862</v>
          </cell>
        </row>
        <row r="545">
          <cell r="A545" t="str">
            <v>863</v>
          </cell>
        </row>
        <row r="546">
          <cell r="A546" t="str">
            <v>864</v>
          </cell>
        </row>
        <row r="547">
          <cell r="A547" t="str">
            <v>865</v>
          </cell>
        </row>
        <row r="548">
          <cell r="A548" t="str">
            <v>866</v>
          </cell>
        </row>
        <row r="549">
          <cell r="A549" t="str">
            <v>867</v>
          </cell>
        </row>
        <row r="550">
          <cell r="A550" t="str">
            <v>868</v>
          </cell>
        </row>
        <row r="551">
          <cell r="A551" t="str">
            <v>869</v>
          </cell>
        </row>
        <row r="552">
          <cell r="A552" t="str">
            <v>870</v>
          </cell>
        </row>
        <row r="553">
          <cell r="A553" t="str">
            <v>871</v>
          </cell>
        </row>
        <row r="554">
          <cell r="A554" t="str">
            <v>872</v>
          </cell>
        </row>
        <row r="555">
          <cell r="A555" t="str">
            <v>873</v>
          </cell>
        </row>
        <row r="556">
          <cell r="A556" t="str">
            <v>874</v>
          </cell>
        </row>
        <row r="557">
          <cell r="A557" t="str">
            <v>875</v>
          </cell>
        </row>
        <row r="558">
          <cell r="A558" t="str">
            <v>876</v>
          </cell>
        </row>
        <row r="559">
          <cell r="A559" t="str">
            <v>877</v>
          </cell>
        </row>
        <row r="560">
          <cell r="A560" t="str">
            <v>878</v>
          </cell>
        </row>
        <row r="561">
          <cell r="A561" t="str">
            <v>879</v>
          </cell>
        </row>
        <row r="562">
          <cell r="A562" t="str">
            <v>880</v>
          </cell>
        </row>
        <row r="563">
          <cell r="A563" t="str">
            <v>881</v>
          </cell>
        </row>
        <row r="564">
          <cell r="A564" t="str">
            <v>882</v>
          </cell>
        </row>
        <row r="565">
          <cell r="A565" t="str">
            <v>883</v>
          </cell>
        </row>
        <row r="566">
          <cell r="A566" t="str">
            <v>884</v>
          </cell>
        </row>
        <row r="567">
          <cell r="A567" t="str">
            <v>885</v>
          </cell>
        </row>
        <row r="568">
          <cell r="A568" t="str">
            <v>886</v>
          </cell>
        </row>
        <row r="569">
          <cell r="A569" t="str">
            <v>887</v>
          </cell>
        </row>
        <row r="570">
          <cell r="A570" t="str">
            <v>888</v>
          </cell>
        </row>
        <row r="571">
          <cell r="A571" t="str">
            <v>889</v>
          </cell>
        </row>
        <row r="572">
          <cell r="A572" t="str">
            <v>890</v>
          </cell>
        </row>
        <row r="573">
          <cell r="A573" t="str">
            <v>891</v>
          </cell>
        </row>
        <row r="574">
          <cell r="A574" t="str">
            <v>892</v>
          </cell>
        </row>
        <row r="575">
          <cell r="A575" t="str">
            <v>893</v>
          </cell>
        </row>
        <row r="576">
          <cell r="A576" t="str">
            <v>894</v>
          </cell>
        </row>
        <row r="577">
          <cell r="A577" t="str">
            <v>895</v>
          </cell>
        </row>
        <row r="578">
          <cell r="A578" t="str">
            <v>896</v>
          </cell>
        </row>
        <row r="579">
          <cell r="A579" t="str">
            <v>897</v>
          </cell>
        </row>
        <row r="580">
          <cell r="A580" t="str">
            <v>898</v>
          </cell>
        </row>
        <row r="581">
          <cell r="A581" t="str">
            <v>899</v>
          </cell>
        </row>
        <row r="582">
          <cell r="A582" t="str">
            <v>900</v>
          </cell>
        </row>
        <row r="583">
          <cell r="A583" t="str">
            <v>901</v>
          </cell>
        </row>
        <row r="584">
          <cell r="A584" t="str">
            <v>902</v>
          </cell>
        </row>
        <row r="585">
          <cell r="A585" t="str">
            <v>903</v>
          </cell>
        </row>
        <row r="586">
          <cell r="A586" t="str">
            <v>904</v>
          </cell>
        </row>
        <row r="587">
          <cell r="A587" t="str">
            <v>905</v>
          </cell>
        </row>
        <row r="588">
          <cell r="A588" t="str">
            <v>906</v>
          </cell>
        </row>
        <row r="589">
          <cell r="A589" t="str">
            <v>907</v>
          </cell>
        </row>
        <row r="590">
          <cell r="A590" t="str">
            <v>908</v>
          </cell>
        </row>
        <row r="591">
          <cell r="A591" t="str">
            <v>909</v>
          </cell>
        </row>
        <row r="592">
          <cell r="A592" t="str">
            <v>M02</v>
          </cell>
        </row>
        <row r="593">
          <cell r="A593" t="str">
            <v>M03</v>
          </cell>
        </row>
        <row r="594">
          <cell r="A594" t="str">
            <v>M04</v>
          </cell>
        </row>
        <row r="595">
          <cell r="A595" t="str">
            <v>M05</v>
          </cell>
        </row>
        <row r="596">
          <cell r="A596" t="str">
            <v>M06</v>
          </cell>
        </row>
        <row r="597">
          <cell r="A597" t="str">
            <v>M07</v>
          </cell>
        </row>
        <row r="598">
          <cell r="A598" t="str">
            <v>M08</v>
          </cell>
        </row>
        <row r="599">
          <cell r="A599" t="str">
            <v>M09</v>
          </cell>
        </row>
        <row r="600">
          <cell r="A600" t="str">
            <v>M10</v>
          </cell>
        </row>
        <row r="601">
          <cell r="A601" t="str">
            <v>M11</v>
          </cell>
        </row>
        <row r="602">
          <cell r="A602" t="str">
            <v>M12</v>
          </cell>
        </row>
        <row r="603">
          <cell r="A603" t="str">
            <v>M13</v>
          </cell>
        </row>
        <row r="604">
          <cell r="A604" t="str">
            <v>M14</v>
          </cell>
        </row>
        <row r="605">
          <cell r="A605" t="str">
            <v>M23</v>
          </cell>
        </row>
        <row r="606">
          <cell r="A606" t="str">
            <v>M24</v>
          </cell>
        </row>
        <row r="607">
          <cell r="A607" t="str">
            <v>M25</v>
          </cell>
        </row>
        <row r="608">
          <cell r="A608" t="str">
            <v>M26</v>
          </cell>
        </row>
        <row r="609">
          <cell r="A609" t="str">
            <v>M27</v>
          </cell>
        </row>
        <row r="610">
          <cell r="A610" t="str">
            <v>M56</v>
          </cell>
        </row>
        <row r="611">
          <cell r="A611" t="str">
            <v>M57</v>
          </cell>
        </row>
        <row r="612">
          <cell r="A612" t="str">
            <v>M58</v>
          </cell>
        </row>
        <row r="613">
          <cell r="A613" t="str">
            <v>M59</v>
          </cell>
        </row>
        <row r="614">
          <cell r="A614" t="str">
            <v>M60</v>
          </cell>
        </row>
        <row r="615">
          <cell r="A615" t="str">
            <v>M61</v>
          </cell>
        </row>
        <row r="616">
          <cell r="A616" t="str">
            <v>M62</v>
          </cell>
        </row>
        <row r="617">
          <cell r="A617" t="str">
            <v>M63</v>
          </cell>
        </row>
        <row r="618">
          <cell r="A618" t="str">
            <v>M64</v>
          </cell>
        </row>
        <row r="619">
          <cell r="A619" t="str">
            <v>M65</v>
          </cell>
        </row>
        <row r="620">
          <cell r="A620" t="str">
            <v>M66</v>
          </cell>
        </row>
        <row r="621">
          <cell r="A621" t="str">
            <v>M67</v>
          </cell>
        </row>
        <row r="622">
          <cell r="A622" t="str">
            <v>M68</v>
          </cell>
        </row>
        <row r="623">
          <cell r="A623" t="str">
            <v>M69</v>
          </cell>
        </row>
        <row r="624">
          <cell r="A624" t="str">
            <v>M70</v>
          </cell>
        </row>
        <row r="625">
          <cell r="A625" t="str">
            <v>M72</v>
          </cell>
        </row>
        <row r="626">
          <cell r="A626" t="str">
            <v>M73</v>
          </cell>
        </row>
        <row r="627">
          <cell r="A627" t="str">
            <v>M74</v>
          </cell>
        </row>
        <row r="628">
          <cell r="A628" t="str">
            <v>M75</v>
          </cell>
        </row>
        <row r="629">
          <cell r="A629" t="str">
            <v>M76</v>
          </cell>
        </row>
        <row r="630">
          <cell r="A630" t="str">
            <v>M77</v>
          </cell>
        </row>
        <row r="631">
          <cell r="A631" t="str">
            <v>M78</v>
          </cell>
        </row>
        <row r="632">
          <cell r="A632" t="str">
            <v>M79</v>
          </cell>
        </row>
        <row r="633">
          <cell r="A633" t="str">
            <v>M80</v>
          </cell>
        </row>
        <row r="634">
          <cell r="A634" t="str">
            <v>M95</v>
          </cell>
        </row>
        <row r="635">
          <cell r="A635" t="str">
            <v>M96</v>
          </cell>
        </row>
        <row r="636">
          <cell r="A636" t="str">
            <v>M97</v>
          </cell>
        </row>
        <row r="637">
          <cell r="A637" t="str">
            <v>M98</v>
          </cell>
        </row>
        <row r="638">
          <cell r="A638" t="str">
            <v>M99</v>
          </cell>
        </row>
        <row r="639">
          <cell r="A639" t="str">
            <v>N01</v>
          </cell>
        </row>
        <row r="640">
          <cell r="A640" t="str">
            <v>N02</v>
          </cell>
        </row>
        <row r="641">
          <cell r="A641" t="str">
            <v>N03</v>
          </cell>
        </row>
        <row r="642">
          <cell r="A642" t="str">
            <v>N04</v>
          </cell>
        </row>
        <row r="643">
          <cell r="A643" t="str">
            <v>N05</v>
          </cell>
        </row>
        <row r="644">
          <cell r="A644" t="str">
            <v>N11</v>
          </cell>
        </row>
        <row r="645">
          <cell r="A645" t="str">
            <v>N12</v>
          </cell>
        </row>
        <row r="646">
          <cell r="A646" t="str">
            <v>N13</v>
          </cell>
        </row>
        <row r="647">
          <cell r="A647" t="str">
            <v>N14</v>
          </cell>
        </row>
        <row r="648">
          <cell r="A648" t="str">
            <v>N17</v>
          </cell>
        </row>
        <row r="649">
          <cell r="A649" t="str">
            <v>N18</v>
          </cell>
        </row>
        <row r="650">
          <cell r="A650" t="str">
            <v>N19</v>
          </cell>
        </row>
        <row r="651">
          <cell r="A651" t="str">
            <v>N20</v>
          </cell>
        </row>
        <row r="652">
          <cell r="A652" t="str">
            <v>N21</v>
          </cell>
        </row>
        <row r="653">
          <cell r="A653" t="str">
            <v>N22</v>
          </cell>
        </row>
        <row r="654">
          <cell r="A654" t="str">
            <v>N41</v>
          </cell>
        </row>
        <row r="655">
          <cell r="A655" t="str">
            <v>N50</v>
          </cell>
        </row>
        <row r="656">
          <cell r="A656" t="str">
            <v>N51</v>
          </cell>
        </row>
        <row r="657">
          <cell r="A657" t="str">
            <v>N52</v>
          </cell>
        </row>
        <row r="658">
          <cell r="A658" t="str">
            <v>N53</v>
          </cell>
        </row>
        <row r="659">
          <cell r="A659" t="str">
            <v>N54</v>
          </cell>
        </row>
        <row r="660">
          <cell r="A660" t="str">
            <v>N89</v>
          </cell>
        </row>
        <row r="661">
          <cell r="A661" t="str">
            <v>N90</v>
          </cell>
        </row>
        <row r="662">
          <cell r="A662" t="str">
            <v>N91</v>
          </cell>
        </row>
        <row r="663">
          <cell r="A663" t="str">
            <v>N92</v>
          </cell>
        </row>
        <row r="664">
          <cell r="A664" t="str">
            <v>N93</v>
          </cell>
        </row>
        <row r="665">
          <cell r="A665" t="str">
            <v>N94</v>
          </cell>
        </row>
        <row r="666">
          <cell r="A666" t="str">
            <v>N95</v>
          </cell>
        </row>
        <row r="667">
          <cell r="A667" t="str">
            <v>P02</v>
          </cell>
        </row>
        <row r="668">
          <cell r="A668" t="str">
            <v>P03</v>
          </cell>
        </row>
        <row r="669">
          <cell r="A669" t="str">
            <v>P04</v>
          </cell>
        </row>
        <row r="670">
          <cell r="A670" t="str">
            <v>P05</v>
          </cell>
        </row>
        <row r="671">
          <cell r="A671" t="str">
            <v>P06</v>
          </cell>
        </row>
        <row r="672">
          <cell r="A672" t="str">
            <v>P07</v>
          </cell>
        </row>
        <row r="673">
          <cell r="A673" t="str">
            <v>P08</v>
          </cell>
        </row>
        <row r="674">
          <cell r="A674" t="str">
            <v>P09</v>
          </cell>
        </row>
        <row r="675">
          <cell r="A675" t="str">
            <v>P10</v>
          </cell>
        </row>
        <row r="676">
          <cell r="A676" t="str">
            <v>P11</v>
          </cell>
        </row>
        <row r="677">
          <cell r="A677" t="str">
            <v>P12</v>
          </cell>
        </row>
        <row r="678">
          <cell r="A678" t="str">
            <v>P13</v>
          </cell>
        </row>
        <row r="679">
          <cell r="A679" t="str">
            <v>P14</v>
          </cell>
        </row>
        <row r="680">
          <cell r="A680" t="str">
            <v>P15</v>
          </cell>
        </row>
        <row r="681">
          <cell r="A681" t="str">
            <v>P16</v>
          </cell>
        </row>
        <row r="682">
          <cell r="A682" t="str">
            <v>P17</v>
          </cell>
        </row>
        <row r="683">
          <cell r="A683" t="str">
            <v>P18</v>
          </cell>
        </row>
        <row r="684">
          <cell r="A684" t="str">
            <v>P19</v>
          </cell>
        </row>
        <row r="685">
          <cell r="A685" t="str">
            <v>P23</v>
          </cell>
        </row>
        <row r="686">
          <cell r="A686" t="str">
            <v>P26</v>
          </cell>
        </row>
        <row r="687">
          <cell r="A687" t="str">
            <v>P27</v>
          </cell>
        </row>
        <row r="688">
          <cell r="A688" t="str">
            <v>P28</v>
          </cell>
        </row>
        <row r="689">
          <cell r="A689" t="str">
            <v>P55</v>
          </cell>
        </row>
        <row r="690">
          <cell r="A690" t="str">
            <v>P56</v>
          </cell>
        </row>
        <row r="691">
          <cell r="A691" t="str">
            <v>P57</v>
          </cell>
        </row>
        <row r="692">
          <cell r="A692" t="str">
            <v>P58</v>
          </cell>
        </row>
        <row r="693">
          <cell r="A693" t="str">
            <v>P59</v>
          </cell>
        </row>
        <row r="694">
          <cell r="A694" t="str">
            <v>P60</v>
          </cell>
        </row>
        <row r="695">
          <cell r="A695" t="str">
            <v>P61</v>
          </cell>
        </row>
        <row r="696">
          <cell r="A696" t="str">
            <v>P62</v>
          </cell>
        </row>
        <row r="697">
          <cell r="A697" t="str">
            <v>P63</v>
          </cell>
        </row>
        <row r="698">
          <cell r="A698" t="str">
            <v>P64</v>
          </cell>
        </row>
        <row r="699">
          <cell r="A699" t="str">
            <v>P65</v>
          </cell>
        </row>
        <row r="700">
          <cell r="A700" t="str">
            <v>P66</v>
          </cell>
        </row>
        <row r="701">
          <cell r="A701" t="str">
            <v>P67</v>
          </cell>
        </row>
        <row r="702">
          <cell r="A702" t="str">
            <v>P68</v>
          </cell>
        </row>
        <row r="703">
          <cell r="A703" t="str">
            <v>P69</v>
          </cell>
        </row>
        <row r="704">
          <cell r="A704" t="str">
            <v>P70</v>
          </cell>
        </row>
        <row r="705">
          <cell r="A705" t="str">
            <v>P71</v>
          </cell>
        </row>
        <row r="706">
          <cell r="A706" t="str">
            <v>P72</v>
          </cell>
        </row>
        <row r="707">
          <cell r="A707" t="str">
            <v>P73</v>
          </cell>
        </row>
        <row r="708">
          <cell r="A708" t="str">
            <v>P74</v>
          </cell>
        </row>
        <row r="709">
          <cell r="A709" t="str">
            <v>P75</v>
          </cell>
        </row>
        <row r="710">
          <cell r="A710" t="str">
            <v>P76</v>
          </cell>
        </row>
        <row r="711">
          <cell r="A711" t="str">
            <v>P77</v>
          </cell>
        </row>
        <row r="712">
          <cell r="A712" t="str">
            <v>P78</v>
          </cell>
        </row>
        <row r="713">
          <cell r="A713" t="str">
            <v>P79</v>
          </cell>
        </row>
        <row r="714">
          <cell r="A714" t="str">
            <v>P80</v>
          </cell>
        </row>
        <row r="715">
          <cell r="A715" t="str">
            <v>P81</v>
          </cell>
        </row>
        <row r="716">
          <cell r="A716" t="str">
            <v>P82</v>
          </cell>
        </row>
        <row r="717">
          <cell r="A717" t="str">
            <v>R02</v>
          </cell>
        </row>
        <row r="718">
          <cell r="A718" t="str">
            <v>R03</v>
          </cell>
        </row>
        <row r="719">
          <cell r="A719" t="str">
            <v>R04</v>
          </cell>
        </row>
        <row r="720">
          <cell r="A720" t="str">
            <v>R08</v>
          </cell>
        </row>
        <row r="721">
          <cell r="A721" t="str">
            <v>R09</v>
          </cell>
        </row>
        <row r="722">
          <cell r="A722" t="str">
            <v>R11</v>
          </cell>
        </row>
        <row r="723">
          <cell r="A723" t="str">
            <v>R12</v>
          </cell>
        </row>
        <row r="724">
          <cell r="A724" t="str">
            <v>R13</v>
          </cell>
        </row>
        <row r="725">
          <cell r="A725" t="str">
            <v>R14</v>
          </cell>
        </row>
        <row r="726">
          <cell r="A726" t="str">
            <v>R15</v>
          </cell>
        </row>
        <row r="727">
          <cell r="A727" t="str">
            <v>R16</v>
          </cell>
        </row>
        <row r="728">
          <cell r="A728" t="str">
            <v>R17</v>
          </cell>
        </row>
        <row r="729">
          <cell r="A729" t="str">
            <v>R31</v>
          </cell>
        </row>
        <row r="730">
          <cell r="A730" t="str">
            <v>R32</v>
          </cell>
        </row>
        <row r="731">
          <cell r="A731" t="str">
            <v>R33</v>
          </cell>
        </row>
        <row r="732">
          <cell r="A732" t="str">
            <v>R37</v>
          </cell>
        </row>
        <row r="733">
          <cell r="A733" t="str">
            <v>S02</v>
          </cell>
        </row>
        <row r="734">
          <cell r="A734" t="str">
            <v>S03</v>
          </cell>
        </row>
        <row r="735">
          <cell r="A735" t="str">
            <v>S04</v>
          </cell>
        </row>
        <row r="736">
          <cell r="A736" t="str">
            <v>S05</v>
          </cell>
        </row>
        <row r="737">
          <cell r="A737" t="str">
            <v>S06</v>
          </cell>
        </row>
        <row r="738">
          <cell r="A738" t="str">
            <v>S07</v>
          </cell>
        </row>
        <row r="739">
          <cell r="A739" t="str">
            <v>S08</v>
          </cell>
        </row>
        <row r="740">
          <cell r="A740" t="str">
            <v>S14</v>
          </cell>
        </row>
        <row r="741">
          <cell r="A741" t="str">
            <v>S15</v>
          </cell>
        </row>
        <row r="742">
          <cell r="A742" t="str">
            <v>S16</v>
          </cell>
        </row>
        <row r="743">
          <cell r="A743" t="str">
            <v>S24</v>
          </cell>
        </row>
        <row r="744">
          <cell r="A744" t="str">
            <v>S25</v>
          </cell>
        </row>
        <row r="745">
          <cell r="A745" t="str">
            <v>S28</v>
          </cell>
        </row>
        <row r="746">
          <cell r="A746" t="str">
            <v>S83</v>
          </cell>
        </row>
        <row r="747">
          <cell r="A747" t="str">
            <v>S84</v>
          </cell>
        </row>
        <row r="748">
          <cell r="A748" t="str">
            <v>S85</v>
          </cell>
        </row>
        <row r="749">
          <cell r="A749" t="str">
            <v>S86</v>
          </cell>
        </row>
        <row r="750">
          <cell r="A750" t="str">
            <v>S87</v>
          </cell>
        </row>
        <row r="751">
          <cell r="A751" t="str">
            <v>S88</v>
          </cell>
        </row>
        <row r="752">
          <cell r="A752" t="str">
            <v>T02</v>
          </cell>
        </row>
        <row r="753">
          <cell r="A753" t="str">
            <v>T03</v>
          </cell>
        </row>
        <row r="754">
          <cell r="A754" t="str">
            <v>T04</v>
          </cell>
        </row>
        <row r="755">
          <cell r="A755" t="str">
            <v>T05</v>
          </cell>
        </row>
        <row r="756">
          <cell r="A756" t="str">
            <v>T06</v>
          </cell>
        </row>
        <row r="757">
          <cell r="A757" t="str">
            <v>T07</v>
          </cell>
        </row>
        <row r="758">
          <cell r="A758" t="str">
            <v>T08</v>
          </cell>
        </row>
        <row r="759">
          <cell r="A759" t="str">
            <v>T09</v>
          </cell>
        </row>
        <row r="760">
          <cell r="A760" t="str">
            <v>T14</v>
          </cell>
        </row>
        <row r="761">
          <cell r="A761" t="str">
            <v>T15</v>
          </cell>
        </row>
        <row r="762">
          <cell r="A762" t="str">
            <v>T16</v>
          </cell>
        </row>
        <row r="763">
          <cell r="A763" t="str">
            <v>T17</v>
          </cell>
        </row>
        <row r="764">
          <cell r="A764" t="str">
            <v>T18</v>
          </cell>
        </row>
        <row r="765">
          <cell r="A765" t="str">
            <v>T19</v>
          </cell>
        </row>
        <row r="766">
          <cell r="A766" t="str">
            <v>T21</v>
          </cell>
        </row>
        <row r="767">
          <cell r="A767" t="str">
            <v>T22</v>
          </cell>
        </row>
        <row r="768">
          <cell r="A768" t="str">
            <v>T23</v>
          </cell>
        </row>
        <row r="769">
          <cell r="A769" t="str">
            <v>T24</v>
          </cell>
        </row>
        <row r="770">
          <cell r="A770" t="str">
            <v>T25</v>
          </cell>
        </row>
        <row r="771">
          <cell r="A771" t="str">
            <v>T26</v>
          </cell>
        </row>
        <row r="772">
          <cell r="A772" t="str">
            <v>T27</v>
          </cell>
        </row>
        <row r="773">
          <cell r="A773" t="str">
            <v>T28</v>
          </cell>
        </row>
        <row r="774">
          <cell r="A774" t="str">
            <v>T29</v>
          </cell>
        </row>
        <row r="775">
          <cell r="A775" t="str">
            <v>T30</v>
          </cell>
        </row>
        <row r="776">
          <cell r="A776" t="str">
            <v>T31</v>
          </cell>
        </row>
        <row r="777">
          <cell r="A777" t="str">
            <v>T32</v>
          </cell>
        </row>
        <row r="778">
          <cell r="A778" t="str">
            <v>T33</v>
          </cell>
        </row>
        <row r="779">
          <cell r="A779" t="str">
            <v>T34</v>
          </cell>
        </row>
        <row r="780">
          <cell r="A780" t="str">
            <v>T35</v>
          </cell>
        </row>
        <row r="781">
          <cell r="A781" t="str">
            <v>T36</v>
          </cell>
        </row>
        <row r="782">
          <cell r="A782" t="str">
            <v>T37</v>
          </cell>
        </row>
      </sheetData>
      <sheetData sheetId="8">
        <row r="3">
          <cell r="A3" t="str">
            <v>11617</v>
          </cell>
        </row>
        <row r="4">
          <cell r="A4" t="str">
            <v>14101</v>
          </cell>
        </row>
        <row r="5">
          <cell r="A5" t="str">
            <v>14111</v>
          </cell>
        </row>
        <row r="6">
          <cell r="A6" t="str">
            <v>14201</v>
          </cell>
        </row>
        <row r="7">
          <cell r="A7" t="str">
            <v>14211</v>
          </cell>
        </row>
        <row r="8">
          <cell r="A8" t="str">
            <v>14221</v>
          </cell>
        </row>
        <row r="9">
          <cell r="A9" t="str">
            <v>14301</v>
          </cell>
        </row>
        <row r="10">
          <cell r="A10" t="str">
            <v>14401</v>
          </cell>
        </row>
        <row r="11">
          <cell r="A11" t="str">
            <v>14501</v>
          </cell>
        </row>
        <row r="12">
          <cell r="A12" t="str">
            <v>14601</v>
          </cell>
        </row>
        <row r="13">
          <cell r="A13" t="str">
            <v>14801</v>
          </cell>
        </row>
        <row r="14">
          <cell r="A14" t="str">
            <v>16801</v>
          </cell>
        </row>
        <row r="15">
          <cell r="A15" t="str">
            <v>21798</v>
          </cell>
        </row>
        <row r="16">
          <cell r="A16" t="str">
            <v>52301</v>
          </cell>
        </row>
        <row r="17">
          <cell r="A17" t="str">
            <v>53000</v>
          </cell>
        </row>
        <row r="18">
          <cell r="A18" t="str">
            <v>53010</v>
          </cell>
        </row>
        <row r="19">
          <cell r="A19" t="str">
            <v>53015</v>
          </cell>
        </row>
        <row r="20">
          <cell r="A20" t="str">
            <v>53020</v>
          </cell>
        </row>
        <row r="21">
          <cell r="A21" t="str">
            <v>53025</v>
          </cell>
        </row>
        <row r="22">
          <cell r="A22" t="str">
            <v>53030</v>
          </cell>
        </row>
        <row r="23">
          <cell r="A23" t="str">
            <v>53035</v>
          </cell>
        </row>
        <row r="24">
          <cell r="A24" t="str">
            <v>53040</v>
          </cell>
        </row>
        <row r="25">
          <cell r="A25" t="str">
            <v>53045</v>
          </cell>
        </row>
        <row r="26">
          <cell r="A26" t="str">
            <v>53050</v>
          </cell>
        </row>
        <row r="27">
          <cell r="A27" t="str">
            <v>53055</v>
          </cell>
        </row>
        <row r="28">
          <cell r="A28" t="str">
            <v>54000</v>
          </cell>
        </row>
        <row r="29">
          <cell r="A29" t="str">
            <v>54995</v>
          </cell>
        </row>
        <row r="30">
          <cell r="A30" t="str">
            <v>55000</v>
          </cell>
        </row>
      </sheetData>
      <sheetData sheetId="9">
        <row r="3">
          <cell r="A3">
            <v>50001200</v>
          </cell>
        </row>
        <row r="4">
          <cell r="A4">
            <v>50001201</v>
          </cell>
        </row>
        <row r="5">
          <cell r="A5">
            <v>50001202</v>
          </cell>
        </row>
        <row r="6">
          <cell r="A6">
            <v>50001203</v>
          </cell>
        </row>
        <row r="7">
          <cell r="A7">
            <v>50001204</v>
          </cell>
        </row>
        <row r="8">
          <cell r="A8">
            <v>50001205</v>
          </cell>
        </row>
        <row r="9">
          <cell r="A9">
            <v>50001206</v>
          </cell>
        </row>
        <row r="10">
          <cell r="A10">
            <v>50001207</v>
          </cell>
        </row>
        <row r="11">
          <cell r="A11">
            <v>50001208</v>
          </cell>
        </row>
        <row r="12">
          <cell r="A12">
            <v>50001209</v>
          </cell>
        </row>
        <row r="13">
          <cell r="A13">
            <v>50001210</v>
          </cell>
        </row>
        <row r="14">
          <cell r="A14">
            <v>50001211</v>
          </cell>
        </row>
        <row r="15">
          <cell r="A15">
            <v>50001212</v>
          </cell>
        </row>
        <row r="16">
          <cell r="A16">
            <v>50001213</v>
          </cell>
        </row>
        <row r="17">
          <cell r="A17">
            <v>50001214</v>
          </cell>
        </row>
        <row r="18">
          <cell r="A18">
            <v>50001214</v>
          </cell>
        </row>
        <row r="19">
          <cell r="A19">
            <v>50001215</v>
          </cell>
        </row>
        <row r="20">
          <cell r="A20">
            <v>50001215</v>
          </cell>
        </row>
        <row r="21">
          <cell r="A21">
            <v>50001216</v>
          </cell>
        </row>
        <row r="22">
          <cell r="A22">
            <v>50001217</v>
          </cell>
        </row>
        <row r="23">
          <cell r="A23">
            <v>50001218</v>
          </cell>
        </row>
        <row r="24">
          <cell r="A24">
            <v>50001219</v>
          </cell>
        </row>
        <row r="25">
          <cell r="A25">
            <v>50001220</v>
          </cell>
        </row>
        <row r="26">
          <cell r="A26">
            <v>50001221</v>
          </cell>
        </row>
        <row r="27">
          <cell r="A27">
            <v>50001222</v>
          </cell>
        </row>
        <row r="28">
          <cell r="A28">
            <v>50001223</v>
          </cell>
        </row>
        <row r="29">
          <cell r="A29">
            <v>50001224</v>
          </cell>
        </row>
        <row r="30">
          <cell r="A30">
            <v>50001225</v>
          </cell>
        </row>
        <row r="31">
          <cell r="A31">
            <v>50001226</v>
          </cell>
        </row>
        <row r="32">
          <cell r="A32">
            <v>50001227</v>
          </cell>
        </row>
        <row r="33">
          <cell r="A33">
            <v>50001228</v>
          </cell>
        </row>
        <row r="34">
          <cell r="A34">
            <v>50001229</v>
          </cell>
        </row>
        <row r="35">
          <cell r="A35">
            <v>50001230</v>
          </cell>
        </row>
        <row r="36">
          <cell r="A36">
            <v>50001231</v>
          </cell>
        </row>
        <row r="37">
          <cell r="A37">
            <v>50001232</v>
          </cell>
        </row>
        <row r="38">
          <cell r="A38">
            <v>50001233</v>
          </cell>
        </row>
        <row r="39">
          <cell r="A39">
            <v>50001234</v>
          </cell>
        </row>
        <row r="40">
          <cell r="A40">
            <v>50001235</v>
          </cell>
        </row>
        <row r="41">
          <cell r="A41">
            <v>50001236</v>
          </cell>
        </row>
        <row r="42">
          <cell r="A42">
            <v>50001237</v>
          </cell>
        </row>
        <row r="43">
          <cell r="A43">
            <v>50001238</v>
          </cell>
        </row>
        <row r="44">
          <cell r="A44">
            <v>50001239</v>
          </cell>
        </row>
        <row r="45">
          <cell r="A45">
            <v>50001240</v>
          </cell>
        </row>
        <row r="46">
          <cell r="A46">
            <v>50001241</v>
          </cell>
        </row>
        <row r="47">
          <cell r="A47">
            <v>50001242</v>
          </cell>
        </row>
        <row r="48">
          <cell r="A48">
            <v>50001243</v>
          </cell>
        </row>
        <row r="49">
          <cell r="A49">
            <v>50001244</v>
          </cell>
        </row>
        <row r="50">
          <cell r="A50">
            <v>50001245</v>
          </cell>
        </row>
        <row r="51">
          <cell r="A51">
            <v>50001246</v>
          </cell>
        </row>
        <row r="52">
          <cell r="A52">
            <v>50001247</v>
          </cell>
        </row>
        <row r="53">
          <cell r="A53">
            <v>50001248</v>
          </cell>
        </row>
        <row r="54">
          <cell r="A54">
            <v>50001249</v>
          </cell>
        </row>
        <row r="55">
          <cell r="A55">
            <v>50001250</v>
          </cell>
        </row>
        <row r="56">
          <cell r="A56">
            <v>50001251</v>
          </cell>
        </row>
        <row r="57">
          <cell r="A57">
            <v>50001252</v>
          </cell>
        </row>
        <row r="58">
          <cell r="A58">
            <v>50001253</v>
          </cell>
        </row>
        <row r="59">
          <cell r="A59">
            <v>50001254</v>
          </cell>
        </row>
        <row r="60">
          <cell r="A60">
            <v>50001255</v>
          </cell>
        </row>
        <row r="61">
          <cell r="A61">
            <v>50001256</v>
          </cell>
        </row>
        <row r="62">
          <cell r="A62">
            <v>50001257</v>
          </cell>
        </row>
        <row r="63">
          <cell r="A63">
            <v>50001258</v>
          </cell>
        </row>
        <row r="64">
          <cell r="A64">
            <v>50001259</v>
          </cell>
        </row>
        <row r="65">
          <cell r="A65">
            <v>50001260</v>
          </cell>
        </row>
        <row r="66">
          <cell r="A66">
            <v>50001261</v>
          </cell>
        </row>
        <row r="67">
          <cell r="A67">
            <v>50001262</v>
          </cell>
        </row>
        <row r="68">
          <cell r="A68">
            <v>50001263</v>
          </cell>
        </row>
        <row r="69">
          <cell r="A69">
            <v>50001264</v>
          </cell>
        </row>
        <row r="70">
          <cell r="A70">
            <v>50001265</v>
          </cell>
        </row>
        <row r="71">
          <cell r="A71">
            <v>50001266</v>
          </cell>
        </row>
        <row r="72">
          <cell r="A72">
            <v>50001267</v>
          </cell>
        </row>
        <row r="73">
          <cell r="A73">
            <v>50001268</v>
          </cell>
        </row>
        <row r="74">
          <cell r="A74">
            <v>50001269</v>
          </cell>
        </row>
        <row r="75">
          <cell r="A75">
            <v>50001270</v>
          </cell>
        </row>
        <row r="76">
          <cell r="A76">
            <v>50001271</v>
          </cell>
        </row>
        <row r="77">
          <cell r="A77">
            <v>50001272</v>
          </cell>
        </row>
        <row r="78">
          <cell r="A78">
            <v>50001273</v>
          </cell>
        </row>
        <row r="79">
          <cell r="A79">
            <v>50001274</v>
          </cell>
        </row>
        <row r="80">
          <cell r="A80">
            <v>50001275</v>
          </cell>
        </row>
        <row r="81">
          <cell r="A81">
            <v>50001276</v>
          </cell>
        </row>
        <row r="82">
          <cell r="A82">
            <v>50001277</v>
          </cell>
        </row>
        <row r="83">
          <cell r="A83">
            <v>50001278</v>
          </cell>
        </row>
        <row r="84">
          <cell r="A84">
            <v>50001279</v>
          </cell>
        </row>
        <row r="85">
          <cell r="A85">
            <v>50001280</v>
          </cell>
        </row>
        <row r="86">
          <cell r="A86">
            <v>50001281</v>
          </cell>
        </row>
        <row r="87">
          <cell r="A87">
            <v>50001282</v>
          </cell>
        </row>
        <row r="88">
          <cell r="A88">
            <v>50001283</v>
          </cell>
        </row>
        <row r="89">
          <cell r="A89">
            <v>50001284</v>
          </cell>
        </row>
        <row r="90">
          <cell r="A90">
            <v>50001285</v>
          </cell>
        </row>
        <row r="91">
          <cell r="A91">
            <v>50001286</v>
          </cell>
        </row>
        <row r="92">
          <cell r="A92">
            <v>50001287</v>
          </cell>
        </row>
        <row r="93">
          <cell r="A93">
            <v>50001288</v>
          </cell>
        </row>
        <row r="94">
          <cell r="A94">
            <v>50001289</v>
          </cell>
        </row>
        <row r="95">
          <cell r="A95">
            <v>50001290</v>
          </cell>
        </row>
        <row r="96">
          <cell r="A96">
            <v>50001291</v>
          </cell>
        </row>
        <row r="97">
          <cell r="A97">
            <v>50001292</v>
          </cell>
        </row>
        <row r="98">
          <cell r="A98">
            <v>50001293</v>
          </cell>
        </row>
        <row r="99">
          <cell r="A99">
            <v>50001294</v>
          </cell>
        </row>
        <row r="100">
          <cell r="A100">
            <v>50001295</v>
          </cell>
        </row>
        <row r="101">
          <cell r="A101">
            <v>50001296</v>
          </cell>
        </row>
        <row r="102">
          <cell r="A102">
            <v>50001297</v>
          </cell>
        </row>
        <row r="103">
          <cell r="A103">
            <v>50001298</v>
          </cell>
        </row>
        <row r="104">
          <cell r="A104">
            <v>50001299</v>
          </cell>
        </row>
        <row r="105">
          <cell r="A105">
            <v>50001300</v>
          </cell>
        </row>
        <row r="106">
          <cell r="A106">
            <v>50001301</v>
          </cell>
        </row>
        <row r="107">
          <cell r="A107">
            <v>50001302</v>
          </cell>
        </row>
        <row r="108">
          <cell r="A108" t="str">
            <v>00000000</v>
          </cell>
        </row>
        <row r="109">
          <cell r="A109" t="str">
            <v>10001101</v>
          </cell>
        </row>
        <row r="110">
          <cell r="A110" t="str">
            <v>10001102</v>
          </cell>
        </row>
        <row r="111">
          <cell r="A111" t="str">
            <v>10001103</v>
          </cell>
        </row>
        <row r="112">
          <cell r="A112" t="str">
            <v>10001104</v>
          </cell>
        </row>
        <row r="113">
          <cell r="A113" t="str">
            <v>10001105</v>
          </cell>
        </row>
        <row r="114">
          <cell r="A114" t="str">
            <v>10001106</v>
          </cell>
        </row>
        <row r="115">
          <cell r="A115" t="str">
            <v>10001107</v>
          </cell>
        </row>
        <row r="116">
          <cell r="A116" t="str">
            <v>10001108</v>
          </cell>
        </row>
        <row r="117">
          <cell r="A117" t="str">
            <v>10001201</v>
          </cell>
        </row>
        <row r="118">
          <cell r="A118" t="str">
            <v>10001202</v>
          </cell>
        </row>
        <row r="119">
          <cell r="A119" t="str">
            <v>10001203</v>
          </cell>
        </row>
        <row r="120">
          <cell r="A120" t="str">
            <v>10001204</v>
          </cell>
        </row>
        <row r="121">
          <cell r="A121" t="str">
            <v>10001299</v>
          </cell>
        </row>
        <row r="122">
          <cell r="A122" t="str">
            <v>10001301</v>
          </cell>
        </row>
        <row r="123">
          <cell r="A123" t="str">
            <v>10001302</v>
          </cell>
        </row>
        <row r="124">
          <cell r="A124" t="str">
            <v>10001303</v>
          </cell>
        </row>
        <row r="125">
          <cell r="A125" t="str">
            <v>10001304</v>
          </cell>
        </row>
        <row r="126">
          <cell r="A126" t="str">
            <v>10001305</v>
          </cell>
        </row>
        <row r="127">
          <cell r="A127" t="str">
            <v>10001306</v>
          </cell>
        </row>
        <row r="128">
          <cell r="A128" t="str">
            <v>10001399</v>
          </cell>
        </row>
        <row r="129">
          <cell r="A129" t="str">
            <v>10001401</v>
          </cell>
        </row>
        <row r="130">
          <cell r="A130" t="str">
            <v>10001402</v>
          </cell>
        </row>
        <row r="131">
          <cell r="A131" t="str">
            <v>10001403</v>
          </cell>
        </row>
        <row r="132">
          <cell r="A132" t="str">
            <v>10001404</v>
          </cell>
        </row>
        <row r="133">
          <cell r="A133" t="str">
            <v>10001405</v>
          </cell>
        </row>
        <row r="134">
          <cell r="A134" t="str">
            <v>10001406</v>
          </cell>
        </row>
        <row r="135">
          <cell r="A135" t="str">
            <v>10002101</v>
          </cell>
        </row>
        <row r="136">
          <cell r="A136" t="str">
            <v>10002111</v>
          </cell>
        </row>
        <row r="137">
          <cell r="A137" t="str">
            <v>10002121</v>
          </cell>
        </row>
        <row r="138">
          <cell r="A138" t="str">
            <v>10002211</v>
          </cell>
        </row>
        <row r="139">
          <cell r="A139" t="str">
            <v>10002221</v>
          </cell>
        </row>
        <row r="140">
          <cell r="A140" t="str">
            <v>10003101</v>
          </cell>
        </row>
        <row r="141">
          <cell r="A141" t="str">
            <v>10003102</v>
          </cell>
        </row>
        <row r="142">
          <cell r="A142" t="str">
            <v>10003201</v>
          </cell>
        </row>
        <row r="143">
          <cell r="A143" t="str">
            <v>10003202</v>
          </cell>
        </row>
        <row r="144">
          <cell r="A144" t="str">
            <v>10003203</v>
          </cell>
        </row>
        <row r="145">
          <cell r="A145" t="str">
            <v>10003301</v>
          </cell>
        </row>
        <row r="146">
          <cell r="A146" t="str">
            <v>10003302</v>
          </cell>
        </row>
        <row r="147">
          <cell r="A147" t="str">
            <v>10003303</v>
          </cell>
        </row>
        <row r="148">
          <cell r="A148" t="str">
            <v>10004101</v>
          </cell>
        </row>
        <row r="149">
          <cell r="A149" t="str">
            <v>10004102</v>
          </cell>
        </row>
        <row r="150">
          <cell r="A150" t="str">
            <v>10004103</v>
          </cell>
        </row>
        <row r="151">
          <cell r="A151" t="str">
            <v>10004104</v>
          </cell>
        </row>
        <row r="152">
          <cell r="A152" t="str">
            <v>10004105</v>
          </cell>
        </row>
        <row r="153">
          <cell r="A153" t="str">
            <v>10004106</v>
          </cell>
        </row>
        <row r="154">
          <cell r="A154" t="str">
            <v>10004107</v>
          </cell>
        </row>
        <row r="155">
          <cell r="A155" t="str">
            <v>10004201</v>
          </cell>
        </row>
        <row r="156">
          <cell r="A156" t="str">
            <v>10004202</v>
          </cell>
        </row>
        <row r="157">
          <cell r="A157" t="str">
            <v>10004203</v>
          </cell>
        </row>
        <row r="158">
          <cell r="A158" t="str">
            <v>10004301</v>
          </cell>
        </row>
        <row r="159">
          <cell r="A159" t="str">
            <v>10004302</v>
          </cell>
        </row>
        <row r="160">
          <cell r="A160" t="str">
            <v>10004303</v>
          </cell>
        </row>
        <row r="161">
          <cell r="A161" t="str">
            <v>10004401</v>
          </cell>
        </row>
        <row r="162">
          <cell r="A162" t="str">
            <v>10004501</v>
          </cell>
        </row>
        <row r="163">
          <cell r="A163" t="str">
            <v>10004502</v>
          </cell>
        </row>
        <row r="164">
          <cell r="A164" t="str">
            <v>10004503</v>
          </cell>
        </row>
        <row r="165">
          <cell r="A165" t="str">
            <v>10004509</v>
          </cell>
        </row>
        <row r="166">
          <cell r="A166" t="str">
            <v>10005001</v>
          </cell>
        </row>
        <row r="167">
          <cell r="A167" t="str">
            <v>10005002</v>
          </cell>
        </row>
        <row r="168">
          <cell r="A168" t="str">
            <v>10005003</v>
          </cell>
        </row>
        <row r="169">
          <cell r="A169" t="str">
            <v>10005004</v>
          </cell>
        </row>
        <row r="170">
          <cell r="A170" t="str">
            <v>10005005</v>
          </cell>
        </row>
        <row r="171">
          <cell r="A171" t="str">
            <v>10005006</v>
          </cell>
        </row>
        <row r="172">
          <cell r="A172" t="str">
            <v>10005007</v>
          </cell>
        </row>
        <row r="173">
          <cell r="A173" t="str">
            <v>10005008</v>
          </cell>
        </row>
        <row r="174">
          <cell r="A174" t="str">
            <v>10005009</v>
          </cell>
        </row>
        <row r="175">
          <cell r="A175" t="str">
            <v>10006101</v>
          </cell>
        </row>
        <row r="176">
          <cell r="A176" t="str">
            <v>10006102</v>
          </cell>
        </row>
        <row r="177">
          <cell r="A177" t="str">
            <v>10006103</v>
          </cell>
        </row>
        <row r="178">
          <cell r="A178" t="str">
            <v>10006121</v>
          </cell>
        </row>
        <row r="179">
          <cell r="A179" t="str">
            <v>10006122</v>
          </cell>
        </row>
        <row r="180">
          <cell r="A180" t="str">
            <v>10006201</v>
          </cell>
        </row>
        <row r="181">
          <cell r="A181" t="str">
            <v>10006202</v>
          </cell>
        </row>
        <row r="182">
          <cell r="A182" t="str">
            <v>10006203</v>
          </cell>
        </row>
        <row r="183">
          <cell r="A183" t="str">
            <v>10006204</v>
          </cell>
        </row>
        <row r="184">
          <cell r="A184" t="str">
            <v>10006205</v>
          </cell>
        </row>
        <row r="185">
          <cell r="A185" t="str">
            <v>10006301</v>
          </cell>
        </row>
        <row r="186">
          <cell r="A186" t="str">
            <v>10006302</v>
          </cell>
        </row>
        <row r="187">
          <cell r="A187" t="str">
            <v>10006303</v>
          </cell>
        </row>
        <row r="188">
          <cell r="A188" t="str">
            <v>10006401</v>
          </cell>
        </row>
        <row r="189">
          <cell r="A189" t="str">
            <v>10006901</v>
          </cell>
        </row>
        <row r="190">
          <cell r="A190" t="str">
            <v>10006902</v>
          </cell>
        </row>
        <row r="191">
          <cell r="A191" t="str">
            <v>10006908</v>
          </cell>
        </row>
        <row r="192">
          <cell r="A192" t="str">
            <v>10006909</v>
          </cell>
        </row>
        <row r="193">
          <cell r="A193" t="str">
            <v>10007101</v>
          </cell>
        </row>
        <row r="194">
          <cell r="A194" t="str">
            <v>10007102</v>
          </cell>
        </row>
        <row r="195">
          <cell r="A195" t="str">
            <v>10007103</v>
          </cell>
        </row>
        <row r="196">
          <cell r="A196" t="str">
            <v>10007104</v>
          </cell>
        </row>
        <row r="197">
          <cell r="A197" t="str">
            <v>10007105</v>
          </cell>
        </row>
        <row r="198">
          <cell r="A198" t="str">
            <v>10007106</v>
          </cell>
        </row>
        <row r="199">
          <cell r="A199" t="str">
            <v>10007107</v>
          </cell>
        </row>
        <row r="200">
          <cell r="A200" t="str">
            <v>10007201</v>
          </cell>
        </row>
        <row r="201">
          <cell r="A201" t="str">
            <v>10007202</v>
          </cell>
        </row>
        <row r="202">
          <cell r="A202" t="str">
            <v>10007203</v>
          </cell>
        </row>
        <row r="203">
          <cell r="A203" t="str">
            <v>10007204</v>
          </cell>
        </row>
        <row r="204">
          <cell r="A204" t="str">
            <v>10007205</v>
          </cell>
        </row>
        <row r="205">
          <cell r="A205" t="str">
            <v>10007206</v>
          </cell>
        </row>
        <row r="206">
          <cell r="A206" t="str">
            <v>10007207</v>
          </cell>
        </row>
        <row r="207">
          <cell r="A207" t="str">
            <v>10007208</v>
          </cell>
        </row>
        <row r="208">
          <cell r="A208" t="str">
            <v>10007209</v>
          </cell>
        </row>
        <row r="209">
          <cell r="A209" t="str">
            <v>10007210</v>
          </cell>
        </row>
        <row r="210">
          <cell r="A210" t="str">
            <v>10007211</v>
          </cell>
        </row>
        <row r="211">
          <cell r="A211" t="str">
            <v>10007212</v>
          </cell>
        </row>
        <row r="212">
          <cell r="A212" t="str">
            <v>10007213</v>
          </cell>
        </row>
        <row r="213">
          <cell r="A213" t="str">
            <v>10007214</v>
          </cell>
        </row>
        <row r="214">
          <cell r="A214" t="str">
            <v>10007215</v>
          </cell>
        </row>
        <row r="215">
          <cell r="A215" t="str">
            <v>10007216</v>
          </cell>
        </row>
        <row r="216">
          <cell r="A216" t="str">
            <v>10007217</v>
          </cell>
        </row>
        <row r="217">
          <cell r="A217" t="str">
            <v>10007301</v>
          </cell>
        </row>
        <row r="218">
          <cell r="A218" t="str">
            <v>10007302</v>
          </cell>
        </row>
        <row r="219">
          <cell r="A219" t="str">
            <v>10007303</v>
          </cell>
        </row>
        <row r="220">
          <cell r="A220" t="str">
            <v>10007304</v>
          </cell>
        </row>
        <row r="221">
          <cell r="A221" t="str">
            <v>10007305</v>
          </cell>
        </row>
        <row r="222">
          <cell r="A222" t="str">
            <v>10007306</v>
          </cell>
        </row>
        <row r="223">
          <cell r="A223" t="str">
            <v>10007309</v>
          </cell>
        </row>
        <row r="224">
          <cell r="A224" t="str">
            <v>10008101</v>
          </cell>
        </row>
        <row r="225">
          <cell r="A225" t="str">
            <v>10008102</v>
          </cell>
        </row>
        <row r="226">
          <cell r="A226" t="str">
            <v>10008201</v>
          </cell>
        </row>
        <row r="227">
          <cell r="A227" t="str">
            <v>10008202</v>
          </cell>
        </row>
        <row r="228">
          <cell r="A228" t="str">
            <v>10008203</v>
          </cell>
        </row>
        <row r="229">
          <cell r="A229" t="str">
            <v>10008204</v>
          </cell>
        </row>
        <row r="230">
          <cell r="A230" t="str">
            <v>10008205</v>
          </cell>
        </row>
        <row r="231">
          <cell r="A231" t="str">
            <v>10008206</v>
          </cell>
        </row>
        <row r="232">
          <cell r="A232" t="str">
            <v>10008207</v>
          </cell>
        </row>
        <row r="233">
          <cell r="A233" t="str">
            <v>10008301</v>
          </cell>
        </row>
        <row r="234">
          <cell r="A234" t="str">
            <v>10008302</v>
          </cell>
        </row>
        <row r="235">
          <cell r="A235" t="str">
            <v>10009101</v>
          </cell>
        </row>
        <row r="236">
          <cell r="A236" t="str">
            <v>10009102</v>
          </cell>
        </row>
        <row r="237">
          <cell r="A237" t="str">
            <v>10009103</v>
          </cell>
        </row>
        <row r="238">
          <cell r="A238" t="str">
            <v>10009104</v>
          </cell>
        </row>
        <row r="239">
          <cell r="A239" t="str">
            <v>10009105</v>
          </cell>
        </row>
        <row r="240">
          <cell r="A240" t="str">
            <v>10009106</v>
          </cell>
        </row>
        <row r="241">
          <cell r="A241" t="str">
            <v>10009107</v>
          </cell>
        </row>
        <row r="242">
          <cell r="A242" t="str">
            <v>10009108</v>
          </cell>
        </row>
        <row r="243">
          <cell r="A243" t="str">
            <v>10009109</v>
          </cell>
        </row>
        <row r="244">
          <cell r="A244" t="str">
            <v>10009110</v>
          </cell>
        </row>
        <row r="245">
          <cell r="A245" t="str">
            <v>10009111</v>
          </cell>
        </row>
        <row r="246">
          <cell r="A246" t="str">
            <v>10009112</v>
          </cell>
        </row>
        <row r="247">
          <cell r="A247" t="str">
            <v>10009113</v>
          </cell>
        </row>
        <row r="248">
          <cell r="A248" t="str">
            <v>50000001</v>
          </cell>
        </row>
        <row r="249">
          <cell r="A249" t="str">
            <v>50000002</v>
          </cell>
        </row>
        <row r="250">
          <cell r="A250" t="str">
            <v>50000003</v>
          </cell>
        </row>
        <row r="251">
          <cell r="A251" t="str">
            <v>50000004</v>
          </cell>
        </row>
        <row r="252">
          <cell r="A252" t="str">
            <v>50000005</v>
          </cell>
        </row>
        <row r="253">
          <cell r="A253" t="str">
            <v>50000006</v>
          </cell>
        </row>
        <row r="254">
          <cell r="A254" t="str">
            <v>50000007</v>
          </cell>
        </row>
        <row r="255">
          <cell r="A255" t="str">
            <v>50000008</v>
          </cell>
        </row>
        <row r="256">
          <cell r="A256" t="str">
            <v>50000009</v>
          </cell>
        </row>
        <row r="257">
          <cell r="A257" t="str">
            <v>50000010</v>
          </cell>
        </row>
        <row r="258">
          <cell r="A258" t="str">
            <v>50000011</v>
          </cell>
        </row>
        <row r="259">
          <cell r="A259" t="str">
            <v>50000012</v>
          </cell>
        </row>
        <row r="260">
          <cell r="A260" t="str">
            <v>50000013</v>
          </cell>
        </row>
        <row r="261">
          <cell r="A261" t="str">
            <v>50000014</v>
          </cell>
        </row>
        <row r="262">
          <cell r="A262" t="str">
            <v>50000015</v>
          </cell>
        </row>
        <row r="263">
          <cell r="A263" t="str">
            <v>50000022</v>
          </cell>
        </row>
        <row r="264">
          <cell r="A264" t="str">
            <v>50000029</v>
          </cell>
        </row>
        <row r="265">
          <cell r="A265" t="str">
            <v>50000030</v>
          </cell>
        </row>
        <row r="266">
          <cell r="A266" t="str">
            <v>50000031</v>
          </cell>
        </row>
        <row r="267">
          <cell r="A267" t="str">
            <v>50000032</v>
          </cell>
        </row>
        <row r="268">
          <cell r="A268" t="str">
            <v>50000035</v>
          </cell>
        </row>
        <row r="269">
          <cell r="A269" t="str">
            <v>50000036</v>
          </cell>
        </row>
        <row r="270">
          <cell r="A270" t="str">
            <v>50000039</v>
          </cell>
        </row>
        <row r="271">
          <cell r="A271" t="str">
            <v>50000046</v>
          </cell>
        </row>
        <row r="272">
          <cell r="A272" t="str">
            <v>50000064</v>
          </cell>
        </row>
        <row r="273">
          <cell r="A273" t="str">
            <v>50000069</v>
          </cell>
        </row>
        <row r="274">
          <cell r="A274" t="str">
            <v>50000069</v>
          </cell>
        </row>
        <row r="275">
          <cell r="A275" t="str">
            <v>50000070</v>
          </cell>
        </row>
        <row r="276">
          <cell r="A276" t="str">
            <v>50000071</v>
          </cell>
        </row>
        <row r="277">
          <cell r="A277" t="str">
            <v>50000072</v>
          </cell>
        </row>
        <row r="278">
          <cell r="A278" t="str">
            <v>50000073</v>
          </cell>
        </row>
        <row r="279">
          <cell r="A279" t="str">
            <v>50000073</v>
          </cell>
        </row>
        <row r="280">
          <cell r="A280" t="str">
            <v>50000074</v>
          </cell>
        </row>
        <row r="281">
          <cell r="A281" t="str">
            <v>50000074</v>
          </cell>
        </row>
        <row r="282">
          <cell r="A282" t="str">
            <v>50000075</v>
          </cell>
        </row>
        <row r="283">
          <cell r="A283" t="str">
            <v>50000075</v>
          </cell>
        </row>
        <row r="284">
          <cell r="A284" t="str">
            <v>50000076</v>
          </cell>
        </row>
        <row r="285">
          <cell r="A285" t="str">
            <v>50000076</v>
          </cell>
        </row>
        <row r="286">
          <cell r="A286" t="str">
            <v>50000077</v>
          </cell>
        </row>
        <row r="287">
          <cell r="A287" t="str">
            <v>50000077</v>
          </cell>
        </row>
        <row r="288">
          <cell r="A288" t="str">
            <v>50000078</v>
          </cell>
        </row>
        <row r="289">
          <cell r="A289" t="str">
            <v>50000079</v>
          </cell>
        </row>
        <row r="290">
          <cell r="A290" t="str">
            <v>50000080</v>
          </cell>
        </row>
        <row r="291">
          <cell r="A291" t="str">
            <v>50000081</v>
          </cell>
        </row>
        <row r="292">
          <cell r="A292" t="str">
            <v>50000081</v>
          </cell>
        </row>
        <row r="293">
          <cell r="A293" t="str">
            <v>50000082</v>
          </cell>
        </row>
        <row r="294">
          <cell r="A294" t="str">
            <v>50000083</v>
          </cell>
        </row>
        <row r="295">
          <cell r="A295" t="str">
            <v>50000084</v>
          </cell>
        </row>
        <row r="296">
          <cell r="A296" t="str">
            <v>50000085</v>
          </cell>
        </row>
        <row r="297">
          <cell r="A297" t="str">
            <v>50000086</v>
          </cell>
        </row>
        <row r="298">
          <cell r="A298" t="str">
            <v>50000087</v>
          </cell>
        </row>
        <row r="299">
          <cell r="A299" t="str">
            <v>50000088</v>
          </cell>
        </row>
        <row r="300">
          <cell r="A300" t="str">
            <v>50000089</v>
          </cell>
        </row>
        <row r="301">
          <cell r="A301" t="str">
            <v>50000090</v>
          </cell>
        </row>
        <row r="302">
          <cell r="A302" t="str">
            <v>50000091</v>
          </cell>
        </row>
        <row r="303">
          <cell r="A303" t="str">
            <v>50000092</v>
          </cell>
        </row>
        <row r="304">
          <cell r="A304" t="str">
            <v>50000093</v>
          </cell>
        </row>
        <row r="305">
          <cell r="A305" t="str">
            <v>50000094</v>
          </cell>
        </row>
        <row r="306">
          <cell r="A306" t="str">
            <v>50000095</v>
          </cell>
        </row>
        <row r="307">
          <cell r="A307" t="str">
            <v>50000096</v>
          </cell>
        </row>
        <row r="308">
          <cell r="A308" t="str">
            <v>50000097</v>
          </cell>
        </row>
        <row r="309">
          <cell r="A309" t="str">
            <v>50000098</v>
          </cell>
        </row>
        <row r="310">
          <cell r="A310" t="str">
            <v>50000099</v>
          </cell>
        </row>
        <row r="311">
          <cell r="A311" t="str">
            <v>50000100</v>
          </cell>
        </row>
        <row r="312">
          <cell r="A312" t="str">
            <v>50000101</v>
          </cell>
        </row>
        <row r="313">
          <cell r="A313" t="str">
            <v>50000102</v>
          </cell>
        </row>
        <row r="314">
          <cell r="A314" t="str">
            <v>50000103</v>
          </cell>
        </row>
        <row r="315">
          <cell r="A315" t="str">
            <v>50000104</v>
          </cell>
        </row>
        <row r="316">
          <cell r="A316" t="str">
            <v>50000105</v>
          </cell>
        </row>
        <row r="317">
          <cell r="A317" t="str">
            <v>50000106</v>
          </cell>
        </row>
        <row r="318">
          <cell r="A318" t="str">
            <v>50000107</v>
          </cell>
        </row>
        <row r="319">
          <cell r="A319" t="str">
            <v>50000108</v>
          </cell>
        </row>
        <row r="320">
          <cell r="A320" t="str">
            <v>50000109</v>
          </cell>
        </row>
        <row r="321">
          <cell r="A321" t="str">
            <v>50000110</v>
          </cell>
        </row>
        <row r="322">
          <cell r="A322" t="str">
            <v>50000111</v>
          </cell>
        </row>
        <row r="323">
          <cell r="A323" t="str">
            <v>50000112</v>
          </cell>
        </row>
        <row r="324">
          <cell r="A324" t="str">
            <v>50000113</v>
          </cell>
        </row>
        <row r="325">
          <cell r="A325" t="str">
            <v>50000113</v>
          </cell>
        </row>
        <row r="326">
          <cell r="A326" t="str">
            <v>50000114</v>
          </cell>
        </row>
        <row r="327">
          <cell r="A327" t="str">
            <v>50000114</v>
          </cell>
        </row>
        <row r="328">
          <cell r="A328" t="str">
            <v>50000115</v>
          </cell>
        </row>
        <row r="329">
          <cell r="A329" t="str">
            <v>50000115</v>
          </cell>
        </row>
        <row r="330">
          <cell r="A330" t="str">
            <v>50000116</v>
          </cell>
        </row>
        <row r="331">
          <cell r="A331" t="str">
            <v>50000116</v>
          </cell>
        </row>
        <row r="332">
          <cell r="A332" t="str">
            <v>50000117</v>
          </cell>
        </row>
        <row r="333">
          <cell r="A333" t="str">
            <v>50000117</v>
          </cell>
        </row>
        <row r="334">
          <cell r="A334" t="str">
            <v>50000118</v>
          </cell>
        </row>
        <row r="335">
          <cell r="A335" t="str">
            <v>50000119</v>
          </cell>
        </row>
        <row r="336">
          <cell r="A336" t="str">
            <v>50000120</v>
          </cell>
        </row>
        <row r="337">
          <cell r="A337" t="str">
            <v>50000121</v>
          </cell>
        </row>
        <row r="338">
          <cell r="A338" t="str">
            <v>50000122</v>
          </cell>
        </row>
        <row r="339">
          <cell r="A339" t="str">
            <v>50000123</v>
          </cell>
        </row>
        <row r="340">
          <cell r="A340" t="str">
            <v>50000124</v>
          </cell>
        </row>
        <row r="341">
          <cell r="A341" t="str">
            <v>50000125</v>
          </cell>
        </row>
        <row r="342">
          <cell r="A342" t="str">
            <v>50000126</v>
          </cell>
        </row>
        <row r="343">
          <cell r="A343" t="str">
            <v>50000127</v>
          </cell>
        </row>
        <row r="344">
          <cell r="A344" t="str">
            <v>50000128</v>
          </cell>
        </row>
        <row r="345">
          <cell r="A345" t="str">
            <v>50000129</v>
          </cell>
        </row>
        <row r="346">
          <cell r="A346" t="str">
            <v>50000130</v>
          </cell>
        </row>
        <row r="347">
          <cell r="A347" t="str">
            <v>50000131</v>
          </cell>
        </row>
        <row r="348">
          <cell r="A348" t="str">
            <v>50000132</v>
          </cell>
        </row>
        <row r="349">
          <cell r="A349" t="str">
            <v>50000133</v>
          </cell>
        </row>
        <row r="350">
          <cell r="A350" t="str">
            <v>50000134</v>
          </cell>
        </row>
        <row r="351">
          <cell r="A351" t="str">
            <v>50000135</v>
          </cell>
        </row>
        <row r="352">
          <cell r="A352" t="str">
            <v>50000136</v>
          </cell>
        </row>
        <row r="353">
          <cell r="A353" t="str">
            <v>50000137</v>
          </cell>
        </row>
        <row r="354">
          <cell r="A354" t="str">
            <v>50000137</v>
          </cell>
        </row>
        <row r="355">
          <cell r="A355" t="str">
            <v>50000138</v>
          </cell>
        </row>
        <row r="356">
          <cell r="A356" t="str">
            <v>50000139</v>
          </cell>
        </row>
        <row r="357">
          <cell r="A357" t="str">
            <v>50000140</v>
          </cell>
        </row>
        <row r="358">
          <cell r="A358" t="str">
            <v>50000141</v>
          </cell>
        </row>
        <row r="359">
          <cell r="A359" t="str">
            <v>50000142</v>
          </cell>
        </row>
        <row r="360">
          <cell r="A360" t="str">
            <v>50000143</v>
          </cell>
        </row>
        <row r="361">
          <cell r="A361" t="str">
            <v>50000144</v>
          </cell>
        </row>
        <row r="362">
          <cell r="A362" t="str">
            <v>50000145</v>
          </cell>
        </row>
        <row r="363">
          <cell r="A363" t="str">
            <v>50000146</v>
          </cell>
        </row>
        <row r="364">
          <cell r="A364" t="str">
            <v>50000147</v>
          </cell>
        </row>
        <row r="365">
          <cell r="A365" t="str">
            <v>50000148</v>
          </cell>
        </row>
        <row r="366">
          <cell r="A366" t="str">
            <v>50000149</v>
          </cell>
        </row>
        <row r="367">
          <cell r="A367" t="str">
            <v>50000150</v>
          </cell>
        </row>
        <row r="368">
          <cell r="A368" t="str">
            <v>50000151</v>
          </cell>
        </row>
        <row r="369">
          <cell r="A369" t="str">
            <v>50000152</v>
          </cell>
        </row>
        <row r="370">
          <cell r="A370" t="str">
            <v>50000153</v>
          </cell>
        </row>
        <row r="371">
          <cell r="A371" t="str">
            <v>50000154</v>
          </cell>
        </row>
        <row r="372">
          <cell r="A372" t="str">
            <v>50000155</v>
          </cell>
        </row>
        <row r="373">
          <cell r="A373" t="str">
            <v>50000156</v>
          </cell>
        </row>
        <row r="374">
          <cell r="A374" t="str">
            <v>50000157</v>
          </cell>
        </row>
        <row r="375">
          <cell r="A375" t="str">
            <v>50000158</v>
          </cell>
        </row>
        <row r="376">
          <cell r="A376" t="str">
            <v>50000159</v>
          </cell>
        </row>
        <row r="377">
          <cell r="A377" t="str">
            <v>50000160</v>
          </cell>
        </row>
        <row r="378">
          <cell r="A378" t="str">
            <v>50000161</v>
          </cell>
        </row>
        <row r="379">
          <cell r="A379" t="str">
            <v>50000162</v>
          </cell>
        </row>
        <row r="380">
          <cell r="A380" t="str">
            <v>50000163</v>
          </cell>
        </row>
        <row r="381">
          <cell r="A381" t="str">
            <v>50000164</v>
          </cell>
        </row>
        <row r="382">
          <cell r="A382" t="str">
            <v>50000165</v>
          </cell>
        </row>
        <row r="383">
          <cell r="A383" t="str">
            <v>50000166</v>
          </cell>
        </row>
        <row r="384">
          <cell r="A384" t="str">
            <v>50000167</v>
          </cell>
        </row>
        <row r="385">
          <cell r="A385" t="str">
            <v>50000168</v>
          </cell>
        </row>
        <row r="386">
          <cell r="A386" t="str">
            <v>50000169</v>
          </cell>
        </row>
        <row r="387">
          <cell r="A387" t="str">
            <v>50000170</v>
          </cell>
        </row>
        <row r="388">
          <cell r="A388" t="str">
            <v>50000171</v>
          </cell>
        </row>
        <row r="389">
          <cell r="A389" t="str">
            <v>50000172</v>
          </cell>
        </row>
        <row r="390">
          <cell r="A390" t="str">
            <v>50000173</v>
          </cell>
        </row>
        <row r="391">
          <cell r="A391" t="str">
            <v>50000174</v>
          </cell>
        </row>
        <row r="392">
          <cell r="A392" t="str">
            <v>50000175</v>
          </cell>
        </row>
        <row r="393">
          <cell r="A393" t="str">
            <v>50000175</v>
          </cell>
        </row>
        <row r="394">
          <cell r="A394" t="str">
            <v>50000176</v>
          </cell>
        </row>
        <row r="395">
          <cell r="A395" t="str">
            <v>50000176</v>
          </cell>
        </row>
        <row r="396">
          <cell r="A396" t="str">
            <v>50000177</v>
          </cell>
        </row>
        <row r="397">
          <cell r="A397" t="str">
            <v>50000177</v>
          </cell>
        </row>
        <row r="398">
          <cell r="A398" t="str">
            <v>50000178</v>
          </cell>
        </row>
        <row r="399">
          <cell r="A399" t="str">
            <v>50000178</v>
          </cell>
        </row>
        <row r="400">
          <cell r="A400" t="str">
            <v>50000179</v>
          </cell>
        </row>
        <row r="401">
          <cell r="A401" t="str">
            <v>50000179</v>
          </cell>
        </row>
        <row r="402">
          <cell r="A402" t="str">
            <v>50000180</v>
          </cell>
        </row>
        <row r="403">
          <cell r="A403" t="str">
            <v>50000180</v>
          </cell>
        </row>
        <row r="404">
          <cell r="A404" t="str">
            <v>50000181</v>
          </cell>
        </row>
        <row r="405">
          <cell r="A405" t="str">
            <v>50000181</v>
          </cell>
        </row>
        <row r="406">
          <cell r="A406" t="str">
            <v>50000182</v>
          </cell>
        </row>
        <row r="407">
          <cell r="A407" t="str">
            <v>50000182</v>
          </cell>
        </row>
        <row r="408">
          <cell r="A408" t="str">
            <v>50000183</v>
          </cell>
        </row>
        <row r="409">
          <cell r="A409" t="str">
            <v>50000183</v>
          </cell>
        </row>
        <row r="410">
          <cell r="A410" t="str">
            <v>50000184</v>
          </cell>
        </row>
        <row r="411">
          <cell r="A411" t="str">
            <v>50000184</v>
          </cell>
        </row>
        <row r="412">
          <cell r="A412" t="str">
            <v>50000185</v>
          </cell>
        </row>
        <row r="413">
          <cell r="A413" t="str">
            <v>50000185</v>
          </cell>
        </row>
        <row r="414">
          <cell r="A414" t="str">
            <v>50000186</v>
          </cell>
        </row>
        <row r="415">
          <cell r="A415" t="str">
            <v>50000186</v>
          </cell>
        </row>
        <row r="416">
          <cell r="A416" t="str">
            <v>50000187</v>
          </cell>
        </row>
        <row r="417">
          <cell r="A417" t="str">
            <v>50000187</v>
          </cell>
        </row>
        <row r="418">
          <cell r="A418" t="str">
            <v>50000188</v>
          </cell>
        </row>
        <row r="419">
          <cell r="A419" t="str">
            <v>50000189</v>
          </cell>
        </row>
        <row r="420">
          <cell r="A420" t="str">
            <v>50000190</v>
          </cell>
        </row>
        <row r="421">
          <cell r="A421" t="str">
            <v>50000190</v>
          </cell>
        </row>
        <row r="422">
          <cell r="A422" t="str">
            <v>50000191</v>
          </cell>
        </row>
        <row r="423">
          <cell r="A423" t="str">
            <v>50000191</v>
          </cell>
        </row>
        <row r="424">
          <cell r="A424" t="str">
            <v>50000192</v>
          </cell>
        </row>
        <row r="425">
          <cell r="A425" t="str">
            <v>50000192</v>
          </cell>
        </row>
        <row r="426">
          <cell r="A426" t="str">
            <v>50000193</v>
          </cell>
        </row>
        <row r="427">
          <cell r="A427" t="str">
            <v>50000193</v>
          </cell>
        </row>
        <row r="428">
          <cell r="A428" t="str">
            <v>50000194</v>
          </cell>
        </row>
        <row r="429">
          <cell r="A429" t="str">
            <v>50000194</v>
          </cell>
        </row>
        <row r="430">
          <cell r="A430" t="str">
            <v>50000195</v>
          </cell>
        </row>
        <row r="431">
          <cell r="A431" t="str">
            <v>50000195</v>
          </cell>
        </row>
        <row r="432">
          <cell r="A432" t="str">
            <v>50000196</v>
          </cell>
        </row>
        <row r="433">
          <cell r="A433" t="str">
            <v>50000197</v>
          </cell>
        </row>
        <row r="434">
          <cell r="A434" t="str">
            <v>50000198</v>
          </cell>
        </row>
        <row r="435">
          <cell r="A435" t="str">
            <v>50000199</v>
          </cell>
        </row>
        <row r="436">
          <cell r="A436" t="str">
            <v>50000200</v>
          </cell>
        </row>
        <row r="437">
          <cell r="A437" t="str">
            <v>50000201</v>
          </cell>
        </row>
        <row r="438">
          <cell r="A438" t="str">
            <v>50000202</v>
          </cell>
        </row>
        <row r="439">
          <cell r="A439" t="str">
            <v>50000203</v>
          </cell>
        </row>
        <row r="440">
          <cell r="A440" t="str">
            <v>50000204</v>
          </cell>
        </row>
        <row r="441">
          <cell r="A441" t="str">
            <v>50000205</v>
          </cell>
        </row>
        <row r="442">
          <cell r="A442" t="str">
            <v>50000206</v>
          </cell>
        </row>
        <row r="443">
          <cell r="A443" t="str">
            <v>50000207</v>
          </cell>
        </row>
        <row r="444">
          <cell r="A444" t="str">
            <v>50000208</v>
          </cell>
        </row>
        <row r="445">
          <cell r="A445" t="str">
            <v>50000209</v>
          </cell>
        </row>
        <row r="446">
          <cell r="A446" t="str">
            <v>50000210</v>
          </cell>
        </row>
        <row r="447">
          <cell r="A447" t="str">
            <v>50000211</v>
          </cell>
        </row>
        <row r="448">
          <cell r="A448" t="str">
            <v>50000212</v>
          </cell>
        </row>
        <row r="449">
          <cell r="A449" t="str">
            <v>50000213</v>
          </cell>
        </row>
        <row r="450">
          <cell r="A450" t="str">
            <v>50000214</v>
          </cell>
        </row>
        <row r="451">
          <cell r="A451" t="str">
            <v>50000215</v>
          </cell>
        </row>
        <row r="452">
          <cell r="A452" t="str">
            <v>50000216</v>
          </cell>
        </row>
        <row r="453">
          <cell r="A453" t="str">
            <v>50000217</v>
          </cell>
        </row>
        <row r="454">
          <cell r="A454" t="str">
            <v>50000218</v>
          </cell>
        </row>
        <row r="455">
          <cell r="A455" t="str">
            <v>50000219</v>
          </cell>
        </row>
        <row r="456">
          <cell r="A456" t="str">
            <v>50000220</v>
          </cell>
        </row>
        <row r="457">
          <cell r="A457" t="str">
            <v>50000221</v>
          </cell>
        </row>
        <row r="458">
          <cell r="A458" t="str">
            <v>50000222</v>
          </cell>
        </row>
        <row r="459">
          <cell r="A459" t="str">
            <v>50000223</v>
          </cell>
        </row>
        <row r="460">
          <cell r="A460" t="str">
            <v>50000224</v>
          </cell>
        </row>
        <row r="461">
          <cell r="A461" t="str">
            <v>50000225</v>
          </cell>
        </row>
        <row r="462">
          <cell r="A462" t="str">
            <v>50000226</v>
          </cell>
        </row>
        <row r="463">
          <cell r="A463" t="str">
            <v>50000227</v>
          </cell>
        </row>
        <row r="464">
          <cell r="A464" t="str">
            <v>50000228</v>
          </cell>
        </row>
        <row r="465">
          <cell r="A465" t="str">
            <v>50000229</v>
          </cell>
        </row>
        <row r="466">
          <cell r="A466" t="str">
            <v>50000230</v>
          </cell>
        </row>
        <row r="467">
          <cell r="A467" t="str">
            <v>50000231</v>
          </cell>
        </row>
        <row r="468">
          <cell r="A468" t="str">
            <v>50000232</v>
          </cell>
        </row>
        <row r="469">
          <cell r="A469" t="str">
            <v>50000233</v>
          </cell>
        </row>
        <row r="470">
          <cell r="A470" t="str">
            <v>50000234</v>
          </cell>
        </row>
        <row r="471">
          <cell r="A471" t="str">
            <v>50000235</v>
          </cell>
        </row>
        <row r="472">
          <cell r="A472" t="str">
            <v>50000236</v>
          </cell>
        </row>
        <row r="473">
          <cell r="A473" t="str">
            <v>50000237</v>
          </cell>
        </row>
        <row r="474">
          <cell r="A474" t="str">
            <v>50000238</v>
          </cell>
        </row>
        <row r="475">
          <cell r="A475" t="str">
            <v>50000239</v>
          </cell>
        </row>
        <row r="476">
          <cell r="A476" t="str">
            <v>50000240</v>
          </cell>
        </row>
        <row r="477">
          <cell r="A477" t="str">
            <v>50000241</v>
          </cell>
        </row>
        <row r="478">
          <cell r="A478" t="str">
            <v>50000242</v>
          </cell>
        </row>
        <row r="479">
          <cell r="A479" t="str">
            <v>50000243</v>
          </cell>
        </row>
        <row r="480">
          <cell r="A480" t="str">
            <v>50000244</v>
          </cell>
        </row>
        <row r="481">
          <cell r="A481" t="str">
            <v>50000245</v>
          </cell>
        </row>
        <row r="482">
          <cell r="A482" t="str">
            <v>50000246</v>
          </cell>
        </row>
        <row r="483">
          <cell r="A483" t="str">
            <v>50000247</v>
          </cell>
        </row>
        <row r="484">
          <cell r="A484" t="str">
            <v>50000248</v>
          </cell>
        </row>
        <row r="485">
          <cell r="A485" t="str">
            <v>50000249</v>
          </cell>
        </row>
        <row r="486">
          <cell r="A486" t="str">
            <v>50000250</v>
          </cell>
        </row>
        <row r="487">
          <cell r="A487" t="str">
            <v>50000251</v>
          </cell>
        </row>
        <row r="488">
          <cell r="A488" t="str">
            <v>50000252</v>
          </cell>
        </row>
        <row r="489">
          <cell r="A489" t="str">
            <v>50000253</v>
          </cell>
        </row>
        <row r="490">
          <cell r="A490" t="str">
            <v>50000254</v>
          </cell>
        </row>
        <row r="491">
          <cell r="A491" t="str">
            <v>50000255</v>
          </cell>
        </row>
        <row r="492">
          <cell r="A492" t="str">
            <v>50000256</v>
          </cell>
        </row>
        <row r="493">
          <cell r="A493" t="str">
            <v>50000257</v>
          </cell>
        </row>
        <row r="494">
          <cell r="A494" t="str">
            <v>50000258</v>
          </cell>
        </row>
        <row r="495">
          <cell r="A495" t="str">
            <v>50000259</v>
          </cell>
        </row>
        <row r="496">
          <cell r="A496" t="str">
            <v>50000259</v>
          </cell>
        </row>
        <row r="497">
          <cell r="A497" t="str">
            <v>50000260</v>
          </cell>
        </row>
        <row r="498">
          <cell r="A498" t="str">
            <v>50000260</v>
          </cell>
        </row>
        <row r="499">
          <cell r="A499" t="str">
            <v>50000261</v>
          </cell>
        </row>
        <row r="500">
          <cell r="A500" t="str">
            <v>50000261</v>
          </cell>
        </row>
        <row r="501">
          <cell r="A501" t="str">
            <v>50000262</v>
          </cell>
        </row>
        <row r="502">
          <cell r="A502" t="str">
            <v>50000262</v>
          </cell>
        </row>
        <row r="503">
          <cell r="A503" t="str">
            <v>50000263</v>
          </cell>
        </row>
        <row r="504">
          <cell r="A504" t="str">
            <v>50000263</v>
          </cell>
        </row>
        <row r="505">
          <cell r="A505" t="str">
            <v>50000264</v>
          </cell>
        </row>
        <row r="506">
          <cell r="A506" t="str">
            <v>50000264</v>
          </cell>
        </row>
        <row r="507">
          <cell r="A507" t="str">
            <v>50000265</v>
          </cell>
        </row>
        <row r="508">
          <cell r="A508" t="str">
            <v>50000265</v>
          </cell>
        </row>
        <row r="509">
          <cell r="A509" t="str">
            <v>50000266</v>
          </cell>
        </row>
        <row r="510">
          <cell r="A510" t="str">
            <v>50000266</v>
          </cell>
        </row>
        <row r="511">
          <cell r="A511" t="str">
            <v>50000267</v>
          </cell>
        </row>
        <row r="512">
          <cell r="A512" t="str">
            <v>50000267</v>
          </cell>
        </row>
        <row r="513">
          <cell r="A513" t="str">
            <v>50000268</v>
          </cell>
        </row>
        <row r="514">
          <cell r="A514" t="str">
            <v>50000268</v>
          </cell>
        </row>
        <row r="515">
          <cell r="A515" t="str">
            <v>50000269</v>
          </cell>
        </row>
        <row r="516">
          <cell r="A516" t="str">
            <v>50000269</v>
          </cell>
        </row>
        <row r="517">
          <cell r="A517" t="str">
            <v>50000270</v>
          </cell>
        </row>
        <row r="518">
          <cell r="A518" t="str">
            <v>50000271</v>
          </cell>
        </row>
        <row r="519">
          <cell r="A519" t="str">
            <v>50000272</v>
          </cell>
        </row>
        <row r="520">
          <cell r="A520" t="str">
            <v>50000273</v>
          </cell>
        </row>
        <row r="521">
          <cell r="A521" t="str">
            <v>50000274</v>
          </cell>
        </row>
        <row r="522">
          <cell r="A522" t="str">
            <v>50000275</v>
          </cell>
        </row>
        <row r="523">
          <cell r="A523" t="str">
            <v>50000276</v>
          </cell>
        </row>
        <row r="524">
          <cell r="A524" t="str">
            <v>50000277</v>
          </cell>
        </row>
        <row r="525">
          <cell r="A525" t="str">
            <v>50000278</v>
          </cell>
        </row>
        <row r="526">
          <cell r="A526" t="str">
            <v>50000279</v>
          </cell>
        </row>
        <row r="527">
          <cell r="A527" t="str">
            <v>50000280</v>
          </cell>
        </row>
        <row r="528">
          <cell r="A528" t="str">
            <v>50000281</v>
          </cell>
        </row>
        <row r="529">
          <cell r="A529" t="str">
            <v>50000282</v>
          </cell>
        </row>
        <row r="530">
          <cell r="A530" t="str">
            <v>50000283</v>
          </cell>
        </row>
        <row r="531">
          <cell r="A531" t="str">
            <v>50000284</v>
          </cell>
        </row>
        <row r="532">
          <cell r="A532" t="str">
            <v>50000285</v>
          </cell>
        </row>
        <row r="533">
          <cell r="A533" t="str">
            <v>50000286</v>
          </cell>
        </row>
        <row r="534">
          <cell r="A534" t="str">
            <v>50000287</v>
          </cell>
        </row>
        <row r="535">
          <cell r="A535" t="str">
            <v>50000288</v>
          </cell>
        </row>
        <row r="536">
          <cell r="A536" t="str">
            <v>50000289</v>
          </cell>
        </row>
        <row r="537">
          <cell r="A537" t="str">
            <v>50000290</v>
          </cell>
        </row>
        <row r="538">
          <cell r="A538" t="str">
            <v>50000291</v>
          </cell>
        </row>
        <row r="539">
          <cell r="A539" t="str">
            <v>50000292</v>
          </cell>
        </row>
        <row r="540">
          <cell r="A540" t="str">
            <v>50000293</v>
          </cell>
        </row>
        <row r="541">
          <cell r="A541" t="str">
            <v>50000294</v>
          </cell>
        </row>
        <row r="542">
          <cell r="A542" t="str">
            <v>50000295</v>
          </cell>
        </row>
        <row r="543">
          <cell r="A543" t="str">
            <v>50000296</v>
          </cell>
        </row>
        <row r="544">
          <cell r="A544" t="str">
            <v>50000297</v>
          </cell>
        </row>
        <row r="545">
          <cell r="A545" t="str">
            <v>50000298</v>
          </cell>
        </row>
        <row r="546">
          <cell r="A546" t="str">
            <v>50000299</v>
          </cell>
        </row>
        <row r="547">
          <cell r="A547" t="str">
            <v>50000300</v>
          </cell>
        </row>
        <row r="548">
          <cell r="A548" t="str">
            <v>50000301</v>
          </cell>
        </row>
        <row r="549">
          <cell r="A549" t="str">
            <v>50000302</v>
          </cell>
        </row>
        <row r="550">
          <cell r="A550" t="str">
            <v>50000303</v>
          </cell>
        </row>
        <row r="551">
          <cell r="A551" t="str">
            <v>50000304</v>
          </cell>
        </row>
        <row r="552">
          <cell r="A552" t="str">
            <v>50000305</v>
          </cell>
        </row>
        <row r="553">
          <cell r="A553" t="str">
            <v>50000306</v>
          </cell>
        </row>
        <row r="554">
          <cell r="A554" t="str">
            <v>50001001</v>
          </cell>
        </row>
        <row r="555">
          <cell r="A555" t="str">
            <v>50001002</v>
          </cell>
        </row>
        <row r="556">
          <cell r="A556" t="str">
            <v>50001003</v>
          </cell>
        </row>
        <row r="557">
          <cell r="A557" t="str">
            <v>50001004</v>
          </cell>
        </row>
        <row r="558">
          <cell r="A558" t="str">
            <v>50001005</v>
          </cell>
        </row>
        <row r="559">
          <cell r="A559" t="str">
            <v>50001006</v>
          </cell>
        </row>
        <row r="560">
          <cell r="A560" t="str">
            <v>50001007</v>
          </cell>
        </row>
        <row r="561">
          <cell r="A561" t="str">
            <v>50001008</v>
          </cell>
        </row>
        <row r="562">
          <cell r="A562" t="str">
            <v>50001009</v>
          </cell>
        </row>
        <row r="563">
          <cell r="A563" t="str">
            <v>50001010</v>
          </cell>
        </row>
        <row r="564">
          <cell r="A564" t="str">
            <v>50001011</v>
          </cell>
        </row>
        <row r="565">
          <cell r="A565" t="str">
            <v>50001012</v>
          </cell>
        </row>
        <row r="566">
          <cell r="A566" t="str">
            <v>50001013</v>
          </cell>
        </row>
        <row r="567">
          <cell r="A567" t="str">
            <v>50001014</v>
          </cell>
        </row>
        <row r="568">
          <cell r="A568" t="str">
            <v>50001015</v>
          </cell>
        </row>
        <row r="569">
          <cell r="A569" t="str">
            <v>50001016</v>
          </cell>
        </row>
        <row r="570">
          <cell r="A570" t="str">
            <v>50001017</v>
          </cell>
        </row>
        <row r="571">
          <cell r="A571" t="str">
            <v>50001018</v>
          </cell>
        </row>
        <row r="572">
          <cell r="A572" t="str">
            <v>50001019</v>
          </cell>
        </row>
        <row r="573">
          <cell r="A573" t="str">
            <v>50001020</v>
          </cell>
        </row>
        <row r="574">
          <cell r="A574" t="str">
            <v>50001021</v>
          </cell>
        </row>
        <row r="575">
          <cell r="A575" t="str">
            <v>50001022</v>
          </cell>
        </row>
        <row r="576">
          <cell r="A576" t="str">
            <v>50001023</v>
          </cell>
        </row>
        <row r="577">
          <cell r="A577" t="str">
            <v>50001024</v>
          </cell>
        </row>
        <row r="578">
          <cell r="A578" t="str">
            <v>50001025</v>
          </cell>
        </row>
        <row r="579">
          <cell r="A579" t="str">
            <v>50001026</v>
          </cell>
        </row>
        <row r="580">
          <cell r="A580" t="str">
            <v>50001027</v>
          </cell>
        </row>
        <row r="581">
          <cell r="A581" t="str">
            <v>50001028</v>
          </cell>
        </row>
        <row r="582">
          <cell r="A582" t="str">
            <v>50001029</v>
          </cell>
        </row>
        <row r="583">
          <cell r="A583" t="str">
            <v>50001030</v>
          </cell>
        </row>
        <row r="584">
          <cell r="A584" t="str">
            <v>50001031</v>
          </cell>
        </row>
        <row r="585">
          <cell r="A585" t="str">
            <v>50001032</v>
          </cell>
        </row>
        <row r="586">
          <cell r="A586" t="str">
            <v>50001033</v>
          </cell>
        </row>
        <row r="587">
          <cell r="A587" t="str">
            <v>50001034</v>
          </cell>
        </row>
        <row r="588">
          <cell r="A588" t="str">
            <v>50001035</v>
          </cell>
        </row>
        <row r="589">
          <cell r="A589" t="str">
            <v>50001036</v>
          </cell>
        </row>
        <row r="590">
          <cell r="A590" t="str">
            <v>50001037</v>
          </cell>
        </row>
        <row r="591">
          <cell r="A591" t="str">
            <v>50001038</v>
          </cell>
        </row>
        <row r="592">
          <cell r="A592" t="str">
            <v>50001039</v>
          </cell>
        </row>
        <row r="593">
          <cell r="A593" t="str">
            <v>50001040</v>
          </cell>
        </row>
        <row r="594">
          <cell r="A594" t="str">
            <v>50001041</v>
          </cell>
        </row>
        <row r="595">
          <cell r="A595" t="str">
            <v>50001042</v>
          </cell>
        </row>
        <row r="596">
          <cell r="A596" t="str">
            <v>50001043</v>
          </cell>
        </row>
        <row r="597">
          <cell r="A597" t="str">
            <v>50001044</v>
          </cell>
        </row>
        <row r="598">
          <cell r="A598" t="str">
            <v>50001045</v>
          </cell>
        </row>
        <row r="599">
          <cell r="A599" t="str">
            <v>50001046</v>
          </cell>
        </row>
        <row r="600">
          <cell r="A600" t="str">
            <v>50001047</v>
          </cell>
        </row>
        <row r="601">
          <cell r="A601" t="str">
            <v>50001048</v>
          </cell>
        </row>
        <row r="602">
          <cell r="A602" t="str">
            <v>50001049</v>
          </cell>
        </row>
        <row r="603">
          <cell r="A603" t="str">
            <v>50001050</v>
          </cell>
        </row>
        <row r="604">
          <cell r="A604" t="str">
            <v>50001051</v>
          </cell>
        </row>
        <row r="605">
          <cell r="A605" t="str">
            <v>50001052</v>
          </cell>
        </row>
        <row r="606">
          <cell r="A606" t="str">
            <v>50001053</v>
          </cell>
        </row>
        <row r="607">
          <cell r="A607" t="str">
            <v>50001054</v>
          </cell>
        </row>
        <row r="608">
          <cell r="A608" t="str">
            <v>50001055</v>
          </cell>
        </row>
        <row r="609">
          <cell r="A609" t="str">
            <v>50001056</v>
          </cell>
        </row>
        <row r="610">
          <cell r="A610" t="str">
            <v>50001057</v>
          </cell>
        </row>
        <row r="611">
          <cell r="A611" t="str">
            <v>50001058</v>
          </cell>
        </row>
        <row r="612">
          <cell r="A612" t="str">
            <v>50001059</v>
          </cell>
        </row>
        <row r="613">
          <cell r="A613" t="str">
            <v>50001060</v>
          </cell>
        </row>
        <row r="614">
          <cell r="A614" t="str">
            <v>50001061</v>
          </cell>
        </row>
        <row r="615">
          <cell r="A615" t="str">
            <v>50001062</v>
          </cell>
        </row>
        <row r="616">
          <cell r="A616" t="str">
            <v>50001063</v>
          </cell>
        </row>
        <row r="617">
          <cell r="A617" t="str">
            <v>50001064</v>
          </cell>
        </row>
        <row r="618">
          <cell r="A618" t="str">
            <v>50001065</v>
          </cell>
        </row>
        <row r="619">
          <cell r="A619" t="str">
            <v>50001066</v>
          </cell>
        </row>
        <row r="620">
          <cell r="A620" t="str">
            <v>50001067</v>
          </cell>
        </row>
        <row r="621">
          <cell r="A621" t="str">
            <v>50001068</v>
          </cell>
        </row>
        <row r="622">
          <cell r="A622" t="str">
            <v>50001069</v>
          </cell>
        </row>
        <row r="623">
          <cell r="A623" t="str">
            <v>50001070</v>
          </cell>
        </row>
        <row r="624">
          <cell r="A624" t="str">
            <v>50001071</v>
          </cell>
        </row>
        <row r="625">
          <cell r="A625" t="str">
            <v>50001072</v>
          </cell>
        </row>
        <row r="626">
          <cell r="A626" t="str">
            <v>50001073</v>
          </cell>
        </row>
        <row r="627">
          <cell r="A627" t="str">
            <v>50001074</v>
          </cell>
        </row>
        <row r="628">
          <cell r="A628" t="str">
            <v>50001075</v>
          </cell>
        </row>
        <row r="629">
          <cell r="A629" t="str">
            <v>50001076</v>
          </cell>
        </row>
        <row r="630">
          <cell r="A630" t="str">
            <v>50001077</v>
          </cell>
        </row>
        <row r="631">
          <cell r="A631" t="str">
            <v>50001078</v>
          </cell>
        </row>
        <row r="632">
          <cell r="A632" t="str">
            <v>50001079</v>
          </cell>
        </row>
        <row r="633">
          <cell r="A633" t="str">
            <v>50001080</v>
          </cell>
        </row>
        <row r="634">
          <cell r="A634" t="str">
            <v>50001081</v>
          </cell>
        </row>
        <row r="635">
          <cell r="A635" t="str">
            <v>50001082</v>
          </cell>
        </row>
        <row r="636">
          <cell r="A636" t="str">
            <v>50001083</v>
          </cell>
        </row>
        <row r="637">
          <cell r="A637" t="str">
            <v>50001084</v>
          </cell>
        </row>
        <row r="638">
          <cell r="A638" t="str">
            <v>50001085</v>
          </cell>
        </row>
        <row r="639">
          <cell r="A639" t="str">
            <v>50001086</v>
          </cell>
        </row>
        <row r="640">
          <cell r="A640" t="str">
            <v>50001087</v>
          </cell>
        </row>
        <row r="641">
          <cell r="A641" t="str">
            <v>50001088</v>
          </cell>
        </row>
        <row r="642">
          <cell r="A642" t="str">
            <v>50001089</v>
          </cell>
        </row>
        <row r="643">
          <cell r="A643" t="str">
            <v>50001090</v>
          </cell>
        </row>
        <row r="644">
          <cell r="A644" t="str">
            <v>50001091</v>
          </cell>
        </row>
        <row r="645">
          <cell r="A645" t="str">
            <v>50001092</v>
          </cell>
        </row>
        <row r="646">
          <cell r="A646" t="str">
            <v>50001093</v>
          </cell>
        </row>
        <row r="647">
          <cell r="A647" t="str">
            <v>50001094</v>
          </cell>
        </row>
        <row r="648">
          <cell r="A648" t="str">
            <v>50001095</v>
          </cell>
        </row>
        <row r="649">
          <cell r="A649" t="str">
            <v>50001096</v>
          </cell>
        </row>
        <row r="650">
          <cell r="A650" t="str">
            <v>50001097</v>
          </cell>
        </row>
        <row r="651">
          <cell r="A651" t="str">
            <v>50001098</v>
          </cell>
        </row>
        <row r="652">
          <cell r="A652" t="str">
            <v>50001099</v>
          </cell>
        </row>
        <row r="653">
          <cell r="A653" t="str">
            <v>50001100</v>
          </cell>
        </row>
        <row r="654">
          <cell r="A654" t="str">
            <v>50001101</v>
          </cell>
        </row>
        <row r="655">
          <cell r="A655" t="str">
            <v>50001102</v>
          </cell>
        </row>
        <row r="656">
          <cell r="A656" t="str">
            <v>50001103</v>
          </cell>
        </row>
        <row r="657">
          <cell r="A657" t="str">
            <v>50001104</v>
          </cell>
        </row>
        <row r="658">
          <cell r="A658" t="str">
            <v>50001105</v>
          </cell>
        </row>
        <row r="659">
          <cell r="A659" t="str">
            <v>50001106</v>
          </cell>
        </row>
        <row r="660">
          <cell r="A660" t="str">
            <v>50001107</v>
          </cell>
        </row>
        <row r="661">
          <cell r="A661" t="str">
            <v>50001108</v>
          </cell>
        </row>
        <row r="662">
          <cell r="A662" t="str">
            <v>50001109</v>
          </cell>
        </row>
        <row r="663">
          <cell r="A663" t="str">
            <v>50001110</v>
          </cell>
        </row>
        <row r="664">
          <cell r="A664" t="str">
            <v>50001111</v>
          </cell>
        </row>
        <row r="665">
          <cell r="A665" t="str">
            <v>50001112</v>
          </cell>
        </row>
        <row r="666">
          <cell r="A666" t="str">
            <v>50001113</v>
          </cell>
        </row>
        <row r="667">
          <cell r="A667" t="str">
            <v>50001114</v>
          </cell>
        </row>
        <row r="668">
          <cell r="A668" t="str">
            <v>50001115</v>
          </cell>
        </row>
        <row r="669">
          <cell r="A669" t="str">
            <v>50001116</v>
          </cell>
        </row>
        <row r="670">
          <cell r="A670" t="str">
            <v>50001117</v>
          </cell>
        </row>
        <row r="671">
          <cell r="A671" t="str">
            <v>50001118</v>
          </cell>
        </row>
        <row r="672">
          <cell r="A672" t="str">
            <v>50001119</v>
          </cell>
        </row>
        <row r="673">
          <cell r="A673" t="str">
            <v>50001120</v>
          </cell>
        </row>
        <row r="674">
          <cell r="A674" t="str">
            <v>50001121</v>
          </cell>
        </row>
        <row r="675">
          <cell r="A675" t="str">
            <v>50001122</v>
          </cell>
        </row>
        <row r="676">
          <cell r="A676" t="str">
            <v>50001123</v>
          </cell>
        </row>
        <row r="677">
          <cell r="A677" t="str">
            <v>50001124</v>
          </cell>
        </row>
        <row r="678">
          <cell r="A678" t="str">
            <v>50001125</v>
          </cell>
        </row>
        <row r="679">
          <cell r="A679" t="str">
            <v>50001126</v>
          </cell>
        </row>
        <row r="680">
          <cell r="A680" t="str">
            <v>50001127</v>
          </cell>
        </row>
        <row r="681">
          <cell r="A681" t="str">
            <v>50001133</v>
          </cell>
        </row>
        <row r="682">
          <cell r="A682" t="str">
            <v>50001134</v>
          </cell>
        </row>
        <row r="683">
          <cell r="A683" t="str">
            <v>50001135</v>
          </cell>
        </row>
        <row r="684">
          <cell r="A684" t="str">
            <v>50001136</v>
          </cell>
        </row>
        <row r="685">
          <cell r="A685" t="str">
            <v>50001137</v>
          </cell>
        </row>
        <row r="686">
          <cell r="A686" t="str">
            <v>50001138</v>
          </cell>
        </row>
        <row r="687">
          <cell r="A687" t="str">
            <v>50001141</v>
          </cell>
        </row>
        <row r="688">
          <cell r="A688" t="str">
            <v>50001142</v>
          </cell>
        </row>
        <row r="689">
          <cell r="A689" t="str">
            <v>50001143</v>
          </cell>
        </row>
        <row r="690">
          <cell r="A690" t="str">
            <v>50001144</v>
          </cell>
        </row>
        <row r="691">
          <cell r="A691" t="str">
            <v>50001145</v>
          </cell>
        </row>
        <row r="692">
          <cell r="A692" t="str">
            <v>50001146</v>
          </cell>
        </row>
        <row r="693">
          <cell r="A693" t="str">
            <v>50001147</v>
          </cell>
        </row>
        <row r="694">
          <cell r="A694" t="str">
            <v>50001148</v>
          </cell>
        </row>
        <row r="695">
          <cell r="A695" t="str">
            <v>50001149</v>
          </cell>
        </row>
        <row r="696">
          <cell r="A696" t="str">
            <v>50001150</v>
          </cell>
        </row>
        <row r="697">
          <cell r="A697" t="str">
            <v>50001151</v>
          </cell>
        </row>
        <row r="698">
          <cell r="A698" t="str">
            <v>50001152</v>
          </cell>
        </row>
        <row r="699">
          <cell r="A699" t="str">
            <v>50001153</v>
          </cell>
        </row>
        <row r="700">
          <cell r="A700" t="str">
            <v>50001154</v>
          </cell>
        </row>
        <row r="701">
          <cell r="A701" t="str">
            <v>50001155</v>
          </cell>
        </row>
        <row r="702">
          <cell r="A702" t="str">
            <v>50001156</v>
          </cell>
        </row>
        <row r="703">
          <cell r="A703" t="str">
            <v>50001157</v>
          </cell>
        </row>
        <row r="704">
          <cell r="A704" t="str">
            <v>50001158</v>
          </cell>
        </row>
        <row r="705">
          <cell r="A705" t="str">
            <v>50001159</v>
          </cell>
        </row>
        <row r="706">
          <cell r="A706" t="str">
            <v>50001160</v>
          </cell>
        </row>
        <row r="707">
          <cell r="A707" t="str">
            <v>50001161</v>
          </cell>
        </row>
        <row r="708">
          <cell r="A708" t="str">
            <v>50001162</v>
          </cell>
        </row>
        <row r="709">
          <cell r="A709" t="str">
            <v>50001163</v>
          </cell>
        </row>
        <row r="710">
          <cell r="A710" t="str">
            <v>50001164</v>
          </cell>
        </row>
        <row r="711">
          <cell r="A711" t="str">
            <v>50001165</v>
          </cell>
        </row>
        <row r="712">
          <cell r="A712" t="str">
            <v>50001166</v>
          </cell>
        </row>
        <row r="713">
          <cell r="A713" t="str">
            <v>50001167</v>
          </cell>
        </row>
        <row r="714">
          <cell r="A714" t="str">
            <v>50001171</v>
          </cell>
        </row>
        <row r="715">
          <cell r="A715" t="str">
            <v>50001172</v>
          </cell>
        </row>
        <row r="716">
          <cell r="A716" t="str">
            <v>50001173</v>
          </cell>
        </row>
        <row r="717">
          <cell r="A717" t="str">
            <v>50001174</v>
          </cell>
        </row>
        <row r="718">
          <cell r="A718" t="str">
            <v>50001175</v>
          </cell>
        </row>
        <row r="719">
          <cell r="A719" t="str">
            <v>50001176</v>
          </cell>
        </row>
        <row r="720">
          <cell r="A720" t="str">
            <v>50001177</v>
          </cell>
        </row>
        <row r="721">
          <cell r="A721" t="str">
            <v>50001178</v>
          </cell>
        </row>
        <row r="722">
          <cell r="A722" t="str">
            <v>50001179</v>
          </cell>
        </row>
        <row r="723">
          <cell r="A723" t="str">
            <v>50001180</v>
          </cell>
        </row>
        <row r="724">
          <cell r="A724" t="str">
            <v>50001181</v>
          </cell>
        </row>
        <row r="725">
          <cell r="A725" t="str">
            <v>50001182</v>
          </cell>
        </row>
        <row r="726">
          <cell r="A726" t="str">
            <v>50001183</v>
          </cell>
        </row>
        <row r="727">
          <cell r="A727" t="str">
            <v>50001184</v>
          </cell>
        </row>
        <row r="728">
          <cell r="A728" t="str">
            <v>50001185</v>
          </cell>
        </row>
        <row r="729">
          <cell r="A729" t="str">
            <v>50001186</v>
          </cell>
        </row>
        <row r="730">
          <cell r="A730" t="str">
            <v>50001187</v>
          </cell>
        </row>
        <row r="731">
          <cell r="A731" t="str">
            <v>50001189</v>
          </cell>
        </row>
        <row r="732">
          <cell r="A732" t="str">
            <v>50001190</v>
          </cell>
        </row>
        <row r="733">
          <cell r="A733" t="str">
            <v>50001191</v>
          </cell>
        </row>
        <row r="734">
          <cell r="A734" t="str">
            <v>50001192</v>
          </cell>
        </row>
        <row r="735">
          <cell r="A735" t="str">
            <v>50001193</v>
          </cell>
        </row>
        <row r="736">
          <cell r="A736" t="str">
            <v>50001194</v>
          </cell>
        </row>
        <row r="737">
          <cell r="A737" t="str">
            <v>50001195</v>
          </cell>
        </row>
        <row r="738">
          <cell r="A738" t="str">
            <v>50001196</v>
          </cell>
        </row>
        <row r="739">
          <cell r="A739" t="str">
            <v>50001197</v>
          </cell>
        </row>
        <row r="740">
          <cell r="A740" t="str">
            <v>50001198</v>
          </cell>
        </row>
        <row r="741">
          <cell r="A741" t="str">
            <v>50001199</v>
          </cell>
        </row>
        <row r="742">
          <cell r="A742" t="str">
            <v>50100001</v>
          </cell>
        </row>
        <row r="743">
          <cell r="A743" t="str">
            <v>50100002</v>
          </cell>
        </row>
        <row r="744">
          <cell r="A744" t="str">
            <v>50100003</v>
          </cell>
        </row>
        <row r="745">
          <cell r="A745" t="str">
            <v>50100004</v>
          </cell>
        </row>
        <row r="746">
          <cell r="A746" t="str">
            <v>50100005</v>
          </cell>
        </row>
        <row r="747">
          <cell r="A747" t="str">
            <v>50100006</v>
          </cell>
        </row>
        <row r="748">
          <cell r="A748" t="str">
            <v>50100007</v>
          </cell>
        </row>
        <row r="749">
          <cell r="A749" t="str">
            <v>50200001</v>
          </cell>
        </row>
        <row r="750">
          <cell r="A750" t="str">
            <v>50200002</v>
          </cell>
        </row>
        <row r="751">
          <cell r="A751" t="str">
            <v>50200003</v>
          </cell>
        </row>
        <row r="752">
          <cell r="A752" t="str">
            <v>50200004</v>
          </cell>
        </row>
        <row r="753">
          <cell r="A753" t="str">
            <v>50200005</v>
          </cell>
        </row>
        <row r="754">
          <cell r="A754" t="str">
            <v>50200006</v>
          </cell>
        </row>
        <row r="755">
          <cell r="A755" t="str">
            <v>50200007</v>
          </cell>
        </row>
        <row r="756">
          <cell r="A756" t="str">
            <v>50200008</v>
          </cell>
        </row>
        <row r="757">
          <cell r="A757" t="str">
            <v>50200009</v>
          </cell>
        </row>
        <row r="758">
          <cell r="A758" t="str">
            <v>50200010</v>
          </cell>
        </row>
        <row r="759">
          <cell r="A759" t="str">
            <v>50200011</v>
          </cell>
        </row>
        <row r="760">
          <cell r="A760" t="str">
            <v>50200012</v>
          </cell>
        </row>
        <row r="761">
          <cell r="A761" t="str">
            <v>50200051</v>
          </cell>
        </row>
        <row r="762">
          <cell r="A762" t="str">
            <v>50200052</v>
          </cell>
        </row>
        <row r="763">
          <cell r="A763" t="str">
            <v>50200053</v>
          </cell>
        </row>
        <row r="764">
          <cell r="A764" t="str">
            <v>50200054</v>
          </cell>
        </row>
        <row r="765">
          <cell r="A765" t="str">
            <v>50200055</v>
          </cell>
        </row>
        <row r="766">
          <cell r="A766" t="str">
            <v>50200056</v>
          </cell>
        </row>
        <row r="767">
          <cell r="A767" t="str">
            <v>50200057</v>
          </cell>
        </row>
        <row r="768">
          <cell r="A768" t="str">
            <v>50200058</v>
          </cell>
        </row>
        <row r="769">
          <cell r="A769" t="str">
            <v>50200059</v>
          </cell>
        </row>
        <row r="770">
          <cell r="A770" t="str">
            <v>50200060</v>
          </cell>
        </row>
        <row r="771">
          <cell r="A771" t="str">
            <v>50200061</v>
          </cell>
        </row>
        <row r="772">
          <cell r="A772" t="str">
            <v>50200062</v>
          </cell>
        </row>
        <row r="773">
          <cell r="A773" t="str">
            <v>50200063</v>
          </cell>
        </row>
        <row r="774">
          <cell r="A774" t="str">
            <v>50200064</v>
          </cell>
        </row>
        <row r="775">
          <cell r="A775" t="str">
            <v>50200065</v>
          </cell>
        </row>
        <row r="776">
          <cell r="A776" t="str">
            <v>50200066</v>
          </cell>
        </row>
        <row r="777">
          <cell r="A777" t="str">
            <v>50200067</v>
          </cell>
        </row>
        <row r="778">
          <cell r="A778" t="str">
            <v>50200068</v>
          </cell>
        </row>
        <row r="779">
          <cell r="A779" t="str">
            <v>50200151</v>
          </cell>
        </row>
        <row r="780">
          <cell r="A780" t="str">
            <v>50200161</v>
          </cell>
        </row>
        <row r="781">
          <cell r="A781" t="str">
            <v>50200171</v>
          </cell>
        </row>
        <row r="782">
          <cell r="A782" t="str">
            <v>50200172</v>
          </cell>
        </row>
        <row r="783">
          <cell r="A783" t="str">
            <v>50200173</v>
          </cell>
        </row>
        <row r="784">
          <cell r="A784" t="str">
            <v>50300001</v>
          </cell>
        </row>
        <row r="785">
          <cell r="A785" t="str">
            <v>50300002</v>
          </cell>
        </row>
        <row r="786">
          <cell r="A786" t="str">
            <v>50300003</v>
          </cell>
        </row>
        <row r="787">
          <cell r="A787" t="str">
            <v>50300004</v>
          </cell>
        </row>
        <row r="788">
          <cell r="A788" t="str">
            <v>50300005</v>
          </cell>
        </row>
        <row r="789">
          <cell r="A789" t="str">
            <v>50300006</v>
          </cell>
        </row>
        <row r="790">
          <cell r="A790" t="str">
            <v>50300007</v>
          </cell>
        </row>
        <row r="791">
          <cell r="A791" t="str">
            <v>50300008</v>
          </cell>
        </row>
        <row r="792">
          <cell r="A792" t="str">
            <v>50300009</v>
          </cell>
        </row>
        <row r="793">
          <cell r="A793" t="str">
            <v>50300010</v>
          </cell>
        </row>
        <row r="794">
          <cell r="A794" t="str">
            <v>50300011</v>
          </cell>
        </row>
        <row r="795">
          <cell r="A795" t="str">
            <v>50300012</v>
          </cell>
        </row>
        <row r="796">
          <cell r="A796" t="str">
            <v>50300013</v>
          </cell>
        </row>
        <row r="797">
          <cell r="A797" t="str">
            <v>50300014</v>
          </cell>
        </row>
        <row r="798">
          <cell r="A798" t="str">
            <v>50300015</v>
          </cell>
        </row>
        <row r="799">
          <cell r="A799" t="str">
            <v>50300016</v>
          </cell>
        </row>
        <row r="800">
          <cell r="A800" t="str">
            <v>50300017</v>
          </cell>
        </row>
        <row r="801">
          <cell r="A801" t="str">
            <v>50300018</v>
          </cell>
        </row>
        <row r="802">
          <cell r="A802" t="str">
            <v>50300019</v>
          </cell>
        </row>
        <row r="803">
          <cell r="A803" t="str">
            <v>50300021</v>
          </cell>
        </row>
        <row r="804">
          <cell r="A804" t="str">
            <v>50300022</v>
          </cell>
        </row>
        <row r="805">
          <cell r="A805" t="str">
            <v>50300023</v>
          </cell>
        </row>
        <row r="806">
          <cell r="A806" t="str">
            <v>50300024</v>
          </cell>
        </row>
        <row r="807">
          <cell r="A807" t="str">
            <v>50300025</v>
          </cell>
        </row>
        <row r="808">
          <cell r="A808" t="str">
            <v>50300026</v>
          </cell>
        </row>
        <row r="809">
          <cell r="A809" t="str">
            <v>50300027</v>
          </cell>
        </row>
        <row r="810">
          <cell r="A810" t="str">
            <v>50300028</v>
          </cell>
        </row>
        <row r="811">
          <cell r="A811" t="str">
            <v>50300029</v>
          </cell>
        </row>
        <row r="812">
          <cell r="A812" t="str">
            <v>50300030</v>
          </cell>
        </row>
        <row r="813">
          <cell r="A813" t="str">
            <v>50300031</v>
          </cell>
        </row>
        <row r="814">
          <cell r="A814" t="str">
            <v>50300032</v>
          </cell>
        </row>
        <row r="815">
          <cell r="A815" t="str">
            <v>50300033</v>
          </cell>
        </row>
        <row r="816">
          <cell r="A816" t="str">
            <v>50300034</v>
          </cell>
        </row>
        <row r="817">
          <cell r="A817" t="str">
            <v>50300035</v>
          </cell>
        </row>
        <row r="818">
          <cell r="A818" t="str">
            <v>50300036</v>
          </cell>
        </row>
        <row r="819">
          <cell r="A819" t="str">
            <v>50300037</v>
          </cell>
        </row>
        <row r="820">
          <cell r="A820" t="str">
            <v>50300038</v>
          </cell>
        </row>
        <row r="821">
          <cell r="A821" t="str">
            <v>50300039</v>
          </cell>
        </row>
        <row r="822">
          <cell r="A822" t="str">
            <v>50300040</v>
          </cell>
        </row>
        <row r="823">
          <cell r="A823" t="str">
            <v>50300041</v>
          </cell>
        </row>
        <row r="824">
          <cell r="A824" t="str">
            <v>50300042</v>
          </cell>
        </row>
        <row r="825">
          <cell r="A825" t="str">
            <v>50300043</v>
          </cell>
        </row>
        <row r="826">
          <cell r="A826" t="str">
            <v>50300044</v>
          </cell>
        </row>
        <row r="827">
          <cell r="A827" t="str">
            <v>50300045</v>
          </cell>
        </row>
        <row r="828">
          <cell r="A828" t="str">
            <v>50300046</v>
          </cell>
        </row>
        <row r="829">
          <cell r="A829" t="str">
            <v>50300047</v>
          </cell>
        </row>
        <row r="830">
          <cell r="A830" t="str">
            <v>50300050</v>
          </cell>
        </row>
        <row r="831">
          <cell r="A831" t="str">
            <v>50300051</v>
          </cell>
        </row>
        <row r="832">
          <cell r="A832" t="str">
            <v>50300052</v>
          </cell>
        </row>
        <row r="833">
          <cell r="A833" t="str">
            <v>50300053</v>
          </cell>
        </row>
        <row r="834">
          <cell r="A834" t="str">
            <v>50300054</v>
          </cell>
        </row>
        <row r="835">
          <cell r="A835" t="str">
            <v>50300055</v>
          </cell>
        </row>
        <row r="836">
          <cell r="A836" t="str">
            <v>50300056</v>
          </cell>
        </row>
        <row r="837">
          <cell r="A837" t="str">
            <v>50300057</v>
          </cell>
        </row>
        <row r="838">
          <cell r="A838" t="str">
            <v>50300058</v>
          </cell>
        </row>
        <row r="839">
          <cell r="A839" t="str">
            <v>50300059</v>
          </cell>
        </row>
        <row r="840">
          <cell r="A840" t="str">
            <v>50300101</v>
          </cell>
        </row>
        <row r="841">
          <cell r="A841" t="str">
            <v>50300102</v>
          </cell>
        </row>
        <row r="842">
          <cell r="A842" t="str">
            <v>50300103</v>
          </cell>
        </row>
        <row r="843">
          <cell r="A843" t="str">
            <v>50300104</v>
          </cell>
        </row>
        <row r="844">
          <cell r="A844" t="str">
            <v>50300105</v>
          </cell>
        </row>
        <row r="845">
          <cell r="A845" t="str">
            <v>50300106</v>
          </cell>
        </row>
        <row r="846">
          <cell r="A846" t="str">
            <v>50300107</v>
          </cell>
        </row>
        <row r="847">
          <cell r="A847" t="str">
            <v>50300108</v>
          </cell>
        </row>
        <row r="848">
          <cell r="A848" t="str">
            <v>50300109</v>
          </cell>
        </row>
        <row r="849">
          <cell r="A849" t="str">
            <v>50300110</v>
          </cell>
        </row>
        <row r="850">
          <cell r="A850" t="str">
            <v>50300111</v>
          </cell>
        </row>
        <row r="851">
          <cell r="A851" t="str">
            <v>50300112</v>
          </cell>
        </row>
        <row r="852">
          <cell r="A852" t="str">
            <v>50300113</v>
          </cell>
        </row>
        <row r="853">
          <cell r="A853" t="str">
            <v>50300114</v>
          </cell>
        </row>
        <row r="854">
          <cell r="A854" t="str">
            <v>50300115</v>
          </cell>
        </row>
        <row r="855">
          <cell r="A855" t="str">
            <v>50300116</v>
          </cell>
        </row>
        <row r="856">
          <cell r="A856" t="str">
            <v>50300117</v>
          </cell>
        </row>
        <row r="857">
          <cell r="A857" t="str">
            <v>50300118</v>
          </cell>
        </row>
        <row r="858">
          <cell r="A858" t="str">
            <v>50300119</v>
          </cell>
        </row>
        <row r="859">
          <cell r="A859" t="str">
            <v>50300120</v>
          </cell>
        </row>
        <row r="860">
          <cell r="A860" t="str">
            <v>50300121</v>
          </cell>
        </row>
        <row r="861">
          <cell r="A861" t="str">
            <v>50300122</v>
          </cell>
        </row>
        <row r="862">
          <cell r="A862" t="str">
            <v>50300123</v>
          </cell>
        </row>
        <row r="863">
          <cell r="A863" t="str">
            <v>50300124</v>
          </cell>
        </row>
        <row r="864">
          <cell r="A864" t="str">
            <v>50300125</v>
          </cell>
        </row>
        <row r="865">
          <cell r="A865" t="str">
            <v>50300126</v>
          </cell>
        </row>
        <row r="866">
          <cell r="A866" t="str">
            <v>50300148</v>
          </cell>
        </row>
        <row r="867">
          <cell r="A867" t="str">
            <v>50300201</v>
          </cell>
        </row>
        <row r="868">
          <cell r="A868" t="str">
            <v>50300202</v>
          </cell>
        </row>
        <row r="869">
          <cell r="A869" t="str">
            <v>50300203</v>
          </cell>
        </row>
        <row r="870">
          <cell r="A870" t="str">
            <v>50300301</v>
          </cell>
        </row>
        <row r="871">
          <cell r="A871" t="str">
            <v>50300302</v>
          </cell>
        </row>
        <row r="872">
          <cell r="A872" t="str">
            <v>50300303</v>
          </cell>
        </row>
        <row r="873">
          <cell r="A873" t="str">
            <v>50300307</v>
          </cell>
        </row>
        <row r="874">
          <cell r="A874" t="str">
            <v>50300310</v>
          </cell>
        </row>
        <row r="875">
          <cell r="A875" t="str">
            <v>50400001</v>
          </cell>
        </row>
        <row r="876">
          <cell r="A876" t="str">
            <v>50400002</v>
          </cell>
        </row>
        <row r="877">
          <cell r="A877" t="str">
            <v>50400003</v>
          </cell>
        </row>
        <row r="878">
          <cell r="A878" t="str">
            <v>50400004</v>
          </cell>
        </row>
        <row r="879">
          <cell r="A879" t="str">
            <v>50400005</v>
          </cell>
        </row>
        <row r="880">
          <cell r="A880" t="str">
            <v>50400006</v>
          </cell>
        </row>
        <row r="881">
          <cell r="A881" t="str">
            <v>50400007</v>
          </cell>
        </row>
        <row r="882">
          <cell r="A882" t="str">
            <v>50400021</v>
          </cell>
        </row>
        <row r="883">
          <cell r="A883" t="str">
            <v>50400022</v>
          </cell>
        </row>
        <row r="884">
          <cell r="A884" t="str">
            <v>50400023</v>
          </cell>
        </row>
        <row r="885">
          <cell r="A885" t="str">
            <v>50400024</v>
          </cell>
        </row>
        <row r="886">
          <cell r="A886" t="str">
            <v>50400041</v>
          </cell>
        </row>
        <row r="887">
          <cell r="A887" t="str">
            <v>50400042</v>
          </cell>
        </row>
        <row r="888">
          <cell r="A888" t="str">
            <v>50400043</v>
          </cell>
        </row>
        <row r="889">
          <cell r="A889" t="str">
            <v>50400044</v>
          </cell>
        </row>
        <row r="890">
          <cell r="A890" t="str">
            <v>50400061</v>
          </cell>
        </row>
        <row r="891">
          <cell r="A891" t="str">
            <v>50400062</v>
          </cell>
        </row>
        <row r="892">
          <cell r="A892" t="str">
            <v>50400063</v>
          </cell>
        </row>
        <row r="893">
          <cell r="A893" t="str">
            <v>50400064</v>
          </cell>
        </row>
        <row r="894">
          <cell r="A894" t="str">
            <v>50400081</v>
          </cell>
        </row>
        <row r="895">
          <cell r="A895" t="str">
            <v>50400082</v>
          </cell>
        </row>
        <row r="896">
          <cell r="A896" t="str">
            <v>50400083</v>
          </cell>
        </row>
        <row r="897">
          <cell r="A897" t="str">
            <v>50400084</v>
          </cell>
        </row>
        <row r="898">
          <cell r="A898" t="str">
            <v>50400085</v>
          </cell>
        </row>
        <row r="899">
          <cell r="A899" t="str">
            <v>50400091</v>
          </cell>
        </row>
        <row r="900">
          <cell r="A900" t="str">
            <v>50400101</v>
          </cell>
        </row>
        <row r="901">
          <cell r="A901" t="str">
            <v>50400102</v>
          </cell>
        </row>
        <row r="902">
          <cell r="A902" t="str">
            <v>50400103</v>
          </cell>
        </row>
        <row r="903">
          <cell r="A903" t="str">
            <v>50400104</v>
          </cell>
        </row>
        <row r="904">
          <cell r="A904" t="str">
            <v>50400105</v>
          </cell>
        </row>
        <row r="905">
          <cell r="A905" t="str">
            <v>50400106</v>
          </cell>
        </row>
        <row r="906">
          <cell r="A906" t="str">
            <v>50400107</v>
          </cell>
        </row>
        <row r="907">
          <cell r="A907" t="str">
            <v>50400108</v>
          </cell>
        </row>
        <row r="908">
          <cell r="A908" t="str">
            <v>50400109</v>
          </cell>
        </row>
        <row r="909">
          <cell r="A909" t="str">
            <v>50400121</v>
          </cell>
        </row>
        <row r="910">
          <cell r="A910" t="str">
            <v>50400122</v>
          </cell>
        </row>
        <row r="911">
          <cell r="A911" t="str">
            <v>50400131</v>
          </cell>
        </row>
        <row r="912">
          <cell r="A912" t="str">
            <v>50400132</v>
          </cell>
        </row>
        <row r="913">
          <cell r="A913" t="str">
            <v>50400133</v>
          </cell>
        </row>
        <row r="914">
          <cell r="A914" t="str">
            <v>50400134</v>
          </cell>
        </row>
        <row r="915">
          <cell r="A915" t="str">
            <v>50400135</v>
          </cell>
        </row>
        <row r="916">
          <cell r="A916" t="str">
            <v>50400136</v>
          </cell>
        </row>
        <row r="917">
          <cell r="A917" t="str">
            <v>50400151</v>
          </cell>
        </row>
        <row r="918">
          <cell r="A918" t="str">
            <v>50400152</v>
          </cell>
        </row>
        <row r="919">
          <cell r="A919" t="str">
            <v>50400171</v>
          </cell>
        </row>
        <row r="920">
          <cell r="A920" t="str">
            <v>50400181</v>
          </cell>
        </row>
        <row r="921">
          <cell r="A921" t="str">
            <v>50400191</v>
          </cell>
        </row>
        <row r="922">
          <cell r="A922" t="str">
            <v>50400192</v>
          </cell>
        </row>
        <row r="923">
          <cell r="A923" t="str">
            <v>50400193</v>
          </cell>
        </row>
        <row r="924">
          <cell r="A924" t="str">
            <v>50400194</v>
          </cell>
        </row>
        <row r="925">
          <cell r="A925" t="str">
            <v>50400195</v>
          </cell>
        </row>
        <row r="926">
          <cell r="A926" t="str">
            <v>50400196</v>
          </cell>
        </row>
        <row r="927">
          <cell r="A927" t="str">
            <v>50400197</v>
          </cell>
        </row>
        <row r="928">
          <cell r="A928" t="str">
            <v>50400198</v>
          </cell>
        </row>
        <row r="929">
          <cell r="A929" t="str">
            <v>50400199</v>
          </cell>
        </row>
        <row r="930">
          <cell r="A930" t="str">
            <v>50400200</v>
          </cell>
        </row>
        <row r="931">
          <cell r="A931" t="str">
            <v>50400201</v>
          </cell>
        </row>
        <row r="932">
          <cell r="A932" t="str">
            <v>50400211</v>
          </cell>
        </row>
        <row r="933">
          <cell r="A933" t="str">
            <v>50400221</v>
          </cell>
        </row>
        <row r="934">
          <cell r="A934" t="str">
            <v>50400222</v>
          </cell>
        </row>
        <row r="935">
          <cell r="A935" t="str">
            <v>50400223</v>
          </cell>
        </row>
        <row r="936">
          <cell r="A936" t="str">
            <v>50400224</v>
          </cell>
        </row>
        <row r="937">
          <cell r="A937" t="str">
            <v>50400225</v>
          </cell>
        </row>
        <row r="938">
          <cell r="A938" t="str">
            <v>50400226</v>
          </cell>
        </row>
        <row r="939">
          <cell r="A939" t="str">
            <v>50400227</v>
          </cell>
        </row>
        <row r="940">
          <cell r="A940" t="str">
            <v>50400228</v>
          </cell>
        </row>
        <row r="941">
          <cell r="A941" t="str">
            <v>50400229</v>
          </cell>
        </row>
        <row r="942">
          <cell r="A942" t="str">
            <v>50400230</v>
          </cell>
        </row>
        <row r="943">
          <cell r="A943" t="str">
            <v>50400231</v>
          </cell>
        </row>
        <row r="944">
          <cell r="A944" t="str">
            <v>50400232</v>
          </cell>
        </row>
        <row r="945">
          <cell r="A945" t="str">
            <v>50400233</v>
          </cell>
        </row>
        <row r="946">
          <cell r="A946" t="str">
            <v>50400234</v>
          </cell>
        </row>
        <row r="947">
          <cell r="A947" t="str">
            <v>50400235</v>
          </cell>
        </row>
        <row r="948">
          <cell r="A948" t="str">
            <v>50400236</v>
          </cell>
        </row>
        <row r="949">
          <cell r="A949" t="str">
            <v>50500001</v>
          </cell>
        </row>
        <row r="950">
          <cell r="A950" t="str">
            <v>50500002</v>
          </cell>
        </row>
        <row r="951">
          <cell r="A951" t="str">
            <v>50500003</v>
          </cell>
        </row>
        <row r="952">
          <cell r="A952" t="str">
            <v>50500004</v>
          </cell>
        </row>
        <row r="953">
          <cell r="A953" t="str">
            <v>50500005</v>
          </cell>
        </row>
        <row r="954">
          <cell r="A954" t="str">
            <v>50500006</v>
          </cell>
        </row>
        <row r="955">
          <cell r="A955" t="str">
            <v>50500007</v>
          </cell>
        </row>
        <row r="956">
          <cell r="A956" t="str">
            <v>50600001</v>
          </cell>
        </row>
        <row r="957">
          <cell r="A957" t="str">
            <v>50600002</v>
          </cell>
        </row>
        <row r="958">
          <cell r="A958" t="str">
            <v>50600003</v>
          </cell>
        </row>
        <row r="959">
          <cell r="A959" t="str">
            <v>50600004</v>
          </cell>
        </row>
        <row r="960">
          <cell r="A960" t="str">
            <v>50600005</v>
          </cell>
        </row>
        <row r="961">
          <cell r="A961" t="str">
            <v>50600006</v>
          </cell>
        </row>
        <row r="962">
          <cell r="A962" t="str">
            <v>50600007</v>
          </cell>
        </row>
        <row r="963">
          <cell r="A963" t="str">
            <v>50600008</v>
          </cell>
        </row>
        <row r="964">
          <cell r="A964" t="str">
            <v>50600009</v>
          </cell>
        </row>
        <row r="965">
          <cell r="A965" t="str">
            <v>50600010</v>
          </cell>
        </row>
        <row r="966">
          <cell r="A966" t="str">
            <v>50600011</v>
          </cell>
        </row>
        <row r="967">
          <cell r="A967" t="str">
            <v>50600012</v>
          </cell>
        </row>
        <row r="968">
          <cell r="A968" t="str">
            <v>50600013</v>
          </cell>
        </row>
        <row r="969">
          <cell r="A969" t="str">
            <v>50600014</v>
          </cell>
        </row>
        <row r="970">
          <cell r="A970" t="str">
            <v>50600015</v>
          </cell>
        </row>
        <row r="971">
          <cell r="A971" t="str">
            <v>50600016</v>
          </cell>
        </row>
        <row r="972">
          <cell r="A972" t="str">
            <v>50600017</v>
          </cell>
        </row>
        <row r="973">
          <cell r="A973" t="str">
            <v>50600021</v>
          </cell>
        </row>
        <row r="974">
          <cell r="A974" t="str">
            <v>50600022</v>
          </cell>
        </row>
        <row r="975">
          <cell r="A975" t="str">
            <v>50600023</v>
          </cell>
        </row>
        <row r="976">
          <cell r="A976" t="str">
            <v>50600024</v>
          </cell>
        </row>
        <row r="977">
          <cell r="A977" t="str">
            <v>50600025</v>
          </cell>
        </row>
        <row r="978">
          <cell r="A978" t="str">
            <v>50600026</v>
          </cell>
        </row>
        <row r="979">
          <cell r="A979" t="str">
            <v>50600041</v>
          </cell>
        </row>
        <row r="980">
          <cell r="A980" t="str">
            <v>50600042</v>
          </cell>
        </row>
        <row r="981">
          <cell r="A981" t="str">
            <v>50600043</v>
          </cell>
        </row>
        <row r="982">
          <cell r="A982" t="str">
            <v>50600044</v>
          </cell>
        </row>
        <row r="983">
          <cell r="A983" t="str">
            <v>50600061</v>
          </cell>
        </row>
        <row r="984">
          <cell r="A984" t="str">
            <v>50600062</v>
          </cell>
        </row>
        <row r="985">
          <cell r="A985" t="str">
            <v>50600063</v>
          </cell>
        </row>
        <row r="986">
          <cell r="A986" t="str">
            <v>50600064</v>
          </cell>
        </row>
        <row r="987">
          <cell r="A987" t="str">
            <v>50600065</v>
          </cell>
        </row>
        <row r="988">
          <cell r="A988" t="str">
            <v>50600066</v>
          </cell>
        </row>
        <row r="989">
          <cell r="A989" t="str">
            <v>50600067</v>
          </cell>
        </row>
        <row r="990">
          <cell r="A990" t="str">
            <v>50600081</v>
          </cell>
        </row>
        <row r="991">
          <cell r="A991" t="str">
            <v>50600082</v>
          </cell>
        </row>
        <row r="992">
          <cell r="A992" t="str">
            <v>50600101</v>
          </cell>
        </row>
        <row r="993">
          <cell r="A993" t="str">
            <v>50600102</v>
          </cell>
        </row>
        <row r="994">
          <cell r="A994" t="str">
            <v>50600103</v>
          </cell>
        </row>
        <row r="995">
          <cell r="A995" t="str">
            <v>50600104</v>
          </cell>
        </row>
        <row r="996">
          <cell r="A996" t="str">
            <v>50600105</v>
          </cell>
        </row>
        <row r="997">
          <cell r="A997" t="str">
            <v>50600106</v>
          </cell>
        </row>
        <row r="998">
          <cell r="A998" t="str">
            <v>50600107</v>
          </cell>
        </row>
        <row r="999">
          <cell r="A999" t="str">
            <v>50600108</v>
          </cell>
        </row>
        <row r="1000">
          <cell r="A1000" t="str">
            <v>50600109</v>
          </cell>
        </row>
        <row r="1001">
          <cell r="A1001" t="str">
            <v>50600110</v>
          </cell>
        </row>
        <row r="1002">
          <cell r="A1002" t="str">
            <v>50600111</v>
          </cell>
        </row>
        <row r="1003">
          <cell r="A1003" t="str">
            <v>50600112</v>
          </cell>
        </row>
        <row r="1004">
          <cell r="A1004" t="str">
            <v>50600113</v>
          </cell>
        </row>
        <row r="1005">
          <cell r="A1005" t="str">
            <v>50600117</v>
          </cell>
        </row>
        <row r="1006">
          <cell r="A1006" t="str">
            <v>50600121</v>
          </cell>
        </row>
        <row r="1007">
          <cell r="A1007" t="str">
            <v>50600122</v>
          </cell>
        </row>
        <row r="1008">
          <cell r="A1008" t="str">
            <v>50600123</v>
          </cell>
        </row>
        <row r="1009">
          <cell r="A1009" t="str">
            <v>50600141</v>
          </cell>
        </row>
        <row r="1010">
          <cell r="A1010" t="str">
            <v>50600142</v>
          </cell>
        </row>
        <row r="1011">
          <cell r="A1011" t="str">
            <v>50600143</v>
          </cell>
        </row>
        <row r="1012">
          <cell r="A1012" t="str">
            <v>50600144</v>
          </cell>
        </row>
        <row r="1013">
          <cell r="A1013" t="str">
            <v>50600145</v>
          </cell>
        </row>
        <row r="1014">
          <cell r="A1014" t="str">
            <v>50600146</v>
          </cell>
        </row>
        <row r="1015">
          <cell r="A1015" t="str">
            <v>50600147</v>
          </cell>
        </row>
        <row r="1016">
          <cell r="A1016" t="str">
            <v>50600148</v>
          </cell>
        </row>
        <row r="1017">
          <cell r="A1017" t="str">
            <v>50600149</v>
          </cell>
        </row>
        <row r="1018">
          <cell r="A1018" t="str">
            <v>50600150</v>
          </cell>
        </row>
        <row r="1019">
          <cell r="A1019" t="str">
            <v>50600161</v>
          </cell>
        </row>
        <row r="1020">
          <cell r="A1020" t="str">
            <v>50600181</v>
          </cell>
        </row>
        <row r="1021">
          <cell r="A1021" t="str">
            <v>50600182</v>
          </cell>
        </row>
        <row r="1022">
          <cell r="A1022" t="str">
            <v>50600201</v>
          </cell>
        </row>
        <row r="1023">
          <cell r="A1023" t="str">
            <v>50600202</v>
          </cell>
        </row>
        <row r="1024">
          <cell r="A1024" t="str">
            <v>50600203</v>
          </cell>
        </row>
        <row r="1025">
          <cell r="A1025" t="str">
            <v>50600204</v>
          </cell>
        </row>
        <row r="1026">
          <cell r="A1026" t="str">
            <v>50600205</v>
          </cell>
        </row>
        <row r="1027">
          <cell r="A1027" t="str">
            <v>50600206</v>
          </cell>
        </row>
        <row r="1028">
          <cell r="A1028" t="str">
            <v>50600207</v>
          </cell>
        </row>
        <row r="1029">
          <cell r="A1029" t="str">
            <v>50600208</v>
          </cell>
        </row>
        <row r="1030">
          <cell r="A1030" t="str">
            <v>50600209</v>
          </cell>
        </row>
        <row r="1031">
          <cell r="A1031" t="str">
            <v>50600210</v>
          </cell>
        </row>
        <row r="1032">
          <cell r="A1032" t="str">
            <v>50600211</v>
          </cell>
        </row>
        <row r="1033">
          <cell r="A1033" t="str">
            <v>50600212</v>
          </cell>
        </row>
        <row r="1034">
          <cell r="A1034" t="str">
            <v>50600214</v>
          </cell>
        </row>
        <row r="1035">
          <cell r="A1035" t="str">
            <v>50600215</v>
          </cell>
        </row>
        <row r="1036">
          <cell r="A1036" t="str">
            <v>50600215</v>
          </cell>
        </row>
        <row r="1037">
          <cell r="A1037" t="str">
            <v>50600216</v>
          </cell>
        </row>
        <row r="1038">
          <cell r="A1038" t="str">
            <v>50600217</v>
          </cell>
        </row>
        <row r="1039">
          <cell r="A1039" t="str">
            <v>50600218</v>
          </cell>
        </row>
        <row r="1040">
          <cell r="A1040" t="str">
            <v>50600219</v>
          </cell>
        </row>
        <row r="1041">
          <cell r="A1041" t="str">
            <v>50600220</v>
          </cell>
        </row>
        <row r="1042">
          <cell r="A1042" t="str">
            <v>50600221</v>
          </cell>
        </row>
        <row r="1043">
          <cell r="A1043" t="str">
            <v>50600222</v>
          </cell>
        </row>
        <row r="1044">
          <cell r="A1044" t="str">
            <v>50600223</v>
          </cell>
        </row>
        <row r="1045">
          <cell r="A1045" t="str">
            <v>50600224</v>
          </cell>
        </row>
        <row r="1046">
          <cell r="A1046" t="str">
            <v>50600225</v>
          </cell>
        </row>
        <row r="1047">
          <cell r="A1047" t="str">
            <v>50600226</v>
          </cell>
        </row>
        <row r="1048">
          <cell r="A1048" t="str">
            <v>50600227</v>
          </cell>
        </row>
        <row r="1049">
          <cell r="A1049" t="str">
            <v>50600228</v>
          </cell>
        </row>
        <row r="1050">
          <cell r="A1050" t="str">
            <v>50600261</v>
          </cell>
        </row>
        <row r="1051">
          <cell r="A1051" t="str">
            <v>50600262</v>
          </cell>
        </row>
        <row r="1052">
          <cell r="A1052" t="str">
            <v>50600263</v>
          </cell>
        </row>
        <row r="1053">
          <cell r="A1053" t="str">
            <v>50600264</v>
          </cell>
        </row>
        <row r="1054">
          <cell r="A1054" t="str">
            <v>50600271</v>
          </cell>
        </row>
        <row r="1055">
          <cell r="A1055" t="str">
            <v>50600272</v>
          </cell>
        </row>
        <row r="1056">
          <cell r="A1056" t="str">
            <v>50600273</v>
          </cell>
        </row>
        <row r="1057">
          <cell r="A1057" t="str">
            <v>50600274</v>
          </cell>
        </row>
        <row r="1058">
          <cell r="A1058" t="str">
            <v>50600275</v>
          </cell>
        </row>
        <row r="1059">
          <cell r="A1059" t="str">
            <v>50600276</v>
          </cell>
        </row>
        <row r="1060">
          <cell r="A1060" t="str">
            <v>50600277</v>
          </cell>
        </row>
        <row r="1061">
          <cell r="A1061" t="str">
            <v>50600278</v>
          </cell>
        </row>
        <row r="1062">
          <cell r="A1062" t="str">
            <v>50600279</v>
          </cell>
        </row>
      </sheetData>
      <sheetData sheetId="10">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sheetData>
      <sheetData sheetId="11">
        <row r="3">
          <cell r="A3" t="str">
            <v>33</v>
          </cell>
        </row>
        <row r="4">
          <cell r="A4" t="str">
            <v>33</v>
          </cell>
        </row>
        <row r="5">
          <cell r="A5" t="str">
            <v>33</v>
          </cell>
        </row>
      </sheetData>
      <sheetData sheetId="12">
        <row r="3">
          <cell r="A3" t="str">
            <v>33</v>
          </cell>
        </row>
        <row r="4">
          <cell r="A4" t="str">
            <v>33</v>
          </cell>
        </row>
        <row r="5">
          <cell r="A5" t="str">
            <v>33</v>
          </cell>
        </row>
      </sheetData>
      <sheetData sheetId="13">
        <row r="3">
          <cell r="A3" t="str">
            <v>33</v>
          </cell>
        </row>
        <row r="4">
          <cell r="A4" t="str">
            <v>33</v>
          </cell>
        </row>
        <row r="5">
          <cell r="A5" t="str">
            <v>33</v>
          </cell>
        </row>
      </sheetData>
      <sheetData sheetId="14">
        <row r="3">
          <cell r="A3" t="str">
            <v>33</v>
          </cell>
        </row>
        <row r="4">
          <cell r="A4" t="str">
            <v>33</v>
          </cell>
        </row>
        <row r="5">
          <cell r="A5" t="str">
            <v>33</v>
          </cell>
        </row>
      </sheetData>
      <sheetData sheetId="15">
        <row r="3">
          <cell r="A3" t="str">
            <v>33</v>
          </cell>
        </row>
        <row r="4">
          <cell r="A4" t="str">
            <v>33</v>
          </cell>
        </row>
        <row r="5">
          <cell r="A5" t="str">
            <v>33</v>
          </cell>
        </row>
      </sheetData>
      <sheetData sheetId="16">
        <row r="3">
          <cell r="A3" t="str">
            <v>33</v>
          </cell>
        </row>
        <row r="4">
          <cell r="A4" t="str">
            <v>33</v>
          </cell>
        </row>
        <row r="5">
          <cell r="A5" t="str">
            <v>33</v>
          </cell>
        </row>
      </sheetData>
      <sheetData sheetId="17"/>
      <sheetData sheetId="18"/>
      <sheetData sheetId="19"/>
      <sheetData sheetId="20">
        <row r="3">
          <cell r="A3" t="str">
            <v>33</v>
          </cell>
        </row>
        <row r="4">
          <cell r="A4" t="str">
            <v>33</v>
          </cell>
        </row>
        <row r="5">
          <cell r="A5" t="str">
            <v>33</v>
          </cell>
        </row>
        <row r="6">
          <cell r="A6" t="str">
            <v>33</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row r="64">
          <cell r="A64" t="str">
            <v>33</v>
          </cell>
        </row>
        <row r="65">
          <cell r="A65" t="str">
            <v>33</v>
          </cell>
        </row>
        <row r="66">
          <cell r="A66" t="str">
            <v>33</v>
          </cell>
        </row>
        <row r="67">
          <cell r="A67" t="str">
            <v>33</v>
          </cell>
        </row>
        <row r="68">
          <cell r="A68" t="str">
            <v>33</v>
          </cell>
        </row>
        <row r="69">
          <cell r="A69" t="str">
            <v>33</v>
          </cell>
        </row>
      </sheetData>
      <sheetData sheetId="21" refreshError="1">
        <row r="4">
          <cell r="A4" t="str">
            <v>01011716999</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itchboard"/>
      <sheetName val="Setup"/>
      <sheetName val="Exchange Rate"/>
      <sheetName val="Company"/>
      <sheetName val="Business Unit"/>
      <sheetName val="Cost Center"/>
      <sheetName val="Plan"/>
      <sheetName val="Account"/>
      <sheetName val="Sub Account"/>
      <sheetName val="Project"/>
      <sheetName val="Salary"/>
      <sheetName val="Bonus"/>
      <sheetName val="Life insurance premium"/>
      <sheetName val="Workmen compensation fund"/>
      <sheetName val="Provident fund"/>
      <sheetName val="Social security fund"/>
      <sheetName val="Other welfare"/>
      <sheetName val="In-house Training"/>
      <sheetName val="Bank Charge"/>
      <sheetName val="Depreciation"/>
      <sheetName val="Production Volumn"/>
      <sheetName val="Production"/>
      <sheetName val="Macro"/>
      <sheetName val="#REF"/>
      <sheetName val="tabel_2007_Total_plan 93jt"/>
      <sheetName val="OB_89"/>
      <sheetName val="Macro.xls"/>
      <sheetName val="OB_85"/>
      <sheetName val="2007_Total"/>
      <sheetName val="PAR"/>
    </sheetNames>
    <definedNames>
      <definedName name="Sub_Account" refersTo="='Sub Account'!$A$3:$A$1062"/>
    </definedNames>
    <sheetDataSet>
      <sheetData sheetId="0"/>
      <sheetData sheetId="1"/>
      <sheetData sheetId="2"/>
      <sheetData sheetId="3">
        <row r="3">
          <cell r="A3" t="str">
            <v>Indonesia</v>
          </cell>
        </row>
        <row r="4">
          <cell r="A4" t="str">
            <v>Singapore</v>
          </cell>
        </row>
        <row r="5">
          <cell r="A5" t="str">
            <v>America</v>
          </cell>
        </row>
        <row r="6">
          <cell r="A6" t="str">
            <v>Vietnam</v>
          </cell>
        </row>
      </sheetData>
      <sheetData sheetId="4">
        <row r="3">
          <cell r="A3" t="str">
            <v>00</v>
          </cell>
        </row>
        <row r="4">
          <cell r="A4" t="str">
            <v>01</v>
          </cell>
        </row>
        <row r="5">
          <cell r="A5" t="str">
            <v>02</v>
          </cell>
        </row>
        <row r="6">
          <cell r="A6" t="str">
            <v>05</v>
          </cell>
        </row>
        <row r="7">
          <cell r="A7" t="str">
            <v>07</v>
          </cell>
        </row>
        <row r="8">
          <cell r="A8" t="str">
            <v>08</v>
          </cell>
        </row>
        <row r="9">
          <cell r="A9" t="str">
            <v>10</v>
          </cell>
        </row>
        <row r="10">
          <cell r="A10" t="str">
            <v>11</v>
          </cell>
        </row>
        <row r="11">
          <cell r="A11" t="str">
            <v>12</v>
          </cell>
        </row>
        <row r="12">
          <cell r="A12" t="str">
            <v>13</v>
          </cell>
        </row>
        <row r="13">
          <cell r="A13" t="str">
            <v>14</v>
          </cell>
        </row>
        <row r="14">
          <cell r="A14" t="str">
            <v>15</v>
          </cell>
        </row>
        <row r="15">
          <cell r="A15" t="str">
            <v>16</v>
          </cell>
        </row>
        <row r="16">
          <cell r="A16" t="str">
            <v>17</v>
          </cell>
        </row>
        <row r="17">
          <cell r="A17" t="str">
            <v>18</v>
          </cell>
        </row>
        <row r="18">
          <cell r="A18" t="str">
            <v>20</v>
          </cell>
        </row>
        <row r="19">
          <cell r="A19" t="str">
            <v>21</v>
          </cell>
        </row>
        <row r="20">
          <cell r="A20" t="str">
            <v>22</v>
          </cell>
        </row>
        <row r="21">
          <cell r="A21" t="str">
            <v>23</v>
          </cell>
        </row>
        <row r="22">
          <cell r="A22" t="str">
            <v>24</v>
          </cell>
        </row>
        <row r="23">
          <cell r="A23" t="str">
            <v>25</v>
          </cell>
        </row>
        <row r="24">
          <cell r="A24" t="str">
            <v>26</v>
          </cell>
        </row>
        <row r="25">
          <cell r="A25" t="str">
            <v>27</v>
          </cell>
        </row>
        <row r="26">
          <cell r="A26" t="str">
            <v>29</v>
          </cell>
        </row>
        <row r="27">
          <cell r="A27" t="str">
            <v>30</v>
          </cell>
        </row>
        <row r="28">
          <cell r="A28" t="str">
            <v>31</v>
          </cell>
        </row>
        <row r="29">
          <cell r="A29" t="str">
            <v>32</v>
          </cell>
        </row>
        <row r="30">
          <cell r="A30" t="str">
            <v>33</v>
          </cell>
        </row>
        <row r="31">
          <cell r="A31" t="str">
            <v>34</v>
          </cell>
        </row>
        <row r="32">
          <cell r="A32" t="str">
            <v>35</v>
          </cell>
        </row>
        <row r="33">
          <cell r="A33" t="str">
            <v>36</v>
          </cell>
        </row>
        <row r="34">
          <cell r="A34" t="str">
            <v>37</v>
          </cell>
        </row>
      </sheetData>
      <sheetData sheetId="5">
        <row r="3">
          <cell r="A3" t="str">
            <v>00</v>
          </cell>
        </row>
        <row r="4">
          <cell r="A4" t="str">
            <v>01</v>
          </cell>
        </row>
        <row r="5">
          <cell r="A5" t="str">
            <v>02</v>
          </cell>
        </row>
        <row r="6">
          <cell r="A6" t="str">
            <v>03</v>
          </cell>
        </row>
        <row r="7">
          <cell r="A7" t="str">
            <v>04</v>
          </cell>
        </row>
        <row r="8">
          <cell r="A8" t="str">
            <v>05</v>
          </cell>
        </row>
        <row r="9">
          <cell r="A9" t="str">
            <v>07</v>
          </cell>
        </row>
        <row r="10">
          <cell r="A10" t="str">
            <v>08</v>
          </cell>
        </row>
      </sheetData>
      <sheetData sheetId="6">
        <row r="3">
          <cell r="A3" t="str">
            <v>00000</v>
          </cell>
        </row>
        <row r="4">
          <cell r="A4" t="str">
            <v>00001</v>
          </cell>
        </row>
        <row r="5">
          <cell r="A5" t="str">
            <v>01100</v>
          </cell>
        </row>
        <row r="6">
          <cell r="A6" t="str">
            <v>01200</v>
          </cell>
        </row>
        <row r="7">
          <cell r="A7" t="str">
            <v>01300</v>
          </cell>
        </row>
        <row r="8">
          <cell r="A8" t="str">
            <v>01400</v>
          </cell>
        </row>
        <row r="9">
          <cell r="A9" t="str">
            <v>01500</v>
          </cell>
        </row>
        <row r="10">
          <cell r="A10" t="str">
            <v>01600</v>
          </cell>
        </row>
        <row r="11">
          <cell r="A11" t="str">
            <v>01700</v>
          </cell>
        </row>
        <row r="12">
          <cell r="A12" t="str">
            <v>03100</v>
          </cell>
        </row>
        <row r="13">
          <cell r="A13" t="str">
            <v>03200</v>
          </cell>
        </row>
        <row r="14">
          <cell r="A14" t="str">
            <v>03300</v>
          </cell>
        </row>
        <row r="15">
          <cell r="A15" t="str">
            <v>04100</v>
          </cell>
        </row>
        <row r="16">
          <cell r="A16" t="str">
            <v>05100</v>
          </cell>
        </row>
        <row r="17">
          <cell r="A17" t="str">
            <v>05200</v>
          </cell>
        </row>
        <row r="18">
          <cell r="A18" t="str">
            <v>05400</v>
          </cell>
        </row>
        <row r="19">
          <cell r="A19" t="str">
            <v>05500</v>
          </cell>
        </row>
        <row r="20">
          <cell r="A20" t="str">
            <v>05700</v>
          </cell>
        </row>
        <row r="21">
          <cell r="A21" t="str">
            <v>05800</v>
          </cell>
        </row>
        <row r="22">
          <cell r="A22" t="str">
            <v>06100</v>
          </cell>
        </row>
        <row r="23">
          <cell r="A23" t="str">
            <v>06200</v>
          </cell>
        </row>
        <row r="24">
          <cell r="A24" t="str">
            <v>07200</v>
          </cell>
        </row>
        <row r="25">
          <cell r="A25" t="str">
            <v>08100</v>
          </cell>
        </row>
        <row r="26">
          <cell r="A26" t="str">
            <v>11100</v>
          </cell>
        </row>
        <row r="27">
          <cell r="A27" t="str">
            <v>11210</v>
          </cell>
        </row>
        <row r="28">
          <cell r="A28" t="str">
            <v>11220</v>
          </cell>
        </row>
        <row r="29">
          <cell r="A29" t="str">
            <v>11310</v>
          </cell>
        </row>
        <row r="30">
          <cell r="A30" t="str">
            <v>11320</v>
          </cell>
        </row>
        <row r="31">
          <cell r="A31" t="str">
            <v>11330</v>
          </cell>
        </row>
        <row r="32">
          <cell r="A32" t="str">
            <v>11340</v>
          </cell>
        </row>
        <row r="33">
          <cell r="A33" t="str">
            <v>11410</v>
          </cell>
        </row>
        <row r="34">
          <cell r="A34" t="str">
            <v>11510</v>
          </cell>
        </row>
        <row r="35">
          <cell r="A35" t="str">
            <v>11520</v>
          </cell>
        </row>
        <row r="36">
          <cell r="A36" t="str">
            <v>11530</v>
          </cell>
        </row>
        <row r="37">
          <cell r="A37" t="str">
            <v>11540</v>
          </cell>
        </row>
        <row r="38">
          <cell r="A38" t="str">
            <v>11550</v>
          </cell>
        </row>
        <row r="39">
          <cell r="A39" t="str">
            <v>11610</v>
          </cell>
        </row>
        <row r="40">
          <cell r="A40" t="str">
            <v>11620</v>
          </cell>
        </row>
        <row r="41">
          <cell r="A41" t="str">
            <v>11630</v>
          </cell>
        </row>
        <row r="42">
          <cell r="A42" t="str">
            <v>28100</v>
          </cell>
        </row>
        <row r="43">
          <cell r="A43" t="str">
            <v>41100</v>
          </cell>
        </row>
        <row r="44">
          <cell r="A44" t="str">
            <v>41400</v>
          </cell>
        </row>
        <row r="45">
          <cell r="A45" t="str">
            <v>43400</v>
          </cell>
        </row>
        <row r="46">
          <cell r="A46" t="str">
            <v>44000</v>
          </cell>
        </row>
        <row r="47">
          <cell r="A47" t="str">
            <v>45100</v>
          </cell>
        </row>
        <row r="48">
          <cell r="A48" t="str">
            <v>45200</v>
          </cell>
        </row>
        <row r="49">
          <cell r="A49" t="str">
            <v>51100</v>
          </cell>
        </row>
        <row r="50">
          <cell r="A50" t="str">
            <v>52121</v>
          </cell>
        </row>
        <row r="51">
          <cell r="A51" t="str">
            <v>52171</v>
          </cell>
        </row>
        <row r="52">
          <cell r="A52" t="str">
            <v>52172</v>
          </cell>
        </row>
        <row r="53">
          <cell r="A53" t="str">
            <v>52211</v>
          </cell>
        </row>
        <row r="54">
          <cell r="A54" t="str">
            <v>52221</v>
          </cell>
        </row>
        <row r="55">
          <cell r="A55" t="str">
            <v>52231</v>
          </cell>
        </row>
        <row r="56">
          <cell r="A56" t="str">
            <v>52232</v>
          </cell>
        </row>
        <row r="57">
          <cell r="A57" t="str">
            <v>52233</v>
          </cell>
        </row>
        <row r="58">
          <cell r="A58" t="str">
            <v>52241</v>
          </cell>
        </row>
        <row r="59">
          <cell r="A59" t="str">
            <v>52242</v>
          </cell>
        </row>
        <row r="60">
          <cell r="A60" t="str">
            <v>52243</v>
          </cell>
        </row>
        <row r="61">
          <cell r="A61" t="str">
            <v>52251</v>
          </cell>
        </row>
        <row r="62">
          <cell r="A62" t="str">
            <v>52252</v>
          </cell>
        </row>
        <row r="63">
          <cell r="A63" t="str">
            <v>52256</v>
          </cell>
        </row>
        <row r="64">
          <cell r="A64" t="str">
            <v>52257</v>
          </cell>
        </row>
        <row r="65">
          <cell r="A65" t="str">
            <v>52261</v>
          </cell>
        </row>
        <row r="66">
          <cell r="A66" t="str">
            <v>52262</v>
          </cell>
        </row>
        <row r="67">
          <cell r="A67" t="str">
            <v>52264</v>
          </cell>
        </row>
        <row r="68">
          <cell r="A68" t="str">
            <v>52271</v>
          </cell>
        </row>
        <row r="69">
          <cell r="A69" t="str">
            <v>52281</v>
          </cell>
        </row>
        <row r="70">
          <cell r="A70" t="str">
            <v>52291</v>
          </cell>
        </row>
        <row r="71">
          <cell r="A71" t="str">
            <v>52299</v>
          </cell>
        </row>
        <row r="72">
          <cell r="A72" t="str">
            <v>52311</v>
          </cell>
        </row>
        <row r="73">
          <cell r="A73" t="str">
            <v>52321</v>
          </cell>
        </row>
        <row r="74">
          <cell r="A74" t="str">
            <v>52322</v>
          </cell>
        </row>
        <row r="75">
          <cell r="A75" t="str">
            <v>52323</v>
          </cell>
        </row>
        <row r="76">
          <cell r="A76" t="str">
            <v>52324</v>
          </cell>
        </row>
        <row r="77">
          <cell r="A77" t="str">
            <v>52325</v>
          </cell>
        </row>
        <row r="78">
          <cell r="A78" t="str">
            <v>52326</v>
          </cell>
        </row>
        <row r="79">
          <cell r="A79" t="str">
            <v>52331</v>
          </cell>
        </row>
        <row r="80">
          <cell r="A80" t="str">
            <v>52332</v>
          </cell>
        </row>
        <row r="81">
          <cell r="A81" t="str">
            <v>52333</v>
          </cell>
        </row>
        <row r="82">
          <cell r="A82" t="str">
            <v>52334</v>
          </cell>
        </row>
        <row r="83">
          <cell r="A83" t="str">
            <v>52341</v>
          </cell>
        </row>
        <row r="84">
          <cell r="A84" t="str">
            <v>52351</v>
          </cell>
        </row>
        <row r="85">
          <cell r="A85" t="str">
            <v>52352</v>
          </cell>
        </row>
        <row r="86">
          <cell r="A86" t="str">
            <v>52361</v>
          </cell>
        </row>
        <row r="87">
          <cell r="A87" t="str">
            <v>52371</v>
          </cell>
        </row>
        <row r="88">
          <cell r="A88" t="str">
            <v>65251</v>
          </cell>
        </row>
        <row r="89">
          <cell r="A89" t="str">
            <v>69100</v>
          </cell>
        </row>
        <row r="90">
          <cell r="A90" t="str">
            <v>69111</v>
          </cell>
        </row>
        <row r="91">
          <cell r="A91" t="str">
            <v>69400</v>
          </cell>
        </row>
        <row r="92">
          <cell r="A92" t="str">
            <v>69500</v>
          </cell>
        </row>
        <row r="93">
          <cell r="A93" t="str">
            <v>69600</v>
          </cell>
        </row>
        <row r="94">
          <cell r="A94" t="str">
            <v>69701</v>
          </cell>
        </row>
        <row r="95">
          <cell r="A95" t="str">
            <v>69810</v>
          </cell>
        </row>
        <row r="96">
          <cell r="A96" t="str">
            <v>72200</v>
          </cell>
        </row>
        <row r="97">
          <cell r="A97" t="str">
            <v>78221</v>
          </cell>
        </row>
        <row r="98">
          <cell r="A98" t="str">
            <v>78321</v>
          </cell>
        </row>
        <row r="99">
          <cell r="A99" t="str">
            <v>81100</v>
          </cell>
        </row>
        <row r="100">
          <cell r="A100" t="str">
            <v>81210</v>
          </cell>
        </row>
        <row r="101">
          <cell r="A101" t="str">
            <v>81220</v>
          </cell>
        </row>
        <row r="102">
          <cell r="A102" t="str">
            <v>81230</v>
          </cell>
        </row>
        <row r="103">
          <cell r="A103" t="str">
            <v>81310</v>
          </cell>
        </row>
        <row r="104">
          <cell r="A104" t="str">
            <v>81320</v>
          </cell>
        </row>
        <row r="105">
          <cell r="A105" t="str">
            <v>81330</v>
          </cell>
        </row>
        <row r="106">
          <cell r="A106" t="str">
            <v>81340</v>
          </cell>
        </row>
        <row r="107">
          <cell r="A107" t="str">
            <v>81350</v>
          </cell>
        </row>
        <row r="108">
          <cell r="A108" t="str">
            <v>81360</v>
          </cell>
        </row>
        <row r="109">
          <cell r="A109" t="str">
            <v>81410</v>
          </cell>
        </row>
        <row r="110">
          <cell r="A110" t="str">
            <v>81420</v>
          </cell>
        </row>
        <row r="111">
          <cell r="A111" t="str">
            <v>81430</v>
          </cell>
        </row>
        <row r="112">
          <cell r="A112" t="str">
            <v>81440</v>
          </cell>
        </row>
        <row r="113">
          <cell r="A113" t="str">
            <v>81441</v>
          </cell>
        </row>
        <row r="114">
          <cell r="A114" t="str">
            <v>81442</v>
          </cell>
        </row>
        <row r="115">
          <cell r="A115" t="str">
            <v>81443</v>
          </cell>
        </row>
        <row r="116">
          <cell r="A116" t="str">
            <v>81444</v>
          </cell>
        </row>
        <row r="117">
          <cell r="A117" t="str">
            <v>81445</v>
          </cell>
        </row>
        <row r="118">
          <cell r="A118" t="str">
            <v>81510</v>
          </cell>
        </row>
        <row r="119">
          <cell r="A119" t="str">
            <v>81520</v>
          </cell>
        </row>
        <row r="120">
          <cell r="A120" t="str">
            <v>81530</v>
          </cell>
        </row>
        <row r="121">
          <cell r="A121" t="str">
            <v>81610</v>
          </cell>
        </row>
        <row r="122">
          <cell r="A122" t="str">
            <v>81620</v>
          </cell>
        </row>
        <row r="123">
          <cell r="A123" t="str">
            <v>81700</v>
          </cell>
        </row>
        <row r="124">
          <cell r="A124" t="str">
            <v>81800</v>
          </cell>
        </row>
        <row r="125">
          <cell r="A125" t="str">
            <v>81810</v>
          </cell>
        </row>
        <row r="126">
          <cell r="A126" t="str">
            <v>81820</v>
          </cell>
        </row>
        <row r="127">
          <cell r="A127" t="str">
            <v>81830</v>
          </cell>
        </row>
        <row r="128">
          <cell r="A128" t="str">
            <v>81840</v>
          </cell>
        </row>
        <row r="129">
          <cell r="A129" t="str">
            <v>81910</v>
          </cell>
        </row>
        <row r="130">
          <cell r="A130" t="str">
            <v>81920</v>
          </cell>
        </row>
        <row r="131">
          <cell r="A131" t="str">
            <v>81930</v>
          </cell>
        </row>
        <row r="132">
          <cell r="A132" t="str">
            <v>82010</v>
          </cell>
        </row>
        <row r="133">
          <cell r="A133" t="str">
            <v>82110</v>
          </cell>
        </row>
        <row r="134">
          <cell r="A134" t="str">
            <v>82111</v>
          </cell>
        </row>
        <row r="135">
          <cell r="A135" t="str">
            <v>82112</v>
          </cell>
        </row>
        <row r="136">
          <cell r="A136" t="str">
            <v>82120</v>
          </cell>
        </row>
        <row r="137">
          <cell r="A137" t="str">
            <v>82121</v>
          </cell>
        </row>
        <row r="138">
          <cell r="A138" t="str">
            <v>82130</v>
          </cell>
        </row>
        <row r="139">
          <cell r="A139" t="str">
            <v>82140</v>
          </cell>
        </row>
        <row r="140">
          <cell r="A140" t="str">
            <v>82150</v>
          </cell>
        </row>
        <row r="141">
          <cell r="A141" t="str">
            <v>82160</v>
          </cell>
        </row>
        <row r="142">
          <cell r="A142" t="str">
            <v>82170</v>
          </cell>
        </row>
        <row r="143">
          <cell r="A143" t="str">
            <v>82180</v>
          </cell>
        </row>
        <row r="144">
          <cell r="A144" t="str">
            <v>82190</v>
          </cell>
        </row>
        <row r="145">
          <cell r="A145" t="str">
            <v>82210</v>
          </cell>
        </row>
        <row r="146">
          <cell r="A146" t="str">
            <v>82220</v>
          </cell>
        </row>
        <row r="147">
          <cell r="A147" t="str">
            <v>82230</v>
          </cell>
        </row>
        <row r="148">
          <cell r="A148" t="str">
            <v>82310</v>
          </cell>
        </row>
        <row r="149">
          <cell r="A149" t="str">
            <v>82311</v>
          </cell>
        </row>
        <row r="150">
          <cell r="A150" t="str">
            <v>82312</v>
          </cell>
        </row>
        <row r="151">
          <cell r="A151" t="str">
            <v>82313</v>
          </cell>
        </row>
        <row r="152">
          <cell r="A152" t="str">
            <v>82321</v>
          </cell>
        </row>
        <row r="153">
          <cell r="A153" t="str">
            <v>82322</v>
          </cell>
        </row>
        <row r="154">
          <cell r="A154" t="str">
            <v>82323</v>
          </cell>
        </row>
        <row r="155">
          <cell r="A155" t="str">
            <v>82324</v>
          </cell>
        </row>
        <row r="156">
          <cell r="A156" t="str">
            <v>82330</v>
          </cell>
        </row>
        <row r="157">
          <cell r="A157" t="str">
            <v>82340</v>
          </cell>
        </row>
        <row r="158">
          <cell r="A158" t="str">
            <v>82341</v>
          </cell>
        </row>
        <row r="159">
          <cell r="A159" t="str">
            <v>82350</v>
          </cell>
        </row>
        <row r="160">
          <cell r="A160" t="str">
            <v>82401</v>
          </cell>
        </row>
        <row r="161">
          <cell r="A161" t="str">
            <v>82402</v>
          </cell>
        </row>
        <row r="162">
          <cell r="A162" t="str">
            <v>82403</v>
          </cell>
        </row>
        <row r="163">
          <cell r="A163" t="str">
            <v>82404</v>
          </cell>
        </row>
        <row r="164">
          <cell r="A164" t="str">
            <v>82405</v>
          </cell>
        </row>
        <row r="165">
          <cell r="A165" t="str">
            <v>82406</v>
          </cell>
        </row>
        <row r="166">
          <cell r="A166" t="str">
            <v>82410</v>
          </cell>
        </row>
        <row r="167">
          <cell r="A167" t="str">
            <v>82510</v>
          </cell>
        </row>
        <row r="168">
          <cell r="A168" t="str">
            <v>82520</v>
          </cell>
        </row>
        <row r="169">
          <cell r="A169" t="str">
            <v>82530</v>
          </cell>
        </row>
        <row r="170">
          <cell r="A170" t="str">
            <v>82610</v>
          </cell>
        </row>
        <row r="171">
          <cell r="A171" t="str">
            <v>82620</v>
          </cell>
        </row>
        <row r="172">
          <cell r="A172" t="str">
            <v>83100</v>
          </cell>
        </row>
        <row r="173">
          <cell r="A173" t="str">
            <v>83101</v>
          </cell>
        </row>
        <row r="174">
          <cell r="A174" t="str">
            <v>83102</v>
          </cell>
        </row>
        <row r="175">
          <cell r="A175" t="str">
            <v>83110</v>
          </cell>
        </row>
        <row r="176">
          <cell r="A176" t="str">
            <v>83111</v>
          </cell>
        </row>
        <row r="177">
          <cell r="A177" t="str">
            <v>83112</v>
          </cell>
        </row>
        <row r="178">
          <cell r="A178" t="str">
            <v>83113</v>
          </cell>
        </row>
        <row r="179">
          <cell r="A179" t="str">
            <v>83114</v>
          </cell>
        </row>
        <row r="180">
          <cell r="A180" t="str">
            <v>83115</v>
          </cell>
        </row>
        <row r="181">
          <cell r="A181" t="str">
            <v>83120</v>
          </cell>
        </row>
        <row r="182">
          <cell r="A182" t="str">
            <v>83121</v>
          </cell>
        </row>
        <row r="183">
          <cell r="A183" t="str">
            <v>83122</v>
          </cell>
        </row>
        <row r="184">
          <cell r="A184" t="str">
            <v>83123</v>
          </cell>
        </row>
        <row r="185">
          <cell r="A185" t="str">
            <v>83124</v>
          </cell>
        </row>
        <row r="186">
          <cell r="A186" t="str">
            <v>83125</v>
          </cell>
        </row>
        <row r="187">
          <cell r="A187" t="str">
            <v>83130</v>
          </cell>
        </row>
        <row r="188">
          <cell r="A188" t="str">
            <v>83131</v>
          </cell>
        </row>
        <row r="189">
          <cell r="A189" t="str">
            <v>83132</v>
          </cell>
        </row>
        <row r="190">
          <cell r="A190" t="str">
            <v>83133</v>
          </cell>
        </row>
        <row r="191">
          <cell r="A191" t="str">
            <v>83134</v>
          </cell>
        </row>
        <row r="192">
          <cell r="A192" t="str">
            <v>83140</v>
          </cell>
        </row>
        <row r="193">
          <cell r="A193" t="str">
            <v>83141</v>
          </cell>
        </row>
        <row r="194">
          <cell r="A194" t="str">
            <v>83142</v>
          </cell>
        </row>
        <row r="195">
          <cell r="A195" t="str">
            <v>83143</v>
          </cell>
        </row>
        <row r="196">
          <cell r="A196" t="str">
            <v>83144</v>
          </cell>
        </row>
        <row r="197">
          <cell r="A197" t="str">
            <v>83145</v>
          </cell>
        </row>
        <row r="198">
          <cell r="A198" t="str">
            <v>83146</v>
          </cell>
        </row>
        <row r="199">
          <cell r="A199" t="str">
            <v>83147</v>
          </cell>
        </row>
        <row r="200">
          <cell r="A200" t="str">
            <v>83150</v>
          </cell>
        </row>
        <row r="201">
          <cell r="A201" t="str">
            <v>83151</v>
          </cell>
        </row>
        <row r="202">
          <cell r="A202" t="str">
            <v>83152</v>
          </cell>
        </row>
        <row r="203">
          <cell r="A203" t="str">
            <v>83153</v>
          </cell>
        </row>
        <row r="204">
          <cell r="A204" t="str">
            <v>83161</v>
          </cell>
        </row>
        <row r="205">
          <cell r="A205" t="str">
            <v>83200</v>
          </cell>
        </row>
        <row r="206">
          <cell r="A206" t="str">
            <v>83201</v>
          </cell>
        </row>
        <row r="207">
          <cell r="A207" t="str">
            <v>83210</v>
          </cell>
        </row>
        <row r="208">
          <cell r="A208" t="str">
            <v>83211</v>
          </cell>
        </row>
        <row r="209">
          <cell r="A209" t="str">
            <v>83212</v>
          </cell>
        </row>
        <row r="210">
          <cell r="A210" t="str">
            <v>83220</v>
          </cell>
        </row>
        <row r="211">
          <cell r="A211" t="str">
            <v>83221</v>
          </cell>
        </row>
        <row r="212">
          <cell r="A212" t="str">
            <v>83222</v>
          </cell>
        </row>
        <row r="213">
          <cell r="A213" t="str">
            <v>83223</v>
          </cell>
        </row>
        <row r="214">
          <cell r="A214" t="str">
            <v>83224</v>
          </cell>
        </row>
        <row r="215">
          <cell r="A215" t="str">
            <v>83225</v>
          </cell>
        </row>
        <row r="216">
          <cell r="A216" t="str">
            <v>83226</v>
          </cell>
        </row>
        <row r="217">
          <cell r="A217" t="str">
            <v>83230</v>
          </cell>
        </row>
        <row r="218">
          <cell r="A218" t="str">
            <v>83232</v>
          </cell>
        </row>
        <row r="219">
          <cell r="A219" t="str">
            <v>83240</v>
          </cell>
        </row>
        <row r="220">
          <cell r="A220" t="str">
            <v>83250</v>
          </cell>
        </row>
        <row r="221">
          <cell r="A221" t="str">
            <v>84000</v>
          </cell>
        </row>
        <row r="222">
          <cell r="A222" t="str">
            <v>84100</v>
          </cell>
        </row>
        <row r="223">
          <cell r="A223" t="str">
            <v>84110</v>
          </cell>
        </row>
        <row r="224">
          <cell r="A224" t="str">
            <v>84111</v>
          </cell>
        </row>
        <row r="225">
          <cell r="A225" t="str">
            <v>84112</v>
          </cell>
        </row>
        <row r="226">
          <cell r="A226" t="str">
            <v>84120</v>
          </cell>
        </row>
        <row r="227">
          <cell r="A227" t="str">
            <v>84121</v>
          </cell>
        </row>
        <row r="228">
          <cell r="A228" t="str">
            <v>84122</v>
          </cell>
        </row>
        <row r="229">
          <cell r="A229" t="str">
            <v>84123</v>
          </cell>
        </row>
        <row r="230">
          <cell r="A230" t="str">
            <v>84130</v>
          </cell>
        </row>
        <row r="231">
          <cell r="A231" t="str">
            <v>84131</v>
          </cell>
        </row>
        <row r="232">
          <cell r="A232" t="str">
            <v>84140</v>
          </cell>
        </row>
        <row r="233">
          <cell r="A233" t="str">
            <v>84141</v>
          </cell>
        </row>
        <row r="234">
          <cell r="A234" t="str">
            <v>84150</v>
          </cell>
        </row>
        <row r="235">
          <cell r="A235" t="str">
            <v>84151</v>
          </cell>
        </row>
        <row r="236">
          <cell r="A236" t="str">
            <v>84200</v>
          </cell>
        </row>
        <row r="237">
          <cell r="A237" t="str">
            <v>84210</v>
          </cell>
        </row>
        <row r="238">
          <cell r="A238" t="str">
            <v>84220</v>
          </cell>
        </row>
        <row r="239">
          <cell r="A239" t="str">
            <v>84230</v>
          </cell>
        </row>
        <row r="240">
          <cell r="A240" t="str">
            <v>84240</v>
          </cell>
        </row>
        <row r="241">
          <cell r="A241" t="str">
            <v>84250</v>
          </cell>
        </row>
        <row r="242">
          <cell r="A242" t="str">
            <v>84260</v>
          </cell>
        </row>
        <row r="243">
          <cell r="A243" t="str">
            <v>84300</v>
          </cell>
        </row>
        <row r="244">
          <cell r="A244" t="str">
            <v>84311</v>
          </cell>
        </row>
        <row r="245">
          <cell r="A245" t="str">
            <v>84312</v>
          </cell>
        </row>
        <row r="246">
          <cell r="A246" t="str">
            <v>84321</v>
          </cell>
        </row>
        <row r="247">
          <cell r="A247" t="str">
            <v>84322</v>
          </cell>
        </row>
        <row r="248">
          <cell r="A248" t="str">
            <v>84330</v>
          </cell>
        </row>
        <row r="249">
          <cell r="A249" t="str">
            <v>84340</v>
          </cell>
        </row>
        <row r="250">
          <cell r="A250" t="str">
            <v>84400</v>
          </cell>
        </row>
        <row r="251">
          <cell r="A251" t="str">
            <v>84410</v>
          </cell>
        </row>
        <row r="252">
          <cell r="A252" t="str">
            <v>84411</v>
          </cell>
        </row>
        <row r="253">
          <cell r="A253" t="str">
            <v>84412</v>
          </cell>
        </row>
        <row r="254">
          <cell r="A254" t="str">
            <v>84420</v>
          </cell>
        </row>
        <row r="255">
          <cell r="A255" t="str">
            <v>84430</v>
          </cell>
        </row>
        <row r="256">
          <cell r="A256" t="str">
            <v>84440</v>
          </cell>
        </row>
        <row r="257">
          <cell r="A257" t="str">
            <v>84450</v>
          </cell>
        </row>
        <row r="258">
          <cell r="A258" t="str">
            <v>84451</v>
          </cell>
        </row>
        <row r="259">
          <cell r="A259" t="str">
            <v>84452</v>
          </cell>
        </row>
        <row r="260">
          <cell r="A260" t="str">
            <v>84453</v>
          </cell>
        </row>
        <row r="261">
          <cell r="A261" t="str">
            <v>84454</v>
          </cell>
        </row>
        <row r="262">
          <cell r="A262" t="str">
            <v>84460</v>
          </cell>
        </row>
        <row r="263">
          <cell r="A263" t="str">
            <v>84461</v>
          </cell>
        </row>
        <row r="264">
          <cell r="A264" t="str">
            <v>84462</v>
          </cell>
        </row>
        <row r="265">
          <cell r="A265" t="str">
            <v>84463</v>
          </cell>
        </row>
        <row r="266">
          <cell r="A266" t="str">
            <v>84464</v>
          </cell>
        </row>
        <row r="267">
          <cell r="A267" t="str">
            <v>84511</v>
          </cell>
        </row>
        <row r="268">
          <cell r="A268" t="str">
            <v>84512</v>
          </cell>
        </row>
        <row r="269">
          <cell r="A269" t="str">
            <v>84513</v>
          </cell>
        </row>
        <row r="270">
          <cell r="A270" t="str">
            <v>84611</v>
          </cell>
        </row>
        <row r="271">
          <cell r="A271" t="str">
            <v>84612</v>
          </cell>
        </row>
        <row r="272">
          <cell r="A272" t="str">
            <v>84613</v>
          </cell>
        </row>
        <row r="273">
          <cell r="A273" t="str">
            <v>84614</v>
          </cell>
        </row>
        <row r="274">
          <cell r="A274" t="str">
            <v>84990</v>
          </cell>
        </row>
        <row r="275">
          <cell r="A275" t="str">
            <v>84991</v>
          </cell>
        </row>
        <row r="276">
          <cell r="A276" t="str">
            <v>84992</v>
          </cell>
        </row>
        <row r="277">
          <cell r="A277" t="str">
            <v>84993</v>
          </cell>
        </row>
        <row r="278">
          <cell r="A278" t="str">
            <v>84994</v>
          </cell>
        </row>
        <row r="279">
          <cell r="A279" t="str">
            <v>84995</v>
          </cell>
        </row>
        <row r="280">
          <cell r="A280" t="str">
            <v>84996</v>
          </cell>
        </row>
        <row r="281">
          <cell r="A281" t="str">
            <v>84997</v>
          </cell>
        </row>
        <row r="282">
          <cell r="A282" t="str">
            <v>84998</v>
          </cell>
        </row>
        <row r="283">
          <cell r="A283" t="str">
            <v>84999</v>
          </cell>
        </row>
        <row r="284">
          <cell r="A284" t="str">
            <v>85000</v>
          </cell>
        </row>
        <row r="285">
          <cell r="A285" t="str">
            <v>85100</v>
          </cell>
        </row>
        <row r="286">
          <cell r="A286" t="str">
            <v>85110</v>
          </cell>
        </row>
        <row r="287">
          <cell r="A287" t="str">
            <v>85111</v>
          </cell>
        </row>
        <row r="288">
          <cell r="A288" t="str">
            <v>85112</v>
          </cell>
        </row>
        <row r="289">
          <cell r="A289" t="str">
            <v>85113</v>
          </cell>
        </row>
        <row r="290">
          <cell r="A290" t="str">
            <v>85114</v>
          </cell>
        </row>
        <row r="291">
          <cell r="A291" t="str">
            <v>85115</v>
          </cell>
        </row>
        <row r="292">
          <cell r="A292" t="str">
            <v>85116</v>
          </cell>
        </row>
        <row r="293">
          <cell r="A293" t="str">
            <v>85120</v>
          </cell>
        </row>
        <row r="294">
          <cell r="A294" t="str">
            <v>85121</v>
          </cell>
        </row>
        <row r="295">
          <cell r="A295" t="str">
            <v>85122</v>
          </cell>
        </row>
        <row r="296">
          <cell r="A296" t="str">
            <v>85130</v>
          </cell>
        </row>
        <row r="297">
          <cell r="A297" t="str">
            <v>85131</v>
          </cell>
        </row>
        <row r="298">
          <cell r="A298" t="str">
            <v>85132</v>
          </cell>
        </row>
        <row r="299">
          <cell r="A299" t="str">
            <v>85133</v>
          </cell>
        </row>
        <row r="300">
          <cell r="A300" t="str">
            <v>85134</v>
          </cell>
        </row>
        <row r="301">
          <cell r="A301" t="str">
            <v>85135</v>
          </cell>
        </row>
        <row r="302">
          <cell r="A302" t="str">
            <v>85140</v>
          </cell>
        </row>
        <row r="303">
          <cell r="A303" t="str">
            <v>85141</v>
          </cell>
        </row>
        <row r="304">
          <cell r="A304" t="str">
            <v>85142</v>
          </cell>
        </row>
        <row r="305">
          <cell r="A305" t="str">
            <v>85150</v>
          </cell>
        </row>
        <row r="306">
          <cell r="A306" t="str">
            <v>85151</v>
          </cell>
        </row>
        <row r="307">
          <cell r="A307" t="str">
            <v>85152</v>
          </cell>
        </row>
        <row r="308">
          <cell r="A308" t="str">
            <v>85153</v>
          </cell>
        </row>
        <row r="309">
          <cell r="A309" t="str">
            <v>85160</v>
          </cell>
        </row>
        <row r="310">
          <cell r="A310" t="str">
            <v>85161</v>
          </cell>
        </row>
        <row r="311">
          <cell r="A311" t="str">
            <v>85162</v>
          </cell>
        </row>
        <row r="312">
          <cell r="A312" t="str">
            <v>85163</v>
          </cell>
        </row>
        <row r="313">
          <cell r="A313" t="str">
            <v>85164</v>
          </cell>
        </row>
        <row r="314">
          <cell r="A314" t="str">
            <v>85165</v>
          </cell>
        </row>
        <row r="315">
          <cell r="A315" t="str">
            <v>85166</v>
          </cell>
        </row>
        <row r="316">
          <cell r="A316" t="str">
            <v>85170</v>
          </cell>
        </row>
        <row r="317">
          <cell r="A317" t="str">
            <v>85171</v>
          </cell>
        </row>
        <row r="318">
          <cell r="A318" t="str">
            <v>85172</v>
          </cell>
        </row>
        <row r="319">
          <cell r="A319" t="str">
            <v>85180</v>
          </cell>
        </row>
        <row r="320">
          <cell r="A320" t="str">
            <v>85181</v>
          </cell>
        </row>
        <row r="321">
          <cell r="A321" t="str">
            <v>85900</v>
          </cell>
        </row>
        <row r="322">
          <cell r="A322" t="str">
            <v>86110</v>
          </cell>
        </row>
        <row r="323">
          <cell r="A323" t="str">
            <v>86120</v>
          </cell>
        </row>
        <row r="324">
          <cell r="A324" t="str">
            <v>86130</v>
          </cell>
        </row>
        <row r="325">
          <cell r="A325" t="str">
            <v>86140</v>
          </cell>
        </row>
        <row r="326">
          <cell r="A326" t="str">
            <v>86210</v>
          </cell>
        </row>
        <row r="327">
          <cell r="A327" t="str">
            <v>86220</v>
          </cell>
        </row>
        <row r="328">
          <cell r="A328" t="str">
            <v>86230</v>
          </cell>
        </row>
        <row r="329">
          <cell r="A329" t="str">
            <v>86240</v>
          </cell>
        </row>
        <row r="330">
          <cell r="A330" t="str">
            <v>86250</v>
          </cell>
        </row>
        <row r="331">
          <cell r="A331" t="str">
            <v>86310</v>
          </cell>
        </row>
        <row r="332">
          <cell r="A332" t="str">
            <v>86320</v>
          </cell>
        </row>
        <row r="333">
          <cell r="A333" t="str">
            <v>86330</v>
          </cell>
        </row>
        <row r="334">
          <cell r="A334" t="str">
            <v>86340</v>
          </cell>
        </row>
        <row r="335">
          <cell r="A335" t="str">
            <v>86350</v>
          </cell>
        </row>
        <row r="336">
          <cell r="A336" t="str">
            <v>86360</v>
          </cell>
        </row>
        <row r="337">
          <cell r="A337" t="str">
            <v>86410</v>
          </cell>
        </row>
        <row r="338">
          <cell r="A338" t="str">
            <v>86420</v>
          </cell>
        </row>
        <row r="339">
          <cell r="A339" t="str">
            <v>86430</v>
          </cell>
        </row>
        <row r="340">
          <cell r="A340" t="str">
            <v>86510</v>
          </cell>
        </row>
        <row r="341">
          <cell r="A341" t="str">
            <v>86520</v>
          </cell>
        </row>
        <row r="342">
          <cell r="A342" t="str">
            <v>86521</v>
          </cell>
        </row>
        <row r="343">
          <cell r="A343" t="str">
            <v>86522</v>
          </cell>
        </row>
        <row r="344">
          <cell r="A344" t="str">
            <v>86523</v>
          </cell>
        </row>
        <row r="345">
          <cell r="A345" t="str">
            <v>86610</v>
          </cell>
        </row>
        <row r="346">
          <cell r="A346" t="str">
            <v>86911</v>
          </cell>
        </row>
        <row r="347">
          <cell r="A347" t="str">
            <v>86912</v>
          </cell>
        </row>
        <row r="348">
          <cell r="A348" t="str">
            <v>86913</v>
          </cell>
        </row>
        <row r="349">
          <cell r="A349" t="str">
            <v>86914</v>
          </cell>
        </row>
        <row r="350">
          <cell r="A350" t="str">
            <v>86921</v>
          </cell>
        </row>
        <row r="351">
          <cell r="A351" t="str">
            <v>86922</v>
          </cell>
        </row>
        <row r="352">
          <cell r="A352" t="str">
            <v>86931</v>
          </cell>
        </row>
        <row r="353">
          <cell r="A353" t="str">
            <v>86932</v>
          </cell>
        </row>
        <row r="354">
          <cell r="A354" t="str">
            <v>86933</v>
          </cell>
        </row>
        <row r="355">
          <cell r="A355" t="str">
            <v>86941</v>
          </cell>
        </row>
        <row r="356">
          <cell r="A356" t="str">
            <v>86950</v>
          </cell>
        </row>
        <row r="357">
          <cell r="A357" t="str">
            <v>86951</v>
          </cell>
        </row>
      </sheetData>
      <sheetData sheetId="7">
        <row r="3">
          <cell r="A3" t="str">
            <v>000</v>
          </cell>
        </row>
        <row r="4">
          <cell r="A4" t="str">
            <v>001</v>
          </cell>
        </row>
        <row r="5">
          <cell r="A5" t="str">
            <v>002</v>
          </cell>
        </row>
        <row r="6">
          <cell r="A6" t="str">
            <v>003</v>
          </cell>
        </row>
        <row r="7">
          <cell r="A7" t="str">
            <v>004</v>
          </cell>
        </row>
        <row r="8">
          <cell r="A8" t="str">
            <v>005</v>
          </cell>
        </row>
        <row r="9">
          <cell r="A9" t="str">
            <v>007</v>
          </cell>
        </row>
        <row r="10">
          <cell r="A10" t="str">
            <v>008</v>
          </cell>
        </row>
        <row r="11">
          <cell r="A11" t="str">
            <v>009</v>
          </cell>
        </row>
        <row r="12">
          <cell r="A12" t="str">
            <v>010</v>
          </cell>
        </row>
        <row r="13">
          <cell r="A13" t="str">
            <v>021</v>
          </cell>
        </row>
        <row r="14">
          <cell r="A14" t="str">
            <v>037</v>
          </cell>
        </row>
        <row r="15">
          <cell r="A15" t="str">
            <v>061</v>
          </cell>
        </row>
        <row r="16">
          <cell r="A16" t="str">
            <v>062</v>
          </cell>
        </row>
        <row r="17">
          <cell r="A17" t="str">
            <v>063</v>
          </cell>
        </row>
        <row r="18">
          <cell r="A18" t="str">
            <v>064</v>
          </cell>
        </row>
        <row r="19">
          <cell r="A19" t="str">
            <v>065</v>
          </cell>
        </row>
        <row r="20">
          <cell r="A20" t="str">
            <v>081</v>
          </cell>
        </row>
        <row r="21">
          <cell r="A21" t="str">
            <v>082</v>
          </cell>
        </row>
        <row r="22">
          <cell r="A22" t="str">
            <v>083</v>
          </cell>
        </row>
        <row r="23">
          <cell r="A23" t="str">
            <v>091</v>
          </cell>
        </row>
        <row r="24">
          <cell r="A24" t="str">
            <v>092</v>
          </cell>
        </row>
        <row r="25">
          <cell r="A25" t="str">
            <v>093</v>
          </cell>
        </row>
        <row r="26">
          <cell r="A26" t="str">
            <v>094</v>
          </cell>
        </row>
        <row r="27">
          <cell r="A27" t="str">
            <v>095</v>
          </cell>
        </row>
        <row r="28">
          <cell r="A28" t="str">
            <v>096</v>
          </cell>
        </row>
        <row r="29">
          <cell r="A29" t="str">
            <v>097</v>
          </cell>
        </row>
        <row r="30">
          <cell r="A30" t="str">
            <v>098</v>
          </cell>
        </row>
        <row r="31">
          <cell r="A31" t="str">
            <v>099</v>
          </cell>
        </row>
        <row r="32">
          <cell r="A32" t="str">
            <v>101</v>
          </cell>
        </row>
        <row r="33">
          <cell r="A33" t="str">
            <v>102</v>
          </cell>
        </row>
        <row r="34">
          <cell r="A34" t="str">
            <v>103</v>
          </cell>
        </row>
        <row r="35">
          <cell r="A35" t="str">
            <v>104</v>
          </cell>
        </row>
        <row r="36">
          <cell r="A36" t="str">
            <v>105</v>
          </cell>
        </row>
        <row r="37">
          <cell r="A37" t="str">
            <v>107</v>
          </cell>
        </row>
        <row r="38">
          <cell r="A38" t="str">
            <v>108</v>
          </cell>
        </row>
        <row r="39">
          <cell r="A39" t="str">
            <v>109</v>
          </cell>
        </row>
        <row r="40">
          <cell r="A40" t="str">
            <v>110</v>
          </cell>
        </row>
        <row r="41">
          <cell r="A41" t="str">
            <v>111</v>
          </cell>
        </row>
        <row r="42">
          <cell r="A42" t="str">
            <v>112</v>
          </cell>
        </row>
        <row r="43">
          <cell r="A43" t="str">
            <v>113</v>
          </cell>
        </row>
        <row r="44">
          <cell r="A44" t="str">
            <v>114</v>
          </cell>
        </row>
        <row r="45">
          <cell r="A45" t="str">
            <v>115</v>
          </cell>
        </row>
        <row r="46">
          <cell r="A46" t="str">
            <v>116</v>
          </cell>
        </row>
        <row r="47">
          <cell r="A47" t="str">
            <v>117</v>
          </cell>
        </row>
        <row r="48">
          <cell r="A48" t="str">
            <v>118</v>
          </cell>
        </row>
        <row r="49">
          <cell r="A49" t="str">
            <v>119</v>
          </cell>
        </row>
        <row r="50">
          <cell r="A50" t="str">
            <v>120</v>
          </cell>
        </row>
        <row r="51">
          <cell r="A51" t="str">
            <v>121</v>
          </cell>
        </row>
        <row r="52">
          <cell r="A52" t="str">
            <v>122</v>
          </cell>
        </row>
        <row r="53">
          <cell r="A53" t="str">
            <v>123</v>
          </cell>
        </row>
        <row r="54">
          <cell r="A54" t="str">
            <v>141</v>
          </cell>
        </row>
        <row r="55">
          <cell r="A55" t="str">
            <v>142</v>
          </cell>
        </row>
        <row r="56">
          <cell r="A56" t="str">
            <v>143</v>
          </cell>
        </row>
        <row r="57">
          <cell r="A57" t="str">
            <v>144</v>
          </cell>
        </row>
        <row r="58">
          <cell r="A58" t="str">
            <v>145</v>
          </cell>
        </row>
        <row r="59">
          <cell r="A59" t="str">
            <v>181</v>
          </cell>
        </row>
        <row r="60">
          <cell r="A60" t="str">
            <v>182</v>
          </cell>
        </row>
        <row r="61">
          <cell r="A61" t="str">
            <v>183</v>
          </cell>
        </row>
        <row r="62">
          <cell r="A62" t="str">
            <v>184</v>
          </cell>
        </row>
        <row r="63">
          <cell r="A63" t="str">
            <v>185</v>
          </cell>
        </row>
        <row r="64">
          <cell r="A64" t="str">
            <v>186</v>
          </cell>
        </row>
        <row r="65">
          <cell r="A65" t="str">
            <v>187</v>
          </cell>
        </row>
        <row r="66">
          <cell r="A66" t="str">
            <v>188</v>
          </cell>
        </row>
        <row r="67">
          <cell r="A67" t="str">
            <v>189</v>
          </cell>
        </row>
        <row r="68">
          <cell r="A68" t="str">
            <v>190</v>
          </cell>
        </row>
        <row r="69">
          <cell r="A69" t="str">
            <v>191</v>
          </cell>
        </row>
        <row r="70">
          <cell r="A70" t="str">
            <v>210</v>
          </cell>
        </row>
        <row r="71">
          <cell r="A71" t="str">
            <v>211</v>
          </cell>
        </row>
        <row r="72">
          <cell r="A72" t="str">
            <v>211</v>
          </cell>
        </row>
        <row r="73">
          <cell r="A73" t="str">
            <v>212</v>
          </cell>
        </row>
        <row r="74">
          <cell r="A74" t="str">
            <v>213</v>
          </cell>
        </row>
        <row r="75">
          <cell r="A75" t="str">
            <v>214</v>
          </cell>
        </row>
        <row r="76">
          <cell r="A76" t="str">
            <v>215</v>
          </cell>
        </row>
        <row r="77">
          <cell r="A77" t="str">
            <v>216</v>
          </cell>
        </row>
        <row r="78">
          <cell r="A78" t="str">
            <v>217</v>
          </cell>
        </row>
        <row r="79">
          <cell r="A79" t="str">
            <v>218</v>
          </cell>
        </row>
        <row r="80">
          <cell r="A80" t="str">
            <v>219</v>
          </cell>
        </row>
        <row r="81">
          <cell r="A81" t="str">
            <v>220</v>
          </cell>
        </row>
        <row r="82">
          <cell r="A82" t="str">
            <v>221</v>
          </cell>
        </row>
        <row r="83">
          <cell r="A83" t="str">
            <v>222</v>
          </cell>
        </row>
        <row r="84">
          <cell r="A84" t="str">
            <v>223</v>
          </cell>
        </row>
        <row r="85">
          <cell r="A85" t="str">
            <v>224</v>
          </cell>
        </row>
        <row r="86">
          <cell r="A86" t="str">
            <v>225</v>
          </cell>
        </row>
        <row r="87">
          <cell r="A87" t="str">
            <v>226</v>
          </cell>
        </row>
        <row r="88">
          <cell r="A88" t="str">
            <v>227</v>
          </cell>
        </row>
        <row r="89">
          <cell r="A89" t="str">
            <v>228</v>
          </cell>
        </row>
        <row r="90">
          <cell r="A90" t="str">
            <v>229</v>
          </cell>
        </row>
        <row r="91">
          <cell r="A91" t="str">
            <v>230</v>
          </cell>
        </row>
        <row r="92">
          <cell r="A92" t="str">
            <v>231</v>
          </cell>
        </row>
        <row r="93">
          <cell r="A93" t="str">
            <v>232</v>
          </cell>
        </row>
        <row r="94">
          <cell r="A94" t="str">
            <v>233</v>
          </cell>
        </row>
        <row r="95">
          <cell r="A95" t="str">
            <v>234</v>
          </cell>
        </row>
        <row r="96">
          <cell r="A96" t="str">
            <v>235</v>
          </cell>
        </row>
        <row r="97">
          <cell r="A97" t="str">
            <v>236</v>
          </cell>
        </row>
        <row r="98">
          <cell r="A98" t="str">
            <v>281</v>
          </cell>
        </row>
        <row r="99">
          <cell r="A99" t="str">
            <v>282</v>
          </cell>
        </row>
        <row r="100">
          <cell r="A100" t="str">
            <v>283</v>
          </cell>
        </row>
        <row r="101">
          <cell r="A101" t="str">
            <v>284</v>
          </cell>
        </row>
        <row r="102">
          <cell r="A102" t="str">
            <v>285</v>
          </cell>
        </row>
        <row r="103">
          <cell r="A103" t="str">
            <v>286</v>
          </cell>
        </row>
        <row r="104">
          <cell r="A104" t="str">
            <v>287</v>
          </cell>
        </row>
        <row r="105">
          <cell r="A105" t="str">
            <v>288</v>
          </cell>
        </row>
        <row r="106">
          <cell r="A106" t="str">
            <v>289</v>
          </cell>
        </row>
        <row r="107">
          <cell r="A107" t="str">
            <v>290</v>
          </cell>
        </row>
        <row r="108">
          <cell r="A108" t="str">
            <v>291</v>
          </cell>
        </row>
        <row r="109">
          <cell r="A109" t="str">
            <v>292</v>
          </cell>
        </row>
        <row r="110">
          <cell r="A110" t="str">
            <v>293</v>
          </cell>
        </row>
        <row r="111">
          <cell r="A111" t="str">
            <v>294</v>
          </cell>
        </row>
        <row r="112">
          <cell r="A112" t="str">
            <v>295</v>
          </cell>
        </row>
        <row r="113">
          <cell r="A113" t="str">
            <v>296</v>
          </cell>
        </row>
        <row r="114">
          <cell r="A114" t="str">
            <v>297</v>
          </cell>
        </row>
        <row r="115">
          <cell r="A115" t="str">
            <v>298</v>
          </cell>
        </row>
        <row r="116">
          <cell r="A116" t="str">
            <v>299</v>
          </cell>
        </row>
        <row r="117">
          <cell r="A117" t="str">
            <v>300</v>
          </cell>
        </row>
        <row r="118">
          <cell r="A118" t="str">
            <v>301</v>
          </cell>
        </row>
        <row r="119">
          <cell r="A119" t="str">
            <v>302</v>
          </cell>
        </row>
        <row r="120">
          <cell r="A120" t="str">
            <v>303</v>
          </cell>
        </row>
        <row r="121">
          <cell r="A121" t="str">
            <v>304</v>
          </cell>
        </row>
        <row r="122">
          <cell r="A122" t="str">
            <v>305</v>
          </cell>
        </row>
        <row r="123">
          <cell r="A123" t="str">
            <v>310</v>
          </cell>
        </row>
        <row r="124">
          <cell r="A124" t="str">
            <v>312</v>
          </cell>
        </row>
        <row r="125">
          <cell r="A125" t="str">
            <v>313</v>
          </cell>
        </row>
        <row r="126">
          <cell r="A126" t="str">
            <v>314</v>
          </cell>
        </row>
        <row r="127">
          <cell r="A127" t="str">
            <v>315</v>
          </cell>
        </row>
        <row r="128">
          <cell r="A128" t="str">
            <v>317</v>
          </cell>
        </row>
        <row r="129">
          <cell r="A129" t="str">
            <v>318</v>
          </cell>
        </row>
        <row r="130">
          <cell r="A130" t="str">
            <v>319</v>
          </cell>
        </row>
        <row r="131">
          <cell r="A131" t="str">
            <v>321</v>
          </cell>
        </row>
        <row r="132">
          <cell r="A132" t="str">
            <v>322</v>
          </cell>
        </row>
        <row r="133">
          <cell r="A133" t="str">
            <v>323</v>
          </cell>
        </row>
        <row r="134">
          <cell r="A134" t="str">
            <v>324</v>
          </cell>
        </row>
        <row r="135">
          <cell r="A135" t="str">
            <v>325</v>
          </cell>
        </row>
        <row r="136">
          <cell r="A136" t="str">
            <v>326</v>
          </cell>
        </row>
        <row r="137">
          <cell r="A137" t="str">
            <v>327</v>
          </cell>
        </row>
        <row r="138">
          <cell r="A138" t="str">
            <v>328</v>
          </cell>
        </row>
        <row r="139">
          <cell r="A139" t="str">
            <v>329</v>
          </cell>
        </row>
        <row r="140">
          <cell r="A140" t="str">
            <v>330</v>
          </cell>
        </row>
        <row r="141">
          <cell r="A141" t="str">
            <v>331</v>
          </cell>
        </row>
        <row r="142">
          <cell r="A142" t="str">
            <v>332</v>
          </cell>
        </row>
        <row r="143">
          <cell r="A143" t="str">
            <v>333</v>
          </cell>
        </row>
        <row r="144">
          <cell r="A144" t="str">
            <v>334</v>
          </cell>
        </row>
        <row r="145">
          <cell r="A145" t="str">
            <v>335</v>
          </cell>
        </row>
        <row r="146">
          <cell r="A146" t="str">
            <v>336</v>
          </cell>
        </row>
        <row r="147">
          <cell r="A147" t="str">
            <v>337</v>
          </cell>
        </row>
        <row r="148">
          <cell r="A148" t="str">
            <v>338</v>
          </cell>
        </row>
        <row r="149">
          <cell r="A149" t="str">
            <v>339</v>
          </cell>
        </row>
        <row r="150">
          <cell r="A150" t="str">
            <v>340</v>
          </cell>
        </row>
        <row r="151">
          <cell r="A151" t="str">
            <v>341</v>
          </cell>
        </row>
        <row r="152">
          <cell r="A152" t="str">
            <v>342</v>
          </cell>
        </row>
        <row r="153">
          <cell r="A153" t="str">
            <v>343</v>
          </cell>
        </row>
        <row r="154">
          <cell r="A154" t="str">
            <v>344</v>
          </cell>
        </row>
        <row r="155">
          <cell r="A155" t="str">
            <v>345</v>
          </cell>
        </row>
        <row r="156">
          <cell r="A156" t="str">
            <v>346</v>
          </cell>
        </row>
        <row r="157">
          <cell r="A157" t="str">
            <v>347</v>
          </cell>
        </row>
        <row r="158">
          <cell r="A158" t="str">
            <v>348</v>
          </cell>
        </row>
        <row r="159">
          <cell r="A159" t="str">
            <v>349</v>
          </cell>
        </row>
        <row r="160">
          <cell r="A160" t="str">
            <v>350</v>
          </cell>
        </row>
        <row r="161">
          <cell r="A161" t="str">
            <v>351</v>
          </cell>
        </row>
        <row r="162">
          <cell r="A162" t="str">
            <v>352</v>
          </cell>
        </row>
        <row r="163">
          <cell r="A163" t="str">
            <v>353</v>
          </cell>
        </row>
        <row r="164">
          <cell r="A164" t="str">
            <v>354</v>
          </cell>
        </row>
        <row r="165">
          <cell r="A165" t="str">
            <v>355</v>
          </cell>
        </row>
        <row r="166">
          <cell r="A166" t="str">
            <v>356</v>
          </cell>
        </row>
        <row r="167">
          <cell r="A167" t="str">
            <v>357</v>
          </cell>
        </row>
        <row r="168">
          <cell r="A168" t="str">
            <v>358</v>
          </cell>
        </row>
        <row r="169">
          <cell r="A169" t="str">
            <v>359</v>
          </cell>
        </row>
        <row r="170">
          <cell r="A170" t="str">
            <v>360</v>
          </cell>
        </row>
        <row r="171">
          <cell r="A171" t="str">
            <v>361</v>
          </cell>
        </row>
        <row r="172">
          <cell r="A172" t="str">
            <v>362</v>
          </cell>
        </row>
        <row r="173">
          <cell r="A173" t="str">
            <v>363</v>
          </cell>
        </row>
        <row r="174">
          <cell r="A174" t="str">
            <v>364</v>
          </cell>
        </row>
        <row r="175">
          <cell r="A175" t="str">
            <v>365</v>
          </cell>
        </row>
        <row r="176">
          <cell r="A176" t="str">
            <v>366</v>
          </cell>
        </row>
        <row r="177">
          <cell r="A177" t="str">
            <v>367</v>
          </cell>
        </row>
        <row r="178">
          <cell r="A178" t="str">
            <v>368</v>
          </cell>
        </row>
        <row r="179">
          <cell r="A179" t="str">
            <v>369</v>
          </cell>
        </row>
        <row r="180">
          <cell r="A180" t="str">
            <v>370</v>
          </cell>
        </row>
        <row r="181">
          <cell r="A181" t="str">
            <v>381</v>
          </cell>
        </row>
        <row r="182">
          <cell r="A182" t="str">
            <v>382</v>
          </cell>
        </row>
        <row r="183">
          <cell r="A183" t="str">
            <v>383</v>
          </cell>
        </row>
        <row r="184">
          <cell r="A184" t="str">
            <v>384</v>
          </cell>
        </row>
        <row r="185">
          <cell r="A185" t="str">
            <v>385</v>
          </cell>
        </row>
        <row r="186">
          <cell r="A186" t="str">
            <v>386</v>
          </cell>
        </row>
        <row r="187">
          <cell r="A187" t="str">
            <v>387</v>
          </cell>
        </row>
        <row r="188">
          <cell r="A188" t="str">
            <v>388</v>
          </cell>
        </row>
        <row r="189">
          <cell r="A189" t="str">
            <v>389</v>
          </cell>
        </row>
        <row r="190">
          <cell r="A190" t="str">
            <v>390</v>
          </cell>
        </row>
        <row r="191">
          <cell r="A191" t="str">
            <v>391</v>
          </cell>
        </row>
        <row r="192">
          <cell r="A192" t="str">
            <v>392</v>
          </cell>
        </row>
        <row r="193">
          <cell r="A193" t="str">
            <v>393</v>
          </cell>
        </row>
        <row r="194">
          <cell r="A194" t="str">
            <v>394</v>
          </cell>
        </row>
        <row r="195">
          <cell r="A195" t="str">
            <v>395</v>
          </cell>
        </row>
        <row r="196">
          <cell r="A196" t="str">
            <v>396</v>
          </cell>
        </row>
        <row r="197">
          <cell r="A197" t="str">
            <v>397</v>
          </cell>
        </row>
        <row r="198">
          <cell r="A198" t="str">
            <v>398</v>
          </cell>
        </row>
        <row r="199">
          <cell r="A199" t="str">
            <v>399</v>
          </cell>
        </row>
        <row r="200">
          <cell r="A200" t="str">
            <v>400</v>
          </cell>
        </row>
        <row r="201">
          <cell r="A201" t="str">
            <v>401</v>
          </cell>
        </row>
        <row r="202">
          <cell r="A202" t="str">
            <v>402</v>
          </cell>
        </row>
        <row r="203">
          <cell r="A203" t="str">
            <v>403</v>
          </cell>
        </row>
        <row r="204">
          <cell r="A204" t="str">
            <v>404</v>
          </cell>
        </row>
        <row r="205">
          <cell r="A205" t="str">
            <v>405</v>
          </cell>
        </row>
        <row r="206">
          <cell r="A206" t="str">
            <v>406</v>
          </cell>
        </row>
        <row r="207">
          <cell r="A207" t="str">
            <v>407</v>
          </cell>
        </row>
        <row r="208">
          <cell r="A208" t="str">
            <v>408</v>
          </cell>
        </row>
        <row r="209">
          <cell r="A209" t="str">
            <v>409</v>
          </cell>
        </row>
        <row r="210">
          <cell r="A210" t="str">
            <v>410</v>
          </cell>
        </row>
        <row r="211">
          <cell r="A211" t="str">
            <v>411</v>
          </cell>
        </row>
        <row r="212">
          <cell r="A212" t="str">
            <v>412</v>
          </cell>
        </row>
        <row r="213">
          <cell r="A213" t="str">
            <v>413</v>
          </cell>
        </row>
        <row r="214">
          <cell r="A214" t="str">
            <v>414</v>
          </cell>
        </row>
        <row r="215">
          <cell r="A215" t="str">
            <v>415</v>
          </cell>
        </row>
        <row r="216">
          <cell r="A216" t="str">
            <v>416</v>
          </cell>
        </row>
        <row r="217">
          <cell r="A217" t="str">
            <v>417</v>
          </cell>
        </row>
        <row r="218">
          <cell r="A218" t="str">
            <v>418</v>
          </cell>
        </row>
        <row r="219">
          <cell r="A219" t="str">
            <v>419</v>
          </cell>
        </row>
        <row r="220">
          <cell r="A220" t="str">
            <v>420</v>
          </cell>
        </row>
        <row r="221">
          <cell r="A221" t="str">
            <v>421</v>
          </cell>
        </row>
        <row r="222">
          <cell r="A222" t="str">
            <v>422</v>
          </cell>
        </row>
        <row r="223">
          <cell r="A223" t="str">
            <v>423</v>
          </cell>
        </row>
        <row r="224">
          <cell r="A224" t="str">
            <v>424</v>
          </cell>
        </row>
        <row r="225">
          <cell r="A225" t="str">
            <v>425</v>
          </cell>
        </row>
        <row r="226">
          <cell r="A226" t="str">
            <v>426</v>
          </cell>
        </row>
        <row r="227">
          <cell r="A227" t="str">
            <v>427</v>
          </cell>
        </row>
        <row r="228">
          <cell r="A228" t="str">
            <v>428</v>
          </cell>
        </row>
        <row r="229">
          <cell r="A229" t="str">
            <v>429</v>
          </cell>
        </row>
        <row r="230">
          <cell r="A230" t="str">
            <v>430</v>
          </cell>
        </row>
        <row r="231">
          <cell r="A231" t="str">
            <v>431</v>
          </cell>
        </row>
        <row r="232">
          <cell r="A232" t="str">
            <v>432</v>
          </cell>
        </row>
        <row r="233">
          <cell r="A233" t="str">
            <v>433</v>
          </cell>
        </row>
        <row r="234">
          <cell r="A234" t="str">
            <v>434</v>
          </cell>
        </row>
        <row r="235">
          <cell r="A235" t="str">
            <v>435</v>
          </cell>
        </row>
        <row r="236">
          <cell r="A236" t="str">
            <v>436</v>
          </cell>
        </row>
        <row r="237">
          <cell r="A237" t="str">
            <v>437</v>
          </cell>
        </row>
        <row r="238">
          <cell r="A238" t="str">
            <v>438</v>
          </cell>
        </row>
        <row r="239">
          <cell r="A239" t="str">
            <v>439</v>
          </cell>
        </row>
        <row r="240">
          <cell r="A240" t="str">
            <v>440</v>
          </cell>
        </row>
        <row r="241">
          <cell r="A241" t="str">
            <v>441</v>
          </cell>
        </row>
        <row r="242">
          <cell r="A242" t="str">
            <v>442</v>
          </cell>
        </row>
        <row r="243">
          <cell r="A243" t="str">
            <v>443</v>
          </cell>
        </row>
        <row r="244">
          <cell r="A244" t="str">
            <v>444</v>
          </cell>
        </row>
        <row r="245">
          <cell r="A245" t="str">
            <v>445</v>
          </cell>
        </row>
        <row r="246">
          <cell r="A246" t="str">
            <v>446</v>
          </cell>
        </row>
        <row r="247">
          <cell r="A247" t="str">
            <v>447</v>
          </cell>
        </row>
        <row r="248">
          <cell r="A248" t="str">
            <v>448</v>
          </cell>
        </row>
        <row r="249">
          <cell r="A249" t="str">
            <v>449</v>
          </cell>
        </row>
        <row r="250">
          <cell r="A250" t="str">
            <v>450</v>
          </cell>
        </row>
        <row r="251">
          <cell r="A251" t="str">
            <v>451</v>
          </cell>
        </row>
        <row r="252">
          <cell r="A252" t="str">
            <v>452</v>
          </cell>
        </row>
        <row r="253">
          <cell r="A253" t="str">
            <v>453</v>
          </cell>
        </row>
        <row r="254">
          <cell r="A254" t="str">
            <v>454</v>
          </cell>
        </row>
        <row r="255">
          <cell r="A255" t="str">
            <v>455</v>
          </cell>
        </row>
        <row r="256">
          <cell r="A256" t="str">
            <v>456</v>
          </cell>
        </row>
        <row r="257">
          <cell r="A257" t="str">
            <v>457</v>
          </cell>
        </row>
        <row r="258">
          <cell r="A258" t="str">
            <v>458</v>
          </cell>
        </row>
        <row r="259">
          <cell r="A259" t="str">
            <v>459</v>
          </cell>
        </row>
        <row r="260">
          <cell r="A260" t="str">
            <v>460</v>
          </cell>
        </row>
        <row r="261">
          <cell r="A261" t="str">
            <v>461</v>
          </cell>
        </row>
        <row r="262">
          <cell r="A262" t="str">
            <v>462</v>
          </cell>
        </row>
        <row r="263">
          <cell r="A263" t="str">
            <v>463</v>
          </cell>
        </row>
        <row r="264">
          <cell r="A264" t="str">
            <v>464</v>
          </cell>
        </row>
        <row r="265">
          <cell r="A265" t="str">
            <v>465</v>
          </cell>
        </row>
        <row r="266">
          <cell r="A266" t="str">
            <v>466</v>
          </cell>
        </row>
        <row r="267">
          <cell r="A267" t="str">
            <v>467</v>
          </cell>
        </row>
        <row r="268">
          <cell r="A268" t="str">
            <v>468</v>
          </cell>
        </row>
        <row r="269">
          <cell r="A269" t="str">
            <v>469</v>
          </cell>
        </row>
        <row r="270">
          <cell r="A270" t="str">
            <v>470</v>
          </cell>
        </row>
        <row r="271">
          <cell r="A271" t="str">
            <v>471</v>
          </cell>
        </row>
        <row r="272">
          <cell r="A272" t="str">
            <v>472</v>
          </cell>
        </row>
        <row r="273">
          <cell r="A273" t="str">
            <v>473</v>
          </cell>
        </row>
        <row r="274">
          <cell r="A274" t="str">
            <v>474</v>
          </cell>
        </row>
        <row r="275">
          <cell r="A275" t="str">
            <v>475</v>
          </cell>
        </row>
        <row r="276">
          <cell r="A276" t="str">
            <v>476</v>
          </cell>
        </row>
        <row r="277">
          <cell r="A277" t="str">
            <v>477</v>
          </cell>
        </row>
        <row r="278">
          <cell r="A278" t="str">
            <v>478</v>
          </cell>
        </row>
        <row r="279">
          <cell r="A279" t="str">
            <v>479</v>
          </cell>
        </row>
        <row r="280">
          <cell r="A280" t="str">
            <v>480</v>
          </cell>
        </row>
        <row r="281">
          <cell r="A281" t="str">
            <v>481</v>
          </cell>
        </row>
        <row r="282">
          <cell r="A282" t="str">
            <v>482</v>
          </cell>
        </row>
        <row r="283">
          <cell r="A283" t="str">
            <v>483</v>
          </cell>
        </row>
        <row r="284">
          <cell r="A284" t="str">
            <v>485</v>
          </cell>
        </row>
        <row r="285">
          <cell r="A285" t="str">
            <v>486</v>
          </cell>
        </row>
        <row r="286">
          <cell r="A286" t="str">
            <v>488</v>
          </cell>
        </row>
        <row r="287">
          <cell r="A287" t="str">
            <v>490</v>
          </cell>
        </row>
        <row r="288">
          <cell r="A288" t="str">
            <v>491</v>
          </cell>
        </row>
        <row r="289">
          <cell r="A289" t="str">
            <v>492</v>
          </cell>
        </row>
        <row r="290">
          <cell r="A290" t="str">
            <v>495</v>
          </cell>
        </row>
        <row r="291">
          <cell r="A291" t="str">
            <v>496</v>
          </cell>
        </row>
        <row r="292">
          <cell r="A292" t="str">
            <v>501</v>
          </cell>
        </row>
        <row r="293">
          <cell r="A293" t="str">
            <v>502</v>
          </cell>
        </row>
        <row r="294">
          <cell r="A294" t="str">
            <v>503</v>
          </cell>
        </row>
        <row r="295">
          <cell r="A295" t="str">
            <v>504</v>
          </cell>
        </row>
        <row r="296">
          <cell r="A296" t="str">
            <v>505</v>
          </cell>
        </row>
        <row r="297">
          <cell r="A297" t="str">
            <v>506</v>
          </cell>
        </row>
        <row r="298">
          <cell r="A298" t="str">
            <v>507</v>
          </cell>
        </row>
        <row r="299">
          <cell r="A299" t="str">
            <v>508</v>
          </cell>
        </row>
        <row r="300">
          <cell r="A300" t="str">
            <v>509</v>
          </cell>
        </row>
        <row r="301">
          <cell r="A301" t="str">
            <v>510</v>
          </cell>
        </row>
        <row r="302">
          <cell r="A302" t="str">
            <v>511</v>
          </cell>
        </row>
        <row r="303">
          <cell r="A303" t="str">
            <v>512</v>
          </cell>
        </row>
        <row r="304">
          <cell r="A304" t="str">
            <v>513</v>
          </cell>
        </row>
        <row r="305">
          <cell r="A305" t="str">
            <v>514</v>
          </cell>
        </row>
        <row r="306">
          <cell r="A306" t="str">
            <v>515</v>
          </cell>
        </row>
        <row r="307">
          <cell r="A307" t="str">
            <v>516</v>
          </cell>
        </row>
        <row r="308">
          <cell r="A308" t="str">
            <v>517</v>
          </cell>
        </row>
        <row r="309">
          <cell r="A309" t="str">
            <v>518</v>
          </cell>
        </row>
        <row r="310">
          <cell r="A310" t="str">
            <v>519</v>
          </cell>
        </row>
        <row r="311">
          <cell r="A311" t="str">
            <v>520</v>
          </cell>
        </row>
        <row r="312">
          <cell r="A312" t="str">
            <v>566</v>
          </cell>
        </row>
        <row r="313">
          <cell r="A313" t="str">
            <v>581</v>
          </cell>
        </row>
        <row r="314">
          <cell r="A314" t="str">
            <v>601</v>
          </cell>
        </row>
        <row r="315">
          <cell r="A315" t="str">
            <v>602</v>
          </cell>
        </row>
        <row r="316">
          <cell r="A316" t="str">
            <v>603</v>
          </cell>
        </row>
        <row r="317">
          <cell r="A317" t="str">
            <v>604</v>
          </cell>
        </row>
        <row r="318">
          <cell r="A318" t="str">
            <v>605</v>
          </cell>
        </row>
        <row r="319">
          <cell r="A319" t="str">
            <v>606</v>
          </cell>
        </row>
        <row r="320">
          <cell r="A320" t="str">
            <v>607</v>
          </cell>
        </row>
        <row r="321">
          <cell r="A321" t="str">
            <v>608</v>
          </cell>
        </row>
        <row r="322">
          <cell r="A322" t="str">
            <v>609</v>
          </cell>
        </row>
        <row r="323">
          <cell r="A323" t="str">
            <v>610</v>
          </cell>
        </row>
        <row r="324">
          <cell r="A324" t="str">
            <v>611</v>
          </cell>
        </row>
        <row r="325">
          <cell r="A325" t="str">
            <v>612</v>
          </cell>
        </row>
        <row r="326">
          <cell r="A326" t="str">
            <v>613</v>
          </cell>
        </row>
        <row r="327">
          <cell r="A327" t="str">
            <v>614</v>
          </cell>
        </row>
        <row r="328">
          <cell r="A328" t="str">
            <v>615</v>
          </cell>
        </row>
        <row r="329">
          <cell r="A329" t="str">
            <v>616</v>
          </cell>
        </row>
        <row r="330">
          <cell r="A330" t="str">
            <v>617</v>
          </cell>
        </row>
        <row r="331">
          <cell r="A331" t="str">
            <v>618</v>
          </cell>
        </row>
        <row r="332">
          <cell r="A332" t="str">
            <v>619</v>
          </cell>
        </row>
        <row r="333">
          <cell r="A333" t="str">
            <v>620</v>
          </cell>
        </row>
        <row r="334">
          <cell r="A334" t="str">
            <v>621</v>
          </cell>
        </row>
        <row r="335">
          <cell r="A335" t="str">
            <v>622</v>
          </cell>
        </row>
        <row r="336">
          <cell r="A336" t="str">
            <v>623</v>
          </cell>
        </row>
        <row r="337">
          <cell r="A337" t="str">
            <v>624</v>
          </cell>
        </row>
        <row r="338">
          <cell r="A338" t="str">
            <v>625</v>
          </cell>
        </row>
        <row r="339">
          <cell r="A339" t="str">
            <v>626</v>
          </cell>
        </row>
        <row r="340">
          <cell r="A340" t="str">
            <v>627</v>
          </cell>
        </row>
        <row r="341">
          <cell r="A341" t="str">
            <v>628</v>
          </cell>
        </row>
        <row r="342">
          <cell r="A342" t="str">
            <v>629</v>
          </cell>
        </row>
        <row r="343">
          <cell r="A343" t="str">
            <v>630</v>
          </cell>
        </row>
        <row r="344">
          <cell r="A344" t="str">
            <v>631</v>
          </cell>
        </row>
        <row r="345">
          <cell r="A345" t="str">
            <v>632</v>
          </cell>
        </row>
        <row r="346">
          <cell r="A346" t="str">
            <v>633</v>
          </cell>
        </row>
        <row r="347">
          <cell r="A347" t="str">
            <v>634</v>
          </cell>
        </row>
        <row r="348">
          <cell r="A348" t="str">
            <v>635</v>
          </cell>
        </row>
        <row r="349">
          <cell r="A349" t="str">
            <v>636</v>
          </cell>
        </row>
        <row r="350">
          <cell r="A350" t="str">
            <v>637</v>
          </cell>
        </row>
        <row r="351">
          <cell r="A351" t="str">
            <v>638</v>
          </cell>
        </row>
        <row r="352">
          <cell r="A352" t="str">
            <v>639</v>
          </cell>
        </row>
        <row r="353">
          <cell r="A353" t="str">
            <v>640</v>
          </cell>
        </row>
        <row r="354">
          <cell r="A354" t="str">
            <v>641</v>
          </cell>
        </row>
        <row r="355">
          <cell r="A355" t="str">
            <v>642</v>
          </cell>
        </row>
        <row r="356">
          <cell r="A356" t="str">
            <v>643</v>
          </cell>
        </row>
        <row r="357">
          <cell r="A357" t="str">
            <v>644</v>
          </cell>
        </row>
        <row r="358">
          <cell r="A358" t="str">
            <v>645</v>
          </cell>
        </row>
        <row r="359">
          <cell r="A359" t="str">
            <v>646</v>
          </cell>
        </row>
        <row r="360">
          <cell r="A360" t="str">
            <v>647</v>
          </cell>
        </row>
        <row r="361">
          <cell r="A361" t="str">
            <v>648</v>
          </cell>
        </row>
        <row r="362">
          <cell r="A362" t="str">
            <v>649</v>
          </cell>
        </row>
        <row r="363">
          <cell r="A363" t="str">
            <v>650</v>
          </cell>
        </row>
        <row r="364">
          <cell r="A364" t="str">
            <v>651</v>
          </cell>
        </row>
        <row r="365">
          <cell r="A365" t="str">
            <v>652</v>
          </cell>
        </row>
        <row r="366">
          <cell r="A366" t="str">
            <v>653</v>
          </cell>
        </row>
        <row r="367">
          <cell r="A367" t="str">
            <v>654</v>
          </cell>
        </row>
        <row r="368">
          <cell r="A368" t="str">
            <v>655</v>
          </cell>
        </row>
        <row r="369">
          <cell r="A369" t="str">
            <v>656</v>
          </cell>
        </row>
        <row r="370">
          <cell r="A370" t="str">
            <v>657</v>
          </cell>
        </row>
        <row r="371">
          <cell r="A371" t="str">
            <v>658</v>
          </cell>
        </row>
        <row r="372">
          <cell r="A372" t="str">
            <v>659</v>
          </cell>
        </row>
        <row r="373">
          <cell r="A373" t="str">
            <v>660</v>
          </cell>
        </row>
        <row r="374">
          <cell r="A374" t="str">
            <v>661</v>
          </cell>
        </row>
        <row r="375">
          <cell r="A375" t="str">
            <v>662</v>
          </cell>
        </row>
        <row r="376">
          <cell r="A376" t="str">
            <v>663</v>
          </cell>
        </row>
        <row r="377">
          <cell r="A377" t="str">
            <v>664</v>
          </cell>
        </row>
        <row r="378">
          <cell r="A378" t="str">
            <v>665</v>
          </cell>
        </row>
        <row r="379">
          <cell r="A379" t="str">
            <v>666</v>
          </cell>
        </row>
        <row r="380">
          <cell r="A380" t="str">
            <v>667</v>
          </cell>
        </row>
        <row r="381">
          <cell r="A381" t="str">
            <v>668</v>
          </cell>
        </row>
        <row r="382">
          <cell r="A382" t="str">
            <v>669</v>
          </cell>
        </row>
        <row r="383">
          <cell r="A383" t="str">
            <v>670</v>
          </cell>
        </row>
        <row r="384">
          <cell r="A384" t="str">
            <v>671</v>
          </cell>
        </row>
        <row r="385">
          <cell r="A385" t="str">
            <v>672</v>
          </cell>
        </row>
        <row r="386">
          <cell r="A386" t="str">
            <v>673</v>
          </cell>
        </row>
        <row r="387">
          <cell r="A387" t="str">
            <v>674</v>
          </cell>
        </row>
        <row r="388">
          <cell r="A388" t="str">
            <v>675</v>
          </cell>
        </row>
        <row r="389">
          <cell r="A389" t="str">
            <v>676</v>
          </cell>
        </row>
        <row r="390">
          <cell r="A390" t="str">
            <v>677</v>
          </cell>
        </row>
        <row r="391">
          <cell r="A391" t="str">
            <v>678</v>
          </cell>
        </row>
        <row r="392">
          <cell r="A392" t="str">
            <v>679</v>
          </cell>
        </row>
        <row r="393">
          <cell r="A393" t="str">
            <v>680</v>
          </cell>
        </row>
        <row r="394">
          <cell r="A394" t="str">
            <v>681</v>
          </cell>
        </row>
        <row r="395">
          <cell r="A395" t="str">
            <v>682</v>
          </cell>
        </row>
        <row r="396">
          <cell r="A396" t="str">
            <v>683</v>
          </cell>
        </row>
        <row r="397">
          <cell r="A397" t="str">
            <v>684</v>
          </cell>
        </row>
        <row r="398">
          <cell r="A398" t="str">
            <v>685</v>
          </cell>
        </row>
        <row r="399">
          <cell r="A399" t="str">
            <v>686</v>
          </cell>
        </row>
        <row r="400">
          <cell r="A400" t="str">
            <v>687</v>
          </cell>
        </row>
        <row r="401">
          <cell r="A401" t="str">
            <v>688</v>
          </cell>
        </row>
        <row r="402">
          <cell r="A402" t="str">
            <v>689</v>
          </cell>
        </row>
        <row r="403">
          <cell r="A403" t="str">
            <v>690</v>
          </cell>
        </row>
        <row r="404">
          <cell r="A404" t="str">
            <v>691</v>
          </cell>
        </row>
        <row r="405">
          <cell r="A405" t="str">
            <v>692</v>
          </cell>
        </row>
        <row r="406">
          <cell r="A406" t="str">
            <v>693</v>
          </cell>
        </row>
        <row r="407">
          <cell r="A407" t="str">
            <v>694</v>
          </cell>
        </row>
        <row r="408">
          <cell r="A408" t="str">
            <v>695</v>
          </cell>
        </row>
        <row r="409">
          <cell r="A409" t="str">
            <v>696</v>
          </cell>
        </row>
        <row r="410">
          <cell r="A410" t="str">
            <v>697</v>
          </cell>
        </row>
        <row r="411">
          <cell r="A411" t="str">
            <v>698</v>
          </cell>
        </row>
        <row r="412">
          <cell r="A412" t="str">
            <v>699</v>
          </cell>
        </row>
        <row r="413">
          <cell r="A413" t="str">
            <v>700</v>
          </cell>
        </row>
        <row r="414">
          <cell r="A414" t="str">
            <v>701</v>
          </cell>
        </row>
        <row r="415">
          <cell r="A415" t="str">
            <v>702</v>
          </cell>
        </row>
        <row r="416">
          <cell r="A416" t="str">
            <v>703</v>
          </cell>
        </row>
        <row r="417">
          <cell r="A417" t="str">
            <v>704</v>
          </cell>
        </row>
        <row r="418">
          <cell r="A418" t="str">
            <v>705</v>
          </cell>
        </row>
        <row r="419">
          <cell r="A419" t="str">
            <v>706</v>
          </cell>
        </row>
        <row r="420">
          <cell r="A420" t="str">
            <v>707</v>
          </cell>
        </row>
        <row r="421">
          <cell r="A421" t="str">
            <v>708</v>
          </cell>
        </row>
        <row r="422">
          <cell r="A422" t="str">
            <v>709</v>
          </cell>
        </row>
        <row r="423">
          <cell r="A423" t="str">
            <v>710</v>
          </cell>
        </row>
        <row r="424">
          <cell r="A424" t="str">
            <v>711</v>
          </cell>
        </row>
        <row r="425">
          <cell r="A425" t="str">
            <v>712</v>
          </cell>
        </row>
        <row r="426">
          <cell r="A426" t="str">
            <v>713</v>
          </cell>
        </row>
        <row r="427">
          <cell r="A427" t="str">
            <v>714</v>
          </cell>
        </row>
        <row r="428">
          <cell r="A428" t="str">
            <v>715</v>
          </cell>
        </row>
        <row r="429">
          <cell r="A429" t="str">
            <v>716</v>
          </cell>
        </row>
        <row r="430">
          <cell r="A430" t="str">
            <v>717</v>
          </cell>
        </row>
        <row r="431">
          <cell r="A431" t="str">
            <v>718</v>
          </cell>
        </row>
        <row r="432">
          <cell r="A432" t="str">
            <v>719</v>
          </cell>
        </row>
        <row r="433">
          <cell r="A433" t="str">
            <v>720</v>
          </cell>
        </row>
        <row r="434">
          <cell r="A434" t="str">
            <v>721</v>
          </cell>
        </row>
        <row r="435">
          <cell r="A435" t="str">
            <v>722</v>
          </cell>
        </row>
        <row r="436">
          <cell r="A436" t="str">
            <v>723</v>
          </cell>
        </row>
        <row r="437">
          <cell r="A437" t="str">
            <v>724</v>
          </cell>
        </row>
        <row r="438">
          <cell r="A438" t="str">
            <v>725</v>
          </cell>
        </row>
        <row r="439">
          <cell r="A439" t="str">
            <v>726</v>
          </cell>
        </row>
        <row r="440">
          <cell r="A440" t="str">
            <v>728</v>
          </cell>
        </row>
        <row r="441">
          <cell r="A441" t="str">
            <v>729</v>
          </cell>
        </row>
        <row r="442">
          <cell r="A442" t="str">
            <v>730</v>
          </cell>
        </row>
        <row r="443">
          <cell r="A443" t="str">
            <v>731</v>
          </cell>
        </row>
        <row r="444">
          <cell r="A444" t="str">
            <v>733</v>
          </cell>
        </row>
        <row r="445">
          <cell r="A445" t="str">
            <v>734</v>
          </cell>
        </row>
        <row r="446">
          <cell r="A446" t="str">
            <v>735</v>
          </cell>
        </row>
        <row r="447">
          <cell r="A447" t="str">
            <v>736</v>
          </cell>
        </row>
        <row r="448">
          <cell r="A448" t="str">
            <v>738</v>
          </cell>
        </row>
        <row r="449">
          <cell r="A449" t="str">
            <v>739</v>
          </cell>
        </row>
        <row r="450">
          <cell r="A450" t="str">
            <v>741</v>
          </cell>
        </row>
        <row r="451">
          <cell r="A451" t="str">
            <v>742</v>
          </cell>
        </row>
        <row r="452">
          <cell r="A452" t="str">
            <v>743</v>
          </cell>
        </row>
        <row r="453">
          <cell r="A453" t="str">
            <v>744</v>
          </cell>
        </row>
        <row r="454">
          <cell r="A454" t="str">
            <v>745</v>
          </cell>
        </row>
        <row r="455">
          <cell r="A455" t="str">
            <v>746</v>
          </cell>
        </row>
        <row r="456">
          <cell r="A456" t="str">
            <v>771</v>
          </cell>
        </row>
        <row r="457">
          <cell r="A457" t="str">
            <v>772</v>
          </cell>
        </row>
        <row r="458">
          <cell r="A458" t="str">
            <v>773</v>
          </cell>
        </row>
        <row r="459">
          <cell r="A459" t="str">
            <v>774</v>
          </cell>
        </row>
        <row r="460">
          <cell r="A460" t="str">
            <v>775</v>
          </cell>
        </row>
        <row r="461">
          <cell r="A461" t="str">
            <v>776</v>
          </cell>
        </row>
        <row r="462">
          <cell r="A462" t="str">
            <v>777</v>
          </cell>
        </row>
        <row r="463">
          <cell r="A463" t="str">
            <v>778</v>
          </cell>
        </row>
        <row r="464">
          <cell r="A464" t="str">
            <v>779</v>
          </cell>
        </row>
        <row r="465">
          <cell r="A465" t="str">
            <v>780</v>
          </cell>
        </row>
        <row r="466">
          <cell r="A466" t="str">
            <v>781</v>
          </cell>
        </row>
        <row r="467">
          <cell r="A467" t="str">
            <v>782</v>
          </cell>
        </row>
        <row r="468">
          <cell r="A468" t="str">
            <v>783</v>
          </cell>
        </row>
        <row r="469">
          <cell r="A469" t="str">
            <v>784</v>
          </cell>
        </row>
        <row r="470">
          <cell r="A470" t="str">
            <v>785</v>
          </cell>
        </row>
        <row r="471">
          <cell r="A471" t="str">
            <v>786</v>
          </cell>
        </row>
        <row r="472">
          <cell r="A472" t="str">
            <v>787</v>
          </cell>
        </row>
        <row r="473">
          <cell r="A473" t="str">
            <v>788</v>
          </cell>
        </row>
        <row r="474">
          <cell r="A474" t="str">
            <v>789</v>
          </cell>
        </row>
        <row r="475">
          <cell r="A475" t="str">
            <v>790</v>
          </cell>
        </row>
        <row r="476">
          <cell r="A476" t="str">
            <v>791</v>
          </cell>
        </row>
        <row r="477">
          <cell r="A477" t="str">
            <v>792</v>
          </cell>
        </row>
        <row r="478">
          <cell r="A478" t="str">
            <v>793</v>
          </cell>
        </row>
        <row r="479">
          <cell r="A479" t="str">
            <v>794</v>
          </cell>
        </row>
        <row r="480">
          <cell r="A480" t="str">
            <v>795</v>
          </cell>
        </row>
        <row r="481">
          <cell r="A481" t="str">
            <v>796</v>
          </cell>
        </row>
        <row r="482">
          <cell r="A482" t="str">
            <v>797</v>
          </cell>
        </row>
        <row r="483">
          <cell r="A483" t="str">
            <v>798</v>
          </cell>
        </row>
        <row r="484">
          <cell r="A484" t="str">
            <v>799</v>
          </cell>
        </row>
        <row r="485">
          <cell r="A485" t="str">
            <v>800</v>
          </cell>
        </row>
        <row r="486">
          <cell r="A486" t="str">
            <v>801</v>
          </cell>
        </row>
        <row r="487">
          <cell r="A487" t="str">
            <v>802</v>
          </cell>
        </row>
        <row r="488">
          <cell r="A488" t="str">
            <v>803</v>
          </cell>
        </row>
        <row r="489">
          <cell r="A489" t="str">
            <v>804</v>
          </cell>
        </row>
        <row r="490">
          <cell r="A490" t="str">
            <v>805</v>
          </cell>
        </row>
        <row r="491">
          <cell r="A491" t="str">
            <v>806</v>
          </cell>
        </row>
        <row r="492">
          <cell r="A492" t="str">
            <v>807</v>
          </cell>
        </row>
        <row r="493">
          <cell r="A493" t="str">
            <v>808</v>
          </cell>
        </row>
        <row r="494">
          <cell r="A494" t="str">
            <v>809</v>
          </cell>
        </row>
        <row r="495">
          <cell r="A495" t="str">
            <v>810</v>
          </cell>
        </row>
        <row r="496">
          <cell r="A496" t="str">
            <v>811</v>
          </cell>
        </row>
        <row r="497">
          <cell r="A497" t="str">
            <v>812</v>
          </cell>
        </row>
        <row r="498">
          <cell r="A498" t="str">
            <v>813</v>
          </cell>
        </row>
        <row r="499">
          <cell r="A499" t="str">
            <v>814</v>
          </cell>
        </row>
        <row r="500">
          <cell r="A500" t="str">
            <v>815</v>
          </cell>
        </row>
        <row r="501">
          <cell r="A501" t="str">
            <v>816</v>
          </cell>
        </row>
        <row r="502">
          <cell r="A502" t="str">
            <v>817</v>
          </cell>
        </row>
        <row r="503">
          <cell r="A503" t="str">
            <v>818</v>
          </cell>
        </row>
        <row r="504">
          <cell r="A504" t="str">
            <v>819</v>
          </cell>
        </row>
        <row r="505">
          <cell r="A505" t="str">
            <v>820</v>
          </cell>
        </row>
        <row r="506">
          <cell r="A506" t="str">
            <v>821</v>
          </cell>
        </row>
        <row r="507">
          <cell r="A507" t="str">
            <v>822</v>
          </cell>
        </row>
        <row r="508">
          <cell r="A508" t="str">
            <v>823</v>
          </cell>
        </row>
        <row r="509">
          <cell r="A509" t="str">
            <v>824</v>
          </cell>
        </row>
        <row r="510">
          <cell r="A510" t="str">
            <v>825</v>
          </cell>
        </row>
        <row r="511">
          <cell r="A511" t="str">
            <v>826</v>
          </cell>
        </row>
        <row r="512">
          <cell r="A512" t="str">
            <v>827</v>
          </cell>
        </row>
        <row r="513">
          <cell r="A513" t="str">
            <v>828</v>
          </cell>
        </row>
        <row r="514">
          <cell r="A514" t="str">
            <v>829</v>
          </cell>
        </row>
        <row r="515">
          <cell r="A515" t="str">
            <v>830</v>
          </cell>
        </row>
        <row r="516">
          <cell r="A516" t="str">
            <v>831</v>
          </cell>
        </row>
        <row r="517">
          <cell r="A517" t="str">
            <v>833</v>
          </cell>
        </row>
        <row r="518">
          <cell r="A518" t="str">
            <v>834</v>
          </cell>
        </row>
        <row r="519">
          <cell r="A519" t="str">
            <v>835</v>
          </cell>
        </row>
        <row r="520">
          <cell r="A520" t="str">
            <v>836</v>
          </cell>
        </row>
        <row r="521">
          <cell r="A521" t="str">
            <v>837</v>
          </cell>
        </row>
        <row r="522">
          <cell r="A522" t="str">
            <v>838</v>
          </cell>
        </row>
        <row r="523">
          <cell r="A523" t="str">
            <v>839</v>
          </cell>
        </row>
        <row r="524">
          <cell r="A524" t="str">
            <v>840</v>
          </cell>
        </row>
        <row r="525">
          <cell r="A525" t="str">
            <v>841</v>
          </cell>
        </row>
        <row r="526">
          <cell r="A526" t="str">
            <v>842</v>
          </cell>
        </row>
        <row r="527">
          <cell r="A527" t="str">
            <v>843</v>
          </cell>
        </row>
        <row r="528">
          <cell r="A528" t="str">
            <v>844</v>
          </cell>
        </row>
        <row r="529">
          <cell r="A529" t="str">
            <v>845</v>
          </cell>
        </row>
        <row r="530">
          <cell r="A530" t="str">
            <v>846</v>
          </cell>
        </row>
        <row r="531">
          <cell r="A531" t="str">
            <v>847</v>
          </cell>
        </row>
        <row r="532">
          <cell r="A532" t="str">
            <v>850</v>
          </cell>
        </row>
        <row r="533">
          <cell r="A533" t="str">
            <v>851</v>
          </cell>
        </row>
        <row r="534">
          <cell r="A534" t="str">
            <v>852</v>
          </cell>
        </row>
        <row r="535">
          <cell r="A535" t="str">
            <v>853</v>
          </cell>
        </row>
        <row r="536">
          <cell r="A536" t="str">
            <v>854</v>
          </cell>
        </row>
        <row r="537">
          <cell r="A537" t="str">
            <v>855</v>
          </cell>
        </row>
        <row r="538">
          <cell r="A538" t="str">
            <v>856</v>
          </cell>
        </row>
        <row r="539">
          <cell r="A539" t="str">
            <v>857</v>
          </cell>
        </row>
        <row r="540">
          <cell r="A540" t="str">
            <v>858</v>
          </cell>
        </row>
        <row r="541">
          <cell r="A541" t="str">
            <v>859</v>
          </cell>
        </row>
        <row r="542">
          <cell r="A542" t="str">
            <v>860</v>
          </cell>
        </row>
        <row r="543">
          <cell r="A543" t="str">
            <v>861</v>
          </cell>
        </row>
        <row r="544">
          <cell r="A544" t="str">
            <v>862</v>
          </cell>
        </row>
        <row r="545">
          <cell r="A545" t="str">
            <v>863</v>
          </cell>
        </row>
        <row r="546">
          <cell r="A546" t="str">
            <v>864</v>
          </cell>
        </row>
        <row r="547">
          <cell r="A547" t="str">
            <v>865</v>
          </cell>
        </row>
        <row r="548">
          <cell r="A548" t="str">
            <v>866</v>
          </cell>
        </row>
        <row r="549">
          <cell r="A549" t="str">
            <v>867</v>
          </cell>
        </row>
        <row r="550">
          <cell r="A550" t="str">
            <v>868</v>
          </cell>
        </row>
        <row r="551">
          <cell r="A551" t="str">
            <v>869</v>
          </cell>
        </row>
        <row r="552">
          <cell r="A552" t="str">
            <v>870</v>
          </cell>
        </row>
        <row r="553">
          <cell r="A553" t="str">
            <v>871</v>
          </cell>
        </row>
        <row r="554">
          <cell r="A554" t="str">
            <v>872</v>
          </cell>
        </row>
        <row r="555">
          <cell r="A555" t="str">
            <v>873</v>
          </cell>
        </row>
        <row r="556">
          <cell r="A556" t="str">
            <v>874</v>
          </cell>
        </row>
        <row r="557">
          <cell r="A557" t="str">
            <v>875</v>
          </cell>
        </row>
        <row r="558">
          <cell r="A558" t="str">
            <v>876</v>
          </cell>
        </row>
        <row r="559">
          <cell r="A559" t="str">
            <v>877</v>
          </cell>
        </row>
        <row r="560">
          <cell r="A560" t="str">
            <v>878</v>
          </cell>
        </row>
        <row r="561">
          <cell r="A561" t="str">
            <v>879</v>
          </cell>
        </row>
        <row r="562">
          <cell r="A562" t="str">
            <v>880</v>
          </cell>
        </row>
        <row r="563">
          <cell r="A563" t="str">
            <v>881</v>
          </cell>
        </row>
        <row r="564">
          <cell r="A564" t="str">
            <v>882</v>
          </cell>
        </row>
        <row r="565">
          <cell r="A565" t="str">
            <v>883</v>
          </cell>
        </row>
        <row r="566">
          <cell r="A566" t="str">
            <v>884</v>
          </cell>
        </row>
        <row r="567">
          <cell r="A567" t="str">
            <v>885</v>
          </cell>
        </row>
        <row r="568">
          <cell r="A568" t="str">
            <v>886</v>
          </cell>
        </row>
        <row r="569">
          <cell r="A569" t="str">
            <v>887</v>
          </cell>
        </row>
        <row r="570">
          <cell r="A570" t="str">
            <v>888</v>
          </cell>
        </row>
        <row r="571">
          <cell r="A571" t="str">
            <v>889</v>
          </cell>
        </row>
        <row r="572">
          <cell r="A572" t="str">
            <v>890</v>
          </cell>
        </row>
        <row r="573">
          <cell r="A573" t="str">
            <v>891</v>
          </cell>
        </row>
        <row r="574">
          <cell r="A574" t="str">
            <v>892</v>
          </cell>
        </row>
        <row r="575">
          <cell r="A575" t="str">
            <v>893</v>
          </cell>
        </row>
        <row r="576">
          <cell r="A576" t="str">
            <v>894</v>
          </cell>
        </row>
        <row r="577">
          <cell r="A577" t="str">
            <v>895</v>
          </cell>
        </row>
        <row r="578">
          <cell r="A578" t="str">
            <v>896</v>
          </cell>
        </row>
        <row r="579">
          <cell r="A579" t="str">
            <v>897</v>
          </cell>
        </row>
        <row r="580">
          <cell r="A580" t="str">
            <v>898</v>
          </cell>
        </row>
        <row r="581">
          <cell r="A581" t="str">
            <v>899</v>
          </cell>
        </row>
        <row r="582">
          <cell r="A582" t="str">
            <v>900</v>
          </cell>
        </row>
        <row r="583">
          <cell r="A583" t="str">
            <v>901</v>
          </cell>
        </row>
        <row r="584">
          <cell r="A584" t="str">
            <v>902</v>
          </cell>
        </row>
        <row r="585">
          <cell r="A585" t="str">
            <v>903</v>
          </cell>
        </row>
        <row r="586">
          <cell r="A586" t="str">
            <v>904</v>
          </cell>
        </row>
        <row r="587">
          <cell r="A587" t="str">
            <v>905</v>
          </cell>
        </row>
        <row r="588">
          <cell r="A588" t="str">
            <v>906</v>
          </cell>
        </row>
        <row r="589">
          <cell r="A589" t="str">
            <v>907</v>
          </cell>
        </row>
        <row r="590">
          <cell r="A590" t="str">
            <v>908</v>
          </cell>
        </row>
        <row r="591">
          <cell r="A591" t="str">
            <v>909</v>
          </cell>
        </row>
        <row r="592">
          <cell r="A592" t="str">
            <v>M02</v>
          </cell>
        </row>
        <row r="593">
          <cell r="A593" t="str">
            <v>M03</v>
          </cell>
        </row>
        <row r="594">
          <cell r="A594" t="str">
            <v>M04</v>
          </cell>
        </row>
        <row r="595">
          <cell r="A595" t="str">
            <v>M05</v>
          </cell>
        </row>
        <row r="596">
          <cell r="A596" t="str">
            <v>M06</v>
          </cell>
        </row>
        <row r="597">
          <cell r="A597" t="str">
            <v>M07</v>
          </cell>
        </row>
        <row r="598">
          <cell r="A598" t="str">
            <v>M08</v>
          </cell>
        </row>
        <row r="599">
          <cell r="A599" t="str">
            <v>M09</v>
          </cell>
        </row>
        <row r="600">
          <cell r="A600" t="str">
            <v>M10</v>
          </cell>
        </row>
        <row r="601">
          <cell r="A601" t="str">
            <v>M11</v>
          </cell>
        </row>
        <row r="602">
          <cell r="A602" t="str">
            <v>M12</v>
          </cell>
        </row>
        <row r="603">
          <cell r="A603" t="str">
            <v>M13</v>
          </cell>
        </row>
        <row r="604">
          <cell r="A604" t="str">
            <v>M14</v>
          </cell>
        </row>
        <row r="605">
          <cell r="A605" t="str">
            <v>M23</v>
          </cell>
        </row>
        <row r="606">
          <cell r="A606" t="str">
            <v>M24</v>
          </cell>
        </row>
        <row r="607">
          <cell r="A607" t="str">
            <v>M25</v>
          </cell>
        </row>
        <row r="608">
          <cell r="A608" t="str">
            <v>M26</v>
          </cell>
        </row>
        <row r="609">
          <cell r="A609" t="str">
            <v>M27</v>
          </cell>
        </row>
        <row r="610">
          <cell r="A610" t="str">
            <v>M56</v>
          </cell>
        </row>
        <row r="611">
          <cell r="A611" t="str">
            <v>M57</v>
          </cell>
        </row>
        <row r="612">
          <cell r="A612" t="str">
            <v>M58</v>
          </cell>
        </row>
        <row r="613">
          <cell r="A613" t="str">
            <v>M59</v>
          </cell>
        </row>
        <row r="614">
          <cell r="A614" t="str">
            <v>M60</v>
          </cell>
        </row>
        <row r="615">
          <cell r="A615" t="str">
            <v>M61</v>
          </cell>
        </row>
        <row r="616">
          <cell r="A616" t="str">
            <v>M62</v>
          </cell>
        </row>
        <row r="617">
          <cell r="A617" t="str">
            <v>M63</v>
          </cell>
        </row>
        <row r="618">
          <cell r="A618" t="str">
            <v>M64</v>
          </cell>
        </row>
        <row r="619">
          <cell r="A619" t="str">
            <v>M65</v>
          </cell>
        </row>
        <row r="620">
          <cell r="A620" t="str">
            <v>M66</v>
          </cell>
        </row>
        <row r="621">
          <cell r="A621" t="str">
            <v>M67</v>
          </cell>
        </row>
        <row r="622">
          <cell r="A622" t="str">
            <v>M68</v>
          </cell>
        </row>
        <row r="623">
          <cell r="A623" t="str">
            <v>M69</v>
          </cell>
        </row>
        <row r="624">
          <cell r="A624" t="str">
            <v>M70</v>
          </cell>
        </row>
        <row r="625">
          <cell r="A625" t="str">
            <v>M72</v>
          </cell>
        </row>
        <row r="626">
          <cell r="A626" t="str">
            <v>M73</v>
          </cell>
        </row>
        <row r="627">
          <cell r="A627" t="str">
            <v>M74</v>
          </cell>
        </row>
        <row r="628">
          <cell r="A628" t="str">
            <v>M75</v>
          </cell>
        </row>
        <row r="629">
          <cell r="A629" t="str">
            <v>M76</v>
          </cell>
        </row>
        <row r="630">
          <cell r="A630" t="str">
            <v>M77</v>
          </cell>
        </row>
        <row r="631">
          <cell r="A631" t="str">
            <v>M78</v>
          </cell>
        </row>
        <row r="632">
          <cell r="A632" t="str">
            <v>M79</v>
          </cell>
        </row>
        <row r="633">
          <cell r="A633" t="str">
            <v>M80</v>
          </cell>
        </row>
        <row r="634">
          <cell r="A634" t="str">
            <v>M95</v>
          </cell>
        </row>
        <row r="635">
          <cell r="A635" t="str">
            <v>M96</v>
          </cell>
        </row>
        <row r="636">
          <cell r="A636" t="str">
            <v>M97</v>
          </cell>
        </row>
        <row r="637">
          <cell r="A637" t="str">
            <v>M98</v>
          </cell>
        </row>
        <row r="638">
          <cell r="A638" t="str">
            <v>M99</v>
          </cell>
        </row>
        <row r="639">
          <cell r="A639" t="str">
            <v>N01</v>
          </cell>
        </row>
        <row r="640">
          <cell r="A640" t="str">
            <v>N02</v>
          </cell>
        </row>
        <row r="641">
          <cell r="A641" t="str">
            <v>N03</v>
          </cell>
        </row>
        <row r="642">
          <cell r="A642" t="str">
            <v>N04</v>
          </cell>
        </row>
        <row r="643">
          <cell r="A643" t="str">
            <v>N05</v>
          </cell>
        </row>
        <row r="644">
          <cell r="A644" t="str">
            <v>N11</v>
          </cell>
        </row>
        <row r="645">
          <cell r="A645" t="str">
            <v>N12</v>
          </cell>
        </row>
        <row r="646">
          <cell r="A646" t="str">
            <v>N13</v>
          </cell>
        </row>
        <row r="647">
          <cell r="A647" t="str">
            <v>N14</v>
          </cell>
        </row>
        <row r="648">
          <cell r="A648" t="str">
            <v>N17</v>
          </cell>
        </row>
        <row r="649">
          <cell r="A649" t="str">
            <v>N18</v>
          </cell>
        </row>
        <row r="650">
          <cell r="A650" t="str">
            <v>N19</v>
          </cell>
        </row>
        <row r="651">
          <cell r="A651" t="str">
            <v>N20</v>
          </cell>
        </row>
        <row r="652">
          <cell r="A652" t="str">
            <v>N21</v>
          </cell>
        </row>
        <row r="653">
          <cell r="A653" t="str">
            <v>N22</v>
          </cell>
        </row>
        <row r="654">
          <cell r="A654" t="str">
            <v>N41</v>
          </cell>
        </row>
        <row r="655">
          <cell r="A655" t="str">
            <v>N50</v>
          </cell>
        </row>
        <row r="656">
          <cell r="A656" t="str">
            <v>N51</v>
          </cell>
        </row>
        <row r="657">
          <cell r="A657" t="str">
            <v>N52</v>
          </cell>
        </row>
        <row r="658">
          <cell r="A658" t="str">
            <v>N53</v>
          </cell>
        </row>
        <row r="659">
          <cell r="A659" t="str">
            <v>N54</v>
          </cell>
        </row>
        <row r="660">
          <cell r="A660" t="str">
            <v>N89</v>
          </cell>
        </row>
        <row r="661">
          <cell r="A661" t="str">
            <v>N90</v>
          </cell>
        </row>
        <row r="662">
          <cell r="A662" t="str">
            <v>N91</v>
          </cell>
        </row>
        <row r="663">
          <cell r="A663" t="str">
            <v>N92</v>
          </cell>
        </row>
        <row r="664">
          <cell r="A664" t="str">
            <v>N93</v>
          </cell>
        </row>
        <row r="665">
          <cell r="A665" t="str">
            <v>N94</v>
          </cell>
        </row>
        <row r="666">
          <cell r="A666" t="str">
            <v>N95</v>
          </cell>
        </row>
        <row r="667">
          <cell r="A667" t="str">
            <v>P02</v>
          </cell>
        </row>
        <row r="668">
          <cell r="A668" t="str">
            <v>P03</v>
          </cell>
        </row>
        <row r="669">
          <cell r="A669" t="str">
            <v>P04</v>
          </cell>
        </row>
        <row r="670">
          <cell r="A670" t="str">
            <v>P05</v>
          </cell>
        </row>
        <row r="671">
          <cell r="A671" t="str">
            <v>P06</v>
          </cell>
        </row>
        <row r="672">
          <cell r="A672" t="str">
            <v>P07</v>
          </cell>
        </row>
        <row r="673">
          <cell r="A673" t="str">
            <v>P08</v>
          </cell>
        </row>
        <row r="674">
          <cell r="A674" t="str">
            <v>P09</v>
          </cell>
        </row>
        <row r="675">
          <cell r="A675" t="str">
            <v>P10</v>
          </cell>
        </row>
        <row r="676">
          <cell r="A676" t="str">
            <v>P11</v>
          </cell>
        </row>
        <row r="677">
          <cell r="A677" t="str">
            <v>P12</v>
          </cell>
        </row>
        <row r="678">
          <cell r="A678" t="str">
            <v>P13</v>
          </cell>
        </row>
        <row r="679">
          <cell r="A679" t="str">
            <v>P14</v>
          </cell>
        </row>
        <row r="680">
          <cell r="A680" t="str">
            <v>P15</v>
          </cell>
        </row>
        <row r="681">
          <cell r="A681" t="str">
            <v>P16</v>
          </cell>
        </row>
        <row r="682">
          <cell r="A682" t="str">
            <v>P17</v>
          </cell>
        </row>
        <row r="683">
          <cell r="A683" t="str">
            <v>P18</v>
          </cell>
        </row>
        <row r="684">
          <cell r="A684" t="str">
            <v>P19</v>
          </cell>
        </row>
        <row r="685">
          <cell r="A685" t="str">
            <v>P23</v>
          </cell>
        </row>
        <row r="686">
          <cell r="A686" t="str">
            <v>P26</v>
          </cell>
        </row>
        <row r="687">
          <cell r="A687" t="str">
            <v>P27</v>
          </cell>
        </row>
        <row r="688">
          <cell r="A688" t="str">
            <v>P28</v>
          </cell>
        </row>
        <row r="689">
          <cell r="A689" t="str">
            <v>P55</v>
          </cell>
        </row>
        <row r="690">
          <cell r="A690" t="str">
            <v>P56</v>
          </cell>
        </row>
        <row r="691">
          <cell r="A691" t="str">
            <v>P57</v>
          </cell>
        </row>
        <row r="692">
          <cell r="A692" t="str">
            <v>P58</v>
          </cell>
        </row>
        <row r="693">
          <cell r="A693" t="str">
            <v>P59</v>
          </cell>
        </row>
        <row r="694">
          <cell r="A694" t="str">
            <v>P60</v>
          </cell>
        </row>
        <row r="695">
          <cell r="A695" t="str">
            <v>P61</v>
          </cell>
        </row>
        <row r="696">
          <cell r="A696" t="str">
            <v>P62</v>
          </cell>
        </row>
        <row r="697">
          <cell r="A697" t="str">
            <v>P63</v>
          </cell>
        </row>
        <row r="698">
          <cell r="A698" t="str">
            <v>P64</v>
          </cell>
        </row>
        <row r="699">
          <cell r="A699" t="str">
            <v>P65</v>
          </cell>
        </row>
        <row r="700">
          <cell r="A700" t="str">
            <v>P66</v>
          </cell>
        </row>
        <row r="701">
          <cell r="A701" t="str">
            <v>P67</v>
          </cell>
        </row>
        <row r="702">
          <cell r="A702" t="str">
            <v>P68</v>
          </cell>
        </row>
        <row r="703">
          <cell r="A703" t="str">
            <v>P69</v>
          </cell>
        </row>
        <row r="704">
          <cell r="A704" t="str">
            <v>P70</v>
          </cell>
        </row>
        <row r="705">
          <cell r="A705" t="str">
            <v>P71</v>
          </cell>
        </row>
        <row r="706">
          <cell r="A706" t="str">
            <v>P72</v>
          </cell>
        </row>
        <row r="707">
          <cell r="A707" t="str">
            <v>P73</v>
          </cell>
        </row>
        <row r="708">
          <cell r="A708" t="str">
            <v>P74</v>
          </cell>
        </row>
        <row r="709">
          <cell r="A709" t="str">
            <v>P75</v>
          </cell>
        </row>
        <row r="710">
          <cell r="A710" t="str">
            <v>P76</v>
          </cell>
        </row>
        <row r="711">
          <cell r="A711" t="str">
            <v>P77</v>
          </cell>
        </row>
        <row r="712">
          <cell r="A712" t="str">
            <v>P78</v>
          </cell>
        </row>
        <row r="713">
          <cell r="A713" t="str">
            <v>P79</v>
          </cell>
        </row>
        <row r="714">
          <cell r="A714" t="str">
            <v>P80</v>
          </cell>
        </row>
        <row r="715">
          <cell r="A715" t="str">
            <v>P81</v>
          </cell>
        </row>
        <row r="716">
          <cell r="A716" t="str">
            <v>P82</v>
          </cell>
        </row>
        <row r="717">
          <cell r="A717" t="str">
            <v>R02</v>
          </cell>
        </row>
        <row r="718">
          <cell r="A718" t="str">
            <v>R03</v>
          </cell>
        </row>
        <row r="719">
          <cell r="A719" t="str">
            <v>R04</v>
          </cell>
        </row>
        <row r="720">
          <cell r="A720" t="str">
            <v>R08</v>
          </cell>
        </row>
        <row r="721">
          <cell r="A721" t="str">
            <v>R09</v>
          </cell>
        </row>
        <row r="722">
          <cell r="A722" t="str">
            <v>R11</v>
          </cell>
        </row>
        <row r="723">
          <cell r="A723" t="str">
            <v>R12</v>
          </cell>
        </row>
        <row r="724">
          <cell r="A724" t="str">
            <v>R13</v>
          </cell>
        </row>
        <row r="725">
          <cell r="A725" t="str">
            <v>R14</v>
          </cell>
        </row>
        <row r="726">
          <cell r="A726" t="str">
            <v>R15</v>
          </cell>
        </row>
        <row r="727">
          <cell r="A727" t="str">
            <v>R16</v>
          </cell>
        </row>
        <row r="728">
          <cell r="A728" t="str">
            <v>R17</v>
          </cell>
        </row>
        <row r="729">
          <cell r="A729" t="str">
            <v>R31</v>
          </cell>
        </row>
        <row r="730">
          <cell r="A730" t="str">
            <v>R32</v>
          </cell>
        </row>
        <row r="731">
          <cell r="A731" t="str">
            <v>R33</v>
          </cell>
        </row>
        <row r="732">
          <cell r="A732" t="str">
            <v>R37</v>
          </cell>
        </row>
        <row r="733">
          <cell r="A733" t="str">
            <v>S02</v>
          </cell>
        </row>
        <row r="734">
          <cell r="A734" t="str">
            <v>S03</v>
          </cell>
        </row>
        <row r="735">
          <cell r="A735" t="str">
            <v>S04</v>
          </cell>
        </row>
        <row r="736">
          <cell r="A736" t="str">
            <v>S05</v>
          </cell>
        </row>
        <row r="737">
          <cell r="A737" t="str">
            <v>S06</v>
          </cell>
        </row>
        <row r="738">
          <cell r="A738" t="str">
            <v>S07</v>
          </cell>
        </row>
        <row r="739">
          <cell r="A739" t="str">
            <v>S08</v>
          </cell>
        </row>
        <row r="740">
          <cell r="A740" t="str">
            <v>S14</v>
          </cell>
        </row>
        <row r="741">
          <cell r="A741" t="str">
            <v>S15</v>
          </cell>
        </row>
        <row r="742">
          <cell r="A742" t="str">
            <v>S16</v>
          </cell>
        </row>
        <row r="743">
          <cell r="A743" t="str">
            <v>S24</v>
          </cell>
        </row>
        <row r="744">
          <cell r="A744" t="str">
            <v>S25</v>
          </cell>
        </row>
        <row r="745">
          <cell r="A745" t="str">
            <v>S28</v>
          </cell>
        </row>
        <row r="746">
          <cell r="A746" t="str">
            <v>S83</v>
          </cell>
        </row>
        <row r="747">
          <cell r="A747" t="str">
            <v>S84</v>
          </cell>
        </row>
        <row r="748">
          <cell r="A748" t="str">
            <v>S85</v>
          </cell>
        </row>
        <row r="749">
          <cell r="A749" t="str">
            <v>S86</v>
          </cell>
        </row>
        <row r="750">
          <cell r="A750" t="str">
            <v>S87</v>
          </cell>
        </row>
        <row r="751">
          <cell r="A751" t="str">
            <v>S88</v>
          </cell>
        </row>
        <row r="752">
          <cell r="A752" t="str">
            <v>T02</v>
          </cell>
        </row>
        <row r="753">
          <cell r="A753" t="str">
            <v>T03</v>
          </cell>
        </row>
        <row r="754">
          <cell r="A754" t="str">
            <v>T04</v>
          </cell>
        </row>
        <row r="755">
          <cell r="A755" t="str">
            <v>T05</v>
          </cell>
        </row>
        <row r="756">
          <cell r="A756" t="str">
            <v>T06</v>
          </cell>
        </row>
        <row r="757">
          <cell r="A757" t="str">
            <v>T07</v>
          </cell>
        </row>
        <row r="758">
          <cell r="A758" t="str">
            <v>T08</v>
          </cell>
        </row>
        <row r="759">
          <cell r="A759" t="str">
            <v>T09</v>
          </cell>
        </row>
        <row r="760">
          <cell r="A760" t="str">
            <v>T14</v>
          </cell>
        </row>
        <row r="761">
          <cell r="A761" t="str">
            <v>T15</v>
          </cell>
        </row>
        <row r="762">
          <cell r="A762" t="str">
            <v>T16</v>
          </cell>
        </row>
        <row r="763">
          <cell r="A763" t="str">
            <v>T17</v>
          </cell>
        </row>
        <row r="764">
          <cell r="A764" t="str">
            <v>T18</v>
          </cell>
        </row>
        <row r="765">
          <cell r="A765" t="str">
            <v>T19</v>
          </cell>
        </row>
        <row r="766">
          <cell r="A766" t="str">
            <v>T21</v>
          </cell>
        </row>
        <row r="767">
          <cell r="A767" t="str">
            <v>T22</v>
          </cell>
        </row>
        <row r="768">
          <cell r="A768" t="str">
            <v>T23</v>
          </cell>
        </row>
        <row r="769">
          <cell r="A769" t="str">
            <v>T24</v>
          </cell>
        </row>
        <row r="770">
          <cell r="A770" t="str">
            <v>T25</v>
          </cell>
        </row>
        <row r="771">
          <cell r="A771" t="str">
            <v>T26</v>
          </cell>
        </row>
        <row r="772">
          <cell r="A772" t="str">
            <v>T27</v>
          </cell>
        </row>
        <row r="773">
          <cell r="A773" t="str">
            <v>T28</v>
          </cell>
        </row>
        <row r="774">
          <cell r="A774" t="str">
            <v>T29</v>
          </cell>
        </row>
        <row r="775">
          <cell r="A775" t="str">
            <v>T30</v>
          </cell>
        </row>
        <row r="776">
          <cell r="A776" t="str">
            <v>T31</v>
          </cell>
        </row>
        <row r="777">
          <cell r="A777" t="str">
            <v>T32</v>
          </cell>
        </row>
        <row r="778">
          <cell r="A778" t="str">
            <v>T33</v>
          </cell>
        </row>
        <row r="779">
          <cell r="A779" t="str">
            <v>T34</v>
          </cell>
        </row>
        <row r="780">
          <cell r="A780" t="str">
            <v>T35</v>
          </cell>
        </row>
        <row r="781">
          <cell r="A781" t="str">
            <v>T36</v>
          </cell>
        </row>
        <row r="782">
          <cell r="A782" t="str">
            <v>T37</v>
          </cell>
        </row>
      </sheetData>
      <sheetData sheetId="8">
        <row r="3">
          <cell r="A3" t="str">
            <v>11617</v>
          </cell>
        </row>
        <row r="4">
          <cell r="A4" t="str">
            <v>14101</v>
          </cell>
        </row>
        <row r="5">
          <cell r="A5" t="str">
            <v>14111</v>
          </cell>
        </row>
        <row r="6">
          <cell r="A6" t="str">
            <v>14201</v>
          </cell>
        </row>
        <row r="7">
          <cell r="A7" t="str">
            <v>14211</v>
          </cell>
        </row>
        <row r="8">
          <cell r="A8" t="str">
            <v>14221</v>
          </cell>
        </row>
        <row r="9">
          <cell r="A9" t="str">
            <v>14301</v>
          </cell>
        </row>
        <row r="10">
          <cell r="A10" t="str">
            <v>14401</v>
          </cell>
        </row>
        <row r="11">
          <cell r="A11" t="str">
            <v>14501</v>
          </cell>
        </row>
        <row r="12">
          <cell r="A12" t="str">
            <v>14601</v>
          </cell>
        </row>
        <row r="13">
          <cell r="A13" t="str">
            <v>14801</v>
          </cell>
        </row>
        <row r="14">
          <cell r="A14" t="str">
            <v>16801</v>
          </cell>
        </row>
        <row r="15">
          <cell r="A15" t="str">
            <v>21798</v>
          </cell>
        </row>
        <row r="16">
          <cell r="A16" t="str">
            <v>52301</v>
          </cell>
        </row>
        <row r="17">
          <cell r="A17" t="str">
            <v>53000</v>
          </cell>
        </row>
        <row r="18">
          <cell r="A18" t="str">
            <v>53010</v>
          </cell>
        </row>
        <row r="19">
          <cell r="A19" t="str">
            <v>53015</v>
          </cell>
        </row>
        <row r="20">
          <cell r="A20" t="str">
            <v>53020</v>
          </cell>
        </row>
        <row r="21">
          <cell r="A21" t="str">
            <v>53025</v>
          </cell>
        </row>
        <row r="22">
          <cell r="A22" t="str">
            <v>53030</v>
          </cell>
        </row>
        <row r="23">
          <cell r="A23" t="str">
            <v>53035</v>
          </cell>
        </row>
        <row r="24">
          <cell r="A24" t="str">
            <v>53040</v>
          </cell>
        </row>
        <row r="25">
          <cell r="A25" t="str">
            <v>53045</v>
          </cell>
        </row>
        <row r="26">
          <cell r="A26" t="str">
            <v>53050</v>
          </cell>
        </row>
        <row r="27">
          <cell r="A27" t="str">
            <v>53055</v>
          </cell>
        </row>
        <row r="28">
          <cell r="A28" t="str">
            <v>54000</v>
          </cell>
        </row>
        <row r="29">
          <cell r="A29" t="str">
            <v>54995</v>
          </cell>
        </row>
        <row r="30">
          <cell r="A30" t="str">
            <v>55000</v>
          </cell>
        </row>
      </sheetData>
      <sheetData sheetId="9">
        <row r="3">
          <cell r="A3">
            <v>50001200</v>
          </cell>
        </row>
        <row r="4">
          <cell r="A4">
            <v>50001201</v>
          </cell>
        </row>
        <row r="5">
          <cell r="A5">
            <v>50001202</v>
          </cell>
        </row>
        <row r="6">
          <cell r="A6">
            <v>50001203</v>
          </cell>
        </row>
        <row r="7">
          <cell r="A7">
            <v>50001204</v>
          </cell>
        </row>
        <row r="8">
          <cell r="A8">
            <v>50001205</v>
          </cell>
        </row>
        <row r="9">
          <cell r="A9">
            <v>50001206</v>
          </cell>
        </row>
        <row r="10">
          <cell r="A10">
            <v>50001207</v>
          </cell>
        </row>
        <row r="11">
          <cell r="A11">
            <v>50001208</v>
          </cell>
        </row>
        <row r="12">
          <cell r="A12">
            <v>50001209</v>
          </cell>
        </row>
        <row r="13">
          <cell r="A13">
            <v>50001210</v>
          </cell>
        </row>
        <row r="14">
          <cell r="A14">
            <v>50001211</v>
          </cell>
        </row>
        <row r="15">
          <cell r="A15">
            <v>50001212</v>
          </cell>
        </row>
        <row r="16">
          <cell r="A16">
            <v>50001213</v>
          </cell>
        </row>
        <row r="17">
          <cell r="A17">
            <v>50001214</v>
          </cell>
        </row>
        <row r="18">
          <cell r="A18">
            <v>50001214</v>
          </cell>
        </row>
        <row r="19">
          <cell r="A19">
            <v>50001215</v>
          </cell>
        </row>
        <row r="20">
          <cell r="A20">
            <v>50001215</v>
          </cell>
        </row>
        <row r="21">
          <cell r="A21">
            <v>50001216</v>
          </cell>
        </row>
        <row r="22">
          <cell r="A22">
            <v>50001217</v>
          </cell>
        </row>
        <row r="23">
          <cell r="A23">
            <v>50001218</v>
          </cell>
        </row>
        <row r="24">
          <cell r="A24">
            <v>50001219</v>
          </cell>
        </row>
        <row r="25">
          <cell r="A25">
            <v>50001220</v>
          </cell>
        </row>
        <row r="26">
          <cell r="A26">
            <v>50001221</v>
          </cell>
        </row>
        <row r="27">
          <cell r="A27">
            <v>50001222</v>
          </cell>
        </row>
        <row r="28">
          <cell r="A28">
            <v>50001223</v>
          </cell>
        </row>
        <row r="29">
          <cell r="A29">
            <v>50001224</v>
          </cell>
        </row>
        <row r="30">
          <cell r="A30">
            <v>50001225</v>
          </cell>
        </row>
        <row r="31">
          <cell r="A31">
            <v>50001226</v>
          </cell>
        </row>
        <row r="32">
          <cell r="A32">
            <v>50001227</v>
          </cell>
        </row>
        <row r="33">
          <cell r="A33">
            <v>50001228</v>
          </cell>
        </row>
        <row r="34">
          <cell r="A34">
            <v>50001229</v>
          </cell>
        </row>
        <row r="35">
          <cell r="A35">
            <v>50001230</v>
          </cell>
        </row>
        <row r="36">
          <cell r="A36">
            <v>50001231</v>
          </cell>
        </row>
        <row r="37">
          <cell r="A37">
            <v>50001232</v>
          </cell>
        </row>
        <row r="38">
          <cell r="A38">
            <v>50001233</v>
          </cell>
        </row>
        <row r="39">
          <cell r="A39">
            <v>50001234</v>
          </cell>
        </row>
        <row r="40">
          <cell r="A40">
            <v>50001235</v>
          </cell>
        </row>
        <row r="41">
          <cell r="A41">
            <v>50001236</v>
          </cell>
        </row>
        <row r="42">
          <cell r="A42">
            <v>50001237</v>
          </cell>
        </row>
        <row r="43">
          <cell r="A43">
            <v>50001238</v>
          </cell>
        </row>
        <row r="44">
          <cell r="A44">
            <v>50001239</v>
          </cell>
        </row>
        <row r="45">
          <cell r="A45">
            <v>50001240</v>
          </cell>
        </row>
        <row r="46">
          <cell r="A46">
            <v>50001241</v>
          </cell>
        </row>
        <row r="47">
          <cell r="A47">
            <v>50001242</v>
          </cell>
        </row>
        <row r="48">
          <cell r="A48">
            <v>50001243</v>
          </cell>
        </row>
        <row r="49">
          <cell r="A49">
            <v>50001244</v>
          </cell>
        </row>
        <row r="50">
          <cell r="A50">
            <v>50001245</v>
          </cell>
        </row>
        <row r="51">
          <cell r="A51">
            <v>50001246</v>
          </cell>
        </row>
        <row r="52">
          <cell r="A52">
            <v>50001247</v>
          </cell>
        </row>
        <row r="53">
          <cell r="A53">
            <v>50001248</v>
          </cell>
        </row>
        <row r="54">
          <cell r="A54">
            <v>50001249</v>
          </cell>
        </row>
        <row r="55">
          <cell r="A55">
            <v>50001250</v>
          </cell>
        </row>
        <row r="56">
          <cell r="A56">
            <v>50001251</v>
          </cell>
        </row>
        <row r="57">
          <cell r="A57">
            <v>50001252</v>
          </cell>
        </row>
        <row r="58">
          <cell r="A58">
            <v>50001253</v>
          </cell>
        </row>
        <row r="59">
          <cell r="A59">
            <v>50001254</v>
          </cell>
        </row>
        <row r="60">
          <cell r="A60">
            <v>50001255</v>
          </cell>
        </row>
        <row r="61">
          <cell r="A61">
            <v>50001256</v>
          </cell>
        </row>
        <row r="62">
          <cell r="A62">
            <v>50001257</v>
          </cell>
        </row>
        <row r="63">
          <cell r="A63">
            <v>50001258</v>
          </cell>
        </row>
        <row r="64">
          <cell r="A64">
            <v>50001259</v>
          </cell>
        </row>
        <row r="65">
          <cell r="A65">
            <v>50001260</v>
          </cell>
        </row>
        <row r="66">
          <cell r="A66">
            <v>50001261</v>
          </cell>
        </row>
        <row r="67">
          <cell r="A67">
            <v>50001262</v>
          </cell>
        </row>
        <row r="68">
          <cell r="A68">
            <v>50001263</v>
          </cell>
        </row>
        <row r="69">
          <cell r="A69">
            <v>50001264</v>
          </cell>
        </row>
        <row r="70">
          <cell r="A70">
            <v>50001265</v>
          </cell>
        </row>
        <row r="71">
          <cell r="A71">
            <v>50001266</v>
          </cell>
        </row>
        <row r="72">
          <cell r="A72">
            <v>50001267</v>
          </cell>
        </row>
        <row r="73">
          <cell r="A73">
            <v>50001268</v>
          </cell>
        </row>
        <row r="74">
          <cell r="A74">
            <v>50001269</v>
          </cell>
        </row>
        <row r="75">
          <cell r="A75">
            <v>50001270</v>
          </cell>
        </row>
        <row r="76">
          <cell r="A76">
            <v>50001271</v>
          </cell>
        </row>
        <row r="77">
          <cell r="A77">
            <v>50001272</v>
          </cell>
        </row>
        <row r="78">
          <cell r="A78">
            <v>50001273</v>
          </cell>
        </row>
        <row r="79">
          <cell r="A79">
            <v>50001274</v>
          </cell>
        </row>
        <row r="80">
          <cell r="A80">
            <v>50001275</v>
          </cell>
        </row>
        <row r="81">
          <cell r="A81">
            <v>50001276</v>
          </cell>
        </row>
        <row r="82">
          <cell r="A82">
            <v>50001277</v>
          </cell>
        </row>
        <row r="83">
          <cell r="A83">
            <v>50001278</v>
          </cell>
        </row>
        <row r="84">
          <cell r="A84">
            <v>50001279</v>
          </cell>
        </row>
        <row r="85">
          <cell r="A85">
            <v>50001280</v>
          </cell>
        </row>
        <row r="86">
          <cell r="A86">
            <v>50001281</v>
          </cell>
        </row>
        <row r="87">
          <cell r="A87">
            <v>50001282</v>
          </cell>
        </row>
        <row r="88">
          <cell r="A88">
            <v>50001283</v>
          </cell>
        </row>
        <row r="89">
          <cell r="A89">
            <v>50001284</v>
          </cell>
        </row>
        <row r="90">
          <cell r="A90">
            <v>50001285</v>
          </cell>
        </row>
        <row r="91">
          <cell r="A91">
            <v>50001286</v>
          </cell>
        </row>
        <row r="92">
          <cell r="A92">
            <v>50001287</v>
          </cell>
        </row>
        <row r="93">
          <cell r="A93">
            <v>50001288</v>
          </cell>
        </row>
        <row r="94">
          <cell r="A94">
            <v>50001289</v>
          </cell>
        </row>
        <row r="95">
          <cell r="A95">
            <v>50001290</v>
          </cell>
        </row>
        <row r="96">
          <cell r="A96">
            <v>50001291</v>
          </cell>
        </row>
        <row r="97">
          <cell r="A97">
            <v>50001292</v>
          </cell>
        </row>
        <row r="98">
          <cell r="A98">
            <v>50001293</v>
          </cell>
        </row>
        <row r="99">
          <cell r="A99">
            <v>50001294</v>
          </cell>
        </row>
        <row r="100">
          <cell r="A100">
            <v>50001295</v>
          </cell>
        </row>
        <row r="101">
          <cell r="A101">
            <v>50001296</v>
          </cell>
        </row>
        <row r="102">
          <cell r="A102">
            <v>50001297</v>
          </cell>
        </row>
        <row r="103">
          <cell r="A103">
            <v>50001298</v>
          </cell>
        </row>
        <row r="104">
          <cell r="A104">
            <v>50001299</v>
          </cell>
        </row>
        <row r="105">
          <cell r="A105">
            <v>50001300</v>
          </cell>
        </row>
        <row r="106">
          <cell r="A106">
            <v>50001301</v>
          </cell>
        </row>
        <row r="107">
          <cell r="A107">
            <v>50001302</v>
          </cell>
        </row>
        <row r="108">
          <cell r="A108" t="str">
            <v>00000000</v>
          </cell>
        </row>
        <row r="109">
          <cell r="A109" t="str">
            <v>10001101</v>
          </cell>
        </row>
        <row r="110">
          <cell r="A110" t="str">
            <v>10001102</v>
          </cell>
        </row>
        <row r="111">
          <cell r="A111" t="str">
            <v>10001103</v>
          </cell>
        </row>
        <row r="112">
          <cell r="A112" t="str">
            <v>10001104</v>
          </cell>
        </row>
        <row r="113">
          <cell r="A113" t="str">
            <v>10001105</v>
          </cell>
        </row>
        <row r="114">
          <cell r="A114" t="str">
            <v>10001106</v>
          </cell>
        </row>
        <row r="115">
          <cell r="A115" t="str">
            <v>10001107</v>
          </cell>
        </row>
        <row r="116">
          <cell r="A116" t="str">
            <v>10001108</v>
          </cell>
        </row>
        <row r="117">
          <cell r="A117" t="str">
            <v>10001201</v>
          </cell>
        </row>
        <row r="118">
          <cell r="A118" t="str">
            <v>10001202</v>
          </cell>
        </row>
        <row r="119">
          <cell r="A119" t="str">
            <v>10001203</v>
          </cell>
        </row>
        <row r="120">
          <cell r="A120" t="str">
            <v>10001204</v>
          </cell>
        </row>
        <row r="121">
          <cell r="A121" t="str">
            <v>10001299</v>
          </cell>
        </row>
        <row r="122">
          <cell r="A122" t="str">
            <v>10001301</v>
          </cell>
        </row>
        <row r="123">
          <cell r="A123" t="str">
            <v>10001302</v>
          </cell>
        </row>
        <row r="124">
          <cell r="A124" t="str">
            <v>10001303</v>
          </cell>
        </row>
        <row r="125">
          <cell r="A125" t="str">
            <v>10001304</v>
          </cell>
        </row>
        <row r="126">
          <cell r="A126" t="str">
            <v>10001305</v>
          </cell>
        </row>
        <row r="127">
          <cell r="A127" t="str">
            <v>10001306</v>
          </cell>
        </row>
        <row r="128">
          <cell r="A128" t="str">
            <v>10001399</v>
          </cell>
        </row>
        <row r="129">
          <cell r="A129" t="str">
            <v>10001401</v>
          </cell>
        </row>
        <row r="130">
          <cell r="A130" t="str">
            <v>10001402</v>
          </cell>
        </row>
        <row r="131">
          <cell r="A131" t="str">
            <v>10001403</v>
          </cell>
        </row>
        <row r="132">
          <cell r="A132" t="str">
            <v>10001404</v>
          </cell>
        </row>
        <row r="133">
          <cell r="A133" t="str">
            <v>10001405</v>
          </cell>
        </row>
        <row r="134">
          <cell r="A134" t="str">
            <v>10001406</v>
          </cell>
        </row>
        <row r="135">
          <cell r="A135" t="str">
            <v>10002101</v>
          </cell>
        </row>
        <row r="136">
          <cell r="A136" t="str">
            <v>10002111</v>
          </cell>
        </row>
        <row r="137">
          <cell r="A137" t="str">
            <v>10002121</v>
          </cell>
        </row>
        <row r="138">
          <cell r="A138" t="str">
            <v>10002211</v>
          </cell>
        </row>
        <row r="139">
          <cell r="A139" t="str">
            <v>10002221</v>
          </cell>
        </row>
        <row r="140">
          <cell r="A140" t="str">
            <v>10003101</v>
          </cell>
        </row>
        <row r="141">
          <cell r="A141" t="str">
            <v>10003102</v>
          </cell>
        </row>
        <row r="142">
          <cell r="A142" t="str">
            <v>10003201</v>
          </cell>
        </row>
        <row r="143">
          <cell r="A143" t="str">
            <v>10003202</v>
          </cell>
        </row>
        <row r="144">
          <cell r="A144" t="str">
            <v>10003203</v>
          </cell>
        </row>
        <row r="145">
          <cell r="A145" t="str">
            <v>10003301</v>
          </cell>
        </row>
        <row r="146">
          <cell r="A146" t="str">
            <v>10003302</v>
          </cell>
        </row>
        <row r="147">
          <cell r="A147" t="str">
            <v>10003303</v>
          </cell>
        </row>
        <row r="148">
          <cell r="A148" t="str">
            <v>10004101</v>
          </cell>
        </row>
        <row r="149">
          <cell r="A149" t="str">
            <v>10004102</v>
          </cell>
        </row>
        <row r="150">
          <cell r="A150" t="str">
            <v>10004103</v>
          </cell>
        </row>
        <row r="151">
          <cell r="A151" t="str">
            <v>10004104</v>
          </cell>
        </row>
        <row r="152">
          <cell r="A152" t="str">
            <v>10004105</v>
          </cell>
        </row>
        <row r="153">
          <cell r="A153" t="str">
            <v>10004106</v>
          </cell>
        </row>
        <row r="154">
          <cell r="A154" t="str">
            <v>10004107</v>
          </cell>
        </row>
        <row r="155">
          <cell r="A155" t="str">
            <v>10004201</v>
          </cell>
        </row>
        <row r="156">
          <cell r="A156" t="str">
            <v>10004202</v>
          </cell>
        </row>
        <row r="157">
          <cell r="A157" t="str">
            <v>10004203</v>
          </cell>
        </row>
        <row r="158">
          <cell r="A158" t="str">
            <v>10004301</v>
          </cell>
        </row>
        <row r="159">
          <cell r="A159" t="str">
            <v>10004302</v>
          </cell>
        </row>
        <row r="160">
          <cell r="A160" t="str">
            <v>10004303</v>
          </cell>
        </row>
        <row r="161">
          <cell r="A161" t="str">
            <v>10004401</v>
          </cell>
        </row>
        <row r="162">
          <cell r="A162" t="str">
            <v>10004501</v>
          </cell>
        </row>
        <row r="163">
          <cell r="A163" t="str">
            <v>10004502</v>
          </cell>
        </row>
        <row r="164">
          <cell r="A164" t="str">
            <v>10004503</v>
          </cell>
        </row>
        <row r="165">
          <cell r="A165" t="str">
            <v>10004509</v>
          </cell>
        </row>
        <row r="166">
          <cell r="A166" t="str">
            <v>10005001</v>
          </cell>
        </row>
        <row r="167">
          <cell r="A167" t="str">
            <v>10005002</v>
          </cell>
        </row>
        <row r="168">
          <cell r="A168" t="str">
            <v>10005003</v>
          </cell>
        </row>
        <row r="169">
          <cell r="A169" t="str">
            <v>10005004</v>
          </cell>
        </row>
        <row r="170">
          <cell r="A170" t="str">
            <v>10005005</v>
          </cell>
        </row>
        <row r="171">
          <cell r="A171" t="str">
            <v>10005006</v>
          </cell>
        </row>
        <row r="172">
          <cell r="A172" t="str">
            <v>10005007</v>
          </cell>
        </row>
        <row r="173">
          <cell r="A173" t="str">
            <v>10005008</v>
          </cell>
        </row>
        <row r="174">
          <cell r="A174" t="str">
            <v>10005009</v>
          </cell>
        </row>
        <row r="175">
          <cell r="A175" t="str">
            <v>10006101</v>
          </cell>
        </row>
        <row r="176">
          <cell r="A176" t="str">
            <v>10006102</v>
          </cell>
        </row>
        <row r="177">
          <cell r="A177" t="str">
            <v>10006103</v>
          </cell>
        </row>
        <row r="178">
          <cell r="A178" t="str">
            <v>10006121</v>
          </cell>
        </row>
        <row r="179">
          <cell r="A179" t="str">
            <v>10006122</v>
          </cell>
        </row>
        <row r="180">
          <cell r="A180" t="str">
            <v>10006201</v>
          </cell>
        </row>
        <row r="181">
          <cell r="A181" t="str">
            <v>10006202</v>
          </cell>
        </row>
        <row r="182">
          <cell r="A182" t="str">
            <v>10006203</v>
          </cell>
        </row>
        <row r="183">
          <cell r="A183" t="str">
            <v>10006204</v>
          </cell>
        </row>
        <row r="184">
          <cell r="A184" t="str">
            <v>10006205</v>
          </cell>
        </row>
        <row r="185">
          <cell r="A185" t="str">
            <v>10006301</v>
          </cell>
        </row>
        <row r="186">
          <cell r="A186" t="str">
            <v>10006302</v>
          </cell>
        </row>
        <row r="187">
          <cell r="A187" t="str">
            <v>10006303</v>
          </cell>
        </row>
        <row r="188">
          <cell r="A188" t="str">
            <v>10006401</v>
          </cell>
        </row>
        <row r="189">
          <cell r="A189" t="str">
            <v>10006901</v>
          </cell>
        </row>
        <row r="190">
          <cell r="A190" t="str">
            <v>10006902</v>
          </cell>
        </row>
        <row r="191">
          <cell r="A191" t="str">
            <v>10006908</v>
          </cell>
        </row>
        <row r="192">
          <cell r="A192" t="str">
            <v>10006909</v>
          </cell>
        </row>
        <row r="193">
          <cell r="A193" t="str">
            <v>10007101</v>
          </cell>
        </row>
        <row r="194">
          <cell r="A194" t="str">
            <v>10007102</v>
          </cell>
        </row>
        <row r="195">
          <cell r="A195" t="str">
            <v>10007103</v>
          </cell>
        </row>
        <row r="196">
          <cell r="A196" t="str">
            <v>10007104</v>
          </cell>
        </row>
        <row r="197">
          <cell r="A197" t="str">
            <v>10007105</v>
          </cell>
        </row>
        <row r="198">
          <cell r="A198" t="str">
            <v>10007106</v>
          </cell>
        </row>
        <row r="199">
          <cell r="A199" t="str">
            <v>10007107</v>
          </cell>
        </row>
        <row r="200">
          <cell r="A200" t="str">
            <v>10007201</v>
          </cell>
        </row>
        <row r="201">
          <cell r="A201" t="str">
            <v>10007202</v>
          </cell>
        </row>
        <row r="202">
          <cell r="A202" t="str">
            <v>10007203</v>
          </cell>
        </row>
        <row r="203">
          <cell r="A203" t="str">
            <v>10007204</v>
          </cell>
        </row>
        <row r="204">
          <cell r="A204" t="str">
            <v>10007205</v>
          </cell>
        </row>
        <row r="205">
          <cell r="A205" t="str">
            <v>10007206</v>
          </cell>
        </row>
        <row r="206">
          <cell r="A206" t="str">
            <v>10007207</v>
          </cell>
        </row>
        <row r="207">
          <cell r="A207" t="str">
            <v>10007208</v>
          </cell>
        </row>
        <row r="208">
          <cell r="A208" t="str">
            <v>10007209</v>
          </cell>
        </row>
        <row r="209">
          <cell r="A209" t="str">
            <v>10007210</v>
          </cell>
        </row>
        <row r="210">
          <cell r="A210" t="str">
            <v>10007211</v>
          </cell>
        </row>
        <row r="211">
          <cell r="A211" t="str">
            <v>10007212</v>
          </cell>
        </row>
        <row r="212">
          <cell r="A212" t="str">
            <v>10007213</v>
          </cell>
        </row>
        <row r="213">
          <cell r="A213" t="str">
            <v>10007214</v>
          </cell>
        </row>
        <row r="214">
          <cell r="A214" t="str">
            <v>10007215</v>
          </cell>
        </row>
        <row r="215">
          <cell r="A215" t="str">
            <v>10007216</v>
          </cell>
        </row>
        <row r="216">
          <cell r="A216" t="str">
            <v>10007217</v>
          </cell>
        </row>
        <row r="217">
          <cell r="A217" t="str">
            <v>10007301</v>
          </cell>
        </row>
        <row r="218">
          <cell r="A218" t="str">
            <v>10007302</v>
          </cell>
        </row>
        <row r="219">
          <cell r="A219" t="str">
            <v>10007303</v>
          </cell>
        </row>
        <row r="220">
          <cell r="A220" t="str">
            <v>10007304</v>
          </cell>
        </row>
        <row r="221">
          <cell r="A221" t="str">
            <v>10007305</v>
          </cell>
        </row>
        <row r="222">
          <cell r="A222" t="str">
            <v>10007306</v>
          </cell>
        </row>
        <row r="223">
          <cell r="A223" t="str">
            <v>10007309</v>
          </cell>
        </row>
        <row r="224">
          <cell r="A224" t="str">
            <v>10008101</v>
          </cell>
        </row>
        <row r="225">
          <cell r="A225" t="str">
            <v>10008102</v>
          </cell>
        </row>
        <row r="226">
          <cell r="A226" t="str">
            <v>10008201</v>
          </cell>
        </row>
        <row r="227">
          <cell r="A227" t="str">
            <v>10008202</v>
          </cell>
        </row>
        <row r="228">
          <cell r="A228" t="str">
            <v>10008203</v>
          </cell>
        </row>
        <row r="229">
          <cell r="A229" t="str">
            <v>10008204</v>
          </cell>
        </row>
        <row r="230">
          <cell r="A230" t="str">
            <v>10008205</v>
          </cell>
        </row>
        <row r="231">
          <cell r="A231" t="str">
            <v>10008206</v>
          </cell>
        </row>
        <row r="232">
          <cell r="A232" t="str">
            <v>10008207</v>
          </cell>
        </row>
        <row r="233">
          <cell r="A233" t="str">
            <v>10008301</v>
          </cell>
        </row>
        <row r="234">
          <cell r="A234" t="str">
            <v>10008302</v>
          </cell>
        </row>
        <row r="235">
          <cell r="A235" t="str">
            <v>10009101</v>
          </cell>
        </row>
        <row r="236">
          <cell r="A236" t="str">
            <v>10009102</v>
          </cell>
        </row>
        <row r="237">
          <cell r="A237" t="str">
            <v>10009103</v>
          </cell>
        </row>
        <row r="238">
          <cell r="A238" t="str">
            <v>10009104</v>
          </cell>
        </row>
        <row r="239">
          <cell r="A239" t="str">
            <v>10009105</v>
          </cell>
        </row>
        <row r="240">
          <cell r="A240" t="str">
            <v>10009106</v>
          </cell>
        </row>
        <row r="241">
          <cell r="A241" t="str">
            <v>10009107</v>
          </cell>
        </row>
        <row r="242">
          <cell r="A242" t="str">
            <v>10009108</v>
          </cell>
        </row>
        <row r="243">
          <cell r="A243" t="str">
            <v>10009109</v>
          </cell>
        </row>
        <row r="244">
          <cell r="A244" t="str">
            <v>10009110</v>
          </cell>
        </row>
        <row r="245">
          <cell r="A245" t="str">
            <v>10009111</v>
          </cell>
        </row>
        <row r="246">
          <cell r="A246" t="str">
            <v>10009112</v>
          </cell>
        </row>
        <row r="247">
          <cell r="A247" t="str">
            <v>10009113</v>
          </cell>
        </row>
        <row r="248">
          <cell r="A248" t="str">
            <v>50000001</v>
          </cell>
        </row>
        <row r="249">
          <cell r="A249" t="str">
            <v>50000002</v>
          </cell>
        </row>
        <row r="250">
          <cell r="A250" t="str">
            <v>50000003</v>
          </cell>
        </row>
        <row r="251">
          <cell r="A251" t="str">
            <v>50000004</v>
          </cell>
        </row>
        <row r="252">
          <cell r="A252" t="str">
            <v>50000005</v>
          </cell>
        </row>
        <row r="253">
          <cell r="A253" t="str">
            <v>50000006</v>
          </cell>
        </row>
        <row r="254">
          <cell r="A254" t="str">
            <v>50000007</v>
          </cell>
        </row>
        <row r="255">
          <cell r="A255" t="str">
            <v>50000008</v>
          </cell>
        </row>
        <row r="256">
          <cell r="A256" t="str">
            <v>50000009</v>
          </cell>
        </row>
        <row r="257">
          <cell r="A257" t="str">
            <v>50000010</v>
          </cell>
        </row>
        <row r="258">
          <cell r="A258" t="str">
            <v>50000011</v>
          </cell>
        </row>
        <row r="259">
          <cell r="A259" t="str">
            <v>50000012</v>
          </cell>
        </row>
        <row r="260">
          <cell r="A260" t="str">
            <v>50000013</v>
          </cell>
        </row>
        <row r="261">
          <cell r="A261" t="str">
            <v>50000014</v>
          </cell>
        </row>
        <row r="262">
          <cell r="A262" t="str">
            <v>50000015</v>
          </cell>
        </row>
        <row r="263">
          <cell r="A263" t="str">
            <v>50000022</v>
          </cell>
        </row>
        <row r="264">
          <cell r="A264" t="str">
            <v>50000029</v>
          </cell>
        </row>
        <row r="265">
          <cell r="A265" t="str">
            <v>50000030</v>
          </cell>
        </row>
        <row r="266">
          <cell r="A266" t="str">
            <v>50000031</v>
          </cell>
        </row>
        <row r="267">
          <cell r="A267" t="str">
            <v>50000032</v>
          </cell>
        </row>
        <row r="268">
          <cell r="A268" t="str">
            <v>50000035</v>
          </cell>
        </row>
        <row r="269">
          <cell r="A269" t="str">
            <v>50000036</v>
          </cell>
        </row>
        <row r="270">
          <cell r="A270" t="str">
            <v>50000039</v>
          </cell>
        </row>
        <row r="271">
          <cell r="A271" t="str">
            <v>50000046</v>
          </cell>
        </row>
        <row r="272">
          <cell r="A272" t="str">
            <v>50000064</v>
          </cell>
        </row>
        <row r="273">
          <cell r="A273" t="str">
            <v>50000069</v>
          </cell>
        </row>
        <row r="274">
          <cell r="A274" t="str">
            <v>50000069</v>
          </cell>
        </row>
        <row r="275">
          <cell r="A275" t="str">
            <v>50000070</v>
          </cell>
        </row>
        <row r="276">
          <cell r="A276" t="str">
            <v>50000071</v>
          </cell>
        </row>
        <row r="277">
          <cell r="A277" t="str">
            <v>50000072</v>
          </cell>
        </row>
        <row r="278">
          <cell r="A278" t="str">
            <v>50000073</v>
          </cell>
        </row>
        <row r="279">
          <cell r="A279" t="str">
            <v>50000073</v>
          </cell>
        </row>
        <row r="280">
          <cell r="A280" t="str">
            <v>50000074</v>
          </cell>
        </row>
        <row r="281">
          <cell r="A281" t="str">
            <v>50000074</v>
          </cell>
        </row>
        <row r="282">
          <cell r="A282" t="str">
            <v>50000075</v>
          </cell>
        </row>
        <row r="283">
          <cell r="A283" t="str">
            <v>50000075</v>
          </cell>
        </row>
        <row r="284">
          <cell r="A284" t="str">
            <v>50000076</v>
          </cell>
        </row>
        <row r="285">
          <cell r="A285" t="str">
            <v>50000076</v>
          </cell>
        </row>
        <row r="286">
          <cell r="A286" t="str">
            <v>50000077</v>
          </cell>
        </row>
        <row r="287">
          <cell r="A287" t="str">
            <v>50000077</v>
          </cell>
        </row>
        <row r="288">
          <cell r="A288" t="str">
            <v>50000078</v>
          </cell>
        </row>
        <row r="289">
          <cell r="A289" t="str">
            <v>50000079</v>
          </cell>
        </row>
        <row r="290">
          <cell r="A290" t="str">
            <v>50000080</v>
          </cell>
        </row>
        <row r="291">
          <cell r="A291" t="str">
            <v>50000081</v>
          </cell>
        </row>
        <row r="292">
          <cell r="A292" t="str">
            <v>50000081</v>
          </cell>
        </row>
        <row r="293">
          <cell r="A293" t="str">
            <v>50000082</v>
          </cell>
        </row>
        <row r="294">
          <cell r="A294" t="str">
            <v>50000083</v>
          </cell>
        </row>
        <row r="295">
          <cell r="A295" t="str">
            <v>50000084</v>
          </cell>
        </row>
        <row r="296">
          <cell r="A296" t="str">
            <v>50000085</v>
          </cell>
        </row>
        <row r="297">
          <cell r="A297" t="str">
            <v>50000086</v>
          </cell>
        </row>
        <row r="298">
          <cell r="A298" t="str">
            <v>50000087</v>
          </cell>
        </row>
        <row r="299">
          <cell r="A299" t="str">
            <v>50000088</v>
          </cell>
        </row>
        <row r="300">
          <cell r="A300" t="str">
            <v>50000089</v>
          </cell>
        </row>
        <row r="301">
          <cell r="A301" t="str">
            <v>50000090</v>
          </cell>
        </row>
        <row r="302">
          <cell r="A302" t="str">
            <v>50000091</v>
          </cell>
        </row>
        <row r="303">
          <cell r="A303" t="str">
            <v>50000092</v>
          </cell>
        </row>
        <row r="304">
          <cell r="A304" t="str">
            <v>50000093</v>
          </cell>
        </row>
        <row r="305">
          <cell r="A305" t="str">
            <v>50000094</v>
          </cell>
        </row>
        <row r="306">
          <cell r="A306" t="str">
            <v>50000095</v>
          </cell>
        </row>
        <row r="307">
          <cell r="A307" t="str">
            <v>50000096</v>
          </cell>
        </row>
        <row r="308">
          <cell r="A308" t="str">
            <v>50000097</v>
          </cell>
        </row>
        <row r="309">
          <cell r="A309" t="str">
            <v>50000098</v>
          </cell>
        </row>
        <row r="310">
          <cell r="A310" t="str">
            <v>50000099</v>
          </cell>
        </row>
        <row r="311">
          <cell r="A311" t="str">
            <v>50000100</v>
          </cell>
        </row>
        <row r="312">
          <cell r="A312" t="str">
            <v>50000101</v>
          </cell>
        </row>
        <row r="313">
          <cell r="A313" t="str">
            <v>50000102</v>
          </cell>
        </row>
        <row r="314">
          <cell r="A314" t="str">
            <v>50000103</v>
          </cell>
        </row>
        <row r="315">
          <cell r="A315" t="str">
            <v>50000104</v>
          </cell>
        </row>
        <row r="316">
          <cell r="A316" t="str">
            <v>50000105</v>
          </cell>
        </row>
        <row r="317">
          <cell r="A317" t="str">
            <v>50000106</v>
          </cell>
        </row>
        <row r="318">
          <cell r="A318" t="str">
            <v>50000107</v>
          </cell>
        </row>
        <row r="319">
          <cell r="A319" t="str">
            <v>50000108</v>
          </cell>
        </row>
        <row r="320">
          <cell r="A320" t="str">
            <v>50000109</v>
          </cell>
        </row>
        <row r="321">
          <cell r="A321" t="str">
            <v>50000110</v>
          </cell>
        </row>
        <row r="322">
          <cell r="A322" t="str">
            <v>50000111</v>
          </cell>
        </row>
        <row r="323">
          <cell r="A323" t="str">
            <v>50000112</v>
          </cell>
        </row>
        <row r="324">
          <cell r="A324" t="str">
            <v>50000113</v>
          </cell>
        </row>
        <row r="325">
          <cell r="A325" t="str">
            <v>50000113</v>
          </cell>
        </row>
        <row r="326">
          <cell r="A326" t="str">
            <v>50000114</v>
          </cell>
        </row>
        <row r="327">
          <cell r="A327" t="str">
            <v>50000114</v>
          </cell>
        </row>
        <row r="328">
          <cell r="A328" t="str">
            <v>50000115</v>
          </cell>
        </row>
        <row r="329">
          <cell r="A329" t="str">
            <v>50000115</v>
          </cell>
        </row>
        <row r="330">
          <cell r="A330" t="str">
            <v>50000116</v>
          </cell>
        </row>
        <row r="331">
          <cell r="A331" t="str">
            <v>50000116</v>
          </cell>
        </row>
        <row r="332">
          <cell r="A332" t="str">
            <v>50000117</v>
          </cell>
        </row>
        <row r="333">
          <cell r="A333" t="str">
            <v>50000117</v>
          </cell>
        </row>
        <row r="334">
          <cell r="A334" t="str">
            <v>50000118</v>
          </cell>
        </row>
        <row r="335">
          <cell r="A335" t="str">
            <v>50000119</v>
          </cell>
        </row>
        <row r="336">
          <cell r="A336" t="str">
            <v>50000120</v>
          </cell>
        </row>
        <row r="337">
          <cell r="A337" t="str">
            <v>50000121</v>
          </cell>
        </row>
        <row r="338">
          <cell r="A338" t="str">
            <v>50000122</v>
          </cell>
        </row>
        <row r="339">
          <cell r="A339" t="str">
            <v>50000123</v>
          </cell>
        </row>
        <row r="340">
          <cell r="A340" t="str">
            <v>50000124</v>
          </cell>
        </row>
        <row r="341">
          <cell r="A341" t="str">
            <v>50000125</v>
          </cell>
        </row>
        <row r="342">
          <cell r="A342" t="str">
            <v>50000126</v>
          </cell>
        </row>
        <row r="343">
          <cell r="A343" t="str">
            <v>50000127</v>
          </cell>
        </row>
        <row r="344">
          <cell r="A344" t="str">
            <v>50000128</v>
          </cell>
        </row>
        <row r="345">
          <cell r="A345" t="str">
            <v>50000129</v>
          </cell>
        </row>
        <row r="346">
          <cell r="A346" t="str">
            <v>50000130</v>
          </cell>
        </row>
        <row r="347">
          <cell r="A347" t="str">
            <v>50000131</v>
          </cell>
        </row>
        <row r="348">
          <cell r="A348" t="str">
            <v>50000132</v>
          </cell>
        </row>
        <row r="349">
          <cell r="A349" t="str">
            <v>50000133</v>
          </cell>
        </row>
        <row r="350">
          <cell r="A350" t="str">
            <v>50000134</v>
          </cell>
        </row>
        <row r="351">
          <cell r="A351" t="str">
            <v>50000135</v>
          </cell>
        </row>
        <row r="352">
          <cell r="A352" t="str">
            <v>50000136</v>
          </cell>
        </row>
        <row r="353">
          <cell r="A353" t="str">
            <v>50000137</v>
          </cell>
        </row>
        <row r="354">
          <cell r="A354" t="str">
            <v>50000137</v>
          </cell>
        </row>
        <row r="355">
          <cell r="A355" t="str">
            <v>50000138</v>
          </cell>
        </row>
        <row r="356">
          <cell r="A356" t="str">
            <v>50000139</v>
          </cell>
        </row>
        <row r="357">
          <cell r="A357" t="str">
            <v>50000140</v>
          </cell>
        </row>
        <row r="358">
          <cell r="A358" t="str">
            <v>50000141</v>
          </cell>
        </row>
        <row r="359">
          <cell r="A359" t="str">
            <v>50000142</v>
          </cell>
        </row>
        <row r="360">
          <cell r="A360" t="str">
            <v>50000143</v>
          </cell>
        </row>
        <row r="361">
          <cell r="A361" t="str">
            <v>50000144</v>
          </cell>
        </row>
        <row r="362">
          <cell r="A362" t="str">
            <v>50000145</v>
          </cell>
        </row>
        <row r="363">
          <cell r="A363" t="str">
            <v>50000146</v>
          </cell>
        </row>
        <row r="364">
          <cell r="A364" t="str">
            <v>50000147</v>
          </cell>
        </row>
        <row r="365">
          <cell r="A365" t="str">
            <v>50000148</v>
          </cell>
        </row>
        <row r="366">
          <cell r="A366" t="str">
            <v>50000149</v>
          </cell>
        </row>
        <row r="367">
          <cell r="A367" t="str">
            <v>50000150</v>
          </cell>
        </row>
        <row r="368">
          <cell r="A368" t="str">
            <v>50000151</v>
          </cell>
        </row>
        <row r="369">
          <cell r="A369" t="str">
            <v>50000152</v>
          </cell>
        </row>
        <row r="370">
          <cell r="A370" t="str">
            <v>50000153</v>
          </cell>
        </row>
        <row r="371">
          <cell r="A371" t="str">
            <v>50000154</v>
          </cell>
        </row>
        <row r="372">
          <cell r="A372" t="str">
            <v>50000155</v>
          </cell>
        </row>
        <row r="373">
          <cell r="A373" t="str">
            <v>50000156</v>
          </cell>
        </row>
        <row r="374">
          <cell r="A374" t="str">
            <v>50000157</v>
          </cell>
        </row>
        <row r="375">
          <cell r="A375" t="str">
            <v>50000158</v>
          </cell>
        </row>
        <row r="376">
          <cell r="A376" t="str">
            <v>50000159</v>
          </cell>
        </row>
        <row r="377">
          <cell r="A377" t="str">
            <v>50000160</v>
          </cell>
        </row>
        <row r="378">
          <cell r="A378" t="str">
            <v>50000161</v>
          </cell>
        </row>
        <row r="379">
          <cell r="A379" t="str">
            <v>50000162</v>
          </cell>
        </row>
        <row r="380">
          <cell r="A380" t="str">
            <v>50000163</v>
          </cell>
        </row>
        <row r="381">
          <cell r="A381" t="str">
            <v>50000164</v>
          </cell>
        </row>
        <row r="382">
          <cell r="A382" t="str">
            <v>50000165</v>
          </cell>
        </row>
        <row r="383">
          <cell r="A383" t="str">
            <v>50000166</v>
          </cell>
        </row>
        <row r="384">
          <cell r="A384" t="str">
            <v>50000167</v>
          </cell>
        </row>
        <row r="385">
          <cell r="A385" t="str">
            <v>50000168</v>
          </cell>
        </row>
        <row r="386">
          <cell r="A386" t="str">
            <v>50000169</v>
          </cell>
        </row>
        <row r="387">
          <cell r="A387" t="str">
            <v>50000170</v>
          </cell>
        </row>
        <row r="388">
          <cell r="A388" t="str">
            <v>50000171</v>
          </cell>
        </row>
        <row r="389">
          <cell r="A389" t="str">
            <v>50000172</v>
          </cell>
        </row>
        <row r="390">
          <cell r="A390" t="str">
            <v>50000173</v>
          </cell>
        </row>
        <row r="391">
          <cell r="A391" t="str">
            <v>50000174</v>
          </cell>
        </row>
        <row r="392">
          <cell r="A392" t="str">
            <v>50000175</v>
          </cell>
        </row>
        <row r="393">
          <cell r="A393" t="str">
            <v>50000175</v>
          </cell>
        </row>
        <row r="394">
          <cell r="A394" t="str">
            <v>50000176</v>
          </cell>
        </row>
        <row r="395">
          <cell r="A395" t="str">
            <v>50000176</v>
          </cell>
        </row>
        <row r="396">
          <cell r="A396" t="str">
            <v>50000177</v>
          </cell>
        </row>
        <row r="397">
          <cell r="A397" t="str">
            <v>50000177</v>
          </cell>
        </row>
        <row r="398">
          <cell r="A398" t="str">
            <v>50000178</v>
          </cell>
        </row>
        <row r="399">
          <cell r="A399" t="str">
            <v>50000178</v>
          </cell>
        </row>
        <row r="400">
          <cell r="A400" t="str">
            <v>50000179</v>
          </cell>
        </row>
        <row r="401">
          <cell r="A401" t="str">
            <v>50000179</v>
          </cell>
        </row>
        <row r="402">
          <cell r="A402" t="str">
            <v>50000180</v>
          </cell>
        </row>
        <row r="403">
          <cell r="A403" t="str">
            <v>50000180</v>
          </cell>
        </row>
        <row r="404">
          <cell r="A404" t="str">
            <v>50000181</v>
          </cell>
        </row>
        <row r="405">
          <cell r="A405" t="str">
            <v>50000181</v>
          </cell>
        </row>
        <row r="406">
          <cell r="A406" t="str">
            <v>50000182</v>
          </cell>
        </row>
        <row r="407">
          <cell r="A407" t="str">
            <v>50000182</v>
          </cell>
        </row>
        <row r="408">
          <cell r="A408" t="str">
            <v>50000183</v>
          </cell>
        </row>
        <row r="409">
          <cell r="A409" t="str">
            <v>50000183</v>
          </cell>
        </row>
        <row r="410">
          <cell r="A410" t="str">
            <v>50000184</v>
          </cell>
        </row>
        <row r="411">
          <cell r="A411" t="str">
            <v>50000184</v>
          </cell>
        </row>
        <row r="412">
          <cell r="A412" t="str">
            <v>50000185</v>
          </cell>
        </row>
        <row r="413">
          <cell r="A413" t="str">
            <v>50000185</v>
          </cell>
        </row>
        <row r="414">
          <cell r="A414" t="str">
            <v>50000186</v>
          </cell>
        </row>
        <row r="415">
          <cell r="A415" t="str">
            <v>50000186</v>
          </cell>
        </row>
        <row r="416">
          <cell r="A416" t="str">
            <v>50000187</v>
          </cell>
        </row>
        <row r="417">
          <cell r="A417" t="str">
            <v>50000187</v>
          </cell>
        </row>
        <row r="418">
          <cell r="A418" t="str">
            <v>50000188</v>
          </cell>
        </row>
        <row r="419">
          <cell r="A419" t="str">
            <v>50000189</v>
          </cell>
        </row>
        <row r="420">
          <cell r="A420" t="str">
            <v>50000190</v>
          </cell>
        </row>
        <row r="421">
          <cell r="A421" t="str">
            <v>50000190</v>
          </cell>
        </row>
        <row r="422">
          <cell r="A422" t="str">
            <v>50000191</v>
          </cell>
        </row>
        <row r="423">
          <cell r="A423" t="str">
            <v>50000191</v>
          </cell>
        </row>
        <row r="424">
          <cell r="A424" t="str">
            <v>50000192</v>
          </cell>
        </row>
        <row r="425">
          <cell r="A425" t="str">
            <v>50000192</v>
          </cell>
        </row>
        <row r="426">
          <cell r="A426" t="str">
            <v>50000193</v>
          </cell>
        </row>
        <row r="427">
          <cell r="A427" t="str">
            <v>50000193</v>
          </cell>
        </row>
        <row r="428">
          <cell r="A428" t="str">
            <v>50000194</v>
          </cell>
        </row>
        <row r="429">
          <cell r="A429" t="str">
            <v>50000194</v>
          </cell>
        </row>
        <row r="430">
          <cell r="A430" t="str">
            <v>50000195</v>
          </cell>
        </row>
        <row r="431">
          <cell r="A431" t="str">
            <v>50000195</v>
          </cell>
        </row>
        <row r="432">
          <cell r="A432" t="str">
            <v>50000196</v>
          </cell>
        </row>
        <row r="433">
          <cell r="A433" t="str">
            <v>50000197</v>
          </cell>
        </row>
        <row r="434">
          <cell r="A434" t="str">
            <v>50000198</v>
          </cell>
        </row>
        <row r="435">
          <cell r="A435" t="str">
            <v>50000199</v>
          </cell>
        </row>
        <row r="436">
          <cell r="A436" t="str">
            <v>50000200</v>
          </cell>
        </row>
        <row r="437">
          <cell r="A437" t="str">
            <v>50000201</v>
          </cell>
        </row>
        <row r="438">
          <cell r="A438" t="str">
            <v>50000202</v>
          </cell>
        </row>
        <row r="439">
          <cell r="A439" t="str">
            <v>50000203</v>
          </cell>
        </row>
        <row r="440">
          <cell r="A440" t="str">
            <v>50000204</v>
          </cell>
        </row>
        <row r="441">
          <cell r="A441" t="str">
            <v>50000205</v>
          </cell>
        </row>
        <row r="442">
          <cell r="A442" t="str">
            <v>50000206</v>
          </cell>
        </row>
        <row r="443">
          <cell r="A443" t="str">
            <v>50000207</v>
          </cell>
        </row>
        <row r="444">
          <cell r="A444" t="str">
            <v>50000208</v>
          </cell>
        </row>
        <row r="445">
          <cell r="A445" t="str">
            <v>50000209</v>
          </cell>
        </row>
        <row r="446">
          <cell r="A446" t="str">
            <v>50000210</v>
          </cell>
        </row>
        <row r="447">
          <cell r="A447" t="str">
            <v>50000211</v>
          </cell>
        </row>
        <row r="448">
          <cell r="A448" t="str">
            <v>50000212</v>
          </cell>
        </row>
        <row r="449">
          <cell r="A449" t="str">
            <v>50000213</v>
          </cell>
        </row>
        <row r="450">
          <cell r="A450" t="str">
            <v>50000214</v>
          </cell>
        </row>
        <row r="451">
          <cell r="A451" t="str">
            <v>50000215</v>
          </cell>
        </row>
        <row r="452">
          <cell r="A452" t="str">
            <v>50000216</v>
          </cell>
        </row>
        <row r="453">
          <cell r="A453" t="str">
            <v>50000217</v>
          </cell>
        </row>
        <row r="454">
          <cell r="A454" t="str">
            <v>50000218</v>
          </cell>
        </row>
        <row r="455">
          <cell r="A455" t="str">
            <v>50000219</v>
          </cell>
        </row>
        <row r="456">
          <cell r="A456" t="str">
            <v>50000220</v>
          </cell>
        </row>
        <row r="457">
          <cell r="A457" t="str">
            <v>50000221</v>
          </cell>
        </row>
        <row r="458">
          <cell r="A458" t="str">
            <v>50000222</v>
          </cell>
        </row>
        <row r="459">
          <cell r="A459" t="str">
            <v>50000223</v>
          </cell>
        </row>
        <row r="460">
          <cell r="A460" t="str">
            <v>50000224</v>
          </cell>
        </row>
        <row r="461">
          <cell r="A461" t="str">
            <v>50000225</v>
          </cell>
        </row>
        <row r="462">
          <cell r="A462" t="str">
            <v>50000226</v>
          </cell>
        </row>
        <row r="463">
          <cell r="A463" t="str">
            <v>50000227</v>
          </cell>
        </row>
        <row r="464">
          <cell r="A464" t="str">
            <v>50000228</v>
          </cell>
        </row>
        <row r="465">
          <cell r="A465" t="str">
            <v>50000229</v>
          </cell>
        </row>
        <row r="466">
          <cell r="A466" t="str">
            <v>50000230</v>
          </cell>
        </row>
        <row r="467">
          <cell r="A467" t="str">
            <v>50000231</v>
          </cell>
        </row>
        <row r="468">
          <cell r="A468" t="str">
            <v>50000232</v>
          </cell>
        </row>
        <row r="469">
          <cell r="A469" t="str">
            <v>50000233</v>
          </cell>
        </row>
        <row r="470">
          <cell r="A470" t="str">
            <v>50000234</v>
          </cell>
        </row>
        <row r="471">
          <cell r="A471" t="str">
            <v>50000235</v>
          </cell>
        </row>
        <row r="472">
          <cell r="A472" t="str">
            <v>50000236</v>
          </cell>
        </row>
        <row r="473">
          <cell r="A473" t="str">
            <v>50000237</v>
          </cell>
        </row>
        <row r="474">
          <cell r="A474" t="str">
            <v>50000238</v>
          </cell>
        </row>
        <row r="475">
          <cell r="A475" t="str">
            <v>50000239</v>
          </cell>
        </row>
        <row r="476">
          <cell r="A476" t="str">
            <v>50000240</v>
          </cell>
        </row>
        <row r="477">
          <cell r="A477" t="str">
            <v>50000241</v>
          </cell>
        </row>
        <row r="478">
          <cell r="A478" t="str">
            <v>50000242</v>
          </cell>
        </row>
        <row r="479">
          <cell r="A479" t="str">
            <v>50000243</v>
          </cell>
        </row>
        <row r="480">
          <cell r="A480" t="str">
            <v>50000244</v>
          </cell>
        </row>
        <row r="481">
          <cell r="A481" t="str">
            <v>50000245</v>
          </cell>
        </row>
        <row r="482">
          <cell r="A482" t="str">
            <v>50000246</v>
          </cell>
        </row>
        <row r="483">
          <cell r="A483" t="str">
            <v>50000247</v>
          </cell>
        </row>
        <row r="484">
          <cell r="A484" t="str">
            <v>50000248</v>
          </cell>
        </row>
        <row r="485">
          <cell r="A485" t="str">
            <v>50000249</v>
          </cell>
        </row>
        <row r="486">
          <cell r="A486" t="str">
            <v>50000250</v>
          </cell>
        </row>
        <row r="487">
          <cell r="A487" t="str">
            <v>50000251</v>
          </cell>
        </row>
        <row r="488">
          <cell r="A488" t="str">
            <v>50000252</v>
          </cell>
        </row>
        <row r="489">
          <cell r="A489" t="str">
            <v>50000253</v>
          </cell>
        </row>
        <row r="490">
          <cell r="A490" t="str">
            <v>50000254</v>
          </cell>
        </row>
        <row r="491">
          <cell r="A491" t="str">
            <v>50000255</v>
          </cell>
        </row>
        <row r="492">
          <cell r="A492" t="str">
            <v>50000256</v>
          </cell>
        </row>
        <row r="493">
          <cell r="A493" t="str">
            <v>50000257</v>
          </cell>
        </row>
        <row r="494">
          <cell r="A494" t="str">
            <v>50000258</v>
          </cell>
        </row>
        <row r="495">
          <cell r="A495" t="str">
            <v>50000259</v>
          </cell>
        </row>
        <row r="496">
          <cell r="A496" t="str">
            <v>50000259</v>
          </cell>
        </row>
        <row r="497">
          <cell r="A497" t="str">
            <v>50000260</v>
          </cell>
        </row>
        <row r="498">
          <cell r="A498" t="str">
            <v>50000260</v>
          </cell>
        </row>
        <row r="499">
          <cell r="A499" t="str">
            <v>50000261</v>
          </cell>
        </row>
        <row r="500">
          <cell r="A500" t="str">
            <v>50000261</v>
          </cell>
        </row>
        <row r="501">
          <cell r="A501" t="str">
            <v>50000262</v>
          </cell>
        </row>
        <row r="502">
          <cell r="A502" t="str">
            <v>50000262</v>
          </cell>
        </row>
        <row r="503">
          <cell r="A503" t="str">
            <v>50000263</v>
          </cell>
        </row>
        <row r="504">
          <cell r="A504" t="str">
            <v>50000263</v>
          </cell>
        </row>
        <row r="505">
          <cell r="A505" t="str">
            <v>50000264</v>
          </cell>
        </row>
        <row r="506">
          <cell r="A506" t="str">
            <v>50000264</v>
          </cell>
        </row>
        <row r="507">
          <cell r="A507" t="str">
            <v>50000265</v>
          </cell>
        </row>
        <row r="508">
          <cell r="A508" t="str">
            <v>50000265</v>
          </cell>
        </row>
        <row r="509">
          <cell r="A509" t="str">
            <v>50000266</v>
          </cell>
        </row>
        <row r="510">
          <cell r="A510" t="str">
            <v>50000266</v>
          </cell>
        </row>
        <row r="511">
          <cell r="A511" t="str">
            <v>50000267</v>
          </cell>
        </row>
        <row r="512">
          <cell r="A512" t="str">
            <v>50000267</v>
          </cell>
        </row>
        <row r="513">
          <cell r="A513" t="str">
            <v>50000268</v>
          </cell>
        </row>
        <row r="514">
          <cell r="A514" t="str">
            <v>50000268</v>
          </cell>
        </row>
        <row r="515">
          <cell r="A515" t="str">
            <v>50000269</v>
          </cell>
        </row>
        <row r="516">
          <cell r="A516" t="str">
            <v>50000269</v>
          </cell>
        </row>
        <row r="517">
          <cell r="A517" t="str">
            <v>50000270</v>
          </cell>
        </row>
        <row r="518">
          <cell r="A518" t="str">
            <v>50000271</v>
          </cell>
        </row>
        <row r="519">
          <cell r="A519" t="str">
            <v>50000272</v>
          </cell>
        </row>
        <row r="520">
          <cell r="A520" t="str">
            <v>50000273</v>
          </cell>
        </row>
        <row r="521">
          <cell r="A521" t="str">
            <v>50000274</v>
          </cell>
        </row>
        <row r="522">
          <cell r="A522" t="str">
            <v>50000275</v>
          </cell>
        </row>
        <row r="523">
          <cell r="A523" t="str">
            <v>50000276</v>
          </cell>
        </row>
        <row r="524">
          <cell r="A524" t="str">
            <v>50000277</v>
          </cell>
        </row>
        <row r="525">
          <cell r="A525" t="str">
            <v>50000278</v>
          </cell>
        </row>
        <row r="526">
          <cell r="A526" t="str">
            <v>50000279</v>
          </cell>
        </row>
        <row r="527">
          <cell r="A527" t="str">
            <v>50000280</v>
          </cell>
        </row>
        <row r="528">
          <cell r="A528" t="str">
            <v>50000281</v>
          </cell>
        </row>
        <row r="529">
          <cell r="A529" t="str">
            <v>50000282</v>
          </cell>
        </row>
        <row r="530">
          <cell r="A530" t="str">
            <v>50000283</v>
          </cell>
        </row>
        <row r="531">
          <cell r="A531" t="str">
            <v>50000284</v>
          </cell>
        </row>
        <row r="532">
          <cell r="A532" t="str">
            <v>50000285</v>
          </cell>
        </row>
        <row r="533">
          <cell r="A533" t="str">
            <v>50000286</v>
          </cell>
        </row>
        <row r="534">
          <cell r="A534" t="str">
            <v>50000287</v>
          </cell>
        </row>
        <row r="535">
          <cell r="A535" t="str">
            <v>50000288</v>
          </cell>
        </row>
        <row r="536">
          <cell r="A536" t="str">
            <v>50000289</v>
          </cell>
        </row>
        <row r="537">
          <cell r="A537" t="str">
            <v>50000290</v>
          </cell>
        </row>
        <row r="538">
          <cell r="A538" t="str">
            <v>50000291</v>
          </cell>
        </row>
        <row r="539">
          <cell r="A539" t="str">
            <v>50000292</v>
          </cell>
        </row>
        <row r="540">
          <cell r="A540" t="str">
            <v>50000293</v>
          </cell>
        </row>
        <row r="541">
          <cell r="A541" t="str">
            <v>50000294</v>
          </cell>
        </row>
        <row r="542">
          <cell r="A542" t="str">
            <v>50000295</v>
          </cell>
        </row>
        <row r="543">
          <cell r="A543" t="str">
            <v>50000296</v>
          </cell>
        </row>
        <row r="544">
          <cell r="A544" t="str">
            <v>50000297</v>
          </cell>
        </row>
        <row r="545">
          <cell r="A545" t="str">
            <v>50000298</v>
          </cell>
        </row>
        <row r="546">
          <cell r="A546" t="str">
            <v>50000299</v>
          </cell>
        </row>
        <row r="547">
          <cell r="A547" t="str">
            <v>50000300</v>
          </cell>
        </row>
        <row r="548">
          <cell r="A548" t="str">
            <v>50000301</v>
          </cell>
        </row>
        <row r="549">
          <cell r="A549" t="str">
            <v>50000302</v>
          </cell>
        </row>
        <row r="550">
          <cell r="A550" t="str">
            <v>50000303</v>
          </cell>
        </row>
        <row r="551">
          <cell r="A551" t="str">
            <v>50000304</v>
          </cell>
        </row>
        <row r="552">
          <cell r="A552" t="str">
            <v>50000305</v>
          </cell>
        </row>
        <row r="553">
          <cell r="A553" t="str">
            <v>50000306</v>
          </cell>
        </row>
        <row r="554">
          <cell r="A554" t="str">
            <v>50001001</v>
          </cell>
        </row>
        <row r="555">
          <cell r="A555" t="str">
            <v>50001002</v>
          </cell>
        </row>
        <row r="556">
          <cell r="A556" t="str">
            <v>50001003</v>
          </cell>
        </row>
        <row r="557">
          <cell r="A557" t="str">
            <v>50001004</v>
          </cell>
        </row>
        <row r="558">
          <cell r="A558" t="str">
            <v>50001005</v>
          </cell>
        </row>
        <row r="559">
          <cell r="A559" t="str">
            <v>50001006</v>
          </cell>
        </row>
        <row r="560">
          <cell r="A560" t="str">
            <v>50001007</v>
          </cell>
        </row>
        <row r="561">
          <cell r="A561" t="str">
            <v>50001008</v>
          </cell>
        </row>
        <row r="562">
          <cell r="A562" t="str">
            <v>50001009</v>
          </cell>
        </row>
        <row r="563">
          <cell r="A563" t="str">
            <v>50001010</v>
          </cell>
        </row>
        <row r="564">
          <cell r="A564" t="str">
            <v>50001011</v>
          </cell>
        </row>
        <row r="565">
          <cell r="A565" t="str">
            <v>50001012</v>
          </cell>
        </row>
        <row r="566">
          <cell r="A566" t="str">
            <v>50001013</v>
          </cell>
        </row>
        <row r="567">
          <cell r="A567" t="str">
            <v>50001014</v>
          </cell>
        </row>
        <row r="568">
          <cell r="A568" t="str">
            <v>50001015</v>
          </cell>
        </row>
        <row r="569">
          <cell r="A569" t="str">
            <v>50001016</v>
          </cell>
        </row>
        <row r="570">
          <cell r="A570" t="str">
            <v>50001017</v>
          </cell>
        </row>
        <row r="571">
          <cell r="A571" t="str">
            <v>50001018</v>
          </cell>
        </row>
        <row r="572">
          <cell r="A572" t="str">
            <v>50001019</v>
          </cell>
        </row>
        <row r="573">
          <cell r="A573" t="str">
            <v>50001020</v>
          </cell>
        </row>
        <row r="574">
          <cell r="A574" t="str">
            <v>50001021</v>
          </cell>
        </row>
        <row r="575">
          <cell r="A575" t="str">
            <v>50001022</v>
          </cell>
        </row>
        <row r="576">
          <cell r="A576" t="str">
            <v>50001023</v>
          </cell>
        </row>
        <row r="577">
          <cell r="A577" t="str">
            <v>50001024</v>
          </cell>
        </row>
        <row r="578">
          <cell r="A578" t="str">
            <v>50001025</v>
          </cell>
        </row>
        <row r="579">
          <cell r="A579" t="str">
            <v>50001026</v>
          </cell>
        </row>
        <row r="580">
          <cell r="A580" t="str">
            <v>50001027</v>
          </cell>
        </row>
        <row r="581">
          <cell r="A581" t="str">
            <v>50001028</v>
          </cell>
        </row>
        <row r="582">
          <cell r="A582" t="str">
            <v>50001029</v>
          </cell>
        </row>
        <row r="583">
          <cell r="A583" t="str">
            <v>50001030</v>
          </cell>
        </row>
        <row r="584">
          <cell r="A584" t="str">
            <v>50001031</v>
          </cell>
        </row>
        <row r="585">
          <cell r="A585" t="str">
            <v>50001032</v>
          </cell>
        </row>
        <row r="586">
          <cell r="A586" t="str">
            <v>50001033</v>
          </cell>
        </row>
        <row r="587">
          <cell r="A587" t="str">
            <v>50001034</v>
          </cell>
        </row>
        <row r="588">
          <cell r="A588" t="str">
            <v>50001035</v>
          </cell>
        </row>
        <row r="589">
          <cell r="A589" t="str">
            <v>50001036</v>
          </cell>
        </row>
        <row r="590">
          <cell r="A590" t="str">
            <v>50001037</v>
          </cell>
        </row>
        <row r="591">
          <cell r="A591" t="str">
            <v>50001038</v>
          </cell>
        </row>
        <row r="592">
          <cell r="A592" t="str">
            <v>50001039</v>
          </cell>
        </row>
        <row r="593">
          <cell r="A593" t="str">
            <v>50001040</v>
          </cell>
        </row>
        <row r="594">
          <cell r="A594" t="str">
            <v>50001041</v>
          </cell>
        </row>
        <row r="595">
          <cell r="A595" t="str">
            <v>50001042</v>
          </cell>
        </row>
        <row r="596">
          <cell r="A596" t="str">
            <v>50001043</v>
          </cell>
        </row>
        <row r="597">
          <cell r="A597" t="str">
            <v>50001044</v>
          </cell>
        </row>
        <row r="598">
          <cell r="A598" t="str">
            <v>50001045</v>
          </cell>
        </row>
        <row r="599">
          <cell r="A599" t="str">
            <v>50001046</v>
          </cell>
        </row>
        <row r="600">
          <cell r="A600" t="str">
            <v>50001047</v>
          </cell>
        </row>
        <row r="601">
          <cell r="A601" t="str">
            <v>50001048</v>
          </cell>
        </row>
        <row r="602">
          <cell r="A602" t="str">
            <v>50001049</v>
          </cell>
        </row>
        <row r="603">
          <cell r="A603" t="str">
            <v>50001050</v>
          </cell>
        </row>
        <row r="604">
          <cell r="A604" t="str">
            <v>50001051</v>
          </cell>
        </row>
        <row r="605">
          <cell r="A605" t="str">
            <v>50001052</v>
          </cell>
        </row>
        <row r="606">
          <cell r="A606" t="str">
            <v>50001053</v>
          </cell>
        </row>
        <row r="607">
          <cell r="A607" t="str">
            <v>50001054</v>
          </cell>
        </row>
        <row r="608">
          <cell r="A608" t="str">
            <v>50001055</v>
          </cell>
        </row>
        <row r="609">
          <cell r="A609" t="str">
            <v>50001056</v>
          </cell>
        </row>
        <row r="610">
          <cell r="A610" t="str">
            <v>50001057</v>
          </cell>
        </row>
        <row r="611">
          <cell r="A611" t="str">
            <v>50001058</v>
          </cell>
        </row>
        <row r="612">
          <cell r="A612" t="str">
            <v>50001059</v>
          </cell>
        </row>
        <row r="613">
          <cell r="A613" t="str">
            <v>50001060</v>
          </cell>
        </row>
        <row r="614">
          <cell r="A614" t="str">
            <v>50001061</v>
          </cell>
        </row>
        <row r="615">
          <cell r="A615" t="str">
            <v>50001062</v>
          </cell>
        </row>
        <row r="616">
          <cell r="A616" t="str">
            <v>50001063</v>
          </cell>
        </row>
        <row r="617">
          <cell r="A617" t="str">
            <v>50001064</v>
          </cell>
        </row>
        <row r="618">
          <cell r="A618" t="str">
            <v>50001065</v>
          </cell>
        </row>
        <row r="619">
          <cell r="A619" t="str">
            <v>50001066</v>
          </cell>
        </row>
        <row r="620">
          <cell r="A620" t="str">
            <v>50001067</v>
          </cell>
        </row>
        <row r="621">
          <cell r="A621" t="str">
            <v>50001068</v>
          </cell>
        </row>
        <row r="622">
          <cell r="A622" t="str">
            <v>50001069</v>
          </cell>
        </row>
        <row r="623">
          <cell r="A623" t="str">
            <v>50001070</v>
          </cell>
        </row>
        <row r="624">
          <cell r="A624" t="str">
            <v>50001071</v>
          </cell>
        </row>
        <row r="625">
          <cell r="A625" t="str">
            <v>50001072</v>
          </cell>
        </row>
        <row r="626">
          <cell r="A626" t="str">
            <v>50001073</v>
          </cell>
        </row>
        <row r="627">
          <cell r="A627" t="str">
            <v>50001074</v>
          </cell>
        </row>
        <row r="628">
          <cell r="A628" t="str">
            <v>50001075</v>
          </cell>
        </row>
        <row r="629">
          <cell r="A629" t="str">
            <v>50001076</v>
          </cell>
        </row>
        <row r="630">
          <cell r="A630" t="str">
            <v>50001077</v>
          </cell>
        </row>
        <row r="631">
          <cell r="A631" t="str">
            <v>50001078</v>
          </cell>
        </row>
        <row r="632">
          <cell r="A632" t="str">
            <v>50001079</v>
          </cell>
        </row>
        <row r="633">
          <cell r="A633" t="str">
            <v>50001080</v>
          </cell>
        </row>
        <row r="634">
          <cell r="A634" t="str">
            <v>50001081</v>
          </cell>
        </row>
        <row r="635">
          <cell r="A635" t="str">
            <v>50001082</v>
          </cell>
        </row>
        <row r="636">
          <cell r="A636" t="str">
            <v>50001083</v>
          </cell>
        </row>
        <row r="637">
          <cell r="A637" t="str">
            <v>50001084</v>
          </cell>
        </row>
        <row r="638">
          <cell r="A638" t="str">
            <v>50001085</v>
          </cell>
        </row>
        <row r="639">
          <cell r="A639" t="str">
            <v>50001086</v>
          </cell>
        </row>
        <row r="640">
          <cell r="A640" t="str">
            <v>50001087</v>
          </cell>
        </row>
        <row r="641">
          <cell r="A641" t="str">
            <v>50001088</v>
          </cell>
        </row>
        <row r="642">
          <cell r="A642" t="str">
            <v>50001089</v>
          </cell>
        </row>
        <row r="643">
          <cell r="A643" t="str">
            <v>50001090</v>
          </cell>
        </row>
        <row r="644">
          <cell r="A644" t="str">
            <v>50001091</v>
          </cell>
        </row>
        <row r="645">
          <cell r="A645" t="str">
            <v>50001092</v>
          </cell>
        </row>
        <row r="646">
          <cell r="A646" t="str">
            <v>50001093</v>
          </cell>
        </row>
        <row r="647">
          <cell r="A647" t="str">
            <v>50001094</v>
          </cell>
        </row>
        <row r="648">
          <cell r="A648" t="str">
            <v>50001095</v>
          </cell>
        </row>
        <row r="649">
          <cell r="A649" t="str">
            <v>50001096</v>
          </cell>
        </row>
        <row r="650">
          <cell r="A650" t="str">
            <v>50001097</v>
          </cell>
        </row>
        <row r="651">
          <cell r="A651" t="str">
            <v>50001098</v>
          </cell>
        </row>
        <row r="652">
          <cell r="A652" t="str">
            <v>50001099</v>
          </cell>
        </row>
        <row r="653">
          <cell r="A653" t="str">
            <v>50001100</v>
          </cell>
        </row>
        <row r="654">
          <cell r="A654" t="str">
            <v>50001101</v>
          </cell>
        </row>
        <row r="655">
          <cell r="A655" t="str">
            <v>50001102</v>
          </cell>
        </row>
        <row r="656">
          <cell r="A656" t="str">
            <v>50001103</v>
          </cell>
        </row>
        <row r="657">
          <cell r="A657" t="str">
            <v>50001104</v>
          </cell>
        </row>
        <row r="658">
          <cell r="A658" t="str">
            <v>50001105</v>
          </cell>
        </row>
        <row r="659">
          <cell r="A659" t="str">
            <v>50001106</v>
          </cell>
        </row>
        <row r="660">
          <cell r="A660" t="str">
            <v>50001107</v>
          </cell>
        </row>
        <row r="661">
          <cell r="A661" t="str">
            <v>50001108</v>
          </cell>
        </row>
        <row r="662">
          <cell r="A662" t="str">
            <v>50001109</v>
          </cell>
        </row>
        <row r="663">
          <cell r="A663" t="str">
            <v>50001110</v>
          </cell>
        </row>
        <row r="664">
          <cell r="A664" t="str">
            <v>50001111</v>
          </cell>
        </row>
        <row r="665">
          <cell r="A665" t="str">
            <v>50001112</v>
          </cell>
        </row>
        <row r="666">
          <cell r="A666" t="str">
            <v>50001113</v>
          </cell>
        </row>
        <row r="667">
          <cell r="A667" t="str">
            <v>50001114</v>
          </cell>
        </row>
        <row r="668">
          <cell r="A668" t="str">
            <v>50001115</v>
          </cell>
        </row>
        <row r="669">
          <cell r="A669" t="str">
            <v>50001116</v>
          </cell>
        </row>
        <row r="670">
          <cell r="A670" t="str">
            <v>50001117</v>
          </cell>
        </row>
        <row r="671">
          <cell r="A671" t="str">
            <v>50001118</v>
          </cell>
        </row>
        <row r="672">
          <cell r="A672" t="str">
            <v>50001119</v>
          </cell>
        </row>
        <row r="673">
          <cell r="A673" t="str">
            <v>50001120</v>
          </cell>
        </row>
        <row r="674">
          <cell r="A674" t="str">
            <v>50001121</v>
          </cell>
        </row>
        <row r="675">
          <cell r="A675" t="str">
            <v>50001122</v>
          </cell>
        </row>
        <row r="676">
          <cell r="A676" t="str">
            <v>50001123</v>
          </cell>
        </row>
        <row r="677">
          <cell r="A677" t="str">
            <v>50001124</v>
          </cell>
        </row>
        <row r="678">
          <cell r="A678" t="str">
            <v>50001125</v>
          </cell>
        </row>
        <row r="679">
          <cell r="A679" t="str">
            <v>50001126</v>
          </cell>
        </row>
        <row r="680">
          <cell r="A680" t="str">
            <v>50001127</v>
          </cell>
        </row>
        <row r="681">
          <cell r="A681" t="str">
            <v>50001133</v>
          </cell>
        </row>
        <row r="682">
          <cell r="A682" t="str">
            <v>50001134</v>
          </cell>
        </row>
        <row r="683">
          <cell r="A683" t="str">
            <v>50001135</v>
          </cell>
        </row>
        <row r="684">
          <cell r="A684" t="str">
            <v>50001136</v>
          </cell>
        </row>
        <row r="685">
          <cell r="A685" t="str">
            <v>50001137</v>
          </cell>
        </row>
        <row r="686">
          <cell r="A686" t="str">
            <v>50001138</v>
          </cell>
        </row>
        <row r="687">
          <cell r="A687" t="str">
            <v>50001141</v>
          </cell>
        </row>
        <row r="688">
          <cell r="A688" t="str">
            <v>50001142</v>
          </cell>
        </row>
        <row r="689">
          <cell r="A689" t="str">
            <v>50001143</v>
          </cell>
        </row>
        <row r="690">
          <cell r="A690" t="str">
            <v>50001144</v>
          </cell>
        </row>
        <row r="691">
          <cell r="A691" t="str">
            <v>50001145</v>
          </cell>
        </row>
        <row r="692">
          <cell r="A692" t="str">
            <v>50001146</v>
          </cell>
        </row>
        <row r="693">
          <cell r="A693" t="str">
            <v>50001147</v>
          </cell>
        </row>
        <row r="694">
          <cell r="A694" t="str">
            <v>50001148</v>
          </cell>
        </row>
        <row r="695">
          <cell r="A695" t="str">
            <v>50001149</v>
          </cell>
        </row>
        <row r="696">
          <cell r="A696" t="str">
            <v>50001150</v>
          </cell>
        </row>
        <row r="697">
          <cell r="A697" t="str">
            <v>50001151</v>
          </cell>
        </row>
        <row r="698">
          <cell r="A698" t="str">
            <v>50001152</v>
          </cell>
        </row>
        <row r="699">
          <cell r="A699" t="str">
            <v>50001153</v>
          </cell>
        </row>
        <row r="700">
          <cell r="A700" t="str">
            <v>50001154</v>
          </cell>
        </row>
        <row r="701">
          <cell r="A701" t="str">
            <v>50001155</v>
          </cell>
        </row>
        <row r="702">
          <cell r="A702" t="str">
            <v>50001156</v>
          </cell>
        </row>
        <row r="703">
          <cell r="A703" t="str">
            <v>50001157</v>
          </cell>
        </row>
        <row r="704">
          <cell r="A704" t="str">
            <v>50001158</v>
          </cell>
        </row>
        <row r="705">
          <cell r="A705" t="str">
            <v>50001159</v>
          </cell>
        </row>
        <row r="706">
          <cell r="A706" t="str">
            <v>50001160</v>
          </cell>
        </row>
        <row r="707">
          <cell r="A707" t="str">
            <v>50001161</v>
          </cell>
        </row>
        <row r="708">
          <cell r="A708" t="str">
            <v>50001162</v>
          </cell>
        </row>
        <row r="709">
          <cell r="A709" t="str">
            <v>50001163</v>
          </cell>
        </row>
        <row r="710">
          <cell r="A710" t="str">
            <v>50001164</v>
          </cell>
        </row>
        <row r="711">
          <cell r="A711" t="str">
            <v>50001165</v>
          </cell>
        </row>
        <row r="712">
          <cell r="A712" t="str">
            <v>50001166</v>
          </cell>
        </row>
        <row r="713">
          <cell r="A713" t="str">
            <v>50001167</v>
          </cell>
        </row>
        <row r="714">
          <cell r="A714" t="str">
            <v>50001171</v>
          </cell>
        </row>
        <row r="715">
          <cell r="A715" t="str">
            <v>50001172</v>
          </cell>
        </row>
        <row r="716">
          <cell r="A716" t="str">
            <v>50001173</v>
          </cell>
        </row>
        <row r="717">
          <cell r="A717" t="str">
            <v>50001174</v>
          </cell>
        </row>
        <row r="718">
          <cell r="A718" t="str">
            <v>50001175</v>
          </cell>
        </row>
        <row r="719">
          <cell r="A719" t="str">
            <v>50001176</v>
          </cell>
        </row>
        <row r="720">
          <cell r="A720" t="str">
            <v>50001177</v>
          </cell>
        </row>
        <row r="721">
          <cell r="A721" t="str">
            <v>50001178</v>
          </cell>
        </row>
        <row r="722">
          <cell r="A722" t="str">
            <v>50001179</v>
          </cell>
        </row>
        <row r="723">
          <cell r="A723" t="str">
            <v>50001180</v>
          </cell>
        </row>
        <row r="724">
          <cell r="A724" t="str">
            <v>50001181</v>
          </cell>
        </row>
        <row r="725">
          <cell r="A725" t="str">
            <v>50001182</v>
          </cell>
        </row>
        <row r="726">
          <cell r="A726" t="str">
            <v>50001183</v>
          </cell>
        </row>
        <row r="727">
          <cell r="A727" t="str">
            <v>50001184</v>
          </cell>
        </row>
        <row r="728">
          <cell r="A728" t="str">
            <v>50001185</v>
          </cell>
        </row>
        <row r="729">
          <cell r="A729" t="str">
            <v>50001186</v>
          </cell>
        </row>
        <row r="730">
          <cell r="A730" t="str">
            <v>50001187</v>
          </cell>
        </row>
        <row r="731">
          <cell r="A731" t="str">
            <v>50001189</v>
          </cell>
        </row>
        <row r="732">
          <cell r="A732" t="str">
            <v>50001190</v>
          </cell>
        </row>
        <row r="733">
          <cell r="A733" t="str">
            <v>50001191</v>
          </cell>
        </row>
        <row r="734">
          <cell r="A734" t="str">
            <v>50001192</v>
          </cell>
        </row>
        <row r="735">
          <cell r="A735" t="str">
            <v>50001193</v>
          </cell>
        </row>
        <row r="736">
          <cell r="A736" t="str">
            <v>50001194</v>
          </cell>
        </row>
        <row r="737">
          <cell r="A737" t="str">
            <v>50001195</v>
          </cell>
        </row>
        <row r="738">
          <cell r="A738" t="str">
            <v>50001196</v>
          </cell>
        </row>
        <row r="739">
          <cell r="A739" t="str">
            <v>50001197</v>
          </cell>
        </row>
        <row r="740">
          <cell r="A740" t="str">
            <v>50001198</v>
          </cell>
        </row>
        <row r="741">
          <cell r="A741" t="str">
            <v>50001199</v>
          </cell>
        </row>
        <row r="742">
          <cell r="A742" t="str">
            <v>50100001</v>
          </cell>
        </row>
        <row r="743">
          <cell r="A743" t="str">
            <v>50100002</v>
          </cell>
        </row>
        <row r="744">
          <cell r="A744" t="str">
            <v>50100003</v>
          </cell>
        </row>
        <row r="745">
          <cell r="A745" t="str">
            <v>50100004</v>
          </cell>
        </row>
        <row r="746">
          <cell r="A746" t="str">
            <v>50100005</v>
          </cell>
        </row>
        <row r="747">
          <cell r="A747" t="str">
            <v>50100006</v>
          </cell>
        </row>
        <row r="748">
          <cell r="A748" t="str">
            <v>50100007</v>
          </cell>
        </row>
        <row r="749">
          <cell r="A749" t="str">
            <v>50200001</v>
          </cell>
        </row>
        <row r="750">
          <cell r="A750" t="str">
            <v>50200002</v>
          </cell>
        </row>
        <row r="751">
          <cell r="A751" t="str">
            <v>50200003</v>
          </cell>
        </row>
        <row r="752">
          <cell r="A752" t="str">
            <v>50200004</v>
          </cell>
        </row>
        <row r="753">
          <cell r="A753" t="str">
            <v>50200005</v>
          </cell>
        </row>
        <row r="754">
          <cell r="A754" t="str">
            <v>50200006</v>
          </cell>
        </row>
        <row r="755">
          <cell r="A755" t="str">
            <v>50200007</v>
          </cell>
        </row>
        <row r="756">
          <cell r="A756" t="str">
            <v>50200008</v>
          </cell>
        </row>
        <row r="757">
          <cell r="A757" t="str">
            <v>50200009</v>
          </cell>
        </row>
        <row r="758">
          <cell r="A758" t="str">
            <v>50200010</v>
          </cell>
        </row>
        <row r="759">
          <cell r="A759" t="str">
            <v>50200011</v>
          </cell>
        </row>
        <row r="760">
          <cell r="A760" t="str">
            <v>50200012</v>
          </cell>
        </row>
        <row r="761">
          <cell r="A761" t="str">
            <v>50200051</v>
          </cell>
        </row>
        <row r="762">
          <cell r="A762" t="str">
            <v>50200052</v>
          </cell>
        </row>
        <row r="763">
          <cell r="A763" t="str">
            <v>50200053</v>
          </cell>
        </row>
        <row r="764">
          <cell r="A764" t="str">
            <v>50200054</v>
          </cell>
        </row>
        <row r="765">
          <cell r="A765" t="str">
            <v>50200055</v>
          </cell>
        </row>
        <row r="766">
          <cell r="A766" t="str">
            <v>50200056</v>
          </cell>
        </row>
        <row r="767">
          <cell r="A767" t="str">
            <v>50200057</v>
          </cell>
        </row>
        <row r="768">
          <cell r="A768" t="str">
            <v>50200058</v>
          </cell>
        </row>
        <row r="769">
          <cell r="A769" t="str">
            <v>50200059</v>
          </cell>
        </row>
        <row r="770">
          <cell r="A770" t="str">
            <v>50200060</v>
          </cell>
        </row>
        <row r="771">
          <cell r="A771" t="str">
            <v>50200061</v>
          </cell>
        </row>
        <row r="772">
          <cell r="A772" t="str">
            <v>50200062</v>
          </cell>
        </row>
        <row r="773">
          <cell r="A773" t="str">
            <v>50200063</v>
          </cell>
        </row>
        <row r="774">
          <cell r="A774" t="str">
            <v>50200064</v>
          </cell>
        </row>
        <row r="775">
          <cell r="A775" t="str">
            <v>50200065</v>
          </cell>
        </row>
        <row r="776">
          <cell r="A776" t="str">
            <v>50200066</v>
          </cell>
        </row>
        <row r="777">
          <cell r="A777" t="str">
            <v>50200067</v>
          </cell>
        </row>
        <row r="778">
          <cell r="A778" t="str">
            <v>50200068</v>
          </cell>
        </row>
        <row r="779">
          <cell r="A779" t="str">
            <v>50200151</v>
          </cell>
        </row>
        <row r="780">
          <cell r="A780" t="str">
            <v>50200161</v>
          </cell>
        </row>
        <row r="781">
          <cell r="A781" t="str">
            <v>50200171</v>
          </cell>
        </row>
        <row r="782">
          <cell r="A782" t="str">
            <v>50200172</v>
          </cell>
        </row>
        <row r="783">
          <cell r="A783" t="str">
            <v>50200173</v>
          </cell>
        </row>
        <row r="784">
          <cell r="A784" t="str">
            <v>50300001</v>
          </cell>
        </row>
        <row r="785">
          <cell r="A785" t="str">
            <v>50300002</v>
          </cell>
        </row>
        <row r="786">
          <cell r="A786" t="str">
            <v>50300003</v>
          </cell>
        </row>
        <row r="787">
          <cell r="A787" t="str">
            <v>50300004</v>
          </cell>
        </row>
        <row r="788">
          <cell r="A788" t="str">
            <v>50300005</v>
          </cell>
        </row>
        <row r="789">
          <cell r="A789" t="str">
            <v>50300006</v>
          </cell>
        </row>
        <row r="790">
          <cell r="A790" t="str">
            <v>50300007</v>
          </cell>
        </row>
        <row r="791">
          <cell r="A791" t="str">
            <v>50300008</v>
          </cell>
        </row>
        <row r="792">
          <cell r="A792" t="str">
            <v>50300009</v>
          </cell>
        </row>
        <row r="793">
          <cell r="A793" t="str">
            <v>50300010</v>
          </cell>
        </row>
        <row r="794">
          <cell r="A794" t="str">
            <v>50300011</v>
          </cell>
        </row>
        <row r="795">
          <cell r="A795" t="str">
            <v>50300012</v>
          </cell>
        </row>
        <row r="796">
          <cell r="A796" t="str">
            <v>50300013</v>
          </cell>
        </row>
        <row r="797">
          <cell r="A797" t="str">
            <v>50300014</v>
          </cell>
        </row>
        <row r="798">
          <cell r="A798" t="str">
            <v>50300015</v>
          </cell>
        </row>
        <row r="799">
          <cell r="A799" t="str">
            <v>50300016</v>
          </cell>
        </row>
        <row r="800">
          <cell r="A800" t="str">
            <v>50300017</v>
          </cell>
        </row>
        <row r="801">
          <cell r="A801" t="str">
            <v>50300018</v>
          </cell>
        </row>
        <row r="802">
          <cell r="A802" t="str">
            <v>50300019</v>
          </cell>
        </row>
        <row r="803">
          <cell r="A803" t="str">
            <v>50300021</v>
          </cell>
        </row>
        <row r="804">
          <cell r="A804" t="str">
            <v>50300022</v>
          </cell>
        </row>
        <row r="805">
          <cell r="A805" t="str">
            <v>50300023</v>
          </cell>
        </row>
        <row r="806">
          <cell r="A806" t="str">
            <v>50300024</v>
          </cell>
        </row>
        <row r="807">
          <cell r="A807" t="str">
            <v>50300025</v>
          </cell>
        </row>
        <row r="808">
          <cell r="A808" t="str">
            <v>50300026</v>
          </cell>
        </row>
        <row r="809">
          <cell r="A809" t="str">
            <v>50300027</v>
          </cell>
        </row>
        <row r="810">
          <cell r="A810" t="str">
            <v>50300028</v>
          </cell>
        </row>
        <row r="811">
          <cell r="A811" t="str">
            <v>50300029</v>
          </cell>
        </row>
        <row r="812">
          <cell r="A812" t="str">
            <v>50300030</v>
          </cell>
        </row>
        <row r="813">
          <cell r="A813" t="str">
            <v>50300031</v>
          </cell>
        </row>
        <row r="814">
          <cell r="A814" t="str">
            <v>50300032</v>
          </cell>
        </row>
        <row r="815">
          <cell r="A815" t="str">
            <v>50300033</v>
          </cell>
        </row>
        <row r="816">
          <cell r="A816" t="str">
            <v>50300034</v>
          </cell>
        </row>
        <row r="817">
          <cell r="A817" t="str">
            <v>50300035</v>
          </cell>
        </row>
        <row r="818">
          <cell r="A818" t="str">
            <v>50300036</v>
          </cell>
        </row>
        <row r="819">
          <cell r="A819" t="str">
            <v>50300037</v>
          </cell>
        </row>
        <row r="820">
          <cell r="A820" t="str">
            <v>50300038</v>
          </cell>
        </row>
        <row r="821">
          <cell r="A821" t="str">
            <v>50300039</v>
          </cell>
        </row>
        <row r="822">
          <cell r="A822" t="str">
            <v>50300040</v>
          </cell>
        </row>
        <row r="823">
          <cell r="A823" t="str">
            <v>50300041</v>
          </cell>
        </row>
        <row r="824">
          <cell r="A824" t="str">
            <v>50300042</v>
          </cell>
        </row>
        <row r="825">
          <cell r="A825" t="str">
            <v>50300043</v>
          </cell>
        </row>
        <row r="826">
          <cell r="A826" t="str">
            <v>50300044</v>
          </cell>
        </row>
        <row r="827">
          <cell r="A827" t="str">
            <v>50300045</v>
          </cell>
        </row>
        <row r="828">
          <cell r="A828" t="str">
            <v>50300046</v>
          </cell>
        </row>
        <row r="829">
          <cell r="A829" t="str">
            <v>50300047</v>
          </cell>
        </row>
        <row r="830">
          <cell r="A830" t="str">
            <v>50300050</v>
          </cell>
        </row>
        <row r="831">
          <cell r="A831" t="str">
            <v>50300051</v>
          </cell>
        </row>
        <row r="832">
          <cell r="A832" t="str">
            <v>50300052</v>
          </cell>
        </row>
        <row r="833">
          <cell r="A833" t="str">
            <v>50300053</v>
          </cell>
        </row>
        <row r="834">
          <cell r="A834" t="str">
            <v>50300054</v>
          </cell>
        </row>
        <row r="835">
          <cell r="A835" t="str">
            <v>50300055</v>
          </cell>
        </row>
        <row r="836">
          <cell r="A836" t="str">
            <v>50300056</v>
          </cell>
        </row>
        <row r="837">
          <cell r="A837" t="str">
            <v>50300057</v>
          </cell>
        </row>
        <row r="838">
          <cell r="A838" t="str">
            <v>50300058</v>
          </cell>
        </row>
        <row r="839">
          <cell r="A839" t="str">
            <v>50300059</v>
          </cell>
        </row>
        <row r="840">
          <cell r="A840" t="str">
            <v>50300101</v>
          </cell>
        </row>
        <row r="841">
          <cell r="A841" t="str">
            <v>50300102</v>
          </cell>
        </row>
        <row r="842">
          <cell r="A842" t="str">
            <v>50300103</v>
          </cell>
        </row>
        <row r="843">
          <cell r="A843" t="str">
            <v>50300104</v>
          </cell>
        </row>
        <row r="844">
          <cell r="A844" t="str">
            <v>50300105</v>
          </cell>
        </row>
        <row r="845">
          <cell r="A845" t="str">
            <v>50300106</v>
          </cell>
        </row>
        <row r="846">
          <cell r="A846" t="str">
            <v>50300107</v>
          </cell>
        </row>
        <row r="847">
          <cell r="A847" t="str">
            <v>50300108</v>
          </cell>
        </row>
        <row r="848">
          <cell r="A848" t="str">
            <v>50300109</v>
          </cell>
        </row>
        <row r="849">
          <cell r="A849" t="str">
            <v>50300110</v>
          </cell>
        </row>
        <row r="850">
          <cell r="A850" t="str">
            <v>50300111</v>
          </cell>
        </row>
        <row r="851">
          <cell r="A851" t="str">
            <v>50300112</v>
          </cell>
        </row>
        <row r="852">
          <cell r="A852" t="str">
            <v>50300113</v>
          </cell>
        </row>
        <row r="853">
          <cell r="A853" t="str">
            <v>50300114</v>
          </cell>
        </row>
        <row r="854">
          <cell r="A854" t="str">
            <v>50300115</v>
          </cell>
        </row>
        <row r="855">
          <cell r="A855" t="str">
            <v>50300116</v>
          </cell>
        </row>
        <row r="856">
          <cell r="A856" t="str">
            <v>50300117</v>
          </cell>
        </row>
        <row r="857">
          <cell r="A857" t="str">
            <v>50300118</v>
          </cell>
        </row>
        <row r="858">
          <cell r="A858" t="str">
            <v>50300119</v>
          </cell>
        </row>
        <row r="859">
          <cell r="A859" t="str">
            <v>50300120</v>
          </cell>
        </row>
        <row r="860">
          <cell r="A860" t="str">
            <v>50300121</v>
          </cell>
        </row>
        <row r="861">
          <cell r="A861" t="str">
            <v>50300122</v>
          </cell>
        </row>
        <row r="862">
          <cell r="A862" t="str">
            <v>50300123</v>
          </cell>
        </row>
        <row r="863">
          <cell r="A863" t="str">
            <v>50300124</v>
          </cell>
        </row>
        <row r="864">
          <cell r="A864" t="str">
            <v>50300125</v>
          </cell>
        </row>
        <row r="865">
          <cell r="A865" t="str">
            <v>50300126</v>
          </cell>
        </row>
        <row r="866">
          <cell r="A866" t="str">
            <v>50300148</v>
          </cell>
        </row>
        <row r="867">
          <cell r="A867" t="str">
            <v>50300201</v>
          </cell>
        </row>
        <row r="868">
          <cell r="A868" t="str">
            <v>50300202</v>
          </cell>
        </row>
        <row r="869">
          <cell r="A869" t="str">
            <v>50300203</v>
          </cell>
        </row>
        <row r="870">
          <cell r="A870" t="str">
            <v>50300301</v>
          </cell>
        </row>
        <row r="871">
          <cell r="A871" t="str">
            <v>50300302</v>
          </cell>
        </row>
        <row r="872">
          <cell r="A872" t="str">
            <v>50300303</v>
          </cell>
        </row>
        <row r="873">
          <cell r="A873" t="str">
            <v>50300307</v>
          </cell>
        </row>
        <row r="874">
          <cell r="A874" t="str">
            <v>50300310</v>
          </cell>
        </row>
        <row r="875">
          <cell r="A875" t="str">
            <v>50400001</v>
          </cell>
        </row>
        <row r="876">
          <cell r="A876" t="str">
            <v>50400002</v>
          </cell>
        </row>
        <row r="877">
          <cell r="A877" t="str">
            <v>50400003</v>
          </cell>
        </row>
        <row r="878">
          <cell r="A878" t="str">
            <v>50400004</v>
          </cell>
        </row>
        <row r="879">
          <cell r="A879" t="str">
            <v>50400005</v>
          </cell>
        </row>
        <row r="880">
          <cell r="A880" t="str">
            <v>50400006</v>
          </cell>
        </row>
        <row r="881">
          <cell r="A881" t="str">
            <v>50400007</v>
          </cell>
        </row>
        <row r="882">
          <cell r="A882" t="str">
            <v>50400021</v>
          </cell>
        </row>
        <row r="883">
          <cell r="A883" t="str">
            <v>50400022</v>
          </cell>
        </row>
        <row r="884">
          <cell r="A884" t="str">
            <v>50400023</v>
          </cell>
        </row>
        <row r="885">
          <cell r="A885" t="str">
            <v>50400024</v>
          </cell>
        </row>
        <row r="886">
          <cell r="A886" t="str">
            <v>50400041</v>
          </cell>
        </row>
        <row r="887">
          <cell r="A887" t="str">
            <v>50400042</v>
          </cell>
        </row>
        <row r="888">
          <cell r="A888" t="str">
            <v>50400043</v>
          </cell>
        </row>
        <row r="889">
          <cell r="A889" t="str">
            <v>50400044</v>
          </cell>
        </row>
        <row r="890">
          <cell r="A890" t="str">
            <v>50400061</v>
          </cell>
        </row>
        <row r="891">
          <cell r="A891" t="str">
            <v>50400062</v>
          </cell>
        </row>
        <row r="892">
          <cell r="A892" t="str">
            <v>50400063</v>
          </cell>
        </row>
        <row r="893">
          <cell r="A893" t="str">
            <v>50400064</v>
          </cell>
        </row>
        <row r="894">
          <cell r="A894" t="str">
            <v>50400081</v>
          </cell>
        </row>
        <row r="895">
          <cell r="A895" t="str">
            <v>50400082</v>
          </cell>
        </row>
        <row r="896">
          <cell r="A896" t="str">
            <v>50400083</v>
          </cell>
        </row>
        <row r="897">
          <cell r="A897" t="str">
            <v>50400084</v>
          </cell>
        </row>
        <row r="898">
          <cell r="A898" t="str">
            <v>50400085</v>
          </cell>
        </row>
        <row r="899">
          <cell r="A899" t="str">
            <v>50400091</v>
          </cell>
        </row>
        <row r="900">
          <cell r="A900" t="str">
            <v>50400101</v>
          </cell>
        </row>
        <row r="901">
          <cell r="A901" t="str">
            <v>50400102</v>
          </cell>
        </row>
        <row r="902">
          <cell r="A902" t="str">
            <v>50400103</v>
          </cell>
        </row>
        <row r="903">
          <cell r="A903" t="str">
            <v>50400104</v>
          </cell>
        </row>
        <row r="904">
          <cell r="A904" t="str">
            <v>50400105</v>
          </cell>
        </row>
        <row r="905">
          <cell r="A905" t="str">
            <v>50400106</v>
          </cell>
        </row>
        <row r="906">
          <cell r="A906" t="str">
            <v>50400107</v>
          </cell>
        </row>
        <row r="907">
          <cell r="A907" t="str">
            <v>50400108</v>
          </cell>
        </row>
        <row r="908">
          <cell r="A908" t="str">
            <v>50400109</v>
          </cell>
        </row>
        <row r="909">
          <cell r="A909" t="str">
            <v>50400121</v>
          </cell>
        </row>
        <row r="910">
          <cell r="A910" t="str">
            <v>50400122</v>
          </cell>
        </row>
        <row r="911">
          <cell r="A911" t="str">
            <v>50400131</v>
          </cell>
        </row>
        <row r="912">
          <cell r="A912" t="str">
            <v>50400132</v>
          </cell>
        </row>
        <row r="913">
          <cell r="A913" t="str">
            <v>50400133</v>
          </cell>
        </row>
        <row r="914">
          <cell r="A914" t="str">
            <v>50400134</v>
          </cell>
        </row>
        <row r="915">
          <cell r="A915" t="str">
            <v>50400135</v>
          </cell>
        </row>
        <row r="916">
          <cell r="A916" t="str">
            <v>50400136</v>
          </cell>
        </row>
        <row r="917">
          <cell r="A917" t="str">
            <v>50400151</v>
          </cell>
        </row>
        <row r="918">
          <cell r="A918" t="str">
            <v>50400152</v>
          </cell>
        </row>
        <row r="919">
          <cell r="A919" t="str">
            <v>50400171</v>
          </cell>
        </row>
        <row r="920">
          <cell r="A920" t="str">
            <v>50400181</v>
          </cell>
        </row>
        <row r="921">
          <cell r="A921" t="str">
            <v>50400191</v>
          </cell>
        </row>
        <row r="922">
          <cell r="A922" t="str">
            <v>50400192</v>
          </cell>
        </row>
        <row r="923">
          <cell r="A923" t="str">
            <v>50400193</v>
          </cell>
        </row>
        <row r="924">
          <cell r="A924" t="str">
            <v>50400194</v>
          </cell>
        </row>
        <row r="925">
          <cell r="A925" t="str">
            <v>50400195</v>
          </cell>
        </row>
        <row r="926">
          <cell r="A926" t="str">
            <v>50400196</v>
          </cell>
        </row>
        <row r="927">
          <cell r="A927" t="str">
            <v>50400197</v>
          </cell>
        </row>
        <row r="928">
          <cell r="A928" t="str">
            <v>50400198</v>
          </cell>
        </row>
        <row r="929">
          <cell r="A929" t="str">
            <v>50400199</v>
          </cell>
        </row>
        <row r="930">
          <cell r="A930" t="str">
            <v>50400200</v>
          </cell>
        </row>
        <row r="931">
          <cell r="A931" t="str">
            <v>50400201</v>
          </cell>
        </row>
        <row r="932">
          <cell r="A932" t="str">
            <v>50400211</v>
          </cell>
        </row>
        <row r="933">
          <cell r="A933" t="str">
            <v>50400221</v>
          </cell>
        </row>
        <row r="934">
          <cell r="A934" t="str">
            <v>50400222</v>
          </cell>
        </row>
        <row r="935">
          <cell r="A935" t="str">
            <v>50400223</v>
          </cell>
        </row>
        <row r="936">
          <cell r="A936" t="str">
            <v>50400224</v>
          </cell>
        </row>
        <row r="937">
          <cell r="A937" t="str">
            <v>50400225</v>
          </cell>
        </row>
        <row r="938">
          <cell r="A938" t="str">
            <v>50400226</v>
          </cell>
        </row>
        <row r="939">
          <cell r="A939" t="str">
            <v>50400227</v>
          </cell>
        </row>
        <row r="940">
          <cell r="A940" t="str">
            <v>50400228</v>
          </cell>
        </row>
        <row r="941">
          <cell r="A941" t="str">
            <v>50400229</v>
          </cell>
        </row>
        <row r="942">
          <cell r="A942" t="str">
            <v>50400230</v>
          </cell>
        </row>
        <row r="943">
          <cell r="A943" t="str">
            <v>50400231</v>
          </cell>
        </row>
        <row r="944">
          <cell r="A944" t="str">
            <v>50400232</v>
          </cell>
        </row>
        <row r="945">
          <cell r="A945" t="str">
            <v>50400233</v>
          </cell>
        </row>
        <row r="946">
          <cell r="A946" t="str">
            <v>50400234</v>
          </cell>
        </row>
        <row r="947">
          <cell r="A947" t="str">
            <v>50400235</v>
          </cell>
        </row>
        <row r="948">
          <cell r="A948" t="str">
            <v>50400236</v>
          </cell>
        </row>
        <row r="949">
          <cell r="A949" t="str">
            <v>50500001</v>
          </cell>
        </row>
        <row r="950">
          <cell r="A950" t="str">
            <v>50500002</v>
          </cell>
        </row>
        <row r="951">
          <cell r="A951" t="str">
            <v>50500003</v>
          </cell>
        </row>
        <row r="952">
          <cell r="A952" t="str">
            <v>50500004</v>
          </cell>
        </row>
        <row r="953">
          <cell r="A953" t="str">
            <v>50500005</v>
          </cell>
        </row>
        <row r="954">
          <cell r="A954" t="str">
            <v>50500006</v>
          </cell>
        </row>
        <row r="955">
          <cell r="A955" t="str">
            <v>50500007</v>
          </cell>
        </row>
        <row r="956">
          <cell r="A956" t="str">
            <v>50600001</v>
          </cell>
        </row>
        <row r="957">
          <cell r="A957" t="str">
            <v>50600002</v>
          </cell>
        </row>
        <row r="958">
          <cell r="A958" t="str">
            <v>50600003</v>
          </cell>
        </row>
        <row r="959">
          <cell r="A959" t="str">
            <v>50600004</v>
          </cell>
        </row>
        <row r="960">
          <cell r="A960" t="str">
            <v>50600005</v>
          </cell>
        </row>
        <row r="961">
          <cell r="A961" t="str">
            <v>50600006</v>
          </cell>
        </row>
        <row r="962">
          <cell r="A962" t="str">
            <v>50600007</v>
          </cell>
        </row>
        <row r="963">
          <cell r="A963" t="str">
            <v>50600008</v>
          </cell>
        </row>
        <row r="964">
          <cell r="A964" t="str">
            <v>50600009</v>
          </cell>
        </row>
        <row r="965">
          <cell r="A965" t="str">
            <v>50600010</v>
          </cell>
        </row>
        <row r="966">
          <cell r="A966" t="str">
            <v>50600011</v>
          </cell>
        </row>
        <row r="967">
          <cell r="A967" t="str">
            <v>50600012</v>
          </cell>
        </row>
        <row r="968">
          <cell r="A968" t="str">
            <v>50600013</v>
          </cell>
        </row>
        <row r="969">
          <cell r="A969" t="str">
            <v>50600014</v>
          </cell>
        </row>
        <row r="970">
          <cell r="A970" t="str">
            <v>50600015</v>
          </cell>
        </row>
        <row r="971">
          <cell r="A971" t="str">
            <v>50600016</v>
          </cell>
        </row>
        <row r="972">
          <cell r="A972" t="str">
            <v>50600017</v>
          </cell>
        </row>
        <row r="973">
          <cell r="A973" t="str">
            <v>50600021</v>
          </cell>
        </row>
        <row r="974">
          <cell r="A974" t="str">
            <v>50600022</v>
          </cell>
        </row>
        <row r="975">
          <cell r="A975" t="str">
            <v>50600023</v>
          </cell>
        </row>
        <row r="976">
          <cell r="A976" t="str">
            <v>50600024</v>
          </cell>
        </row>
        <row r="977">
          <cell r="A977" t="str">
            <v>50600025</v>
          </cell>
        </row>
        <row r="978">
          <cell r="A978" t="str">
            <v>50600026</v>
          </cell>
        </row>
        <row r="979">
          <cell r="A979" t="str">
            <v>50600041</v>
          </cell>
        </row>
        <row r="980">
          <cell r="A980" t="str">
            <v>50600042</v>
          </cell>
        </row>
        <row r="981">
          <cell r="A981" t="str">
            <v>50600043</v>
          </cell>
        </row>
        <row r="982">
          <cell r="A982" t="str">
            <v>50600044</v>
          </cell>
        </row>
        <row r="983">
          <cell r="A983" t="str">
            <v>50600061</v>
          </cell>
        </row>
        <row r="984">
          <cell r="A984" t="str">
            <v>50600062</v>
          </cell>
        </row>
        <row r="985">
          <cell r="A985" t="str">
            <v>50600063</v>
          </cell>
        </row>
        <row r="986">
          <cell r="A986" t="str">
            <v>50600064</v>
          </cell>
        </row>
        <row r="987">
          <cell r="A987" t="str">
            <v>50600065</v>
          </cell>
        </row>
        <row r="988">
          <cell r="A988" t="str">
            <v>50600066</v>
          </cell>
        </row>
        <row r="989">
          <cell r="A989" t="str">
            <v>50600067</v>
          </cell>
        </row>
        <row r="990">
          <cell r="A990" t="str">
            <v>50600081</v>
          </cell>
        </row>
        <row r="991">
          <cell r="A991" t="str">
            <v>50600082</v>
          </cell>
        </row>
        <row r="992">
          <cell r="A992" t="str">
            <v>50600101</v>
          </cell>
        </row>
        <row r="993">
          <cell r="A993" t="str">
            <v>50600102</v>
          </cell>
        </row>
        <row r="994">
          <cell r="A994" t="str">
            <v>50600103</v>
          </cell>
        </row>
        <row r="995">
          <cell r="A995" t="str">
            <v>50600104</v>
          </cell>
        </row>
        <row r="996">
          <cell r="A996" t="str">
            <v>50600105</v>
          </cell>
        </row>
        <row r="997">
          <cell r="A997" t="str">
            <v>50600106</v>
          </cell>
        </row>
        <row r="998">
          <cell r="A998" t="str">
            <v>50600107</v>
          </cell>
        </row>
        <row r="999">
          <cell r="A999" t="str">
            <v>50600108</v>
          </cell>
        </row>
        <row r="1000">
          <cell r="A1000" t="str">
            <v>50600109</v>
          </cell>
        </row>
        <row r="1001">
          <cell r="A1001" t="str">
            <v>50600110</v>
          </cell>
        </row>
        <row r="1002">
          <cell r="A1002" t="str">
            <v>50600111</v>
          </cell>
        </row>
        <row r="1003">
          <cell r="A1003" t="str">
            <v>50600112</v>
          </cell>
        </row>
        <row r="1004">
          <cell r="A1004" t="str">
            <v>50600113</v>
          </cell>
        </row>
        <row r="1005">
          <cell r="A1005" t="str">
            <v>50600117</v>
          </cell>
        </row>
        <row r="1006">
          <cell r="A1006" t="str">
            <v>50600121</v>
          </cell>
        </row>
        <row r="1007">
          <cell r="A1007" t="str">
            <v>50600122</v>
          </cell>
        </row>
        <row r="1008">
          <cell r="A1008" t="str">
            <v>50600123</v>
          </cell>
        </row>
        <row r="1009">
          <cell r="A1009" t="str">
            <v>50600141</v>
          </cell>
        </row>
        <row r="1010">
          <cell r="A1010" t="str">
            <v>50600142</v>
          </cell>
        </row>
        <row r="1011">
          <cell r="A1011" t="str">
            <v>50600143</v>
          </cell>
        </row>
        <row r="1012">
          <cell r="A1012" t="str">
            <v>50600144</v>
          </cell>
        </row>
        <row r="1013">
          <cell r="A1013" t="str">
            <v>50600145</v>
          </cell>
        </row>
        <row r="1014">
          <cell r="A1014" t="str">
            <v>50600146</v>
          </cell>
        </row>
        <row r="1015">
          <cell r="A1015" t="str">
            <v>50600147</v>
          </cell>
        </row>
        <row r="1016">
          <cell r="A1016" t="str">
            <v>50600148</v>
          </cell>
        </row>
        <row r="1017">
          <cell r="A1017" t="str">
            <v>50600149</v>
          </cell>
        </row>
        <row r="1018">
          <cell r="A1018" t="str">
            <v>50600150</v>
          </cell>
        </row>
        <row r="1019">
          <cell r="A1019" t="str">
            <v>50600161</v>
          </cell>
        </row>
        <row r="1020">
          <cell r="A1020" t="str">
            <v>50600181</v>
          </cell>
        </row>
        <row r="1021">
          <cell r="A1021" t="str">
            <v>50600182</v>
          </cell>
        </row>
        <row r="1022">
          <cell r="A1022" t="str">
            <v>50600201</v>
          </cell>
        </row>
        <row r="1023">
          <cell r="A1023" t="str">
            <v>50600202</v>
          </cell>
        </row>
        <row r="1024">
          <cell r="A1024" t="str">
            <v>50600203</v>
          </cell>
        </row>
        <row r="1025">
          <cell r="A1025" t="str">
            <v>50600204</v>
          </cell>
        </row>
        <row r="1026">
          <cell r="A1026" t="str">
            <v>50600205</v>
          </cell>
        </row>
        <row r="1027">
          <cell r="A1027" t="str">
            <v>50600206</v>
          </cell>
        </row>
        <row r="1028">
          <cell r="A1028" t="str">
            <v>50600207</v>
          </cell>
        </row>
        <row r="1029">
          <cell r="A1029" t="str">
            <v>50600208</v>
          </cell>
        </row>
        <row r="1030">
          <cell r="A1030" t="str">
            <v>50600209</v>
          </cell>
        </row>
        <row r="1031">
          <cell r="A1031" t="str">
            <v>50600210</v>
          </cell>
        </row>
        <row r="1032">
          <cell r="A1032" t="str">
            <v>50600211</v>
          </cell>
        </row>
        <row r="1033">
          <cell r="A1033" t="str">
            <v>50600212</v>
          </cell>
        </row>
        <row r="1034">
          <cell r="A1034" t="str">
            <v>50600214</v>
          </cell>
        </row>
        <row r="1035">
          <cell r="A1035" t="str">
            <v>50600215</v>
          </cell>
        </row>
        <row r="1036">
          <cell r="A1036" t="str">
            <v>50600215</v>
          </cell>
        </row>
        <row r="1037">
          <cell r="A1037" t="str">
            <v>50600216</v>
          </cell>
        </row>
        <row r="1038">
          <cell r="A1038" t="str">
            <v>50600217</v>
          </cell>
        </row>
        <row r="1039">
          <cell r="A1039" t="str">
            <v>50600218</v>
          </cell>
        </row>
        <row r="1040">
          <cell r="A1040" t="str">
            <v>50600219</v>
          </cell>
        </row>
        <row r="1041">
          <cell r="A1041" t="str">
            <v>50600220</v>
          </cell>
        </row>
        <row r="1042">
          <cell r="A1042" t="str">
            <v>50600221</v>
          </cell>
        </row>
        <row r="1043">
          <cell r="A1043" t="str">
            <v>50600222</v>
          </cell>
        </row>
        <row r="1044">
          <cell r="A1044" t="str">
            <v>50600223</v>
          </cell>
        </row>
        <row r="1045">
          <cell r="A1045" t="str">
            <v>50600224</v>
          </cell>
        </row>
        <row r="1046">
          <cell r="A1046" t="str">
            <v>50600225</v>
          </cell>
        </row>
        <row r="1047">
          <cell r="A1047" t="str">
            <v>50600226</v>
          </cell>
        </row>
        <row r="1048">
          <cell r="A1048" t="str">
            <v>50600227</v>
          </cell>
        </row>
        <row r="1049">
          <cell r="A1049" t="str">
            <v>50600228</v>
          </cell>
        </row>
        <row r="1050">
          <cell r="A1050" t="str">
            <v>50600261</v>
          </cell>
        </row>
        <row r="1051">
          <cell r="A1051" t="str">
            <v>50600262</v>
          </cell>
        </row>
        <row r="1052">
          <cell r="A1052" t="str">
            <v>50600263</v>
          </cell>
        </row>
        <row r="1053">
          <cell r="A1053" t="str">
            <v>50600264</v>
          </cell>
        </row>
        <row r="1054">
          <cell r="A1054" t="str">
            <v>50600271</v>
          </cell>
        </row>
        <row r="1055">
          <cell r="A1055" t="str">
            <v>50600272</v>
          </cell>
        </row>
        <row r="1056">
          <cell r="A1056" t="str">
            <v>50600273</v>
          </cell>
        </row>
        <row r="1057">
          <cell r="A1057" t="str">
            <v>50600274</v>
          </cell>
        </row>
        <row r="1058">
          <cell r="A1058" t="str">
            <v>50600275</v>
          </cell>
        </row>
        <row r="1059">
          <cell r="A1059" t="str">
            <v>50600276</v>
          </cell>
        </row>
        <row r="1060">
          <cell r="A1060" t="str">
            <v>50600277</v>
          </cell>
        </row>
        <row r="1061">
          <cell r="A1061" t="str">
            <v>50600278</v>
          </cell>
        </row>
        <row r="1062">
          <cell r="A1062" t="str">
            <v>50600279</v>
          </cell>
        </row>
      </sheetData>
      <sheetData sheetId="10">
        <row r="3">
          <cell r="A3" t="str">
            <v>0000</v>
          </cell>
        </row>
        <row r="4">
          <cell r="A4" t="str">
            <v>0203</v>
          </cell>
        </row>
        <row r="5">
          <cell r="A5" t="str">
            <v>0240</v>
          </cell>
        </row>
        <row r="6">
          <cell r="A6" t="str">
            <v>0242</v>
          </cell>
        </row>
        <row r="7">
          <cell r="A7" t="str">
            <v>0243</v>
          </cell>
        </row>
        <row r="8">
          <cell r="A8" t="str">
            <v>0244</v>
          </cell>
        </row>
        <row r="9">
          <cell r="A9" t="str">
            <v>0245</v>
          </cell>
        </row>
        <row r="10">
          <cell r="A10" t="str">
            <v>0246</v>
          </cell>
        </row>
        <row r="11">
          <cell r="A11" t="str">
            <v>0247</v>
          </cell>
        </row>
        <row r="12">
          <cell r="A12" t="str">
            <v>0248</v>
          </cell>
        </row>
        <row r="13">
          <cell r="A13" t="str">
            <v>0249</v>
          </cell>
        </row>
        <row r="14">
          <cell r="A14" t="str">
            <v>0254</v>
          </cell>
        </row>
        <row r="15">
          <cell r="A15" t="str">
            <v>0269</v>
          </cell>
        </row>
        <row r="16">
          <cell r="A16" t="str">
            <v>0270</v>
          </cell>
        </row>
        <row r="17">
          <cell r="A17" t="str">
            <v>0271</v>
          </cell>
        </row>
        <row r="18">
          <cell r="A18" t="str">
            <v>0322</v>
          </cell>
        </row>
        <row r="19">
          <cell r="A19" t="str">
            <v>0801</v>
          </cell>
        </row>
        <row r="20">
          <cell r="A20" t="str">
            <v>0803</v>
          </cell>
        </row>
        <row r="21">
          <cell r="A21" t="str">
            <v>0804</v>
          </cell>
        </row>
        <row r="22">
          <cell r="A22" t="str">
            <v>0805</v>
          </cell>
        </row>
        <row r="23">
          <cell r="A23" t="str">
            <v>0806</v>
          </cell>
        </row>
        <row r="24">
          <cell r="A24" t="str">
            <v>0810</v>
          </cell>
        </row>
        <row r="25">
          <cell r="A25" t="str">
            <v>0811</v>
          </cell>
        </row>
        <row r="26">
          <cell r="A26" t="str">
            <v>0812</v>
          </cell>
        </row>
        <row r="27">
          <cell r="A27" t="str">
            <v>0813</v>
          </cell>
        </row>
        <row r="28">
          <cell r="A28" t="str">
            <v>0818</v>
          </cell>
        </row>
        <row r="29">
          <cell r="A29" t="str">
            <v>0820</v>
          </cell>
        </row>
        <row r="30">
          <cell r="A30" t="str">
            <v>0823</v>
          </cell>
        </row>
        <row r="31">
          <cell r="A31" t="str">
            <v>0824</v>
          </cell>
        </row>
        <row r="32">
          <cell r="A32" t="str">
            <v>0825</v>
          </cell>
        </row>
        <row r="33">
          <cell r="A33" t="str">
            <v>0828</v>
          </cell>
        </row>
        <row r="34">
          <cell r="A34" t="str">
            <v>0829</v>
          </cell>
        </row>
        <row r="35">
          <cell r="A35" t="str">
            <v>0830</v>
          </cell>
        </row>
        <row r="36">
          <cell r="A36" t="str">
            <v>0831</v>
          </cell>
        </row>
        <row r="37">
          <cell r="A37" t="str">
            <v>0832</v>
          </cell>
        </row>
        <row r="38">
          <cell r="A38" t="str">
            <v>1201</v>
          </cell>
        </row>
        <row r="39">
          <cell r="A39" t="str">
            <v>1202</v>
          </cell>
        </row>
        <row r="40">
          <cell r="A40" t="str">
            <v>1209</v>
          </cell>
        </row>
        <row r="41">
          <cell r="A41" t="str">
            <v>BH02</v>
          </cell>
        </row>
        <row r="42">
          <cell r="A42" t="str">
            <v>BH03</v>
          </cell>
        </row>
        <row r="43">
          <cell r="A43" t="str">
            <v>BH04</v>
          </cell>
        </row>
        <row r="44">
          <cell r="A44" t="str">
            <v>BU02</v>
          </cell>
        </row>
        <row r="45">
          <cell r="A45" t="str">
            <v>BW02</v>
          </cell>
        </row>
        <row r="46">
          <cell r="A46" t="str">
            <v>CF01</v>
          </cell>
        </row>
        <row r="47">
          <cell r="A47" t="str">
            <v>CN02</v>
          </cell>
        </row>
        <row r="48">
          <cell r="A48" t="str">
            <v>CN04</v>
          </cell>
        </row>
        <row r="49">
          <cell r="A49" t="str">
            <v>CR01</v>
          </cell>
        </row>
        <row r="50">
          <cell r="A50" t="str">
            <v>CR02</v>
          </cell>
        </row>
        <row r="51">
          <cell r="A51" t="str">
            <v>CU01</v>
          </cell>
        </row>
        <row r="52">
          <cell r="A52" t="str">
            <v>CU02</v>
          </cell>
        </row>
        <row r="53">
          <cell r="A53" t="str">
            <v>FL01</v>
          </cell>
        </row>
        <row r="54">
          <cell r="A54" t="str">
            <v>GD01</v>
          </cell>
        </row>
        <row r="55">
          <cell r="A55" t="str">
            <v>KB01</v>
          </cell>
        </row>
        <row r="56">
          <cell r="A56" t="str">
            <v>OL01</v>
          </cell>
        </row>
        <row r="57">
          <cell r="A57" t="str">
            <v>SC01</v>
          </cell>
        </row>
        <row r="58">
          <cell r="A58" t="str">
            <v>SC03</v>
          </cell>
        </row>
        <row r="59">
          <cell r="A59" t="str">
            <v>SC04</v>
          </cell>
        </row>
        <row r="60">
          <cell r="A60" t="str">
            <v>SC07</v>
          </cell>
        </row>
        <row r="61">
          <cell r="A61" t="str">
            <v>SC08</v>
          </cell>
        </row>
        <row r="62">
          <cell r="A62" t="str">
            <v>SC09</v>
          </cell>
        </row>
        <row r="63">
          <cell r="A63" t="str">
            <v>SC10</v>
          </cell>
        </row>
        <row r="64">
          <cell r="A64" t="str">
            <v>SC11</v>
          </cell>
        </row>
        <row r="65">
          <cell r="A65" t="str">
            <v>SH01</v>
          </cell>
        </row>
        <row r="66">
          <cell r="A66" t="str">
            <v>SH02</v>
          </cell>
        </row>
        <row r="67">
          <cell r="A67" t="str">
            <v>SH03</v>
          </cell>
        </row>
        <row r="68">
          <cell r="A68" t="str">
            <v>SH04</v>
          </cell>
        </row>
        <row r="69">
          <cell r="A69" t="str">
            <v>SH06</v>
          </cell>
        </row>
        <row r="70">
          <cell r="A70" t="str">
            <v>SH07</v>
          </cell>
        </row>
        <row r="71">
          <cell r="A71" t="str">
            <v>SP01</v>
          </cell>
        </row>
        <row r="72">
          <cell r="A72" t="str">
            <v>TC01</v>
          </cell>
        </row>
        <row r="73">
          <cell r="A73" t="str">
            <v>TR01</v>
          </cell>
        </row>
        <row r="74">
          <cell r="A74" t="str">
            <v>TR02</v>
          </cell>
        </row>
        <row r="75">
          <cell r="A75" t="str">
            <v>TR03</v>
          </cell>
        </row>
        <row r="76">
          <cell r="A76" t="str">
            <v>TR04</v>
          </cell>
        </row>
        <row r="77">
          <cell r="A77" t="str">
            <v>TR05</v>
          </cell>
        </row>
        <row r="78">
          <cell r="A78" t="str">
            <v>TR06</v>
          </cell>
        </row>
        <row r="79">
          <cell r="A79" t="str">
            <v>TR07</v>
          </cell>
        </row>
        <row r="80">
          <cell r="A80" t="str">
            <v>TR08</v>
          </cell>
        </row>
        <row r="81">
          <cell r="A81" t="str">
            <v>TR09</v>
          </cell>
        </row>
        <row r="82">
          <cell r="A82" t="str">
            <v>TR10</v>
          </cell>
        </row>
        <row r="83">
          <cell r="A83" t="str">
            <v>TR11</v>
          </cell>
        </row>
        <row r="84">
          <cell r="A84" t="str">
            <v>TR12</v>
          </cell>
        </row>
        <row r="85">
          <cell r="A85" t="str">
            <v>TR13</v>
          </cell>
        </row>
        <row r="86">
          <cell r="A86" t="str">
            <v>TR14</v>
          </cell>
        </row>
        <row r="87">
          <cell r="A87" t="str">
            <v>TR15</v>
          </cell>
        </row>
        <row r="88">
          <cell r="A88" t="str">
            <v>TR16</v>
          </cell>
        </row>
        <row r="89">
          <cell r="A89" t="str">
            <v>TR17</v>
          </cell>
        </row>
        <row r="90">
          <cell r="A90" t="str">
            <v>TR18</v>
          </cell>
        </row>
        <row r="91">
          <cell r="A91" t="str">
            <v>TR19</v>
          </cell>
        </row>
        <row r="92">
          <cell r="A92" t="str">
            <v>TR20</v>
          </cell>
        </row>
        <row r="93">
          <cell r="A93" t="str">
            <v>WD02</v>
          </cell>
        </row>
        <row r="94">
          <cell r="A94" t="str">
            <v>WD03</v>
          </cell>
        </row>
        <row r="95">
          <cell r="A95" t="str">
            <v>WD04</v>
          </cell>
        </row>
        <row r="96">
          <cell r="A96" t="str">
            <v>WD08</v>
          </cell>
        </row>
        <row r="97">
          <cell r="A97" t="str">
            <v>WD09</v>
          </cell>
        </row>
        <row r="98">
          <cell r="A98" t="str">
            <v>WD10</v>
          </cell>
        </row>
        <row r="99">
          <cell r="A99" t="str">
            <v>WD11</v>
          </cell>
        </row>
        <row r="100">
          <cell r="A100" t="str">
            <v>WL01</v>
          </cell>
        </row>
        <row r="101">
          <cell r="A101" t="str">
            <v>WT02</v>
          </cell>
        </row>
        <row r="102">
          <cell r="A102" t="str">
            <v>WT03</v>
          </cell>
        </row>
        <row r="103">
          <cell r="A103" t="str">
            <v>WT05</v>
          </cell>
        </row>
      </sheetData>
      <sheetData sheetId="11">
        <row r="3">
          <cell r="A3" t="str">
            <v>33</v>
          </cell>
        </row>
        <row r="4">
          <cell r="A4" t="str">
            <v>33</v>
          </cell>
        </row>
        <row r="5">
          <cell r="A5" t="str">
            <v>33</v>
          </cell>
        </row>
      </sheetData>
      <sheetData sheetId="12">
        <row r="3">
          <cell r="A3" t="str">
            <v>33</v>
          </cell>
        </row>
        <row r="4">
          <cell r="A4" t="str">
            <v>33</v>
          </cell>
        </row>
        <row r="5">
          <cell r="A5" t="str">
            <v>33</v>
          </cell>
        </row>
      </sheetData>
      <sheetData sheetId="13">
        <row r="3">
          <cell r="A3" t="str">
            <v>33</v>
          </cell>
        </row>
        <row r="4">
          <cell r="A4" t="str">
            <v>33</v>
          </cell>
        </row>
        <row r="5">
          <cell r="A5" t="str">
            <v>33</v>
          </cell>
        </row>
      </sheetData>
      <sheetData sheetId="14">
        <row r="3">
          <cell r="A3" t="str">
            <v>33</v>
          </cell>
        </row>
        <row r="4">
          <cell r="A4" t="str">
            <v>33</v>
          </cell>
        </row>
        <row r="5">
          <cell r="A5" t="str">
            <v>33</v>
          </cell>
        </row>
      </sheetData>
      <sheetData sheetId="15">
        <row r="3">
          <cell r="A3" t="str">
            <v>33</v>
          </cell>
        </row>
        <row r="4">
          <cell r="A4" t="str">
            <v>33</v>
          </cell>
        </row>
        <row r="5">
          <cell r="A5" t="str">
            <v>33</v>
          </cell>
        </row>
      </sheetData>
      <sheetData sheetId="16">
        <row r="3">
          <cell r="A3" t="str">
            <v>33</v>
          </cell>
        </row>
        <row r="4">
          <cell r="A4" t="str">
            <v>33</v>
          </cell>
        </row>
        <row r="5">
          <cell r="A5" t="str">
            <v>33</v>
          </cell>
        </row>
      </sheetData>
      <sheetData sheetId="17"/>
      <sheetData sheetId="18"/>
      <sheetData sheetId="19"/>
      <sheetData sheetId="20">
        <row r="3">
          <cell r="A3" t="str">
            <v>33</v>
          </cell>
        </row>
        <row r="4">
          <cell r="A4" t="str">
            <v>33</v>
          </cell>
        </row>
        <row r="5">
          <cell r="A5" t="str">
            <v>33</v>
          </cell>
        </row>
        <row r="6">
          <cell r="A6" t="str">
            <v>33</v>
          </cell>
        </row>
        <row r="7">
          <cell r="A7" t="str">
            <v>33</v>
          </cell>
        </row>
        <row r="8">
          <cell r="A8" t="str">
            <v>33</v>
          </cell>
        </row>
        <row r="9">
          <cell r="A9" t="str">
            <v>33</v>
          </cell>
        </row>
        <row r="10">
          <cell r="A10" t="str">
            <v>33</v>
          </cell>
        </row>
        <row r="11">
          <cell r="A11" t="str">
            <v>33</v>
          </cell>
        </row>
        <row r="12">
          <cell r="A12" t="str">
            <v>33</v>
          </cell>
        </row>
        <row r="13">
          <cell r="A13" t="str">
            <v>33</v>
          </cell>
        </row>
        <row r="14">
          <cell r="A14" t="str">
            <v>33</v>
          </cell>
        </row>
        <row r="15">
          <cell r="A15" t="str">
            <v>33</v>
          </cell>
        </row>
        <row r="16">
          <cell r="A16" t="str">
            <v>33</v>
          </cell>
        </row>
        <row r="17">
          <cell r="A17" t="str">
            <v>33</v>
          </cell>
        </row>
        <row r="18">
          <cell r="A18" t="str">
            <v>33</v>
          </cell>
        </row>
        <row r="19">
          <cell r="A19" t="str">
            <v>33</v>
          </cell>
        </row>
        <row r="20">
          <cell r="A20" t="str">
            <v>33</v>
          </cell>
        </row>
        <row r="21">
          <cell r="A21" t="str">
            <v>33</v>
          </cell>
        </row>
        <row r="22">
          <cell r="A22" t="str">
            <v>33</v>
          </cell>
        </row>
        <row r="23">
          <cell r="A23" t="str">
            <v>33</v>
          </cell>
        </row>
        <row r="24">
          <cell r="A24" t="str">
            <v>33</v>
          </cell>
        </row>
        <row r="25">
          <cell r="A25" t="str">
            <v>33</v>
          </cell>
        </row>
        <row r="26">
          <cell r="A26" t="str">
            <v>33</v>
          </cell>
        </row>
        <row r="27">
          <cell r="A27" t="str">
            <v>33</v>
          </cell>
        </row>
        <row r="28">
          <cell r="A28" t="str">
            <v>33</v>
          </cell>
        </row>
        <row r="29">
          <cell r="A29" t="str">
            <v>33</v>
          </cell>
        </row>
        <row r="30">
          <cell r="A30" t="str">
            <v>33</v>
          </cell>
        </row>
        <row r="31">
          <cell r="A31" t="str">
            <v>33</v>
          </cell>
        </row>
        <row r="32">
          <cell r="A32" t="str">
            <v>33</v>
          </cell>
        </row>
        <row r="33">
          <cell r="A33" t="str">
            <v>33</v>
          </cell>
        </row>
        <row r="34">
          <cell r="A34" t="str">
            <v>33</v>
          </cell>
        </row>
        <row r="35">
          <cell r="A35" t="str">
            <v>33</v>
          </cell>
        </row>
        <row r="36">
          <cell r="A36" t="str">
            <v>33</v>
          </cell>
        </row>
        <row r="37">
          <cell r="A37" t="str">
            <v>33</v>
          </cell>
        </row>
        <row r="38">
          <cell r="A38" t="str">
            <v>33</v>
          </cell>
        </row>
        <row r="39">
          <cell r="A39" t="str">
            <v>33</v>
          </cell>
        </row>
        <row r="40">
          <cell r="A40" t="str">
            <v>33</v>
          </cell>
        </row>
        <row r="41">
          <cell r="A41" t="str">
            <v>33</v>
          </cell>
        </row>
        <row r="42">
          <cell r="A42" t="str">
            <v>33</v>
          </cell>
        </row>
        <row r="43">
          <cell r="A43" t="str">
            <v>33</v>
          </cell>
        </row>
        <row r="44">
          <cell r="A44" t="str">
            <v>33</v>
          </cell>
        </row>
        <row r="45">
          <cell r="A45" t="str">
            <v>33</v>
          </cell>
        </row>
        <row r="46">
          <cell r="A46" t="str">
            <v>33</v>
          </cell>
        </row>
        <row r="47">
          <cell r="A47" t="str">
            <v>33</v>
          </cell>
        </row>
        <row r="48">
          <cell r="A48" t="str">
            <v>33</v>
          </cell>
        </row>
        <row r="49">
          <cell r="A49" t="str">
            <v>33</v>
          </cell>
        </row>
        <row r="50">
          <cell r="A50" t="str">
            <v>33</v>
          </cell>
        </row>
        <row r="51">
          <cell r="A51" t="str">
            <v>33</v>
          </cell>
        </row>
        <row r="52">
          <cell r="A52" t="str">
            <v>33</v>
          </cell>
        </row>
        <row r="53">
          <cell r="A53" t="str">
            <v>33</v>
          </cell>
        </row>
        <row r="54">
          <cell r="A54" t="str">
            <v>33</v>
          </cell>
        </row>
        <row r="55">
          <cell r="A55" t="str">
            <v>33</v>
          </cell>
        </row>
        <row r="56">
          <cell r="A56" t="str">
            <v>33</v>
          </cell>
        </row>
        <row r="57">
          <cell r="A57" t="str">
            <v>33</v>
          </cell>
        </row>
        <row r="58">
          <cell r="A58" t="str">
            <v>33</v>
          </cell>
        </row>
        <row r="59">
          <cell r="A59" t="str">
            <v>33</v>
          </cell>
        </row>
        <row r="60">
          <cell r="A60" t="str">
            <v>33</v>
          </cell>
        </row>
        <row r="61">
          <cell r="A61" t="str">
            <v>33</v>
          </cell>
        </row>
        <row r="62">
          <cell r="A62" t="str">
            <v>33</v>
          </cell>
        </row>
        <row r="63">
          <cell r="A63" t="str">
            <v>33</v>
          </cell>
        </row>
        <row r="64">
          <cell r="A64" t="str">
            <v>33</v>
          </cell>
        </row>
        <row r="65">
          <cell r="A65" t="str">
            <v>33</v>
          </cell>
        </row>
        <row r="66">
          <cell r="A66" t="str">
            <v>33</v>
          </cell>
        </row>
        <row r="67">
          <cell r="A67" t="str">
            <v>33</v>
          </cell>
        </row>
        <row r="68">
          <cell r="A68" t="str">
            <v>33</v>
          </cell>
        </row>
        <row r="69">
          <cell r="A69" t="str">
            <v>33</v>
          </cell>
        </row>
      </sheetData>
      <sheetData sheetId="21">
        <row r="4">
          <cell r="A4" t="str">
            <v>01011716999</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Page link to Sum PRM"/>
      <sheetName val="Link to Sum BOD"/>
      <sheetName val="Summ BOD _ CBM"/>
      <sheetName val="Summ PRM"/>
      <sheetName val="Summ TOTAL"/>
      <sheetName val="Coal Quality"/>
      <sheetName val="ITM Outlook link to Coal qty"/>
      <sheetName val="3_1_IMM Prod"/>
      <sheetName val="3_2_IMM Inv"/>
      <sheetName val="4_1_TM Mine"/>
      <sheetName val="4_2_TM mine inv"/>
      <sheetName val="5_1_EMB Prod"/>
      <sheetName val="5_2_EMB Inv"/>
      <sheetName val="6_1_ TCM Prod"/>
      <sheetName val="6_2 TCM Inv"/>
      <sheetName val="7_1_BE Prod"/>
      <sheetName val="7_2_BE Inv"/>
      <sheetName val="8_1 JBG Prod"/>
      <sheetName val="8_2 JBG Inv"/>
      <sheetName val="2013 BOD Report Act. AUG"/>
      <sheetName val="Assumptions"/>
      <sheetName val="SUMDRILL_PRE"/>
    </sheetNames>
    <sheetDataSet>
      <sheetData sheetId="0"/>
      <sheetData sheetId="1"/>
      <sheetData sheetId="2">
        <row r="7">
          <cell r="Q7">
            <v>343776.34713497089</v>
          </cell>
        </row>
      </sheetData>
      <sheetData sheetId="3">
        <row r="3">
          <cell r="C3">
            <v>41529</v>
          </cell>
        </row>
        <row r="6">
          <cell r="B6">
            <v>1</v>
          </cell>
          <cell r="Q6" t="str">
            <v>APRILPlan</v>
          </cell>
          <cell r="R6" t="str">
            <v>APRILActual</v>
          </cell>
          <cell r="T6" t="str">
            <v>MAYPlan</v>
          </cell>
          <cell r="U6" t="str">
            <v>MAYActual</v>
          </cell>
          <cell r="W6" t="str">
            <v>JUNEPlan</v>
          </cell>
          <cell r="X6" t="str">
            <v>JUNEActual</v>
          </cell>
          <cell r="Z6" t="str">
            <v>Q2Plan</v>
          </cell>
          <cell r="AA6" t="str">
            <v>Q2Actual</v>
          </cell>
          <cell r="AI6" t="str">
            <v>AUGPlan</v>
          </cell>
          <cell r="AJ6" t="str">
            <v>AUGActual</v>
          </cell>
          <cell r="AL6" t="str">
            <v>Jan-AugPlan</v>
          </cell>
          <cell r="AM6" t="str">
            <v>Jan-AugActual</v>
          </cell>
          <cell r="AO6" t="str">
            <v>SEPPlan</v>
          </cell>
          <cell r="AP6" t="str">
            <v>SEPEst.</v>
          </cell>
          <cell r="AR6" t="str">
            <v>Jan-SepPlan</v>
          </cell>
          <cell r="AS6" t="str">
            <v>Jan-SepEst.</v>
          </cell>
          <cell r="BM6" t="str">
            <v>YTD 2013Plan</v>
          </cell>
          <cell r="BN6" t="str">
            <v>YTD 2013Est.</v>
          </cell>
        </row>
        <row r="7">
          <cell r="B7">
            <v>2</v>
          </cell>
          <cell r="C7" t="str">
            <v>OB Removal</v>
          </cell>
          <cell r="D7" t="str">
            <v>KBCM</v>
          </cell>
          <cell r="E7">
            <v>27278.190601945582</v>
          </cell>
          <cell r="F7">
            <v>28973.207270868661</v>
          </cell>
          <cell r="G7">
            <v>6.2138163548215113</v>
          </cell>
          <cell r="H7">
            <v>26293.565956464106</v>
          </cell>
          <cell r="I7">
            <v>26272.130392036117</v>
          </cell>
          <cell r="J7">
            <v>-8.1523991319707806E-2</v>
          </cell>
          <cell r="K7">
            <v>28630.151390493658</v>
          </cell>
          <cell r="L7">
            <v>31608.847429615806</v>
          </cell>
          <cell r="M7">
            <v>10.404052701276292</v>
          </cell>
          <cell r="N7">
            <v>82201.907948903347</v>
          </cell>
          <cell r="O7">
            <v>86854.18509252058</v>
          </cell>
          <cell r="P7">
            <v>5.6595731896017378</v>
          </cell>
          <cell r="Q7">
            <v>26945.350549144521</v>
          </cell>
          <cell r="R7">
            <v>26703.02969280769</v>
          </cell>
          <cell r="S7">
            <v>-0.89930489453040352</v>
          </cell>
          <cell r="T7">
            <v>29251.265633195741</v>
          </cell>
          <cell r="U7">
            <v>28868.685281175611</v>
          </cell>
          <cell r="V7">
            <v>-1.3079104228090535</v>
          </cell>
          <cell r="W7">
            <v>29472.78116395804</v>
          </cell>
          <cell r="X7">
            <v>31908.316602958519</v>
          </cell>
          <cell r="Y7">
            <v>8.2636770023552124</v>
          </cell>
          <cell r="Z7">
            <v>85669.397346298312</v>
          </cell>
          <cell r="AA7">
            <v>87480.031576941823</v>
          </cell>
          <cell r="AB7">
            <v>2.1135134443918751</v>
          </cell>
          <cell r="AC7">
            <v>167871.30529520166</v>
          </cell>
          <cell r="AD7">
            <v>174334.21666946242</v>
          </cell>
          <cell r="AE7">
            <v>3.8499202486665189</v>
          </cell>
          <cell r="AF7">
            <v>28686.084162126135</v>
          </cell>
          <cell r="AG7">
            <v>31802.093480033396</v>
          </cell>
          <cell r="AH7">
            <v>10.86244222214647</v>
          </cell>
          <cell r="AI7">
            <v>26643.190895209595</v>
          </cell>
          <cell r="AJ7">
            <v>29058.876711109191</v>
          </cell>
          <cell r="AK7">
            <v>9.0668036925484508</v>
          </cell>
          <cell r="AL7">
            <v>223200.58035253742</v>
          </cell>
          <cell r="AM7">
            <v>235195.18686060503</v>
          </cell>
          <cell r="AN7">
            <v>5.3739136740247488</v>
          </cell>
          <cell r="AO7">
            <v>27992.629449503424</v>
          </cell>
          <cell r="AP7">
            <v>29266.175245141592</v>
          </cell>
          <cell r="AQ7">
            <v>4.5495754442631</v>
          </cell>
          <cell r="AR7">
            <v>251193.20980204083</v>
          </cell>
          <cell r="AS7">
            <v>264461.36210574664</v>
          </cell>
          <cell r="AT7">
            <v>5.2820505435485732</v>
          </cell>
          <cell r="AU7">
            <v>83321.904506839157</v>
          </cell>
          <cell r="AV7">
            <v>90127.145436284176</v>
          </cell>
          <cell r="AW7">
            <v>8.1674092421716509</v>
          </cell>
          <cell r="AX7">
            <v>27818.682529231177</v>
          </cell>
          <cell r="AY7">
            <v>27837.520493453172</v>
          </cell>
          <cell r="AZ7">
            <v>6.7716953174186967E-2</v>
          </cell>
          <cell r="BA7">
            <v>26025.284528931683</v>
          </cell>
          <cell r="BB7">
            <v>26483.307923918179</v>
          </cell>
          <cell r="BC7">
            <v>1.7599169549033071</v>
          </cell>
          <cell r="BD7">
            <v>24322.827863343529</v>
          </cell>
          <cell r="BE7">
            <v>24994.156611852934</v>
          </cell>
          <cell r="BF7">
            <v>2.7600768803743869</v>
          </cell>
          <cell r="BG7">
            <v>78166.794921506385</v>
          </cell>
          <cell r="BH7">
            <v>79314.985029224277</v>
          </cell>
          <cell r="BI7">
            <v>1.4688975144380456</v>
          </cell>
          <cell r="BJ7">
            <v>161488.69942834557</v>
          </cell>
          <cell r="BK7">
            <v>169442.13046550847</v>
          </cell>
          <cell r="BL7">
            <v>4.9250697202449931</v>
          </cell>
          <cell r="BM7">
            <v>329360.00472354732</v>
          </cell>
          <cell r="BN7">
            <v>343776.34713497089</v>
          </cell>
          <cell r="BO7">
            <v>4.3770774242987143</v>
          </cell>
        </row>
        <row r="8">
          <cell r="B8">
            <v>3</v>
          </cell>
          <cell r="C8" t="str">
            <v>ROM production</v>
          </cell>
          <cell r="D8" t="str">
            <v>KTON</v>
          </cell>
          <cell r="E8">
            <v>2132.4107828626084</v>
          </cell>
          <cell r="F8">
            <v>2467.1660000200554</v>
          </cell>
          <cell r="G8">
            <v>15.69843952430508</v>
          </cell>
          <cell r="H8">
            <v>2108.3476208864668</v>
          </cell>
          <cell r="I8">
            <v>2151.7533986956073</v>
          </cell>
          <cell r="J8">
            <v>2.0587581184022365</v>
          </cell>
          <cell r="K8">
            <v>2270.6287955120151</v>
          </cell>
          <cell r="L8">
            <v>2497.5432607641483</v>
          </cell>
          <cell r="M8">
            <v>9.9934637357122522</v>
          </cell>
          <cell r="N8">
            <v>6511.3871992610902</v>
          </cell>
          <cell r="O8">
            <v>7116.462659479811</v>
          </cell>
          <cell r="P8">
            <v>9.2925737896125202</v>
          </cell>
          <cell r="Q8">
            <v>2251.0031165846449</v>
          </cell>
          <cell r="R8">
            <v>2149.5465810047676</v>
          </cell>
          <cell r="S8">
            <v>-4.5071699293696721</v>
          </cell>
          <cell r="T8">
            <v>2344.0898076511089</v>
          </cell>
          <cell r="U8">
            <v>2228.261442268682</v>
          </cell>
          <cell r="V8">
            <v>-4.9412938448161468</v>
          </cell>
          <cell r="W8">
            <v>2547.6172308626383</v>
          </cell>
          <cell r="X8">
            <v>2668.7597400623695</v>
          </cell>
          <cell r="Y8">
            <v>4.7551299203103445</v>
          </cell>
          <cell r="Z8">
            <v>7142.7101550983916</v>
          </cell>
          <cell r="AA8">
            <v>7046.56776333582</v>
          </cell>
          <cell r="AB8">
            <v>-1.3460211834851814</v>
          </cell>
          <cell r="AC8">
            <v>13654.097354359481</v>
          </cell>
          <cell r="AD8">
            <v>14163.030422815633</v>
          </cell>
          <cell r="AE8">
            <v>3.7273285465015356</v>
          </cell>
          <cell r="AF8">
            <v>2550.2387993604348</v>
          </cell>
          <cell r="AG8">
            <v>2589.3776998114904</v>
          </cell>
          <cell r="AH8">
            <v>1.5347151200456655</v>
          </cell>
          <cell r="AI8">
            <v>2556.2349672304244</v>
          </cell>
          <cell r="AJ8">
            <v>2478.8746222516952</v>
          </cell>
          <cell r="AK8">
            <v>-3.0263393612264839</v>
          </cell>
          <cell r="AL8">
            <v>18760.571120950342</v>
          </cell>
          <cell r="AM8">
            <v>19231.282744878816</v>
          </cell>
          <cell r="AN8">
            <v>2.509047410623972</v>
          </cell>
          <cell r="AO8">
            <v>2606.0293066973863</v>
          </cell>
          <cell r="AP8">
            <v>2556.7801543373903</v>
          </cell>
          <cell r="AQ8">
            <v>-1.8898157527786736</v>
          </cell>
          <cell r="AR8">
            <v>21366.600427647725</v>
          </cell>
          <cell r="AS8">
            <v>21788.062899216206</v>
          </cell>
          <cell r="AT8">
            <v>1.9725293829294479</v>
          </cell>
          <cell r="AU8">
            <v>7712.503073288246</v>
          </cell>
          <cell r="AV8">
            <v>7625.0324764005754</v>
          </cell>
          <cell r="AW8">
            <v>-1.1341401884249396</v>
          </cell>
          <cell r="AX8">
            <v>2592.9112408951523</v>
          </cell>
          <cell r="AY8">
            <v>2644.5799471964419</v>
          </cell>
          <cell r="AZ8">
            <v>1.9926908984147094</v>
          </cell>
          <cell r="BA8">
            <v>2566.3489765986624</v>
          </cell>
          <cell r="BB8">
            <v>2654.7223810484538</v>
          </cell>
          <cell r="BC8">
            <v>3.4435458799885459</v>
          </cell>
          <cell r="BD8">
            <v>2476.9469653167603</v>
          </cell>
          <cell r="BE8">
            <v>2609.3016728972648</v>
          </cell>
          <cell r="BF8">
            <v>5.3434615045776139</v>
          </cell>
          <cell r="BG8">
            <v>7636.2071828105754</v>
          </cell>
          <cell r="BH8">
            <v>7908.6040011421601</v>
          </cell>
          <cell r="BI8">
            <v>3.5671742765801504</v>
          </cell>
          <cell r="BJ8">
            <v>15348.710256098819</v>
          </cell>
          <cell r="BK8">
            <v>15533.636477542737</v>
          </cell>
          <cell r="BL8">
            <v>1.2048323172328963</v>
          </cell>
          <cell r="BM8">
            <v>29002.807610458301</v>
          </cell>
          <cell r="BN8">
            <v>29696.66690035837</v>
          </cell>
          <cell r="BO8">
            <v>2.3923866241482967</v>
          </cell>
        </row>
        <row r="9">
          <cell r="B9">
            <v>4</v>
          </cell>
          <cell r="C9" t="str">
            <v>F/C production</v>
          </cell>
          <cell r="D9" t="str">
            <v>KTON</v>
          </cell>
          <cell r="E9">
            <v>2099.0251096036873</v>
          </cell>
          <cell r="F9">
            <v>2410.8120486599996</v>
          </cell>
          <cell r="G9">
            <v>14.853892772877797</v>
          </cell>
          <cell r="H9">
            <v>2123.0867035444171</v>
          </cell>
          <cell r="I9">
            <v>2163.0777090000001</v>
          </cell>
          <cell r="J9">
            <v>1.8836256375596667</v>
          </cell>
          <cell r="K9">
            <v>2137.3224204522671</v>
          </cell>
          <cell r="L9">
            <v>2449.6277800000003</v>
          </cell>
          <cell r="M9">
            <v>14.611990992058555</v>
          </cell>
          <cell r="N9">
            <v>6359.434233600372</v>
          </cell>
          <cell r="O9">
            <v>7023.51753766</v>
          </cell>
          <cell r="P9">
            <v>10.442490316998837</v>
          </cell>
          <cell r="Q9">
            <v>2245.8376535080274</v>
          </cell>
          <cell r="R9">
            <v>2168.9603390000007</v>
          </cell>
          <cell r="S9">
            <v>-3.4231020389182363</v>
          </cell>
          <cell r="T9">
            <v>2349.7656306430554</v>
          </cell>
          <cell r="U9">
            <v>2239.8315409999996</v>
          </cell>
          <cell r="V9">
            <v>-4.6785129635660896</v>
          </cell>
          <cell r="W9">
            <v>2433.5193182240073</v>
          </cell>
          <cell r="X9">
            <v>2743.3074969999998</v>
          </cell>
          <cell r="Y9">
            <v>12.730048060685922</v>
          </cell>
          <cell r="Z9">
            <v>7029.1226023750896</v>
          </cell>
          <cell r="AA9">
            <v>7152.0993769999995</v>
          </cell>
          <cell r="AB9">
            <v>1.7495323610283446</v>
          </cell>
          <cell r="AC9">
            <v>13388.556835975462</v>
          </cell>
          <cell r="AD9">
            <v>14175.61691466</v>
          </cell>
          <cell r="AE9">
            <v>5.8786028122888077</v>
          </cell>
          <cell r="AF9">
            <v>2480.0150012873728</v>
          </cell>
          <cell r="AG9">
            <v>2586.7136780000005</v>
          </cell>
          <cell r="AH9">
            <v>4.3023399720259992</v>
          </cell>
          <cell r="AI9">
            <v>2477.7490605593871</v>
          </cell>
          <cell r="AJ9">
            <v>2462.3939920000003</v>
          </cell>
          <cell r="AK9">
            <v>-0.6197184696306659</v>
          </cell>
          <cell r="AL9">
            <v>18346.320897822221</v>
          </cell>
          <cell r="AM9">
            <v>19224.724584660002</v>
          </cell>
          <cell r="AN9">
            <v>4.7879010278406859</v>
          </cell>
          <cell r="AO9">
            <v>2554.9299412374994</v>
          </cell>
          <cell r="AP9">
            <v>2617.3275100000001</v>
          </cell>
          <cell r="AQ9">
            <v>2.4422418695472308</v>
          </cell>
          <cell r="AR9">
            <v>20901.250839059718</v>
          </cell>
          <cell r="AS9">
            <v>21842.052094660001</v>
          </cell>
          <cell r="AT9">
            <v>4.5011720247964213</v>
          </cell>
          <cell r="AU9">
            <v>7512.6940030842597</v>
          </cell>
          <cell r="AV9">
            <v>7666.4351800000013</v>
          </cell>
          <cell r="AW9">
            <v>2.0464187261270683</v>
          </cell>
          <cell r="AX9">
            <v>2553.1428016773098</v>
          </cell>
          <cell r="AY9">
            <v>2587.332396873308</v>
          </cell>
          <cell r="AZ9">
            <v>1.3391180146107398</v>
          </cell>
          <cell r="BA9">
            <v>2550.5319285217956</v>
          </cell>
          <cell r="BB9">
            <v>2594.2757120782298</v>
          </cell>
          <cell r="BC9">
            <v>1.7150847267294032</v>
          </cell>
          <cell r="BD9">
            <v>2487.4003385509059</v>
          </cell>
          <cell r="BE9">
            <v>2541.2747444484621</v>
          </cell>
          <cell r="BF9">
            <v>2.1658920384702554</v>
          </cell>
          <cell r="BG9">
            <v>7591.0750687500113</v>
          </cell>
          <cell r="BH9">
            <v>7722.8828534000004</v>
          </cell>
          <cell r="BI9">
            <v>1.7363520114904267</v>
          </cell>
          <cell r="BJ9">
            <v>15103.769071834271</v>
          </cell>
          <cell r="BK9">
            <v>15389.318033399999</v>
          </cell>
          <cell r="BL9">
            <v>1.8905808226254188</v>
          </cell>
          <cell r="BM9">
            <v>28492.325907809729</v>
          </cell>
          <cell r="BN9">
            <v>29564.934948059999</v>
          </cell>
          <cell r="BO9">
            <v>3.764554160024784</v>
          </cell>
        </row>
        <row r="10">
          <cell r="B10">
            <v>5</v>
          </cell>
          <cell r="C10" t="str">
            <v>Wasplant</v>
          </cell>
          <cell r="D10" t="str">
            <v>KTON</v>
          </cell>
          <cell r="E10">
            <v>30</v>
          </cell>
          <cell r="F10">
            <v>24.057352999999999</v>
          </cell>
          <cell r="G10">
            <v>-19.808823333333336</v>
          </cell>
          <cell r="H10">
            <v>30</v>
          </cell>
          <cell r="I10">
            <v>24.131049999999998</v>
          </cell>
          <cell r="J10">
            <v>-19.563166666666675</v>
          </cell>
          <cell r="K10">
            <v>30</v>
          </cell>
          <cell r="L10">
            <v>24.318576</v>
          </cell>
          <cell r="M10">
            <v>-18.938079999999999</v>
          </cell>
          <cell r="N10">
            <v>90</v>
          </cell>
          <cell r="O10">
            <v>72.506979000000001</v>
          </cell>
          <cell r="P10">
            <v>-19.436689999999999</v>
          </cell>
          <cell r="Q10">
            <v>30</v>
          </cell>
          <cell r="R10">
            <v>27.651539999999997</v>
          </cell>
          <cell r="S10">
            <v>-7.8282000000000105</v>
          </cell>
          <cell r="T10">
            <v>30</v>
          </cell>
          <cell r="U10">
            <v>27.339660000000002</v>
          </cell>
          <cell r="V10">
            <v>-8.8677999999999937</v>
          </cell>
          <cell r="W10">
            <v>30</v>
          </cell>
          <cell r="X10">
            <v>20.173628999999998</v>
          </cell>
          <cell r="Y10">
            <v>-32.754570000000008</v>
          </cell>
          <cell r="Z10">
            <v>90</v>
          </cell>
          <cell r="AA10">
            <v>75.164828999999997</v>
          </cell>
          <cell r="AB10">
            <v>-16.483523333333334</v>
          </cell>
          <cell r="AC10">
            <v>180</v>
          </cell>
          <cell r="AD10">
            <v>147.671808</v>
          </cell>
          <cell r="AE10">
            <v>-17.960106666666668</v>
          </cell>
          <cell r="AF10">
            <v>30</v>
          </cell>
          <cell r="AG10">
            <v>25.899820999999999</v>
          </cell>
          <cell r="AH10">
            <v>-13.667263333333334</v>
          </cell>
          <cell r="AI10">
            <v>30</v>
          </cell>
          <cell r="AJ10">
            <v>18.464399999999994</v>
          </cell>
          <cell r="AK10">
            <v>-38.452000000000019</v>
          </cell>
          <cell r="AL10">
            <v>240</v>
          </cell>
          <cell r="AM10">
            <v>192.03602899999996</v>
          </cell>
          <cell r="AN10">
            <v>-19.984987916666686</v>
          </cell>
          <cell r="AO10">
            <v>30</v>
          </cell>
          <cell r="AP10">
            <v>25</v>
          </cell>
          <cell r="AQ10">
            <v>-16.666666666666664</v>
          </cell>
          <cell r="AR10">
            <v>270</v>
          </cell>
          <cell r="AS10">
            <v>217.03602899999996</v>
          </cell>
          <cell r="AT10">
            <v>-19.616285555555571</v>
          </cell>
          <cell r="AU10">
            <v>90</v>
          </cell>
          <cell r="AV10">
            <v>69.364220999999986</v>
          </cell>
          <cell r="AW10">
            <v>-22.928643333333348</v>
          </cell>
          <cell r="AX10">
            <v>30</v>
          </cell>
          <cell r="AY10">
            <v>30</v>
          </cell>
          <cell r="AZ10">
            <v>0</v>
          </cell>
          <cell r="BA10">
            <v>30</v>
          </cell>
          <cell r="BB10">
            <v>30</v>
          </cell>
          <cell r="BC10">
            <v>0</v>
          </cell>
          <cell r="BD10">
            <v>30</v>
          </cell>
          <cell r="BE10">
            <v>30</v>
          </cell>
          <cell r="BF10">
            <v>0</v>
          </cell>
          <cell r="BG10">
            <v>90</v>
          </cell>
          <cell r="BH10">
            <v>90</v>
          </cell>
          <cell r="BI10">
            <v>0</v>
          </cell>
          <cell r="BJ10">
            <v>180</v>
          </cell>
          <cell r="BK10">
            <v>159.36422099999999</v>
          </cell>
          <cell r="BL10">
            <v>-11.464321666666674</v>
          </cell>
          <cell r="BM10">
            <v>360</v>
          </cell>
          <cell r="BN10">
            <v>307.03602899999998</v>
          </cell>
          <cell r="BO10">
            <v>-14.712214166666671</v>
          </cell>
        </row>
        <row r="11">
          <cell r="B11">
            <v>6</v>
          </cell>
          <cell r="C11" t="str">
            <v>Total FC + WP</v>
          </cell>
          <cell r="D11" t="str">
            <v>KTON</v>
          </cell>
          <cell r="E11">
            <v>2129.0251096036873</v>
          </cell>
          <cell r="F11">
            <v>2434.8694016599998</v>
          </cell>
          <cell r="G11">
            <v>14.365461951420791</v>
          </cell>
          <cell r="H11">
            <v>2153.0867035444171</v>
          </cell>
          <cell r="I11">
            <v>2187.2087590000001</v>
          </cell>
          <cell r="J11">
            <v>1.584797091515691</v>
          </cell>
          <cell r="K11">
            <v>2167.3224204522671</v>
          </cell>
          <cell r="L11">
            <v>2473.9463560000004</v>
          </cell>
          <cell r="M11">
            <v>14.147592100475217</v>
          </cell>
          <cell r="N11">
            <v>6449.434233600372</v>
          </cell>
          <cell r="O11">
            <v>7096.0245166599998</v>
          </cell>
          <cell r="P11">
            <v>10.025534948337187</v>
          </cell>
          <cell r="Q11">
            <v>2275.8376535080274</v>
          </cell>
          <cell r="R11">
            <v>2196.6118790000005</v>
          </cell>
          <cell r="S11">
            <v>-3.4811698622661646</v>
          </cell>
          <cell r="T11">
            <v>2379.7656306430554</v>
          </cell>
          <cell r="U11">
            <v>2267.1712009999997</v>
          </cell>
          <cell r="V11">
            <v>-4.7313243032521104</v>
          </cell>
          <cell r="W11">
            <v>2463.5193182240073</v>
          </cell>
          <cell r="X11">
            <v>2763.4811259999997</v>
          </cell>
          <cell r="Y11">
            <v>12.176150012586055</v>
          </cell>
          <cell r="Z11">
            <v>7119.1226023750896</v>
          </cell>
          <cell r="AA11">
            <v>7227.2642059999998</v>
          </cell>
          <cell r="AB11">
            <v>1.5190299376053993</v>
          </cell>
          <cell r="AC11">
            <v>13568.556835975462</v>
          </cell>
          <cell r="AD11">
            <v>14323.28872266</v>
          </cell>
          <cell r="AE11">
            <v>5.5623593268478899</v>
          </cell>
          <cell r="AF11">
            <v>2510.0150012873728</v>
          </cell>
          <cell r="AG11">
            <v>2612.6134990000005</v>
          </cell>
          <cell r="AH11">
            <v>4.0875651205273877</v>
          </cell>
          <cell r="AI11">
            <v>2507.7490605593871</v>
          </cell>
          <cell r="AJ11">
            <v>2480.8583920000001</v>
          </cell>
          <cell r="AK11">
            <v>-1.0723030060028682</v>
          </cell>
          <cell r="AL11">
            <v>18586.320897822221</v>
          </cell>
          <cell r="AM11">
            <v>19416.760613660001</v>
          </cell>
          <cell r="AN11">
            <v>4.4680155927743783</v>
          </cell>
          <cell r="AO11">
            <v>2584.9299412374994</v>
          </cell>
          <cell r="AP11">
            <v>2642.3275100000001</v>
          </cell>
          <cell r="AQ11">
            <v>2.2204690288442546</v>
          </cell>
          <cell r="AR11">
            <v>21171.250839059718</v>
          </cell>
          <cell r="AS11">
            <v>22059.08812366</v>
          </cell>
          <cell r="AT11">
            <v>4.1935986274475301</v>
          </cell>
          <cell r="AU11">
            <v>7602.6940030842597</v>
          </cell>
          <cell r="AV11">
            <v>7735.7994010000011</v>
          </cell>
          <cell r="AW11">
            <v>1.7507662134204429</v>
          </cell>
          <cell r="AX11">
            <v>2583.1428016773098</v>
          </cell>
          <cell r="AY11">
            <v>2617.332396873308</v>
          </cell>
          <cell r="AZ11">
            <v>1.3235658196595987</v>
          </cell>
          <cell r="BA11">
            <v>2580.5319285217956</v>
          </cell>
          <cell r="BB11">
            <v>2624.2757120782298</v>
          </cell>
          <cell r="BC11">
            <v>1.6951459919153928</v>
          </cell>
          <cell r="BD11">
            <v>2517.4003385509059</v>
          </cell>
          <cell r="BE11">
            <v>2571.2747444484621</v>
          </cell>
          <cell r="BF11">
            <v>2.1400809824538292</v>
          </cell>
          <cell r="BG11">
            <v>7681.0750687500113</v>
          </cell>
          <cell r="BH11">
            <v>7812.8828534000004</v>
          </cell>
          <cell r="BI11">
            <v>1.7160069843118848</v>
          </cell>
          <cell r="BJ11">
            <v>15283.769071834271</v>
          </cell>
          <cell r="BK11">
            <v>15548.682254399999</v>
          </cell>
          <cell r="BL11">
            <v>1.7332974694960788</v>
          </cell>
          <cell r="BM11">
            <v>28852.325907809729</v>
          </cell>
          <cell r="BN11">
            <v>29871.970977059998</v>
          </cell>
          <cell r="BO11">
            <v>3.5340134189121732</v>
          </cell>
        </row>
        <row r="12">
          <cell r="B12">
            <v>7</v>
          </cell>
          <cell r="C12" t="str">
            <v>Stripping Ratio</v>
          </cell>
          <cell r="D12" t="str">
            <v>OB: F/C</v>
          </cell>
          <cell r="E12">
            <v>12.995647587606001</v>
          </cell>
          <cell r="F12">
            <v>12.018028235329595</v>
          </cell>
          <cell r="G12">
            <v>-7.5226674599022321</v>
          </cell>
          <cell r="H12">
            <v>12.38459357904128</v>
          </cell>
          <cell r="I12">
            <v>12.145717318765136</v>
          </cell>
          <cell r="J12">
            <v>-1.9288179200357347</v>
          </cell>
          <cell r="K12">
            <v>13.395335732470063</v>
          </cell>
          <cell r="L12">
            <v>12.903530768097268</v>
          </cell>
          <cell r="M12">
            <v>-3.6714642633455488</v>
          </cell>
          <cell r="N12">
            <v>12.925978149846362</v>
          </cell>
          <cell r="O12">
            <v>12.366194663401876</v>
          </cell>
          <cell r="P12">
            <v>-4.3306856932226792</v>
          </cell>
          <cell r="Q12">
            <v>11.997906663936966</v>
          </cell>
          <cell r="R12">
            <v>12.311442128591029</v>
          </cell>
          <cell r="S12">
            <v>2.6132514065681174</v>
          </cell>
          <cell r="T12">
            <v>12.44858859612761</v>
          </cell>
          <cell r="U12">
            <v>12.888775228286518</v>
          </cell>
          <cell r="V12">
            <v>3.5360364651767533</v>
          </cell>
          <cell r="W12">
            <v>12.111176165006736</v>
          </cell>
          <cell r="X12">
            <v>11.631330661200947</v>
          </cell>
          <cell r="Y12">
            <v>-3.9620058140366607</v>
          </cell>
          <cell r="Z12">
            <v>12.187779640854641</v>
          </cell>
          <cell r="AA12">
            <v>12.231378084351501</v>
          </cell>
          <cell r="AB12">
            <v>0.3577226105295967</v>
          </cell>
          <cell r="AC12">
            <v>12.538416750349548</v>
          </cell>
          <cell r="AD12">
            <v>12.298174937922537</v>
          </cell>
          <cell r="AE12">
            <v>-1.916045839043536</v>
          </cell>
          <cell r="AF12">
            <v>11.56689945312235</v>
          </cell>
          <cell r="AG12">
            <v>12.294400323665583</v>
          </cell>
          <cell r="AH12">
            <v>6.2895063062630205</v>
          </cell>
          <cell r="AI12">
            <v>10.75298193804764</v>
          </cell>
          <cell r="AJ12">
            <v>11.801067093859766</v>
          </cell>
          <cell r="AK12">
            <v>9.746925660719759</v>
          </cell>
          <cell r="AL12">
            <v>12.165958591677757</v>
          </cell>
          <cell r="AM12">
            <v>12.233995125645363</v>
          </cell>
          <cell r="AN12">
            <v>0.55923693521484208</v>
          </cell>
          <cell r="AO12">
            <v>10.956319779142353</v>
          </cell>
          <cell r="AP12">
            <v>11.181701614843606</v>
          </cell>
          <cell r="AQ12">
            <v>2.0570943550800167</v>
          </cell>
          <cell r="AR12">
            <v>12.01809459808106</v>
          </cell>
          <cell r="AS12">
            <v>12.107899063678307</v>
          </cell>
          <cell r="AT12">
            <v>0.74724379030587873</v>
          </cell>
          <cell r="AU12">
            <v>11.090815687772215</v>
          </cell>
          <cell r="AV12">
            <v>11.75606958386677</v>
          </cell>
          <cell r="AW12">
            <v>5.9982413811817912</v>
          </cell>
          <cell r="AX12">
            <v>10.895858434144555</v>
          </cell>
          <cell r="AY12">
            <v>10.759158941886922</v>
          </cell>
          <cell r="AZ12">
            <v>-1.2546004803922208</v>
          </cell>
          <cell r="BA12">
            <v>10.203865412504395</v>
          </cell>
          <cell r="BB12">
            <v>10.208362897058022</v>
          </cell>
          <cell r="BC12">
            <v>4.4076282583214346E-2</v>
          </cell>
          <cell r="BD12">
            <v>9.7784130227759682</v>
          </cell>
          <cell r="BE12">
            <v>9.8352831257044837</v>
          </cell>
          <cell r="BF12">
            <v>0.58158826791272888</v>
          </cell>
          <cell r="BG12">
            <v>10.297196933711493</v>
          </cell>
          <cell r="BH12">
            <v>10.27012665280891</v>
          </cell>
          <cell r="BI12">
            <v>-0.26288980464148493</v>
          </cell>
          <cell r="BJ12">
            <v>10.691947067006742</v>
          </cell>
          <cell r="BK12">
            <v>11.0103729156654</v>
          </cell>
          <cell r="BL12">
            <v>2.978183923499373</v>
          </cell>
          <cell r="BM12">
            <v>11.559604006679915</v>
          </cell>
          <cell r="BN12">
            <v>11.627840471792714</v>
          </cell>
          <cell r="BO12">
            <v>0.59030106112084002</v>
          </cell>
        </row>
        <row r="13">
          <cell r="B13">
            <v>8</v>
          </cell>
          <cell r="C13" t="str">
            <v>S/R                          (OB/ (FC+WP)</v>
          </cell>
          <cell r="E13">
            <v>12.812526484022234</v>
          </cell>
          <cell r="F13">
            <v>11.899285953947201</v>
          </cell>
          <cell r="G13">
            <v>-7.1277162331245343</v>
          </cell>
          <cell r="H13">
            <v>12.21203303758254</v>
          </cell>
          <cell r="I13">
            <v>12.011715975409604</v>
          </cell>
          <cell r="J13">
            <v>-1.6403252558886749</v>
          </cell>
          <cell r="K13">
            <v>13.209917970820072</v>
          </cell>
          <cell r="L13">
            <v>12.776690712373636</v>
          </cell>
          <cell r="M13">
            <v>-3.2795605499096188</v>
          </cell>
          <cell r="N13">
            <v>12.745599842021251</v>
          </cell>
          <cell r="O13">
            <v>12.239837234018131</v>
          </cell>
          <cell r="P13">
            <v>-3.9681349977398521</v>
          </cell>
          <cell r="Q13">
            <v>11.839750743033164</v>
          </cell>
          <cell r="R13">
            <v>12.156462390144291</v>
          </cell>
          <cell r="S13">
            <v>2.6749857660431657</v>
          </cell>
          <cell r="T13">
            <v>12.291658160174169</v>
          </cell>
          <cell r="U13">
            <v>12.733350383262747</v>
          </cell>
          <cell r="V13">
            <v>3.5934307424826715</v>
          </cell>
          <cell r="W13">
            <v>11.96368989109672</v>
          </cell>
          <cell r="X13">
            <v>11.546421034958978</v>
          </cell>
          <cell r="Y13">
            <v>-3.4877939827600355</v>
          </cell>
          <cell r="Z13">
            <v>12.033701641508069</v>
          </cell>
          <cell r="AA13">
            <v>12.104169583881658</v>
          </cell>
          <cell r="AB13">
            <v>0.58558824601835979</v>
          </cell>
          <cell r="AC13">
            <v>12.372082552663985</v>
          </cell>
          <cell r="AD13">
            <v>12.171381869420737</v>
          </cell>
          <cell r="AE13">
            <v>-1.6222061434599204</v>
          </cell>
          <cell r="AF13">
            <v>11.428650485121882</v>
          </cell>
          <cell r="AG13">
            <v>12.172521305660371</v>
          </cell>
          <cell r="AH13">
            <v>6.508824655254621</v>
          </cell>
          <cell r="AI13">
            <v>10.624344881328147</v>
          </cell>
          <cell r="AJ13">
            <v>11.713234743593214</v>
          </cell>
          <cell r="AK13">
            <v>10.249007109875979</v>
          </cell>
          <cell r="AL13">
            <v>12.008862947087612</v>
          </cell>
          <cell r="AM13">
            <v>12.112998225622736</v>
          </cell>
          <cell r="AN13">
            <v>0.86715352647419586</v>
          </cell>
          <cell r="AO13">
            <v>10.829163685613212</v>
          </cell>
          <cell r="AP13">
            <v>11.075907560430156</v>
          </cell>
          <cell r="AQ13">
            <v>2.2785127455848637</v>
          </cell>
          <cell r="AR13">
            <v>11.864826113089363</v>
          </cell>
          <cell r="AS13">
            <v>11.988771277543984</v>
          </cell>
          <cell r="AT13">
            <v>1.0446437501337187</v>
          </cell>
          <cell r="AU13">
            <v>10.959523620579381</v>
          </cell>
          <cell r="AV13">
            <v>11.650656999279674</v>
          </cell>
          <cell r="AW13">
            <v>6.3062355867595272</v>
          </cell>
          <cell r="AX13">
            <v>10.769316551592771</v>
          </cell>
          <cell r="AY13">
            <v>10.635836902759527</v>
          </cell>
          <cell r="AZ13">
            <v>-1.2394440092254773</v>
          </cell>
          <cell r="BA13">
            <v>10.085240272085969</v>
          </cell>
          <cell r="BB13">
            <v>10.091663692968215</v>
          </cell>
          <cell r="BC13">
            <v>6.3691302427618335E-2</v>
          </cell>
          <cell r="BD13">
            <v>9.6618831303345694</v>
          </cell>
          <cell r="BE13">
            <v>9.7205312912658712</v>
          </cell>
          <cell r="BF13">
            <v>0.60700548889035277</v>
          </cell>
          <cell r="BG13">
            <v>10.176543546556816</v>
          </cell>
          <cell r="BH13">
            <v>10.151820591384919</v>
          </cell>
          <cell r="BI13">
            <v>-0.24294059234151855</v>
          </cell>
          <cell r="BJ13">
            <v>10.566025871585916</v>
          </cell>
          <cell r="BK13">
            <v>10.897523513129826</v>
          </cell>
          <cell r="BL13">
            <v>3.137391916059673</v>
          </cell>
          <cell r="BM13">
            <v>11.415371009461541</v>
          </cell>
          <cell r="BN13">
            <v>11.508324890880882</v>
          </cell>
          <cell r="BO13">
            <v>0.81428699375864866</v>
          </cell>
        </row>
        <row r="14">
          <cell r="B14">
            <v>9</v>
          </cell>
          <cell r="C14" t="str">
            <v>Hauling</v>
          </cell>
          <cell r="D14" t="str">
            <v>KTON</v>
          </cell>
          <cell r="E14">
            <v>1952.9311739350464</v>
          </cell>
          <cell r="F14">
            <v>2367.081623</v>
          </cell>
          <cell r="G14">
            <v>21.206607513487725</v>
          </cell>
          <cell r="H14">
            <v>1990.9542754547565</v>
          </cell>
          <cell r="I14">
            <v>1928.8139430461442</v>
          </cell>
          <cell r="J14">
            <v>-3.121133075465468</v>
          </cell>
          <cell r="K14">
            <v>2000.3581623526625</v>
          </cell>
          <cell r="L14">
            <v>2239.7888219538559</v>
          </cell>
          <cell r="M14">
            <v>11.969389487710243</v>
          </cell>
          <cell r="N14">
            <v>5944.243611742465</v>
          </cell>
          <cell r="O14">
            <v>6535.6843879999997</v>
          </cell>
          <cell r="P14">
            <v>9.9498071561061536</v>
          </cell>
          <cell r="Q14">
            <v>2087.4766616957786</v>
          </cell>
          <cell r="R14">
            <v>1997.1121540000004</v>
          </cell>
          <cell r="S14">
            <v>-4.3288870890834241</v>
          </cell>
          <cell r="T14">
            <v>2191.4485348314024</v>
          </cell>
          <cell r="U14">
            <v>2188.3336759999997</v>
          </cell>
          <cell r="V14">
            <v>-0.14213698299979974</v>
          </cell>
          <cell r="W14">
            <v>2242.2302170405001</v>
          </cell>
          <cell r="X14">
            <v>2444.2225840000001</v>
          </cell>
          <cell r="Y14">
            <v>9.0085471788043243</v>
          </cell>
          <cell r="Z14">
            <v>6521.1554135676806</v>
          </cell>
          <cell r="AA14">
            <v>6629.6684139999998</v>
          </cell>
          <cell r="AB14">
            <v>1.6640149413791137</v>
          </cell>
          <cell r="AC14">
            <v>12465.399025310146</v>
          </cell>
          <cell r="AD14">
            <v>13165.352801999998</v>
          </cell>
          <cell r="AE14">
            <v>5.6151734514767115</v>
          </cell>
          <cell r="AF14">
            <v>2272.2315802846233</v>
          </cell>
          <cell r="AG14">
            <v>2422.669187</v>
          </cell>
          <cell r="AH14">
            <v>6.6206987008134366</v>
          </cell>
          <cell r="AI14">
            <v>2280.6102962010118</v>
          </cell>
          <cell r="AJ14">
            <v>2280.6332630000002</v>
          </cell>
          <cell r="AK14">
            <v>1.0070461852523117E-3</v>
          </cell>
          <cell r="AL14">
            <v>17018.240901795783</v>
          </cell>
          <cell r="AM14">
            <v>17868.655252</v>
          </cell>
          <cell r="AN14">
            <v>4.9970755209751454</v>
          </cell>
          <cell r="AO14">
            <v>2336.8136215698541</v>
          </cell>
          <cell r="AP14">
            <v>2421.04</v>
          </cell>
          <cell r="AQ14">
            <v>3.6043258928610302</v>
          </cell>
          <cell r="AR14">
            <v>19355.054523365634</v>
          </cell>
          <cell r="AS14">
            <v>20289.695252000001</v>
          </cell>
          <cell r="AT14">
            <v>4.8289232536444615</v>
          </cell>
          <cell r="AU14">
            <v>6889.6554980554893</v>
          </cell>
          <cell r="AV14">
            <v>7124.3424500000001</v>
          </cell>
          <cell r="AW14">
            <v>3.4063670093627763</v>
          </cell>
          <cell r="AX14">
            <v>2358.3399758791329</v>
          </cell>
          <cell r="AY14">
            <v>2463.6835876373652</v>
          </cell>
          <cell r="AZ14">
            <v>4.466854348214266</v>
          </cell>
          <cell r="BA14">
            <v>2349.0629793508469</v>
          </cell>
          <cell r="BB14">
            <v>2448.9548804754695</v>
          </cell>
          <cell r="BC14">
            <v>4.2524147714518596</v>
          </cell>
          <cell r="BD14">
            <v>2284.5218060812863</v>
          </cell>
          <cell r="BE14">
            <v>2406.1115318871653</v>
          </cell>
          <cell r="BF14">
            <v>5.322327214483705</v>
          </cell>
          <cell r="BG14">
            <v>6991.9247613112657</v>
          </cell>
          <cell r="BH14">
            <v>7318.75</v>
          </cell>
          <cell r="BI14">
            <v>4.6743243076237206</v>
          </cell>
          <cell r="BJ14">
            <v>13881.580259366756</v>
          </cell>
          <cell r="BK14">
            <v>14443.092449999998</v>
          </cell>
          <cell r="BL14">
            <v>4.0450163464232078</v>
          </cell>
          <cell r="BM14">
            <v>26346.979284676898</v>
          </cell>
          <cell r="BN14">
            <v>27608.445251999998</v>
          </cell>
          <cell r="BO14">
            <v>4.7878960001185185</v>
          </cell>
        </row>
        <row r="15">
          <cell r="B15">
            <v>10</v>
          </cell>
          <cell r="C15" t="str">
            <v>ROM stock</v>
          </cell>
          <cell r="D15" t="str">
            <v>KTON</v>
          </cell>
          <cell r="E15">
            <v>897.14349821173914</v>
          </cell>
          <cell r="F15">
            <v>1503.4891509419817</v>
          </cell>
          <cell r="G15">
            <v>67.586250576285849</v>
          </cell>
          <cell r="H15">
            <v>871.42839885931176</v>
          </cell>
          <cell r="I15">
            <v>1497.1248023666476</v>
          </cell>
          <cell r="J15">
            <v>71.801240850810473</v>
          </cell>
          <cell r="K15">
            <v>992.34640187049331</v>
          </cell>
          <cell r="L15">
            <v>1494.3445505761581</v>
          </cell>
          <cell r="M15">
            <v>50.586987342266632</v>
          </cell>
          <cell r="N15">
            <v>992.34640187049331</v>
          </cell>
          <cell r="O15">
            <v>1494.3445505761581</v>
          </cell>
          <cell r="P15">
            <v>50.586987342266632</v>
          </cell>
          <cell r="Q15">
            <v>985.01479553245429</v>
          </cell>
          <cell r="R15">
            <v>1492.2488671792642</v>
          </cell>
          <cell r="S15">
            <v>51.495071337747987</v>
          </cell>
          <cell r="T15">
            <v>966.50214068187029</v>
          </cell>
          <cell r="U15">
            <v>1481.0372987735793</v>
          </cell>
          <cell r="V15">
            <v>53.236835846913166</v>
          </cell>
          <cell r="W15">
            <v>1067.4415899195053</v>
          </cell>
          <cell r="X15">
            <v>1464.6875166970426</v>
          </cell>
          <cell r="Y15">
            <v>37.214769457080379</v>
          </cell>
          <cell r="Z15">
            <v>1067.4415899195053</v>
          </cell>
          <cell r="AA15">
            <v>1464.6875166970426</v>
          </cell>
          <cell r="AB15">
            <v>37.214769457080379</v>
          </cell>
          <cell r="AC15">
            <v>1067.4415899195053</v>
          </cell>
          <cell r="AD15">
            <v>1464.6875166970426</v>
          </cell>
          <cell r="AE15">
            <v>37.214769457080379</v>
          </cell>
          <cell r="AF15">
            <v>1124.9215048742199</v>
          </cell>
          <cell r="AG15">
            <v>1505.6356214884677</v>
          </cell>
          <cell r="AH15">
            <v>33.843616195853272</v>
          </cell>
          <cell r="AI15">
            <v>1190.4567872607417</v>
          </cell>
          <cell r="AJ15">
            <v>1525.3107986834639</v>
          </cell>
          <cell r="AK15">
            <v>28.128195412554707</v>
          </cell>
          <cell r="AL15">
            <v>1190.4567872607417</v>
          </cell>
          <cell r="AM15">
            <v>1525.3107986834639</v>
          </cell>
          <cell r="AN15">
            <v>28.128195412554707</v>
          </cell>
          <cell r="AO15">
            <v>1227.6702736060824</v>
          </cell>
          <cell r="AP15">
            <v>1474.0714823973933</v>
          </cell>
          <cell r="AQ15">
            <v>20.070634118031322</v>
          </cell>
          <cell r="AR15">
            <v>1227.6702736060824</v>
          </cell>
          <cell r="AS15">
            <v>1474.0714823973933</v>
          </cell>
          <cell r="AT15">
            <v>20.070634118031322</v>
          </cell>
          <cell r="AU15">
            <v>1227.6702736060824</v>
          </cell>
          <cell r="AV15">
            <v>1474.0714823973933</v>
          </cell>
          <cell r="AW15">
            <v>20.070634118031322</v>
          </cell>
          <cell r="AX15">
            <v>1253.3603778336824</v>
          </cell>
          <cell r="AY15">
            <v>1540.7170720970648</v>
          </cell>
          <cell r="AZ15">
            <v>22.926901100867088</v>
          </cell>
          <cell r="BA15">
            <v>1255.8686987280487</v>
          </cell>
          <cell r="BB15">
            <v>1610.3979658416943</v>
          </cell>
          <cell r="BC15">
            <v>28.229803599111509</v>
          </cell>
          <cell r="BD15">
            <v>1232.8937722892724</v>
          </cell>
          <cell r="BE15">
            <v>1687.7431424649021</v>
          </cell>
          <cell r="BF15">
            <v>36.892827297768918</v>
          </cell>
          <cell r="BG15">
            <v>1232.8937722892724</v>
          </cell>
          <cell r="BH15">
            <v>1687.7431424649021</v>
          </cell>
          <cell r="BI15">
            <v>36.892827297768918</v>
          </cell>
          <cell r="BJ15">
            <v>1232.8937722892724</v>
          </cell>
          <cell r="BK15">
            <v>1687.7431424649021</v>
          </cell>
          <cell r="BL15">
            <v>36.892827297768918</v>
          </cell>
          <cell r="BM15">
            <v>1232.8937722892724</v>
          </cell>
          <cell r="BN15">
            <v>1687.7431424649021</v>
          </cell>
          <cell r="BO15">
            <v>36.892827297768918</v>
          </cell>
        </row>
        <row r="16">
          <cell r="B16">
            <v>11</v>
          </cell>
          <cell r="C16" t="str">
            <v>F/C stock</v>
          </cell>
          <cell r="D16" t="str">
            <v>KTON</v>
          </cell>
          <cell r="E16">
            <v>617.78531468522669</v>
          </cell>
          <cell r="F16">
            <v>771.63256450279994</v>
          </cell>
          <cell r="G16">
            <v>24.903027987313251</v>
          </cell>
          <cell r="H16">
            <v>623.89381822964367</v>
          </cell>
          <cell r="I16">
            <v>829.6057050068099</v>
          </cell>
          <cell r="J16">
            <v>32.972259183604784</v>
          </cell>
          <cell r="K16">
            <v>595.98071168191086</v>
          </cell>
          <cell r="L16">
            <v>718.42589763365345</v>
          </cell>
          <cell r="M16">
            <v>20.545159189160891</v>
          </cell>
          <cell r="N16">
            <v>595.98071168191086</v>
          </cell>
          <cell r="O16">
            <v>718.42589763365345</v>
          </cell>
          <cell r="P16">
            <v>20.545159189160891</v>
          </cell>
          <cell r="Q16">
            <v>580.08137109493794</v>
          </cell>
          <cell r="R16">
            <v>800.04216050126206</v>
          </cell>
          <cell r="S16">
            <v>37.918954196225116</v>
          </cell>
          <cell r="T16">
            <v>650.51781255441824</v>
          </cell>
          <cell r="U16">
            <v>650.04303500842241</v>
          </cell>
          <cell r="V16">
            <v>-7.29845573530883E-2</v>
          </cell>
          <cell r="W16">
            <v>689.59384243260411</v>
          </cell>
          <cell r="X16">
            <v>960.42550950929149</v>
          </cell>
          <cell r="Y16">
            <v>39.274084310455031</v>
          </cell>
          <cell r="Z16">
            <v>689.59384243260411</v>
          </cell>
          <cell r="AA16">
            <v>960.42550950929149</v>
          </cell>
          <cell r="AB16">
            <v>39.274084310455031</v>
          </cell>
          <cell r="AC16">
            <v>689.59384243260411</v>
          </cell>
          <cell r="AD16">
            <v>960.42550950929149</v>
          </cell>
          <cell r="AE16">
            <v>39.274084310455031</v>
          </cell>
          <cell r="AF16">
            <v>711.24222389434317</v>
          </cell>
          <cell r="AG16">
            <v>1371.7590293188746</v>
          </cell>
          <cell r="AH16">
            <v>92.868052997181564</v>
          </cell>
          <cell r="AI16">
            <v>811.93382116048053</v>
          </cell>
          <cell r="AJ16">
            <v>1020.7202817657152</v>
          </cell>
          <cell r="AK16">
            <v>25.714714076920753</v>
          </cell>
          <cell r="AL16">
            <v>811.93382116048053</v>
          </cell>
          <cell r="AM16">
            <v>1020.7202817657152</v>
          </cell>
          <cell r="AN16">
            <v>25.714714076920753</v>
          </cell>
          <cell r="AO16">
            <v>859.59193605412918</v>
          </cell>
          <cell r="AP16">
            <v>1018.348479115715</v>
          </cell>
          <cell r="AQ16">
            <v>18.468826474843617</v>
          </cell>
          <cell r="AR16">
            <v>859.59193605412918</v>
          </cell>
          <cell r="AS16">
            <v>1018.348479115715</v>
          </cell>
          <cell r="AT16">
            <v>18.468826474843617</v>
          </cell>
          <cell r="AU16">
            <v>859.59193605412918</v>
          </cell>
          <cell r="AV16">
            <v>1018.348479115715</v>
          </cell>
          <cell r="AW16">
            <v>18.468826474843617</v>
          </cell>
          <cell r="AX16">
            <v>873.12373878274639</v>
          </cell>
          <cell r="AY16">
            <v>1026.0208759890231</v>
          </cell>
          <cell r="AZ16">
            <v>17.511508439735728</v>
          </cell>
          <cell r="BA16">
            <v>899.05533334007919</v>
          </cell>
          <cell r="BB16">
            <v>1116.1365880672527</v>
          </cell>
          <cell r="BC16">
            <v>24.145483228567834</v>
          </cell>
          <cell r="BD16">
            <v>1033.3258429359889</v>
          </cell>
          <cell r="BE16">
            <v>1335.9166881157148</v>
          </cell>
          <cell r="BF16">
            <v>29.283197284602352</v>
          </cell>
          <cell r="BG16">
            <v>1033.3258429359889</v>
          </cell>
          <cell r="BH16">
            <v>1335.9166881157148</v>
          </cell>
          <cell r="BI16">
            <v>29.283197284602352</v>
          </cell>
          <cell r="BJ16">
            <v>1033.3258429359889</v>
          </cell>
          <cell r="BK16">
            <v>1335.9166881157148</v>
          </cell>
          <cell r="BL16">
            <v>29.283197284602352</v>
          </cell>
          <cell r="BM16">
            <v>1033.3258429359889</v>
          </cell>
          <cell r="BN16">
            <v>1335.9166881157148</v>
          </cell>
          <cell r="BO16">
            <v>29.283197284602352</v>
          </cell>
        </row>
        <row r="17">
          <cell r="B17">
            <v>12</v>
          </cell>
          <cell r="C17" t="str">
            <v>Coal barging</v>
          </cell>
          <cell r="D17" t="str">
            <v>KTON</v>
          </cell>
          <cell r="E17">
            <v>918.3</v>
          </cell>
          <cell r="F17">
            <v>994.99796200000003</v>
          </cell>
          <cell r="G17">
            <v>8.3521683545682315</v>
          </cell>
          <cell r="H17">
            <v>898.6</v>
          </cell>
          <cell r="I17">
            <v>951.58797500000003</v>
          </cell>
          <cell r="J17">
            <v>5.8967254618295133</v>
          </cell>
          <cell r="K17">
            <v>913.5</v>
          </cell>
          <cell r="L17">
            <v>864.35708800000009</v>
          </cell>
          <cell r="M17">
            <v>-5.3796291187739369</v>
          </cell>
          <cell r="N17">
            <v>2730.4</v>
          </cell>
          <cell r="O17">
            <v>2810.943025</v>
          </cell>
          <cell r="P17">
            <v>2.9498617418693209</v>
          </cell>
          <cell r="Q17">
            <v>956.4</v>
          </cell>
          <cell r="R17">
            <v>878.97013100000004</v>
          </cell>
          <cell r="S17">
            <v>-8.0959712463404365</v>
          </cell>
          <cell r="T17">
            <v>974.4</v>
          </cell>
          <cell r="U17">
            <v>973.01742400000012</v>
          </cell>
          <cell r="V17">
            <v>-0.14188998357962421</v>
          </cell>
          <cell r="W17">
            <v>980.7</v>
          </cell>
          <cell r="X17">
            <v>1076.88411</v>
          </cell>
          <cell r="Y17">
            <v>9.8076996023248615</v>
          </cell>
          <cell r="Z17">
            <v>2911.5</v>
          </cell>
          <cell r="AA17">
            <v>2928.8716649999997</v>
          </cell>
          <cell r="AB17">
            <v>0.59665687789797928</v>
          </cell>
          <cell r="AC17">
            <v>5641.9</v>
          </cell>
          <cell r="AD17">
            <v>5739.8146900000002</v>
          </cell>
          <cell r="AE17">
            <v>1.7354914124674405</v>
          </cell>
          <cell r="AF17">
            <v>995.6</v>
          </cell>
          <cell r="AG17">
            <v>998.21308699999997</v>
          </cell>
          <cell r="AH17">
            <v>0.26246353957412116</v>
          </cell>
          <cell r="AI17">
            <v>1040.7</v>
          </cell>
          <cell r="AJ17">
            <v>1064.408009</v>
          </cell>
          <cell r="AK17">
            <v>2.2780829249543522</v>
          </cell>
          <cell r="AL17">
            <v>7678.2</v>
          </cell>
          <cell r="AM17">
            <v>7802.4357860000009</v>
          </cell>
          <cell r="AN17">
            <v>1.6180326899533886</v>
          </cell>
          <cell r="AO17">
            <v>1065.5999999999999</v>
          </cell>
          <cell r="AP17">
            <v>1064.04</v>
          </cell>
          <cell r="AQ17">
            <v>-0.14639639639639129</v>
          </cell>
          <cell r="AR17">
            <v>8743.7999999999993</v>
          </cell>
          <cell r="AS17">
            <v>8866.4757860000009</v>
          </cell>
          <cell r="AT17">
            <v>1.4030031107756538</v>
          </cell>
          <cell r="AU17">
            <v>3101.9</v>
          </cell>
          <cell r="AV17">
            <v>3126.6610959999998</v>
          </cell>
          <cell r="AW17">
            <v>0.79825577871626174</v>
          </cell>
          <cell r="AX17">
            <v>1089.0999999999999</v>
          </cell>
          <cell r="AY17">
            <v>1098</v>
          </cell>
          <cell r="AZ17">
            <v>0.81718850426958889</v>
          </cell>
          <cell r="BA17">
            <v>1089.0999999999999</v>
          </cell>
          <cell r="BB17">
            <v>1121</v>
          </cell>
          <cell r="BC17">
            <v>2.9290239647415386</v>
          </cell>
          <cell r="BD17">
            <v>1042.1399999999999</v>
          </cell>
          <cell r="BE17">
            <v>1109.9346444</v>
          </cell>
          <cell r="BF17">
            <v>6.5053298405204822</v>
          </cell>
          <cell r="BG17">
            <v>3220.34</v>
          </cell>
          <cell r="BH17">
            <v>3328.9346443999998</v>
          </cell>
          <cell r="BI17">
            <v>3.3721484191110145</v>
          </cell>
          <cell r="BJ17">
            <v>6322.24</v>
          </cell>
          <cell r="BK17">
            <v>6455.5957404000001</v>
          </cell>
          <cell r="BL17">
            <v>2.1093115794402029</v>
          </cell>
          <cell r="BM17">
            <v>11964.14</v>
          </cell>
          <cell r="BN17">
            <v>12195.410430400001</v>
          </cell>
          <cell r="BO17">
            <v>1.9330301250236266</v>
          </cell>
        </row>
        <row r="18">
          <cell r="B18">
            <v>13</v>
          </cell>
          <cell r="C18" t="str">
            <v>Coal sales</v>
          </cell>
          <cell r="D18" t="str">
            <v>KTON</v>
          </cell>
          <cell r="E18">
            <v>2460.4999999999995</v>
          </cell>
          <cell r="F18">
            <v>2335.5414049999999</v>
          </cell>
          <cell r="G18">
            <v>-5.0785854501117509</v>
          </cell>
          <cell r="H18">
            <v>2346.5</v>
          </cell>
          <cell r="I18">
            <v>2216.8127729999997</v>
          </cell>
          <cell r="J18">
            <v>-5.5268368634136094</v>
          </cell>
          <cell r="K18">
            <v>2260</v>
          </cell>
          <cell r="L18">
            <v>2559.6031589999998</v>
          </cell>
          <cell r="M18">
            <v>13.256776946902646</v>
          </cell>
          <cell r="N18">
            <v>7067</v>
          </cell>
          <cell r="O18">
            <v>7111.9573369999998</v>
          </cell>
          <cell r="P18">
            <v>0.63615872364510861</v>
          </cell>
          <cell r="Q18">
            <v>2448.9999999999995</v>
          </cell>
          <cell r="R18">
            <v>2067.1137269999999</v>
          </cell>
          <cell r="S18">
            <v>-15.593559534503868</v>
          </cell>
          <cell r="T18">
            <v>2279</v>
          </cell>
          <cell r="U18">
            <v>2398.4505610000001</v>
          </cell>
          <cell r="V18">
            <v>5.2413585344449363</v>
          </cell>
          <cell r="W18">
            <v>2368</v>
          </cell>
          <cell r="X18">
            <v>2438.2177980000001</v>
          </cell>
          <cell r="Y18">
            <v>2.9652786317567621</v>
          </cell>
          <cell r="Z18">
            <v>7096</v>
          </cell>
          <cell r="AA18">
            <v>6903.7820860000002</v>
          </cell>
          <cell r="AB18">
            <v>-2.7088206595264914</v>
          </cell>
          <cell r="AC18">
            <v>14162.999999999998</v>
          </cell>
          <cell r="AD18">
            <v>14015.739422999999</v>
          </cell>
          <cell r="AE18">
            <v>-1.0397555390806972</v>
          </cell>
          <cell r="AF18">
            <v>2448</v>
          </cell>
          <cell r="AG18">
            <v>2298.502829</v>
          </cell>
          <cell r="AH18">
            <v>-6.1069105800653585</v>
          </cell>
          <cell r="AI18">
            <v>2346.5</v>
          </cell>
          <cell r="AJ18">
            <v>2518.6382269999999</v>
          </cell>
          <cell r="AK18">
            <v>7.3359568293202599</v>
          </cell>
          <cell r="AL18">
            <v>18957.5</v>
          </cell>
          <cell r="AM18">
            <v>18832.880479000003</v>
          </cell>
          <cell r="AN18">
            <v>-0.65736263220359703</v>
          </cell>
          <cell r="AO18">
            <v>2435</v>
          </cell>
          <cell r="AP18">
            <v>2772.89</v>
          </cell>
          <cell r="AQ18">
            <v>13.87638603696098</v>
          </cell>
          <cell r="AR18">
            <v>21392.5</v>
          </cell>
          <cell r="AS18">
            <v>21605.770479000003</v>
          </cell>
          <cell r="AT18">
            <v>0.99694041837093617</v>
          </cell>
          <cell r="AU18">
            <v>7229.5</v>
          </cell>
          <cell r="AV18">
            <v>7590.0310560000007</v>
          </cell>
          <cell r="AW18">
            <v>4.9869431634276333</v>
          </cell>
          <cell r="AX18">
            <v>2468.5</v>
          </cell>
          <cell r="AY18">
            <v>2651.3999999999996</v>
          </cell>
          <cell r="AZ18">
            <v>7.4093579096617237</v>
          </cell>
          <cell r="BA18">
            <v>2427.5</v>
          </cell>
          <cell r="BB18">
            <v>2537.6</v>
          </cell>
          <cell r="BC18">
            <v>4.5355303810504592</v>
          </cell>
          <cell r="BD18">
            <v>2211.5</v>
          </cell>
          <cell r="BE18">
            <v>2326.6000000000004</v>
          </cell>
          <cell r="BF18">
            <v>5.2046122541261752</v>
          </cell>
          <cell r="BG18">
            <v>7107.4999999999991</v>
          </cell>
          <cell r="BH18">
            <v>7515.5999999999995</v>
          </cell>
          <cell r="BI18">
            <v>5.7418220189940268</v>
          </cell>
          <cell r="BJ18">
            <v>14337</v>
          </cell>
          <cell r="BK18">
            <v>15105.631056</v>
          </cell>
          <cell r="BL18">
            <v>5.3611707888679652</v>
          </cell>
          <cell r="BM18">
            <v>28500.000000000004</v>
          </cell>
          <cell r="BN18">
            <v>29121.370479000001</v>
          </cell>
          <cell r="BO18">
            <v>2.1802472947368328</v>
          </cell>
        </row>
        <row r="19">
          <cell r="B19">
            <v>14</v>
          </cell>
        </row>
        <row r="20">
          <cell r="B20">
            <v>15</v>
          </cell>
          <cell r="C20" t="str">
            <v>INDOMINCO</v>
          </cell>
          <cell r="E20" t="str">
            <v>JANUARY</v>
          </cell>
          <cell r="H20" t="str">
            <v>FEBRUARY</v>
          </cell>
          <cell r="K20" t="str">
            <v>MARCH</v>
          </cell>
          <cell r="N20" t="str">
            <v>Q1</v>
          </cell>
          <cell r="Q20" t="str">
            <v>APRIL</v>
          </cell>
          <cell r="R20" t="str">
            <v>APRIL</v>
          </cell>
          <cell r="T20" t="str">
            <v>MAY</v>
          </cell>
          <cell r="U20" t="str">
            <v>MAY</v>
          </cell>
          <cell r="W20" t="str">
            <v>JUNE</v>
          </cell>
          <cell r="X20" t="str">
            <v>JUNE</v>
          </cell>
          <cell r="Z20" t="str">
            <v>Q2</v>
          </cell>
          <cell r="AC20" t="str">
            <v>1st HALF</v>
          </cell>
          <cell r="AF20" t="str">
            <v>JULY</v>
          </cell>
          <cell r="AG20" t="str">
            <v>JULY</v>
          </cell>
          <cell r="AI20" t="str">
            <v>AUG</v>
          </cell>
          <cell r="AL20" t="str">
            <v>Jan-Aug</v>
          </cell>
          <cell r="AO20" t="str">
            <v>SEP</v>
          </cell>
          <cell r="AR20" t="str">
            <v>Jan-Sep</v>
          </cell>
          <cell r="AU20" t="str">
            <v>Q3</v>
          </cell>
          <cell r="AX20" t="str">
            <v>OCTOBER</v>
          </cell>
          <cell r="BA20" t="str">
            <v>NOVEMBER</v>
          </cell>
          <cell r="BD20" t="str">
            <v>DECEMBER</v>
          </cell>
          <cell r="BG20" t="str">
            <v>Q4</v>
          </cell>
          <cell r="BJ20" t="str">
            <v>2nd HALF</v>
          </cell>
          <cell r="BM20" t="str">
            <v>YTD 2013</v>
          </cell>
        </row>
        <row r="21">
          <cell r="B21">
            <v>16</v>
          </cell>
          <cell r="E21" t="str">
            <v>Plan</v>
          </cell>
          <cell r="F21" t="str">
            <v>Actual</v>
          </cell>
          <cell r="G21" t="str">
            <v>% var</v>
          </cell>
          <cell r="H21" t="str">
            <v>Plan</v>
          </cell>
          <cell r="I21" t="str">
            <v>Actual</v>
          </cell>
          <cell r="J21" t="str">
            <v>% var</v>
          </cell>
          <cell r="K21" t="str">
            <v>Plan</v>
          </cell>
          <cell r="L21" t="str">
            <v>Actual</v>
          </cell>
          <cell r="M21" t="str">
            <v>% var</v>
          </cell>
          <cell r="N21" t="str">
            <v>Plan</v>
          </cell>
          <cell r="O21" t="str">
            <v>Actual</v>
          </cell>
          <cell r="P21" t="str">
            <v>% var</v>
          </cell>
          <cell r="Q21" t="str">
            <v>Plan</v>
          </cell>
          <cell r="R21" t="str">
            <v>Actual</v>
          </cell>
          <cell r="S21" t="str">
            <v>% var</v>
          </cell>
          <cell r="T21" t="str">
            <v>Plan</v>
          </cell>
          <cell r="U21" t="str">
            <v>Actual</v>
          </cell>
          <cell r="V21" t="str">
            <v>% var</v>
          </cell>
          <cell r="W21" t="str">
            <v>Plan</v>
          </cell>
          <cell r="X21" t="str">
            <v>Actual</v>
          </cell>
          <cell r="Y21" t="str">
            <v>% var</v>
          </cell>
          <cell r="Z21" t="str">
            <v>Plan</v>
          </cell>
          <cell r="AA21" t="str">
            <v>Actual</v>
          </cell>
          <cell r="AB21" t="str">
            <v>% var</v>
          </cell>
          <cell r="AC21" t="str">
            <v>Plan</v>
          </cell>
          <cell r="AD21" t="str">
            <v>Actual</v>
          </cell>
          <cell r="AE21" t="str">
            <v>% var</v>
          </cell>
          <cell r="AF21" t="str">
            <v>Plan</v>
          </cell>
          <cell r="AG21" t="str">
            <v>Actual</v>
          </cell>
          <cell r="AH21" t="str">
            <v>% var</v>
          </cell>
          <cell r="AI21" t="str">
            <v>Plan</v>
          </cell>
          <cell r="AJ21" t="str">
            <v>Actual</v>
          </cell>
          <cell r="AK21" t="str">
            <v>% var</v>
          </cell>
          <cell r="AL21" t="str">
            <v>Plan</v>
          </cell>
          <cell r="AM21" t="str">
            <v>Actual</v>
          </cell>
          <cell r="AN21" t="str">
            <v>% var</v>
          </cell>
          <cell r="AO21" t="str">
            <v>Plan</v>
          </cell>
          <cell r="AP21" t="str">
            <v>Est.</v>
          </cell>
          <cell r="AQ21" t="str">
            <v>% var</v>
          </cell>
          <cell r="AR21" t="str">
            <v>Plan</v>
          </cell>
          <cell r="AS21" t="str">
            <v>Est.</v>
          </cell>
          <cell r="AT21" t="str">
            <v>% var</v>
          </cell>
          <cell r="AU21" t="str">
            <v>Plan</v>
          </cell>
          <cell r="AV21" t="str">
            <v>Est.</v>
          </cell>
          <cell r="AW21" t="str">
            <v>% var</v>
          </cell>
          <cell r="AX21" t="str">
            <v>Plan</v>
          </cell>
          <cell r="AY21" t="str">
            <v>Est.</v>
          </cell>
          <cell r="AZ21" t="str">
            <v>% var</v>
          </cell>
          <cell r="BA21" t="str">
            <v>Plan</v>
          </cell>
          <cell r="BB21" t="str">
            <v>Est.</v>
          </cell>
          <cell r="BC21" t="str">
            <v>% var</v>
          </cell>
          <cell r="BD21" t="str">
            <v>Plan</v>
          </cell>
          <cell r="BE21" t="str">
            <v>Est.</v>
          </cell>
          <cell r="BF21" t="str">
            <v>% var</v>
          </cell>
          <cell r="BG21" t="str">
            <v>Plan</v>
          </cell>
          <cell r="BH21" t="str">
            <v>Est.</v>
          </cell>
          <cell r="BI21" t="str">
            <v>% var</v>
          </cell>
          <cell r="BJ21" t="str">
            <v>Plan</v>
          </cell>
          <cell r="BK21" t="str">
            <v>Est.</v>
          </cell>
          <cell r="BL21" t="str">
            <v>% var</v>
          </cell>
          <cell r="BM21" t="str">
            <v>Plan</v>
          </cell>
          <cell r="BN21" t="str">
            <v>Est.</v>
          </cell>
          <cell r="BO21" t="str">
            <v>% var</v>
          </cell>
        </row>
        <row r="22">
          <cell r="B22">
            <v>17</v>
          </cell>
          <cell r="C22" t="str">
            <v>OB Removal</v>
          </cell>
          <cell r="D22" t="str">
            <v>KBCM</v>
          </cell>
          <cell r="E22">
            <v>13582.494670599915</v>
          </cell>
          <cell r="F22">
            <v>14934.118472938797</v>
          </cell>
          <cell r="G22">
            <v>9.9512190883796059</v>
          </cell>
          <cell r="H22">
            <v>13553.866033892822</v>
          </cell>
          <cell r="I22">
            <v>13672.606725000001</v>
          </cell>
          <cell r="J22">
            <v>0.87606510799395665</v>
          </cell>
          <cell r="K22">
            <v>13993.878194010527</v>
          </cell>
          <cell r="L22">
            <v>17638.252049000002</v>
          </cell>
          <cell r="M22">
            <v>26.042629530313416</v>
          </cell>
          <cell r="N22">
            <v>41130.238898503267</v>
          </cell>
          <cell r="O22">
            <v>46244.977246938797</v>
          </cell>
          <cell r="P22">
            <v>12.435469584937559</v>
          </cell>
          <cell r="Q22">
            <v>13655.637658835254</v>
          </cell>
          <cell r="R22">
            <v>13592.629881999997</v>
          </cell>
          <cell r="S22">
            <v>-0.46140486742111503</v>
          </cell>
          <cell r="T22">
            <v>14627.019932911508</v>
          </cell>
          <cell r="U22">
            <v>14986.322354791</v>
          </cell>
          <cell r="V22">
            <v>2.4564294266875555</v>
          </cell>
          <cell r="W22">
            <v>14195.040036459966</v>
          </cell>
          <cell r="X22">
            <v>16616.282709999999</v>
          </cell>
          <cell r="Y22">
            <v>17.056962624417192</v>
          </cell>
          <cell r="Z22">
            <v>42477.697628206733</v>
          </cell>
          <cell r="AA22">
            <v>45195.234946790995</v>
          </cell>
          <cell r="AB22">
            <v>6.3975626512763686</v>
          </cell>
          <cell r="AC22">
            <v>83607.936526709993</v>
          </cell>
          <cell r="AD22">
            <v>91440.212193729792</v>
          </cell>
          <cell r="AE22">
            <v>9.3678614643451272</v>
          </cell>
          <cell r="AF22">
            <v>13712.019183264123</v>
          </cell>
          <cell r="AG22">
            <v>17165.249648999998</v>
          </cell>
          <cell r="AH22">
            <v>25.183967580432153</v>
          </cell>
          <cell r="AI22">
            <v>12616.189619789537</v>
          </cell>
          <cell r="AJ22">
            <v>14228.88214246154</v>
          </cell>
          <cell r="AK22">
            <v>12.782722607009342</v>
          </cell>
          <cell r="AL22">
            <v>109936.14532976366</v>
          </cell>
          <cell r="AM22">
            <v>122834.34398519134</v>
          </cell>
          <cell r="AN22">
            <v>11.732445790907384</v>
          </cell>
          <cell r="AO22">
            <v>13177.673615996766</v>
          </cell>
          <cell r="AP22">
            <v>14339.567398010176</v>
          </cell>
          <cell r="AQ22">
            <v>8.8171388658689622</v>
          </cell>
          <cell r="AR22">
            <v>123113.81894576043</v>
          </cell>
          <cell r="AS22">
            <v>137173.91138320151</v>
          </cell>
          <cell r="AT22">
            <v>11.420401509627006</v>
          </cell>
          <cell r="AU22">
            <v>39505.882419050424</v>
          </cell>
          <cell r="AV22">
            <v>45733.699189471714</v>
          </cell>
          <cell r="AW22">
            <v>15.764277087551214</v>
          </cell>
          <cell r="AX22">
            <v>13423.65408607159</v>
          </cell>
          <cell r="AY22">
            <v>13098.135705205697</v>
          </cell>
          <cell r="AZ22">
            <v>-2.4249610335508538</v>
          </cell>
          <cell r="BA22">
            <v>12557.926666215284</v>
          </cell>
          <cell r="BB22">
            <v>12380.275679591359</v>
          </cell>
          <cell r="BC22">
            <v>-1.4146522060991251</v>
          </cell>
          <cell r="BD22">
            <v>11934.009072002942</v>
          </cell>
          <cell r="BE22">
            <v>11907.152617080459</v>
          </cell>
          <cell r="BF22">
            <v>-0.22504134830505459</v>
          </cell>
          <cell r="BG22">
            <v>37915.589824289818</v>
          </cell>
          <cell r="BH22">
            <v>37385.564001877516</v>
          </cell>
          <cell r="BI22">
            <v>-1.3979100018450799</v>
          </cell>
          <cell r="BJ22">
            <v>77421.472243340249</v>
          </cell>
          <cell r="BK22">
            <v>83119.263191349222</v>
          </cell>
          <cell r="BL22">
            <v>7.3594453617472935</v>
          </cell>
          <cell r="BM22">
            <v>161029.40877005027</v>
          </cell>
          <cell r="BN22">
            <v>174559.47538507901</v>
          </cell>
          <cell r="BO22">
            <v>8.4022333053148426</v>
          </cell>
        </row>
        <row r="23">
          <cell r="B23">
            <v>18</v>
          </cell>
          <cell r="C23" t="str">
            <v>ROM Production</v>
          </cell>
          <cell r="D23" t="str">
            <v>KTON</v>
          </cell>
          <cell r="E23">
            <v>1048.0291990745116</v>
          </cell>
          <cell r="F23">
            <v>1214.8542109999999</v>
          </cell>
          <cell r="G23">
            <v>15.917973666459609</v>
          </cell>
          <cell r="H23">
            <v>1049.3161481548627</v>
          </cell>
          <cell r="I23">
            <v>1139.3777410184016</v>
          </cell>
          <cell r="J23">
            <v>8.582884483566259</v>
          </cell>
          <cell r="K23">
            <v>1049.9101871525709</v>
          </cell>
          <cell r="L23">
            <v>1317.2793240000001</v>
          </cell>
          <cell r="M23">
            <v>25.465905571652069</v>
          </cell>
          <cell r="N23">
            <v>3147.2555343819449</v>
          </cell>
          <cell r="O23">
            <v>3671.5112760184015</v>
          </cell>
          <cell r="P23">
            <v>16.657552458301083</v>
          </cell>
          <cell r="Q23">
            <v>1107.7312854083445</v>
          </cell>
          <cell r="R23">
            <v>996.02311364663888</v>
          </cell>
          <cell r="S23">
            <v>-10.08441065384612</v>
          </cell>
          <cell r="T23">
            <v>1172.822480642458</v>
          </cell>
          <cell r="U23">
            <v>1100.7076605783532</v>
          </cell>
          <cell r="V23">
            <v>-6.1488265491467393</v>
          </cell>
          <cell r="W23">
            <v>1236.1599778649147</v>
          </cell>
          <cell r="X23">
            <v>1365.7352809999998</v>
          </cell>
          <cell r="Y23">
            <v>10.482082048869309</v>
          </cell>
          <cell r="Z23">
            <v>3516.7137439157173</v>
          </cell>
          <cell r="AA23">
            <v>3462.466055224992</v>
          </cell>
          <cell r="AB23">
            <v>-1.5425676538097366</v>
          </cell>
          <cell r="AC23">
            <v>6663.9692782976617</v>
          </cell>
          <cell r="AD23">
            <v>7133.9773312433936</v>
          </cell>
          <cell r="AE23">
            <v>7.0529744858877459</v>
          </cell>
          <cell r="AF23">
            <v>1274.363086577848</v>
          </cell>
          <cell r="AG23">
            <v>1453.3879378998392</v>
          </cell>
          <cell r="AH23">
            <v>14.048182437765162</v>
          </cell>
          <cell r="AI23">
            <v>1251.5374813164112</v>
          </cell>
          <cell r="AJ23">
            <v>1325.5544583881849</v>
          </cell>
          <cell r="AK23">
            <v>5.9140839309039324</v>
          </cell>
          <cell r="AL23">
            <v>9189.8698461919212</v>
          </cell>
          <cell r="AM23">
            <v>9912.9197275314182</v>
          </cell>
          <cell r="AN23">
            <v>7.8679012155880841</v>
          </cell>
          <cell r="AO23">
            <v>1262.5610462631357</v>
          </cell>
          <cell r="AP23">
            <v>1352.9563869678827</v>
          </cell>
          <cell r="AQ23">
            <v>7.1596807910630984</v>
          </cell>
          <cell r="AR23">
            <v>10452.430892455057</v>
          </cell>
          <cell r="AS23">
            <v>11265.8761144993</v>
          </cell>
          <cell r="AT23">
            <v>7.7823544629356771</v>
          </cell>
          <cell r="AU23">
            <v>3788.4616141573952</v>
          </cell>
          <cell r="AV23">
            <v>4131.8987832559069</v>
          </cell>
          <cell r="AW23">
            <v>9.0653464143623577</v>
          </cell>
          <cell r="AX23">
            <v>1270.9784991225551</v>
          </cell>
          <cell r="AY23">
            <v>1363.0966492473676</v>
          </cell>
          <cell r="AZ23">
            <v>7.2478134121393891</v>
          </cell>
          <cell r="BA23">
            <v>1279.5670819918757</v>
          </cell>
          <cell r="BB23">
            <v>1349.3114293525111</v>
          </cell>
          <cell r="BC23">
            <v>5.450620631164238</v>
          </cell>
          <cell r="BD23">
            <v>1247.4154482293147</v>
          </cell>
          <cell r="BE23">
            <v>1337.591921400121</v>
          </cell>
          <cell r="BF23">
            <v>7.229064967794832</v>
          </cell>
          <cell r="BG23">
            <v>3797.9610293437458</v>
          </cell>
          <cell r="BH23">
            <v>4049.9999999999995</v>
          </cell>
          <cell r="BI23">
            <v>6.6361652662824664</v>
          </cell>
          <cell r="BJ23">
            <v>7586.4226435011406</v>
          </cell>
          <cell r="BK23">
            <v>8181.8987832559069</v>
          </cell>
          <cell r="BL23">
            <v>7.8492349785557636</v>
          </cell>
          <cell r="BM23">
            <v>14250.391921798802</v>
          </cell>
          <cell r="BN23">
            <v>15315.876114499299</v>
          </cell>
          <cell r="BO23">
            <v>7.4768764153821401</v>
          </cell>
        </row>
        <row r="24">
          <cell r="B24">
            <v>19</v>
          </cell>
          <cell r="C24" t="str">
            <v>F/C Production</v>
          </cell>
          <cell r="D24" t="str">
            <v>KTON</v>
          </cell>
          <cell r="E24">
            <v>1029.7838139195342</v>
          </cell>
          <cell r="F24">
            <v>1142.04937</v>
          </cell>
          <cell r="G24">
            <v>10.901856735654427</v>
          </cell>
          <cell r="H24">
            <v>1037.9803146249888</v>
          </cell>
          <cell r="I24">
            <v>1059.361856</v>
          </cell>
          <cell r="J24">
            <v>2.0599178109400045</v>
          </cell>
          <cell r="K24">
            <v>1038.5595026477542</v>
          </cell>
          <cell r="L24">
            <v>1256.7959000000001</v>
          </cell>
          <cell r="M24">
            <v>21.013374466832506</v>
          </cell>
          <cell r="N24">
            <v>3106.3236311922774</v>
          </cell>
          <cell r="O24">
            <v>3458.2071260000002</v>
          </cell>
          <cell r="P24">
            <v>11.327972760927747</v>
          </cell>
          <cell r="Q24">
            <v>1106.8651842172085</v>
          </cell>
          <cell r="R24">
            <v>1133.914079646639</v>
          </cell>
          <cell r="S24">
            <v>2.4437389318157967</v>
          </cell>
          <cell r="T24">
            <v>1165.4721444182883</v>
          </cell>
          <cell r="U24">
            <v>1087.9564600000001</v>
          </cell>
          <cell r="V24">
            <v>-6.6510113338640018</v>
          </cell>
          <cell r="W24">
            <v>1230.2221545065261</v>
          </cell>
          <cell r="X24">
            <v>1321.3087599999999</v>
          </cell>
          <cell r="Y24">
            <v>7.4040778049563754</v>
          </cell>
          <cell r="Z24">
            <v>3502.5594831420231</v>
          </cell>
          <cell r="AA24">
            <v>3543.1792996466393</v>
          </cell>
          <cell r="AB24">
            <v>1.1597181061484101</v>
          </cell>
          <cell r="AC24">
            <v>6608.8831143343004</v>
          </cell>
          <cell r="AD24">
            <v>7001.3864256466395</v>
          </cell>
          <cell r="AE24">
            <v>5.9390263758943043</v>
          </cell>
          <cell r="AF24">
            <v>1254.7060932201971</v>
          </cell>
          <cell r="AG24">
            <v>1333.85448</v>
          </cell>
          <cell r="AH24">
            <v>6.3081216555399777</v>
          </cell>
          <cell r="AI24">
            <v>1223.2338903009882</v>
          </cell>
          <cell r="AJ24">
            <v>1268.09817</v>
          </cell>
          <cell r="AK24">
            <v>3.6676779522493903</v>
          </cell>
          <cell r="AL24">
            <v>9086.8230978554839</v>
          </cell>
          <cell r="AM24">
            <v>9603.3390756466379</v>
          </cell>
          <cell r="AN24">
            <v>5.6842305856383755</v>
          </cell>
          <cell r="AO24">
            <v>1243.1016039133528</v>
          </cell>
          <cell r="AP24">
            <v>1360</v>
          </cell>
          <cell r="AQ24">
            <v>9.4037684223594038</v>
          </cell>
          <cell r="AR24">
            <v>10329.924701768836</v>
          </cell>
          <cell r="AS24">
            <v>10963.339075646638</v>
          </cell>
          <cell r="AT24">
            <v>6.1318392163046447</v>
          </cell>
          <cell r="AU24">
            <v>3721.0415874345381</v>
          </cell>
          <cell r="AV24">
            <v>3961.9526500000002</v>
          </cell>
          <cell r="AW24">
            <v>6.4742910527790576</v>
          </cell>
          <cell r="AX24">
            <v>1234.1300511564962</v>
          </cell>
          <cell r="AY24">
            <v>1378.332396873308</v>
          </cell>
          <cell r="AZ24">
            <v>11.684534023110499</v>
          </cell>
          <cell r="BA24">
            <v>1246.0184078536461</v>
          </cell>
          <cell r="BB24">
            <v>1384.2757120782296</v>
          </cell>
          <cell r="BC24">
            <v>11.095927905490694</v>
          </cell>
          <cell r="BD24">
            <v>1261.8977470307516</v>
          </cell>
          <cell r="BE24">
            <v>1362.3918910484622</v>
          </cell>
          <cell r="BF24">
            <v>7.9637311544595075</v>
          </cell>
          <cell r="BG24">
            <v>3742.0462060408936</v>
          </cell>
          <cell r="BH24">
            <v>4125</v>
          </cell>
          <cell r="BI24">
            <v>10.233807197273325</v>
          </cell>
          <cell r="BJ24">
            <v>7463.0877934754317</v>
          </cell>
          <cell r="BK24">
            <v>8086.9526500000002</v>
          </cell>
          <cell r="BL24">
            <v>8.3593396431699407</v>
          </cell>
          <cell r="BM24">
            <v>14071.970907809729</v>
          </cell>
          <cell r="BN24">
            <v>15088.339075646638</v>
          </cell>
          <cell r="BO24">
            <v>7.2226426169829532</v>
          </cell>
        </row>
        <row r="25">
          <cell r="B25">
            <v>20</v>
          </cell>
          <cell r="C25" t="str">
            <v>Washplant</v>
          </cell>
          <cell r="D25" t="str">
            <v>KTON</v>
          </cell>
          <cell r="E25">
            <v>25</v>
          </cell>
          <cell r="F25">
            <v>16.863253</v>
          </cell>
          <cell r="G25">
            <v>-32.546987999999999</v>
          </cell>
          <cell r="H25">
            <v>25</v>
          </cell>
          <cell r="I25">
            <v>16.840149999999998</v>
          </cell>
          <cell r="J25">
            <v>-32.639400000000009</v>
          </cell>
          <cell r="K25">
            <v>25</v>
          </cell>
          <cell r="L25">
            <v>17.288076</v>
          </cell>
          <cell r="M25">
            <v>-30.847695999999996</v>
          </cell>
          <cell r="N25">
            <v>75</v>
          </cell>
          <cell r="O25">
            <v>50.991478999999998</v>
          </cell>
          <cell r="P25">
            <v>-32.01136133333334</v>
          </cell>
          <cell r="Q25">
            <v>25</v>
          </cell>
          <cell r="R25">
            <v>22.7788</v>
          </cell>
          <cell r="S25">
            <v>-8.8847999999999985</v>
          </cell>
          <cell r="T25">
            <v>25</v>
          </cell>
          <cell r="U25">
            <v>25.091000000000001</v>
          </cell>
          <cell r="V25">
            <v>0.36400000000000432</v>
          </cell>
          <cell r="W25">
            <v>25</v>
          </cell>
          <cell r="X25">
            <v>19.847528999999998</v>
          </cell>
          <cell r="Y25">
            <v>-20.609884000000008</v>
          </cell>
          <cell r="Z25">
            <v>75</v>
          </cell>
          <cell r="AA25">
            <v>67.717328999999992</v>
          </cell>
          <cell r="AB25">
            <v>-9.7102280000000096</v>
          </cell>
          <cell r="AC25">
            <v>150</v>
          </cell>
          <cell r="AD25">
            <v>118.70880799999999</v>
          </cell>
          <cell r="AE25">
            <v>-20.860794666666674</v>
          </cell>
          <cell r="AF25">
            <v>25</v>
          </cell>
          <cell r="AG25">
            <v>19.093321</v>
          </cell>
          <cell r="AH25">
            <v>-23.626716000000002</v>
          </cell>
          <cell r="AI25">
            <v>25</v>
          </cell>
          <cell r="AJ25">
            <v>18.464399999999994</v>
          </cell>
          <cell r="AK25">
            <v>-26.14240000000002</v>
          </cell>
          <cell r="AL25">
            <v>200</v>
          </cell>
          <cell r="AM25">
            <v>156.26652899999996</v>
          </cell>
          <cell r="AN25">
            <v>-21.866735500000019</v>
          </cell>
          <cell r="AO25">
            <v>25</v>
          </cell>
          <cell r="AP25">
            <v>20</v>
          </cell>
          <cell r="AQ25">
            <v>-20</v>
          </cell>
          <cell r="AR25">
            <v>225</v>
          </cell>
          <cell r="AS25">
            <v>176.26652899999996</v>
          </cell>
          <cell r="AT25">
            <v>-21.659320444444461</v>
          </cell>
          <cell r="AU25">
            <v>75</v>
          </cell>
          <cell r="AV25">
            <v>57.557720999999994</v>
          </cell>
          <cell r="AW25">
            <v>-23.25637200000001</v>
          </cell>
          <cell r="AX25">
            <v>25</v>
          </cell>
          <cell r="AY25">
            <v>25</v>
          </cell>
          <cell r="AZ25">
            <v>0</v>
          </cell>
          <cell r="BA25">
            <v>25</v>
          </cell>
          <cell r="BB25">
            <v>25</v>
          </cell>
          <cell r="BC25">
            <v>0</v>
          </cell>
          <cell r="BD25">
            <v>25</v>
          </cell>
          <cell r="BE25">
            <v>25</v>
          </cell>
          <cell r="BF25">
            <v>0</v>
          </cell>
          <cell r="BG25">
            <v>75</v>
          </cell>
          <cell r="BH25">
            <v>75</v>
          </cell>
          <cell r="BI25">
            <v>0</v>
          </cell>
          <cell r="BJ25">
            <v>150</v>
          </cell>
          <cell r="BK25">
            <v>132.55772099999999</v>
          </cell>
          <cell r="BL25">
            <v>-11.628186000000008</v>
          </cell>
          <cell r="BM25">
            <v>300</v>
          </cell>
          <cell r="BN25">
            <v>251.26652899999996</v>
          </cell>
          <cell r="BO25">
            <v>-16.244490333333346</v>
          </cell>
        </row>
        <row r="26">
          <cell r="B26">
            <v>21</v>
          </cell>
          <cell r="C26" t="str">
            <v>Total FC + WP</v>
          </cell>
          <cell r="D26" t="str">
            <v>KTON</v>
          </cell>
          <cell r="E26">
            <v>1054.7838139195342</v>
          </cell>
          <cell r="F26">
            <v>1158.9126229999999</v>
          </cell>
          <cell r="G26">
            <v>9.8720522353796198</v>
          </cell>
          <cell r="H26">
            <v>1062.9803146249888</v>
          </cell>
          <cell r="I26">
            <v>1076.202006</v>
          </cell>
          <cell r="J26">
            <v>1.2438321945478119</v>
          </cell>
          <cell r="K26">
            <v>1063.5595026477542</v>
          </cell>
          <cell r="L26">
            <v>1274.0839760000001</v>
          </cell>
          <cell r="M26">
            <v>19.794329591164448</v>
          </cell>
          <cell r="N26">
            <v>3181.3236311922774</v>
          </cell>
          <cell r="O26">
            <v>3509.1986049999996</v>
          </cell>
          <cell r="P26">
            <v>10.306243935479245</v>
          </cell>
          <cell r="Q26">
            <v>1131.8651842172085</v>
          </cell>
          <cell r="R26">
            <v>1156.6928796466391</v>
          </cell>
          <cell r="S26">
            <v>2.1935205513544704</v>
          </cell>
          <cell r="T26">
            <v>1190.4721444182883</v>
          </cell>
          <cell r="U26">
            <v>1113.04746</v>
          </cell>
          <cell r="V26">
            <v>-6.5036955951725384</v>
          </cell>
          <cell r="W26">
            <v>1255.2221545065261</v>
          </cell>
          <cell r="X26">
            <v>1341.1562889999998</v>
          </cell>
          <cell r="Y26">
            <v>6.84612952256707</v>
          </cell>
          <cell r="Z26">
            <v>3577.5594831420231</v>
          </cell>
          <cell r="AA26">
            <v>3610.8966286466384</v>
          </cell>
          <cell r="AB26">
            <v>0.93184042534316491</v>
          </cell>
          <cell r="AC26">
            <v>6758.8831143343004</v>
          </cell>
          <cell r="AD26">
            <v>7120.095233646638</v>
          </cell>
          <cell r="AE26">
            <v>5.3442575230554832</v>
          </cell>
          <cell r="AF26">
            <v>1279.7060932201971</v>
          </cell>
          <cell r="AG26">
            <v>1352.947801</v>
          </cell>
          <cell r="AH26">
            <v>5.7233225791322653</v>
          </cell>
          <cell r="AI26">
            <v>1248.2338903009882</v>
          </cell>
          <cell r="AJ26">
            <v>1286.5625700000001</v>
          </cell>
          <cell r="AK26">
            <v>3.0706328354672103</v>
          </cell>
          <cell r="AL26">
            <v>9286.8230978554839</v>
          </cell>
          <cell r="AM26">
            <v>9759.6056046466383</v>
          </cell>
          <cell r="AN26">
            <v>5.0908960126561427</v>
          </cell>
          <cell r="AO26">
            <v>1268.1016039133528</v>
          </cell>
          <cell r="AP26">
            <v>1380</v>
          </cell>
          <cell r="AQ26">
            <v>8.824087576368445</v>
          </cell>
          <cell r="AR26">
            <v>10554.924701768836</v>
          </cell>
          <cell r="AS26">
            <v>11139.605604646638</v>
          </cell>
          <cell r="AT26">
            <v>5.5394133013551432</v>
          </cell>
          <cell r="AU26">
            <v>3796.0415874345381</v>
          </cell>
          <cell r="AV26">
            <v>4019.5103710000003</v>
          </cell>
          <cell r="AW26">
            <v>5.8868897618291935</v>
          </cell>
          <cell r="AX26">
            <v>1259.1300511564962</v>
          </cell>
          <cell r="AY26">
            <v>1403.332396873308</v>
          </cell>
          <cell r="AZ26">
            <v>11.452537852175288</v>
          </cell>
          <cell r="BA26">
            <v>1271.0184078536461</v>
          </cell>
          <cell r="BB26">
            <v>1409.2757120782296</v>
          </cell>
          <cell r="BC26">
            <v>10.877679140623703</v>
          </cell>
          <cell r="BD26">
            <v>1286.8977470307516</v>
          </cell>
          <cell r="BE26">
            <v>1387.3918910484622</v>
          </cell>
          <cell r="BF26">
            <v>7.8090232304454572</v>
          </cell>
          <cell r="BG26">
            <v>3817.0462060408936</v>
          </cell>
          <cell r="BH26">
            <v>4200</v>
          </cell>
          <cell r="BI26">
            <v>10.032726178505257</v>
          </cell>
          <cell r="BJ26">
            <v>7613.0877934754317</v>
          </cell>
          <cell r="BK26">
            <v>8219.5103710000003</v>
          </cell>
          <cell r="BL26">
            <v>7.9655271812875306</v>
          </cell>
          <cell r="BM26">
            <v>14371.970907809729</v>
          </cell>
          <cell r="BN26">
            <v>15339.605604646638</v>
          </cell>
          <cell r="BO26">
            <v>6.7327905340463516</v>
          </cell>
        </row>
        <row r="27">
          <cell r="B27">
            <v>22</v>
          </cell>
          <cell r="C27" t="str">
            <v>Stripping Ratio</v>
          </cell>
          <cell r="D27" t="str">
            <v>OB: F/C</v>
          </cell>
          <cell r="E27">
            <v>13.189656398756751</v>
          </cell>
          <cell r="F27">
            <v>13.076596218374339</v>
          </cell>
          <cell r="G27">
            <v>-0.8571882160104568</v>
          </cell>
          <cell r="H27">
            <v>13.057922046228487</v>
          </cell>
          <cell r="I27">
            <v>12.906455568096273</v>
          </cell>
          <cell r="J27">
            <v>-1.1599585109788728</v>
          </cell>
          <cell r="K27">
            <v>13.474315297615449</v>
          </cell>
          <cell r="L27">
            <v>14.034301073865693</v>
          </cell>
          <cell r="M27">
            <v>4.1559497746749665</v>
          </cell>
          <cell r="N27">
            <v>13.240809323758887</v>
          </cell>
          <cell r="O27">
            <v>13.372529626479867</v>
          </cell>
          <cell r="P27">
            <v>0.99480552510204656</v>
          </cell>
          <cell r="Q27">
            <v>12.337218528101708</v>
          </cell>
          <cell r="R27">
            <v>11.987354356015986</v>
          </cell>
          <cell r="S27">
            <v>-2.8358431950346139</v>
          </cell>
          <cell r="T27">
            <v>12.550295605917</v>
          </cell>
          <cell r="U27">
            <v>13.774744583796119</v>
          </cell>
          <cell r="V27">
            <v>9.7563357575564691</v>
          </cell>
          <cell r="W27">
            <v>11.538598930657336</v>
          </cell>
          <cell r="X27">
            <v>12.575624421047507</v>
          </cell>
          <cell r="Y27">
            <v>8.9874472336052786</v>
          </cell>
          <cell r="Z27">
            <v>12.127616342464364</v>
          </cell>
          <cell r="AA27">
            <v>12.755559661149045</v>
          </cell>
          <cell r="AB27">
            <v>5.1777966993065414</v>
          </cell>
          <cell r="AC27">
            <v>12.650842068211045</v>
          </cell>
          <cell r="AD27">
            <v>13.060300722550746</v>
          </cell>
          <cell r="AE27">
            <v>3.2366118566019133</v>
          </cell>
          <cell r="AF27">
            <v>10.928471023897153</v>
          </cell>
          <cell r="AG27">
            <v>12.868907295644423</v>
          </cell>
          <cell r="AH27">
            <v>17.75578914474076</v>
          </cell>
          <cell r="AI27">
            <v>10.313799936237219</v>
          </cell>
          <cell r="AJ27">
            <v>11.220647169975445</v>
          </cell>
          <cell r="AK27">
            <v>8.7925618040354472</v>
          </cell>
          <cell r="AL27">
            <v>12.098413730064681</v>
          </cell>
          <cell r="AM27">
            <v>12.79079526585604</v>
          </cell>
          <cell r="AN27">
            <v>5.7229117075967055</v>
          </cell>
          <cell r="AO27">
            <v>10.600640828161366</v>
          </cell>
          <cell r="AP27">
            <v>10.543799557360424</v>
          </cell>
          <cell r="AQ27">
            <v>-0.53620598718841805</v>
          </cell>
          <cell r="AR27">
            <v>11.918171961570943</v>
          </cell>
          <cell r="AS27">
            <v>12.512055901646985</v>
          </cell>
          <cell r="AT27">
            <v>4.983012008812814</v>
          </cell>
          <cell r="AU27">
            <v>10.616888172509688</v>
          </cell>
          <cell r="AV27">
            <v>11.543222049731391</v>
          </cell>
          <cell r="AW27">
            <v>8.7250978080400206</v>
          </cell>
          <cell r="AX27">
            <v>10.877017437094544</v>
          </cell>
          <cell r="AY27">
            <v>9.5028860490534033</v>
          </cell>
          <cell r="AZ27">
            <v>-12.633347293853351</v>
          </cell>
          <cell r="BA27">
            <v>10.078443935549227</v>
          </cell>
          <cell r="BB27">
            <v>8.9435042250396091</v>
          </cell>
          <cell r="BC27">
            <v>-11.261060911460728</v>
          </cell>
          <cell r="BD27">
            <v>9.4571918367266239</v>
          </cell>
          <cell r="BE27">
            <v>8.7398880566714308</v>
          </cell>
          <cell r="BF27">
            <v>-7.584743890565619</v>
          </cell>
          <cell r="BG27">
            <v>10.132314711422211</v>
          </cell>
          <cell r="BH27">
            <v>9.0631670307581853</v>
          </cell>
          <cell r="BI27">
            <v>-10.551860173261002</v>
          </cell>
          <cell r="BJ27">
            <v>10.37391953381891</v>
          </cell>
          <cell r="BK27">
            <v>10.278193379968561</v>
          </cell>
          <cell r="BL27">
            <v>-0.92275782107506998</v>
          </cell>
          <cell r="BM27">
            <v>11.443273285953243</v>
          </cell>
          <cell r="BN27">
            <v>11.569164406361139</v>
          </cell>
          <cell r="BO27">
            <v>1.1001320798868726</v>
          </cell>
        </row>
        <row r="28">
          <cell r="B28">
            <v>23</v>
          </cell>
          <cell r="C28" t="str">
            <v>S/R                          (OB/ (FC+WP)</v>
          </cell>
          <cell r="E28">
            <v>12.877041239500929</v>
          </cell>
          <cell r="F28">
            <v>12.886319621128846</v>
          </cell>
          <cell r="G28">
            <v>7.2053676425723245E-2</v>
          </cell>
          <cell r="H28">
            <v>12.750815652380657</v>
          </cell>
          <cell r="I28">
            <v>12.704498457327723</v>
          </cell>
          <cell r="J28">
            <v>-0.36324888003761746</v>
          </cell>
          <cell r="K28">
            <v>13.157588418111509</v>
          </cell>
          <cell r="L28">
            <v>13.843869306303873</v>
          </cell>
          <cell r="M28">
            <v>5.2158561765596332</v>
          </cell>
          <cell r="N28">
            <v>12.928656014505737</v>
          </cell>
          <cell r="O28">
            <v>13.178216012353282</v>
          </cell>
          <cell r="P28">
            <v>1.9302856968856044</v>
          </cell>
          <cell r="Q28">
            <v>12.064721001449847</v>
          </cell>
          <cell r="R28">
            <v>11.751286898344565</v>
          </cell>
          <cell r="S28">
            <v>-2.5979390909049243</v>
          </cell>
          <cell r="T28">
            <v>12.28673850244421</v>
          </cell>
          <cell r="U28">
            <v>13.464225824468437</v>
          </cell>
          <cell r="V28">
            <v>9.583400198433365</v>
          </cell>
          <cell r="W28">
            <v>11.308787042593714</v>
          </cell>
          <cell r="X28">
            <v>12.389520033037702</v>
          </cell>
          <cell r="Y28">
            <v>9.5565774328713253</v>
          </cell>
          <cell r="Z28">
            <v>11.873372847710227</v>
          </cell>
          <cell r="AA28">
            <v>12.516346933955331</v>
          </cell>
          <cell r="AB28">
            <v>5.4152606381690545</v>
          </cell>
          <cell r="AC28">
            <v>12.370081729833961</v>
          </cell>
          <cell r="AD28">
            <v>12.842554655957549</v>
          </cell>
          <cell r="AE28">
            <v>3.8194810385454914</v>
          </cell>
          <cell r="AF28">
            <v>10.714975302461669</v>
          </cell>
          <cell r="AG28">
            <v>12.687296314250041</v>
          </cell>
          <cell r="AH28">
            <v>18.407144730751259</v>
          </cell>
          <cell r="AI28">
            <v>10.107232080317399</v>
          </cell>
          <cell r="AJ28">
            <v>11.059611459442303</v>
          </cell>
          <cell r="AK28">
            <v>9.42275166491474</v>
          </cell>
          <cell r="AL28">
            <v>11.837863623691739</v>
          </cell>
          <cell r="AM28">
            <v>12.585994656045196</v>
          </cell>
          <cell r="AN28">
            <v>6.3198145893164677</v>
          </cell>
          <cell r="AO28">
            <v>10.391654403188637</v>
          </cell>
          <cell r="AP28">
            <v>10.390990868123316</v>
          </cell>
          <cell r="AQ28">
            <v>-6.3852687895166937E-3</v>
          </cell>
          <cell r="AR28">
            <v>11.664111533181144</v>
          </cell>
          <cell r="AS28">
            <v>12.314072531076187</v>
          </cell>
          <cell r="AT28">
            <v>5.572314668340451</v>
          </cell>
          <cell r="AU28">
            <v>10.407125820175619</v>
          </cell>
          <cell r="AV28">
            <v>11.377927898739015</v>
          </cell>
          <cell r="AW28">
            <v>9.3282438911362604</v>
          </cell>
          <cell r="AX28">
            <v>10.661054490552521</v>
          </cell>
          <cell r="AY28">
            <v>9.3335946169196795</v>
          </cell>
          <cell r="AZ28">
            <v>-12.451487559783073</v>
          </cell>
          <cell r="BA28">
            <v>9.8802083342142204</v>
          </cell>
          <cell r="BB28">
            <v>8.7848499576668519</v>
          </cell>
          <cell r="BC28">
            <v>-11.086389471710294</v>
          </cell>
          <cell r="BD28">
            <v>9.2734711048629794</v>
          </cell>
          <cell r="BE28">
            <v>8.5824003253198615</v>
          </cell>
          <cell r="BF28">
            <v>-7.4521263044721469</v>
          </cell>
          <cell r="BG28">
            <v>9.933227888172862</v>
          </cell>
          <cell r="BH28">
            <v>8.9013247623517895</v>
          </cell>
          <cell r="BI28">
            <v>-10.388396777342866</v>
          </cell>
          <cell r="BJ28">
            <v>10.169523108572582</v>
          </cell>
          <cell r="BK28">
            <v>10.112434857994684</v>
          </cell>
          <cell r="BL28">
            <v>-0.56136605392808114</v>
          </cell>
          <cell r="BM28">
            <v>11.299998600299816</v>
          </cell>
          <cell r="BN28">
            <v>11.397289588927029</v>
          </cell>
          <cell r="BO28">
            <v>0.8609823068883542</v>
          </cell>
        </row>
        <row r="29">
          <cell r="B29">
            <v>24</v>
          </cell>
          <cell r="C29" t="str">
            <v>Hauling</v>
          </cell>
          <cell r="D29" t="str">
            <v>KTON</v>
          </cell>
          <cell r="E29">
            <v>1054.7838139195339</v>
          </cell>
          <cell r="F29">
            <v>1323.4159790717208</v>
          </cell>
          <cell r="G29">
            <v>25.467983259428355</v>
          </cell>
          <cell r="H29">
            <v>1062.980314624989</v>
          </cell>
          <cell r="I29">
            <v>991.43672471764205</v>
          </cell>
          <cell r="J29">
            <v>-6.7304717616136598</v>
          </cell>
          <cell r="K29">
            <v>1063.559502647754</v>
          </cell>
          <cell r="L29">
            <v>1300.9861235998919</v>
          </cell>
          <cell r="M29">
            <v>22.323774115229028</v>
          </cell>
          <cell r="N29">
            <v>3181.3236311922769</v>
          </cell>
          <cell r="O29">
            <v>3615.8388273892547</v>
          </cell>
          <cell r="P29">
            <v>13.658314795031803</v>
          </cell>
          <cell r="Q29">
            <v>1125.0464868297017</v>
          </cell>
          <cell r="R29">
            <v>1080.4199388439245</v>
          </cell>
          <cell r="S29">
            <v>-3.9666403573715083</v>
          </cell>
          <cell r="T29">
            <v>1185.3744343150661</v>
          </cell>
          <cell r="U29">
            <v>1131.3844499679483</v>
          </cell>
          <cell r="V29">
            <v>-4.5546776431292217</v>
          </cell>
          <cell r="W29">
            <v>1236.9087827721667</v>
          </cell>
          <cell r="X29">
            <v>1261.8900953243874</v>
          </cell>
          <cell r="Y29">
            <v>2.0196568170720313</v>
          </cell>
          <cell r="Z29">
            <v>3547.3297039169347</v>
          </cell>
          <cell r="AA29">
            <v>3473.6944841362601</v>
          </cell>
          <cell r="AB29">
            <v>-2.0757929464342464</v>
          </cell>
          <cell r="AC29">
            <v>6728.6533351092112</v>
          </cell>
          <cell r="AD29">
            <v>7089.5333115255144</v>
          </cell>
          <cell r="AE29">
            <v>5.363331389555765</v>
          </cell>
          <cell r="AF29">
            <v>1259.7993500877967</v>
          </cell>
          <cell r="AG29">
            <v>1338.3073295554732</v>
          </cell>
          <cell r="AH29">
            <v>6.2317844077475657</v>
          </cell>
          <cell r="AI29">
            <v>1233.2004719940044</v>
          </cell>
          <cell r="AJ29">
            <v>1273.9908210137789</v>
          </cell>
          <cell r="AK29">
            <v>3.3076819175895418</v>
          </cell>
          <cell r="AL29">
            <v>9221.6531571910127</v>
          </cell>
          <cell r="AM29">
            <v>9701.8314620947658</v>
          </cell>
          <cell r="AN29">
            <v>5.2070740106865951</v>
          </cell>
          <cell r="AO29">
            <v>1248.2193724509566</v>
          </cell>
          <cell r="AP29">
            <v>1390</v>
          </cell>
          <cell r="AQ29">
            <v>11.358630596370917</v>
          </cell>
          <cell r="AR29">
            <v>10469.872529641969</v>
          </cell>
          <cell r="AS29">
            <v>11091.831462094766</v>
          </cell>
          <cell r="AT29">
            <v>5.9404632739503436</v>
          </cell>
          <cell r="AU29">
            <v>3741.2191945327577</v>
          </cell>
          <cell r="AV29">
            <v>4002.2981505692524</v>
          </cell>
          <cell r="AW29">
            <v>6.9784458611252518</v>
          </cell>
          <cell r="AX29">
            <v>1272.3421341855178</v>
          </cell>
          <cell r="AY29">
            <v>1455.7735876373652</v>
          </cell>
          <cell r="AZ29">
            <v>14.416834004264889</v>
          </cell>
          <cell r="BA29">
            <v>1276.769485873303</v>
          </cell>
          <cell r="BB29">
            <v>1440.0348804754694</v>
          </cell>
          <cell r="BC29">
            <v>12.787382249388099</v>
          </cell>
          <cell r="BD29">
            <v>1287.5221349761118</v>
          </cell>
          <cell r="BE29">
            <v>1424.1915318871652</v>
          </cell>
          <cell r="BF29">
            <v>10.614916295290648</v>
          </cell>
          <cell r="BG29">
            <v>3836.6337550349326</v>
          </cell>
          <cell r="BH29">
            <v>4320</v>
          </cell>
          <cell r="BI29">
            <v>12.598706987101153</v>
          </cell>
          <cell r="BJ29">
            <v>7577.8529495676903</v>
          </cell>
          <cell r="BK29">
            <v>8322.2981505692514</v>
          </cell>
          <cell r="BL29">
            <v>9.8239594507311079</v>
          </cell>
          <cell r="BM29">
            <v>14306.506284676901</v>
          </cell>
          <cell r="BN29">
            <v>15411.831462094764</v>
          </cell>
          <cell r="BO29">
            <v>7.7260314672473882</v>
          </cell>
        </row>
        <row r="30">
          <cell r="B30">
            <v>25</v>
          </cell>
          <cell r="C30" t="str">
            <v>ROM stock</v>
          </cell>
          <cell r="D30" t="str">
            <v>KTON</v>
          </cell>
          <cell r="E30">
            <v>193.28493050970502</v>
          </cell>
          <cell r="F30">
            <v>47.777940999999998</v>
          </cell>
          <cell r="G30">
            <v>-75.281083282588838</v>
          </cell>
          <cell r="H30">
            <v>204.62076403957886</v>
          </cell>
          <cell r="I30">
            <v>129.87534699999998</v>
          </cell>
          <cell r="J30">
            <v>-36.528754738263622</v>
          </cell>
          <cell r="K30">
            <v>215.9714485443954</v>
          </cell>
          <cell r="L30">
            <v>180.67277599999994</v>
          </cell>
          <cell r="M30">
            <v>-16.344138441586374</v>
          </cell>
          <cell r="N30">
            <v>215.9714485443954</v>
          </cell>
          <cell r="O30">
            <v>180.67277599999994</v>
          </cell>
          <cell r="P30">
            <v>-16.344138441586374</v>
          </cell>
          <cell r="Q30">
            <v>216.83754973553155</v>
          </cell>
          <cell r="R30">
            <v>77.100939999999994</v>
          </cell>
          <cell r="S30">
            <v>-64.442994262738594</v>
          </cell>
          <cell r="T30">
            <v>224.1878859597013</v>
          </cell>
          <cell r="U30">
            <v>89.852140000000006</v>
          </cell>
          <cell r="V30">
            <v>-59.921054781634673</v>
          </cell>
          <cell r="W30">
            <v>230.1257093180898</v>
          </cell>
          <cell r="X30">
            <v>134.27867499999999</v>
          </cell>
          <cell r="Y30">
            <v>-41.649859375601473</v>
          </cell>
          <cell r="Z30">
            <v>230.1257093180898</v>
          </cell>
          <cell r="AA30">
            <v>134.27867499999999</v>
          </cell>
          <cell r="AB30">
            <v>-41.649859375601473</v>
          </cell>
          <cell r="AC30">
            <v>230.1257093180898</v>
          </cell>
          <cell r="AD30">
            <v>134.27867499999999</v>
          </cell>
          <cell r="AE30">
            <v>-41.649859375601473</v>
          </cell>
          <cell r="AF30">
            <v>249.78270267574055</v>
          </cell>
          <cell r="AG30">
            <v>253.975527</v>
          </cell>
          <cell r="AH30">
            <v>1.6785887410716467</v>
          </cell>
          <cell r="AI30">
            <v>278.08629369116363</v>
          </cell>
          <cell r="AJ30">
            <v>311.43148000000002</v>
          </cell>
          <cell r="AK30">
            <v>11.99094923601981</v>
          </cell>
          <cell r="AL30">
            <v>278.08629369116363</v>
          </cell>
          <cell r="AM30">
            <v>311.43148000000002</v>
          </cell>
          <cell r="AN30">
            <v>11.99094923601981</v>
          </cell>
          <cell r="AO30">
            <v>297.54573604094645</v>
          </cell>
          <cell r="AP30">
            <v>324.38786696788293</v>
          </cell>
          <cell r="AQ30">
            <v>9.021178150320603</v>
          </cell>
          <cell r="AR30">
            <v>297.54573604094645</v>
          </cell>
          <cell r="AS30">
            <v>324.38786696788293</v>
          </cell>
          <cell r="AT30">
            <v>9.021178150320603</v>
          </cell>
          <cell r="AU30">
            <v>297.54573604094645</v>
          </cell>
          <cell r="AV30">
            <v>324.38786696788293</v>
          </cell>
          <cell r="AW30">
            <v>9.021178150320603</v>
          </cell>
          <cell r="AX30">
            <v>334.39418400700538</v>
          </cell>
          <cell r="AY30">
            <v>329.15211934194252</v>
          </cell>
          <cell r="AZ30">
            <v>-1.567630334429811</v>
          </cell>
          <cell r="BA30">
            <v>367.94285814523511</v>
          </cell>
          <cell r="BB30">
            <v>314.18783661622405</v>
          </cell>
          <cell r="BC30">
            <v>-14.60961134019152</v>
          </cell>
          <cell r="BD30">
            <v>353.46055934379859</v>
          </cell>
          <cell r="BE30">
            <v>309.38786696788293</v>
          </cell>
          <cell r="BF30">
            <v>-12.468913775765209</v>
          </cell>
          <cell r="BG30">
            <v>353.46055934379859</v>
          </cell>
          <cell r="BH30">
            <v>309.38786696788293</v>
          </cell>
          <cell r="BI30">
            <v>-12.468913775765209</v>
          </cell>
          <cell r="BJ30">
            <v>353.46055934379859</v>
          </cell>
          <cell r="BK30">
            <v>309.38786696788293</v>
          </cell>
          <cell r="BL30">
            <v>-12.468913775765209</v>
          </cell>
          <cell r="BM30">
            <v>353.46055934379859</v>
          </cell>
          <cell r="BN30">
            <v>309.38786696788293</v>
          </cell>
          <cell r="BO30">
            <v>-12.468913775765209</v>
          </cell>
        </row>
        <row r="31">
          <cell r="B31">
            <v>26</v>
          </cell>
          <cell r="C31" t="str">
            <v>F/C stock</v>
          </cell>
          <cell r="D31" t="str">
            <v>KTON</v>
          </cell>
          <cell r="E31">
            <v>160.96107837431947</v>
          </cell>
          <cell r="F31">
            <v>331.34342299999997</v>
          </cell>
          <cell r="G31">
            <v>105.85313315896879</v>
          </cell>
          <cell r="H31">
            <v>173.94139299930822</v>
          </cell>
          <cell r="I31">
            <v>306.01014793722197</v>
          </cell>
          <cell r="J31">
            <v>75.927157222685352</v>
          </cell>
          <cell r="K31">
            <v>146.20089564706257</v>
          </cell>
          <cell r="L31">
            <v>273.10515000000004</v>
          </cell>
          <cell r="M31">
            <v>86.801283802865129</v>
          </cell>
          <cell r="N31">
            <v>146.20089564706257</v>
          </cell>
          <cell r="O31">
            <v>273.10515000000004</v>
          </cell>
          <cell r="P31">
            <v>86.801283802865129</v>
          </cell>
          <cell r="Q31">
            <v>143.76607986427086</v>
          </cell>
          <cell r="R31">
            <v>371.20855560307427</v>
          </cell>
          <cell r="S31">
            <v>158.20315609463037</v>
          </cell>
          <cell r="T31">
            <v>181.73822428255914</v>
          </cell>
          <cell r="U31">
            <v>269.89278655559582</v>
          </cell>
          <cell r="V31">
            <v>48.506340711229562</v>
          </cell>
          <cell r="W31">
            <v>235.96037878908515</v>
          </cell>
          <cell r="X31">
            <v>285.71981610633765</v>
          </cell>
          <cell r="Y31">
            <v>21.088047736069417</v>
          </cell>
          <cell r="Z31">
            <v>235.96037878908515</v>
          </cell>
          <cell r="AA31">
            <v>285.71981610633765</v>
          </cell>
          <cell r="AB31">
            <v>21.088047736069417</v>
          </cell>
          <cell r="AC31">
            <v>235.96037878908515</v>
          </cell>
          <cell r="AD31">
            <v>285.71981610633765</v>
          </cell>
          <cell r="AE31">
            <v>21.088047736069417</v>
          </cell>
          <cell r="AF31">
            <v>223.16647200928236</v>
          </cell>
          <cell r="AG31">
            <v>551.60660060307418</v>
          </cell>
          <cell r="AH31">
            <v>147.17270279745728</v>
          </cell>
          <cell r="AI31">
            <v>306.40036231027045</v>
          </cell>
          <cell r="AJ31">
            <v>461.82923000000005</v>
          </cell>
          <cell r="AK31">
            <v>50.727377251707537</v>
          </cell>
          <cell r="AL31">
            <v>306.40036231027045</v>
          </cell>
          <cell r="AM31">
            <v>461.82923000000005</v>
          </cell>
          <cell r="AN31">
            <v>50.727377251707537</v>
          </cell>
          <cell r="AO31">
            <v>334.50196622362319</v>
          </cell>
          <cell r="AP31">
            <v>417.23922999999996</v>
          </cell>
          <cell r="AQ31">
            <v>24.734462613312349</v>
          </cell>
          <cell r="AR31">
            <v>334.50196622362319</v>
          </cell>
          <cell r="AS31">
            <v>417.23922999999996</v>
          </cell>
          <cell r="AT31">
            <v>24.734462613312349</v>
          </cell>
          <cell r="AU31">
            <v>334.50196622362319</v>
          </cell>
          <cell r="AV31">
            <v>417.23922999999996</v>
          </cell>
          <cell r="AW31">
            <v>24.734462613312349</v>
          </cell>
          <cell r="AX31">
            <v>344.63201738011924</v>
          </cell>
          <cell r="AY31">
            <v>465.57162687330799</v>
          </cell>
          <cell r="AZ31">
            <v>35.092389387546611</v>
          </cell>
          <cell r="BA31">
            <v>377.65042523376542</v>
          </cell>
          <cell r="BB31">
            <v>622.84733895153761</v>
          </cell>
          <cell r="BC31">
            <v>64.926952899892925</v>
          </cell>
          <cell r="BD31">
            <v>501.54817226451706</v>
          </cell>
          <cell r="BE31">
            <v>849.8392299999997</v>
          </cell>
          <cell r="BF31">
            <v>69.443191501013686</v>
          </cell>
          <cell r="BG31">
            <v>501.54817226451706</v>
          </cell>
          <cell r="BH31">
            <v>849.8392299999997</v>
          </cell>
          <cell r="BI31">
            <v>69.443191501013686</v>
          </cell>
          <cell r="BJ31">
            <v>501.54817226451706</v>
          </cell>
          <cell r="BK31">
            <v>849.8392299999997</v>
          </cell>
          <cell r="BL31">
            <v>69.443191501013686</v>
          </cell>
          <cell r="BM31">
            <v>501.54817226451706</v>
          </cell>
          <cell r="BN31">
            <v>849.8392299999997</v>
          </cell>
          <cell r="BO31">
            <v>69.443191501013686</v>
          </cell>
        </row>
        <row r="32">
          <cell r="B32">
            <v>27</v>
          </cell>
          <cell r="C32" t="str">
            <v>Coal Sales</v>
          </cell>
          <cell r="D32" t="str">
            <v>KTON</v>
          </cell>
          <cell r="E32">
            <v>1184.0999999999999</v>
          </cell>
          <cell r="F32">
            <v>1286.21</v>
          </cell>
          <cell r="G32">
            <v>8.6234270754159397</v>
          </cell>
          <cell r="H32">
            <v>1050</v>
          </cell>
          <cell r="I32">
            <v>1068.021</v>
          </cell>
          <cell r="J32">
            <v>1.7162857142857104</v>
          </cell>
          <cell r="K32">
            <v>1091.3</v>
          </cell>
          <cell r="L32">
            <v>1290.5070000000001</v>
          </cell>
          <cell r="M32">
            <v>18.254100613946679</v>
          </cell>
          <cell r="N32">
            <v>3325.3999999999996</v>
          </cell>
          <cell r="O32">
            <v>3644.7379999999998</v>
          </cell>
          <cell r="P32">
            <v>9.6029951284056132</v>
          </cell>
          <cell r="Q32">
            <v>1134.3</v>
          </cell>
          <cell r="R32">
            <v>1061.2940000000001</v>
          </cell>
          <cell r="S32">
            <v>-6.4362161685620967</v>
          </cell>
          <cell r="T32">
            <v>1152.5</v>
          </cell>
          <cell r="U32">
            <v>1181.03</v>
          </cell>
          <cell r="V32">
            <v>2.4754880694143142</v>
          </cell>
          <cell r="W32">
            <v>1201</v>
          </cell>
          <cell r="X32">
            <v>1316.768</v>
          </cell>
          <cell r="Y32">
            <v>9.6393005828476284</v>
          </cell>
          <cell r="Z32">
            <v>3487.8</v>
          </cell>
          <cell r="AA32">
            <v>3559.0920000000001</v>
          </cell>
          <cell r="AB32">
            <v>2.0440392224324766</v>
          </cell>
          <cell r="AC32">
            <v>6813.2</v>
          </cell>
          <cell r="AD32">
            <v>7203.83</v>
          </cell>
          <cell r="AE32">
            <v>5.7334292256208554</v>
          </cell>
          <cell r="AF32">
            <v>1292.5</v>
          </cell>
          <cell r="AG32">
            <v>1072.836</v>
          </cell>
          <cell r="AH32">
            <v>-16.995280464216634</v>
          </cell>
          <cell r="AI32">
            <v>1165</v>
          </cell>
          <cell r="AJ32">
            <v>1370.8710000000001</v>
          </cell>
          <cell r="AK32">
            <v>17.671330472103012</v>
          </cell>
          <cell r="AL32">
            <v>9270.7000000000007</v>
          </cell>
          <cell r="AM32">
            <v>9647.5370000000003</v>
          </cell>
          <cell r="AN32">
            <v>4.0648171119764367</v>
          </cell>
          <cell r="AO32">
            <v>1240</v>
          </cell>
          <cell r="AP32">
            <v>1424.59</v>
          </cell>
          <cell r="AQ32">
            <v>14.886290322580638</v>
          </cell>
          <cell r="AR32">
            <v>10510.7</v>
          </cell>
          <cell r="AS32">
            <v>11072.127</v>
          </cell>
          <cell r="AT32">
            <v>5.341480586449995</v>
          </cell>
          <cell r="AU32">
            <v>3697.5</v>
          </cell>
          <cell r="AV32">
            <v>3868.2970000000005</v>
          </cell>
          <cell r="AW32">
            <v>4.6192562542258413</v>
          </cell>
          <cell r="AX32">
            <v>1249</v>
          </cell>
          <cell r="AY32">
            <v>1355</v>
          </cell>
          <cell r="AZ32">
            <v>8.486789431545235</v>
          </cell>
          <cell r="BA32">
            <v>1238</v>
          </cell>
          <cell r="BB32">
            <v>1252</v>
          </cell>
          <cell r="BC32">
            <v>1.1308562197092082</v>
          </cell>
          <cell r="BD32">
            <v>1163</v>
          </cell>
          <cell r="BE32">
            <v>1160.4000000000001</v>
          </cell>
          <cell r="BF32">
            <v>-0.22355975924332835</v>
          </cell>
          <cell r="BG32">
            <v>3650</v>
          </cell>
          <cell r="BH32">
            <v>3767.4</v>
          </cell>
          <cell r="BI32">
            <v>3.2164383561643861</v>
          </cell>
          <cell r="BJ32">
            <v>7347.5</v>
          </cell>
          <cell r="BK32">
            <v>7635.6970000000001</v>
          </cell>
          <cell r="BL32">
            <v>3.9223817625042545</v>
          </cell>
          <cell r="BM32">
            <v>14160.7</v>
          </cell>
          <cell r="BN32">
            <v>14839.527</v>
          </cell>
          <cell r="BO32">
            <v>4.7937390100771804</v>
          </cell>
        </row>
        <row r="33">
          <cell r="B33">
            <v>28</v>
          </cell>
          <cell r="AL33" t="str">
            <v xml:space="preserve"> </v>
          </cell>
        </row>
        <row r="34">
          <cell r="B34">
            <v>29</v>
          </cell>
          <cell r="C34" t="str">
            <v xml:space="preserve">TOTAL TDM  </v>
          </cell>
          <cell r="E34" t="str">
            <v>JANUARY</v>
          </cell>
          <cell r="H34" t="str">
            <v>FEBRUARY</v>
          </cell>
          <cell r="K34" t="str">
            <v>MARCH</v>
          </cell>
          <cell r="N34" t="str">
            <v>Q1</v>
          </cell>
          <cell r="Q34" t="str">
            <v>APRIL</v>
          </cell>
          <cell r="T34" t="str">
            <v>MAY</v>
          </cell>
          <cell r="W34" t="str">
            <v>JUNE</v>
          </cell>
          <cell r="Z34" t="str">
            <v>Q2</v>
          </cell>
          <cell r="AC34" t="str">
            <v>1st HALF</v>
          </cell>
          <cell r="AF34" t="str">
            <v>JULY</v>
          </cell>
          <cell r="AI34" t="str">
            <v>AUG</v>
          </cell>
          <cell r="AL34" t="str">
            <v>Jan-Aug</v>
          </cell>
          <cell r="AO34" t="str">
            <v>SEP</v>
          </cell>
          <cell r="AR34" t="str">
            <v>Jan-Sep</v>
          </cell>
          <cell r="AU34" t="str">
            <v>Q3</v>
          </cell>
          <cell r="AX34" t="str">
            <v>OCTOBER</v>
          </cell>
          <cell r="BA34" t="str">
            <v>NOVEMBER</v>
          </cell>
          <cell r="BD34" t="str">
            <v>DECEMBER</v>
          </cell>
          <cell r="BG34" t="str">
            <v>Q4</v>
          </cell>
          <cell r="BJ34" t="str">
            <v>2nd HALF</v>
          </cell>
          <cell r="BM34" t="str">
            <v>YTD 2013</v>
          </cell>
        </row>
        <row r="35">
          <cell r="B35">
            <v>30</v>
          </cell>
          <cell r="E35" t="str">
            <v>Plan</v>
          </cell>
          <cell r="F35" t="str">
            <v>Actual</v>
          </cell>
          <cell r="G35" t="str">
            <v>% var</v>
          </cell>
          <cell r="H35" t="str">
            <v>Plan</v>
          </cell>
          <cell r="I35" t="str">
            <v>Actual</v>
          </cell>
          <cell r="J35" t="str">
            <v>% var</v>
          </cell>
          <cell r="K35" t="str">
            <v>Plan</v>
          </cell>
          <cell r="L35" t="str">
            <v>Actual</v>
          </cell>
          <cell r="M35" t="str">
            <v>% var</v>
          </cell>
          <cell r="N35" t="str">
            <v>Plan</v>
          </cell>
          <cell r="O35" t="str">
            <v>Actual</v>
          </cell>
          <cell r="P35" t="str">
            <v>% var</v>
          </cell>
          <cell r="Q35" t="str">
            <v>Plan</v>
          </cell>
          <cell r="R35" t="str">
            <v>Actual</v>
          </cell>
          <cell r="S35" t="str">
            <v>% var</v>
          </cell>
          <cell r="T35" t="str">
            <v>Plan</v>
          </cell>
          <cell r="U35" t="str">
            <v>Actual</v>
          </cell>
          <cell r="V35" t="str">
            <v>% var</v>
          </cell>
          <cell r="W35" t="str">
            <v>Plan</v>
          </cell>
          <cell r="X35" t="str">
            <v>Actual</v>
          </cell>
          <cell r="Y35" t="str">
            <v>% var</v>
          </cell>
          <cell r="Z35" t="str">
            <v>Plan</v>
          </cell>
          <cell r="AA35" t="str">
            <v>Actual</v>
          </cell>
          <cell r="AB35" t="str">
            <v>% var</v>
          </cell>
          <cell r="AC35" t="str">
            <v>Plan</v>
          </cell>
          <cell r="AD35" t="str">
            <v>Actual</v>
          </cell>
          <cell r="AE35" t="str">
            <v>% var</v>
          </cell>
          <cell r="AF35" t="str">
            <v>Plan</v>
          </cell>
          <cell r="AG35" t="str">
            <v>Actual</v>
          </cell>
          <cell r="AH35" t="str">
            <v>% var</v>
          </cell>
          <cell r="AI35" t="str">
            <v>Plan</v>
          </cell>
          <cell r="AJ35" t="str">
            <v>Actual</v>
          </cell>
          <cell r="AK35" t="str">
            <v>% var</v>
          </cell>
          <cell r="AL35" t="str">
            <v>Plan</v>
          </cell>
          <cell r="AM35" t="str">
            <v>Actual</v>
          </cell>
          <cell r="AN35" t="str">
            <v>% var</v>
          </cell>
          <cell r="AO35" t="str">
            <v>Plan</v>
          </cell>
          <cell r="AP35" t="str">
            <v>Est.</v>
          </cell>
          <cell r="AQ35" t="str">
            <v>% var</v>
          </cell>
          <cell r="AR35" t="str">
            <v>Plan</v>
          </cell>
          <cell r="AS35" t="str">
            <v>Est.</v>
          </cell>
          <cell r="AT35" t="str">
            <v>% var</v>
          </cell>
          <cell r="AU35" t="str">
            <v>Plan</v>
          </cell>
          <cell r="AV35" t="str">
            <v>Est.</v>
          </cell>
          <cell r="AW35" t="str">
            <v>% var</v>
          </cell>
          <cell r="AX35" t="str">
            <v>Plan</v>
          </cell>
          <cell r="AY35" t="str">
            <v>Est.</v>
          </cell>
          <cell r="AZ35" t="str">
            <v>% var</v>
          </cell>
          <cell r="BA35" t="str">
            <v>Plan</v>
          </cell>
          <cell r="BB35" t="str">
            <v>Est.</v>
          </cell>
          <cell r="BC35" t="str">
            <v>% var</v>
          </cell>
          <cell r="BD35" t="str">
            <v>Plan</v>
          </cell>
          <cell r="BE35" t="str">
            <v>Est.</v>
          </cell>
          <cell r="BF35" t="str">
            <v>% var</v>
          </cell>
          <cell r="BG35" t="str">
            <v>Plan</v>
          </cell>
          <cell r="BH35" t="str">
            <v>Est.</v>
          </cell>
          <cell r="BI35" t="str">
            <v>% var</v>
          </cell>
          <cell r="BJ35" t="str">
            <v>Plan</v>
          </cell>
          <cell r="BK35" t="str">
            <v>Est.</v>
          </cell>
          <cell r="BL35" t="str">
            <v>% var</v>
          </cell>
          <cell r="BM35" t="str">
            <v>Plan</v>
          </cell>
          <cell r="BN35" t="str">
            <v>Est.</v>
          </cell>
          <cell r="BO35" t="str">
            <v>% var</v>
          </cell>
        </row>
        <row r="36">
          <cell r="B36">
            <v>31</v>
          </cell>
          <cell r="C36" t="str">
            <v>OB Removal</v>
          </cell>
          <cell r="D36" t="str">
            <v>KBCM</v>
          </cell>
          <cell r="E36" t="e">
            <v>#REF!</v>
          </cell>
          <cell r="F36" t="e">
            <v>#REF!</v>
          </cell>
          <cell r="G36" t="e">
            <v>#REF!</v>
          </cell>
          <cell r="H36" t="e">
            <v>#REF!</v>
          </cell>
          <cell r="I36" t="e">
            <v>#REF!</v>
          </cell>
          <cell r="J36" t="e">
            <v>#REF!</v>
          </cell>
          <cell r="K36" t="e">
            <v>#REF!</v>
          </cell>
          <cell r="L36" t="e">
            <v>#REF!</v>
          </cell>
          <cell r="M36" t="e">
            <v>#REF!</v>
          </cell>
          <cell r="N36" t="e">
            <v>#REF!</v>
          </cell>
          <cell r="O36" t="e">
            <v>#REF!</v>
          </cell>
          <cell r="P36" t="e">
            <v>#REF!</v>
          </cell>
          <cell r="Q36" t="e">
            <v>#REF!</v>
          </cell>
          <cell r="R36" t="e">
            <v>#REF!</v>
          </cell>
          <cell r="S36" t="e">
            <v>#REF!</v>
          </cell>
          <cell r="T36" t="e">
            <v>#REF!</v>
          </cell>
          <cell r="U36" t="e">
            <v>#REF!</v>
          </cell>
          <cell r="V36" t="e">
            <v>#REF!</v>
          </cell>
          <cell r="W36" t="e">
            <v>#REF!</v>
          </cell>
          <cell r="X36" t="e">
            <v>#REF!</v>
          </cell>
          <cell r="Y36" t="e">
            <v>#REF!</v>
          </cell>
          <cell r="Z36" t="e">
            <v>#REF!</v>
          </cell>
          <cell r="AA36" t="e">
            <v>#REF!</v>
          </cell>
          <cell r="AB36" t="e">
            <v>#REF!</v>
          </cell>
          <cell r="AC36" t="e">
            <v>#REF!</v>
          </cell>
          <cell r="AD36" t="e">
            <v>#REF!</v>
          </cell>
          <cell r="AE36" t="e">
            <v>#REF!</v>
          </cell>
          <cell r="AF36" t="e">
            <v>#REF!</v>
          </cell>
          <cell r="AG36" t="e">
            <v>#REF!</v>
          </cell>
          <cell r="AH36" t="e">
            <v>#REF!</v>
          </cell>
          <cell r="AI36" t="e">
            <v>#REF!</v>
          </cell>
          <cell r="AJ36" t="e">
            <v>#REF!</v>
          </cell>
          <cell r="AK36" t="e">
            <v>#REF!</v>
          </cell>
          <cell r="AL36" t="e">
            <v>#REF!</v>
          </cell>
          <cell r="AM36" t="e">
            <v>#REF!</v>
          </cell>
          <cell r="AN36" t="e">
            <v>#REF!</v>
          </cell>
          <cell r="AO36" t="e">
            <v>#REF!</v>
          </cell>
          <cell r="AP36" t="e">
            <v>#REF!</v>
          </cell>
          <cell r="AQ36" t="e">
            <v>#REF!</v>
          </cell>
          <cell r="AR36" t="e">
            <v>#REF!</v>
          </cell>
          <cell r="AS36" t="e">
            <v>#REF!</v>
          </cell>
          <cell r="AT36" t="e">
            <v>#REF!</v>
          </cell>
          <cell r="AU36" t="e">
            <v>#REF!</v>
          </cell>
          <cell r="AV36" t="e">
            <v>#REF!</v>
          </cell>
          <cell r="AW36" t="e">
            <v>#REF!</v>
          </cell>
          <cell r="AX36" t="e">
            <v>#REF!</v>
          </cell>
          <cell r="AY36" t="e">
            <v>#REF!</v>
          </cell>
          <cell r="AZ36" t="e">
            <v>#REF!</v>
          </cell>
          <cell r="BA36" t="e">
            <v>#REF!</v>
          </cell>
          <cell r="BB36" t="e">
            <v>#REF!</v>
          </cell>
          <cell r="BC36" t="e">
            <v>#REF!</v>
          </cell>
          <cell r="BD36" t="e">
            <v>#REF!</v>
          </cell>
          <cell r="BE36" t="e">
            <v>#REF!</v>
          </cell>
          <cell r="BF36" t="e">
            <v>#REF!</v>
          </cell>
          <cell r="BG36" t="e">
            <v>#REF!</v>
          </cell>
          <cell r="BH36" t="e">
            <v>#REF!</v>
          </cell>
          <cell r="BI36" t="e">
            <v>#REF!</v>
          </cell>
          <cell r="BJ36" t="e">
            <v>#REF!</v>
          </cell>
          <cell r="BK36" t="e">
            <v>#REF!</v>
          </cell>
          <cell r="BL36" t="e">
            <v>#REF!</v>
          </cell>
          <cell r="BM36" t="e">
            <v>#REF!</v>
          </cell>
          <cell r="BN36" t="e">
            <v>#REF!</v>
          </cell>
          <cell r="BO36" t="e">
            <v>#REF!</v>
          </cell>
        </row>
        <row r="37">
          <cell r="B37">
            <v>32</v>
          </cell>
          <cell r="C37" t="str">
            <v>ROM Production</v>
          </cell>
          <cell r="D37" t="str">
            <v>KTON</v>
          </cell>
          <cell r="E37" t="e">
            <v>#REF!</v>
          </cell>
          <cell r="F37" t="e">
            <v>#REF!</v>
          </cell>
          <cell r="G37" t="e">
            <v>#REF!</v>
          </cell>
          <cell r="H37" t="e">
            <v>#REF!</v>
          </cell>
          <cell r="I37" t="e">
            <v>#REF!</v>
          </cell>
          <cell r="J37" t="e">
            <v>#REF!</v>
          </cell>
          <cell r="K37" t="e">
            <v>#REF!</v>
          </cell>
          <cell r="L37" t="e">
            <v>#REF!</v>
          </cell>
          <cell r="M37" t="e">
            <v>#REF!</v>
          </cell>
          <cell r="N37" t="e">
            <v>#REF!</v>
          </cell>
          <cell r="O37" t="e">
            <v>#REF!</v>
          </cell>
          <cell r="P37" t="e">
            <v>#REF!</v>
          </cell>
          <cell r="Q37" t="e">
            <v>#REF!</v>
          </cell>
          <cell r="R37" t="e">
            <v>#REF!</v>
          </cell>
          <cell r="S37" t="e">
            <v>#REF!</v>
          </cell>
          <cell r="T37" t="e">
            <v>#REF!</v>
          </cell>
          <cell r="U37" t="e">
            <v>#REF!</v>
          </cell>
          <cell r="V37" t="e">
            <v>#REF!</v>
          </cell>
          <cell r="W37" t="e">
            <v>#REF!</v>
          </cell>
          <cell r="X37" t="e">
            <v>#REF!</v>
          </cell>
          <cell r="Y37" t="e">
            <v>#REF!</v>
          </cell>
          <cell r="Z37" t="e">
            <v>#REF!</v>
          </cell>
          <cell r="AA37" t="e">
            <v>#REF!</v>
          </cell>
          <cell r="AB37" t="e">
            <v>#REF!</v>
          </cell>
          <cell r="AC37" t="e">
            <v>#REF!</v>
          </cell>
          <cell r="AD37" t="e">
            <v>#REF!</v>
          </cell>
          <cell r="AE37" t="e">
            <v>#REF!</v>
          </cell>
          <cell r="AF37" t="e">
            <v>#REF!</v>
          </cell>
          <cell r="AG37" t="e">
            <v>#REF!</v>
          </cell>
          <cell r="AH37" t="e">
            <v>#REF!</v>
          </cell>
          <cell r="AI37" t="e">
            <v>#REF!</v>
          </cell>
          <cell r="AJ37" t="e">
            <v>#REF!</v>
          </cell>
          <cell r="AK37" t="e">
            <v>#REF!</v>
          </cell>
          <cell r="AL37" t="e">
            <v>#REF!</v>
          </cell>
          <cell r="AM37" t="e">
            <v>#REF!</v>
          </cell>
          <cell r="AN37" t="e">
            <v>#REF!</v>
          </cell>
          <cell r="AO37" t="e">
            <v>#REF!</v>
          </cell>
          <cell r="AP37" t="e">
            <v>#REF!</v>
          </cell>
          <cell r="AQ37" t="e">
            <v>#REF!</v>
          </cell>
          <cell r="AR37" t="e">
            <v>#REF!</v>
          </cell>
          <cell r="AS37" t="e">
            <v>#REF!</v>
          </cell>
          <cell r="AT37" t="e">
            <v>#REF!</v>
          </cell>
          <cell r="AU37" t="e">
            <v>#REF!</v>
          </cell>
          <cell r="AV37" t="e">
            <v>#REF!</v>
          </cell>
          <cell r="AW37" t="e">
            <v>#REF!</v>
          </cell>
          <cell r="AX37" t="e">
            <v>#REF!</v>
          </cell>
          <cell r="AY37" t="e">
            <v>#REF!</v>
          </cell>
          <cell r="AZ37" t="e">
            <v>#REF!</v>
          </cell>
          <cell r="BA37" t="e">
            <v>#REF!</v>
          </cell>
          <cell r="BB37" t="e">
            <v>#REF!</v>
          </cell>
          <cell r="BC37" t="e">
            <v>#REF!</v>
          </cell>
          <cell r="BD37" t="e">
            <v>#REF!</v>
          </cell>
          <cell r="BE37" t="e">
            <v>#REF!</v>
          </cell>
          <cell r="BF37" t="e">
            <v>#REF!</v>
          </cell>
          <cell r="BG37" t="e">
            <v>#REF!</v>
          </cell>
          <cell r="BH37" t="e">
            <v>#REF!</v>
          </cell>
          <cell r="BI37" t="e">
            <v>#REF!</v>
          </cell>
          <cell r="BJ37" t="e">
            <v>#REF!</v>
          </cell>
          <cell r="BK37" t="e">
            <v>#REF!</v>
          </cell>
          <cell r="BL37" t="e">
            <v>#REF!</v>
          </cell>
          <cell r="BM37" t="e">
            <v>#REF!</v>
          </cell>
          <cell r="BN37" t="e">
            <v>#REF!</v>
          </cell>
          <cell r="BO37" t="e">
            <v>#REF!</v>
          </cell>
        </row>
        <row r="38">
          <cell r="B38">
            <v>33</v>
          </cell>
          <cell r="C38" t="str">
            <v>F/C Production</v>
          </cell>
          <cell r="D38" t="str">
            <v>KTON</v>
          </cell>
          <cell r="E38">
            <v>182.9412956841532</v>
          </cell>
          <cell r="F38">
            <v>269.29479599999996</v>
          </cell>
          <cell r="G38">
            <v>47.202847226432375</v>
          </cell>
          <cell r="H38">
            <v>197.50638891942819</v>
          </cell>
          <cell r="I38">
            <v>239.813401</v>
          </cell>
          <cell r="J38">
            <v>21.42057900609522</v>
          </cell>
          <cell r="K38">
            <v>196.26291780451285</v>
          </cell>
          <cell r="L38">
            <v>280.61119999999994</v>
          </cell>
          <cell r="M38">
            <v>42.977187509003592</v>
          </cell>
          <cell r="N38">
            <v>576.71060240809425</v>
          </cell>
          <cell r="O38">
            <v>789.71939699999984</v>
          </cell>
          <cell r="P38">
            <v>36.935127202876608</v>
          </cell>
          <cell r="Q38">
            <v>190.57246929081879</v>
          </cell>
          <cell r="R38">
            <v>189.00686035336113</v>
          </cell>
          <cell r="S38">
            <v>-0.82152943879238505</v>
          </cell>
          <cell r="T38">
            <v>221.893486224767</v>
          </cell>
          <cell r="U38">
            <v>116.10862</v>
          </cell>
          <cell r="V38">
            <v>-47.673714097948874</v>
          </cell>
          <cell r="W38">
            <v>221.09716371748121</v>
          </cell>
          <cell r="X38">
            <v>205.36227000000002</v>
          </cell>
          <cell r="Y38">
            <v>-7.1167325048037657</v>
          </cell>
          <cell r="Z38">
            <v>633.56311923306703</v>
          </cell>
          <cell r="AA38">
            <v>510.47775035336116</v>
          </cell>
          <cell r="AB38">
            <v>-19.427483251976795</v>
          </cell>
          <cell r="AC38">
            <v>1210.2737216411613</v>
          </cell>
          <cell r="AD38">
            <v>1300.1971473533611</v>
          </cell>
          <cell r="AE38">
            <v>7.430007287133475</v>
          </cell>
          <cell r="AF38">
            <v>222.20890806717588</v>
          </cell>
          <cell r="AG38">
            <v>187.79373000000004</v>
          </cell>
          <cell r="AH38">
            <v>-15.487758059083664</v>
          </cell>
          <cell r="AI38">
            <v>206.31517025839881</v>
          </cell>
          <cell r="AJ38">
            <v>213.39352000000002</v>
          </cell>
          <cell r="AK38">
            <v>3.4308430799034109</v>
          </cell>
          <cell r="AL38">
            <v>1210.2737216411613</v>
          </cell>
          <cell r="AM38">
            <v>1300.1971473533611</v>
          </cell>
          <cell r="AN38">
            <v>7.430007287133475</v>
          </cell>
          <cell r="AO38">
            <v>228.72833732414682</v>
          </cell>
          <cell r="AP38">
            <v>175</v>
          </cell>
          <cell r="AQ38">
            <v>-23.490022247660843</v>
          </cell>
          <cell r="AR38">
            <v>1432.4826297083371</v>
          </cell>
          <cell r="AS38">
            <v>1487.9908773533612</v>
          </cell>
          <cell r="AT38">
            <v>3.8749682888877985</v>
          </cell>
          <cell r="AU38">
            <v>657.25241564972157</v>
          </cell>
          <cell r="AV38">
            <v>576.18725000000006</v>
          </cell>
          <cell r="AW38">
            <v>-12.33394715933987</v>
          </cell>
          <cell r="AX38">
            <v>224.91275052081397</v>
          </cell>
          <cell r="AY38">
            <v>175</v>
          </cell>
          <cell r="AZ38">
            <v>-22.192050208462916</v>
          </cell>
          <cell r="BA38">
            <v>210.4135206681494</v>
          </cell>
          <cell r="BB38">
            <v>175</v>
          </cell>
          <cell r="BC38">
            <v>-16.83043967692614</v>
          </cell>
          <cell r="BD38">
            <v>178.3625915201539</v>
          </cell>
          <cell r="BE38">
            <v>175</v>
          </cell>
          <cell r="BF38">
            <v>-1.8852560346287333</v>
          </cell>
          <cell r="BG38">
            <v>613.6888627091173</v>
          </cell>
          <cell r="BH38">
            <v>525</v>
          </cell>
          <cell r="BI38">
            <v>-14.451763442080745</v>
          </cell>
          <cell r="BJ38">
            <v>1270.9412783588389</v>
          </cell>
          <cell r="BK38">
            <v>1101.1872499999999</v>
          </cell>
          <cell r="BL38">
            <v>-13.356559523980652</v>
          </cell>
          <cell r="BM38">
            <v>2481.2150000000001</v>
          </cell>
          <cell r="BN38">
            <v>2401.3843973533612</v>
          </cell>
          <cell r="BO38">
            <v>-3.2173996468116992</v>
          </cell>
        </row>
        <row r="39">
          <cell r="B39">
            <v>34</v>
          </cell>
          <cell r="C39" t="str">
            <v>Stripping Ratio</v>
          </cell>
          <cell r="D39" t="str">
            <v>OB: ROM</v>
          </cell>
          <cell r="E39" t="e">
            <v>#REF!</v>
          </cell>
          <cell r="F39" t="e">
            <v>#REF!</v>
          </cell>
          <cell r="G39" t="e">
            <v>#REF!</v>
          </cell>
          <cell r="H39" t="e">
            <v>#REF!</v>
          </cell>
          <cell r="I39" t="e">
            <v>#REF!</v>
          </cell>
          <cell r="J39" t="e">
            <v>#REF!</v>
          </cell>
          <cell r="K39" t="e">
            <v>#REF!</v>
          </cell>
          <cell r="L39" t="e">
            <v>#REF!</v>
          </cell>
          <cell r="M39" t="e">
            <v>#REF!</v>
          </cell>
          <cell r="N39" t="e">
            <v>#REF!</v>
          </cell>
          <cell r="O39" t="e">
            <v>#REF!</v>
          </cell>
          <cell r="P39" t="e">
            <v>#REF!</v>
          </cell>
          <cell r="Q39" t="e">
            <v>#REF!</v>
          </cell>
          <cell r="R39" t="e">
            <v>#REF!</v>
          </cell>
          <cell r="S39" t="e">
            <v>#REF!</v>
          </cell>
          <cell r="T39" t="e">
            <v>#REF!</v>
          </cell>
          <cell r="U39" t="e">
            <v>#REF!</v>
          </cell>
          <cell r="V39" t="e">
            <v>#REF!</v>
          </cell>
          <cell r="W39" t="e">
            <v>#REF!</v>
          </cell>
          <cell r="X39" t="e">
            <v>#REF!</v>
          </cell>
          <cell r="Y39" t="e">
            <v>#REF!</v>
          </cell>
          <cell r="Z39" t="e">
            <v>#REF!</v>
          </cell>
          <cell r="AA39" t="e">
            <v>#REF!</v>
          </cell>
          <cell r="AB39" t="e">
            <v>#REF!</v>
          </cell>
          <cell r="AC39" t="e">
            <v>#REF!</v>
          </cell>
          <cell r="AD39" t="e">
            <v>#REF!</v>
          </cell>
          <cell r="AE39" t="e">
            <v>#REF!</v>
          </cell>
          <cell r="AF39" t="e">
            <v>#REF!</v>
          </cell>
          <cell r="AG39" t="e">
            <v>#REF!</v>
          </cell>
          <cell r="AH39" t="e">
            <v>#REF!</v>
          </cell>
          <cell r="AI39" t="e">
            <v>#REF!</v>
          </cell>
          <cell r="AJ39" t="e">
            <v>#REF!</v>
          </cell>
          <cell r="AK39" t="e">
            <v>#REF!</v>
          </cell>
          <cell r="AL39" t="e">
            <v>#REF!</v>
          </cell>
          <cell r="AM39" t="e">
            <v>#REF!</v>
          </cell>
          <cell r="AN39" t="e">
            <v>#REF!</v>
          </cell>
          <cell r="AO39" t="e">
            <v>#REF!</v>
          </cell>
          <cell r="AP39" t="e">
            <v>#REF!</v>
          </cell>
          <cell r="AQ39" t="e">
            <v>#REF!</v>
          </cell>
          <cell r="AR39" t="e">
            <v>#REF!</v>
          </cell>
          <cell r="AS39" t="e">
            <v>#REF!</v>
          </cell>
          <cell r="AT39" t="e">
            <v>#REF!</v>
          </cell>
          <cell r="AU39" t="e">
            <v>#REF!</v>
          </cell>
          <cell r="AV39" t="e">
            <v>#REF!</v>
          </cell>
          <cell r="AW39" t="e">
            <v>#REF!</v>
          </cell>
          <cell r="AX39" t="e">
            <v>#REF!</v>
          </cell>
          <cell r="AY39" t="e">
            <v>#REF!</v>
          </cell>
          <cell r="AZ39" t="e">
            <v>#REF!</v>
          </cell>
          <cell r="BA39" t="e">
            <v>#REF!</v>
          </cell>
          <cell r="BB39" t="e">
            <v>#REF!</v>
          </cell>
          <cell r="BC39" t="e">
            <v>#REF!</v>
          </cell>
          <cell r="BD39" t="e">
            <v>#REF!</v>
          </cell>
          <cell r="BE39" t="e">
            <v>#REF!</v>
          </cell>
          <cell r="BF39" t="e">
            <v>#REF!</v>
          </cell>
          <cell r="BG39" t="e">
            <v>#REF!</v>
          </cell>
          <cell r="BH39" t="e">
            <v>#REF!</v>
          </cell>
          <cell r="BI39" t="e">
            <v>#REF!</v>
          </cell>
          <cell r="BJ39" t="e">
            <v>#REF!</v>
          </cell>
          <cell r="BK39" t="e">
            <v>#REF!</v>
          </cell>
          <cell r="BL39" t="e">
            <v>#REF!</v>
          </cell>
          <cell r="BM39" t="e">
            <v>#REF!</v>
          </cell>
          <cell r="BN39" t="e">
            <v>#REF!</v>
          </cell>
          <cell r="BO39" t="e">
            <v>#REF!</v>
          </cell>
        </row>
        <row r="40">
          <cell r="B40">
            <v>35</v>
          </cell>
          <cell r="C40" t="str">
            <v>Hauling</v>
          </cell>
          <cell r="D40" t="str">
            <v>KTON</v>
          </cell>
          <cell r="E40">
            <v>168.56736001551263</v>
          </cell>
          <cell r="F40">
            <v>192.29906392827937</v>
          </cell>
          <cell r="G40">
            <v>14.078469230687835</v>
          </cell>
          <cell r="H40">
            <v>182.33396082976745</v>
          </cell>
          <cell r="I40">
            <v>247.37767832850216</v>
          </cell>
          <cell r="J40">
            <v>35.672848438509767</v>
          </cell>
          <cell r="K40">
            <v>181.15865970490844</v>
          </cell>
          <cell r="L40">
            <v>255.61235835396388</v>
          </cell>
          <cell r="M40">
            <v>41.098614203888445</v>
          </cell>
          <cell r="N40">
            <v>532.05998055018858</v>
          </cell>
          <cell r="O40">
            <v>695.28910061074544</v>
          </cell>
          <cell r="P40">
            <v>30.678706542026728</v>
          </cell>
          <cell r="Q40">
            <v>175.78017486607675</v>
          </cell>
          <cell r="R40">
            <v>209.8438751560756</v>
          </cell>
          <cell r="S40">
            <v>19.378579134962902</v>
          </cell>
          <cell r="T40">
            <v>205.38410051633645</v>
          </cell>
          <cell r="U40">
            <v>157.86832403205142</v>
          </cell>
          <cell r="V40">
            <v>-23.135080254425819</v>
          </cell>
          <cell r="W40">
            <v>204.63143426833335</v>
          </cell>
          <cell r="X40">
            <v>175.57536867561262</v>
          </cell>
          <cell r="Y40">
            <v>-14.199219047949146</v>
          </cell>
          <cell r="Z40">
            <v>585.79570965074652</v>
          </cell>
          <cell r="AA40">
            <v>543.28756786373958</v>
          </cell>
          <cell r="AB40">
            <v>-7.2564788520473185</v>
          </cell>
          <cell r="AC40">
            <v>1117.855690200935</v>
          </cell>
          <cell r="AD40">
            <v>1238.5766684744849</v>
          </cell>
          <cell r="AE40">
            <v>10.799334773869628</v>
          </cell>
          <cell r="AF40">
            <v>205.68223019682645</v>
          </cell>
          <cell r="AG40">
            <v>168.1235774445266</v>
          </cell>
          <cell r="AH40">
            <v>-18.260523875279993</v>
          </cell>
          <cell r="AI40">
            <v>190.65982420700772</v>
          </cell>
          <cell r="AJ40">
            <v>204.38602198622135</v>
          </cell>
          <cell r="AK40">
            <v>7.1993131412470515</v>
          </cell>
          <cell r="AL40">
            <v>1117.8556902009352</v>
          </cell>
          <cell r="AM40">
            <v>1238.5766684744851</v>
          </cell>
          <cell r="AN40">
            <v>10.799334773869626</v>
          </cell>
          <cell r="AO40">
            <v>211.84424911889744</v>
          </cell>
          <cell r="AP40">
            <v>175</v>
          </cell>
          <cell r="AQ40">
            <v>-17.392140344682488</v>
          </cell>
          <cell r="AR40">
            <v>1323.5379203977616</v>
          </cell>
          <cell r="AS40">
            <v>1406.7002459190116</v>
          </cell>
          <cell r="AT40">
            <v>6.2833353120896884</v>
          </cell>
          <cell r="AU40">
            <v>608.18630352273158</v>
          </cell>
          <cell r="AV40">
            <v>547.50959943074793</v>
          </cell>
          <cell r="AW40">
            <v>-9.9766640157025179</v>
          </cell>
          <cell r="AX40">
            <v>208.23784169361537</v>
          </cell>
          <cell r="AY40">
            <v>175</v>
          </cell>
          <cell r="AZ40">
            <v>-15.961480114896162</v>
          </cell>
          <cell r="BA40">
            <v>194.53349347754357</v>
          </cell>
          <cell r="BB40">
            <v>175</v>
          </cell>
          <cell r="BC40">
            <v>-10.041198113680339</v>
          </cell>
          <cell r="BD40">
            <v>164.23967110517421</v>
          </cell>
          <cell r="BE40">
            <v>175</v>
          </cell>
          <cell r="BF40">
            <v>6.5516015846958151</v>
          </cell>
          <cell r="BG40">
            <v>567.01100627633321</v>
          </cell>
          <cell r="BH40">
            <v>525</v>
          </cell>
          <cell r="BI40">
            <v>-7.409204726417447</v>
          </cell>
          <cell r="BJ40">
            <v>1175.1973097990649</v>
          </cell>
          <cell r="BK40">
            <v>1072.509599430748</v>
          </cell>
          <cell r="BL40">
            <v>-8.7379123073277274</v>
          </cell>
          <cell r="BM40">
            <v>2293.0529999999999</v>
          </cell>
          <cell r="BN40">
            <v>2311.0862679052329</v>
          </cell>
          <cell r="BO40">
            <v>0.786430488315493</v>
          </cell>
        </row>
        <row r="41">
          <cell r="B41">
            <v>36</v>
          </cell>
          <cell r="C41" t="str">
            <v>ROM Stock</v>
          </cell>
          <cell r="D41" t="str">
            <v>KTON</v>
          </cell>
          <cell r="E41">
            <v>71.611238935902804</v>
          </cell>
          <cell r="F41">
            <v>398.10576599999996</v>
          </cell>
          <cell r="G41">
            <v>455.92637680285515</v>
          </cell>
          <cell r="H41">
            <v>53.285460939265619</v>
          </cell>
          <cell r="I41">
            <v>327.45264299999997</v>
          </cell>
          <cell r="J41">
            <v>514.52530808212043</v>
          </cell>
          <cell r="K41">
            <v>125.73231602595777</v>
          </cell>
          <cell r="L41">
            <v>315.55144589120482</v>
          </cell>
          <cell r="M41">
            <v>150.97083698518557</v>
          </cell>
          <cell r="N41">
            <v>125.73231602595777</v>
          </cell>
          <cell r="O41">
            <v>315.55144589120482</v>
          </cell>
          <cell r="P41">
            <v>150.97083698518557</v>
          </cell>
          <cell r="Q41">
            <v>105.84106979434301</v>
          </cell>
          <cell r="R41">
            <v>313.27196299999997</v>
          </cell>
          <cell r="S41">
            <v>195.98336790124139</v>
          </cell>
          <cell r="T41">
            <v>47.558533622257016</v>
          </cell>
          <cell r="U41">
            <v>338.09529199614713</v>
          </cell>
          <cell r="V41">
            <v>610.90352507824423</v>
          </cell>
          <cell r="W41">
            <v>63.861369904775842</v>
          </cell>
          <cell r="X41">
            <v>379.55715199999997</v>
          </cell>
          <cell r="Y41">
            <v>494.34545886810827</v>
          </cell>
          <cell r="Z41">
            <v>63.861369904775842</v>
          </cell>
          <cell r="AA41">
            <v>379.55715199999997</v>
          </cell>
          <cell r="AB41">
            <v>494.34545886810827</v>
          </cell>
          <cell r="AC41">
            <v>63.861369904775842</v>
          </cell>
          <cell r="AD41">
            <v>379.55715199999997</v>
          </cell>
          <cell r="AE41">
            <v>494.34545886810827</v>
          </cell>
          <cell r="AF41">
            <v>57.552461837599964</v>
          </cell>
          <cell r="AG41">
            <v>425.79294501144409</v>
          </cell>
          <cell r="AH41">
            <v>639.83445958043558</v>
          </cell>
          <cell r="AI41">
            <v>64.737291579201127</v>
          </cell>
          <cell r="AJ41">
            <v>439.97206601144404</v>
          </cell>
          <cell r="AK41">
            <v>579.62692797113993</v>
          </cell>
          <cell r="AL41">
            <v>63.861369904775842</v>
          </cell>
          <cell r="AM41">
            <v>379.55715199999997</v>
          </cell>
          <cell r="AN41">
            <v>494.34545886810827</v>
          </cell>
          <cell r="AO41">
            <v>60.208954255054266</v>
          </cell>
          <cell r="AP41">
            <v>470.13806601144404</v>
          </cell>
          <cell r="AQ41">
            <v>680.84409840414742</v>
          </cell>
          <cell r="AR41">
            <v>57.552461837599964</v>
          </cell>
          <cell r="AS41">
            <v>425.79294501144409</v>
          </cell>
          <cell r="AT41">
            <v>639.83445958043558</v>
          </cell>
          <cell r="AU41">
            <v>60.208954255054266</v>
          </cell>
          <cell r="AV41">
            <v>470.13806601144404</v>
          </cell>
          <cell r="AW41">
            <v>680.84409840414742</v>
          </cell>
          <cell r="AX41">
            <v>31.996203734240282</v>
          </cell>
          <cell r="AY41">
            <v>491.82806601144398</v>
          </cell>
          <cell r="AZ41">
            <v>1437.1450628848233</v>
          </cell>
          <cell r="BA41">
            <v>30.282683066090868</v>
          </cell>
          <cell r="BB41">
            <v>525.52806601144403</v>
          </cell>
          <cell r="BC41">
            <v>1635.4078727584933</v>
          </cell>
          <cell r="BD41">
            <v>61.410091545936979</v>
          </cell>
          <cell r="BE41">
            <v>560.01706601144406</v>
          </cell>
          <cell r="BF41">
            <v>811.93002959868727</v>
          </cell>
          <cell r="BG41">
            <v>61.410091545936979</v>
          </cell>
          <cell r="BH41">
            <v>560.01706601144406</v>
          </cell>
          <cell r="BI41">
            <v>811.93002959868727</v>
          </cell>
          <cell r="BJ41">
            <v>61.410091545936979</v>
          </cell>
          <cell r="BK41">
            <v>560.01706601144406</v>
          </cell>
          <cell r="BL41">
            <v>811.93002959868727</v>
          </cell>
          <cell r="BM41">
            <v>61.410091545936979</v>
          </cell>
          <cell r="BN41">
            <v>560.01706601144406</v>
          </cell>
          <cell r="BO41">
            <v>811.93002959868727</v>
          </cell>
        </row>
        <row r="42">
          <cell r="B42">
            <v>37</v>
          </cell>
          <cell r="C42" t="str">
            <v>FC Stock</v>
          </cell>
          <cell r="D42" t="str">
            <v>KTON</v>
          </cell>
          <cell r="E42">
            <v>180.64531078090698</v>
          </cell>
          <cell r="F42">
            <v>145.11597499999999</v>
          </cell>
          <cell r="G42">
            <v>-19.668008888422364</v>
          </cell>
          <cell r="H42">
            <v>181.15169970033514</v>
          </cell>
          <cell r="I42">
            <v>167.06237610892231</v>
          </cell>
          <cell r="J42">
            <v>-7.7776380871499882</v>
          </cell>
          <cell r="K42">
            <v>188.41461750484802</v>
          </cell>
          <cell r="L42">
            <v>121.65334610892228</v>
          </cell>
          <cell r="M42">
            <v>-35.43316982516388</v>
          </cell>
          <cell r="N42">
            <v>188.41461750484802</v>
          </cell>
          <cell r="O42">
            <v>121.65334610892228</v>
          </cell>
          <cell r="P42">
            <v>-35.43316982516388</v>
          </cell>
          <cell r="Q42">
            <v>179.48708679566684</v>
          </cell>
          <cell r="R42">
            <v>94.006206999999989</v>
          </cell>
          <cell r="S42">
            <v>-47.62508619518723</v>
          </cell>
          <cell r="T42">
            <v>220.38057302043387</v>
          </cell>
          <cell r="U42">
            <v>30.890831999999996</v>
          </cell>
          <cell r="V42">
            <v>-85.982960486659692</v>
          </cell>
          <cell r="W42">
            <v>200.47773673791511</v>
          </cell>
          <cell r="X42">
            <v>72.262098999999992</v>
          </cell>
          <cell r="Y42">
            <v>-63.955050483002843</v>
          </cell>
          <cell r="Z42">
            <v>200.47773673791511</v>
          </cell>
          <cell r="AA42">
            <v>72.262098999999992</v>
          </cell>
          <cell r="AB42">
            <v>-63.955050483002843</v>
          </cell>
          <cell r="AC42">
            <v>200.47773673791511</v>
          </cell>
          <cell r="AD42">
            <v>72.262098999999992</v>
          </cell>
          <cell r="AE42">
            <v>-63.955050483002843</v>
          </cell>
          <cell r="AF42">
            <v>223.68664480509099</v>
          </cell>
          <cell r="AG42">
            <v>79.156847999999997</v>
          </cell>
          <cell r="AH42">
            <v>-64.61261776760378</v>
          </cell>
          <cell r="AI42">
            <v>231.0018150634898</v>
          </cell>
          <cell r="AJ42">
            <v>73.289923999999999</v>
          </cell>
          <cell r="AK42">
            <v>-68.273009465377328</v>
          </cell>
          <cell r="AL42">
            <v>200.47773673791511</v>
          </cell>
          <cell r="AM42">
            <v>72.262098999999992</v>
          </cell>
          <cell r="AN42">
            <v>-63.955050483002843</v>
          </cell>
          <cell r="AO42">
            <v>230.73015238763662</v>
          </cell>
          <cell r="AP42">
            <v>94.289923999999985</v>
          </cell>
          <cell r="AQ42">
            <v>-59.134112718138013</v>
          </cell>
          <cell r="AR42">
            <v>223.68664480509099</v>
          </cell>
          <cell r="AS42">
            <v>79.156847999999997</v>
          </cell>
          <cell r="AT42">
            <v>-64.61261776760378</v>
          </cell>
          <cell r="AU42">
            <v>230.73015238763662</v>
          </cell>
          <cell r="AV42">
            <v>94.289923999999985</v>
          </cell>
          <cell r="AW42">
            <v>-59.134112718138013</v>
          </cell>
          <cell r="AX42">
            <v>226.64290290845062</v>
          </cell>
          <cell r="AY42">
            <v>114.28992399999998</v>
          </cell>
          <cell r="AZ42">
            <v>-49.572687900946157</v>
          </cell>
          <cell r="BA42">
            <v>212.05642357660003</v>
          </cell>
          <cell r="BB42">
            <v>129.78992399999998</v>
          </cell>
          <cell r="BC42">
            <v>-38.794627481248334</v>
          </cell>
          <cell r="BD42">
            <v>214.91901509675392</v>
          </cell>
          <cell r="BE42">
            <v>225.28992399999998</v>
          </cell>
          <cell r="BF42">
            <v>4.8254961984528011</v>
          </cell>
          <cell r="BG42">
            <v>214.91901509675392</v>
          </cell>
          <cell r="BH42">
            <v>225.28992399999998</v>
          </cell>
          <cell r="BI42">
            <v>4.8254961984528011</v>
          </cell>
          <cell r="BJ42">
            <v>214.91901509675392</v>
          </cell>
          <cell r="BK42">
            <v>225.28992399999998</v>
          </cell>
          <cell r="BL42">
            <v>4.8254961984528011</v>
          </cell>
          <cell r="BM42">
            <v>214.91901509675392</v>
          </cell>
          <cell r="BN42">
            <v>225.28992399999998</v>
          </cell>
          <cell r="BO42">
            <v>4.8254961984528011</v>
          </cell>
        </row>
        <row r="43">
          <cell r="B43">
            <v>38</v>
          </cell>
          <cell r="C43" t="str">
            <v>Sales</v>
          </cell>
          <cell r="D43" t="str">
            <v>KTON</v>
          </cell>
          <cell r="E43">
            <v>123.5</v>
          </cell>
          <cell r="F43">
            <v>70.682000000000002</v>
          </cell>
          <cell r="G43">
            <v>-42.767611336032388</v>
          </cell>
          <cell r="H43">
            <v>197</v>
          </cell>
          <cell r="I43">
            <v>217.86699999999999</v>
          </cell>
          <cell r="J43">
            <v>10.592385786802025</v>
          </cell>
          <cell r="K43">
            <v>189</v>
          </cell>
          <cell r="L43">
            <v>326.44099999999997</v>
          </cell>
          <cell r="M43">
            <v>72.7201058201058</v>
          </cell>
          <cell r="N43">
            <v>509.5</v>
          </cell>
          <cell r="O43">
            <v>614.99</v>
          </cell>
          <cell r="P43">
            <v>20.704612365063792</v>
          </cell>
          <cell r="Q43">
            <v>199.5</v>
          </cell>
          <cell r="R43">
            <v>216.654</v>
          </cell>
          <cell r="S43">
            <v>8.5984962406015022</v>
          </cell>
          <cell r="T43">
            <v>181</v>
          </cell>
          <cell r="U43">
            <v>179.22399999999999</v>
          </cell>
          <cell r="V43">
            <v>-0.98121546961326556</v>
          </cell>
          <cell r="W43">
            <v>241</v>
          </cell>
          <cell r="X43">
            <v>163.97900000000001</v>
          </cell>
          <cell r="Y43">
            <v>-31.958921161825721</v>
          </cell>
          <cell r="Z43">
            <v>621.5</v>
          </cell>
          <cell r="AA43">
            <v>559.85699999999997</v>
          </cell>
          <cell r="AB43">
            <v>-9.9184231697506071</v>
          </cell>
          <cell r="AC43">
            <v>1131</v>
          </cell>
          <cell r="AD43">
            <v>1174.847</v>
          </cell>
          <cell r="AE43">
            <v>3.8768346595932783</v>
          </cell>
          <cell r="AF43">
            <v>199</v>
          </cell>
          <cell r="AG43">
            <v>180.911</v>
          </cell>
          <cell r="AH43">
            <v>-9.0899497487437184</v>
          </cell>
          <cell r="AI43">
            <v>199</v>
          </cell>
          <cell r="AJ43">
            <v>0</v>
          </cell>
          <cell r="AK43">
            <v>-100</v>
          </cell>
          <cell r="AL43">
            <v>1131</v>
          </cell>
          <cell r="AM43">
            <v>1174.847</v>
          </cell>
          <cell r="AN43">
            <v>3.8768346595932783</v>
          </cell>
          <cell r="AO43">
            <v>229</v>
          </cell>
          <cell r="AP43">
            <v>154</v>
          </cell>
          <cell r="AQ43">
            <v>-32.751091703056765</v>
          </cell>
          <cell r="AR43">
            <v>1330</v>
          </cell>
          <cell r="AS43">
            <v>1355.758</v>
          </cell>
          <cell r="AT43">
            <v>1.9366917293233112</v>
          </cell>
          <cell r="AU43">
            <v>627</v>
          </cell>
          <cell r="AV43">
            <v>334.911</v>
          </cell>
          <cell r="AW43">
            <v>-46.585167464114832</v>
          </cell>
          <cell r="AX43">
            <v>229</v>
          </cell>
          <cell r="AY43">
            <v>155</v>
          </cell>
          <cell r="AZ43">
            <v>-32.314410480349345</v>
          </cell>
          <cell r="BA43">
            <v>225</v>
          </cell>
          <cell r="BB43">
            <v>159.5</v>
          </cell>
          <cell r="BC43">
            <v>-29.111111111111111</v>
          </cell>
          <cell r="BD43">
            <v>175.5</v>
          </cell>
          <cell r="BE43">
            <v>79.5</v>
          </cell>
          <cell r="BF43">
            <v>-54.700854700854705</v>
          </cell>
          <cell r="BG43">
            <v>629.5</v>
          </cell>
          <cell r="BH43">
            <v>394</v>
          </cell>
          <cell r="BI43">
            <v>-37.410643367752186</v>
          </cell>
          <cell r="BJ43">
            <v>1256.5</v>
          </cell>
          <cell r="BK43">
            <v>728.91100000000006</v>
          </cell>
          <cell r="BL43">
            <v>-41.988778352566648</v>
          </cell>
          <cell r="BM43">
            <v>2387.5</v>
          </cell>
          <cell r="BN43">
            <v>1903.758</v>
          </cell>
          <cell r="BO43">
            <v>-20.261445026178009</v>
          </cell>
        </row>
        <row r="44">
          <cell r="B44">
            <v>39</v>
          </cell>
          <cell r="L44" t="str">
            <v xml:space="preserve"> </v>
          </cell>
          <cell r="AM44" t="str">
            <v xml:space="preserve"> </v>
          </cell>
          <cell r="AS44" t="str">
            <v xml:space="preserve"> </v>
          </cell>
        </row>
        <row r="45">
          <cell r="B45">
            <v>40</v>
          </cell>
          <cell r="C45" t="str">
            <v>TDM</v>
          </cell>
          <cell r="E45" t="str">
            <v>JANUARY</v>
          </cell>
          <cell r="H45" t="str">
            <v>FEBRUARY</v>
          </cell>
          <cell r="K45" t="str">
            <v>MARCH</v>
          </cell>
          <cell r="N45" t="str">
            <v>Q1</v>
          </cell>
          <cell r="Q45" t="str">
            <v>APRIL</v>
          </cell>
          <cell r="T45" t="str">
            <v>MAY</v>
          </cell>
          <cell r="W45" t="str">
            <v>JUNE</v>
          </cell>
          <cell r="Z45" t="str">
            <v>Q2</v>
          </cell>
          <cell r="AC45" t="str">
            <v>1st HALF</v>
          </cell>
          <cell r="AF45" t="str">
            <v>JULY</v>
          </cell>
          <cell r="AI45" t="str">
            <v>AUG</v>
          </cell>
          <cell r="AL45" t="str">
            <v>Jan-Aug</v>
          </cell>
          <cell r="AO45" t="str">
            <v>SEP</v>
          </cell>
          <cell r="AR45" t="str">
            <v>Jan-Sep</v>
          </cell>
          <cell r="AU45" t="str">
            <v>Q3</v>
          </cell>
          <cell r="AX45" t="str">
            <v>OCTOBER</v>
          </cell>
          <cell r="BA45" t="str">
            <v>NOVEMBER</v>
          </cell>
          <cell r="BD45" t="str">
            <v>DECEMBER</v>
          </cell>
          <cell r="BG45" t="str">
            <v>Q4</v>
          </cell>
          <cell r="BJ45" t="str">
            <v>2nd HALF</v>
          </cell>
          <cell r="BM45" t="str">
            <v>YTD 2013</v>
          </cell>
        </row>
        <row r="46">
          <cell r="B46">
            <v>41</v>
          </cell>
          <cell r="C46" t="str">
            <v>(as contractor)</v>
          </cell>
          <cell r="E46" t="str">
            <v>Plan</v>
          </cell>
          <cell r="F46" t="str">
            <v>Actual</v>
          </cell>
          <cell r="G46" t="str">
            <v>% var</v>
          </cell>
          <cell r="H46" t="str">
            <v>Plan</v>
          </cell>
          <cell r="I46" t="str">
            <v>Actual</v>
          </cell>
          <cell r="J46" t="str">
            <v>% var</v>
          </cell>
          <cell r="K46" t="str">
            <v>Plan</v>
          </cell>
          <cell r="L46" t="str">
            <v>Actual</v>
          </cell>
          <cell r="M46" t="str">
            <v>% var</v>
          </cell>
          <cell r="N46" t="str">
            <v>Plan</v>
          </cell>
          <cell r="O46" t="str">
            <v>Actual</v>
          </cell>
          <cell r="P46" t="str">
            <v>% var</v>
          </cell>
          <cell r="Q46" t="str">
            <v>Plan</v>
          </cell>
          <cell r="R46" t="str">
            <v>Actual</v>
          </cell>
          <cell r="S46" t="str">
            <v>% var</v>
          </cell>
          <cell r="T46" t="str">
            <v>Plan</v>
          </cell>
          <cell r="U46" t="str">
            <v>Actual</v>
          </cell>
          <cell r="V46" t="str">
            <v>% var</v>
          </cell>
          <cell r="W46" t="str">
            <v>Plan</v>
          </cell>
          <cell r="X46" t="str">
            <v>Actual</v>
          </cell>
          <cell r="Y46" t="str">
            <v>% var</v>
          </cell>
          <cell r="Z46" t="str">
            <v>Plan</v>
          </cell>
          <cell r="AA46" t="str">
            <v>Actual</v>
          </cell>
          <cell r="AB46" t="str">
            <v>% var</v>
          </cell>
          <cell r="AC46" t="str">
            <v>Plan</v>
          </cell>
          <cell r="AD46" t="str">
            <v>Actual</v>
          </cell>
          <cell r="AE46" t="str">
            <v>% var</v>
          </cell>
          <cell r="AF46" t="str">
            <v>Plan</v>
          </cell>
          <cell r="AG46" t="str">
            <v>Actual</v>
          </cell>
          <cell r="AH46" t="str">
            <v>% var</v>
          </cell>
          <cell r="AI46" t="str">
            <v>Plan</v>
          </cell>
          <cell r="AJ46" t="str">
            <v>Actual</v>
          </cell>
          <cell r="AK46" t="str">
            <v>% var</v>
          </cell>
          <cell r="AL46" t="str">
            <v>Plan</v>
          </cell>
          <cell r="AM46" t="str">
            <v>Actual</v>
          </cell>
          <cell r="AN46" t="str">
            <v>% var</v>
          </cell>
          <cell r="AO46" t="str">
            <v>Plan</v>
          </cell>
          <cell r="AP46" t="str">
            <v>Est.</v>
          </cell>
          <cell r="AQ46" t="str">
            <v>% var</v>
          </cell>
          <cell r="AR46" t="str">
            <v>Plan</v>
          </cell>
          <cell r="AS46" t="str">
            <v>Est.</v>
          </cell>
          <cell r="AT46" t="str">
            <v>% var</v>
          </cell>
          <cell r="AU46" t="str">
            <v>Plan</v>
          </cell>
          <cell r="AV46" t="str">
            <v>Est.</v>
          </cell>
          <cell r="AW46" t="str">
            <v>% var</v>
          </cell>
          <cell r="AX46" t="str">
            <v>Plan</v>
          </cell>
          <cell r="AY46" t="str">
            <v>Est.</v>
          </cell>
          <cell r="AZ46" t="str">
            <v>% var</v>
          </cell>
          <cell r="BA46" t="str">
            <v>Plan</v>
          </cell>
          <cell r="BB46" t="str">
            <v>Est.</v>
          </cell>
          <cell r="BC46" t="str">
            <v>% var</v>
          </cell>
          <cell r="BD46" t="str">
            <v>Plan</v>
          </cell>
          <cell r="BE46" t="str">
            <v>Est.</v>
          </cell>
          <cell r="BF46" t="str">
            <v>% var</v>
          </cell>
          <cell r="BG46" t="str">
            <v>Plan</v>
          </cell>
          <cell r="BH46" t="str">
            <v>Est.</v>
          </cell>
          <cell r="BI46" t="str">
            <v>% var</v>
          </cell>
          <cell r="BJ46" t="str">
            <v>Plan</v>
          </cell>
          <cell r="BK46" t="str">
            <v>Est.</v>
          </cell>
          <cell r="BL46" t="str">
            <v>% var</v>
          </cell>
          <cell r="BM46" t="str">
            <v>Plan</v>
          </cell>
          <cell r="BN46" t="str">
            <v>Est.</v>
          </cell>
          <cell r="BO46" t="str">
            <v>% var</v>
          </cell>
        </row>
        <row r="47">
          <cell r="B47">
            <v>42</v>
          </cell>
          <cell r="C47" t="str">
            <v>OB Removal</v>
          </cell>
          <cell r="D47" t="str">
            <v>KBCM</v>
          </cell>
          <cell r="E47" t="e">
            <v>#REF!</v>
          </cell>
          <cell r="F47" t="e">
            <v>#REF!</v>
          </cell>
          <cell r="G47" t="e">
            <v>#REF!</v>
          </cell>
          <cell r="H47" t="e">
            <v>#REF!</v>
          </cell>
          <cell r="I47" t="e">
            <v>#REF!</v>
          </cell>
          <cell r="J47" t="e">
            <v>#REF!</v>
          </cell>
          <cell r="K47" t="e">
            <v>#REF!</v>
          </cell>
          <cell r="L47" t="e">
            <v>#REF!</v>
          </cell>
          <cell r="M47" t="e">
            <v>#REF!</v>
          </cell>
          <cell r="N47" t="e">
            <v>#REF!</v>
          </cell>
          <cell r="O47" t="e">
            <v>#REF!</v>
          </cell>
          <cell r="P47" t="e">
            <v>#REF!</v>
          </cell>
          <cell r="Q47" t="e">
            <v>#REF!</v>
          </cell>
          <cell r="R47" t="e">
            <v>#REF!</v>
          </cell>
          <cell r="S47" t="e">
            <v>#REF!</v>
          </cell>
          <cell r="T47" t="e">
            <v>#REF!</v>
          </cell>
          <cell r="U47" t="e">
            <v>#REF!</v>
          </cell>
          <cell r="V47" t="e">
            <v>#REF!</v>
          </cell>
          <cell r="W47" t="e">
            <v>#REF!</v>
          </cell>
          <cell r="X47" t="e">
            <v>#REF!</v>
          </cell>
          <cell r="Y47" t="e">
            <v>#REF!</v>
          </cell>
          <cell r="Z47" t="e">
            <v>#REF!</v>
          </cell>
          <cell r="AA47" t="e">
            <v>#REF!</v>
          </cell>
          <cell r="AB47" t="e">
            <v>#REF!</v>
          </cell>
          <cell r="AC47" t="e">
            <v>#REF!</v>
          </cell>
          <cell r="AD47" t="e">
            <v>#REF!</v>
          </cell>
          <cell r="AE47" t="e">
            <v>#REF!</v>
          </cell>
          <cell r="AF47" t="e">
            <v>#REF!</v>
          </cell>
          <cell r="AG47" t="e">
            <v>#REF!</v>
          </cell>
          <cell r="AH47" t="e">
            <v>#REF!</v>
          </cell>
          <cell r="AI47" t="e">
            <v>#REF!</v>
          </cell>
          <cell r="AJ47" t="e">
            <v>#REF!</v>
          </cell>
          <cell r="AK47" t="e">
            <v>#REF!</v>
          </cell>
          <cell r="AL47" t="e">
            <v>#REF!</v>
          </cell>
          <cell r="AM47" t="e">
            <v>#REF!</v>
          </cell>
          <cell r="AN47" t="e">
            <v>#REF!</v>
          </cell>
          <cell r="AO47" t="e">
            <v>#REF!</v>
          </cell>
          <cell r="AP47" t="e">
            <v>#REF!</v>
          </cell>
          <cell r="AQ47" t="e">
            <v>#REF!</v>
          </cell>
          <cell r="AR47" t="e">
            <v>#REF!</v>
          </cell>
          <cell r="AS47" t="e">
            <v>#REF!</v>
          </cell>
          <cell r="AT47" t="e">
            <v>#REF!</v>
          </cell>
          <cell r="AU47" t="e">
            <v>#REF!</v>
          </cell>
          <cell r="AV47" t="e">
            <v>#REF!</v>
          </cell>
          <cell r="AW47" t="e">
            <v>#REF!</v>
          </cell>
          <cell r="AX47" t="e">
            <v>#REF!</v>
          </cell>
          <cell r="AY47" t="e">
            <v>#REF!</v>
          </cell>
          <cell r="AZ47" t="e">
            <v>#REF!</v>
          </cell>
          <cell r="BA47" t="e">
            <v>#REF!</v>
          </cell>
          <cell r="BB47" t="e">
            <v>#REF!</v>
          </cell>
          <cell r="BC47" t="e">
            <v>#REF!</v>
          </cell>
          <cell r="BD47" t="e">
            <v>#REF!</v>
          </cell>
          <cell r="BE47" t="e">
            <v>#REF!</v>
          </cell>
          <cell r="BF47" t="e">
            <v>#REF!</v>
          </cell>
          <cell r="BG47" t="e">
            <v>#REF!</v>
          </cell>
          <cell r="BH47" t="e">
            <v>#REF!</v>
          </cell>
          <cell r="BI47" t="e">
            <v>#REF!</v>
          </cell>
          <cell r="BJ47" t="e">
            <v>#REF!</v>
          </cell>
          <cell r="BK47" t="e">
            <v>#REF!</v>
          </cell>
          <cell r="BL47" t="e">
            <v>#REF!</v>
          </cell>
          <cell r="BM47" t="e">
            <v>#REF!</v>
          </cell>
          <cell r="BN47" t="e">
            <v>#REF!</v>
          </cell>
          <cell r="BO47" t="e">
            <v>#REF!</v>
          </cell>
        </row>
        <row r="48">
          <cell r="B48">
            <v>43</v>
          </cell>
          <cell r="C48" t="str">
            <v>ROM Production</v>
          </cell>
          <cell r="D48" t="str">
            <v>KTON</v>
          </cell>
          <cell r="E48" t="e">
            <v>#REF!</v>
          </cell>
          <cell r="F48" t="e">
            <v>#REF!</v>
          </cell>
          <cell r="G48" t="e">
            <v>#REF!</v>
          </cell>
          <cell r="H48" t="e">
            <v>#REF!</v>
          </cell>
          <cell r="I48" t="e">
            <v>#REF!</v>
          </cell>
          <cell r="J48" t="e">
            <v>#REF!</v>
          </cell>
          <cell r="K48" t="e">
            <v>#REF!</v>
          </cell>
          <cell r="L48" t="e">
            <v>#REF!</v>
          </cell>
          <cell r="M48" t="e">
            <v>#REF!</v>
          </cell>
          <cell r="N48" t="e">
            <v>#REF!</v>
          </cell>
          <cell r="O48" t="e">
            <v>#REF!</v>
          </cell>
          <cell r="P48" t="e">
            <v>#REF!</v>
          </cell>
          <cell r="Q48" t="e">
            <v>#REF!</v>
          </cell>
          <cell r="R48" t="e">
            <v>#REF!</v>
          </cell>
          <cell r="S48" t="e">
            <v>#REF!</v>
          </cell>
          <cell r="T48" t="e">
            <v>#REF!</v>
          </cell>
          <cell r="U48" t="e">
            <v>#REF!</v>
          </cell>
          <cell r="V48" t="e">
            <v>#REF!</v>
          </cell>
          <cell r="W48" t="e">
            <v>#REF!</v>
          </cell>
          <cell r="X48" t="e">
            <v>#REF!</v>
          </cell>
          <cell r="Y48" t="e">
            <v>#REF!</v>
          </cell>
          <cell r="Z48" t="e">
            <v>#REF!</v>
          </cell>
          <cell r="AA48" t="e">
            <v>#REF!</v>
          </cell>
          <cell r="AB48" t="e">
            <v>#REF!</v>
          </cell>
          <cell r="AC48" t="e">
            <v>#REF!</v>
          </cell>
          <cell r="AD48" t="e">
            <v>#REF!</v>
          </cell>
          <cell r="AE48" t="e">
            <v>#REF!</v>
          </cell>
          <cell r="AF48" t="e">
            <v>#REF!</v>
          </cell>
          <cell r="AG48" t="e">
            <v>#REF!</v>
          </cell>
          <cell r="AH48" t="e">
            <v>#REF!</v>
          </cell>
          <cell r="AI48" t="e">
            <v>#REF!</v>
          </cell>
          <cell r="AJ48" t="e">
            <v>#REF!</v>
          </cell>
          <cell r="AK48" t="e">
            <v>#REF!</v>
          </cell>
          <cell r="AL48" t="e">
            <v>#REF!</v>
          </cell>
          <cell r="AM48" t="e">
            <v>#REF!</v>
          </cell>
          <cell r="AN48" t="e">
            <v>#REF!</v>
          </cell>
          <cell r="AO48" t="e">
            <v>#REF!</v>
          </cell>
          <cell r="AP48" t="e">
            <v>#REF!</v>
          </cell>
          <cell r="AQ48" t="e">
            <v>#REF!</v>
          </cell>
          <cell r="AR48" t="e">
            <v>#REF!</v>
          </cell>
          <cell r="AS48" t="e">
            <v>#REF!</v>
          </cell>
          <cell r="AT48" t="e">
            <v>#REF!</v>
          </cell>
          <cell r="AU48" t="e">
            <v>#REF!</v>
          </cell>
          <cell r="AV48" t="e">
            <v>#REF!</v>
          </cell>
          <cell r="AW48" t="e">
            <v>#REF!</v>
          </cell>
          <cell r="AX48" t="e">
            <v>#REF!</v>
          </cell>
          <cell r="AY48" t="e">
            <v>#REF!</v>
          </cell>
          <cell r="AZ48" t="e">
            <v>#REF!</v>
          </cell>
          <cell r="BA48" t="e">
            <v>#REF!</v>
          </cell>
          <cell r="BB48" t="e">
            <v>#REF!</v>
          </cell>
          <cell r="BC48" t="e">
            <v>#REF!</v>
          </cell>
          <cell r="BD48" t="e">
            <v>#REF!</v>
          </cell>
          <cell r="BE48" t="e">
            <v>#REF!</v>
          </cell>
          <cell r="BF48" t="e">
            <v>#REF!</v>
          </cell>
          <cell r="BG48" t="e">
            <v>#REF!</v>
          </cell>
          <cell r="BH48" t="e">
            <v>#REF!</v>
          </cell>
          <cell r="BI48" t="e">
            <v>#REF!</v>
          </cell>
          <cell r="BJ48" t="e">
            <v>#REF!</v>
          </cell>
          <cell r="BK48" t="e">
            <v>#REF!</v>
          </cell>
          <cell r="BL48" t="e">
            <v>#REF!</v>
          </cell>
          <cell r="BM48" t="e">
            <v>#REF!</v>
          </cell>
          <cell r="BN48" t="e">
            <v>#REF!</v>
          </cell>
          <cell r="BO48" t="e">
            <v>#REF!</v>
          </cell>
        </row>
        <row r="49">
          <cell r="B49">
            <v>44</v>
          </cell>
          <cell r="C49" t="str">
            <v>Stripping Ratio</v>
          </cell>
          <cell r="D49" t="str">
            <v>OB: ROM</v>
          </cell>
          <cell r="E49" t="e">
            <v>#REF!</v>
          </cell>
          <cell r="F49" t="e">
            <v>#REF!</v>
          </cell>
          <cell r="G49" t="e">
            <v>#REF!</v>
          </cell>
          <cell r="H49" t="e">
            <v>#REF!</v>
          </cell>
          <cell r="I49" t="e">
            <v>#REF!</v>
          </cell>
          <cell r="J49" t="e">
            <v>#REF!</v>
          </cell>
          <cell r="K49" t="e">
            <v>#REF!</v>
          </cell>
          <cell r="L49" t="e">
            <v>#REF!</v>
          </cell>
          <cell r="M49" t="e">
            <v>#REF!</v>
          </cell>
          <cell r="N49" t="e">
            <v>#REF!</v>
          </cell>
          <cell r="O49" t="e">
            <v>#REF!</v>
          </cell>
          <cell r="P49" t="e">
            <v>#REF!</v>
          </cell>
          <cell r="Q49" t="e">
            <v>#REF!</v>
          </cell>
          <cell r="R49" t="e">
            <v>#REF!</v>
          </cell>
          <cell r="S49" t="e">
            <v>#REF!</v>
          </cell>
          <cell r="T49" t="e">
            <v>#REF!</v>
          </cell>
          <cell r="U49" t="e">
            <v>#REF!</v>
          </cell>
          <cell r="V49" t="e">
            <v>#REF!</v>
          </cell>
          <cell r="W49" t="e">
            <v>#REF!</v>
          </cell>
          <cell r="X49" t="e">
            <v>#REF!</v>
          </cell>
          <cell r="Y49" t="e">
            <v>#REF!</v>
          </cell>
          <cell r="Z49" t="e">
            <v>#REF!</v>
          </cell>
          <cell r="AA49" t="e">
            <v>#REF!</v>
          </cell>
          <cell r="AB49" t="e">
            <v>#REF!</v>
          </cell>
          <cell r="AC49" t="e">
            <v>#REF!</v>
          </cell>
          <cell r="AD49" t="e">
            <v>#REF!</v>
          </cell>
          <cell r="AE49" t="e">
            <v>#REF!</v>
          </cell>
          <cell r="AF49" t="e">
            <v>#REF!</v>
          </cell>
          <cell r="AG49" t="e">
            <v>#REF!</v>
          </cell>
          <cell r="AH49" t="e">
            <v>#REF!</v>
          </cell>
          <cell r="AI49" t="e">
            <v>#REF!</v>
          </cell>
          <cell r="AJ49" t="e">
            <v>#REF!</v>
          </cell>
          <cell r="AK49" t="e">
            <v>#REF!</v>
          </cell>
          <cell r="AL49" t="e">
            <v>#REF!</v>
          </cell>
          <cell r="AM49" t="e">
            <v>#REF!</v>
          </cell>
          <cell r="AN49" t="e">
            <v>#REF!</v>
          </cell>
          <cell r="AO49" t="e">
            <v>#REF!</v>
          </cell>
          <cell r="AP49" t="e">
            <v>#REF!</v>
          </cell>
          <cell r="AQ49" t="e">
            <v>#REF!</v>
          </cell>
          <cell r="AR49" t="e">
            <v>#REF!</v>
          </cell>
          <cell r="AS49" t="e">
            <v>#REF!</v>
          </cell>
          <cell r="AT49" t="e">
            <v>#REF!</v>
          </cell>
          <cell r="AU49" t="e">
            <v>#REF!</v>
          </cell>
          <cell r="AV49" t="e">
            <v>#REF!</v>
          </cell>
          <cell r="AW49" t="e">
            <v>#REF!</v>
          </cell>
          <cell r="AX49" t="e">
            <v>#REF!</v>
          </cell>
          <cell r="AY49" t="e">
            <v>#REF!</v>
          </cell>
          <cell r="AZ49" t="e">
            <v>#REF!</v>
          </cell>
          <cell r="BA49" t="e">
            <v>#REF!</v>
          </cell>
          <cell r="BB49" t="e">
            <v>#REF!</v>
          </cell>
          <cell r="BC49" t="e">
            <v>#REF!</v>
          </cell>
          <cell r="BD49" t="e">
            <v>#REF!</v>
          </cell>
          <cell r="BE49" t="e">
            <v>#REF!</v>
          </cell>
          <cell r="BF49" t="e">
            <v>#REF!</v>
          </cell>
          <cell r="BG49" t="e">
            <v>#REF!</v>
          </cell>
          <cell r="BH49" t="e">
            <v>#REF!</v>
          </cell>
          <cell r="BI49" t="e">
            <v>#REF!</v>
          </cell>
          <cell r="BJ49" t="e">
            <v>#REF!</v>
          </cell>
          <cell r="BK49" t="e">
            <v>#REF!</v>
          </cell>
          <cell r="BL49" t="e">
            <v>#REF!</v>
          </cell>
          <cell r="BM49" t="e">
            <v>#REF!</v>
          </cell>
          <cell r="BN49" t="e">
            <v>#REF!</v>
          </cell>
          <cell r="BO49" t="e">
            <v>#REF!</v>
          </cell>
        </row>
        <row r="50">
          <cell r="B50">
            <v>45</v>
          </cell>
        </row>
        <row r="51">
          <cell r="B51">
            <v>46</v>
          </cell>
          <cell r="C51" t="str">
            <v>TDM (as owner)</v>
          </cell>
          <cell r="E51" t="str">
            <v>JANUARY</v>
          </cell>
          <cell r="H51" t="str">
            <v>FEBRUARY</v>
          </cell>
          <cell r="K51" t="str">
            <v>MARCH</v>
          </cell>
          <cell r="N51" t="str">
            <v>Q1</v>
          </cell>
          <cell r="Q51" t="str">
            <v>APRIL</v>
          </cell>
          <cell r="T51" t="str">
            <v>MAY</v>
          </cell>
          <cell r="W51" t="str">
            <v>JUNE</v>
          </cell>
          <cell r="Z51" t="str">
            <v>Q2</v>
          </cell>
          <cell r="AC51" t="str">
            <v>1st HALF</v>
          </cell>
          <cell r="AF51" t="str">
            <v>JULY</v>
          </cell>
          <cell r="AI51" t="str">
            <v>AUG</v>
          </cell>
          <cell r="AL51" t="str">
            <v>Jan-Aug</v>
          </cell>
          <cell r="AO51" t="str">
            <v>SEP</v>
          </cell>
          <cell r="AR51" t="str">
            <v>Jan-Sep</v>
          </cell>
          <cell r="AU51" t="str">
            <v>Q3</v>
          </cell>
          <cell r="AX51" t="str">
            <v>OCTOBER</v>
          </cell>
          <cell r="BA51" t="str">
            <v>NOVEMBER</v>
          </cell>
          <cell r="BD51" t="str">
            <v>DECEMBER</v>
          </cell>
          <cell r="BG51" t="str">
            <v>Q4</v>
          </cell>
          <cell r="BJ51" t="str">
            <v>2nd HALF</v>
          </cell>
          <cell r="BM51" t="str">
            <v>YTD 2013</v>
          </cell>
        </row>
        <row r="52">
          <cell r="B52">
            <v>47</v>
          </cell>
          <cell r="E52" t="str">
            <v>Plan</v>
          </cell>
          <cell r="F52" t="str">
            <v>Actual</v>
          </cell>
          <cell r="G52" t="str">
            <v>% var</v>
          </cell>
          <cell r="H52" t="str">
            <v>Plan</v>
          </cell>
          <cell r="I52" t="str">
            <v>Actual</v>
          </cell>
          <cell r="J52" t="str">
            <v>% var</v>
          </cell>
          <cell r="K52" t="str">
            <v>Plan</v>
          </cell>
          <cell r="L52" t="str">
            <v>Actual</v>
          </cell>
          <cell r="M52" t="str">
            <v>% var</v>
          </cell>
          <cell r="N52" t="str">
            <v>Plan</v>
          </cell>
          <cell r="O52" t="str">
            <v>Actual</v>
          </cell>
          <cell r="P52" t="str">
            <v>% var</v>
          </cell>
          <cell r="Q52" t="str">
            <v>Plan</v>
          </cell>
          <cell r="R52" t="str">
            <v>Actual</v>
          </cell>
          <cell r="S52" t="str">
            <v>% var</v>
          </cell>
          <cell r="T52" t="str">
            <v>Plan</v>
          </cell>
          <cell r="U52" t="str">
            <v>Actual</v>
          </cell>
          <cell r="V52" t="str">
            <v>% var</v>
          </cell>
          <cell r="W52" t="str">
            <v>Plan</v>
          </cell>
          <cell r="X52" t="str">
            <v>Actual</v>
          </cell>
          <cell r="Y52" t="str">
            <v>% var</v>
          </cell>
          <cell r="Z52" t="str">
            <v>Plan</v>
          </cell>
          <cell r="AA52" t="str">
            <v>Actual</v>
          </cell>
          <cell r="AB52" t="str">
            <v>% var</v>
          </cell>
          <cell r="AC52" t="str">
            <v>Plan</v>
          </cell>
          <cell r="AD52" t="str">
            <v>Actual</v>
          </cell>
          <cell r="AE52" t="str">
            <v>% var</v>
          </cell>
          <cell r="AF52" t="str">
            <v>Plan</v>
          </cell>
          <cell r="AG52" t="str">
            <v>Actual</v>
          </cell>
          <cell r="AH52" t="str">
            <v>% var</v>
          </cell>
          <cell r="AI52" t="str">
            <v>Plan</v>
          </cell>
          <cell r="AJ52" t="str">
            <v>Actual</v>
          </cell>
          <cell r="AK52" t="str">
            <v>% var</v>
          </cell>
          <cell r="AL52" t="str">
            <v>Plan</v>
          </cell>
          <cell r="AM52" t="str">
            <v>Actual</v>
          </cell>
          <cell r="AN52" t="str">
            <v>% var</v>
          </cell>
          <cell r="AO52" t="str">
            <v>Plan</v>
          </cell>
          <cell r="AP52" t="str">
            <v>Est.</v>
          </cell>
          <cell r="AQ52" t="str">
            <v>% var</v>
          </cell>
          <cell r="AR52" t="str">
            <v>Plan</v>
          </cell>
          <cell r="AS52" t="str">
            <v>Est.</v>
          </cell>
          <cell r="AT52" t="str">
            <v>% var</v>
          </cell>
          <cell r="AU52" t="str">
            <v>Plan</v>
          </cell>
          <cell r="AV52" t="str">
            <v>Est.</v>
          </cell>
          <cell r="AW52" t="str">
            <v>% var</v>
          </cell>
          <cell r="AX52" t="str">
            <v>Plan</v>
          </cell>
          <cell r="AY52" t="str">
            <v>Est.</v>
          </cell>
          <cell r="AZ52" t="str">
            <v>% var</v>
          </cell>
          <cell r="BA52" t="str">
            <v>Plan</v>
          </cell>
          <cell r="BB52" t="str">
            <v>Est.</v>
          </cell>
          <cell r="BC52" t="str">
            <v>% var</v>
          </cell>
          <cell r="BD52" t="str">
            <v>Plan</v>
          </cell>
          <cell r="BE52" t="str">
            <v>Est.</v>
          </cell>
          <cell r="BF52" t="str">
            <v>% var</v>
          </cell>
          <cell r="BG52" t="str">
            <v>Plan</v>
          </cell>
          <cell r="BH52" t="str">
            <v>Est.</v>
          </cell>
          <cell r="BI52" t="str">
            <v>% var</v>
          </cell>
          <cell r="BJ52" t="str">
            <v>Plan</v>
          </cell>
          <cell r="BK52" t="str">
            <v>Est.</v>
          </cell>
          <cell r="BL52" t="str">
            <v>% var</v>
          </cell>
          <cell r="BM52" t="str">
            <v>Plan</v>
          </cell>
          <cell r="BN52" t="str">
            <v>Est.</v>
          </cell>
          <cell r="BO52" t="str">
            <v>% var</v>
          </cell>
        </row>
        <row r="53">
          <cell r="B53">
            <v>48</v>
          </cell>
          <cell r="C53" t="str">
            <v>OB Removal</v>
          </cell>
          <cell r="D53" t="str">
            <v>KBCM</v>
          </cell>
          <cell r="E53">
            <v>4217.6266459999997</v>
          </cell>
          <cell r="F53">
            <v>4217.6266459999997</v>
          </cell>
          <cell r="G53">
            <v>0</v>
          </cell>
          <cell r="H53">
            <v>3562.2179729999998</v>
          </cell>
          <cell r="I53">
            <v>3562.2179729999998</v>
          </cell>
          <cell r="J53">
            <v>0</v>
          </cell>
          <cell r="K53">
            <v>4494.965792</v>
          </cell>
          <cell r="L53">
            <v>4494.965792</v>
          </cell>
          <cell r="M53">
            <v>0</v>
          </cell>
          <cell r="N53">
            <v>12274.810410999999</v>
          </cell>
          <cell r="O53">
            <v>12274.810410999999</v>
          </cell>
          <cell r="P53">
            <v>0</v>
          </cell>
          <cell r="Q53">
            <v>3283.8046690000001</v>
          </cell>
          <cell r="R53">
            <v>3283.8046690000001</v>
          </cell>
          <cell r="S53">
            <v>0</v>
          </cell>
          <cell r="T53">
            <v>3987.8398179999999</v>
          </cell>
          <cell r="U53">
            <v>3987.8398179999999</v>
          </cell>
          <cell r="V53">
            <v>0</v>
          </cell>
          <cell r="W53">
            <v>4355</v>
          </cell>
          <cell r="X53">
            <v>3965.5941769999999</v>
          </cell>
          <cell r="Y53">
            <v>-8.9415803214695764</v>
          </cell>
          <cell r="Z53">
            <v>11626.644487</v>
          </cell>
          <cell r="AA53">
            <v>11237.238664</v>
          </cell>
          <cell r="AB53">
            <v>-3.3492537200686074</v>
          </cell>
          <cell r="AC53">
            <v>23901.454897999996</v>
          </cell>
          <cell r="AD53">
            <v>23512.049074999999</v>
          </cell>
          <cell r="AE53">
            <v>-1.6292138895385051</v>
          </cell>
          <cell r="AF53">
            <v>3815</v>
          </cell>
          <cell r="AG53">
            <v>4196.6120529999989</v>
          </cell>
          <cell r="AH53">
            <v>10.002937169069433</v>
          </cell>
          <cell r="AI53">
            <v>3543</v>
          </cell>
          <cell r="AJ53">
            <v>3487.87</v>
          </cell>
          <cell r="AK53">
            <v>-1.5560259666948943</v>
          </cell>
          <cell r="AL53">
            <v>31259.454898</v>
          </cell>
          <cell r="AM53">
            <v>31196.531127999999</v>
          </cell>
          <cell r="AN53">
            <v>-0.2012951607931818</v>
          </cell>
          <cell r="AO53">
            <v>3856</v>
          </cell>
          <cell r="AP53">
            <v>3706.1709999999994</v>
          </cell>
          <cell r="AQ53">
            <v>-3.8856068464730456</v>
          </cell>
          <cell r="AR53">
            <v>35115.454897999996</v>
          </cell>
          <cell r="AS53">
            <v>34902.702127999997</v>
          </cell>
          <cell r="AT53">
            <v>-0.60586647850065734</v>
          </cell>
          <cell r="AU53">
            <v>11214</v>
          </cell>
          <cell r="AV53">
            <v>11390.653052999998</v>
          </cell>
          <cell r="AW53">
            <v>1.5752902889245424</v>
          </cell>
          <cell r="AX53">
            <v>3485.3</v>
          </cell>
          <cell r="AY53">
            <v>3563.8746076666689</v>
          </cell>
          <cell r="AZ53">
            <v>2.2544575120267618</v>
          </cell>
          <cell r="BA53">
            <v>3393.3</v>
          </cell>
          <cell r="BB53">
            <v>3471.9946076666688</v>
          </cell>
          <cell r="BC53">
            <v>2.3191173096003483</v>
          </cell>
          <cell r="BD53">
            <v>3058.3</v>
          </cell>
          <cell r="BE53">
            <v>3137.2936076666688</v>
          </cell>
          <cell r="BF53">
            <v>2.5829254051815909</v>
          </cell>
          <cell r="BG53">
            <v>9936.9000000000015</v>
          </cell>
          <cell r="BH53">
            <v>10173.162823000006</v>
          </cell>
          <cell r="BI53">
            <v>2.3776310821282749</v>
          </cell>
          <cell r="BJ53">
            <v>21150.9</v>
          </cell>
          <cell r="BK53">
            <v>21563.815876000004</v>
          </cell>
          <cell r="BL53">
            <v>1.9522378527627795</v>
          </cell>
          <cell r="BM53">
            <v>45052.354898000005</v>
          </cell>
          <cell r="BN53">
            <v>45075.864951000003</v>
          </cell>
          <cell r="BO53">
            <v>5.2183849330907736E-2</v>
          </cell>
        </row>
        <row r="54">
          <cell r="B54">
            <v>49</v>
          </cell>
          <cell r="C54" t="str">
            <v>ROM Production</v>
          </cell>
          <cell r="D54" t="str">
            <v>KTON</v>
          </cell>
          <cell r="E54">
            <v>228.427311620056</v>
          </cell>
          <cell r="F54">
            <v>228.427311620056</v>
          </cell>
          <cell r="G54">
            <v>0</v>
          </cell>
          <cell r="H54">
            <v>179.180610922791</v>
          </cell>
          <cell r="I54">
            <v>179.180610922791</v>
          </cell>
          <cell r="J54">
            <v>0</v>
          </cell>
          <cell r="K54">
            <v>268.70977289120498</v>
          </cell>
          <cell r="L54">
            <v>268.70977289120498</v>
          </cell>
          <cell r="M54">
            <v>0</v>
          </cell>
          <cell r="N54">
            <v>676.31769543405198</v>
          </cell>
          <cell r="O54">
            <v>676.31769543405198</v>
          </cell>
          <cell r="P54">
            <v>0</v>
          </cell>
          <cell r="Q54">
            <v>170.681223059204</v>
          </cell>
          <cell r="R54">
            <v>170.681223059204</v>
          </cell>
          <cell r="S54">
            <v>0</v>
          </cell>
          <cell r="T54">
            <v>163.61095005268101</v>
          </cell>
          <cell r="U54">
            <v>163.61095005268101</v>
          </cell>
          <cell r="V54">
            <v>0</v>
          </cell>
          <cell r="W54">
            <v>237.4</v>
          </cell>
          <cell r="X54">
            <v>235.19531706237001</v>
          </cell>
          <cell r="Y54">
            <v>-0.92867857524431208</v>
          </cell>
          <cell r="Z54">
            <v>571.69217311188504</v>
          </cell>
          <cell r="AA54">
            <v>569.48749017425507</v>
          </cell>
          <cell r="AB54">
            <v>-0.38564161647154355</v>
          </cell>
          <cell r="AC54">
            <v>1248.009868545937</v>
          </cell>
          <cell r="AD54">
            <v>1245.8051856083071</v>
          </cell>
          <cell r="AE54">
            <v>-0.1766558897646103</v>
          </cell>
          <cell r="AF54">
            <v>215.9</v>
          </cell>
          <cell r="AG54">
            <v>237.3702039116516</v>
          </cell>
          <cell r="AH54">
            <v>9.9445131596348286</v>
          </cell>
          <cell r="AI54">
            <v>213.5</v>
          </cell>
          <cell r="AJ54">
            <v>235.52408586351012</v>
          </cell>
          <cell r="AK54">
            <v>10.315731083611299</v>
          </cell>
          <cell r="AL54">
            <v>1677.4098685459371</v>
          </cell>
          <cell r="AM54">
            <v>1718.6994753834688</v>
          </cell>
          <cell r="AN54">
            <v>2.4615097127885366</v>
          </cell>
          <cell r="AO54">
            <v>224.2</v>
          </cell>
          <cell r="AP54">
            <v>205.166</v>
          </cell>
          <cell r="AQ54">
            <v>-8.4897413024085608</v>
          </cell>
          <cell r="AR54">
            <v>1901.6098685459372</v>
          </cell>
          <cell r="AS54">
            <v>1923.8654753834687</v>
          </cell>
          <cell r="AT54">
            <v>1.1703560864747338</v>
          </cell>
          <cell r="AU54">
            <v>653.59999999999991</v>
          </cell>
          <cell r="AV54">
            <v>678.06028977516166</v>
          </cell>
          <cell r="AW54">
            <v>3.7423943964445776</v>
          </cell>
          <cell r="AX54">
            <v>196.7</v>
          </cell>
          <cell r="AY54">
            <v>196.69</v>
          </cell>
          <cell r="AZ54">
            <v>-5.0838840874381829E-3</v>
          </cell>
          <cell r="BA54">
            <v>208.7</v>
          </cell>
          <cell r="BB54">
            <v>208.7</v>
          </cell>
          <cell r="BC54">
            <v>0</v>
          </cell>
          <cell r="BD54">
            <v>209.49</v>
          </cell>
          <cell r="BE54">
            <v>209.489</v>
          </cell>
          <cell r="BF54">
            <v>-4.7734975416715588E-4</v>
          </cell>
          <cell r="BG54">
            <v>614.89</v>
          </cell>
          <cell r="BH54">
            <v>614.87900000000002</v>
          </cell>
          <cell r="BI54">
            <v>-1.7889378587986888E-3</v>
          </cell>
          <cell r="BJ54">
            <v>1268.4899999999998</v>
          </cell>
          <cell r="BK54">
            <v>1292.9392897751618</v>
          </cell>
          <cell r="BL54">
            <v>1.9274325990084287</v>
          </cell>
          <cell r="BM54">
            <v>2516.4998685459368</v>
          </cell>
          <cell r="BN54">
            <v>2538.7444753834684</v>
          </cell>
          <cell r="BO54">
            <v>0.88395024834174896</v>
          </cell>
        </row>
        <row r="55">
          <cell r="B55">
            <v>50</v>
          </cell>
          <cell r="C55" t="str">
            <v>F/C Production</v>
          </cell>
          <cell r="D55" t="str">
            <v>KTON</v>
          </cell>
          <cell r="E55">
            <v>182.9412956841532</v>
          </cell>
          <cell r="F55">
            <v>269.29479599999996</v>
          </cell>
          <cell r="G55">
            <v>47.202847226432375</v>
          </cell>
          <cell r="H55">
            <v>197.50638891942819</v>
          </cell>
          <cell r="I55">
            <v>239.813401</v>
          </cell>
          <cell r="J55">
            <v>21.42057900609522</v>
          </cell>
          <cell r="K55">
            <v>196.26291780451285</v>
          </cell>
          <cell r="L55">
            <v>280.61119999999994</v>
          </cell>
          <cell r="M55">
            <v>42.977187509003592</v>
          </cell>
          <cell r="N55">
            <v>576.71060240809425</v>
          </cell>
          <cell r="O55">
            <v>789.71939699999984</v>
          </cell>
          <cell r="P55">
            <v>36.935127202876608</v>
          </cell>
          <cell r="Q55">
            <v>190.57246929081879</v>
          </cell>
          <cell r="R55">
            <v>189.00686035336113</v>
          </cell>
          <cell r="S55">
            <v>-0.82152943879238505</v>
          </cell>
          <cell r="T55">
            <v>221.893486224767</v>
          </cell>
          <cell r="U55">
            <v>116.10862</v>
          </cell>
          <cell r="V55">
            <v>-47.673714097948874</v>
          </cell>
          <cell r="W55">
            <v>221.09716371748121</v>
          </cell>
          <cell r="X55">
            <v>205.36227000000002</v>
          </cell>
          <cell r="Y55">
            <v>-7.1167325048037657</v>
          </cell>
          <cell r="Z55">
            <v>633.56311923306703</v>
          </cell>
          <cell r="AA55">
            <v>510.47775035336116</v>
          </cell>
          <cell r="AB55">
            <v>-19.427483251976795</v>
          </cell>
          <cell r="AC55">
            <v>1210.2737216411613</v>
          </cell>
          <cell r="AD55">
            <v>1300.1971473533611</v>
          </cell>
          <cell r="AE55">
            <v>7.430007287133475</v>
          </cell>
          <cell r="AF55">
            <v>222.20890806717588</v>
          </cell>
          <cell r="AG55">
            <v>187.79373000000004</v>
          </cell>
          <cell r="AH55">
            <v>-15.487758059083664</v>
          </cell>
          <cell r="AI55">
            <v>206.31517025839881</v>
          </cell>
          <cell r="AJ55">
            <v>213.39352000000002</v>
          </cell>
          <cell r="AK55">
            <v>3.4308430799034109</v>
          </cell>
          <cell r="AL55">
            <v>1638.797799966736</v>
          </cell>
          <cell r="AM55">
            <v>1701.3843973533612</v>
          </cell>
          <cell r="AN55">
            <v>3.8190554922575344</v>
          </cell>
          <cell r="AO55">
            <v>228.72833732414682</v>
          </cell>
          <cell r="AP55">
            <v>175</v>
          </cell>
          <cell r="AQ55">
            <v>-23.490022247660843</v>
          </cell>
          <cell r="AR55">
            <v>1867.5261372908828</v>
          </cell>
          <cell r="AS55">
            <v>1876.3843973533612</v>
          </cell>
          <cell r="AT55">
            <v>0.47433124953895334</v>
          </cell>
          <cell r="AU55">
            <v>657.25241564972157</v>
          </cell>
          <cell r="AV55">
            <v>576.18725000000006</v>
          </cell>
          <cell r="AW55">
            <v>-12.33394715933987</v>
          </cell>
          <cell r="AX55">
            <v>224.91275052081397</v>
          </cell>
          <cell r="AY55">
            <v>175</v>
          </cell>
          <cell r="AZ55">
            <v>-22.192050208462916</v>
          </cell>
          <cell r="BA55">
            <v>210.4135206681494</v>
          </cell>
          <cell r="BB55">
            <v>175</v>
          </cell>
          <cell r="BC55">
            <v>-16.83043967692614</v>
          </cell>
          <cell r="BD55">
            <v>178.3625915201539</v>
          </cell>
          <cell r="BE55">
            <v>175</v>
          </cell>
          <cell r="BF55">
            <v>-1.8852560346287333</v>
          </cell>
          <cell r="BG55">
            <v>613.6888627091173</v>
          </cell>
          <cell r="BH55">
            <v>525</v>
          </cell>
          <cell r="BI55">
            <v>-14.451763442080745</v>
          </cell>
          <cell r="BJ55">
            <v>1270.9412783588389</v>
          </cell>
          <cell r="BK55">
            <v>1101.1872499999999</v>
          </cell>
          <cell r="BL55">
            <v>-13.356559523980652</v>
          </cell>
          <cell r="BM55">
            <v>2481.2150000000001</v>
          </cell>
          <cell r="BN55">
            <v>2401.3843973533612</v>
          </cell>
          <cell r="BO55">
            <v>-3.2173996468116992</v>
          </cell>
        </row>
        <row r="56">
          <cell r="B56">
            <v>51</v>
          </cell>
          <cell r="C56" t="str">
            <v>Stripping Ratio</v>
          </cell>
          <cell r="D56" t="str">
            <v>OB: ROM</v>
          </cell>
          <cell r="E56">
            <v>18.463758191118554</v>
          </cell>
          <cell r="F56">
            <v>18.463758191118554</v>
          </cell>
          <cell r="G56">
            <v>0</v>
          </cell>
          <cell r="H56">
            <v>19.880599550667682</v>
          </cell>
          <cell r="I56">
            <v>19.880599550667682</v>
          </cell>
          <cell r="J56">
            <v>0</v>
          </cell>
          <cell r="K56">
            <v>16.727957988412719</v>
          </cell>
          <cell r="L56">
            <v>16.727957988412719</v>
          </cell>
          <cell r="M56">
            <v>0</v>
          </cell>
          <cell r="N56">
            <v>18.149473973355352</v>
          </cell>
          <cell r="O56">
            <v>18.149473973355352</v>
          </cell>
          <cell r="P56">
            <v>0</v>
          </cell>
          <cell r="Q56">
            <v>19.239402027608804</v>
          </cell>
          <cell r="R56">
            <v>19.239402027608804</v>
          </cell>
          <cell r="S56">
            <v>0</v>
          </cell>
          <cell r="T56">
            <v>24.373917618080927</v>
          </cell>
          <cell r="U56">
            <v>24.373917618080927</v>
          </cell>
          <cell r="V56">
            <v>0</v>
          </cell>
          <cell r="W56">
            <v>18.344566133108678</v>
          </cell>
          <cell r="X56">
            <v>16.860855167232724</v>
          </cell>
          <cell r="Y56">
            <v>-8.0880133937761514</v>
          </cell>
          <cell r="Z56">
            <v>20.337246220658972</v>
          </cell>
          <cell r="AA56">
            <v>19.732195803917598</v>
          </cell>
          <cell r="AB56">
            <v>-2.9750852705257218</v>
          </cell>
          <cell r="AC56">
            <v>19.151655367795858</v>
          </cell>
          <cell r="AD56">
            <v>18.872974158892617</v>
          </cell>
          <cell r="AE56">
            <v>-1.4551285700966188</v>
          </cell>
          <cell r="AF56">
            <v>17.670217693376564</v>
          </cell>
          <cell r="AG56">
            <v>17.679607565918275</v>
          </cell>
          <cell r="AH56">
            <v>5.3139540806167854E-2</v>
          </cell>
          <cell r="AI56">
            <v>16.594847775175644</v>
          </cell>
          <cell r="AJ56">
            <v>14.808973728577699</v>
          </cell>
          <cell r="AK56">
            <v>-10.761617526070031</v>
          </cell>
          <cell r="AL56">
            <v>114.37242522070599</v>
          </cell>
          <cell r="AM56">
            <v>111.11223008077378</v>
          </cell>
          <cell r="AN56">
            <v>-2.8505080080631022</v>
          </cell>
          <cell r="AO56">
            <v>17.198929527207852</v>
          </cell>
          <cell r="AP56">
            <v>18.064255285963558</v>
          </cell>
          <cell r="AQ56">
            <v>5.0312768442175626</v>
          </cell>
          <cell r="AR56">
            <v>18.466171993970018</v>
          </cell>
          <cell r="AS56">
            <v>18.1419660441919</v>
          </cell>
          <cell r="AT56">
            <v>-1.7556749167287369</v>
          </cell>
          <cell r="AU56">
            <v>17.157282741738069</v>
          </cell>
          <cell r="AV56">
            <v>16.798879428224634</v>
          </cell>
          <cell r="AW56">
            <v>-2.0889281764970655</v>
          </cell>
          <cell r="AX56">
            <v>17.718861209964416</v>
          </cell>
          <cell r="AY56">
            <v>18.119246569051143</v>
          </cell>
          <cell r="AZ56">
            <v>2.2596562744199669</v>
          </cell>
          <cell r="BA56">
            <v>16.259223766171541</v>
          </cell>
          <cell r="BB56">
            <v>16.636294238939477</v>
          </cell>
          <cell r="BC56">
            <v>2.3191173096003403</v>
          </cell>
          <cell r="BD56">
            <v>14.598787531624421</v>
          </cell>
          <cell r="BE56">
            <v>14.975934811215236</v>
          </cell>
          <cell r="BF56">
            <v>2.5834150868613248</v>
          </cell>
          <cell r="BG56">
            <v>16.160451462863278</v>
          </cell>
          <cell r="BH56">
            <v>16.544983359327617</v>
          </cell>
          <cell r="BI56">
            <v>2.3794625870941335</v>
          </cell>
          <cell r="BJ56">
            <v>16.674077052243224</v>
          </cell>
          <cell r="BK56">
            <v>16.678134887330934</v>
          </cell>
          <cell r="BL56">
            <v>2.4336190093139819E-2</v>
          </cell>
          <cell r="BM56">
            <v>17.902784522707638</v>
          </cell>
          <cell r="BN56">
            <v>17.755179927744187</v>
          </cell>
          <cell r="BO56">
            <v>-0.82447841996998172</v>
          </cell>
        </row>
        <row r="57">
          <cell r="B57">
            <v>52</v>
          </cell>
          <cell r="C57" t="str">
            <v>Hauling</v>
          </cell>
          <cell r="D57" t="str">
            <v>KTON</v>
          </cell>
          <cell r="E57">
            <v>168.56736001551263</v>
          </cell>
          <cell r="F57">
            <v>192.29906392827937</v>
          </cell>
          <cell r="G57">
            <v>14.078469230687835</v>
          </cell>
          <cell r="H57">
            <v>182.33396082976745</v>
          </cell>
          <cell r="I57">
            <v>247.37767832850216</v>
          </cell>
          <cell r="J57">
            <v>35.672848438509767</v>
          </cell>
          <cell r="K57">
            <v>181.15865970490844</v>
          </cell>
          <cell r="L57">
            <v>255.61235835396388</v>
          </cell>
          <cell r="M57">
            <v>41.098614203888445</v>
          </cell>
          <cell r="N57">
            <v>532.05998055018858</v>
          </cell>
          <cell r="O57">
            <v>695.28910061074544</v>
          </cell>
          <cell r="P57">
            <v>30.678706542026728</v>
          </cell>
          <cell r="Q57">
            <v>175.78017486607675</v>
          </cell>
          <cell r="R57">
            <v>209.8438751560756</v>
          </cell>
          <cell r="S57">
            <v>19.378579134962902</v>
          </cell>
          <cell r="T57">
            <v>205.38410051633645</v>
          </cell>
          <cell r="U57">
            <v>157.86832403205142</v>
          </cell>
          <cell r="V57">
            <v>-23.135080254425819</v>
          </cell>
          <cell r="W57">
            <v>204.63143426833335</v>
          </cell>
          <cell r="X57">
            <v>175.57536867561262</v>
          </cell>
          <cell r="Y57">
            <v>-14.199219047949146</v>
          </cell>
          <cell r="Z57">
            <v>585.79570965074652</v>
          </cell>
          <cell r="AA57">
            <v>543.28756786373958</v>
          </cell>
          <cell r="AB57">
            <v>-7.2564788520473185</v>
          </cell>
          <cell r="AC57">
            <v>1117.855690200935</v>
          </cell>
          <cell r="AD57">
            <v>1238.5766684744849</v>
          </cell>
          <cell r="AE57">
            <v>10.799334773869628</v>
          </cell>
          <cell r="AF57">
            <v>205.68223019682645</v>
          </cell>
          <cell r="AG57">
            <v>168.1235774445266</v>
          </cell>
          <cell r="AH57">
            <v>-18.260523875279993</v>
          </cell>
          <cell r="AI57">
            <v>190.65982420700772</v>
          </cell>
          <cell r="AJ57">
            <v>204.38602198622135</v>
          </cell>
          <cell r="AK57">
            <v>7.1993131412470515</v>
          </cell>
          <cell r="AL57">
            <v>1514.1977446047692</v>
          </cell>
          <cell r="AM57">
            <v>1611.0862679052329</v>
          </cell>
          <cell r="AN57">
            <v>6.3986704276694866</v>
          </cell>
          <cell r="AO57">
            <v>211.84424911889744</v>
          </cell>
          <cell r="AP57">
            <v>175</v>
          </cell>
          <cell r="AQ57">
            <v>-17.392140344682488</v>
          </cell>
          <cell r="AR57">
            <v>1726.0419937236666</v>
          </cell>
          <cell r="AS57">
            <v>1786.0862679052329</v>
          </cell>
          <cell r="AT57">
            <v>3.4787261491842512</v>
          </cell>
          <cell r="AU57">
            <v>608.18630352273158</v>
          </cell>
          <cell r="AV57">
            <v>547.50959943074793</v>
          </cell>
          <cell r="AW57">
            <v>-9.9766640157025179</v>
          </cell>
          <cell r="AX57">
            <v>208.23784169361537</v>
          </cell>
          <cell r="AY57">
            <v>175</v>
          </cell>
          <cell r="AZ57">
            <v>-15.961480114896162</v>
          </cell>
          <cell r="BA57">
            <v>194.53349347754357</v>
          </cell>
          <cell r="BB57">
            <v>175</v>
          </cell>
          <cell r="BC57">
            <v>-10.041198113680339</v>
          </cell>
          <cell r="BD57">
            <v>164.23967110517421</v>
          </cell>
          <cell r="BE57">
            <v>175</v>
          </cell>
          <cell r="BF57">
            <v>6.5516015846958151</v>
          </cell>
          <cell r="BG57">
            <v>567.01100627633321</v>
          </cell>
          <cell r="BH57">
            <v>525</v>
          </cell>
          <cell r="BI57">
            <v>-7.409204726417447</v>
          </cell>
          <cell r="BJ57">
            <v>1175.1973097990649</v>
          </cell>
          <cell r="BK57">
            <v>1072.509599430748</v>
          </cell>
          <cell r="BL57">
            <v>-8.7379123073277274</v>
          </cell>
          <cell r="BM57">
            <v>2293.0529999999999</v>
          </cell>
          <cell r="BN57">
            <v>2311.0862679052329</v>
          </cell>
          <cell r="BO57">
            <v>0.786430488315493</v>
          </cell>
        </row>
        <row r="58">
          <cell r="B58">
            <v>53</v>
          </cell>
          <cell r="C58" t="str">
            <v>ROM Stock</v>
          </cell>
          <cell r="D58" t="str">
            <v>KTON</v>
          </cell>
          <cell r="E58">
            <v>71.611238935902804</v>
          </cell>
          <cell r="F58">
            <v>398.10576599999996</v>
          </cell>
          <cell r="G58">
            <v>455.92637680285515</v>
          </cell>
          <cell r="H58">
            <v>53.285460939265619</v>
          </cell>
          <cell r="I58">
            <v>327.45264299999997</v>
          </cell>
          <cell r="J58">
            <v>514.52530808212043</v>
          </cell>
          <cell r="K58">
            <v>125.73231602595777</v>
          </cell>
          <cell r="L58">
            <v>315.55144589120482</v>
          </cell>
          <cell r="M58">
            <v>150.97083698518557</v>
          </cell>
          <cell r="N58">
            <v>125.73231602595777</v>
          </cell>
          <cell r="O58">
            <v>315.55144589120482</v>
          </cell>
          <cell r="P58">
            <v>150.97083698518557</v>
          </cell>
          <cell r="Q58">
            <v>105.84106979434301</v>
          </cell>
          <cell r="R58">
            <v>313.27196299999997</v>
          </cell>
          <cell r="S58">
            <v>195.98336790124139</v>
          </cell>
          <cell r="T58">
            <v>47.558533622257016</v>
          </cell>
          <cell r="U58">
            <v>338.09529199614713</v>
          </cell>
          <cell r="V58">
            <v>610.90352507824423</v>
          </cell>
          <cell r="W58">
            <v>63.861369904775842</v>
          </cell>
          <cell r="X58">
            <v>379.55715199999997</v>
          </cell>
          <cell r="Y58">
            <v>494.34545886810827</v>
          </cell>
          <cell r="Z58">
            <v>63.861369904775842</v>
          </cell>
          <cell r="AA58">
            <v>379.55715199999997</v>
          </cell>
          <cell r="AB58">
            <v>494.34545886810827</v>
          </cell>
          <cell r="AC58">
            <v>63.861369904775842</v>
          </cell>
          <cell r="AD58">
            <v>379.55715199999997</v>
          </cell>
          <cell r="AE58">
            <v>494.34545886810827</v>
          </cell>
          <cell r="AF58">
            <v>57.552461837599964</v>
          </cell>
          <cell r="AG58">
            <v>425.79294501144409</v>
          </cell>
          <cell r="AH58">
            <v>639.83445958043558</v>
          </cell>
          <cell r="AI58">
            <v>64.737291579201127</v>
          </cell>
          <cell r="AJ58">
            <v>439.97206601144404</v>
          </cell>
          <cell r="AK58">
            <v>579.62692797113993</v>
          </cell>
          <cell r="AL58">
            <v>64.737291579201127</v>
          </cell>
          <cell r="AM58">
            <v>439.97206601144404</v>
          </cell>
          <cell r="AN58">
            <v>579.62692797113993</v>
          </cell>
          <cell r="AO58">
            <v>60.208954255054266</v>
          </cell>
          <cell r="AP58">
            <v>470.13806601144404</v>
          </cell>
          <cell r="AQ58">
            <v>680.84409840414742</v>
          </cell>
          <cell r="AR58">
            <v>60.208954255054266</v>
          </cell>
          <cell r="AS58">
            <v>470.13806601144404</v>
          </cell>
          <cell r="AT58">
            <v>680.84409840414742</v>
          </cell>
          <cell r="AU58">
            <v>60.208954255054266</v>
          </cell>
          <cell r="AV58">
            <v>470.13806601144404</v>
          </cell>
          <cell r="AW58">
            <v>680.84409840414742</v>
          </cell>
          <cell r="AX58">
            <v>31.996203734240282</v>
          </cell>
          <cell r="AY58">
            <v>491.82806601144398</v>
          </cell>
          <cell r="AZ58">
            <v>1437.1450628848233</v>
          </cell>
          <cell r="BA58">
            <v>30.282683066090868</v>
          </cell>
          <cell r="BB58">
            <v>525.52806601144403</v>
          </cell>
          <cell r="BC58">
            <v>1635.4078727584933</v>
          </cell>
          <cell r="BD58">
            <v>61.410091545936979</v>
          </cell>
          <cell r="BE58">
            <v>560.01706601144406</v>
          </cell>
          <cell r="BF58">
            <v>811.93002959868727</v>
          </cell>
          <cell r="BG58">
            <v>61.410091545936979</v>
          </cell>
          <cell r="BH58">
            <v>560.01706601144406</v>
          </cell>
          <cell r="BI58">
            <v>811.93002959868727</v>
          </cell>
          <cell r="BJ58">
            <v>61.410091545936979</v>
          </cell>
          <cell r="BK58">
            <v>560.01706601144406</v>
          </cell>
          <cell r="BL58">
            <v>811.93002959868727</v>
          </cell>
          <cell r="BM58">
            <v>61.410091545936979</v>
          </cell>
          <cell r="BN58">
            <v>560.01706601144406</v>
          </cell>
          <cell r="BO58">
            <v>811.93002959868727</v>
          </cell>
        </row>
        <row r="59">
          <cell r="B59">
            <v>54</v>
          </cell>
          <cell r="C59" t="str">
            <v>FC Stock</v>
          </cell>
          <cell r="D59" t="str">
            <v>KTON</v>
          </cell>
          <cell r="E59">
            <v>180.64531078090698</v>
          </cell>
          <cell r="F59">
            <v>145.11597499999999</v>
          </cell>
          <cell r="G59">
            <v>-19.668008888422364</v>
          </cell>
          <cell r="H59">
            <v>181.15169970033514</v>
          </cell>
          <cell r="I59">
            <v>167.06237610892231</v>
          </cell>
          <cell r="J59">
            <v>-7.7776380871499882</v>
          </cell>
          <cell r="K59">
            <v>188.41461750484802</v>
          </cell>
          <cell r="L59">
            <v>121.65334610892228</v>
          </cell>
          <cell r="M59">
            <v>-35.43316982516388</v>
          </cell>
          <cell r="N59">
            <v>188.41461750484802</v>
          </cell>
          <cell r="O59">
            <v>121.65334610892228</v>
          </cell>
          <cell r="P59">
            <v>-35.43316982516388</v>
          </cell>
          <cell r="Q59">
            <v>179.48708679566684</v>
          </cell>
          <cell r="R59">
            <v>94.006206999999989</v>
          </cell>
          <cell r="S59">
            <v>-47.62508619518723</v>
          </cell>
          <cell r="T59">
            <v>220.38057302043387</v>
          </cell>
          <cell r="U59">
            <v>30.890831999999996</v>
          </cell>
          <cell r="V59">
            <v>-85.982960486659692</v>
          </cell>
          <cell r="W59">
            <v>200.47773673791511</v>
          </cell>
          <cell r="X59">
            <v>72.262098999999992</v>
          </cell>
          <cell r="Y59">
            <v>-63.955050483002843</v>
          </cell>
          <cell r="Z59">
            <v>200.47773673791511</v>
          </cell>
          <cell r="AA59">
            <v>72.262098999999992</v>
          </cell>
          <cell r="AB59">
            <v>-63.955050483002843</v>
          </cell>
          <cell r="AC59">
            <v>200.47773673791511</v>
          </cell>
          <cell r="AD59">
            <v>72.262098999999992</v>
          </cell>
          <cell r="AE59">
            <v>-63.955050483002843</v>
          </cell>
          <cell r="AF59">
            <v>223.68664480509099</v>
          </cell>
          <cell r="AG59">
            <v>79.156847999999997</v>
          </cell>
          <cell r="AH59">
            <v>-64.61261776760378</v>
          </cell>
          <cell r="AI59">
            <v>231.0018150634898</v>
          </cell>
          <cell r="AJ59">
            <v>73.289923999999999</v>
          </cell>
          <cell r="AK59">
            <v>-68.273009465377328</v>
          </cell>
          <cell r="AL59">
            <v>231.0018150634898</v>
          </cell>
          <cell r="AM59">
            <v>73.289923999999999</v>
          </cell>
          <cell r="AN59">
            <v>-68.273009465377328</v>
          </cell>
          <cell r="AO59">
            <v>230.73015238763662</v>
          </cell>
          <cell r="AP59">
            <v>94.289923999999985</v>
          </cell>
          <cell r="AQ59">
            <v>-59.134112718138013</v>
          </cell>
          <cell r="AR59">
            <v>230.73015238763662</v>
          </cell>
          <cell r="AS59">
            <v>94.289923999999985</v>
          </cell>
          <cell r="AT59">
            <v>-59.134112718138013</v>
          </cell>
          <cell r="AU59">
            <v>230.73015238763662</v>
          </cell>
          <cell r="AV59">
            <v>94.289923999999985</v>
          </cell>
          <cell r="AW59">
            <v>-59.134112718138013</v>
          </cell>
          <cell r="AX59">
            <v>226.64290290845062</v>
          </cell>
          <cell r="AY59">
            <v>114.28992399999998</v>
          </cell>
          <cell r="AZ59">
            <v>-49.572687900946157</v>
          </cell>
          <cell r="BA59">
            <v>212.05642357660003</v>
          </cell>
          <cell r="BB59">
            <v>129.78992399999998</v>
          </cell>
          <cell r="BC59">
            <v>-38.794627481248334</v>
          </cell>
          <cell r="BD59">
            <v>214.91901509675392</v>
          </cell>
          <cell r="BE59">
            <v>225.28992399999998</v>
          </cell>
          <cell r="BF59">
            <v>4.8254961984528011</v>
          </cell>
          <cell r="BG59">
            <v>214.91901509675392</v>
          </cell>
          <cell r="BH59">
            <v>225.28992399999998</v>
          </cell>
          <cell r="BI59">
            <v>4.8254961984528011</v>
          </cell>
          <cell r="BJ59">
            <v>214.91901509675392</v>
          </cell>
          <cell r="BK59">
            <v>225.28992399999998</v>
          </cell>
          <cell r="BL59">
            <v>4.8254961984528011</v>
          </cell>
          <cell r="BM59">
            <v>214.91901509675392</v>
          </cell>
          <cell r="BN59">
            <v>225.28992399999998</v>
          </cell>
          <cell r="BO59">
            <v>4.8254961984528011</v>
          </cell>
        </row>
        <row r="60">
          <cell r="B60">
            <v>55</v>
          </cell>
          <cell r="C60" t="str">
            <v>Sales</v>
          </cell>
          <cell r="D60" t="str">
            <v>KTON</v>
          </cell>
          <cell r="E60">
            <v>123.5</v>
          </cell>
          <cell r="F60">
            <v>70.682000000000002</v>
          </cell>
          <cell r="G60">
            <v>-42.767611336032388</v>
          </cell>
          <cell r="H60">
            <v>197</v>
          </cell>
          <cell r="I60">
            <v>217.86699999999999</v>
          </cell>
          <cell r="J60">
            <v>10.592385786802025</v>
          </cell>
          <cell r="K60">
            <v>189</v>
          </cell>
          <cell r="L60">
            <v>326.44099999999997</v>
          </cell>
          <cell r="M60">
            <v>72.7201058201058</v>
          </cell>
          <cell r="N60">
            <v>509.5</v>
          </cell>
          <cell r="O60">
            <v>614.99</v>
          </cell>
          <cell r="P60">
            <v>20.704612365063792</v>
          </cell>
          <cell r="Q60">
            <v>199.5</v>
          </cell>
          <cell r="R60">
            <v>216.654</v>
          </cell>
          <cell r="S60">
            <v>8.5984962406015022</v>
          </cell>
          <cell r="T60">
            <v>181</v>
          </cell>
          <cell r="U60">
            <v>179.22399999999999</v>
          </cell>
          <cell r="V60">
            <v>-0.98121546961326556</v>
          </cell>
          <cell r="W60">
            <v>241</v>
          </cell>
          <cell r="X60">
            <v>163.97900000000001</v>
          </cell>
          <cell r="Y60">
            <v>-31.958921161825721</v>
          </cell>
          <cell r="Z60">
            <v>621.5</v>
          </cell>
          <cell r="AA60">
            <v>559.85699999999997</v>
          </cell>
          <cell r="AB60">
            <v>-9.9184231697506071</v>
          </cell>
          <cell r="AC60">
            <v>1131</v>
          </cell>
          <cell r="AD60">
            <v>1174.847</v>
          </cell>
          <cell r="AE60">
            <v>3.8768346595932783</v>
          </cell>
          <cell r="AF60">
            <v>199</v>
          </cell>
          <cell r="AG60">
            <v>180.911</v>
          </cell>
          <cell r="AH60">
            <v>-9.0899497487437184</v>
          </cell>
          <cell r="AI60">
            <v>199</v>
          </cell>
          <cell r="AJ60">
            <v>0</v>
          </cell>
          <cell r="AK60">
            <v>-100</v>
          </cell>
          <cell r="AL60">
            <v>1529</v>
          </cell>
          <cell r="AM60">
            <v>1355.758</v>
          </cell>
          <cell r="AN60">
            <v>-11.330412034009154</v>
          </cell>
          <cell r="AO60">
            <v>229</v>
          </cell>
          <cell r="AP60">
            <v>154</v>
          </cell>
          <cell r="AQ60">
            <v>-32.751091703056765</v>
          </cell>
          <cell r="AR60">
            <v>1758</v>
          </cell>
          <cell r="AS60">
            <v>1509.758</v>
          </cell>
          <cell r="AT60">
            <v>-14.120705346985208</v>
          </cell>
          <cell r="AU60">
            <v>627</v>
          </cell>
          <cell r="AV60">
            <v>334.911</v>
          </cell>
          <cell r="AW60">
            <v>-46.585167464114832</v>
          </cell>
          <cell r="AX60">
            <v>229</v>
          </cell>
          <cell r="AY60">
            <v>155</v>
          </cell>
          <cell r="AZ60">
            <v>-32.314410480349345</v>
          </cell>
          <cell r="BA60">
            <v>225</v>
          </cell>
          <cell r="BB60">
            <v>159.5</v>
          </cell>
          <cell r="BC60">
            <v>-29.111111111111111</v>
          </cell>
          <cell r="BD60">
            <v>175.5</v>
          </cell>
          <cell r="BE60">
            <v>79.5</v>
          </cell>
          <cell r="BF60">
            <v>-54.700854700854705</v>
          </cell>
          <cell r="BG60">
            <v>629.5</v>
          </cell>
          <cell r="BH60">
            <v>394</v>
          </cell>
          <cell r="BI60">
            <v>-37.410643367752186</v>
          </cell>
          <cell r="BJ60">
            <v>1256.5</v>
          </cell>
          <cell r="BK60">
            <v>728.91100000000006</v>
          </cell>
          <cell r="BL60">
            <v>-41.988778352566648</v>
          </cell>
          <cell r="BM60">
            <v>2387.5</v>
          </cell>
          <cell r="BN60">
            <v>1903.758</v>
          </cell>
          <cell r="BO60">
            <v>-20.261445026178009</v>
          </cell>
        </row>
        <row r="61">
          <cell r="B61">
            <v>56</v>
          </cell>
        </row>
        <row r="62">
          <cell r="B62">
            <v>57</v>
          </cell>
          <cell r="C62" t="str">
            <v>EMBALUT</v>
          </cell>
          <cell r="E62" t="str">
            <v>JANUARY</v>
          </cell>
          <cell r="H62" t="str">
            <v>FEBRUARY</v>
          </cell>
          <cell r="K62" t="str">
            <v>MARCH</v>
          </cell>
          <cell r="N62" t="str">
            <v>Q1</v>
          </cell>
          <cell r="Q62" t="str">
            <v>APRIL</v>
          </cell>
          <cell r="T62" t="str">
            <v>MAY</v>
          </cell>
          <cell r="W62" t="str">
            <v>JUNE</v>
          </cell>
          <cell r="Z62" t="str">
            <v>Q2</v>
          </cell>
          <cell r="AC62" t="str">
            <v>1st HALF</v>
          </cell>
          <cell r="AF62" t="str">
            <v>JULY</v>
          </cell>
          <cell r="AI62" t="str">
            <v>AUG</v>
          </cell>
          <cell r="AL62" t="str">
            <v>Jan-Aug</v>
          </cell>
          <cell r="AO62" t="str">
            <v>SEP</v>
          </cell>
          <cell r="AR62" t="str">
            <v>Jan-Sep</v>
          </cell>
          <cell r="AU62" t="str">
            <v>Q3</v>
          </cell>
          <cell r="AX62" t="str">
            <v>OCTOBER</v>
          </cell>
          <cell r="BA62" t="str">
            <v>NOVEMBER</v>
          </cell>
          <cell r="BD62" t="str">
            <v>DECEMBER</v>
          </cell>
          <cell r="BG62" t="str">
            <v>Q4</v>
          </cell>
          <cell r="BJ62" t="str">
            <v>2nd HALF</v>
          </cell>
          <cell r="BM62" t="str">
            <v>YTD 2013</v>
          </cell>
        </row>
        <row r="63">
          <cell r="B63">
            <v>58</v>
          </cell>
          <cell r="E63" t="str">
            <v>Plan</v>
          </cell>
          <cell r="F63" t="str">
            <v>Actual</v>
          </cell>
          <cell r="G63" t="str">
            <v>% var</v>
          </cell>
          <cell r="H63" t="str">
            <v>Plan</v>
          </cell>
          <cell r="I63" t="str">
            <v>Actual</v>
          </cell>
          <cell r="J63" t="str">
            <v>% var</v>
          </cell>
          <cell r="K63" t="str">
            <v>Plan</v>
          </cell>
          <cell r="L63" t="str">
            <v>Actual</v>
          </cell>
          <cell r="M63" t="str">
            <v>% var</v>
          </cell>
          <cell r="N63" t="str">
            <v>Plan</v>
          </cell>
          <cell r="O63" t="str">
            <v>Actual</v>
          </cell>
          <cell r="P63" t="str">
            <v>% var</v>
          </cell>
          <cell r="Q63" t="str">
            <v>Plan</v>
          </cell>
          <cell r="R63" t="str">
            <v>Actual</v>
          </cell>
          <cell r="S63" t="str">
            <v>% var</v>
          </cell>
          <cell r="T63" t="str">
            <v>Plan</v>
          </cell>
          <cell r="U63" t="str">
            <v>Actual</v>
          </cell>
          <cell r="V63" t="str">
            <v>% var</v>
          </cell>
          <cell r="W63" t="str">
            <v>Plan</v>
          </cell>
          <cell r="X63" t="str">
            <v>Actual</v>
          </cell>
          <cell r="Y63" t="str">
            <v>% var</v>
          </cell>
          <cell r="Z63" t="str">
            <v>Plan</v>
          </cell>
          <cell r="AA63" t="str">
            <v>Actual</v>
          </cell>
          <cell r="AB63" t="str">
            <v>% var</v>
          </cell>
          <cell r="AC63" t="str">
            <v>Plan</v>
          </cell>
          <cell r="AD63" t="str">
            <v>Actual</v>
          </cell>
          <cell r="AE63" t="str">
            <v>% var</v>
          </cell>
          <cell r="AF63" t="str">
            <v>Plan</v>
          </cell>
          <cell r="AG63" t="str">
            <v>Actual</v>
          </cell>
          <cell r="AH63" t="str">
            <v>% var</v>
          </cell>
          <cell r="AI63" t="str">
            <v>Plan</v>
          </cell>
          <cell r="AJ63" t="str">
            <v>Actual</v>
          </cell>
          <cell r="AK63" t="str">
            <v>% var</v>
          </cell>
          <cell r="AL63" t="str">
            <v>Plan</v>
          </cell>
          <cell r="AM63" t="str">
            <v>Actual</v>
          </cell>
          <cell r="AN63" t="str">
            <v>% var</v>
          </cell>
          <cell r="AO63" t="str">
            <v>Plan</v>
          </cell>
          <cell r="AP63" t="str">
            <v>Est.</v>
          </cell>
          <cell r="AQ63" t="str">
            <v>% var</v>
          </cell>
          <cell r="AR63" t="str">
            <v>Plan</v>
          </cell>
          <cell r="AS63" t="str">
            <v>Est.</v>
          </cell>
          <cell r="AT63" t="str">
            <v>% var</v>
          </cell>
          <cell r="AU63" t="str">
            <v>Plan</v>
          </cell>
          <cell r="AV63" t="str">
            <v>Est.</v>
          </cell>
          <cell r="AW63" t="str">
            <v>% var</v>
          </cell>
          <cell r="AX63" t="str">
            <v>Plan</v>
          </cell>
          <cell r="AY63" t="str">
            <v>Est.</v>
          </cell>
          <cell r="AZ63" t="str">
            <v>% var</v>
          </cell>
          <cell r="BA63" t="str">
            <v>Plan</v>
          </cell>
          <cell r="BB63" t="str">
            <v>Est.</v>
          </cell>
          <cell r="BC63" t="str">
            <v>% var</v>
          </cell>
          <cell r="BD63" t="str">
            <v>Plan</v>
          </cell>
          <cell r="BE63" t="str">
            <v>Est.</v>
          </cell>
          <cell r="BF63" t="str">
            <v>% var</v>
          </cell>
          <cell r="BG63" t="str">
            <v>Plan</v>
          </cell>
          <cell r="BH63" t="str">
            <v>Est.</v>
          </cell>
          <cell r="BI63" t="str">
            <v>% var</v>
          </cell>
          <cell r="BJ63" t="str">
            <v>Plan</v>
          </cell>
          <cell r="BK63" t="str">
            <v>Est.</v>
          </cell>
          <cell r="BL63" t="str">
            <v>% var</v>
          </cell>
          <cell r="BM63" t="str">
            <v>Plan</v>
          </cell>
          <cell r="BN63" t="str">
            <v>Est.</v>
          </cell>
          <cell r="BO63" t="str">
            <v>% var</v>
          </cell>
        </row>
        <row r="64">
          <cell r="B64">
            <v>59</v>
          </cell>
          <cell r="C64" t="str">
            <v>OB Removal</v>
          </cell>
          <cell r="D64" t="str">
            <v>KTON</v>
          </cell>
          <cell r="E64">
            <v>995</v>
          </cell>
          <cell r="F64">
            <v>1318.45218</v>
          </cell>
          <cell r="G64">
            <v>32.507756783919604</v>
          </cell>
          <cell r="H64">
            <v>931</v>
          </cell>
          <cell r="I64">
            <v>1134.707975</v>
          </cell>
          <cell r="J64">
            <v>21.880555853920519</v>
          </cell>
          <cell r="K64">
            <v>1029</v>
          </cell>
          <cell r="L64">
            <v>408.76806699999997</v>
          </cell>
          <cell r="M64">
            <v>-60.275212147716232</v>
          </cell>
          <cell r="N64">
            <v>2955</v>
          </cell>
          <cell r="O64">
            <v>2861.928222</v>
          </cell>
          <cell r="P64">
            <v>-3.1496371573604063</v>
          </cell>
          <cell r="Q64">
            <v>1021</v>
          </cell>
          <cell r="R64">
            <v>1117.2450103076922</v>
          </cell>
          <cell r="S64">
            <v>9.4265436148572128</v>
          </cell>
          <cell r="T64">
            <v>1039</v>
          </cell>
          <cell r="U64">
            <v>733.80893300000002</v>
          </cell>
          <cell r="V64">
            <v>-29.373538691049085</v>
          </cell>
          <cell r="W64">
            <v>1019</v>
          </cell>
          <cell r="X64">
            <v>1170.0892920000001</v>
          </cell>
          <cell r="Y64">
            <v>14.827212168792943</v>
          </cell>
          <cell r="Z64">
            <v>3079</v>
          </cell>
          <cell r="AA64">
            <v>3021.1432353076925</v>
          </cell>
          <cell r="AB64">
            <v>-1.879076475878775</v>
          </cell>
          <cell r="AC64">
            <v>6034</v>
          </cell>
          <cell r="AD64">
            <v>5883.071457307693</v>
          </cell>
          <cell r="AE64">
            <v>-2.5013016687488734</v>
          </cell>
          <cell r="AF64">
            <v>1065</v>
          </cell>
          <cell r="AG64">
            <v>1073.6147639999999</v>
          </cell>
          <cell r="AH64">
            <v>0.8088980281690068</v>
          </cell>
          <cell r="AI64">
            <v>947</v>
          </cell>
          <cell r="AJ64">
            <v>1144.9606240000003</v>
          </cell>
          <cell r="AK64">
            <v>20.903972967265076</v>
          </cell>
          <cell r="AL64">
            <v>8046</v>
          </cell>
          <cell r="AM64">
            <v>8101.6468453076932</v>
          </cell>
          <cell r="AN64">
            <v>0.69160881565614196</v>
          </cell>
          <cell r="AO64">
            <v>952</v>
          </cell>
          <cell r="AP64">
            <v>1002</v>
          </cell>
          <cell r="AQ64">
            <v>5.2521008403361344</v>
          </cell>
          <cell r="AR64">
            <v>8998</v>
          </cell>
          <cell r="AS64">
            <v>9103.6468453076923</v>
          </cell>
          <cell r="AT64">
            <v>1.1741147511412788</v>
          </cell>
          <cell r="AU64">
            <v>2964</v>
          </cell>
          <cell r="AV64">
            <v>3220.5753880000002</v>
          </cell>
          <cell r="AW64">
            <v>8.6563896086369851</v>
          </cell>
          <cell r="AX64">
            <v>958</v>
          </cell>
          <cell r="AY64">
            <v>1008</v>
          </cell>
          <cell r="AZ64">
            <v>5.2192066805845512</v>
          </cell>
          <cell r="BA64">
            <v>892</v>
          </cell>
          <cell r="BB64">
            <v>997</v>
          </cell>
          <cell r="BC64">
            <v>11.771300448430495</v>
          </cell>
          <cell r="BD64">
            <v>815</v>
          </cell>
          <cell r="BE64">
            <v>975</v>
          </cell>
          <cell r="BF64">
            <v>19.631901840490798</v>
          </cell>
          <cell r="BG64">
            <v>2665</v>
          </cell>
          <cell r="BH64">
            <v>2980</v>
          </cell>
          <cell r="BI64">
            <v>11.819887429643527</v>
          </cell>
          <cell r="BJ64">
            <v>5629</v>
          </cell>
          <cell r="BK64">
            <v>6200.5753880000002</v>
          </cell>
          <cell r="BL64">
            <v>10.154119523894122</v>
          </cell>
          <cell r="BM64">
            <v>11663</v>
          </cell>
          <cell r="BN64">
            <v>12083.646845307692</v>
          </cell>
          <cell r="BO64">
            <v>3.6066779156965816</v>
          </cell>
        </row>
        <row r="65">
          <cell r="B65">
            <v>60</v>
          </cell>
          <cell r="C65" t="str">
            <v>ROM Production</v>
          </cell>
          <cell r="D65" t="str">
            <v>KTON</v>
          </cell>
          <cell r="E65">
            <v>75</v>
          </cell>
          <cell r="F65">
            <v>100.30617000000001</v>
          </cell>
          <cell r="G65">
            <v>33.741560000000007</v>
          </cell>
          <cell r="H65">
            <v>70</v>
          </cell>
          <cell r="I65">
            <v>75.64694999999999</v>
          </cell>
          <cell r="J65">
            <v>8.0670714285714133</v>
          </cell>
          <cell r="K65">
            <v>75</v>
          </cell>
          <cell r="L65">
            <v>32.126739999999998</v>
          </cell>
          <cell r="M65">
            <v>-57.164346666666667</v>
          </cell>
          <cell r="N65">
            <v>220</v>
          </cell>
          <cell r="O65">
            <v>208.07986</v>
          </cell>
          <cell r="P65">
            <v>-5.4182454545454561</v>
          </cell>
          <cell r="Q65">
            <v>80</v>
          </cell>
          <cell r="R65">
            <v>104.19136</v>
          </cell>
          <cell r="S65">
            <v>30.239200000000004</v>
          </cell>
          <cell r="T65">
            <v>80</v>
          </cell>
          <cell r="U65">
            <v>85.232349999999997</v>
          </cell>
          <cell r="V65">
            <v>6.5404374999999959</v>
          </cell>
          <cell r="W65">
            <v>90</v>
          </cell>
          <cell r="X65">
            <v>98.448205000000002</v>
          </cell>
          <cell r="Y65">
            <v>9.3868944444444455</v>
          </cell>
          <cell r="Z65">
            <v>250</v>
          </cell>
          <cell r="AA65">
            <v>287.871915</v>
          </cell>
          <cell r="AB65">
            <v>15.148766</v>
          </cell>
          <cell r="AC65">
            <v>470</v>
          </cell>
          <cell r="AD65">
            <v>495.951775</v>
          </cell>
          <cell r="AE65">
            <v>5.5216542553191488</v>
          </cell>
          <cell r="AF65">
            <v>95</v>
          </cell>
          <cell r="AG65">
            <v>76.757540000000006</v>
          </cell>
          <cell r="AH65">
            <v>-19.202589473684203</v>
          </cell>
          <cell r="AI65">
            <v>90</v>
          </cell>
          <cell r="AJ65">
            <v>75.784455999999992</v>
          </cell>
          <cell r="AK65">
            <v>-15.7950488888889</v>
          </cell>
          <cell r="AL65">
            <v>655</v>
          </cell>
          <cell r="AM65">
            <v>648.49377100000004</v>
          </cell>
          <cell r="AN65">
            <v>-0.99331740458014683</v>
          </cell>
          <cell r="AO65">
            <v>95</v>
          </cell>
          <cell r="AP65">
            <v>98</v>
          </cell>
          <cell r="AQ65">
            <v>3.1578947368421053</v>
          </cell>
          <cell r="AR65">
            <v>750</v>
          </cell>
          <cell r="AS65">
            <v>746.49377100000004</v>
          </cell>
          <cell r="AT65">
            <v>-0.46749719999999489</v>
          </cell>
          <cell r="AU65">
            <v>280</v>
          </cell>
          <cell r="AV65">
            <v>250.54199599999998</v>
          </cell>
          <cell r="AW65">
            <v>-10.520715714285721</v>
          </cell>
          <cell r="AX65">
            <v>95</v>
          </cell>
          <cell r="AY65">
            <v>100</v>
          </cell>
          <cell r="AZ65">
            <v>5.2631578947368416</v>
          </cell>
          <cell r="BA65">
            <v>95</v>
          </cell>
          <cell r="BB65">
            <v>100</v>
          </cell>
          <cell r="BC65">
            <v>5.2631578947368416</v>
          </cell>
          <cell r="BD65">
            <v>93</v>
          </cell>
          <cell r="BE65">
            <v>100</v>
          </cell>
          <cell r="BF65">
            <v>7.5268817204301079</v>
          </cell>
          <cell r="BG65">
            <v>283</v>
          </cell>
          <cell r="BH65">
            <v>300</v>
          </cell>
          <cell r="BI65">
            <v>6.0070671378091873</v>
          </cell>
          <cell r="BJ65">
            <v>563</v>
          </cell>
          <cell r="BK65">
            <v>550.54199599999993</v>
          </cell>
          <cell r="BL65">
            <v>-2.2127893428064072</v>
          </cell>
          <cell r="BM65">
            <v>1033</v>
          </cell>
          <cell r="BN65">
            <v>1046.4937709999999</v>
          </cell>
          <cell r="BO65">
            <v>1.3062701839302926</v>
          </cell>
        </row>
        <row r="66">
          <cell r="B66">
            <v>61</v>
          </cell>
          <cell r="C66" t="str">
            <v>F/C Production</v>
          </cell>
          <cell r="D66" t="str">
            <v>KTON</v>
          </cell>
          <cell r="E66">
            <v>83.3</v>
          </cell>
          <cell r="F66">
            <v>105.98062</v>
          </cell>
          <cell r="G66">
            <v>27.227635054021615</v>
          </cell>
          <cell r="H66">
            <v>68.599999999999994</v>
          </cell>
          <cell r="I66">
            <v>79.334182000000013</v>
          </cell>
          <cell r="J66">
            <v>15.647495626822186</v>
          </cell>
          <cell r="K66">
            <v>73.5</v>
          </cell>
          <cell r="L66">
            <v>31.430359999999993</v>
          </cell>
          <cell r="M66">
            <v>-57.237605442176879</v>
          </cell>
          <cell r="N66">
            <v>225.39999999999998</v>
          </cell>
          <cell r="O66">
            <v>216.74516199999999</v>
          </cell>
          <cell r="P66">
            <v>-3.8397684117125039</v>
          </cell>
          <cell r="Q66">
            <v>78.400000000000006</v>
          </cell>
          <cell r="R66">
            <v>115.306229</v>
          </cell>
          <cell r="S66">
            <v>47.074271683673466</v>
          </cell>
          <cell r="T66">
            <v>78.400000000000006</v>
          </cell>
          <cell r="U66">
            <v>79.52964099999997</v>
          </cell>
          <cell r="V66">
            <v>1.4408686224489335</v>
          </cell>
          <cell r="W66">
            <v>88.2</v>
          </cell>
          <cell r="X66">
            <v>99.942645000000013</v>
          </cell>
          <cell r="Y66">
            <v>13.313656462585044</v>
          </cell>
          <cell r="Z66">
            <v>245</v>
          </cell>
          <cell r="AA66">
            <v>294.77851499999997</v>
          </cell>
          <cell r="AB66">
            <v>20.317761224489782</v>
          </cell>
          <cell r="AC66">
            <v>470.4</v>
          </cell>
          <cell r="AD66">
            <v>511.52367699999996</v>
          </cell>
          <cell r="AE66">
            <v>8.7422782738095215</v>
          </cell>
          <cell r="AF66">
            <v>93.1</v>
          </cell>
          <cell r="AG66">
            <v>86.769767999999999</v>
          </cell>
          <cell r="AH66">
            <v>-6.7993899033297485</v>
          </cell>
          <cell r="AI66">
            <v>88.2</v>
          </cell>
          <cell r="AJ66">
            <v>76.76046599999998</v>
          </cell>
          <cell r="AK66">
            <v>-12.969993197278937</v>
          </cell>
          <cell r="AL66">
            <v>651.69999999999993</v>
          </cell>
          <cell r="AM66">
            <v>675.05391099999997</v>
          </cell>
          <cell r="AN66">
            <v>3.5835370569280407</v>
          </cell>
          <cell r="AO66">
            <v>93.1</v>
          </cell>
          <cell r="AP66">
            <v>96.04</v>
          </cell>
          <cell r="AQ66">
            <v>3.1578947368421186</v>
          </cell>
          <cell r="AR66">
            <v>744.8</v>
          </cell>
          <cell r="AS66">
            <v>771.09391099999993</v>
          </cell>
          <cell r="AT66">
            <v>3.5303317669172904</v>
          </cell>
          <cell r="AU66">
            <v>274.39999999999998</v>
          </cell>
          <cell r="AV66">
            <v>259.57023399999997</v>
          </cell>
          <cell r="AW66">
            <v>-5.4044336734693905</v>
          </cell>
          <cell r="AX66">
            <v>93.1</v>
          </cell>
          <cell r="AY66">
            <v>98</v>
          </cell>
          <cell r="AZ66">
            <v>5.2631578947368487</v>
          </cell>
          <cell r="BA66">
            <v>93.1</v>
          </cell>
          <cell r="BB66">
            <v>98</v>
          </cell>
          <cell r="BC66">
            <v>5.2631578947368487</v>
          </cell>
          <cell r="BD66">
            <v>91.14</v>
          </cell>
          <cell r="BE66">
            <v>93.882853400000002</v>
          </cell>
          <cell r="BF66">
            <v>3.0094946236559155</v>
          </cell>
          <cell r="BG66">
            <v>277.33999999999997</v>
          </cell>
          <cell r="BH66">
            <v>289.88285339999999</v>
          </cell>
          <cell r="BI66">
            <v>4.5225547703180258</v>
          </cell>
          <cell r="BJ66">
            <v>551.74</v>
          </cell>
          <cell r="BK66">
            <v>549.45308739999996</v>
          </cell>
          <cell r="BL66">
            <v>-0.41449099213398527</v>
          </cell>
          <cell r="BM66">
            <v>1022.14</v>
          </cell>
          <cell r="BN66">
            <v>1060.9767643999999</v>
          </cell>
          <cell r="BO66">
            <v>3.7995543076290801</v>
          </cell>
        </row>
        <row r="67">
          <cell r="B67">
            <v>62</v>
          </cell>
          <cell r="C67" t="str">
            <v>Stripping Ratio</v>
          </cell>
          <cell r="D67" t="str">
            <v>OB: ROM</v>
          </cell>
          <cell r="E67">
            <v>11.944777911164467</v>
          </cell>
          <cell r="F67">
            <v>12.440502612647482</v>
          </cell>
          <cell r="G67">
            <v>4.1501374506065458</v>
          </cell>
          <cell r="H67">
            <v>13.571428571428573</v>
          </cell>
          <cell r="I67">
            <v>14.302888696829317</v>
          </cell>
          <cell r="J67">
            <v>5.3897061871633785</v>
          </cell>
          <cell r="K67">
            <v>14</v>
          </cell>
          <cell r="L67">
            <v>13.005516545149341</v>
          </cell>
          <cell r="M67">
            <v>-7.1034532489332793</v>
          </cell>
          <cell r="N67">
            <v>13.11002661934339</v>
          </cell>
          <cell r="O67">
            <v>13.20411581781927</v>
          </cell>
          <cell r="P67">
            <v>0.71768884387354515</v>
          </cell>
          <cell r="Q67">
            <v>13.022959183673468</v>
          </cell>
          <cell r="R67">
            <v>9.6893725516571365</v>
          </cell>
          <cell r="S67">
            <v>-25.597766106765956</v>
          </cell>
          <cell r="T67">
            <v>13.252551020408163</v>
          </cell>
          <cell r="U67">
            <v>9.2268608756828208</v>
          </cell>
          <cell r="V67">
            <v>-30.37671870514599</v>
          </cell>
          <cell r="W67">
            <v>11.553287981859411</v>
          </cell>
          <cell r="X67">
            <v>11.707607818464281</v>
          </cell>
          <cell r="Y67">
            <v>1.335722236364036</v>
          </cell>
          <cell r="Z67">
            <v>12.567346938775509</v>
          </cell>
          <cell r="AA67">
            <v>10.248858317600565</v>
          </cell>
          <cell r="AB67">
            <v>-18.448512899898066</v>
          </cell>
          <cell r="AC67">
            <v>12.827380952380953</v>
          </cell>
          <cell r="AD67">
            <v>11.501073599976671</v>
          </cell>
          <cell r="AE67">
            <v>-10.339658246121546</v>
          </cell>
          <cell r="AF67">
            <v>11.439312567132117</v>
          </cell>
          <cell r="AG67">
            <v>12.37314318968791</v>
          </cell>
          <cell r="AH67">
            <v>8.1633456300417286</v>
          </cell>
          <cell r="AI67">
            <v>10.736961451247165</v>
          </cell>
          <cell r="AJ67">
            <v>14.91601971254318</v>
          </cell>
          <cell r="AK67">
            <v>38.922168811648213</v>
          </cell>
          <cell r="AL67">
            <v>12.346171551327298</v>
          </cell>
          <cell r="AM67">
            <v>12.00148123474496</v>
          </cell>
          <cell r="AN67">
            <v>-2.7918801804214555</v>
          </cell>
          <cell r="AO67">
            <v>10.225563909774436</v>
          </cell>
          <cell r="AP67">
            <v>10.433152852977924</v>
          </cell>
          <cell r="AQ67">
            <v>2.0300977533870523</v>
          </cell>
          <cell r="AR67">
            <v>12.08109559613319</v>
          </cell>
          <cell r="AS67">
            <v>11.806145419436067</v>
          </cell>
          <cell r="AT67">
            <v>-2.2758712114249535</v>
          </cell>
          <cell r="AU67">
            <v>10.801749271137027</v>
          </cell>
          <cell r="AV67">
            <v>12.40733707548301</v>
          </cell>
          <cell r="AW67">
            <v>14.864146204876446</v>
          </cell>
          <cell r="AX67">
            <v>10.290010741138561</v>
          </cell>
          <cell r="AY67">
            <v>10.285714285714286</v>
          </cell>
          <cell r="AZ67">
            <v>-4.1753653444670552E-2</v>
          </cell>
          <cell r="BA67">
            <v>9.5810955961331903</v>
          </cell>
          <cell r="BB67">
            <v>10.173469387755102</v>
          </cell>
          <cell r="BC67">
            <v>6.1827354260089633</v>
          </cell>
          <cell r="BD67">
            <v>8.9422865920561776</v>
          </cell>
          <cell r="BE67">
            <v>10.385282985018433</v>
          </cell>
          <cell r="BF67">
            <v>16.136771933077295</v>
          </cell>
          <cell r="BG67">
            <v>9.6091440109612751</v>
          </cell>
          <cell r="BH67">
            <v>10.280014719904782</v>
          </cell>
          <cell r="BI67">
            <v>6.9815865823036516</v>
          </cell>
          <cell r="BJ67">
            <v>10.202269184760938</v>
          </cell>
          <cell r="BK67">
            <v>11.284995080000346</v>
          </cell>
          <cell r="BL67">
            <v>10.612598782010853</v>
          </cell>
          <cell r="BM67">
            <v>11.410374312716458</v>
          </cell>
          <cell r="BN67">
            <v>11.389171988267996</v>
          </cell>
          <cell r="BO67">
            <v>-0.18581620433636745</v>
          </cell>
        </row>
        <row r="68">
          <cell r="B68">
            <v>63</v>
          </cell>
          <cell r="C68" t="str">
            <v>ROM Stock</v>
          </cell>
          <cell r="D68" t="str">
            <v>KTON</v>
          </cell>
          <cell r="E68">
            <v>11.700000000000003</v>
          </cell>
          <cell r="F68">
            <v>14.085800000000017</v>
          </cell>
          <cell r="G68">
            <v>20.391452991453104</v>
          </cell>
          <cell r="H68">
            <v>13.100000000000009</v>
          </cell>
          <cell r="I68">
            <v>8.9484399999999997</v>
          </cell>
          <cell r="J68">
            <v>-31.69129770992371</v>
          </cell>
          <cell r="K68">
            <v>14.600000000000009</v>
          </cell>
          <cell r="L68">
            <v>10</v>
          </cell>
          <cell r="M68">
            <v>-31.506849315068536</v>
          </cell>
          <cell r="N68">
            <v>14.600000000000009</v>
          </cell>
          <cell r="O68">
            <v>10</v>
          </cell>
          <cell r="P68">
            <v>-31.506849315068536</v>
          </cell>
          <cell r="Q68">
            <v>16.200000000000003</v>
          </cell>
          <cell r="R68">
            <v>3.5757399999999953</v>
          </cell>
          <cell r="S68">
            <v>-77.927530864197564</v>
          </cell>
          <cell r="T68">
            <v>17.799999999999997</v>
          </cell>
          <cell r="U68">
            <v>11.1074</v>
          </cell>
          <cell r="V68">
            <v>-37.598876404494369</v>
          </cell>
          <cell r="W68">
            <v>19.599999999999994</v>
          </cell>
          <cell r="X68">
            <v>9.6129599999999922</v>
          </cell>
          <cell r="Y68">
            <v>-50.954285714285739</v>
          </cell>
          <cell r="Z68">
            <v>19.599999999999994</v>
          </cell>
          <cell r="AA68">
            <v>9.6129599999999922</v>
          </cell>
          <cell r="AB68">
            <v>-50.954285714285739</v>
          </cell>
          <cell r="AC68">
            <v>19.599999999999994</v>
          </cell>
          <cell r="AD68">
            <v>9.6129599999999922</v>
          </cell>
          <cell r="AE68">
            <v>-50.954285714285739</v>
          </cell>
          <cell r="AF68">
            <v>21.5</v>
          </cell>
          <cell r="AG68">
            <v>6.7748399999999966</v>
          </cell>
          <cell r="AH68">
            <v>-68.48911627906979</v>
          </cell>
          <cell r="AI68">
            <v>23.299999999999997</v>
          </cell>
          <cell r="AJ68">
            <v>5.7988299999999997</v>
          </cell>
          <cell r="AK68">
            <v>-75.112317596566527</v>
          </cell>
          <cell r="AL68">
            <v>23.299999999999997</v>
          </cell>
          <cell r="AM68">
            <v>5.7988299999999997</v>
          </cell>
          <cell r="AN68">
            <v>-75.112317596566527</v>
          </cell>
          <cell r="AO68">
            <v>25.200000000000003</v>
          </cell>
          <cell r="AP68">
            <v>5.7988299999999997</v>
          </cell>
          <cell r="AQ68">
            <v>-76.988769841269843</v>
          </cell>
          <cell r="AR68">
            <v>25.200000000000003</v>
          </cell>
          <cell r="AS68">
            <v>5.7988299999999997</v>
          </cell>
          <cell r="AT68">
            <v>-76.988769841269843</v>
          </cell>
          <cell r="AU68">
            <v>25.200000000000003</v>
          </cell>
          <cell r="AV68">
            <v>5.7988299999999997</v>
          </cell>
          <cell r="AW68">
            <v>-76.988769841269843</v>
          </cell>
          <cell r="AX68">
            <v>27.100000000000009</v>
          </cell>
          <cell r="AY68">
            <v>5.7988299999999997</v>
          </cell>
          <cell r="AZ68">
            <v>-78.602103321033226</v>
          </cell>
          <cell r="BA68">
            <v>29.000000000000014</v>
          </cell>
          <cell r="BB68">
            <v>5.7988299999999997</v>
          </cell>
          <cell r="BC68">
            <v>-80.004034482758641</v>
          </cell>
          <cell r="BD68">
            <v>30.860000000000014</v>
          </cell>
          <cell r="BE68">
            <v>10</v>
          </cell>
          <cell r="BF68">
            <v>-67.595593000648108</v>
          </cell>
          <cell r="BG68">
            <v>30.860000000000014</v>
          </cell>
          <cell r="BH68">
            <v>10</v>
          </cell>
          <cell r="BI68">
            <v>-67.595593000648108</v>
          </cell>
          <cell r="BJ68">
            <v>30.860000000000014</v>
          </cell>
          <cell r="BK68">
            <v>10</v>
          </cell>
          <cell r="BL68">
            <v>-67.595593000648108</v>
          </cell>
          <cell r="BM68">
            <v>30.860000000000014</v>
          </cell>
          <cell r="BN68">
            <v>10</v>
          </cell>
          <cell r="BO68">
            <v>-67.595593000648108</v>
          </cell>
        </row>
        <row r="69">
          <cell r="B69">
            <v>64</v>
          </cell>
          <cell r="C69" t="str">
            <v>F/C Stock</v>
          </cell>
          <cell r="D69" t="str">
            <v>KTON</v>
          </cell>
          <cell r="E69">
            <v>20</v>
          </cell>
          <cell r="F69">
            <v>24.442998999999997</v>
          </cell>
          <cell r="G69">
            <v>22.214994999999984</v>
          </cell>
          <cell r="H69">
            <v>20</v>
          </cell>
          <cell r="I69">
            <v>1.8381959999999999</v>
          </cell>
          <cell r="J69">
            <v>-90.80901999999999</v>
          </cell>
          <cell r="K69">
            <v>20</v>
          </cell>
          <cell r="L69">
            <v>6.7096879999999874</v>
          </cell>
          <cell r="M69">
            <v>-66.451560000000072</v>
          </cell>
          <cell r="N69">
            <v>20</v>
          </cell>
          <cell r="O69">
            <v>6.7096879999999874</v>
          </cell>
          <cell r="P69">
            <v>-66.451560000000072</v>
          </cell>
          <cell r="Q69">
            <v>20</v>
          </cell>
          <cell r="R69">
            <v>10.712937999999999</v>
          </cell>
          <cell r="S69">
            <v>-46.435310000000001</v>
          </cell>
          <cell r="T69">
            <v>20</v>
          </cell>
          <cell r="U69">
            <v>17.752633999999997</v>
          </cell>
          <cell r="V69">
            <v>-11.236830000000015</v>
          </cell>
          <cell r="W69">
            <v>20</v>
          </cell>
          <cell r="X69">
            <v>23</v>
          </cell>
          <cell r="Y69">
            <v>15</v>
          </cell>
          <cell r="Z69">
            <v>20</v>
          </cell>
          <cell r="AA69">
            <v>23</v>
          </cell>
          <cell r="AB69">
            <v>15</v>
          </cell>
          <cell r="AC69">
            <v>20</v>
          </cell>
          <cell r="AD69">
            <v>23</v>
          </cell>
          <cell r="AE69">
            <v>15</v>
          </cell>
          <cell r="AF69">
            <v>20</v>
          </cell>
          <cell r="AG69">
            <v>8.047625</v>
          </cell>
          <cell r="AH69">
            <v>-59.761874999999996</v>
          </cell>
          <cell r="AI69">
            <v>20</v>
          </cell>
          <cell r="AJ69">
            <v>13.328721</v>
          </cell>
          <cell r="AK69">
            <v>-33.356394999999999</v>
          </cell>
          <cell r="AL69">
            <v>20</v>
          </cell>
          <cell r="AM69">
            <v>13.328721</v>
          </cell>
          <cell r="AN69">
            <v>-33.356394999999999</v>
          </cell>
          <cell r="AO69">
            <v>20</v>
          </cell>
          <cell r="AP69">
            <v>13.318721000000002</v>
          </cell>
          <cell r="AQ69">
            <v>-33.406394999999989</v>
          </cell>
          <cell r="AR69">
            <v>20</v>
          </cell>
          <cell r="AS69">
            <v>13.318721000000002</v>
          </cell>
          <cell r="AT69">
            <v>-33.406394999999989</v>
          </cell>
          <cell r="AU69">
            <v>20</v>
          </cell>
          <cell r="AV69">
            <v>13.318721000000002</v>
          </cell>
          <cell r="AW69">
            <v>-33.406394999999989</v>
          </cell>
          <cell r="AX69">
            <v>20</v>
          </cell>
          <cell r="AY69">
            <v>13.308720999999997</v>
          </cell>
          <cell r="AZ69">
            <v>-33.456395000000015</v>
          </cell>
          <cell r="BA69">
            <v>20</v>
          </cell>
          <cell r="BB69">
            <v>13.298720999999992</v>
          </cell>
          <cell r="BC69">
            <v>-33.506395000000047</v>
          </cell>
          <cell r="BD69">
            <v>20</v>
          </cell>
          <cell r="BE69">
            <v>13.288720999999986</v>
          </cell>
          <cell r="BF69">
            <v>-33.556395000000066</v>
          </cell>
          <cell r="BG69">
            <v>20</v>
          </cell>
          <cell r="BH69">
            <v>13.288720999999986</v>
          </cell>
          <cell r="BI69">
            <v>-33.556395000000066</v>
          </cell>
          <cell r="BJ69">
            <v>20</v>
          </cell>
          <cell r="BK69">
            <v>13.288720999999986</v>
          </cell>
          <cell r="BL69">
            <v>-33.556395000000066</v>
          </cell>
          <cell r="BM69">
            <v>20</v>
          </cell>
          <cell r="BN69">
            <v>13.288720999999986</v>
          </cell>
          <cell r="BO69">
            <v>-33.556395000000066</v>
          </cell>
        </row>
        <row r="70">
          <cell r="B70">
            <v>65</v>
          </cell>
          <cell r="C70" t="str">
            <v>Coal Barging</v>
          </cell>
          <cell r="D70" t="str">
            <v>KTON</v>
          </cell>
          <cell r="E70">
            <v>98.3</v>
          </cell>
          <cell r="F70">
            <v>112.061914</v>
          </cell>
          <cell r="G70">
            <v>13.999912512716181</v>
          </cell>
          <cell r="H70">
            <v>68.599999999999994</v>
          </cell>
          <cell r="I70">
            <v>101.938985</v>
          </cell>
          <cell r="J70">
            <v>48.599103498542291</v>
          </cell>
          <cell r="K70">
            <v>73.5</v>
          </cell>
          <cell r="L70">
            <v>26.548868000000002</v>
          </cell>
          <cell r="M70">
            <v>-63.879091156462586</v>
          </cell>
          <cell r="N70">
            <v>240.39999999999998</v>
          </cell>
          <cell r="O70">
            <v>240.549767</v>
          </cell>
          <cell r="P70">
            <v>6.229908485857967E-2</v>
          </cell>
          <cell r="Q70">
            <v>78.400000000000006</v>
          </cell>
          <cell r="R70">
            <v>111.31297900000001</v>
          </cell>
          <cell r="S70">
            <v>41.980840561224497</v>
          </cell>
          <cell r="T70">
            <v>78.400000000000006</v>
          </cell>
          <cell r="U70">
            <v>70.777809000000005</v>
          </cell>
          <cell r="V70">
            <v>-9.7221823979591839</v>
          </cell>
          <cell r="W70">
            <v>88.2</v>
          </cell>
          <cell r="X70">
            <v>94.626675999999989</v>
          </cell>
          <cell r="Z70">
            <v>245</v>
          </cell>
          <cell r="AA70">
            <v>276.71746400000001</v>
          </cell>
          <cell r="AB70">
            <v>12.945903673469392</v>
          </cell>
          <cell r="AC70">
            <v>485.4</v>
          </cell>
          <cell r="AD70">
            <v>517.26723100000004</v>
          </cell>
          <cell r="AE70">
            <v>6.565148537288847</v>
          </cell>
          <cell r="AF70">
            <v>93.1</v>
          </cell>
          <cell r="AG70">
            <v>101.79074600000001</v>
          </cell>
          <cell r="AH70">
            <v>9.3348506981740265</v>
          </cell>
          <cell r="AI70">
            <v>88.2</v>
          </cell>
          <cell r="AJ70">
            <v>71.479369999999989</v>
          </cell>
          <cell r="AK70">
            <v>-18.957630385487544</v>
          </cell>
          <cell r="AL70">
            <v>666.69999999999993</v>
          </cell>
          <cell r="AM70">
            <v>690.53734700000007</v>
          </cell>
          <cell r="AN70">
            <v>3.5754232788360789</v>
          </cell>
          <cell r="AO70">
            <v>93.1</v>
          </cell>
          <cell r="AP70">
            <v>96.04</v>
          </cell>
          <cell r="AQ70">
            <v>3.1578947368421186</v>
          </cell>
          <cell r="AR70">
            <v>759.8</v>
          </cell>
          <cell r="AS70">
            <v>786.57734700000003</v>
          </cell>
          <cell r="AT70">
            <v>3.5242625690971412</v>
          </cell>
          <cell r="AU70">
            <v>274.39999999999998</v>
          </cell>
          <cell r="AV70">
            <v>269.31011599999999</v>
          </cell>
          <cell r="AW70">
            <v>-1.8549139941690904</v>
          </cell>
          <cell r="AX70">
            <v>93.1</v>
          </cell>
          <cell r="AY70">
            <v>98</v>
          </cell>
          <cell r="AZ70">
            <v>5.2631578947368487</v>
          </cell>
          <cell r="BA70">
            <v>93.1</v>
          </cell>
          <cell r="BB70">
            <v>98</v>
          </cell>
          <cell r="BC70">
            <v>5.2631578947368487</v>
          </cell>
          <cell r="BD70">
            <v>91.14</v>
          </cell>
          <cell r="BE70">
            <v>93.882853400000002</v>
          </cell>
          <cell r="BF70">
            <v>3.0094946236559155</v>
          </cell>
          <cell r="BG70">
            <v>277.33999999999997</v>
          </cell>
          <cell r="BH70">
            <v>289.88285339999999</v>
          </cell>
          <cell r="BI70">
            <v>4.5225547703180258</v>
          </cell>
          <cell r="BJ70">
            <v>551.74</v>
          </cell>
          <cell r="BK70">
            <v>559.19296940000004</v>
          </cell>
          <cell r="BL70">
            <v>1.3508118679088028</v>
          </cell>
          <cell r="BM70">
            <v>1037.1400000000001</v>
          </cell>
          <cell r="BN70">
            <v>1076.4602004000001</v>
          </cell>
          <cell r="BO70">
            <v>3.7912143394334392</v>
          </cell>
        </row>
        <row r="71">
          <cell r="B71">
            <v>66</v>
          </cell>
          <cell r="C71" t="str">
            <v>Sales</v>
          </cell>
          <cell r="D71" t="str">
            <v>KTON</v>
          </cell>
          <cell r="E71">
            <v>65</v>
          </cell>
          <cell r="F71">
            <v>101.61500000000001</v>
          </cell>
          <cell r="G71">
            <v>56.330769230769242</v>
          </cell>
          <cell r="H71">
            <v>72.599999999999994</v>
          </cell>
          <cell r="I71">
            <v>144.15099999999998</v>
          </cell>
          <cell r="J71">
            <v>98.555096418732774</v>
          </cell>
          <cell r="K71">
            <v>87.2</v>
          </cell>
          <cell r="L71">
            <v>34.516999999999996</v>
          </cell>
          <cell r="M71">
            <v>-60.416284403669728</v>
          </cell>
          <cell r="N71">
            <v>224.8</v>
          </cell>
          <cell r="O71">
            <v>280.28300000000002</v>
          </cell>
          <cell r="P71">
            <v>24.681049822064058</v>
          </cell>
          <cell r="Q71">
            <v>90.1</v>
          </cell>
          <cell r="R71">
            <v>112.207379</v>
          </cell>
          <cell r="S71">
            <v>24.536491675915663</v>
          </cell>
          <cell r="T71">
            <v>72.600000000000009</v>
          </cell>
          <cell r="U71">
            <v>83.769000000000005</v>
          </cell>
          <cell r="V71">
            <v>15.38429752066115</v>
          </cell>
          <cell r="W71">
            <v>99</v>
          </cell>
          <cell r="X71">
            <v>83.295031000000009</v>
          </cell>
          <cell r="Y71">
            <v>-15.863605050505042</v>
          </cell>
          <cell r="Z71">
            <v>261.7</v>
          </cell>
          <cell r="AA71">
            <v>279.27141</v>
          </cell>
          <cell r="AB71">
            <v>6.7143332059610303</v>
          </cell>
          <cell r="AC71">
            <v>486.5</v>
          </cell>
          <cell r="AD71">
            <v>559.55440999999996</v>
          </cell>
          <cell r="AE71">
            <v>15.016322713257956</v>
          </cell>
          <cell r="AF71">
            <v>90</v>
          </cell>
          <cell r="AG71">
            <v>99.215000000000003</v>
          </cell>
          <cell r="AH71">
            <v>10.238888888888892</v>
          </cell>
          <cell r="AI71">
            <v>90</v>
          </cell>
          <cell r="AJ71">
            <v>54.410620000000009</v>
          </cell>
          <cell r="AK71">
            <v>-39.543755555555549</v>
          </cell>
          <cell r="AL71">
            <v>666.5</v>
          </cell>
          <cell r="AM71">
            <v>713.1800300000001</v>
          </cell>
          <cell r="AN71">
            <v>7.0037554388597298</v>
          </cell>
          <cell r="AO71">
            <v>109</v>
          </cell>
          <cell r="AP71">
            <v>104</v>
          </cell>
          <cell r="AQ71">
            <v>-4.5871559633027523</v>
          </cell>
          <cell r="AR71">
            <v>775.5</v>
          </cell>
          <cell r="AS71">
            <v>817.1800300000001</v>
          </cell>
          <cell r="AT71">
            <v>5.3746009026434693</v>
          </cell>
          <cell r="AU71">
            <v>289</v>
          </cell>
          <cell r="AV71">
            <v>257.62562000000003</v>
          </cell>
          <cell r="AW71">
            <v>-10.856186851211064</v>
          </cell>
          <cell r="AX71">
            <v>88.6</v>
          </cell>
          <cell r="AY71">
            <v>105.8</v>
          </cell>
          <cell r="AZ71">
            <v>19.413092550790072</v>
          </cell>
          <cell r="BA71">
            <v>90</v>
          </cell>
          <cell r="BB71">
            <v>94</v>
          </cell>
          <cell r="BC71">
            <v>4.4444444444444446</v>
          </cell>
          <cell r="BD71">
            <v>70</v>
          </cell>
          <cell r="BE71">
            <v>106</v>
          </cell>
          <cell r="BF71">
            <v>51.428571428571423</v>
          </cell>
          <cell r="BG71">
            <v>248.6</v>
          </cell>
          <cell r="BH71">
            <v>305.8</v>
          </cell>
          <cell r="BI71">
            <v>23.008849557522133</v>
          </cell>
          <cell r="BJ71">
            <v>537.6</v>
          </cell>
          <cell r="BK71">
            <v>563.42561999999998</v>
          </cell>
          <cell r="BL71">
            <v>4.8038727678571345</v>
          </cell>
          <cell r="BM71">
            <v>1024.0999999999999</v>
          </cell>
          <cell r="BN71">
            <v>1122.9800300000002</v>
          </cell>
          <cell r="BO71">
            <v>9.6553100283175741</v>
          </cell>
        </row>
        <row r="72">
          <cell r="B72">
            <v>67</v>
          </cell>
          <cell r="AR72" t="str">
            <v xml:space="preserve"> </v>
          </cell>
        </row>
        <row r="73">
          <cell r="B73">
            <v>68</v>
          </cell>
          <cell r="C73" t="str">
            <v>TRUBAINDO</v>
          </cell>
          <cell r="E73" t="str">
            <v>JANUARY</v>
          </cell>
          <cell r="H73" t="str">
            <v>FEBRUARY</v>
          </cell>
          <cell r="K73" t="str">
            <v>MARCH</v>
          </cell>
          <cell r="N73" t="str">
            <v>Q1</v>
          </cell>
          <cell r="Q73" t="str">
            <v>APRIL</v>
          </cell>
          <cell r="T73" t="str">
            <v>MAY</v>
          </cell>
          <cell r="W73" t="str">
            <v>JUNE</v>
          </cell>
          <cell r="Z73" t="str">
            <v>Q2</v>
          </cell>
          <cell r="AC73" t="str">
            <v>1st HALF</v>
          </cell>
          <cell r="AF73" t="str">
            <v>JULY</v>
          </cell>
          <cell r="AI73" t="str">
            <v>AUG</v>
          </cell>
          <cell r="AL73" t="str">
            <v>Jan-Aug</v>
          </cell>
          <cell r="AO73" t="str">
            <v>SEP</v>
          </cell>
          <cell r="AR73" t="str">
            <v>Jan-Sep</v>
          </cell>
          <cell r="AU73" t="str">
            <v>Q3</v>
          </cell>
          <cell r="AX73" t="str">
            <v>OCTOBER</v>
          </cell>
          <cell r="BA73" t="str">
            <v>NOVEMBER</v>
          </cell>
          <cell r="BD73" t="str">
            <v>DECEMBER</v>
          </cell>
          <cell r="BG73" t="str">
            <v>Q4</v>
          </cell>
          <cell r="BJ73" t="str">
            <v>2nd HALF</v>
          </cell>
          <cell r="BM73" t="str">
            <v>YTD 2013</v>
          </cell>
        </row>
        <row r="74">
          <cell r="B74">
            <v>69</v>
          </cell>
          <cell r="E74" t="str">
            <v>Plan</v>
          </cell>
          <cell r="F74" t="str">
            <v>Actual</v>
          </cell>
          <cell r="G74" t="str">
            <v>% var</v>
          </cell>
          <cell r="H74" t="str">
            <v>Plan</v>
          </cell>
          <cell r="I74" t="str">
            <v>Actual</v>
          </cell>
          <cell r="J74" t="str">
            <v>% var</v>
          </cell>
          <cell r="K74" t="str">
            <v>Plan</v>
          </cell>
          <cell r="L74" t="str">
            <v>Actual</v>
          </cell>
          <cell r="M74" t="str">
            <v>% var</v>
          </cell>
          <cell r="N74" t="str">
            <v>Plan</v>
          </cell>
          <cell r="O74" t="str">
            <v>Actual</v>
          </cell>
          <cell r="P74" t="str">
            <v>% var</v>
          </cell>
          <cell r="Q74" t="str">
            <v>Plan</v>
          </cell>
          <cell r="R74" t="str">
            <v>Actual</v>
          </cell>
          <cell r="S74" t="str">
            <v>% var</v>
          </cell>
          <cell r="T74" t="str">
            <v>Plan</v>
          </cell>
          <cell r="U74" t="str">
            <v>Actual</v>
          </cell>
          <cell r="V74" t="str">
            <v>% var</v>
          </cell>
          <cell r="W74" t="str">
            <v>Plan</v>
          </cell>
          <cell r="X74" t="str">
            <v>Actual</v>
          </cell>
          <cell r="Y74" t="str">
            <v>% var</v>
          </cell>
          <cell r="Z74" t="str">
            <v>Plan</v>
          </cell>
          <cell r="AA74" t="str">
            <v>Actual</v>
          </cell>
          <cell r="AB74" t="str">
            <v>% var</v>
          </cell>
          <cell r="AC74" t="str">
            <v>Plan</v>
          </cell>
          <cell r="AD74" t="str">
            <v>Actual</v>
          </cell>
          <cell r="AE74" t="str">
            <v>% var</v>
          </cell>
          <cell r="AF74" t="str">
            <v>Plan</v>
          </cell>
          <cell r="AG74" t="str">
            <v>Actual</v>
          </cell>
          <cell r="AH74" t="str">
            <v>% var</v>
          </cell>
          <cell r="AI74" t="str">
            <v>Plan</v>
          </cell>
          <cell r="AJ74" t="str">
            <v>Actual</v>
          </cell>
          <cell r="AK74" t="str">
            <v>% var</v>
          </cell>
          <cell r="AL74" t="str">
            <v>Plan</v>
          </cell>
          <cell r="AM74" t="str">
            <v>Actual</v>
          </cell>
          <cell r="AN74" t="str">
            <v>% var</v>
          </cell>
          <cell r="AO74" t="str">
            <v>Plan</v>
          </cell>
          <cell r="AP74" t="str">
            <v>Est.</v>
          </cell>
          <cell r="AQ74" t="str">
            <v>% var</v>
          </cell>
          <cell r="AR74" t="str">
            <v>Plan</v>
          </cell>
          <cell r="AS74" t="str">
            <v>Est.</v>
          </cell>
          <cell r="AT74" t="str">
            <v>% var</v>
          </cell>
          <cell r="AU74" t="str">
            <v>Plan</v>
          </cell>
          <cell r="AV74" t="str">
            <v>Est.</v>
          </cell>
          <cell r="AW74" t="str">
            <v>% var</v>
          </cell>
          <cell r="AX74" t="str">
            <v>Plan</v>
          </cell>
          <cell r="AY74" t="str">
            <v>Est.</v>
          </cell>
          <cell r="AZ74" t="str">
            <v>% var</v>
          </cell>
          <cell r="BA74" t="str">
            <v>Plan</v>
          </cell>
          <cell r="BB74" t="str">
            <v>Est.</v>
          </cell>
          <cell r="BC74" t="str">
            <v>% var</v>
          </cell>
          <cell r="BD74" t="str">
            <v>Plan</v>
          </cell>
          <cell r="BE74" t="str">
            <v>Est.</v>
          </cell>
          <cell r="BF74" t="str">
            <v>% var</v>
          </cell>
          <cell r="BG74" t="str">
            <v>Plan</v>
          </cell>
          <cell r="BH74" t="str">
            <v>Est.</v>
          </cell>
          <cell r="BI74" t="str">
            <v>% var</v>
          </cell>
          <cell r="BJ74" t="str">
            <v>Plan</v>
          </cell>
          <cell r="BK74" t="str">
            <v>Est.</v>
          </cell>
          <cell r="BL74" t="str">
            <v>% var</v>
          </cell>
          <cell r="BM74" t="str">
            <v>Plan</v>
          </cell>
          <cell r="BN74" t="str">
            <v>Est.</v>
          </cell>
          <cell r="BO74" t="str">
            <v>% var</v>
          </cell>
        </row>
        <row r="75">
          <cell r="B75">
            <v>70</v>
          </cell>
          <cell r="C75" t="str">
            <v>OB Removal</v>
          </cell>
          <cell r="D75" t="str">
            <v>KBCM</v>
          </cell>
          <cell r="E75">
            <v>6410.7133344156682</v>
          </cell>
          <cell r="F75">
            <v>6991.1719829298618</v>
          </cell>
          <cell r="G75">
            <v>9.0545095098547552</v>
          </cell>
          <cell r="H75">
            <v>6272.0776007532831</v>
          </cell>
          <cell r="I75">
            <v>6544.6544190361183</v>
          </cell>
          <cell r="J75">
            <v>4.3458776442768876</v>
          </cell>
          <cell r="K75">
            <v>7074.9979649651286</v>
          </cell>
          <cell r="L75">
            <v>7485.7132472158064</v>
          </cell>
          <cell r="M75">
            <v>5.8051646697922701</v>
          </cell>
          <cell r="N75">
            <v>19757.788900134081</v>
          </cell>
          <cell r="O75">
            <v>21021.539649181788</v>
          </cell>
          <cell r="P75">
            <v>6.3962154643687441</v>
          </cell>
          <cell r="Q75">
            <v>7019.0004154992675</v>
          </cell>
          <cell r="R75">
            <v>7244.1289115</v>
          </cell>
          <cell r="S75">
            <v>3.2074153394207889</v>
          </cell>
          <cell r="T75">
            <v>7385.5741302982369</v>
          </cell>
          <cell r="U75">
            <v>7385.5972313846141</v>
          </cell>
          <cell r="V75">
            <v>3.1278660222826878E-4</v>
          </cell>
          <cell r="W75">
            <v>7500.2129588880753</v>
          </cell>
          <cell r="X75">
            <v>7954.1626707049345</v>
          </cell>
          <cell r="Y75">
            <v>6.0524909666586106</v>
          </cell>
          <cell r="Z75">
            <v>21904.787504685581</v>
          </cell>
          <cell r="AA75">
            <v>22583.888813589547</v>
          </cell>
          <cell r="AB75">
            <v>3.1002414826379932</v>
          </cell>
          <cell r="AC75">
            <v>41662.576404819658</v>
          </cell>
          <cell r="AD75">
            <v>43605.428462771335</v>
          </cell>
          <cell r="AE75">
            <v>4.6633027181845668</v>
          </cell>
          <cell r="AF75">
            <v>7633.1886019400145</v>
          </cell>
          <cell r="AG75">
            <v>7939.962481033408</v>
          </cell>
          <cell r="AH75">
            <v>4.018947979556347</v>
          </cell>
          <cell r="AI75">
            <v>7244.591899094059</v>
          </cell>
          <cell r="AJ75">
            <v>7851.3189566153796</v>
          </cell>
          <cell r="AK75">
            <v>8.3748962808683842</v>
          </cell>
          <cell r="AL75">
            <v>56540.35690585374</v>
          </cell>
          <cell r="AM75">
            <v>59396.70990042013</v>
          </cell>
          <cell r="AN75">
            <v>5.0518835587163871</v>
          </cell>
          <cell r="AO75">
            <v>7573.4276648966597</v>
          </cell>
          <cell r="AP75">
            <v>7632.1908488971912</v>
          </cell>
          <cell r="AQ75">
            <v>0.77591265937486631</v>
          </cell>
          <cell r="AR75">
            <v>64113.784570750402</v>
          </cell>
          <cell r="AS75">
            <v>67028.900749317327</v>
          </cell>
          <cell r="AT75">
            <v>4.5467853724187126</v>
          </cell>
          <cell r="AU75">
            <v>22451.208165930733</v>
          </cell>
          <cell r="AV75">
            <v>23423.472286545977</v>
          </cell>
          <cell r="AW75">
            <v>4.3305648116106088</v>
          </cell>
          <cell r="AX75">
            <v>7607.8966911735861</v>
          </cell>
          <cell r="AY75">
            <v>7490.4329489813063</v>
          </cell>
          <cell r="AZ75">
            <v>-1.5439713098175627</v>
          </cell>
          <cell r="BA75">
            <v>6943.4259843463988</v>
          </cell>
          <cell r="BB75">
            <v>6684.0790161524492</v>
          </cell>
          <cell r="BC75">
            <v>-3.7351441317101117</v>
          </cell>
          <cell r="BD75">
            <v>6335.066532530589</v>
          </cell>
          <cell r="BE75">
            <v>6065.9290109960366</v>
          </cell>
          <cell r="BF75">
            <v>-4.2483771899242146</v>
          </cell>
          <cell r="BG75">
            <v>20886.389208050576</v>
          </cell>
          <cell r="BH75">
            <v>20240.440976129794</v>
          </cell>
          <cell r="BI75">
            <v>-3.0926754523553726</v>
          </cell>
          <cell r="BJ75">
            <v>43337.597373981305</v>
          </cell>
          <cell r="BK75">
            <v>43663.913262675771</v>
          </cell>
          <cell r="BL75">
            <v>0.75296257399441513</v>
          </cell>
          <cell r="BM75">
            <v>85000.173778800978</v>
          </cell>
          <cell r="BN75">
            <v>87269.341725447128</v>
          </cell>
          <cell r="BO75">
            <v>2.6696038911064908</v>
          </cell>
        </row>
        <row r="76">
          <cell r="B76">
            <v>71</v>
          </cell>
          <cell r="C76" t="str">
            <v>ROM Production</v>
          </cell>
          <cell r="D76" t="str">
            <v>KTON</v>
          </cell>
          <cell r="E76">
            <v>558.67485931533793</v>
          </cell>
          <cell r="F76">
            <v>606.04472539999995</v>
          </cell>
          <cell r="G76">
            <v>8.4789686335115029</v>
          </cell>
          <cell r="H76">
            <v>561.63133722842258</v>
          </cell>
          <cell r="I76">
            <v>520.844358754415</v>
          </cell>
          <cell r="J76">
            <v>-7.2622333852106618</v>
          </cell>
          <cell r="K76">
            <v>619.60302505614186</v>
          </cell>
          <cell r="L76">
            <v>635.72571587294362</v>
          </cell>
          <cell r="M76">
            <v>2.6021000809899042</v>
          </cell>
          <cell r="N76">
            <v>1739.9092215999024</v>
          </cell>
          <cell r="O76">
            <v>1762.6148000273583</v>
          </cell>
          <cell r="P76">
            <v>1.3049863835181854</v>
          </cell>
          <cell r="Q76">
            <v>622.17741878120523</v>
          </cell>
          <cell r="R76">
            <v>600.91612029892462</v>
          </cell>
          <cell r="S76">
            <v>-3.4172404591490571</v>
          </cell>
          <cell r="T76">
            <v>641.58899762799638</v>
          </cell>
          <cell r="U76">
            <v>576.43467463764796</v>
          </cell>
          <cell r="V76">
            <v>-10.15514967233368</v>
          </cell>
          <cell r="W76">
            <v>668.03960292100624</v>
          </cell>
          <cell r="X76">
            <v>687.78548000000001</v>
          </cell>
          <cell r="Y76">
            <v>2.9557943859398206</v>
          </cell>
          <cell r="Z76">
            <v>1931.8060193302078</v>
          </cell>
          <cell r="AA76">
            <v>1865.1362749365726</v>
          </cell>
          <cell r="AB76">
            <v>-3.4511614378730875</v>
          </cell>
          <cell r="AC76">
            <v>3671.7152409301102</v>
          </cell>
          <cell r="AD76">
            <v>3627.7510749639309</v>
          </cell>
          <cell r="AE76">
            <v>-1.1973740631106888</v>
          </cell>
          <cell r="AF76">
            <v>651.21564120338189</v>
          </cell>
          <cell r="AG76">
            <v>600.33694000000003</v>
          </cell>
          <cell r="AH76">
            <v>-7.8128807086640411</v>
          </cell>
          <cell r="AI76">
            <v>700.65067459069201</v>
          </cell>
          <cell r="AJ76">
            <v>590.06999999999994</v>
          </cell>
          <cell r="AK76">
            <v>-15.782568775130542</v>
          </cell>
          <cell r="AL76">
            <v>5023.5815567241843</v>
          </cell>
          <cell r="AM76">
            <v>4818.1580149639303</v>
          </cell>
          <cell r="AN76">
            <v>-4.0891849657599302</v>
          </cell>
          <cell r="AO76">
            <v>726.520316431428</v>
          </cell>
          <cell r="AP76">
            <v>636</v>
          </cell>
          <cell r="AQ76">
            <v>-12.459433602084504</v>
          </cell>
          <cell r="AR76">
            <v>5750.1018731556123</v>
          </cell>
          <cell r="AS76">
            <v>5454.1580149639303</v>
          </cell>
          <cell r="AT76">
            <v>-5.1467585221976293</v>
          </cell>
          <cell r="AU76">
            <v>2078.3866322255017</v>
          </cell>
          <cell r="AV76">
            <v>1826.4069399999998</v>
          </cell>
          <cell r="AW76">
            <v>-12.123812206956227</v>
          </cell>
          <cell r="AX76">
            <v>729.520316431428</v>
          </cell>
          <cell r="AY76">
            <v>704.52827003224706</v>
          </cell>
          <cell r="AZ76">
            <v>-3.4258191082921114</v>
          </cell>
          <cell r="BA76">
            <v>688.520316431428</v>
          </cell>
          <cell r="BB76">
            <v>689.01631396748303</v>
          </cell>
          <cell r="BC76">
            <v>7.203818452674908E-2</v>
          </cell>
          <cell r="BD76">
            <v>632.86513200640013</v>
          </cell>
          <cell r="BE76">
            <v>651.94507970675397</v>
          </cell>
          <cell r="BF76">
            <v>3.0148520965065408</v>
          </cell>
          <cell r="BG76">
            <v>2050.905764869256</v>
          </cell>
          <cell r="BH76">
            <v>2045.489663706484</v>
          </cell>
          <cell r="BI76">
            <v>-0.26408337504075124</v>
          </cell>
          <cell r="BJ76">
            <v>4129.2923970947577</v>
          </cell>
          <cell r="BK76">
            <v>3871.8966037064838</v>
          </cell>
          <cell r="BL76">
            <v>-6.2334116510947402</v>
          </cell>
          <cell r="BM76">
            <v>7801.0076380248684</v>
          </cell>
          <cell r="BN76">
            <v>7499.6476786704143</v>
          </cell>
          <cell r="BO76">
            <v>-3.8630901716531998</v>
          </cell>
        </row>
        <row r="77">
          <cell r="B77">
            <v>72</v>
          </cell>
          <cell r="C77" t="str">
            <v>Washplant</v>
          </cell>
          <cell r="D77" t="str">
            <v>KTON</v>
          </cell>
          <cell r="E77">
            <v>5</v>
          </cell>
          <cell r="F77">
            <v>7.1940999999999997</v>
          </cell>
          <cell r="G77">
            <v>43.881999999999991</v>
          </cell>
          <cell r="H77">
            <v>5</v>
          </cell>
          <cell r="I77">
            <v>7.2908999999999997</v>
          </cell>
          <cell r="J77">
            <v>45.817999999999991</v>
          </cell>
          <cell r="K77">
            <v>5</v>
          </cell>
          <cell r="L77">
            <v>7.0305</v>
          </cell>
          <cell r="M77">
            <v>40.61</v>
          </cell>
          <cell r="N77">
            <v>15</v>
          </cell>
          <cell r="O77">
            <v>21.515499999999999</v>
          </cell>
          <cell r="P77">
            <v>43.43666666666666</v>
          </cell>
          <cell r="Q77">
            <v>5</v>
          </cell>
          <cell r="R77">
            <v>4.8727399999999985</v>
          </cell>
          <cell r="S77">
            <v>-2.5452000000000297</v>
          </cell>
          <cell r="T77">
            <v>5</v>
          </cell>
          <cell r="U77">
            <v>2.2486599999999997</v>
          </cell>
          <cell r="V77">
            <v>-55.026800000000009</v>
          </cell>
          <cell r="W77">
            <v>5</v>
          </cell>
          <cell r="X77">
            <v>0.3261</v>
          </cell>
          <cell r="Y77">
            <v>-93.477999999999994</v>
          </cell>
          <cell r="Z77">
            <v>15</v>
          </cell>
          <cell r="AA77">
            <v>7.447499999999998</v>
          </cell>
          <cell r="AB77">
            <v>-50.350000000000016</v>
          </cell>
          <cell r="AC77">
            <v>30</v>
          </cell>
          <cell r="AD77">
            <v>28.962999999999997</v>
          </cell>
          <cell r="AE77">
            <v>-3.4566666666666754</v>
          </cell>
          <cell r="AF77">
            <v>5</v>
          </cell>
          <cell r="AG77">
            <v>6.8064999999999998</v>
          </cell>
          <cell r="AH77">
            <v>36.129999999999995</v>
          </cell>
          <cell r="AI77">
            <v>5</v>
          </cell>
          <cell r="AJ77">
            <v>0</v>
          </cell>
          <cell r="AK77">
            <v>-100</v>
          </cell>
          <cell r="AL77">
            <v>40</v>
          </cell>
          <cell r="AM77">
            <v>35.769499999999994</v>
          </cell>
          <cell r="AN77">
            <v>-10.576250000000016</v>
          </cell>
          <cell r="AO77">
            <v>5</v>
          </cell>
          <cell r="AP77">
            <v>5</v>
          </cell>
          <cell r="AQ77">
            <v>0</v>
          </cell>
          <cell r="AR77">
            <v>45</v>
          </cell>
          <cell r="AS77">
            <v>40.769499999999994</v>
          </cell>
          <cell r="AT77">
            <v>-9.4011111111111259</v>
          </cell>
          <cell r="AU77">
            <v>15</v>
          </cell>
          <cell r="AV77">
            <v>11.8065</v>
          </cell>
          <cell r="AW77">
            <v>-21.29</v>
          </cell>
          <cell r="AX77">
            <v>5</v>
          </cell>
          <cell r="AY77">
            <v>5</v>
          </cell>
          <cell r="AZ77">
            <v>0</v>
          </cell>
          <cell r="BA77">
            <v>5</v>
          </cell>
          <cell r="BB77">
            <v>5</v>
          </cell>
          <cell r="BC77">
            <v>0</v>
          </cell>
          <cell r="BD77">
            <v>5</v>
          </cell>
          <cell r="BE77">
            <v>5</v>
          </cell>
          <cell r="BF77">
            <v>0</v>
          </cell>
          <cell r="BG77">
            <v>15</v>
          </cell>
          <cell r="BH77">
            <v>15</v>
          </cell>
          <cell r="BI77">
            <v>0</v>
          </cell>
          <cell r="BJ77">
            <v>30</v>
          </cell>
          <cell r="BK77">
            <v>26.8065</v>
          </cell>
          <cell r="BL77">
            <v>-10.645</v>
          </cell>
          <cell r="BM77">
            <v>60</v>
          </cell>
          <cell r="BN77">
            <v>55.769499999999994</v>
          </cell>
          <cell r="BO77">
            <v>-7.0508333333333439</v>
          </cell>
        </row>
        <row r="78">
          <cell r="B78">
            <v>73</v>
          </cell>
          <cell r="C78" t="str">
            <v>F/C Prod (incl WP)</v>
          </cell>
          <cell r="D78" t="str">
            <v>KTON</v>
          </cell>
          <cell r="E78">
            <v>570</v>
          </cell>
          <cell r="F78">
            <v>713.37058265999985</v>
          </cell>
          <cell r="G78">
            <v>25.152733799999975</v>
          </cell>
          <cell r="H78">
            <v>580</v>
          </cell>
          <cell r="I78">
            <v>609.93658000000005</v>
          </cell>
          <cell r="J78">
            <v>5.161479310344836</v>
          </cell>
          <cell r="K78">
            <v>590</v>
          </cell>
          <cell r="L78">
            <v>648.84168</v>
          </cell>
          <cell r="M78">
            <v>9.9731661016949147</v>
          </cell>
          <cell r="N78">
            <v>1740</v>
          </cell>
          <cell r="O78">
            <v>1972.1488426599999</v>
          </cell>
          <cell r="P78">
            <v>13.341887509195397</v>
          </cell>
          <cell r="Q78">
            <v>620</v>
          </cell>
          <cell r="R78">
            <v>542.72025000000008</v>
          </cell>
          <cell r="S78">
            <v>-12.464475806451599</v>
          </cell>
          <cell r="T78">
            <v>630</v>
          </cell>
          <cell r="U78">
            <v>667.14870999999994</v>
          </cell>
          <cell r="V78">
            <v>5.8966206349206249</v>
          </cell>
          <cell r="W78">
            <v>630</v>
          </cell>
          <cell r="X78">
            <v>743.36746199999993</v>
          </cell>
          <cell r="Y78">
            <v>17.994835238095227</v>
          </cell>
          <cell r="Z78">
            <v>1880</v>
          </cell>
          <cell r="AA78">
            <v>1953.2364219999999</v>
          </cell>
          <cell r="AB78">
            <v>3.8955543617021249</v>
          </cell>
          <cell r="AC78">
            <v>3620</v>
          </cell>
          <cell r="AD78">
            <v>3925.3852646599998</v>
          </cell>
          <cell r="AE78">
            <v>8.4360570348066251</v>
          </cell>
          <cell r="AF78">
            <v>630</v>
          </cell>
          <cell r="AG78">
            <v>701.69053000000008</v>
          </cell>
          <cell r="AH78">
            <v>11.37944920634922</v>
          </cell>
          <cell r="AI78">
            <v>680</v>
          </cell>
          <cell r="AJ78">
            <v>630.38279599999998</v>
          </cell>
          <cell r="AK78">
            <v>-7.2966476470588253</v>
          </cell>
          <cell r="AL78">
            <v>4930</v>
          </cell>
          <cell r="AM78">
            <v>5257.4585906599996</v>
          </cell>
          <cell r="AN78">
            <v>6.6421620823529333</v>
          </cell>
          <cell r="AO78">
            <v>700</v>
          </cell>
          <cell r="AP78">
            <v>650</v>
          </cell>
          <cell r="AQ78">
            <v>-7.1428571428571423</v>
          </cell>
          <cell r="AR78">
            <v>5630</v>
          </cell>
          <cell r="AS78">
            <v>5907.4585906599996</v>
          </cell>
          <cell r="AT78">
            <v>4.9282165303729943</v>
          </cell>
          <cell r="AU78">
            <v>2010</v>
          </cell>
          <cell r="AV78">
            <v>1982.0733260000002</v>
          </cell>
          <cell r="AW78">
            <v>-1.3893867661691452</v>
          </cell>
          <cell r="AX78">
            <v>700</v>
          </cell>
          <cell r="AY78">
            <v>640</v>
          </cell>
          <cell r="AZ78">
            <v>-8.5714285714285712</v>
          </cell>
          <cell r="BA78">
            <v>700</v>
          </cell>
          <cell r="BB78">
            <v>640</v>
          </cell>
          <cell r="BC78">
            <v>-8.5714285714285712</v>
          </cell>
          <cell r="BD78">
            <v>655</v>
          </cell>
          <cell r="BE78">
            <v>613</v>
          </cell>
          <cell r="BF78">
            <v>-6.4122137404580153</v>
          </cell>
          <cell r="BG78">
            <v>2055</v>
          </cell>
          <cell r="BH78">
            <v>1893</v>
          </cell>
          <cell r="BI78">
            <v>-7.8832116788321169</v>
          </cell>
          <cell r="BJ78">
            <v>4065</v>
          </cell>
          <cell r="BK78">
            <v>3875.0733260000002</v>
          </cell>
          <cell r="BL78">
            <v>-4.6722429028290238</v>
          </cell>
          <cell r="BM78">
            <v>7685</v>
          </cell>
          <cell r="BN78">
            <v>7800.4585906599996</v>
          </cell>
          <cell r="BO78">
            <v>1.5023889480806711</v>
          </cell>
        </row>
        <row r="79">
          <cell r="B79">
            <v>74</v>
          </cell>
          <cell r="C79" t="str">
            <v>Stripping Ratio</v>
          </cell>
          <cell r="D79" t="str">
            <v>OB: F/C</v>
          </cell>
          <cell r="E79">
            <v>11.246865498974856</v>
          </cell>
          <cell r="F79">
            <v>9.8001966339309092</v>
          </cell>
          <cell r="G79">
            <v>-12.862862680947055</v>
          </cell>
          <cell r="H79">
            <v>10.813926897850488</v>
          </cell>
          <cell r="I79">
            <v>10.730057244699307</v>
          </cell>
          <cell r="J79">
            <v>-0.7755707426490196</v>
          </cell>
          <cell r="K79">
            <v>11.991521974517168</v>
          </cell>
          <cell r="L79">
            <v>11.537041281342788</v>
          </cell>
          <cell r="M79">
            <v>-3.7900167646791121</v>
          </cell>
          <cell r="N79">
            <v>11.355051092031081</v>
          </cell>
          <cell r="O79">
            <v>10.659205428342975</v>
          </cell>
          <cell r="P79">
            <v>-6.1280716224733389</v>
          </cell>
          <cell r="Q79">
            <v>11.320968412095592</v>
          </cell>
          <cell r="R79">
            <v>13.347813927156761</v>
          </cell>
          <cell r="S79">
            <v>17.903464096725493</v>
          </cell>
          <cell r="T79">
            <v>11.723133540155931</v>
          </cell>
          <cell r="U79">
            <v>11.070391234638848</v>
          </cell>
          <cell r="V79">
            <v>-5.5679849016579688</v>
          </cell>
          <cell r="W79">
            <v>11.905099934742976</v>
          </cell>
          <cell r="X79">
            <v>10.7001759927783</v>
          </cell>
          <cell r="Y79">
            <v>-10.121073729488938</v>
          </cell>
          <cell r="Z79">
            <v>11.651482715258288</v>
          </cell>
          <cell r="AA79">
            <v>11.562291466214297</v>
          </cell>
          <cell r="AB79">
            <v>-0.76549269499571293</v>
          </cell>
          <cell r="AC79">
            <v>11.508999006856259</v>
          </cell>
          <cell r="AD79">
            <v>11.10857292285379</v>
          </cell>
          <cell r="AE79">
            <v>-3.4792433622065877</v>
          </cell>
          <cell r="AF79">
            <v>12.116172384031769</v>
          </cell>
          <cell r="AG79">
            <v>11.315476184399136</v>
          </cell>
          <cell r="AH79">
            <v>-6.6084913143683197</v>
          </cell>
          <cell r="AI79">
            <v>10.653811616314792</v>
          </cell>
          <cell r="AJ79">
            <v>12.45484332128788</v>
          </cell>
          <cell r="AK79">
            <v>16.905045535206057</v>
          </cell>
          <cell r="AL79">
            <v>11.468632232424694</v>
          </cell>
          <cell r="AM79">
            <v>11.297608697468355</v>
          </cell>
          <cell r="AN79">
            <v>-1.4912286965904475</v>
          </cell>
          <cell r="AO79">
            <v>10.8191823784238</v>
          </cell>
          <cell r="AP79">
            <v>11.741832075226448</v>
          </cell>
          <cell r="AQ79">
            <v>8.5279059408652316</v>
          </cell>
          <cell r="AR79">
            <v>11.387883582726536</v>
          </cell>
          <cell r="AS79">
            <v>11.346486771027649</v>
          </cell>
          <cell r="AT79">
            <v>-0.36351628815101689</v>
          </cell>
          <cell r="AU79">
            <v>11.169755306433201</v>
          </cell>
          <cell r="AV79">
            <v>11.817661828796528</v>
          </cell>
          <cell r="AW79">
            <v>5.800543562401641</v>
          </cell>
          <cell r="AX79">
            <v>10.868423844533694</v>
          </cell>
          <cell r="AY79">
            <v>11.703801482783291</v>
          </cell>
          <cell r="AZ79">
            <v>7.6862813798870402</v>
          </cell>
          <cell r="BA79">
            <v>9.9191799776377128</v>
          </cell>
          <cell r="BB79">
            <v>10.443873462738201</v>
          </cell>
          <cell r="BC79">
            <v>5.2896861059420592</v>
          </cell>
          <cell r="BD79">
            <v>9.6718573015734179</v>
          </cell>
          <cell r="BE79">
            <v>9.8954796264209399</v>
          </cell>
          <cell r="BF79">
            <v>2.3120928884170269</v>
          </cell>
          <cell r="BG79">
            <v>10.163693045280086</v>
          </cell>
          <cell r="BH79">
            <v>10.692256194468987</v>
          </cell>
          <cell r="BI79">
            <v>5.2005028766031121</v>
          </cell>
          <cell r="BJ79">
            <v>10.661155565555056</v>
          </cell>
          <cell r="BK79">
            <v>11.267893427902523</v>
          </cell>
          <cell r="BL79">
            <v>5.6911078598999714</v>
          </cell>
          <cell r="BM79">
            <v>11.06053009483422</v>
          </cell>
          <cell r="BN79">
            <v>11.187719377158214</v>
          </cell>
          <cell r="BO79">
            <v>1.1499383956596831</v>
          </cell>
        </row>
        <row r="80">
          <cell r="B80">
            <v>75</v>
          </cell>
          <cell r="C80" t="str">
            <v>S/R                          (OB/ (FC+WP)</v>
          </cell>
          <cell r="E80" t="e">
            <v>#REF!</v>
          </cell>
          <cell r="F80" t="e">
            <v>#REF!</v>
          </cell>
          <cell r="G80" t="e">
            <v>#REF!</v>
          </cell>
          <cell r="H80" t="e">
            <v>#REF!</v>
          </cell>
          <cell r="I80" t="e">
            <v>#REF!</v>
          </cell>
          <cell r="J80" t="e">
            <v>#REF!</v>
          </cell>
          <cell r="K80" t="e">
            <v>#REF!</v>
          </cell>
          <cell r="L80" t="e">
            <v>#REF!</v>
          </cell>
          <cell r="M80" t="e">
            <v>#REF!</v>
          </cell>
          <cell r="N80" t="e">
            <v>#REF!</v>
          </cell>
          <cell r="O80" t="e">
            <v>#REF!</v>
          </cell>
          <cell r="P80" t="e">
            <v>#REF!</v>
          </cell>
          <cell r="Q80" t="e">
            <v>#REF!</v>
          </cell>
          <cell r="R80" t="e">
            <v>#REF!</v>
          </cell>
          <cell r="S80" t="e">
            <v>#REF!</v>
          </cell>
          <cell r="T80" t="e">
            <v>#REF!</v>
          </cell>
          <cell r="U80" t="e">
            <v>#REF!</v>
          </cell>
          <cell r="V80" t="e">
            <v>#REF!</v>
          </cell>
          <cell r="W80" t="e">
            <v>#REF!</v>
          </cell>
          <cell r="X80" t="e">
            <v>#REF!</v>
          </cell>
          <cell r="Y80" t="e">
            <v>#REF!</v>
          </cell>
          <cell r="Z80" t="e">
            <v>#REF!</v>
          </cell>
          <cell r="AA80" t="e">
            <v>#REF!</v>
          </cell>
          <cell r="AB80" t="e">
            <v>#REF!</v>
          </cell>
          <cell r="AC80" t="e">
            <v>#REF!</v>
          </cell>
          <cell r="AD80" t="e">
            <v>#REF!</v>
          </cell>
          <cell r="AE80" t="e">
            <v>#REF!</v>
          </cell>
          <cell r="AF80" t="e">
            <v>#REF!</v>
          </cell>
          <cell r="AG80" t="e">
            <v>#REF!</v>
          </cell>
          <cell r="AH80" t="e">
            <v>#REF!</v>
          </cell>
          <cell r="AI80" t="e">
            <v>#REF!</v>
          </cell>
          <cell r="AJ80" t="e">
            <v>#REF!</v>
          </cell>
          <cell r="AK80" t="e">
            <v>#REF!</v>
          </cell>
          <cell r="AL80" t="e">
            <v>#REF!</v>
          </cell>
          <cell r="AM80" t="e">
            <v>#REF!</v>
          </cell>
          <cell r="AN80" t="e">
            <v>#REF!</v>
          </cell>
          <cell r="AO80" t="e">
            <v>#REF!</v>
          </cell>
          <cell r="AP80" t="e">
            <v>#REF!</v>
          </cell>
          <cell r="AQ80" t="e">
            <v>#REF!</v>
          </cell>
          <cell r="AR80" t="e">
            <v>#REF!</v>
          </cell>
          <cell r="AS80" t="e">
            <v>#REF!</v>
          </cell>
          <cell r="AT80" t="e">
            <v>#REF!</v>
          </cell>
          <cell r="AU80" t="e">
            <v>#REF!</v>
          </cell>
          <cell r="AV80" t="e">
            <v>#REF!</v>
          </cell>
          <cell r="AW80" t="e">
            <v>#REF!</v>
          </cell>
          <cell r="AX80" t="e">
            <v>#REF!</v>
          </cell>
          <cell r="AY80" t="e">
            <v>#REF!</v>
          </cell>
          <cell r="AZ80" t="e">
            <v>#REF!</v>
          </cell>
          <cell r="BA80" t="e">
            <v>#REF!</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cell r="BN80" t="e">
            <v>#REF!</v>
          </cell>
          <cell r="BO80" t="e">
            <v>#REF!</v>
          </cell>
        </row>
        <row r="81">
          <cell r="B81">
            <v>76</v>
          </cell>
          <cell r="C81" t="str">
            <v>Hauling</v>
          </cell>
          <cell r="D81" t="str">
            <v>KTON</v>
          </cell>
          <cell r="E81">
            <v>570</v>
          </cell>
          <cell r="F81">
            <v>775.75536</v>
          </cell>
          <cell r="G81">
            <v>36.097431578947372</v>
          </cell>
          <cell r="H81">
            <v>580</v>
          </cell>
          <cell r="I81">
            <v>590.6816</v>
          </cell>
          <cell r="J81">
            <v>1.8416551724137937</v>
          </cell>
          <cell r="K81">
            <v>590</v>
          </cell>
          <cell r="L81">
            <v>536.67831999999999</v>
          </cell>
          <cell r="M81">
            <v>-9.0375728813559348</v>
          </cell>
          <cell r="N81">
            <v>1740</v>
          </cell>
          <cell r="O81">
            <v>1903.11528</v>
          </cell>
          <cell r="P81">
            <v>9.374441379310344</v>
          </cell>
          <cell r="Q81">
            <v>620</v>
          </cell>
          <cell r="R81">
            <v>620.86586000000011</v>
          </cell>
          <cell r="S81">
            <v>0.13965483870969542</v>
          </cell>
          <cell r="T81">
            <v>630</v>
          </cell>
          <cell r="U81">
            <v>670.11496199999999</v>
          </cell>
          <cell r="V81">
            <v>6.3674542857142846</v>
          </cell>
          <cell r="W81">
            <v>630</v>
          </cell>
          <cell r="X81">
            <v>763.73353999999995</v>
          </cell>
          <cell r="Y81">
            <v>21.227546031746023</v>
          </cell>
          <cell r="Z81">
            <v>1880</v>
          </cell>
          <cell r="AA81">
            <v>2054.7143619999997</v>
          </cell>
          <cell r="AB81">
            <v>9.2933171276595594</v>
          </cell>
          <cell r="AC81">
            <v>3620</v>
          </cell>
          <cell r="AD81">
            <v>3957.8296419999997</v>
          </cell>
          <cell r="AE81">
            <v>9.3323105524861791</v>
          </cell>
          <cell r="AF81">
            <v>630</v>
          </cell>
          <cell r="AG81">
            <v>722.55445999999995</v>
          </cell>
          <cell r="AH81">
            <v>14.691184126984119</v>
          </cell>
          <cell r="AI81">
            <v>680</v>
          </cell>
          <cell r="AJ81">
            <v>641.48202000000003</v>
          </cell>
          <cell r="AK81">
            <v>-5.6644088235294063</v>
          </cell>
          <cell r="AL81">
            <v>4930</v>
          </cell>
          <cell r="AM81">
            <v>5321.8661220000004</v>
          </cell>
          <cell r="AN81">
            <v>7.9486028803245512</v>
          </cell>
          <cell r="AO81">
            <v>700</v>
          </cell>
          <cell r="AP81">
            <v>650</v>
          </cell>
          <cell r="AQ81">
            <v>-7.1428571428571423</v>
          </cell>
          <cell r="AR81">
            <v>5630</v>
          </cell>
          <cell r="AS81">
            <v>5971.8661220000004</v>
          </cell>
          <cell r="AT81">
            <v>6.0722224156305575</v>
          </cell>
          <cell r="AU81">
            <v>2010</v>
          </cell>
          <cell r="AV81">
            <v>2014.03648</v>
          </cell>
          <cell r="AW81">
            <v>0.20081990049751158</v>
          </cell>
          <cell r="AX81">
            <v>700</v>
          </cell>
          <cell r="AY81">
            <v>640</v>
          </cell>
          <cell r="AZ81">
            <v>-8.5714285714285712</v>
          </cell>
          <cell r="BA81">
            <v>700</v>
          </cell>
          <cell r="BB81">
            <v>640</v>
          </cell>
          <cell r="BC81">
            <v>-8.5714285714285712</v>
          </cell>
          <cell r="BD81">
            <v>655</v>
          </cell>
          <cell r="BE81">
            <v>613</v>
          </cell>
          <cell r="BF81">
            <v>-6.4122137404580153</v>
          </cell>
          <cell r="BG81">
            <v>2055</v>
          </cell>
          <cell r="BH81">
            <v>1893</v>
          </cell>
          <cell r="BI81">
            <v>-7.8832116788321169</v>
          </cell>
          <cell r="BJ81">
            <v>4065</v>
          </cell>
          <cell r="BK81">
            <v>3907.0364799999998</v>
          </cell>
          <cell r="BL81">
            <v>-3.8859414514145199</v>
          </cell>
          <cell r="BM81">
            <v>7685</v>
          </cell>
          <cell r="BN81">
            <v>7864.8661220000004</v>
          </cell>
          <cell r="BO81">
            <v>2.3404830448926526</v>
          </cell>
        </row>
        <row r="82">
          <cell r="B82">
            <v>77</v>
          </cell>
          <cell r="C82" t="str">
            <v>ROM stock</v>
          </cell>
          <cell r="D82" t="str">
            <v>KTON</v>
          </cell>
          <cell r="E82">
            <v>517.83012317757971</v>
          </cell>
          <cell r="F82">
            <v>640.07602606110004</v>
          </cell>
          <cell r="G82">
            <v>23.607337119242576</v>
          </cell>
          <cell r="H82">
            <v>495.57237709954779</v>
          </cell>
          <cell r="I82">
            <v>580.64277716879997</v>
          </cell>
          <cell r="J82">
            <v>17.16608995988566</v>
          </cell>
          <cell r="K82">
            <v>520.02416152631895</v>
          </cell>
          <cell r="L82">
            <v>531.03860919420003</v>
          </cell>
          <cell r="M82">
            <v>2.118064598297253</v>
          </cell>
          <cell r="N82">
            <v>520.02416152631895</v>
          </cell>
          <cell r="O82">
            <v>531.03860919420003</v>
          </cell>
          <cell r="P82">
            <v>2.118064598297253</v>
          </cell>
          <cell r="Q82">
            <v>517.01172377227749</v>
          </cell>
          <cell r="R82">
            <v>567.00740822609998</v>
          </cell>
          <cell r="S82">
            <v>9.6701258704616038</v>
          </cell>
          <cell r="T82">
            <v>523.13469118232535</v>
          </cell>
          <cell r="U82">
            <v>485.0581357758</v>
          </cell>
          <cell r="V82">
            <v>-7.2785376401762543</v>
          </cell>
          <cell r="W82">
            <v>555.45271380323788</v>
          </cell>
          <cell r="X82">
            <v>453.78565357320002</v>
          </cell>
          <cell r="Y82">
            <v>-18.303459089057963</v>
          </cell>
          <cell r="Z82">
            <v>555.45271380323788</v>
          </cell>
          <cell r="AA82">
            <v>453.78565357320002</v>
          </cell>
          <cell r="AB82">
            <v>-18.303459089057963</v>
          </cell>
          <cell r="AC82">
            <v>555.45271380323788</v>
          </cell>
          <cell r="AD82">
            <v>453.78565357320002</v>
          </cell>
          <cell r="AE82">
            <v>-18.303459089057963</v>
          </cell>
          <cell r="AF82">
            <v>571.49143251173507</v>
          </cell>
          <cell r="AG82">
            <v>372.02722243230005</v>
          </cell>
          <cell r="AH82">
            <v>-34.902397259531831</v>
          </cell>
          <cell r="AI82">
            <v>586.44685074244001</v>
          </cell>
          <cell r="AJ82">
            <v>343.70866595730001</v>
          </cell>
          <cell r="AK82">
            <v>-41.391335715731806</v>
          </cell>
          <cell r="AL82">
            <v>586.44685074244001</v>
          </cell>
          <cell r="AM82">
            <v>343.70866595730001</v>
          </cell>
          <cell r="AN82">
            <v>-41.391335715731806</v>
          </cell>
          <cell r="AO82">
            <v>607.08897058598313</v>
          </cell>
          <cell r="AP82">
            <v>329.70866595730001</v>
          </cell>
          <cell r="AQ82">
            <v>-45.690223026280009</v>
          </cell>
          <cell r="AR82">
            <v>607.08897058598313</v>
          </cell>
          <cell r="AS82">
            <v>329.70866595730001</v>
          </cell>
          <cell r="AT82">
            <v>-45.690223026280009</v>
          </cell>
          <cell r="AU82">
            <v>607.08897058598313</v>
          </cell>
          <cell r="AV82">
            <v>329.70866595730001</v>
          </cell>
          <cell r="AW82">
            <v>-45.690223026280009</v>
          </cell>
          <cell r="AX82">
            <v>630.67454185489623</v>
          </cell>
          <cell r="AY82">
            <v>394.23693598954696</v>
          </cell>
          <cell r="AZ82">
            <v>-37.489638501968919</v>
          </cell>
          <cell r="BA82">
            <v>614.07586531219101</v>
          </cell>
          <cell r="BB82">
            <v>443.25324995702999</v>
          </cell>
          <cell r="BC82">
            <v>-27.81783571127913</v>
          </cell>
          <cell r="BD82">
            <v>587.43103561313978</v>
          </cell>
          <cell r="BE82">
            <v>482.19832966378408</v>
          </cell>
          <cell r="BF82">
            <v>-17.914052811240648</v>
          </cell>
          <cell r="BG82">
            <v>587.43103561313978</v>
          </cell>
          <cell r="BH82">
            <v>482.19832966378408</v>
          </cell>
          <cell r="BI82">
            <v>-17.914052811240648</v>
          </cell>
          <cell r="BJ82">
            <v>587.43103561313978</v>
          </cell>
          <cell r="BK82">
            <v>482.19832966378408</v>
          </cell>
          <cell r="BL82">
            <v>-17.914052811240648</v>
          </cell>
          <cell r="BM82">
            <v>587.43103561313978</v>
          </cell>
          <cell r="BN82">
            <v>482.19832966378408</v>
          </cell>
          <cell r="BO82">
            <v>-17.914052811240648</v>
          </cell>
        </row>
        <row r="83">
          <cell r="B83">
            <v>78</v>
          </cell>
          <cell r="C83" t="str">
            <v>F/C stock</v>
          </cell>
          <cell r="D83" t="str">
            <v>KTON</v>
          </cell>
          <cell r="E83">
            <v>191.36879348000008</v>
          </cell>
          <cell r="F83">
            <v>150.85448733430002</v>
          </cell>
          <cell r="G83">
            <v>-21.1708008442527</v>
          </cell>
          <cell r="H83">
            <v>191.36879348000008</v>
          </cell>
          <cell r="I83">
            <v>299.91434896066568</v>
          </cell>
          <cell r="J83">
            <v>56.720614425574922</v>
          </cell>
          <cell r="K83">
            <v>191.36879348000008</v>
          </cell>
          <cell r="L83">
            <v>257.80015952473104</v>
          </cell>
          <cell r="M83">
            <v>34.713792586916057</v>
          </cell>
          <cell r="N83">
            <v>191.36879348000008</v>
          </cell>
          <cell r="O83">
            <v>257.80015952473104</v>
          </cell>
          <cell r="P83">
            <v>34.713792586916057</v>
          </cell>
          <cell r="Q83">
            <v>191.36879348000008</v>
          </cell>
          <cell r="R83">
            <v>259.2030452113334</v>
          </cell>
          <cell r="S83">
            <v>35.446872239607167</v>
          </cell>
          <cell r="T83">
            <v>191.36879348000008</v>
          </cell>
          <cell r="U83">
            <v>197.53645117177058</v>
          </cell>
          <cell r="V83">
            <v>3.222917164085628</v>
          </cell>
          <cell r="W83">
            <v>191.36879348000008</v>
          </cell>
          <cell r="X83">
            <v>342.6004155950618</v>
          </cell>
          <cell r="Y83">
            <v>79.026271402430567</v>
          </cell>
          <cell r="Z83">
            <v>191.36879348000008</v>
          </cell>
          <cell r="AA83">
            <v>342.6004155950618</v>
          </cell>
          <cell r="AB83">
            <v>79.026271402430567</v>
          </cell>
          <cell r="AC83">
            <v>191.36879348000008</v>
          </cell>
          <cell r="AD83">
            <v>342.6004155950618</v>
          </cell>
          <cell r="AE83">
            <v>79.026271402430567</v>
          </cell>
          <cell r="AF83">
            <v>191.36879348000008</v>
          </cell>
          <cell r="AG83">
            <v>517.78069542557193</v>
          </cell>
          <cell r="AH83">
            <v>170.56694354907199</v>
          </cell>
          <cell r="AI83">
            <v>191.36879348000008</v>
          </cell>
          <cell r="AJ83">
            <v>357.71465108580003</v>
          </cell>
          <cell r="AK83">
            <v>86.92423387368261</v>
          </cell>
          <cell r="AL83">
            <v>191.36879348000008</v>
          </cell>
          <cell r="AM83">
            <v>357.71465108580003</v>
          </cell>
          <cell r="AN83">
            <v>86.92423387368261</v>
          </cell>
          <cell r="AO83">
            <v>191.36879348000008</v>
          </cell>
          <cell r="AP83">
            <v>317.71465108580003</v>
          </cell>
          <cell r="AQ83">
            <v>66.022184342717466</v>
          </cell>
          <cell r="AR83">
            <v>191.36879348000008</v>
          </cell>
          <cell r="AS83">
            <v>317.71465108580003</v>
          </cell>
          <cell r="AT83">
            <v>66.022184342717466</v>
          </cell>
          <cell r="AU83">
            <v>191.36879348000008</v>
          </cell>
          <cell r="AV83">
            <v>317.71465108580003</v>
          </cell>
          <cell r="AW83">
            <v>66.022184342717466</v>
          </cell>
          <cell r="AX83">
            <v>191.36879348000008</v>
          </cell>
          <cell r="AY83">
            <v>264.71465108580003</v>
          </cell>
          <cell r="AZ83">
            <v>38.326968714188666</v>
          </cell>
          <cell r="BA83">
            <v>191.36879348000008</v>
          </cell>
          <cell r="BB83">
            <v>214.7146510858</v>
          </cell>
          <cell r="BC83">
            <v>12.199406800482228</v>
          </cell>
          <cell r="BD83">
            <v>191.36879348000008</v>
          </cell>
          <cell r="BE83">
            <v>139.7146510858</v>
          </cell>
          <cell r="BF83">
            <v>-26.991936070077404</v>
          </cell>
          <cell r="BG83">
            <v>191.36879348000008</v>
          </cell>
          <cell r="BH83">
            <v>139.7146510858</v>
          </cell>
          <cell r="BI83">
            <v>-26.991936070077404</v>
          </cell>
          <cell r="BJ83">
            <v>191.36879348000008</v>
          </cell>
          <cell r="BK83">
            <v>139.7146510858</v>
          </cell>
          <cell r="BL83">
            <v>-26.991936070077404</v>
          </cell>
          <cell r="BM83">
            <v>191.36879348000008</v>
          </cell>
          <cell r="BN83">
            <v>139.7146510858</v>
          </cell>
          <cell r="BO83">
            <v>-26.991936070077404</v>
          </cell>
        </row>
        <row r="84">
          <cell r="B84">
            <v>79</v>
          </cell>
          <cell r="C84" t="str">
            <v>Coal Barging</v>
          </cell>
          <cell r="D84" t="str">
            <v>KTON</v>
          </cell>
          <cell r="E84">
            <v>570</v>
          </cell>
          <cell r="F84">
            <v>684.69007499999998</v>
          </cell>
          <cell r="G84">
            <v>20.121065789473679</v>
          </cell>
          <cell r="H84">
            <v>580</v>
          </cell>
          <cell r="I84">
            <v>589.64241099999992</v>
          </cell>
          <cell r="J84">
            <v>1.6624846551724008</v>
          </cell>
          <cell r="K84">
            <v>590</v>
          </cell>
          <cell r="L84">
            <v>593.78279500000008</v>
          </cell>
          <cell r="M84">
            <v>0.64115169491526747</v>
          </cell>
          <cell r="N84">
            <v>1740</v>
          </cell>
          <cell r="O84">
            <v>1868.1152809999999</v>
          </cell>
          <cell r="P84">
            <v>7.3629471839080392</v>
          </cell>
          <cell r="Q84">
            <v>620</v>
          </cell>
          <cell r="R84">
            <v>577.17736400000001</v>
          </cell>
          <cell r="S84">
            <v>-6.9068767741935462</v>
          </cell>
          <cell r="T84">
            <v>630</v>
          </cell>
          <cell r="U84">
            <v>684.56249600000012</v>
          </cell>
          <cell r="V84">
            <v>8.6607136507936708</v>
          </cell>
          <cell r="W84">
            <v>630</v>
          </cell>
          <cell r="X84">
            <v>711.06903499999999</v>
          </cell>
          <cell r="Y84">
            <v>12.868100793650791</v>
          </cell>
          <cell r="Z84">
            <v>1880</v>
          </cell>
          <cell r="AA84">
            <v>1972.8088950000001</v>
          </cell>
          <cell r="AB84">
            <v>4.9366433510638359</v>
          </cell>
          <cell r="AC84">
            <v>3620</v>
          </cell>
          <cell r="AD84">
            <v>3840.924176</v>
          </cell>
          <cell r="AE84">
            <v>6.1028777900552482</v>
          </cell>
          <cell r="AF84">
            <v>630</v>
          </cell>
          <cell r="AG84">
            <v>583.20778799999994</v>
          </cell>
          <cell r="AH84">
            <v>-7.4273352380952478</v>
          </cell>
          <cell r="AI84">
            <v>680</v>
          </cell>
          <cell r="AJ84">
            <v>614.57120399999997</v>
          </cell>
          <cell r="AK84">
            <v>-9.6218817647058881</v>
          </cell>
          <cell r="AL84">
            <v>4930</v>
          </cell>
          <cell r="AM84">
            <v>5038.703168</v>
          </cell>
          <cell r="AN84">
            <v>2.2049324137931037</v>
          </cell>
          <cell r="AO84">
            <v>700</v>
          </cell>
          <cell r="AP84">
            <v>690</v>
          </cell>
          <cell r="AQ84">
            <v>-1.4285714285714286</v>
          </cell>
          <cell r="AR84">
            <v>5630</v>
          </cell>
          <cell r="AS84">
            <v>5728.703168</v>
          </cell>
          <cell r="AT84">
            <v>1.7531646181172293</v>
          </cell>
          <cell r="AU84">
            <v>2010</v>
          </cell>
          <cell r="AV84">
            <v>1887.778992</v>
          </cell>
          <cell r="AW84">
            <v>-6.080647164179104</v>
          </cell>
          <cell r="AX84">
            <v>700</v>
          </cell>
          <cell r="AY84">
            <v>693</v>
          </cell>
          <cell r="AZ84">
            <v>-1</v>
          </cell>
          <cell r="BA84">
            <v>700</v>
          </cell>
          <cell r="BB84">
            <v>690</v>
          </cell>
          <cell r="BC84">
            <v>-1.4285714285714286</v>
          </cell>
          <cell r="BD84">
            <v>655</v>
          </cell>
          <cell r="BE84">
            <v>688</v>
          </cell>
          <cell r="BF84">
            <v>5.0381679389312977</v>
          </cell>
          <cell r="BG84">
            <v>2055</v>
          </cell>
          <cell r="BH84">
            <v>2071</v>
          </cell>
          <cell r="BI84">
            <v>0.77858880778588813</v>
          </cell>
          <cell r="BJ84">
            <v>4065</v>
          </cell>
          <cell r="BK84">
            <v>3958.778992</v>
          </cell>
          <cell r="BL84">
            <v>-2.613062927429274</v>
          </cell>
          <cell r="BM84">
            <v>7685</v>
          </cell>
          <cell r="BN84">
            <v>7799.703168</v>
          </cell>
          <cell r="BO84">
            <v>1.4925591151594015</v>
          </cell>
        </row>
        <row r="85">
          <cell r="B85">
            <v>80</v>
          </cell>
          <cell r="C85" t="str">
            <v>Coal Sales</v>
          </cell>
          <cell r="D85" t="str">
            <v>KTON</v>
          </cell>
          <cell r="E85">
            <v>778.3</v>
          </cell>
          <cell r="F85">
            <v>657.44577900000002</v>
          </cell>
          <cell r="G85">
            <v>-15.527973917512519</v>
          </cell>
          <cell r="H85">
            <v>760.2</v>
          </cell>
          <cell r="I85">
            <v>523.01987199999996</v>
          </cell>
          <cell r="J85">
            <v>-31.199701131281248</v>
          </cell>
          <cell r="K85">
            <v>654.29999999999995</v>
          </cell>
          <cell r="L85">
            <v>689.33735899999999</v>
          </cell>
          <cell r="M85">
            <v>5.3549379489530855</v>
          </cell>
          <cell r="N85">
            <v>2192.8000000000002</v>
          </cell>
          <cell r="O85">
            <v>1869.8030100000001</v>
          </cell>
          <cell r="P85">
            <v>-14.729888270704125</v>
          </cell>
          <cell r="Q85">
            <v>686.9</v>
          </cell>
          <cell r="R85">
            <v>472.30755199999999</v>
          </cell>
          <cell r="S85">
            <v>-31.240711602853398</v>
          </cell>
          <cell r="T85">
            <v>585.70000000000005</v>
          </cell>
          <cell r="U85">
            <v>744.59053500000005</v>
          </cell>
          <cell r="V85">
            <v>27.128313983267883</v>
          </cell>
          <cell r="W85">
            <v>632.5</v>
          </cell>
          <cell r="X85">
            <v>614.40705300000002</v>
          </cell>
          <cell r="Y85">
            <v>-2.860544980237151</v>
          </cell>
          <cell r="Z85">
            <v>1905.1</v>
          </cell>
          <cell r="AA85">
            <v>1831.3051399999999</v>
          </cell>
          <cell r="AB85">
            <v>-3.873542596189175</v>
          </cell>
          <cell r="AC85">
            <v>4097.8999999999996</v>
          </cell>
          <cell r="AD85">
            <v>3701.10815</v>
          </cell>
          <cell r="AE85">
            <v>-9.6828094877864181</v>
          </cell>
          <cell r="AF85">
            <v>600.29999999999995</v>
          </cell>
          <cell r="AG85">
            <v>600.42500099999995</v>
          </cell>
          <cell r="AH85">
            <v>2.0823088455771695E-2</v>
          </cell>
          <cell r="AI85">
            <v>614.29999999999995</v>
          </cell>
          <cell r="AJ85">
            <v>699.27480799999989</v>
          </cell>
          <cell r="AK85">
            <v>13.832786586358448</v>
          </cell>
          <cell r="AL85">
            <v>5312.5000000000009</v>
          </cell>
          <cell r="AM85">
            <v>5000.8079589999998</v>
          </cell>
          <cell r="AN85">
            <v>-5.8671443011764914</v>
          </cell>
          <cell r="AO85">
            <v>625.29999999999995</v>
          </cell>
          <cell r="AP85">
            <v>803.3</v>
          </cell>
          <cell r="AQ85">
            <v>28.466336158643852</v>
          </cell>
          <cell r="AR85">
            <v>5937.8000000000011</v>
          </cell>
          <cell r="AS85">
            <v>5804.1079589999999</v>
          </cell>
          <cell r="AT85">
            <v>-2.2515416652632481</v>
          </cell>
          <cell r="AU85">
            <v>1839.8999999999999</v>
          </cell>
          <cell r="AV85">
            <v>2102.9998089999999</v>
          </cell>
          <cell r="AW85">
            <v>14.299679819555413</v>
          </cell>
          <cell r="AX85">
            <v>644.9</v>
          </cell>
          <cell r="AY85">
            <v>677.9</v>
          </cell>
          <cell r="AZ85">
            <v>5.1170724143278026</v>
          </cell>
          <cell r="BA85">
            <v>602.29999999999995</v>
          </cell>
          <cell r="BB85">
            <v>768.6</v>
          </cell>
          <cell r="BC85">
            <v>27.610825170180988</v>
          </cell>
          <cell r="BD85">
            <v>618</v>
          </cell>
          <cell r="BE85">
            <v>669.2</v>
          </cell>
          <cell r="BF85">
            <v>8.2847896440129514</v>
          </cell>
          <cell r="BG85">
            <v>1865.1999999999998</v>
          </cell>
          <cell r="BH85">
            <v>2115.6999999999998</v>
          </cell>
          <cell r="BI85">
            <v>13.430195153334765</v>
          </cell>
          <cell r="BJ85">
            <v>3705.0999999999995</v>
          </cell>
          <cell r="BK85">
            <v>4218.6998089999997</v>
          </cell>
          <cell r="BL85">
            <v>13.861968880731974</v>
          </cell>
          <cell r="BM85">
            <v>7803.0000000000009</v>
          </cell>
          <cell r="BN85">
            <v>7919.8079589999998</v>
          </cell>
          <cell r="BO85">
            <v>1.4969621812123393</v>
          </cell>
        </row>
        <row r="86">
          <cell r="B86">
            <v>81</v>
          </cell>
          <cell r="K86" t="str">
            <v xml:space="preserve"> </v>
          </cell>
        </row>
        <row r="87">
          <cell r="B87">
            <v>82</v>
          </cell>
          <cell r="C87" t="str">
            <v>BHARINTO</v>
          </cell>
          <cell r="E87" t="str">
            <v>JANUARY</v>
          </cell>
          <cell r="H87" t="str">
            <v>FEBRUARY</v>
          </cell>
          <cell r="K87" t="str">
            <v>MARCH</v>
          </cell>
          <cell r="N87" t="str">
            <v>Q1</v>
          </cell>
          <cell r="Q87" t="str">
            <v>APRIL</v>
          </cell>
          <cell r="T87" t="str">
            <v>MAY</v>
          </cell>
          <cell r="W87" t="str">
            <v>JUNE</v>
          </cell>
          <cell r="Z87" t="str">
            <v>Q2</v>
          </cell>
          <cell r="AC87" t="str">
            <v>1st HALF</v>
          </cell>
          <cell r="AF87" t="str">
            <v>JULY</v>
          </cell>
          <cell r="AI87" t="str">
            <v>AUG</v>
          </cell>
          <cell r="AL87" t="str">
            <v>Jan-Aug</v>
          </cell>
          <cell r="AO87" t="str">
            <v>SEP</v>
          </cell>
          <cell r="AR87" t="str">
            <v>Jan-Sep</v>
          </cell>
          <cell r="AU87" t="str">
            <v>Q3</v>
          </cell>
          <cell r="AX87" t="str">
            <v>OCTOBER</v>
          </cell>
          <cell r="BA87" t="str">
            <v>NOVEMBER</v>
          </cell>
          <cell r="BD87" t="str">
            <v>DECEMBER</v>
          </cell>
          <cell r="BG87" t="str">
            <v>Q4</v>
          </cell>
          <cell r="BJ87" t="str">
            <v>2nd HALF</v>
          </cell>
          <cell r="BM87" t="str">
            <v>YTD 2013</v>
          </cell>
        </row>
        <row r="88">
          <cell r="B88">
            <v>83</v>
          </cell>
          <cell r="E88" t="str">
            <v>Plan</v>
          </cell>
          <cell r="F88" t="str">
            <v>Actual</v>
          </cell>
          <cell r="G88" t="str">
            <v>% var</v>
          </cell>
          <cell r="H88" t="str">
            <v>Plan</v>
          </cell>
          <cell r="I88" t="str">
            <v>Actual</v>
          </cell>
          <cell r="J88" t="str">
            <v>% var</v>
          </cell>
          <cell r="K88" t="str">
            <v>Plan</v>
          </cell>
          <cell r="L88" t="str">
            <v>Actual</v>
          </cell>
          <cell r="M88" t="str">
            <v>% var</v>
          </cell>
          <cell r="N88" t="str">
            <v>Plan</v>
          </cell>
          <cell r="O88" t="str">
            <v>Actual</v>
          </cell>
          <cell r="P88" t="str">
            <v>% var</v>
          </cell>
          <cell r="Q88" t="str">
            <v>Plan</v>
          </cell>
          <cell r="R88" t="str">
            <v>Actual</v>
          </cell>
          <cell r="S88" t="str">
            <v>% var</v>
          </cell>
          <cell r="T88" t="str">
            <v>Plan</v>
          </cell>
          <cell r="U88" t="str">
            <v>Actual</v>
          </cell>
          <cell r="V88" t="str">
            <v>% var</v>
          </cell>
          <cell r="W88" t="str">
            <v>Plan</v>
          </cell>
          <cell r="X88" t="str">
            <v>Actual</v>
          </cell>
          <cell r="Y88" t="str">
            <v>% var</v>
          </cell>
          <cell r="Z88" t="str">
            <v>Plan</v>
          </cell>
          <cell r="AA88" t="str">
            <v>Actual</v>
          </cell>
          <cell r="AB88" t="str">
            <v>% var</v>
          </cell>
          <cell r="AC88" t="str">
            <v>Plan</v>
          </cell>
          <cell r="AD88" t="str">
            <v>Actual</v>
          </cell>
          <cell r="AE88" t="str">
            <v>% var</v>
          </cell>
          <cell r="AF88" t="str">
            <v>Plan</v>
          </cell>
          <cell r="AG88" t="str">
            <v>Actual</v>
          </cell>
          <cell r="AH88" t="str">
            <v>% var</v>
          </cell>
          <cell r="AI88" t="str">
            <v>Plan</v>
          </cell>
          <cell r="AJ88" t="str">
            <v>Actual</v>
          </cell>
          <cell r="AK88" t="str">
            <v>% var</v>
          </cell>
          <cell r="AL88" t="str">
            <v>Plan</v>
          </cell>
          <cell r="AM88" t="str">
            <v>Actual</v>
          </cell>
          <cell r="AN88" t="str">
            <v>% var</v>
          </cell>
          <cell r="AO88" t="str">
            <v>Plan</v>
          </cell>
          <cell r="AP88" t="str">
            <v>Est.</v>
          </cell>
          <cell r="AQ88" t="str">
            <v>% var</v>
          </cell>
          <cell r="AR88" t="str">
            <v>Plan</v>
          </cell>
          <cell r="AS88" t="str">
            <v>Est.</v>
          </cell>
          <cell r="AT88" t="str">
            <v>% var</v>
          </cell>
          <cell r="AU88" t="str">
            <v>Plan</v>
          </cell>
          <cell r="AV88" t="str">
            <v>Est.</v>
          </cell>
          <cell r="AW88" t="str">
            <v>% var</v>
          </cell>
          <cell r="AX88" t="str">
            <v>Plan</v>
          </cell>
          <cell r="AY88" t="str">
            <v>Est.</v>
          </cell>
          <cell r="AZ88" t="str">
            <v>% var</v>
          </cell>
          <cell r="BA88" t="str">
            <v>Plan</v>
          </cell>
          <cell r="BB88" t="str">
            <v>Est.</v>
          </cell>
          <cell r="BC88" t="str">
            <v>% var</v>
          </cell>
          <cell r="BD88" t="str">
            <v>Plan</v>
          </cell>
          <cell r="BE88" t="str">
            <v>Est.</v>
          </cell>
          <cell r="BF88" t="str">
            <v>% var</v>
          </cell>
          <cell r="BG88" t="str">
            <v>Plan</v>
          </cell>
          <cell r="BH88" t="str">
            <v>Est.</v>
          </cell>
          <cell r="BI88" t="str">
            <v>% var</v>
          </cell>
          <cell r="BJ88" t="str">
            <v>Plan</v>
          </cell>
          <cell r="BK88" t="str">
            <v>Est.</v>
          </cell>
          <cell r="BL88" t="str">
            <v>% var</v>
          </cell>
          <cell r="BM88" t="str">
            <v>Plan</v>
          </cell>
          <cell r="BN88" t="str">
            <v>Est.</v>
          </cell>
          <cell r="BO88" t="str">
            <v>% var</v>
          </cell>
        </row>
        <row r="89">
          <cell r="B89">
            <v>84</v>
          </cell>
          <cell r="C89" t="str">
            <v>OB Removal</v>
          </cell>
          <cell r="D89" t="str">
            <v>KBCM</v>
          </cell>
          <cell r="E89">
            <v>1347.3559509300001</v>
          </cell>
          <cell r="F89">
            <v>875.00689000000011</v>
          </cell>
          <cell r="G89">
            <v>-35.057481328817772</v>
          </cell>
          <cell r="H89">
            <v>1256.4043488179998</v>
          </cell>
          <cell r="I89">
            <v>788.40694000000019</v>
          </cell>
          <cell r="J89">
            <v>-37.248948498011984</v>
          </cell>
          <cell r="K89">
            <v>1317.3094395180001</v>
          </cell>
          <cell r="L89">
            <v>788.5996899999999</v>
          </cell>
          <cell r="M89">
            <v>-40.135577386544327</v>
          </cell>
          <cell r="N89">
            <v>3921.0697392659999</v>
          </cell>
          <cell r="O89">
            <v>2452.0135200000004</v>
          </cell>
          <cell r="P89">
            <v>-37.465699846006764</v>
          </cell>
          <cell r="Q89">
            <v>1249.9078058100001</v>
          </cell>
          <cell r="R89">
            <v>661.96122000000003</v>
          </cell>
          <cell r="S89">
            <v>-47.039196257277752</v>
          </cell>
          <cell r="T89">
            <v>1392.8317519859997</v>
          </cell>
          <cell r="U89">
            <v>907.65212999999994</v>
          </cell>
          <cell r="V89">
            <v>-34.834043759714397</v>
          </cell>
          <cell r="W89">
            <v>1493.5281686100002</v>
          </cell>
          <cell r="X89">
            <v>1361.89375</v>
          </cell>
          <cell r="Y89">
            <v>-8.8136548996267017</v>
          </cell>
          <cell r="Z89">
            <v>4136.2677264060003</v>
          </cell>
          <cell r="AA89">
            <v>2931.5070999999998</v>
          </cell>
          <cell r="AB89">
            <v>-29.126756440710764</v>
          </cell>
          <cell r="AC89">
            <v>8057.3374656720007</v>
          </cell>
          <cell r="AD89">
            <v>5383.5206200000002</v>
          </cell>
          <cell r="AE89">
            <v>-33.184868538319293</v>
          </cell>
          <cell r="AF89">
            <v>1543.8763769219997</v>
          </cell>
          <cell r="AG89">
            <v>981.09053299999994</v>
          </cell>
          <cell r="AH89">
            <v>-36.45277901356431</v>
          </cell>
          <cell r="AI89">
            <v>1364.4093763260003</v>
          </cell>
          <cell r="AJ89">
            <v>1492.1759880322691</v>
          </cell>
          <cell r="AK89">
            <v>9.3642431606788765</v>
          </cell>
          <cell r="AL89">
            <v>10965.623218920002</v>
          </cell>
          <cell r="AM89">
            <v>7856.7871410322687</v>
          </cell>
          <cell r="AN89">
            <v>-28.350746836930995</v>
          </cell>
          <cell r="AO89">
            <v>1493.5281686100002</v>
          </cell>
          <cell r="AP89">
            <v>1470.9483132342198</v>
          </cell>
          <cell r="AQ89">
            <v>-1.5118466360627862</v>
          </cell>
          <cell r="AR89">
            <v>12459.151387530002</v>
          </cell>
          <cell r="AS89">
            <v>9327.7354542664889</v>
          </cell>
          <cell r="AT89">
            <v>-25.1334608262137</v>
          </cell>
          <cell r="AU89">
            <v>4401.813921858</v>
          </cell>
          <cell r="AV89">
            <v>3944.2148342664887</v>
          </cell>
          <cell r="AW89">
            <v>-10.395693587119178</v>
          </cell>
          <cell r="AX89">
            <v>1392.8317519859997</v>
          </cell>
          <cell r="AY89">
            <v>1557.0772315994973</v>
          </cell>
          <cell r="AZ89">
            <v>11.792198115766999</v>
          </cell>
          <cell r="BA89">
            <v>1298.6318783700001</v>
          </cell>
          <cell r="BB89">
            <v>1814.9586205077017</v>
          </cell>
          <cell r="BC89">
            <v>39.759284423679624</v>
          </cell>
          <cell r="BD89">
            <v>1249.9078058100001</v>
          </cell>
          <cell r="BE89">
            <v>1774.7813761097677</v>
          </cell>
          <cell r="BF89">
            <v>41.992982831211648</v>
          </cell>
          <cell r="BG89">
            <v>3941.3714361660004</v>
          </cell>
          <cell r="BH89">
            <v>5146.8172282169671</v>
          </cell>
          <cell r="BI89">
            <v>30.584425030074648</v>
          </cell>
          <cell r="BJ89">
            <v>8343.1853580240004</v>
          </cell>
          <cell r="BK89">
            <v>9091.0320624834567</v>
          </cell>
          <cell r="BL89">
            <v>8.9635633438279054</v>
          </cell>
          <cell r="BM89">
            <v>16400.522823696003</v>
          </cell>
          <cell r="BN89">
            <v>14474.552682483454</v>
          </cell>
          <cell r="BO89">
            <v>-11.743346001322868</v>
          </cell>
        </row>
        <row r="90">
          <cell r="B90">
            <v>85</v>
          </cell>
          <cell r="C90" t="str">
            <v>ROM Production</v>
          </cell>
          <cell r="D90" t="str">
            <v>KTON</v>
          </cell>
          <cell r="E90">
            <v>145.77941285270288</v>
          </cell>
          <cell r="F90">
            <v>212.54268200000001</v>
          </cell>
          <cell r="G90">
            <v>45.797460588454612</v>
          </cell>
          <cell r="H90">
            <v>163.71952458039073</v>
          </cell>
          <cell r="I90">
            <v>144.58104799999998</v>
          </cell>
          <cell r="J90">
            <v>-11.689794866826182</v>
          </cell>
          <cell r="K90">
            <v>167.40581041209774</v>
          </cell>
          <cell r="L90">
            <v>140.980538</v>
          </cell>
          <cell r="M90">
            <v>-15.785158440467187</v>
          </cell>
          <cell r="N90">
            <v>476.90474784519131</v>
          </cell>
          <cell r="O90">
            <v>498.10426800000005</v>
          </cell>
          <cell r="P90">
            <v>4.4452315164810106</v>
          </cell>
          <cell r="Q90">
            <v>179.41318933589059</v>
          </cell>
          <cell r="R90">
            <v>168.66008400000001</v>
          </cell>
          <cell r="S90">
            <v>-5.9934865300003244</v>
          </cell>
          <cell r="T90">
            <v>189.06737932797333</v>
          </cell>
          <cell r="U90">
            <v>174.22130700000002</v>
          </cell>
          <cell r="V90">
            <v>-7.8522653567964076</v>
          </cell>
          <cell r="W90">
            <v>218.01765007671756</v>
          </cell>
          <cell r="X90">
            <v>164.31315699999999</v>
          </cell>
          <cell r="Y90">
            <v>-24.63309418197089</v>
          </cell>
          <cell r="Z90">
            <v>586.49821874058148</v>
          </cell>
          <cell r="AA90">
            <v>507.194548</v>
          </cell>
          <cell r="AB90">
            <v>-13.521553554054167</v>
          </cell>
          <cell r="AC90">
            <v>1063.4029665857729</v>
          </cell>
          <cell r="AD90">
            <v>1005.298816</v>
          </cell>
          <cell r="AE90">
            <v>-5.4639823671289616</v>
          </cell>
          <cell r="AF90">
            <v>203.76007157920441</v>
          </cell>
          <cell r="AG90">
            <v>135.07543800000002</v>
          </cell>
          <cell r="AH90">
            <v>-33.708583358298291</v>
          </cell>
          <cell r="AI90">
            <v>185.54681132332107</v>
          </cell>
          <cell r="AJ90">
            <v>156.73284199999998</v>
          </cell>
          <cell r="AK90">
            <v>-15.529218269944749</v>
          </cell>
          <cell r="AL90">
            <v>1452.709849488298</v>
          </cell>
          <cell r="AM90">
            <v>1297.107096</v>
          </cell>
          <cell r="AN90">
            <v>-10.711206614528532</v>
          </cell>
          <cell r="AO90">
            <v>172.74794400282292</v>
          </cell>
          <cell r="AP90">
            <v>154.65776736950792</v>
          </cell>
          <cell r="AQ90">
            <v>-10.472006910264229</v>
          </cell>
          <cell r="AR90">
            <v>1625.4577934911208</v>
          </cell>
          <cell r="AS90">
            <v>1451.7648633695078</v>
          </cell>
          <cell r="AT90">
            <v>-10.685785310276149</v>
          </cell>
          <cell r="AU90">
            <v>562.05482690534836</v>
          </cell>
          <cell r="AV90">
            <v>446.46604736950792</v>
          </cell>
          <cell r="AW90">
            <v>-20.565392200662647</v>
          </cell>
          <cell r="AX90">
            <v>170.71242534116948</v>
          </cell>
          <cell r="AY90">
            <v>170.26502791682722</v>
          </cell>
          <cell r="AZ90">
            <v>-0.26207666105623562</v>
          </cell>
          <cell r="BA90">
            <v>161.5615781753587</v>
          </cell>
          <cell r="BB90">
            <v>187.69463772845927</v>
          </cell>
          <cell r="BC90">
            <v>16.175293561898595</v>
          </cell>
          <cell r="BD90">
            <v>160.17145508104505</v>
          </cell>
          <cell r="BE90">
            <v>190.27567179038982</v>
          </cell>
          <cell r="BF90">
            <v>18.794994834823942</v>
          </cell>
          <cell r="BG90">
            <v>492.44545859757324</v>
          </cell>
          <cell r="BH90">
            <v>548.23533743567623</v>
          </cell>
          <cell r="BI90">
            <v>11.329148815177625</v>
          </cell>
          <cell r="BJ90">
            <v>1054.5002855029215</v>
          </cell>
          <cell r="BK90">
            <v>994.70138480518415</v>
          </cell>
          <cell r="BL90">
            <v>-5.6708283079522896</v>
          </cell>
          <cell r="BM90">
            <v>2117.903252088694</v>
          </cell>
          <cell r="BN90">
            <v>2000.0002008051842</v>
          </cell>
          <cell r="BO90">
            <v>-5.5669705954336086</v>
          </cell>
        </row>
        <row r="91">
          <cell r="B91">
            <v>86</v>
          </cell>
          <cell r="C91" t="str">
            <v>F/C Production</v>
          </cell>
          <cell r="D91" t="str">
            <v>KTON</v>
          </cell>
          <cell r="E91">
            <v>158</v>
          </cell>
          <cell r="F91">
            <v>75.611220000000003</v>
          </cell>
          <cell r="G91">
            <v>-52.144797468354433</v>
          </cell>
          <cell r="H91">
            <v>164</v>
          </cell>
          <cell r="I91">
            <v>87</v>
          </cell>
          <cell r="J91">
            <v>-46.951219512195117</v>
          </cell>
          <cell r="K91">
            <v>164</v>
          </cell>
          <cell r="L91">
            <v>146.17774</v>
          </cell>
          <cell r="M91">
            <v>-10.867231707317075</v>
          </cell>
          <cell r="N91">
            <v>486</v>
          </cell>
          <cell r="O91">
            <v>308.78895999999997</v>
          </cell>
          <cell r="P91">
            <v>-36.463176954732518</v>
          </cell>
          <cell r="Q91">
            <v>165</v>
          </cell>
          <cell r="R91">
            <v>85.98248000000001</v>
          </cell>
          <cell r="S91">
            <v>-47.889406060606056</v>
          </cell>
          <cell r="T91">
            <v>169</v>
          </cell>
          <cell r="U91">
            <v>228.96593999999999</v>
          </cell>
          <cell r="V91">
            <v>35.482804733727804</v>
          </cell>
          <cell r="W91">
            <v>169</v>
          </cell>
          <cell r="X91">
            <v>243.00352000000001</v>
          </cell>
          <cell r="Y91">
            <v>43.789065088757404</v>
          </cell>
          <cell r="Z91">
            <v>503</v>
          </cell>
          <cell r="AA91">
            <v>557.95194000000004</v>
          </cell>
          <cell r="AB91">
            <v>10.92483896620279</v>
          </cell>
          <cell r="AC91">
            <v>989</v>
          </cell>
          <cell r="AD91">
            <v>866.74090000000001</v>
          </cell>
          <cell r="AE91">
            <v>-12.361890798786652</v>
          </cell>
          <cell r="AF91">
            <v>175</v>
          </cell>
          <cell r="AG91">
            <v>193.68382</v>
          </cell>
          <cell r="AH91">
            <v>10.67646857142857</v>
          </cell>
          <cell r="AI91">
            <v>175</v>
          </cell>
          <cell r="AJ91">
            <v>160.77440000000001</v>
          </cell>
          <cell r="AK91">
            <v>-8.1289142857142789</v>
          </cell>
          <cell r="AL91">
            <v>1339</v>
          </cell>
          <cell r="AM91">
            <v>1221.19912</v>
          </cell>
          <cell r="AN91">
            <v>-8.7976758775205397</v>
          </cell>
          <cell r="AO91">
            <v>175</v>
          </cell>
          <cell r="AP91">
            <v>204</v>
          </cell>
          <cell r="AQ91">
            <v>16.571428571428569</v>
          </cell>
          <cell r="AR91">
            <v>1514</v>
          </cell>
          <cell r="AS91">
            <v>1425.19912</v>
          </cell>
          <cell r="AT91">
            <v>-5.8653157199471604</v>
          </cell>
          <cell r="AU91">
            <v>525</v>
          </cell>
          <cell r="AV91">
            <v>558.45821999999998</v>
          </cell>
          <cell r="AW91">
            <v>6.3729942857142827</v>
          </cell>
          <cell r="AX91">
            <v>176</v>
          </cell>
          <cell r="AY91">
            <v>191</v>
          </cell>
          <cell r="AZ91">
            <v>8.5227272727272716</v>
          </cell>
          <cell r="BA91">
            <v>176</v>
          </cell>
          <cell r="BB91">
            <v>192</v>
          </cell>
          <cell r="BC91">
            <v>9.0909090909090917</v>
          </cell>
          <cell r="BD91">
            <v>176</v>
          </cell>
          <cell r="BE91">
            <v>192</v>
          </cell>
          <cell r="BF91">
            <v>9.0909090909090917</v>
          </cell>
          <cell r="BG91">
            <v>528</v>
          </cell>
          <cell r="BH91">
            <v>575</v>
          </cell>
          <cell r="BI91">
            <v>8.9015151515151523</v>
          </cell>
          <cell r="BJ91">
            <v>1053</v>
          </cell>
          <cell r="BK91">
            <v>1133.45822</v>
          </cell>
          <cell r="BL91">
            <v>7.6408566001899327</v>
          </cell>
          <cell r="BM91">
            <v>2042</v>
          </cell>
          <cell r="BN91">
            <v>2000.19912</v>
          </cell>
          <cell r="BO91">
            <v>-2.0470558276199804</v>
          </cell>
        </row>
        <row r="92">
          <cell r="B92">
            <v>87</v>
          </cell>
          <cell r="C92" t="str">
            <v>Stripping Ratio</v>
          </cell>
          <cell r="D92" t="str">
            <v>OB: ROM</v>
          </cell>
          <cell r="E92">
            <v>9.2424295348986174</v>
          </cell>
          <cell r="F92">
            <v>4.1168525858726106</v>
          </cell>
          <cell r="G92">
            <v>-55.45703031515977</v>
          </cell>
          <cell r="H92">
            <v>7.6741265407295458</v>
          </cell>
          <cell r="I92">
            <v>5.4530448555055449</v>
          </cell>
          <cell r="J92">
            <v>-28.942468871680248</v>
          </cell>
          <cell r="K92">
            <v>7.8689588866433011</v>
          </cell>
          <cell r="L92">
            <v>5.5936776890438589</v>
          </cell>
          <cell r="M92">
            <v>-28.914640810507773</v>
          </cell>
          <cell r="N92">
            <v>8.2219138244747008</v>
          </cell>
          <cell r="O92">
            <v>4.922691246644769</v>
          </cell>
          <cell r="P92">
            <v>-40.127185084437684</v>
          </cell>
          <cell r="Q92">
            <v>6.9666439264393762</v>
          </cell>
          <cell r="R92">
            <v>3.9248244415673361</v>
          </cell>
          <cell r="S92">
            <v>-43.662623165336683</v>
          </cell>
          <cell r="T92">
            <v>7.3668538535665009</v>
          </cell>
          <cell r="U92">
            <v>5.2097653589523345</v>
          </cell>
          <cell r="V92">
            <v>-29.281000240962555</v>
          </cell>
          <cell r="W92">
            <v>6.8504920041310742</v>
          </cell>
          <cell r="X92">
            <v>8.2884035269311997</v>
          </cell>
          <cell r="Y92">
            <v>20.989901483470344</v>
          </cell>
          <cell r="Z92">
            <v>7.0524813106645503</v>
          </cell>
          <cell r="AA92">
            <v>5.7798474205996389</v>
          </cell>
          <cell r="AB92">
            <v>-18.045193372444288</v>
          </cell>
          <cell r="AC92">
            <v>7.5769371713729416</v>
          </cell>
          <cell r="AD92">
            <v>5.3551446936151574</v>
          </cell>
          <cell r="AE92">
            <v>-29.323094906370923</v>
          </cell>
          <cell r="AF92">
            <v>7.5769328355475833</v>
          </cell>
          <cell r="AG92">
            <v>7.263278561421358</v>
          </cell>
          <cell r="AH92">
            <v>-4.1395942254456797</v>
          </cell>
          <cell r="AI92">
            <v>7.3534509517842084</v>
          </cell>
          <cell r="AJ92">
            <v>9.5205061618947049</v>
          </cell>
          <cell r="AK92">
            <v>29.469907725225148</v>
          </cell>
          <cell r="AL92">
            <v>7.5483918710832238</v>
          </cell>
          <cell r="AM92">
            <v>6.0571614828574409</v>
          </cell>
          <cell r="AN92">
            <v>-19.755603758973706</v>
          </cell>
          <cell r="AO92">
            <v>8.6457073468011529</v>
          </cell>
          <cell r="AP92">
            <v>9.5109889289933562</v>
          </cell>
          <cell r="AQ92">
            <v>10.008221970552253</v>
          </cell>
          <cell r="AR92">
            <v>7.6650107049353302</v>
          </cell>
          <cell r="AS92">
            <v>6.4251007099159718</v>
          </cell>
          <cell r="AT92">
            <v>-16.176233051064205</v>
          </cell>
          <cell r="AU92">
            <v>7.831645083619712</v>
          </cell>
          <cell r="AV92">
            <v>8.8342996236892901</v>
          </cell>
          <cell r="AW92">
            <v>12.802604425559089</v>
          </cell>
          <cell r="AX92">
            <v>8.1589359954462584</v>
          </cell>
          <cell r="AY92">
            <v>9.1450208574840985</v>
          </cell>
          <cell r="AZ92">
            <v>12.085949229019606</v>
          </cell>
          <cell r="BA92">
            <v>8.0379994614837624</v>
          </cell>
          <cell r="BB92">
            <v>9.6697414613060513</v>
          </cell>
          <cell r="BC92">
            <v>20.300349703196918</v>
          </cell>
          <cell r="BD92">
            <v>7.8035615345915419</v>
          </cell>
          <cell r="BE92">
            <v>9.3274214165691678</v>
          </cell>
          <cell r="BF92">
            <v>19.527748646854086</v>
          </cell>
          <cell r="BG92">
            <v>8.0036710002170857</v>
          </cell>
          <cell r="BH92">
            <v>9.3879705972452694</v>
          </cell>
          <cell r="BI92">
            <v>17.295808348327125</v>
          </cell>
          <cell r="BJ92">
            <v>7.9119801793556608</v>
          </cell>
          <cell r="BK92">
            <v>9.1394585363565852</v>
          </cell>
          <cell r="BL92">
            <v>15.514173812059376</v>
          </cell>
          <cell r="BM92">
            <v>7.7437544928087103</v>
          </cell>
          <cell r="BN92">
            <v>7.2372756146004953</v>
          </cell>
          <cell r="BO92">
            <v>-6.5404821224453862</v>
          </cell>
        </row>
        <row r="93">
          <cell r="B93">
            <v>88</v>
          </cell>
          <cell r="C93" t="str">
            <v>Hauling</v>
          </cell>
          <cell r="D93" t="str">
            <v>KTON</v>
          </cell>
          <cell r="E93">
            <v>159.58000000000001</v>
          </cell>
          <cell r="F93">
            <v>75.611220000000003</v>
          </cell>
          <cell r="G93">
            <v>-52.618611354806369</v>
          </cell>
          <cell r="H93">
            <v>165.64</v>
          </cell>
          <cell r="I93">
            <v>99.317939999999993</v>
          </cell>
          <cell r="J93">
            <v>-40.039881671093937</v>
          </cell>
          <cell r="K93">
            <v>165.64</v>
          </cell>
          <cell r="L93">
            <v>146.51202000000001</v>
          </cell>
          <cell r="M93">
            <v>-11.547923206954829</v>
          </cell>
          <cell r="N93">
            <v>490.86</v>
          </cell>
          <cell r="O93">
            <v>321.44118000000003</v>
          </cell>
          <cell r="P93">
            <v>-34.514692580369143</v>
          </cell>
          <cell r="Q93">
            <v>166.65000000000003</v>
          </cell>
          <cell r="R93">
            <v>85.98248000000001</v>
          </cell>
          <cell r="S93">
            <v>-48.405352535253535</v>
          </cell>
          <cell r="T93">
            <v>170.69</v>
          </cell>
          <cell r="U93">
            <v>228.96594000000002</v>
          </cell>
          <cell r="V93">
            <v>34.141390825473096</v>
          </cell>
          <cell r="W93">
            <v>170.69</v>
          </cell>
          <cell r="X93">
            <v>243.02358000000001</v>
          </cell>
          <cell r="Y93">
            <v>42.377163278458028</v>
          </cell>
          <cell r="Z93">
            <v>508.03000000000003</v>
          </cell>
          <cell r="AA93">
            <v>557.97200000000009</v>
          </cell>
          <cell r="AB93">
            <v>9.8305218195775961</v>
          </cell>
          <cell r="AC93">
            <v>998.8900000000001</v>
          </cell>
          <cell r="AD93">
            <v>879.41318000000012</v>
          </cell>
          <cell r="AE93">
            <v>-11.960958664117166</v>
          </cell>
          <cell r="AF93">
            <v>176.75</v>
          </cell>
          <cell r="AG93">
            <v>193.68382</v>
          </cell>
          <cell r="AH93">
            <v>9.5806619519094749</v>
          </cell>
          <cell r="AI93">
            <v>176.75</v>
          </cell>
          <cell r="AJ93">
            <v>160.77439999999996</v>
          </cell>
          <cell r="AK93">
            <v>-9.0385289957567423</v>
          </cell>
          <cell r="AL93">
            <v>1352.39</v>
          </cell>
          <cell r="AM93">
            <v>1233.8714000000002</v>
          </cell>
          <cell r="AN93">
            <v>-8.7636406657842691</v>
          </cell>
          <cell r="AO93">
            <v>176.75</v>
          </cell>
          <cell r="AP93">
            <v>206.04000000000002</v>
          </cell>
          <cell r="AQ93">
            <v>16.571428571428584</v>
          </cell>
          <cell r="AR93">
            <v>1529.14</v>
          </cell>
          <cell r="AS93">
            <v>1439.9114000000002</v>
          </cell>
          <cell r="AT93">
            <v>-5.8352145650496299</v>
          </cell>
          <cell r="AU93">
            <v>530.25</v>
          </cell>
          <cell r="AV93">
            <v>560.49821999999995</v>
          </cell>
          <cell r="AW93">
            <v>5.7045205091937667</v>
          </cell>
          <cell r="AX93">
            <v>177.76</v>
          </cell>
          <cell r="AY93">
            <v>192.91000000000003</v>
          </cell>
          <cell r="AZ93">
            <v>8.5227272727272929</v>
          </cell>
          <cell r="BA93">
            <v>177.76</v>
          </cell>
          <cell r="BB93">
            <v>193.92000000000002</v>
          </cell>
          <cell r="BC93">
            <v>9.0909090909091042</v>
          </cell>
          <cell r="BD93">
            <v>177.76000000000002</v>
          </cell>
          <cell r="BE93">
            <v>193.92</v>
          </cell>
          <cell r="BF93">
            <v>9.0909090909090722</v>
          </cell>
          <cell r="BG93">
            <v>533.28</v>
          </cell>
          <cell r="BH93">
            <v>580.75</v>
          </cell>
          <cell r="BI93">
            <v>8.9015151515151576</v>
          </cell>
          <cell r="BJ93">
            <v>1063.53</v>
          </cell>
          <cell r="BK93">
            <v>1141.2482199999999</v>
          </cell>
          <cell r="BL93">
            <v>7.3075719537765718</v>
          </cell>
          <cell r="BM93">
            <v>2062.42</v>
          </cell>
          <cell r="BN93">
            <v>2020.6614000000004</v>
          </cell>
          <cell r="BO93">
            <v>-2.0247379292287535</v>
          </cell>
        </row>
        <row r="94">
          <cell r="B94">
            <v>89</v>
          </cell>
          <cell r="C94" t="str">
            <v>ROM stock</v>
          </cell>
          <cell r="D94" t="str">
            <v>KTON</v>
          </cell>
          <cell r="E94">
            <v>48.989412852702856</v>
          </cell>
          <cell r="F94">
            <v>386.90851788088185</v>
          </cell>
          <cell r="G94">
            <v>689.77986334354534</v>
          </cell>
          <cell r="H94">
            <v>47.921737433093568</v>
          </cell>
          <cell r="I94">
            <v>436.47039519784778</v>
          </cell>
          <cell r="J94">
            <v>810.7983528502707</v>
          </cell>
          <cell r="K94">
            <v>50.474747845191274</v>
          </cell>
          <cell r="L94">
            <v>433.42674949075325</v>
          </cell>
          <cell r="M94">
            <v>758.7001777999883</v>
          </cell>
          <cell r="N94">
            <v>50.474747845191274</v>
          </cell>
          <cell r="O94">
            <v>433.42674949075325</v>
          </cell>
          <cell r="P94">
            <v>758.7001777999883</v>
          </cell>
          <cell r="Q94">
            <v>63.98043718108184</v>
          </cell>
          <cell r="R94">
            <v>505.46634595316419</v>
          </cell>
          <cell r="S94">
            <v>690.03265407918127</v>
          </cell>
          <cell r="T94">
            <v>83.169016509055126</v>
          </cell>
          <cell r="U94">
            <v>465.41419100163228</v>
          </cell>
          <cell r="V94">
            <v>459.60045042850749</v>
          </cell>
          <cell r="W94">
            <v>131.25716658577258</v>
          </cell>
          <cell r="X94">
            <v>409.30957612384259</v>
          </cell>
          <cell r="Y94">
            <v>211.8378879955261</v>
          </cell>
          <cell r="Z94">
            <v>131.25716658577258</v>
          </cell>
          <cell r="AA94">
            <v>409.30957612384259</v>
          </cell>
          <cell r="AB94">
            <v>211.8378879955261</v>
          </cell>
          <cell r="AC94">
            <v>131.25716658577258</v>
          </cell>
          <cell r="AD94">
            <v>409.30957612384259</v>
          </cell>
          <cell r="AE94">
            <v>211.8378879955261</v>
          </cell>
          <cell r="AF94">
            <v>159.14223816497702</v>
          </cell>
          <cell r="AG94">
            <v>372.19979704472382</v>
          </cell>
          <cell r="AH94">
            <v>133.87869954353522</v>
          </cell>
          <cell r="AI94">
            <v>169.20254948829805</v>
          </cell>
          <cell r="AJ94">
            <v>367.31032671471996</v>
          </cell>
          <cell r="AK94">
            <v>117.08321052226398</v>
          </cell>
          <cell r="AL94">
            <v>169.20254948829805</v>
          </cell>
          <cell r="AM94">
            <v>367.31032671471996</v>
          </cell>
          <cell r="AN94">
            <v>117.08321052226398</v>
          </cell>
          <cell r="AO94">
            <v>165.86549349112101</v>
          </cell>
          <cell r="AP94">
            <v>315.92809408422795</v>
          </cell>
          <cell r="AQ94">
            <v>90.472465028502128</v>
          </cell>
          <cell r="AR94">
            <v>165.86549349112101</v>
          </cell>
          <cell r="AS94">
            <v>315.92809408422795</v>
          </cell>
          <cell r="AT94">
            <v>90.472465028502128</v>
          </cell>
          <cell r="AU94">
            <v>165.86549349112101</v>
          </cell>
          <cell r="AV94">
            <v>315.92809408422795</v>
          </cell>
          <cell r="AW94">
            <v>90.472465028502128</v>
          </cell>
          <cell r="AX94">
            <v>159.43391883229049</v>
          </cell>
          <cell r="AY94">
            <v>293.28312200105518</v>
          </cell>
          <cell r="AZ94">
            <v>83.952777520046709</v>
          </cell>
          <cell r="BA94">
            <v>143.85149700764921</v>
          </cell>
          <cell r="BB94">
            <v>287.05775972951449</v>
          </cell>
          <cell r="BC94">
            <v>99.551458066682727</v>
          </cell>
          <cell r="BD94">
            <v>127.07255208869424</v>
          </cell>
          <cell r="BE94">
            <v>283.41343151990446</v>
          </cell>
          <cell r="BF94">
            <v>123.03276896657214</v>
          </cell>
          <cell r="BG94">
            <v>127.07255208869424</v>
          </cell>
          <cell r="BH94">
            <v>283.41343151990446</v>
          </cell>
          <cell r="BI94">
            <v>123.03276896657214</v>
          </cell>
          <cell r="BJ94">
            <v>127.07255208869424</v>
          </cell>
          <cell r="BK94">
            <v>283.41343151990446</v>
          </cell>
          <cell r="BL94">
            <v>123.03276896657214</v>
          </cell>
          <cell r="BM94">
            <v>127.07255208869424</v>
          </cell>
          <cell r="BN94">
            <v>283.41343151990446</v>
          </cell>
          <cell r="BO94">
            <v>123.03276896657214</v>
          </cell>
        </row>
        <row r="95">
          <cell r="B95">
            <v>90</v>
          </cell>
          <cell r="C95" t="str">
            <v>F/C stock</v>
          </cell>
          <cell r="D95" t="str">
            <v>KTON</v>
          </cell>
          <cell r="E95">
            <v>7.88</v>
          </cell>
          <cell r="F95">
            <v>50.346682168500003</v>
          </cell>
          <cell r="G95">
            <v>538.91728640228428</v>
          </cell>
          <cell r="H95">
            <v>11.701799999999995</v>
          </cell>
          <cell r="I95">
            <v>23.884876999999996</v>
          </cell>
          <cell r="J95">
            <v>104.11284588695761</v>
          </cell>
          <cell r="K95">
            <v>15.466272999999992</v>
          </cell>
          <cell r="L95">
            <v>2.6495190000000002</v>
          </cell>
          <cell r="M95">
            <v>-82.869053197237619</v>
          </cell>
          <cell r="N95">
            <v>15.466272999999992</v>
          </cell>
          <cell r="O95">
            <v>2.6495190000000002</v>
          </cell>
          <cell r="P95">
            <v>-82.869053197237619</v>
          </cell>
          <cell r="Q95">
            <v>12.279278905000002</v>
          </cell>
          <cell r="R95">
            <v>20.11711568685427</v>
          </cell>
          <cell r="S95">
            <v>63.829780579890382</v>
          </cell>
          <cell r="T95">
            <v>5.2000897214250124</v>
          </cell>
          <cell r="U95">
            <v>56.397192281055887</v>
          </cell>
          <cell r="V95">
            <v>984.54267719059703</v>
          </cell>
          <cell r="W95">
            <v>11.524588375603626</v>
          </cell>
          <cell r="X95">
            <v>84.291838807891907</v>
          </cell>
          <cell r="Y95">
            <v>631.40867214250443</v>
          </cell>
          <cell r="Z95">
            <v>11.524588375603626</v>
          </cell>
          <cell r="AA95">
            <v>84.291838807891907</v>
          </cell>
          <cell r="AB95">
            <v>631.40867214250443</v>
          </cell>
          <cell r="AC95">
            <v>11.524588375603626</v>
          </cell>
          <cell r="AD95">
            <v>84.291838807891907</v>
          </cell>
          <cell r="AE95">
            <v>631.40867214250443</v>
          </cell>
          <cell r="AF95">
            <v>23.664219549969573</v>
          </cell>
          <cell r="AG95">
            <v>89.212985290228289</v>
          </cell>
          <cell r="AH95">
            <v>276.99525691876448</v>
          </cell>
          <cell r="AI95">
            <v>35.621756256720026</v>
          </cell>
          <cell r="AJ95">
            <v>41.081341679915148</v>
          </cell>
          <cell r="AK95">
            <v>15.326547584708642</v>
          </cell>
          <cell r="AL95">
            <v>35.621756256720026</v>
          </cell>
          <cell r="AM95">
            <v>41.081341679915148</v>
          </cell>
          <cell r="AN95">
            <v>15.326547584708642</v>
          </cell>
          <cell r="AO95">
            <v>47.399929912869233</v>
          </cell>
          <cell r="AP95">
            <v>63.081341679915148</v>
          </cell>
          <cell r="AQ95">
            <v>33.083196105714833</v>
          </cell>
          <cell r="AR95">
            <v>47.399929912869233</v>
          </cell>
          <cell r="AS95">
            <v>63.081341679915148</v>
          </cell>
          <cell r="AT95">
            <v>33.083196105714833</v>
          </cell>
          <cell r="AU95">
            <v>47.399929912869233</v>
          </cell>
          <cell r="AV95">
            <v>63.081341679915148</v>
          </cell>
          <cell r="AW95">
            <v>33.083196105714833</v>
          </cell>
          <cell r="AX95">
            <v>46.688930964176187</v>
          </cell>
          <cell r="AY95">
            <v>72.081341679915155</v>
          </cell>
          <cell r="AZ95">
            <v>54.386361373795935</v>
          </cell>
          <cell r="BA95">
            <v>45.98859699971355</v>
          </cell>
          <cell r="BB95">
            <v>56.081341679915155</v>
          </cell>
          <cell r="BC95">
            <v>21.946189574481842</v>
          </cell>
          <cell r="BD95">
            <v>45.298768044717832</v>
          </cell>
          <cell r="BE95">
            <v>48.081341679915148</v>
          </cell>
          <cell r="BF95">
            <v>6.1427137101177403</v>
          </cell>
          <cell r="BG95">
            <v>45.298768044717832</v>
          </cell>
          <cell r="BH95">
            <v>48.081341679915148</v>
          </cell>
          <cell r="BI95">
            <v>6.1427137101177403</v>
          </cell>
          <cell r="BJ95">
            <v>45.298768044717832</v>
          </cell>
          <cell r="BK95">
            <v>48.081341679915148</v>
          </cell>
          <cell r="BL95">
            <v>6.1427137101177403</v>
          </cell>
          <cell r="BM95">
            <v>45.298768044717832</v>
          </cell>
          <cell r="BN95">
            <v>48.081341679915148</v>
          </cell>
          <cell r="BO95">
            <v>6.1427137101177403</v>
          </cell>
        </row>
        <row r="96">
          <cell r="B96">
            <v>91</v>
          </cell>
          <cell r="C96" t="str">
            <v>Coal Barging</v>
          </cell>
          <cell r="D96" t="str">
            <v>KTON</v>
          </cell>
          <cell r="E96">
            <v>160</v>
          </cell>
          <cell r="F96">
            <v>61.496301000000003</v>
          </cell>
          <cell r="G96">
            <v>-61.564811875000004</v>
          </cell>
          <cell r="H96">
            <v>160</v>
          </cell>
          <cell r="I96">
            <v>127.21962300000001</v>
          </cell>
          <cell r="J96">
            <v>-20.487735624999992</v>
          </cell>
          <cell r="K96">
            <v>160</v>
          </cell>
          <cell r="L96">
            <v>177.85711600000002</v>
          </cell>
          <cell r="M96">
            <v>11.160697500000012</v>
          </cell>
          <cell r="N96">
            <v>480</v>
          </cell>
          <cell r="O96">
            <v>366.57304000000005</v>
          </cell>
          <cell r="P96">
            <v>-23.630616666666658</v>
          </cell>
          <cell r="Q96">
            <v>168</v>
          </cell>
          <cell r="R96">
            <v>73.038807000000006</v>
          </cell>
          <cell r="S96">
            <v>-56.524519642857143</v>
          </cell>
          <cell r="T96">
            <v>176</v>
          </cell>
          <cell r="U96">
            <v>188.83357899999999</v>
          </cell>
          <cell r="V96">
            <v>7.2918062499999925</v>
          </cell>
          <cell r="W96">
            <v>162.5</v>
          </cell>
          <cell r="X96">
            <v>217.08544700000002</v>
          </cell>
          <cell r="Y96">
            <v>33.591044307692322</v>
          </cell>
          <cell r="Z96">
            <v>506.5</v>
          </cell>
          <cell r="AA96">
            <v>478.95783300000005</v>
          </cell>
          <cell r="AB96">
            <v>-5.4377427443237805</v>
          </cell>
          <cell r="AC96">
            <v>986.5</v>
          </cell>
          <cell r="AD96">
            <v>845.53087300000016</v>
          </cell>
          <cell r="AE96">
            <v>-14.289825342118586</v>
          </cell>
          <cell r="AF96">
            <v>162.5</v>
          </cell>
          <cell r="AG96">
            <v>197.79588900000002</v>
          </cell>
          <cell r="AH96">
            <v>21.72054707692309</v>
          </cell>
          <cell r="AI96">
            <v>162.5</v>
          </cell>
          <cell r="AJ96">
            <v>213.9203</v>
          </cell>
          <cell r="AK96">
            <v>31.643261538461537</v>
          </cell>
          <cell r="AL96">
            <v>1311.5</v>
          </cell>
          <cell r="AM96">
            <v>1257.2470620000001</v>
          </cell>
          <cell r="AN96">
            <v>-4.1367089592070041</v>
          </cell>
          <cell r="AO96">
            <v>162.5</v>
          </cell>
          <cell r="AP96">
            <v>182</v>
          </cell>
          <cell r="AQ96">
            <v>12</v>
          </cell>
          <cell r="AR96">
            <v>1474</v>
          </cell>
          <cell r="AS96">
            <v>1439.2470620000001</v>
          </cell>
          <cell r="AT96">
            <v>-2.3577298507462587</v>
          </cell>
          <cell r="AU96">
            <v>487.5</v>
          </cell>
          <cell r="AV96">
            <v>593.71618899999999</v>
          </cell>
          <cell r="AW96">
            <v>21.787936205128204</v>
          </cell>
          <cell r="AX96">
            <v>176</v>
          </cell>
          <cell r="AY96">
            <v>182</v>
          </cell>
          <cell r="AZ96">
            <v>3.4090909090909087</v>
          </cell>
          <cell r="BA96">
            <v>176</v>
          </cell>
          <cell r="BB96">
            <v>208</v>
          </cell>
          <cell r="BC96">
            <v>18.181818181818183</v>
          </cell>
          <cell r="BD96">
            <v>176</v>
          </cell>
          <cell r="BE96">
            <v>200</v>
          </cell>
          <cell r="BF96">
            <v>13.636363636363635</v>
          </cell>
          <cell r="BG96">
            <v>528</v>
          </cell>
          <cell r="BH96">
            <v>590</v>
          </cell>
          <cell r="BI96">
            <v>11.742424242424242</v>
          </cell>
          <cell r="BJ96">
            <v>1015.5</v>
          </cell>
          <cell r="BK96">
            <v>1183.716189</v>
          </cell>
          <cell r="BL96">
            <v>16.5648635155096</v>
          </cell>
          <cell r="BM96">
            <v>2002</v>
          </cell>
          <cell r="BN96">
            <v>2029.2470620000001</v>
          </cell>
          <cell r="BO96">
            <v>1.360992107892115</v>
          </cell>
        </row>
        <row r="97">
          <cell r="B97">
            <v>92</v>
          </cell>
          <cell r="C97" t="str">
            <v>Coal Sales</v>
          </cell>
          <cell r="D97" t="str">
            <v>KTON</v>
          </cell>
          <cell r="E97">
            <v>157.9</v>
          </cell>
          <cell r="F97">
            <v>68.25</v>
          </cell>
          <cell r="G97">
            <v>-56.776440785307159</v>
          </cell>
          <cell r="H97">
            <v>158</v>
          </cell>
          <cell r="I97">
            <v>116.55200000000001</v>
          </cell>
          <cell r="J97">
            <v>-26.232911392405061</v>
          </cell>
          <cell r="K97">
            <v>151.19999999999999</v>
          </cell>
          <cell r="L97">
            <v>159.85567100000003</v>
          </cell>
          <cell r="M97">
            <v>5.7246501322751593</v>
          </cell>
          <cell r="N97">
            <v>467.09999999999997</v>
          </cell>
          <cell r="O97">
            <v>344.65767100000005</v>
          </cell>
          <cell r="P97">
            <v>-26.213301006208507</v>
          </cell>
          <cell r="Q97">
            <v>237.2</v>
          </cell>
          <cell r="R97">
            <v>94.436388000000008</v>
          </cell>
          <cell r="S97">
            <v>-60.187020236087676</v>
          </cell>
          <cell r="T97">
            <v>211</v>
          </cell>
          <cell r="U97">
            <v>173.746848</v>
          </cell>
          <cell r="V97">
            <v>-17.655522274881516</v>
          </cell>
          <cell r="W97">
            <v>125.5</v>
          </cell>
          <cell r="X97">
            <v>198.46164700000003</v>
          </cell>
          <cell r="Y97">
            <v>58.136770517928305</v>
          </cell>
          <cell r="Z97">
            <v>573.70000000000005</v>
          </cell>
          <cell r="AA97">
            <v>466.64488300000005</v>
          </cell>
          <cell r="AB97">
            <v>-18.660470106327345</v>
          </cell>
          <cell r="AC97">
            <v>1040.8</v>
          </cell>
          <cell r="AD97">
            <v>811.3025540000001</v>
          </cell>
          <cell r="AE97">
            <v>-22.05010049961567</v>
          </cell>
          <cell r="AF97">
            <v>140.5</v>
          </cell>
          <cell r="AG97">
            <v>229.69670400000001</v>
          </cell>
          <cell r="AH97">
            <v>63.48519857651246</v>
          </cell>
          <cell r="AI97">
            <v>152.5</v>
          </cell>
          <cell r="AJ97">
            <v>229.64494300000001</v>
          </cell>
          <cell r="AK97">
            <v>50.586847868852466</v>
          </cell>
          <cell r="AL97">
            <v>1333.8</v>
          </cell>
          <cell r="AM97">
            <v>1270.6442010000001</v>
          </cell>
          <cell r="AN97">
            <v>-4.7350276653171308</v>
          </cell>
          <cell r="AO97">
            <v>155.5</v>
          </cell>
          <cell r="AP97">
            <v>187</v>
          </cell>
          <cell r="AQ97">
            <v>20.257234726688104</v>
          </cell>
          <cell r="AR97">
            <v>1489.3</v>
          </cell>
          <cell r="AS97">
            <v>1457.6442010000001</v>
          </cell>
          <cell r="AT97">
            <v>-2.1255488484522855</v>
          </cell>
          <cell r="AU97">
            <v>448.5</v>
          </cell>
          <cell r="AV97">
            <v>646.34164699999997</v>
          </cell>
          <cell r="AW97">
            <v>44.11184994425863</v>
          </cell>
          <cell r="AX97">
            <v>146.5</v>
          </cell>
          <cell r="AY97">
            <v>203.7</v>
          </cell>
          <cell r="AZ97">
            <v>39.044368600682589</v>
          </cell>
          <cell r="BA97">
            <v>146.5</v>
          </cell>
          <cell r="BB97">
            <v>170.5</v>
          </cell>
          <cell r="BC97">
            <v>16.382252559726961</v>
          </cell>
          <cell r="BD97">
            <v>115.5</v>
          </cell>
          <cell r="BE97">
            <v>198</v>
          </cell>
          <cell r="BF97">
            <v>71.428571428571431</v>
          </cell>
          <cell r="BG97">
            <v>408.5</v>
          </cell>
          <cell r="BH97">
            <v>572.20000000000005</v>
          </cell>
          <cell r="BI97">
            <v>40.07343941248471</v>
          </cell>
          <cell r="BJ97">
            <v>857</v>
          </cell>
          <cell r="BK97">
            <v>1218.541647</v>
          </cell>
          <cell r="BL97">
            <v>42.186889964994165</v>
          </cell>
          <cell r="BM97">
            <v>1897.8</v>
          </cell>
          <cell r="BN97">
            <v>2029.8442010000001</v>
          </cell>
          <cell r="BO97">
            <v>6.9577511328907242</v>
          </cell>
        </row>
        <row r="98">
          <cell r="B98">
            <v>93</v>
          </cell>
        </row>
        <row r="99">
          <cell r="B99">
            <v>94</v>
          </cell>
          <cell r="C99" t="str">
            <v>JORONG MINE</v>
          </cell>
          <cell r="E99" t="str">
            <v>JANUARY</v>
          </cell>
          <cell r="H99" t="str">
            <v>FEBRUARY</v>
          </cell>
          <cell r="K99" t="str">
            <v>MARCH</v>
          </cell>
          <cell r="N99" t="str">
            <v>Q1</v>
          </cell>
          <cell r="Q99" t="str">
            <v>APRIL</v>
          </cell>
          <cell r="T99" t="str">
            <v>MAY</v>
          </cell>
          <cell r="W99" t="str">
            <v>JUNE</v>
          </cell>
          <cell r="Z99" t="str">
            <v>Q2</v>
          </cell>
          <cell r="AC99" t="str">
            <v>1st HALF</v>
          </cell>
          <cell r="AF99" t="str">
            <v>JULY</v>
          </cell>
          <cell r="AI99" t="str">
            <v>AUG</v>
          </cell>
          <cell r="AL99" t="str">
            <v>Jan-Aug</v>
          </cell>
          <cell r="AO99" t="str">
            <v>SEP</v>
          </cell>
          <cell r="AR99" t="str">
            <v>Jan-Sep</v>
          </cell>
          <cell r="AU99" t="str">
            <v>Q3</v>
          </cell>
          <cell r="AX99" t="str">
            <v>OCTOBER</v>
          </cell>
          <cell r="BA99" t="str">
            <v>NOVEMBER</v>
          </cell>
          <cell r="BD99" t="str">
            <v>DECEMBER</v>
          </cell>
          <cell r="BG99" t="str">
            <v>Q4</v>
          </cell>
          <cell r="BJ99" t="str">
            <v>2nd HALF</v>
          </cell>
          <cell r="BM99" t="str">
            <v>YTD 2013</v>
          </cell>
        </row>
        <row r="100">
          <cell r="B100">
            <v>95</v>
          </cell>
          <cell r="E100" t="str">
            <v>Plan</v>
          </cell>
          <cell r="F100" t="str">
            <v>Actual</v>
          </cell>
          <cell r="G100" t="str">
            <v>% var</v>
          </cell>
          <cell r="H100" t="str">
            <v>Plan</v>
          </cell>
          <cell r="I100" t="str">
            <v>Actual</v>
          </cell>
          <cell r="J100" t="str">
            <v>% var</v>
          </cell>
          <cell r="K100" t="str">
            <v>Plan</v>
          </cell>
          <cell r="L100" t="str">
            <v>Actual</v>
          </cell>
          <cell r="M100" t="str">
            <v>% var</v>
          </cell>
          <cell r="N100" t="str">
            <v>Plan</v>
          </cell>
          <cell r="O100" t="str">
            <v>Actual</v>
          </cell>
          <cell r="P100" t="str">
            <v>% var</v>
          </cell>
          <cell r="Q100" t="str">
            <v>Plan</v>
          </cell>
          <cell r="R100" t="str">
            <v>Actual</v>
          </cell>
          <cell r="S100" t="str">
            <v>% var</v>
          </cell>
          <cell r="T100" t="str">
            <v>Plan</v>
          </cell>
          <cell r="U100" t="str">
            <v>Actual</v>
          </cell>
          <cell r="V100" t="str">
            <v>% var</v>
          </cell>
          <cell r="W100" t="str">
            <v>Plan</v>
          </cell>
          <cell r="X100" t="str">
            <v>Actual</v>
          </cell>
          <cell r="Y100" t="str">
            <v>% var</v>
          </cell>
          <cell r="Z100" t="str">
            <v>Plan</v>
          </cell>
          <cell r="AA100" t="str">
            <v>Actual</v>
          </cell>
          <cell r="AB100" t="str">
            <v>% var</v>
          </cell>
          <cell r="AC100" t="str">
            <v>Plan</v>
          </cell>
          <cell r="AD100" t="str">
            <v>Actual</v>
          </cell>
          <cell r="AE100" t="str">
            <v>% var</v>
          </cell>
          <cell r="AF100" t="str">
            <v>Plan</v>
          </cell>
          <cell r="AG100" t="str">
            <v>Actual</v>
          </cell>
          <cell r="AH100" t="str">
            <v>% var</v>
          </cell>
          <cell r="AI100" t="str">
            <v>Plan</v>
          </cell>
          <cell r="AJ100" t="str">
            <v>Actual</v>
          </cell>
          <cell r="AK100" t="str">
            <v>% var</v>
          </cell>
          <cell r="AL100" t="str">
            <v>Plan</v>
          </cell>
          <cell r="AM100" t="str">
            <v>Actual</v>
          </cell>
          <cell r="AN100" t="str">
            <v>% var</v>
          </cell>
          <cell r="AO100" t="str">
            <v>Plan</v>
          </cell>
          <cell r="AP100" t="str">
            <v>Est.</v>
          </cell>
          <cell r="AQ100" t="str">
            <v>% var</v>
          </cell>
          <cell r="AR100" t="str">
            <v>Plan</v>
          </cell>
          <cell r="AS100" t="str">
            <v>Est.</v>
          </cell>
          <cell r="AT100" t="str">
            <v>% var</v>
          </cell>
          <cell r="AU100" t="str">
            <v>Plan</v>
          </cell>
          <cell r="AV100" t="str">
            <v>Est.</v>
          </cell>
          <cell r="AW100" t="str">
            <v>% var</v>
          </cell>
          <cell r="AX100" t="str">
            <v>Plan</v>
          </cell>
          <cell r="AY100" t="str">
            <v>Est.</v>
          </cell>
          <cell r="AZ100" t="str">
            <v>% var</v>
          </cell>
          <cell r="BA100" t="str">
            <v>Plan</v>
          </cell>
          <cell r="BB100" t="str">
            <v>Est.</v>
          </cell>
          <cell r="BC100" t="str">
            <v>% var</v>
          </cell>
          <cell r="BD100" t="str">
            <v>Plan</v>
          </cell>
          <cell r="BE100" t="str">
            <v>Est.</v>
          </cell>
          <cell r="BF100" t="str">
            <v>% var</v>
          </cell>
          <cell r="BG100" t="str">
            <v>Plan</v>
          </cell>
          <cell r="BH100" t="str">
            <v>Est.</v>
          </cell>
          <cell r="BI100" t="str">
            <v>% var</v>
          </cell>
          <cell r="BJ100" t="str">
            <v>Plan</v>
          </cell>
          <cell r="BK100" t="str">
            <v>Est.</v>
          </cell>
          <cell r="BL100" t="str">
            <v>% var</v>
          </cell>
          <cell r="BM100" t="str">
            <v>Plan</v>
          </cell>
          <cell r="BN100" t="str">
            <v>Est.</v>
          </cell>
          <cell r="BO100" t="str">
            <v>% var</v>
          </cell>
        </row>
        <row r="101">
          <cell r="B101">
            <v>96</v>
          </cell>
          <cell r="C101" t="str">
            <v>OB Removal</v>
          </cell>
          <cell r="D101" t="str">
            <v>KBCM</v>
          </cell>
          <cell r="E101">
            <v>725</v>
          </cell>
          <cell r="F101">
            <v>636.83109899999999</v>
          </cell>
          <cell r="G101">
            <v>-12.161227724137932</v>
          </cell>
          <cell r="H101">
            <v>718</v>
          </cell>
          <cell r="I101">
            <v>569.53635999999995</v>
          </cell>
          <cell r="J101">
            <v>-20.677387186629534</v>
          </cell>
          <cell r="K101">
            <v>720</v>
          </cell>
          <cell r="L101">
            <v>792.54858439999998</v>
          </cell>
          <cell r="M101">
            <v>10.076192277777775</v>
          </cell>
          <cell r="N101">
            <v>2163</v>
          </cell>
          <cell r="O101">
            <v>1998.9160434</v>
          </cell>
          <cell r="P101">
            <v>-7.585943439667127</v>
          </cell>
          <cell r="Q101">
            <v>716</v>
          </cell>
          <cell r="R101">
            <v>803.25999999999965</v>
          </cell>
          <cell r="S101">
            <v>12.187150837988778</v>
          </cell>
          <cell r="T101">
            <v>819</v>
          </cell>
          <cell r="U101">
            <v>867.46481399999993</v>
          </cell>
          <cell r="V101">
            <v>5.9175597069596986</v>
          </cell>
          <cell r="W101">
            <v>910</v>
          </cell>
          <cell r="X101">
            <v>840.29400325358858</v>
          </cell>
          <cell r="Y101">
            <v>-7.6599996424627932</v>
          </cell>
          <cell r="Z101">
            <v>2445</v>
          </cell>
          <cell r="AA101">
            <v>2511.0188172535882</v>
          </cell>
          <cell r="AB101">
            <v>2.7001561248911314</v>
          </cell>
          <cell r="AC101">
            <v>4608</v>
          </cell>
          <cell r="AD101">
            <v>4509.9348606535877</v>
          </cell>
          <cell r="AE101">
            <v>-2.1281497253995711</v>
          </cell>
          <cell r="AF101">
            <v>917</v>
          </cell>
          <cell r="AG101">
            <v>445.56400000000002</v>
          </cell>
          <cell r="AH101">
            <v>-51.41068702290076</v>
          </cell>
          <cell r="AI101">
            <v>928</v>
          </cell>
          <cell r="AJ101">
            <v>853.6690000000001</v>
          </cell>
          <cell r="AK101">
            <v>-8.0098060344827484</v>
          </cell>
          <cell r="AL101">
            <v>6453</v>
          </cell>
          <cell r="AM101">
            <v>5809.1678606535888</v>
          </cell>
          <cell r="AN101">
            <v>-9.9772530504635242</v>
          </cell>
          <cell r="AO101">
            <v>940</v>
          </cell>
          <cell r="AP101">
            <v>1115.2976850000007</v>
          </cell>
          <cell r="AQ101">
            <v>18.648689893617092</v>
          </cell>
          <cell r="AR101">
            <v>7393</v>
          </cell>
          <cell r="AS101">
            <v>6924.4655456535893</v>
          </cell>
          <cell r="AT101">
            <v>-6.3375416521900538</v>
          </cell>
          <cell r="AU101">
            <v>2785</v>
          </cell>
          <cell r="AV101">
            <v>2414.5306850000006</v>
          </cell>
          <cell r="AW101">
            <v>-13.302309335727086</v>
          </cell>
          <cell r="AX101">
            <v>951</v>
          </cell>
          <cell r="AY101">
            <v>1120</v>
          </cell>
          <cell r="AZ101">
            <v>17.770767613038906</v>
          </cell>
          <cell r="BA101">
            <v>940</v>
          </cell>
          <cell r="BB101">
            <v>1135</v>
          </cell>
          <cell r="BC101">
            <v>20.74468085106383</v>
          </cell>
          <cell r="BD101">
            <v>930.54445299999975</v>
          </cell>
          <cell r="BE101">
            <v>1134</v>
          </cell>
          <cell r="BF101">
            <v>21.864140540957081</v>
          </cell>
          <cell r="BG101">
            <v>2821.5444529999995</v>
          </cell>
          <cell r="BH101">
            <v>3389</v>
          </cell>
          <cell r="BI101">
            <v>20.111522481832775</v>
          </cell>
          <cell r="BJ101">
            <v>5606.5444529999995</v>
          </cell>
          <cell r="BK101">
            <v>5803.5306850000006</v>
          </cell>
          <cell r="BL101">
            <v>3.5135052196829717</v>
          </cell>
          <cell r="BM101">
            <v>10214.544453</v>
          </cell>
          <cell r="BN101">
            <v>10313.465545653589</v>
          </cell>
          <cell r="BO101">
            <v>0.96843371829994673</v>
          </cell>
        </row>
        <row r="102">
          <cell r="B102">
            <v>97</v>
          </cell>
          <cell r="C102" t="str">
            <v>ROM Production</v>
          </cell>
          <cell r="D102" t="str">
            <v>KTON</v>
          </cell>
          <cell r="E102">
            <v>76.5</v>
          </cell>
          <cell r="F102">
            <v>104.9909</v>
          </cell>
          <cell r="G102">
            <v>37.243006535947707</v>
          </cell>
          <cell r="H102">
            <v>84.5</v>
          </cell>
          <cell r="I102">
            <v>92.122690000000006</v>
          </cell>
          <cell r="J102">
            <v>9.0209349112426107</v>
          </cell>
          <cell r="K102">
            <v>90</v>
          </cell>
          <cell r="L102">
            <v>102.72117</v>
          </cell>
          <cell r="M102">
            <v>14.134633333333335</v>
          </cell>
          <cell r="N102">
            <v>251</v>
          </cell>
          <cell r="O102">
            <v>299.83475999999996</v>
          </cell>
          <cell r="P102">
            <v>19.456079681274886</v>
          </cell>
          <cell r="Q102">
            <v>91</v>
          </cell>
          <cell r="R102">
            <v>109.07467999999999</v>
          </cell>
          <cell r="S102">
            <v>19.862285714285697</v>
          </cell>
          <cell r="T102">
            <v>97</v>
          </cell>
          <cell r="U102">
            <v>128.05450000000002</v>
          </cell>
          <cell r="V102">
            <v>32.01494845360827</v>
          </cell>
          <cell r="W102">
            <v>98</v>
          </cell>
          <cell r="X102">
            <v>117.28230000000001</v>
          </cell>
          <cell r="Y102">
            <v>19.675816326530619</v>
          </cell>
          <cell r="Z102">
            <v>286</v>
          </cell>
          <cell r="AA102">
            <v>354.41148000000004</v>
          </cell>
          <cell r="AB102">
            <v>23.920097902097918</v>
          </cell>
          <cell r="AC102">
            <v>537</v>
          </cell>
          <cell r="AD102">
            <v>654.24623999999994</v>
          </cell>
          <cell r="AE102">
            <v>21.833564245810045</v>
          </cell>
          <cell r="AF102">
            <v>110</v>
          </cell>
          <cell r="AG102">
            <v>86.449640000000002</v>
          </cell>
          <cell r="AH102">
            <v>-21.409418181818179</v>
          </cell>
          <cell r="AI102">
            <v>115</v>
          </cell>
          <cell r="AJ102">
            <v>95.208780000000004</v>
          </cell>
          <cell r="AK102">
            <v>-17.209756521739127</v>
          </cell>
          <cell r="AL102">
            <v>762</v>
          </cell>
          <cell r="AM102">
            <v>835.90466000000004</v>
          </cell>
          <cell r="AN102">
            <v>9.6987742782152271</v>
          </cell>
          <cell r="AO102">
            <v>125</v>
          </cell>
          <cell r="AP102">
            <v>110</v>
          </cell>
          <cell r="AQ102">
            <v>-12</v>
          </cell>
          <cell r="AR102">
            <v>887</v>
          </cell>
          <cell r="AS102">
            <v>945.90466000000004</v>
          </cell>
          <cell r="AT102">
            <v>6.6408861330326987</v>
          </cell>
          <cell r="AU102">
            <v>350</v>
          </cell>
          <cell r="AV102">
            <v>291.65841999999998</v>
          </cell>
          <cell r="AW102">
            <v>-16.669022857142863</v>
          </cell>
          <cell r="AX102">
            <v>130</v>
          </cell>
          <cell r="AY102">
            <v>110</v>
          </cell>
          <cell r="AZ102">
            <v>-15.384615384615385</v>
          </cell>
          <cell r="BA102">
            <v>133</v>
          </cell>
          <cell r="BB102">
            <v>120</v>
          </cell>
          <cell r="BC102">
            <v>-9.7744360902255636</v>
          </cell>
          <cell r="BD102">
            <v>134.00493</v>
          </cell>
          <cell r="BE102">
            <v>120</v>
          </cell>
          <cell r="BF102">
            <v>-10.451055793245818</v>
          </cell>
          <cell r="BG102">
            <v>397.00493</v>
          </cell>
          <cell r="BH102">
            <v>350</v>
          </cell>
          <cell r="BI102">
            <v>-11.839885716280651</v>
          </cell>
          <cell r="BJ102">
            <v>747.00493000000006</v>
          </cell>
          <cell r="BK102">
            <v>641.65841999999998</v>
          </cell>
          <cell r="BL102">
            <v>-14.102518707607468</v>
          </cell>
          <cell r="BM102">
            <v>1284.0049300000001</v>
          </cell>
          <cell r="BN102">
            <v>1295.9046600000001</v>
          </cell>
          <cell r="BO102">
            <v>0.92676669084129537</v>
          </cell>
        </row>
        <row r="103">
          <cell r="B103">
            <v>98</v>
          </cell>
          <cell r="C103" t="str">
            <v>F/C Production</v>
          </cell>
          <cell r="D103" t="str">
            <v>KTON</v>
          </cell>
          <cell r="E103">
            <v>80</v>
          </cell>
          <cell r="F103">
            <v>111.69956000000005</v>
          </cell>
          <cell r="G103">
            <v>39.62445000000006</v>
          </cell>
          <cell r="H103">
            <v>80</v>
          </cell>
          <cell r="I103">
            <v>94.92259</v>
          </cell>
          <cell r="J103">
            <v>18.653237499999999</v>
          </cell>
          <cell r="K103">
            <v>80</v>
          </cell>
          <cell r="L103">
            <v>92.801400000000001</v>
          </cell>
          <cell r="M103">
            <v>16.001750000000001</v>
          </cell>
          <cell r="N103">
            <v>240</v>
          </cell>
          <cell r="O103">
            <v>299.42355000000003</v>
          </cell>
          <cell r="P103">
            <v>24.759812500000013</v>
          </cell>
          <cell r="Q103">
            <v>90</v>
          </cell>
          <cell r="R103">
            <v>106.90318000000001</v>
          </cell>
          <cell r="S103">
            <v>18.781311111111119</v>
          </cell>
          <cell r="T103">
            <v>90</v>
          </cell>
          <cell r="U103">
            <v>62.370830000000019</v>
          </cell>
          <cell r="V103">
            <v>-30.699077777777756</v>
          </cell>
          <cell r="W103">
            <v>100</v>
          </cell>
          <cell r="X103">
            <v>130.64894000000001</v>
          </cell>
          <cell r="Y103">
            <v>30.648940000000007</v>
          </cell>
          <cell r="Z103">
            <v>280</v>
          </cell>
          <cell r="AA103">
            <v>299.92295000000001</v>
          </cell>
          <cell r="AB103">
            <v>7.115339285714291</v>
          </cell>
          <cell r="AC103">
            <v>520</v>
          </cell>
          <cell r="AD103">
            <v>599.34650000000011</v>
          </cell>
          <cell r="AE103">
            <v>15.258942307692328</v>
          </cell>
          <cell r="AF103">
            <v>110</v>
          </cell>
          <cell r="AG103">
            <v>89.727850000000004</v>
          </cell>
          <cell r="AH103">
            <v>-18.429227272727271</v>
          </cell>
          <cell r="AI103">
            <v>110</v>
          </cell>
          <cell r="AJ103">
            <v>112.98464</v>
          </cell>
          <cell r="AK103">
            <v>2.7133090909090898</v>
          </cell>
          <cell r="AL103">
            <v>740</v>
          </cell>
          <cell r="AM103">
            <v>802.05899000000011</v>
          </cell>
          <cell r="AN103">
            <v>8.3863500000000144</v>
          </cell>
          <cell r="AO103">
            <v>120</v>
          </cell>
          <cell r="AP103">
            <v>137.28751</v>
          </cell>
          <cell r="AQ103">
            <v>14.40625833333333</v>
          </cell>
          <cell r="AR103">
            <v>860</v>
          </cell>
          <cell r="AS103">
            <v>939.34650000000011</v>
          </cell>
          <cell r="AT103">
            <v>9.2263372093023381</v>
          </cell>
          <cell r="AU103">
            <v>340</v>
          </cell>
          <cell r="AV103">
            <v>340</v>
          </cell>
          <cell r="AW103">
            <v>0</v>
          </cell>
          <cell r="AX103">
            <v>130</v>
          </cell>
          <cell r="AY103">
            <v>110</v>
          </cell>
          <cell r="AZ103">
            <v>-15.384615384615385</v>
          </cell>
          <cell r="BA103">
            <v>130</v>
          </cell>
          <cell r="BB103">
            <v>110</v>
          </cell>
          <cell r="BC103">
            <v>-15.384615384615385</v>
          </cell>
          <cell r="BD103">
            <v>130</v>
          </cell>
          <cell r="BE103">
            <v>110</v>
          </cell>
          <cell r="BF103">
            <v>-15.384615384615385</v>
          </cell>
          <cell r="BG103">
            <v>390</v>
          </cell>
          <cell r="BH103">
            <v>330</v>
          </cell>
          <cell r="BI103">
            <v>-15.384615384615385</v>
          </cell>
          <cell r="BJ103">
            <v>730</v>
          </cell>
          <cell r="BK103">
            <v>670</v>
          </cell>
          <cell r="BL103">
            <v>-8.2191780821917799</v>
          </cell>
          <cell r="BM103">
            <v>1250</v>
          </cell>
          <cell r="BN103">
            <v>1269.3465000000001</v>
          </cell>
          <cell r="BO103">
            <v>1.5477200000000084</v>
          </cell>
        </row>
        <row r="104">
          <cell r="B104">
            <v>99</v>
          </cell>
          <cell r="C104" t="str">
            <v>Stripping Ratio</v>
          </cell>
          <cell r="D104" t="str">
            <v>OB: ROM</v>
          </cell>
          <cell r="E104">
            <v>9.477124183006536</v>
          </cell>
          <cell r="F104">
            <v>6.0655837696409884</v>
          </cell>
          <cell r="G104">
            <v>-35.997633327236464</v>
          </cell>
          <cell r="H104">
            <v>8.4970414201183431</v>
          </cell>
          <cell r="I104">
            <v>6.1823678835257621</v>
          </cell>
          <cell r="J104">
            <v>-27.240935075497646</v>
          </cell>
          <cell r="K104">
            <v>8</v>
          </cell>
          <cell r="L104">
            <v>7.7155330726859903</v>
          </cell>
          <cell r="M104">
            <v>-3.5558365914251211</v>
          </cell>
          <cell r="N104">
            <v>8.617529880478088</v>
          </cell>
          <cell r="O104">
            <v>6.6667255104111351</v>
          </cell>
          <cell r="P104">
            <v>-22.637628150106572</v>
          </cell>
          <cell r="Q104">
            <v>7.8681318681318677</v>
          </cell>
          <cell r="R104">
            <v>7.3643122308495403</v>
          </cell>
          <cell r="S104">
            <v>-6.4032942727223183</v>
          </cell>
          <cell r="T104">
            <v>8.4432989690721651</v>
          </cell>
          <cell r="U104">
            <v>6.7741845386144162</v>
          </cell>
          <cell r="V104">
            <v>-19.768510348522788</v>
          </cell>
          <cell r="W104">
            <v>9.2857142857142865</v>
          </cell>
          <cell r="X104">
            <v>7.1647128616473976</v>
          </cell>
          <cell r="Y104">
            <v>-22.841553797643417</v>
          </cell>
          <cell r="Z104">
            <v>8.5489510489510483</v>
          </cell>
          <cell r="AA104">
            <v>7.0850380389867391</v>
          </cell>
          <cell r="AB104">
            <v>-17.123890423304395</v>
          </cell>
          <cell r="AC104">
            <v>8.5810055865921786</v>
          </cell>
          <cell r="AD104">
            <v>6.8933294299919678</v>
          </cell>
          <cell r="AE104">
            <v>-19.667580210380063</v>
          </cell>
          <cell r="AF104">
            <v>8.336363636363636</v>
          </cell>
          <cell r="AG104">
            <v>5.1540295598686123</v>
          </cell>
          <cell r="AH104">
            <v>-38.174127417061356</v>
          </cell>
          <cell r="AI104">
            <v>8.0695652173913039</v>
          </cell>
          <cell r="AJ104">
            <v>8.9662844120048604</v>
          </cell>
          <cell r="AK104">
            <v>11.112360709111961</v>
          </cell>
          <cell r="AL104">
            <v>8.4685039370078741</v>
          </cell>
          <cell r="AM104">
            <v>6.9495579324244812</v>
          </cell>
          <cell r="AN104">
            <v>-17.936414930924304</v>
          </cell>
          <cell r="AO104">
            <v>7.52</v>
          </cell>
          <cell r="AP104">
            <v>10.139069863636371</v>
          </cell>
          <cell r="AQ104">
            <v>34.828056697292169</v>
          </cell>
          <cell r="AR104">
            <v>8.3348365276211958</v>
          </cell>
          <cell r="AS104">
            <v>7.3204687940258051</v>
          </cell>
          <cell r="AT104">
            <v>-12.170217498973509</v>
          </cell>
          <cell r="AU104">
            <v>7.9571428571428573</v>
          </cell>
          <cell r="AV104">
            <v>8.2786249922083535</v>
          </cell>
          <cell r="AW104">
            <v>4.0401704586328062</v>
          </cell>
          <cell r="AX104">
            <v>7.3153846153846152</v>
          </cell>
          <cell r="AY104">
            <v>10.181818181818182</v>
          </cell>
          <cell r="AZ104">
            <v>39.183634451773251</v>
          </cell>
          <cell r="BA104">
            <v>7.0676691729323311</v>
          </cell>
          <cell r="BB104">
            <v>9.4583333333333339</v>
          </cell>
          <cell r="BC104">
            <v>33.825354609929079</v>
          </cell>
          <cell r="BD104">
            <v>6.9441061086334637</v>
          </cell>
          <cell r="BE104">
            <v>9.4499999999999993</v>
          </cell>
          <cell r="BF104">
            <v>36.086630189175963</v>
          </cell>
          <cell r="BG104">
            <v>7.1070766123735529</v>
          </cell>
          <cell r="BH104">
            <v>9.6828571428571433</v>
          </cell>
          <cell r="BI104">
            <v>36.242475928838424</v>
          </cell>
          <cell r="BJ104">
            <v>7.5053647276464419</v>
          </cell>
          <cell r="BK104">
            <v>9.044579645662564</v>
          </cell>
          <cell r="BL104">
            <v>20.508196121986391</v>
          </cell>
          <cell r="BM104">
            <v>7.955222144668868</v>
          </cell>
          <cell r="BN104">
            <v>7.9585064117707454</v>
          </cell>
          <cell r="BO104">
            <v>4.1284417231243181E-2</v>
          </cell>
        </row>
        <row r="105">
          <cell r="B105">
            <v>100</v>
          </cell>
          <cell r="C105" t="str">
            <v>ROM stock</v>
          </cell>
          <cell r="D105" t="str">
            <v>KTON</v>
          </cell>
          <cell r="E105">
            <v>53.727792735848915</v>
          </cell>
          <cell r="F105">
            <v>16.5351</v>
          </cell>
          <cell r="G105">
            <v>-69.224308020070126</v>
          </cell>
          <cell r="H105">
            <v>56.928059347825936</v>
          </cell>
          <cell r="I105">
            <v>13.735200000000004</v>
          </cell>
          <cell r="J105">
            <v>-75.872706434485977</v>
          </cell>
          <cell r="K105">
            <v>65.543727928629863</v>
          </cell>
          <cell r="L105">
            <v>23.654970000000002</v>
          </cell>
          <cell r="M105">
            <v>-63.909635982625602</v>
          </cell>
          <cell r="N105">
            <v>65.543727928629863</v>
          </cell>
          <cell r="O105">
            <v>23.654970000000002</v>
          </cell>
          <cell r="P105">
            <v>-63.909635982625602</v>
          </cell>
          <cell r="Q105">
            <v>65.144015049220513</v>
          </cell>
          <cell r="R105">
            <v>25.82647</v>
          </cell>
          <cell r="S105">
            <v>-60.354807758646075</v>
          </cell>
          <cell r="T105">
            <v>70.652013408531417</v>
          </cell>
          <cell r="U105">
            <v>91.510139999999993</v>
          </cell>
          <cell r="V105">
            <v>29.522338550864148</v>
          </cell>
          <cell r="W105">
            <v>67.144630307629043</v>
          </cell>
          <cell r="X105">
            <v>78.143500000000003</v>
          </cell>
          <cell r="Y105">
            <v>16.380862686976858</v>
          </cell>
          <cell r="Z105">
            <v>67.144630307629043</v>
          </cell>
          <cell r="AA105">
            <v>78.143500000000003</v>
          </cell>
          <cell r="AB105">
            <v>16.380862686976858</v>
          </cell>
          <cell r="AC105">
            <v>67.144630307629043</v>
          </cell>
          <cell r="AD105">
            <v>78.143500000000003</v>
          </cell>
          <cell r="AE105">
            <v>16.380862686976858</v>
          </cell>
          <cell r="AF105">
            <v>65.452669684167176</v>
          </cell>
          <cell r="AG105">
            <v>74.865289999999987</v>
          </cell>
          <cell r="AH105">
            <v>14.380804268568587</v>
          </cell>
          <cell r="AI105">
            <v>68.683801759638868</v>
          </cell>
          <cell r="AJ105">
            <v>57.08943</v>
          </cell>
          <cell r="AK105">
            <v>-16.880794980181406</v>
          </cell>
          <cell r="AL105">
            <v>68.683801759638868</v>
          </cell>
          <cell r="AM105">
            <v>57.08943</v>
          </cell>
          <cell r="AN105">
            <v>-16.880794980181406</v>
          </cell>
          <cell r="AO105">
            <v>71.761119232977677</v>
          </cell>
          <cell r="AP105">
            <v>28.109959376538143</v>
          </cell>
          <cell r="AQ105">
            <v>-60.828426762301291</v>
          </cell>
          <cell r="AR105">
            <v>71.761119232977677</v>
          </cell>
          <cell r="AS105">
            <v>28.109959376538143</v>
          </cell>
          <cell r="AT105">
            <v>-60.828426762301291</v>
          </cell>
          <cell r="AU105">
            <v>71.761119232977677</v>
          </cell>
          <cell r="AV105">
            <v>28.109959376538143</v>
          </cell>
          <cell r="AW105">
            <v>-60.828426762301291</v>
          </cell>
          <cell r="AX105">
            <v>69.76152940525003</v>
          </cell>
          <cell r="AY105">
            <v>26.41799875307629</v>
          </cell>
          <cell r="AZ105">
            <v>-62.130992570973994</v>
          </cell>
          <cell r="BA105">
            <v>70.71579519688251</v>
          </cell>
          <cell r="BB105">
            <v>34.57222352748154</v>
          </cell>
          <cell r="BC105">
            <v>-51.111030525460812</v>
          </cell>
          <cell r="BD105">
            <v>72.659533697702855</v>
          </cell>
          <cell r="BE105">
            <v>42.726448301886776</v>
          </cell>
          <cell r="BF105">
            <v>-41.196363192133198</v>
          </cell>
          <cell r="BG105">
            <v>72.659533697702855</v>
          </cell>
          <cell r="BH105">
            <v>42.726448301886776</v>
          </cell>
          <cell r="BI105">
            <v>-41.196363192133198</v>
          </cell>
          <cell r="BJ105">
            <v>72.659533697702855</v>
          </cell>
          <cell r="BK105">
            <v>42.726448301886776</v>
          </cell>
          <cell r="BL105">
            <v>-41.196363192133198</v>
          </cell>
          <cell r="BM105">
            <v>72.659533697702855</v>
          </cell>
          <cell r="BN105">
            <v>42.726448301886776</v>
          </cell>
          <cell r="BO105">
            <v>-41.196363192133198</v>
          </cell>
        </row>
        <row r="106">
          <cell r="B106">
            <v>101</v>
          </cell>
          <cell r="C106" t="str">
            <v>F/C stock</v>
          </cell>
          <cell r="D106" t="str">
            <v>KTON</v>
          </cell>
          <cell r="E106">
            <v>56.930132050000182</v>
          </cell>
          <cell r="F106">
            <v>69.528998000000001</v>
          </cell>
          <cell r="G106">
            <v>22.130400011956024</v>
          </cell>
          <cell r="H106">
            <v>45.730132050000165</v>
          </cell>
          <cell r="I106">
            <v>30.895759000000012</v>
          </cell>
          <cell r="J106">
            <v>-32.438946456092943</v>
          </cell>
          <cell r="K106">
            <v>34.530132050000162</v>
          </cell>
          <cell r="L106">
            <v>56.508035000000021</v>
          </cell>
          <cell r="M106">
            <v>63.648476403668298</v>
          </cell>
          <cell r="N106">
            <v>34.530132050000162</v>
          </cell>
          <cell r="O106">
            <v>56.508035000000021</v>
          </cell>
          <cell r="P106">
            <v>63.648476403668298</v>
          </cell>
          <cell r="Q106">
            <v>33.180132050000161</v>
          </cell>
          <cell r="R106">
            <v>44.794299000000031</v>
          </cell>
          <cell r="S106">
            <v>35.003377721638131</v>
          </cell>
          <cell r="T106">
            <v>31.830132050000167</v>
          </cell>
          <cell r="U106">
            <v>77.573139000000012</v>
          </cell>
          <cell r="V106">
            <v>143.70976180100266</v>
          </cell>
          <cell r="W106">
            <v>30.262345050000174</v>
          </cell>
          <cell r="X106">
            <v>152.55134000000004</v>
          </cell>
          <cell r="Y106">
            <v>404.0962283258321</v>
          </cell>
          <cell r="Z106">
            <v>30.262345050000174</v>
          </cell>
          <cell r="AA106">
            <v>152.55134000000004</v>
          </cell>
          <cell r="AB106">
            <v>404.0962283258321</v>
          </cell>
          <cell r="AC106">
            <v>30.262345050000174</v>
          </cell>
          <cell r="AD106">
            <v>152.55134000000004</v>
          </cell>
          <cell r="AE106">
            <v>404.0962283258321</v>
          </cell>
          <cell r="AF106">
            <v>29.356094050000163</v>
          </cell>
          <cell r="AG106">
            <v>125.954275</v>
          </cell>
          <cell r="AH106">
            <v>329.0566544223185</v>
          </cell>
          <cell r="AI106">
            <v>27.541094050000165</v>
          </cell>
          <cell r="AJ106">
            <v>73.476414000000005</v>
          </cell>
          <cell r="AK106">
            <v>166.78829049639575</v>
          </cell>
          <cell r="AL106">
            <v>27.541094050000165</v>
          </cell>
          <cell r="AM106">
            <v>73.476414000000005</v>
          </cell>
          <cell r="AN106">
            <v>166.78829049639575</v>
          </cell>
          <cell r="AO106">
            <v>35.591094050000166</v>
          </cell>
          <cell r="AP106">
            <v>112.70461135000001</v>
          </cell>
          <cell r="AQ106">
            <v>216.66520616552805</v>
          </cell>
          <cell r="AR106">
            <v>35.591094050000166</v>
          </cell>
          <cell r="AS106">
            <v>112.70461135000001</v>
          </cell>
          <cell r="AT106">
            <v>216.66520616552805</v>
          </cell>
          <cell r="AU106">
            <v>35.591094050000166</v>
          </cell>
          <cell r="AV106">
            <v>112.70461135000001</v>
          </cell>
          <cell r="AW106">
            <v>216.66520616552805</v>
          </cell>
          <cell r="AX106">
            <v>43.791094050000154</v>
          </cell>
          <cell r="AY106">
            <v>96.054611349999988</v>
          </cell>
          <cell r="AZ106">
            <v>119.34736601996279</v>
          </cell>
          <cell r="BA106">
            <v>51.991094050000143</v>
          </cell>
          <cell r="BB106">
            <v>79.404611349999982</v>
          </cell>
          <cell r="BC106">
            <v>52.727333019066883</v>
          </cell>
          <cell r="BD106">
            <v>60.191094050000132</v>
          </cell>
          <cell r="BE106">
            <v>59.702820349999975</v>
          </cell>
          <cell r="BF106">
            <v>-0.81120588968619323</v>
          </cell>
          <cell r="BG106">
            <v>60.191094050000132</v>
          </cell>
          <cell r="BH106">
            <v>59.702820349999975</v>
          </cell>
          <cell r="BI106">
            <v>-0.81120588968619323</v>
          </cell>
          <cell r="BJ106">
            <v>60.191094050000132</v>
          </cell>
          <cell r="BK106">
            <v>59.702820349999975</v>
          </cell>
          <cell r="BL106">
            <v>-0.81120588968619323</v>
          </cell>
          <cell r="BM106">
            <v>60.191094050000132</v>
          </cell>
          <cell r="BN106">
            <v>59.702820349999975</v>
          </cell>
          <cell r="BO106">
            <v>-0.81120588968619323</v>
          </cell>
        </row>
        <row r="107">
          <cell r="B107">
            <v>102</v>
          </cell>
          <cell r="C107" t="str">
            <v>Coal Barging</v>
          </cell>
          <cell r="D107" t="str">
            <v>KTON</v>
          </cell>
          <cell r="E107">
            <v>90</v>
          </cell>
          <cell r="F107">
            <v>136.74967200000003</v>
          </cell>
          <cell r="G107">
            <v>51.944080000000035</v>
          </cell>
          <cell r="H107">
            <v>90</v>
          </cell>
          <cell r="I107">
            <v>132.786956</v>
          </cell>
          <cell r="J107">
            <v>47.541062222222223</v>
          </cell>
          <cell r="K107">
            <v>90</v>
          </cell>
          <cell r="L107">
            <v>66.168309000000008</v>
          </cell>
          <cell r="M107">
            <v>-26.479656666666656</v>
          </cell>
          <cell r="N107">
            <v>270</v>
          </cell>
          <cell r="O107">
            <v>335.70493700000009</v>
          </cell>
          <cell r="P107">
            <v>24.335161851851883</v>
          </cell>
          <cell r="Q107">
            <v>90</v>
          </cell>
          <cell r="R107">
            <v>117.44098099999999</v>
          </cell>
          <cell r="S107">
            <v>30.489978888888881</v>
          </cell>
          <cell r="T107">
            <v>90</v>
          </cell>
          <cell r="U107">
            <v>28.843540000000001</v>
          </cell>
          <cell r="V107">
            <v>-67.951622222222213</v>
          </cell>
          <cell r="W107">
            <v>100</v>
          </cell>
          <cell r="X107">
            <v>54.102951999999995</v>
          </cell>
          <cell r="Y107">
            <v>-45.897048000000005</v>
          </cell>
          <cell r="Z107">
            <v>280</v>
          </cell>
          <cell r="AA107">
            <v>200.38747299999997</v>
          </cell>
          <cell r="AB107">
            <v>-28.433045357142866</v>
          </cell>
          <cell r="AC107">
            <v>550</v>
          </cell>
          <cell r="AD107">
            <v>536.09241000000009</v>
          </cell>
          <cell r="AE107">
            <v>-2.5286527272727115</v>
          </cell>
          <cell r="AF107">
            <v>110</v>
          </cell>
          <cell r="AG107">
            <v>115.41866399999999</v>
          </cell>
          <cell r="AH107">
            <v>4.926058181818175</v>
          </cell>
          <cell r="AI107">
            <v>110</v>
          </cell>
          <cell r="AJ107">
            <v>164.43713500000001</v>
          </cell>
          <cell r="AK107">
            <v>49.488304545454561</v>
          </cell>
          <cell r="AL107">
            <v>770</v>
          </cell>
          <cell r="AM107">
            <v>815.94820900000013</v>
          </cell>
          <cell r="AN107">
            <v>5.9672998701298878</v>
          </cell>
          <cell r="AO107">
            <v>110</v>
          </cell>
          <cell r="AP107">
            <v>96</v>
          </cell>
          <cell r="AQ107">
            <v>-12.727272727272727</v>
          </cell>
          <cell r="AR107">
            <v>880</v>
          </cell>
          <cell r="AS107">
            <v>911.94820900000013</v>
          </cell>
          <cell r="AT107">
            <v>3.6304782954545605</v>
          </cell>
          <cell r="AU107">
            <v>330</v>
          </cell>
          <cell r="AV107">
            <v>375.85579899999999</v>
          </cell>
          <cell r="AW107">
            <v>13.895696666666662</v>
          </cell>
          <cell r="AX107">
            <v>120</v>
          </cell>
          <cell r="AY107">
            <v>125</v>
          </cell>
          <cell r="AZ107">
            <v>4.1666666666666661</v>
          </cell>
          <cell r="BA107">
            <v>120</v>
          </cell>
          <cell r="BB107">
            <v>125</v>
          </cell>
          <cell r="BC107">
            <v>4.1666666666666661</v>
          </cell>
          <cell r="BD107">
            <v>120</v>
          </cell>
          <cell r="BE107">
            <v>128.05179100000001</v>
          </cell>
          <cell r="BF107">
            <v>6.7098258333333414</v>
          </cell>
          <cell r="BG107">
            <v>360</v>
          </cell>
          <cell r="BH107">
            <v>378.05179099999998</v>
          </cell>
          <cell r="BI107">
            <v>5.0143863888888838</v>
          </cell>
          <cell r="BJ107">
            <v>690</v>
          </cell>
          <cell r="BK107">
            <v>753.90759000000003</v>
          </cell>
          <cell r="BL107">
            <v>9.2619695652173952</v>
          </cell>
          <cell r="BM107">
            <v>1240</v>
          </cell>
          <cell r="BN107">
            <v>1290.0000000000002</v>
          </cell>
          <cell r="BO107">
            <v>4.0322580645161477</v>
          </cell>
        </row>
        <row r="108">
          <cell r="B108">
            <v>103</v>
          </cell>
          <cell r="C108" t="str">
            <v>Coal Sales</v>
          </cell>
          <cell r="D108" t="str">
            <v>KTON</v>
          </cell>
          <cell r="E108">
            <v>151.69999999999999</v>
          </cell>
          <cell r="F108">
            <v>151.338626</v>
          </cell>
          <cell r="G108">
            <v>-0.23821621621620548</v>
          </cell>
          <cell r="H108">
            <v>108.69999999999999</v>
          </cell>
          <cell r="I108">
            <v>147.20190099999999</v>
          </cell>
          <cell r="J108">
            <v>35.42033210671574</v>
          </cell>
          <cell r="K108">
            <v>87</v>
          </cell>
          <cell r="L108">
            <v>58.945129000000009</v>
          </cell>
          <cell r="M108">
            <v>-32.246978160919532</v>
          </cell>
          <cell r="N108">
            <v>347.4</v>
          </cell>
          <cell r="O108">
            <v>357.48565600000001</v>
          </cell>
          <cell r="P108">
            <v>2.9031824985607453</v>
          </cell>
          <cell r="Q108">
            <v>101</v>
          </cell>
          <cell r="R108">
            <v>110.21440800000002</v>
          </cell>
          <cell r="S108">
            <v>9.1231762376237828</v>
          </cell>
          <cell r="T108">
            <v>76.2</v>
          </cell>
          <cell r="U108">
            <v>36.090178000000002</v>
          </cell>
          <cell r="V108">
            <v>-52.637561679790025</v>
          </cell>
          <cell r="W108">
            <v>69</v>
          </cell>
          <cell r="X108">
            <v>61.307066999999996</v>
          </cell>
          <cell r="Y108">
            <v>-11.14917826086957</v>
          </cell>
          <cell r="Z108">
            <v>246.2</v>
          </cell>
          <cell r="AA108">
            <v>207.61165300000002</v>
          </cell>
          <cell r="AB108">
            <v>-15.673577173030045</v>
          </cell>
          <cell r="AC108">
            <v>593.59999999999991</v>
          </cell>
          <cell r="AD108">
            <v>565.097309</v>
          </cell>
          <cell r="AE108">
            <v>-4.8016662735848916</v>
          </cell>
          <cell r="AF108">
            <v>125.7</v>
          </cell>
          <cell r="AG108">
            <v>115.41912400000001</v>
          </cell>
          <cell r="AH108">
            <v>-8.1788989657915607</v>
          </cell>
          <cell r="AI108">
            <v>125.7</v>
          </cell>
          <cell r="AJ108">
            <v>164.43685600000001</v>
          </cell>
          <cell r="AK108">
            <v>30.816910103420845</v>
          </cell>
          <cell r="AL108">
            <v>845.00000000000011</v>
          </cell>
          <cell r="AM108">
            <v>844.95328900000004</v>
          </cell>
          <cell r="AN108">
            <v>-5.5279289940914789E-3</v>
          </cell>
          <cell r="AO108">
            <v>76.2</v>
          </cell>
          <cell r="AP108">
            <v>100</v>
          </cell>
          <cell r="AQ108">
            <v>31.233595800524927</v>
          </cell>
          <cell r="AR108">
            <v>921.20000000000016</v>
          </cell>
          <cell r="AS108">
            <v>944.95328900000004</v>
          </cell>
          <cell r="AT108">
            <v>2.5785159574467951</v>
          </cell>
          <cell r="AU108">
            <v>327.60000000000002</v>
          </cell>
          <cell r="AV108">
            <v>379.85598000000005</v>
          </cell>
          <cell r="AW108">
            <v>15.951153846153851</v>
          </cell>
          <cell r="AX108">
            <v>110.5</v>
          </cell>
          <cell r="AY108">
            <v>154</v>
          </cell>
          <cell r="AZ108">
            <v>39.366515837104075</v>
          </cell>
          <cell r="BA108">
            <v>125.7</v>
          </cell>
          <cell r="BB108">
            <v>93</v>
          </cell>
          <cell r="BC108">
            <v>-26.014319809069214</v>
          </cell>
          <cell r="BD108">
            <v>69.5</v>
          </cell>
          <cell r="BE108">
            <v>113.5</v>
          </cell>
          <cell r="BF108">
            <v>63.309352517985609</v>
          </cell>
          <cell r="BG108">
            <v>305.7</v>
          </cell>
          <cell r="BH108">
            <v>360.5</v>
          </cell>
          <cell r="BI108">
            <v>17.926071311743545</v>
          </cell>
          <cell r="BJ108">
            <v>633.29999999999995</v>
          </cell>
          <cell r="BK108">
            <v>740.35598000000005</v>
          </cell>
          <cell r="BL108">
            <v>16.90446549818413</v>
          </cell>
          <cell r="BM108">
            <v>1226.9000000000003</v>
          </cell>
          <cell r="BN108">
            <v>1305.453289</v>
          </cell>
          <cell r="BO108">
            <v>6.4025828510880842</v>
          </cell>
        </row>
      </sheetData>
      <sheetData sheetId="4"/>
      <sheetData sheetId="5"/>
      <sheetData sheetId="6"/>
      <sheetData sheetId="7">
        <row r="62">
          <cell r="C62">
            <v>14934.118472938797</v>
          </cell>
        </row>
      </sheetData>
      <sheetData sheetId="8">
        <row r="22">
          <cell r="D22">
            <v>47.777940999999998</v>
          </cell>
        </row>
      </sheetData>
      <sheetData sheetId="9">
        <row r="9">
          <cell r="C9">
            <v>4217.6266459999997</v>
          </cell>
        </row>
      </sheetData>
      <sheetData sheetId="10">
        <row r="27">
          <cell r="D27">
            <v>70.682000000000002</v>
          </cell>
        </row>
      </sheetData>
      <sheetData sheetId="11">
        <row r="11">
          <cell r="C11">
            <v>1318.45218</v>
          </cell>
        </row>
      </sheetData>
      <sheetData sheetId="12">
        <row r="7">
          <cell r="D7">
            <v>14.085800000000017</v>
          </cell>
        </row>
      </sheetData>
      <sheetData sheetId="13">
        <row r="36">
          <cell r="C36">
            <v>6991.1719829298618</v>
          </cell>
        </row>
      </sheetData>
      <sheetData sheetId="14">
        <row r="9">
          <cell r="D9">
            <v>640.07602606110004</v>
          </cell>
        </row>
      </sheetData>
      <sheetData sheetId="15">
        <row r="8">
          <cell r="C8">
            <v>875.00689000000011</v>
          </cell>
        </row>
      </sheetData>
      <sheetData sheetId="16">
        <row r="17">
          <cell r="D17">
            <v>61.496301000000003</v>
          </cell>
        </row>
      </sheetData>
      <sheetData sheetId="17">
        <row r="8">
          <cell r="C8">
            <v>636.83109899999999</v>
          </cell>
        </row>
      </sheetData>
      <sheetData sheetId="18">
        <row r="8">
          <cell r="D8">
            <v>16.5351</v>
          </cell>
        </row>
      </sheetData>
      <sheetData sheetId="19" refreshError="1"/>
      <sheetData sheetId="20" refreshError="1"/>
      <sheetData sheetId="2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Page link to Sum PRM"/>
      <sheetName val="Link to Sum BOD"/>
      <sheetName val="Summ BOD _ CBM"/>
      <sheetName val="Summ PRM"/>
      <sheetName val="Summ TOTAL"/>
      <sheetName val="Coal Quality"/>
      <sheetName val="ITM Outlook link to Coal qty"/>
      <sheetName val="3_1_IMM Prod"/>
      <sheetName val="3_2_IMM Inv"/>
      <sheetName val="4_1_TM Mine"/>
      <sheetName val="4_2_TM mine inv"/>
      <sheetName val="5_1_EMB Prod"/>
      <sheetName val="5_2_EMB Inv"/>
      <sheetName val="6_1_ TCM Prod"/>
      <sheetName val="6_2 TCM Inv"/>
      <sheetName val="7_1_BE Prod"/>
      <sheetName val="7_2_BE Inv"/>
      <sheetName val="8_1 JBG Prod"/>
      <sheetName val="8_2 JBG Inv"/>
      <sheetName val="2013 BOD Report Act. AUG"/>
      <sheetName val="Assumptions"/>
      <sheetName val="SUMDRILL_PRE"/>
    </sheetNames>
    <sheetDataSet>
      <sheetData sheetId="0"/>
      <sheetData sheetId="1"/>
      <sheetData sheetId="2">
        <row r="7">
          <cell r="Q7">
            <v>343776.34713497089</v>
          </cell>
        </row>
      </sheetData>
      <sheetData sheetId="3">
        <row r="3">
          <cell r="C3">
            <v>41529</v>
          </cell>
        </row>
        <row r="6">
          <cell r="B6">
            <v>1</v>
          </cell>
          <cell r="Q6" t="str">
            <v>APRILPlan</v>
          </cell>
          <cell r="R6" t="str">
            <v>APRILActual</v>
          </cell>
          <cell r="T6" t="str">
            <v>MAYPlan</v>
          </cell>
          <cell r="U6" t="str">
            <v>MAYActual</v>
          </cell>
          <cell r="W6" t="str">
            <v>JUNEPlan</v>
          </cell>
          <cell r="X6" t="str">
            <v>JUNEActual</v>
          </cell>
          <cell r="Z6" t="str">
            <v>Q2Plan</v>
          </cell>
          <cell r="AA6" t="str">
            <v>Q2Actual</v>
          </cell>
          <cell r="AI6" t="str">
            <v>AUGPlan</v>
          </cell>
          <cell r="AJ6" t="str">
            <v>AUGActual</v>
          </cell>
          <cell r="AL6" t="str">
            <v>Jan-AugPlan</v>
          </cell>
          <cell r="AM6" t="str">
            <v>Jan-AugActual</v>
          </cell>
          <cell r="AO6" t="str">
            <v>SEPPlan</v>
          </cell>
          <cell r="AP6" t="str">
            <v>SEPEst.</v>
          </cell>
          <cell r="AR6" t="str">
            <v>Jan-SepPlan</v>
          </cell>
          <cell r="AS6" t="str">
            <v>Jan-SepEst.</v>
          </cell>
          <cell r="BM6" t="str">
            <v>YTD 2013Plan</v>
          </cell>
          <cell r="BN6" t="str">
            <v>YTD 2013Est.</v>
          </cell>
        </row>
        <row r="7">
          <cell r="B7">
            <v>2</v>
          </cell>
          <cell r="C7" t="str">
            <v>OB Removal</v>
          </cell>
          <cell r="D7" t="str">
            <v>KBCM</v>
          </cell>
          <cell r="E7">
            <v>27278.190601945582</v>
          </cell>
          <cell r="F7">
            <v>28973.207270868661</v>
          </cell>
          <cell r="G7">
            <v>6.2138163548215113</v>
          </cell>
          <cell r="H7">
            <v>26293.565956464106</v>
          </cell>
          <cell r="I7">
            <v>26272.130392036117</v>
          </cell>
          <cell r="J7">
            <v>-8.1523991319707806E-2</v>
          </cell>
          <cell r="K7">
            <v>28630.151390493658</v>
          </cell>
          <cell r="L7">
            <v>31608.847429615806</v>
          </cell>
          <cell r="M7">
            <v>10.404052701276292</v>
          </cell>
          <cell r="N7">
            <v>82201.907948903347</v>
          </cell>
          <cell r="O7">
            <v>86854.18509252058</v>
          </cell>
          <cell r="P7">
            <v>5.6595731896017378</v>
          </cell>
          <cell r="Q7">
            <v>26945.350549144521</v>
          </cell>
          <cell r="R7">
            <v>26703.02969280769</v>
          </cell>
          <cell r="S7">
            <v>-0.89930489453040352</v>
          </cell>
          <cell r="T7">
            <v>29251.265633195741</v>
          </cell>
          <cell r="U7">
            <v>28868.685281175611</v>
          </cell>
          <cell r="V7">
            <v>-1.3079104228090535</v>
          </cell>
          <cell r="W7">
            <v>29472.78116395804</v>
          </cell>
          <cell r="X7">
            <v>31908.316602958519</v>
          </cell>
          <cell r="Y7">
            <v>8.2636770023552124</v>
          </cell>
          <cell r="Z7">
            <v>85669.397346298312</v>
          </cell>
          <cell r="AA7">
            <v>87480.031576941823</v>
          </cell>
          <cell r="AB7">
            <v>2.1135134443918751</v>
          </cell>
          <cell r="AC7">
            <v>167871.30529520166</v>
          </cell>
          <cell r="AD7">
            <v>174334.21666946242</v>
          </cell>
          <cell r="AE7">
            <v>3.8499202486665189</v>
          </cell>
          <cell r="AF7">
            <v>28686.084162126135</v>
          </cell>
          <cell r="AG7">
            <v>31802.093480033396</v>
          </cell>
          <cell r="AH7">
            <v>10.86244222214647</v>
          </cell>
          <cell r="AI7">
            <v>26643.190895209595</v>
          </cell>
          <cell r="AJ7">
            <v>29058.876711109191</v>
          </cell>
          <cell r="AK7">
            <v>9.0668036925484508</v>
          </cell>
          <cell r="AL7">
            <v>223200.58035253742</v>
          </cell>
          <cell r="AM7">
            <v>235195.18686060503</v>
          </cell>
          <cell r="AN7">
            <v>5.3739136740247488</v>
          </cell>
          <cell r="AO7">
            <v>27992.629449503424</v>
          </cell>
          <cell r="AP7">
            <v>29266.175245141592</v>
          </cell>
          <cell r="AQ7">
            <v>4.5495754442631</v>
          </cell>
          <cell r="AR7">
            <v>251193.20980204083</v>
          </cell>
          <cell r="AS7">
            <v>264461.36210574664</v>
          </cell>
          <cell r="AT7">
            <v>5.2820505435485732</v>
          </cell>
          <cell r="AU7">
            <v>83321.904506839157</v>
          </cell>
          <cell r="AV7">
            <v>90127.145436284176</v>
          </cell>
          <cell r="AW7">
            <v>8.1674092421716509</v>
          </cell>
          <cell r="AX7">
            <v>27818.682529231177</v>
          </cell>
          <cell r="AY7">
            <v>27837.520493453172</v>
          </cell>
          <cell r="AZ7">
            <v>6.7716953174186967E-2</v>
          </cell>
          <cell r="BA7">
            <v>26025.284528931683</v>
          </cell>
          <cell r="BB7">
            <v>26483.307923918179</v>
          </cell>
          <cell r="BC7">
            <v>1.7599169549033071</v>
          </cell>
          <cell r="BD7">
            <v>24322.827863343529</v>
          </cell>
          <cell r="BE7">
            <v>24994.156611852934</v>
          </cell>
          <cell r="BF7">
            <v>2.7600768803743869</v>
          </cell>
          <cell r="BG7">
            <v>78166.794921506385</v>
          </cell>
          <cell r="BH7">
            <v>79314.985029224277</v>
          </cell>
          <cell r="BI7">
            <v>1.4688975144380456</v>
          </cell>
          <cell r="BJ7">
            <v>161488.69942834557</v>
          </cell>
          <cell r="BK7">
            <v>169442.13046550847</v>
          </cell>
          <cell r="BL7">
            <v>4.9250697202449931</v>
          </cell>
          <cell r="BM7">
            <v>329360.00472354732</v>
          </cell>
          <cell r="BN7">
            <v>343776.34713497089</v>
          </cell>
          <cell r="BO7">
            <v>4.3770774242987143</v>
          </cell>
        </row>
        <row r="8">
          <cell r="B8">
            <v>3</v>
          </cell>
          <cell r="C8" t="str">
            <v>ROM production</v>
          </cell>
          <cell r="D8" t="str">
            <v>KTON</v>
          </cell>
          <cell r="E8">
            <v>2132.4107828626084</v>
          </cell>
          <cell r="F8">
            <v>2467.1660000200554</v>
          </cell>
          <cell r="G8">
            <v>15.69843952430508</v>
          </cell>
          <cell r="H8">
            <v>2108.3476208864668</v>
          </cell>
          <cell r="I8">
            <v>2151.7533986956073</v>
          </cell>
          <cell r="J8">
            <v>2.0587581184022365</v>
          </cell>
          <cell r="K8">
            <v>2270.6287955120151</v>
          </cell>
          <cell r="L8">
            <v>2497.5432607641483</v>
          </cell>
          <cell r="M8">
            <v>9.9934637357122522</v>
          </cell>
          <cell r="N8">
            <v>6511.3871992610902</v>
          </cell>
          <cell r="O8">
            <v>7116.462659479811</v>
          </cell>
          <cell r="P8">
            <v>9.2925737896125202</v>
          </cell>
          <cell r="Q8">
            <v>2251.0031165846449</v>
          </cell>
          <cell r="R8">
            <v>2149.5465810047676</v>
          </cell>
          <cell r="S8">
            <v>-4.5071699293696721</v>
          </cell>
          <cell r="T8">
            <v>2344.0898076511089</v>
          </cell>
          <cell r="U8">
            <v>2228.261442268682</v>
          </cell>
          <cell r="V8">
            <v>-4.9412938448161468</v>
          </cell>
          <cell r="W8">
            <v>2547.6172308626383</v>
          </cell>
          <cell r="X8">
            <v>2668.7597400623695</v>
          </cell>
          <cell r="Y8">
            <v>4.7551299203103445</v>
          </cell>
          <cell r="Z8">
            <v>7142.7101550983916</v>
          </cell>
          <cell r="AA8">
            <v>7046.56776333582</v>
          </cell>
          <cell r="AB8">
            <v>-1.3460211834851814</v>
          </cell>
          <cell r="AC8">
            <v>13654.097354359481</v>
          </cell>
          <cell r="AD8">
            <v>14163.030422815633</v>
          </cell>
          <cell r="AE8">
            <v>3.7273285465015356</v>
          </cell>
          <cell r="AF8">
            <v>2550.2387993604348</v>
          </cell>
          <cell r="AG8">
            <v>2589.3776998114904</v>
          </cell>
          <cell r="AH8">
            <v>1.5347151200456655</v>
          </cell>
          <cell r="AI8">
            <v>2556.2349672304244</v>
          </cell>
          <cell r="AJ8">
            <v>2478.8746222516952</v>
          </cell>
          <cell r="AK8">
            <v>-3.0263393612264839</v>
          </cell>
          <cell r="AL8">
            <v>18760.571120950342</v>
          </cell>
          <cell r="AM8">
            <v>19231.282744878816</v>
          </cell>
          <cell r="AN8">
            <v>2.509047410623972</v>
          </cell>
          <cell r="AO8">
            <v>2606.0293066973863</v>
          </cell>
          <cell r="AP8">
            <v>2556.7801543373903</v>
          </cell>
          <cell r="AQ8">
            <v>-1.8898157527786736</v>
          </cell>
          <cell r="AR8">
            <v>21366.600427647725</v>
          </cell>
          <cell r="AS8">
            <v>21788.062899216206</v>
          </cell>
          <cell r="AT8">
            <v>1.9725293829294479</v>
          </cell>
          <cell r="AU8">
            <v>7712.503073288246</v>
          </cell>
          <cell r="AV8">
            <v>7625.0324764005754</v>
          </cell>
          <cell r="AW8">
            <v>-1.1341401884249396</v>
          </cell>
          <cell r="AX8">
            <v>2592.9112408951523</v>
          </cell>
          <cell r="AY8">
            <v>2644.5799471964419</v>
          </cell>
          <cell r="AZ8">
            <v>1.9926908984147094</v>
          </cell>
          <cell r="BA8">
            <v>2566.3489765986624</v>
          </cell>
          <cell r="BB8">
            <v>2654.7223810484538</v>
          </cell>
          <cell r="BC8">
            <v>3.4435458799885459</v>
          </cell>
          <cell r="BD8">
            <v>2476.9469653167603</v>
          </cell>
          <cell r="BE8">
            <v>2609.3016728972648</v>
          </cell>
          <cell r="BF8">
            <v>5.3434615045776139</v>
          </cell>
          <cell r="BG8">
            <v>7636.2071828105754</v>
          </cell>
          <cell r="BH8">
            <v>7908.6040011421601</v>
          </cell>
          <cell r="BI8">
            <v>3.5671742765801504</v>
          </cell>
          <cell r="BJ8">
            <v>15348.710256098819</v>
          </cell>
          <cell r="BK8">
            <v>15533.636477542737</v>
          </cell>
          <cell r="BL8">
            <v>1.2048323172328963</v>
          </cell>
          <cell r="BM8">
            <v>29002.807610458301</v>
          </cell>
          <cell r="BN8">
            <v>29696.66690035837</v>
          </cell>
          <cell r="BO8">
            <v>2.3923866241482967</v>
          </cell>
        </row>
        <row r="9">
          <cell r="B9">
            <v>4</v>
          </cell>
          <cell r="C9" t="str">
            <v>F/C production</v>
          </cell>
          <cell r="D9" t="str">
            <v>KTON</v>
          </cell>
          <cell r="E9">
            <v>2099.0251096036873</v>
          </cell>
          <cell r="F9">
            <v>2410.8120486599996</v>
          </cell>
          <cell r="G9">
            <v>14.853892772877797</v>
          </cell>
          <cell r="H9">
            <v>2123.0867035444171</v>
          </cell>
          <cell r="I9">
            <v>2163.0777090000001</v>
          </cell>
          <cell r="J9">
            <v>1.8836256375596667</v>
          </cell>
          <cell r="K9">
            <v>2137.3224204522671</v>
          </cell>
          <cell r="L9">
            <v>2449.6277800000003</v>
          </cell>
          <cell r="M9">
            <v>14.611990992058555</v>
          </cell>
          <cell r="N9">
            <v>6359.434233600372</v>
          </cell>
          <cell r="O9">
            <v>7023.51753766</v>
          </cell>
          <cell r="P9">
            <v>10.442490316998837</v>
          </cell>
          <cell r="Q9">
            <v>2245.8376535080274</v>
          </cell>
          <cell r="R9">
            <v>2168.9603390000007</v>
          </cell>
          <cell r="S9">
            <v>-3.4231020389182363</v>
          </cell>
          <cell r="T9">
            <v>2349.7656306430554</v>
          </cell>
          <cell r="U9">
            <v>2239.8315409999996</v>
          </cell>
          <cell r="V9">
            <v>-4.6785129635660896</v>
          </cell>
          <cell r="W9">
            <v>2433.5193182240073</v>
          </cell>
          <cell r="X9">
            <v>2743.3074969999998</v>
          </cell>
          <cell r="Y9">
            <v>12.730048060685922</v>
          </cell>
          <cell r="Z9">
            <v>7029.1226023750896</v>
          </cell>
          <cell r="AA9">
            <v>7152.0993769999995</v>
          </cell>
          <cell r="AB9">
            <v>1.7495323610283446</v>
          </cell>
          <cell r="AC9">
            <v>13388.556835975462</v>
          </cell>
          <cell r="AD9">
            <v>14175.61691466</v>
          </cell>
          <cell r="AE9">
            <v>5.8786028122888077</v>
          </cell>
          <cell r="AF9">
            <v>2480.0150012873728</v>
          </cell>
          <cell r="AG9">
            <v>2586.7136780000005</v>
          </cell>
          <cell r="AH9">
            <v>4.3023399720259992</v>
          </cell>
          <cell r="AI9">
            <v>2477.7490605593871</v>
          </cell>
          <cell r="AJ9">
            <v>2462.3939920000003</v>
          </cell>
          <cell r="AK9">
            <v>-0.6197184696306659</v>
          </cell>
          <cell r="AL9">
            <v>18346.320897822221</v>
          </cell>
          <cell r="AM9">
            <v>19224.724584660002</v>
          </cell>
          <cell r="AN9">
            <v>4.7879010278406859</v>
          </cell>
          <cell r="AO9">
            <v>2554.9299412374994</v>
          </cell>
          <cell r="AP9">
            <v>2617.3275100000001</v>
          </cell>
          <cell r="AQ9">
            <v>2.4422418695472308</v>
          </cell>
          <cell r="AR9">
            <v>20901.250839059718</v>
          </cell>
          <cell r="AS9">
            <v>21842.052094660001</v>
          </cell>
          <cell r="AT9">
            <v>4.5011720247964213</v>
          </cell>
          <cell r="AU9">
            <v>7512.6940030842597</v>
          </cell>
          <cell r="AV9">
            <v>7666.4351800000013</v>
          </cell>
          <cell r="AW9">
            <v>2.0464187261270683</v>
          </cell>
          <cell r="AX9">
            <v>2553.1428016773098</v>
          </cell>
          <cell r="AY9">
            <v>2587.332396873308</v>
          </cell>
          <cell r="AZ9">
            <v>1.3391180146107398</v>
          </cell>
          <cell r="BA9">
            <v>2550.5319285217956</v>
          </cell>
          <cell r="BB9">
            <v>2594.2757120782298</v>
          </cell>
          <cell r="BC9">
            <v>1.7150847267294032</v>
          </cell>
          <cell r="BD9">
            <v>2487.4003385509059</v>
          </cell>
          <cell r="BE9">
            <v>2541.2747444484621</v>
          </cell>
          <cell r="BF9">
            <v>2.1658920384702554</v>
          </cell>
          <cell r="BG9">
            <v>7591.0750687500113</v>
          </cell>
          <cell r="BH9">
            <v>7722.8828534000004</v>
          </cell>
          <cell r="BI9">
            <v>1.7363520114904267</v>
          </cell>
          <cell r="BJ9">
            <v>15103.769071834271</v>
          </cell>
          <cell r="BK9">
            <v>15389.318033399999</v>
          </cell>
          <cell r="BL9">
            <v>1.8905808226254188</v>
          </cell>
          <cell r="BM9">
            <v>28492.325907809729</v>
          </cell>
          <cell r="BN9">
            <v>29564.934948059999</v>
          </cell>
          <cell r="BO9">
            <v>3.764554160024784</v>
          </cell>
        </row>
        <row r="10">
          <cell r="B10">
            <v>5</v>
          </cell>
          <cell r="C10" t="str">
            <v>Wasplant</v>
          </cell>
          <cell r="D10" t="str">
            <v>KTON</v>
          </cell>
          <cell r="E10">
            <v>30</v>
          </cell>
          <cell r="F10">
            <v>24.057352999999999</v>
          </cell>
          <cell r="G10">
            <v>-19.808823333333336</v>
          </cell>
          <cell r="H10">
            <v>30</v>
          </cell>
          <cell r="I10">
            <v>24.131049999999998</v>
          </cell>
          <cell r="J10">
            <v>-19.563166666666675</v>
          </cell>
          <cell r="K10">
            <v>30</v>
          </cell>
          <cell r="L10">
            <v>24.318576</v>
          </cell>
          <cell r="M10">
            <v>-18.938079999999999</v>
          </cell>
          <cell r="N10">
            <v>90</v>
          </cell>
          <cell r="O10">
            <v>72.506979000000001</v>
          </cell>
          <cell r="P10">
            <v>-19.436689999999999</v>
          </cell>
          <cell r="Q10">
            <v>30</v>
          </cell>
          <cell r="R10">
            <v>27.651539999999997</v>
          </cell>
          <cell r="S10">
            <v>-7.8282000000000105</v>
          </cell>
          <cell r="T10">
            <v>30</v>
          </cell>
          <cell r="U10">
            <v>27.339660000000002</v>
          </cell>
          <cell r="V10">
            <v>-8.8677999999999937</v>
          </cell>
          <cell r="W10">
            <v>30</v>
          </cell>
          <cell r="X10">
            <v>20.173628999999998</v>
          </cell>
          <cell r="Y10">
            <v>-32.754570000000008</v>
          </cell>
          <cell r="Z10">
            <v>90</v>
          </cell>
          <cell r="AA10">
            <v>75.164828999999997</v>
          </cell>
          <cell r="AB10">
            <v>-16.483523333333334</v>
          </cell>
          <cell r="AC10">
            <v>180</v>
          </cell>
          <cell r="AD10">
            <v>147.671808</v>
          </cell>
          <cell r="AE10">
            <v>-17.960106666666668</v>
          </cell>
          <cell r="AF10">
            <v>30</v>
          </cell>
          <cell r="AG10">
            <v>25.899820999999999</v>
          </cell>
          <cell r="AH10">
            <v>-13.667263333333334</v>
          </cell>
          <cell r="AI10">
            <v>30</v>
          </cell>
          <cell r="AJ10">
            <v>18.464399999999994</v>
          </cell>
          <cell r="AK10">
            <v>-38.452000000000019</v>
          </cell>
          <cell r="AL10">
            <v>240</v>
          </cell>
          <cell r="AM10">
            <v>192.03602899999996</v>
          </cell>
          <cell r="AN10">
            <v>-19.984987916666686</v>
          </cell>
          <cell r="AO10">
            <v>30</v>
          </cell>
          <cell r="AP10">
            <v>25</v>
          </cell>
          <cell r="AQ10">
            <v>-16.666666666666664</v>
          </cell>
          <cell r="AR10">
            <v>270</v>
          </cell>
          <cell r="AS10">
            <v>217.03602899999996</v>
          </cell>
          <cell r="AT10">
            <v>-19.616285555555571</v>
          </cell>
          <cell r="AU10">
            <v>90</v>
          </cell>
          <cell r="AV10">
            <v>69.364220999999986</v>
          </cell>
          <cell r="AW10">
            <v>-22.928643333333348</v>
          </cell>
          <cell r="AX10">
            <v>30</v>
          </cell>
          <cell r="AY10">
            <v>30</v>
          </cell>
          <cell r="AZ10">
            <v>0</v>
          </cell>
          <cell r="BA10">
            <v>30</v>
          </cell>
          <cell r="BB10">
            <v>30</v>
          </cell>
          <cell r="BC10">
            <v>0</v>
          </cell>
          <cell r="BD10">
            <v>30</v>
          </cell>
          <cell r="BE10">
            <v>30</v>
          </cell>
          <cell r="BF10">
            <v>0</v>
          </cell>
          <cell r="BG10">
            <v>90</v>
          </cell>
          <cell r="BH10">
            <v>90</v>
          </cell>
          <cell r="BI10">
            <v>0</v>
          </cell>
          <cell r="BJ10">
            <v>180</v>
          </cell>
          <cell r="BK10">
            <v>159.36422099999999</v>
          </cell>
          <cell r="BL10">
            <v>-11.464321666666674</v>
          </cell>
          <cell r="BM10">
            <v>360</v>
          </cell>
          <cell r="BN10">
            <v>307.03602899999998</v>
          </cell>
          <cell r="BO10">
            <v>-14.712214166666671</v>
          </cell>
        </row>
        <row r="11">
          <cell r="B11">
            <v>6</v>
          </cell>
          <cell r="C11" t="str">
            <v>Total FC + WP</v>
          </cell>
          <cell r="D11" t="str">
            <v>KTON</v>
          </cell>
          <cell r="E11">
            <v>2129.0251096036873</v>
          </cell>
          <cell r="F11">
            <v>2434.8694016599998</v>
          </cell>
          <cell r="G11">
            <v>14.365461951420791</v>
          </cell>
          <cell r="H11">
            <v>2153.0867035444171</v>
          </cell>
          <cell r="I11">
            <v>2187.2087590000001</v>
          </cell>
          <cell r="J11">
            <v>1.584797091515691</v>
          </cell>
          <cell r="K11">
            <v>2167.3224204522671</v>
          </cell>
          <cell r="L11">
            <v>2473.9463560000004</v>
          </cell>
          <cell r="M11">
            <v>14.147592100475217</v>
          </cell>
          <cell r="N11">
            <v>6449.434233600372</v>
          </cell>
          <cell r="O11">
            <v>7096.0245166599998</v>
          </cell>
          <cell r="P11">
            <v>10.025534948337187</v>
          </cell>
          <cell r="Q11">
            <v>2275.8376535080274</v>
          </cell>
          <cell r="R11">
            <v>2196.6118790000005</v>
          </cell>
          <cell r="S11">
            <v>-3.4811698622661646</v>
          </cell>
          <cell r="T11">
            <v>2379.7656306430554</v>
          </cell>
          <cell r="U11">
            <v>2267.1712009999997</v>
          </cell>
          <cell r="V11">
            <v>-4.7313243032521104</v>
          </cell>
          <cell r="W11">
            <v>2463.5193182240073</v>
          </cell>
          <cell r="X11">
            <v>2763.4811259999997</v>
          </cell>
          <cell r="Y11">
            <v>12.176150012586055</v>
          </cell>
          <cell r="Z11">
            <v>7119.1226023750896</v>
          </cell>
          <cell r="AA11">
            <v>7227.2642059999998</v>
          </cell>
          <cell r="AB11">
            <v>1.5190299376053993</v>
          </cell>
          <cell r="AC11">
            <v>13568.556835975462</v>
          </cell>
          <cell r="AD11">
            <v>14323.28872266</v>
          </cell>
          <cell r="AE11">
            <v>5.5623593268478899</v>
          </cell>
          <cell r="AF11">
            <v>2510.0150012873728</v>
          </cell>
          <cell r="AG11">
            <v>2612.6134990000005</v>
          </cell>
          <cell r="AH11">
            <v>4.0875651205273877</v>
          </cell>
          <cell r="AI11">
            <v>2507.7490605593871</v>
          </cell>
          <cell r="AJ11">
            <v>2480.8583920000001</v>
          </cell>
          <cell r="AK11">
            <v>-1.0723030060028682</v>
          </cell>
          <cell r="AL11">
            <v>18586.320897822221</v>
          </cell>
          <cell r="AM11">
            <v>19416.760613660001</v>
          </cell>
          <cell r="AN11">
            <v>4.4680155927743783</v>
          </cell>
          <cell r="AO11">
            <v>2584.9299412374994</v>
          </cell>
          <cell r="AP11">
            <v>2642.3275100000001</v>
          </cell>
          <cell r="AQ11">
            <v>2.2204690288442546</v>
          </cell>
          <cell r="AR11">
            <v>21171.250839059718</v>
          </cell>
          <cell r="AS11">
            <v>22059.08812366</v>
          </cell>
          <cell r="AT11">
            <v>4.1935986274475301</v>
          </cell>
          <cell r="AU11">
            <v>7602.6940030842597</v>
          </cell>
          <cell r="AV11">
            <v>7735.7994010000011</v>
          </cell>
          <cell r="AW11">
            <v>1.7507662134204429</v>
          </cell>
          <cell r="AX11">
            <v>2583.1428016773098</v>
          </cell>
          <cell r="AY11">
            <v>2617.332396873308</v>
          </cell>
          <cell r="AZ11">
            <v>1.3235658196595987</v>
          </cell>
          <cell r="BA11">
            <v>2580.5319285217956</v>
          </cell>
          <cell r="BB11">
            <v>2624.2757120782298</v>
          </cell>
          <cell r="BC11">
            <v>1.6951459919153928</v>
          </cell>
          <cell r="BD11">
            <v>2517.4003385509059</v>
          </cell>
          <cell r="BE11">
            <v>2571.2747444484621</v>
          </cell>
          <cell r="BF11">
            <v>2.1400809824538292</v>
          </cell>
          <cell r="BG11">
            <v>7681.0750687500113</v>
          </cell>
          <cell r="BH11">
            <v>7812.8828534000004</v>
          </cell>
          <cell r="BI11">
            <v>1.7160069843118848</v>
          </cell>
          <cell r="BJ11">
            <v>15283.769071834271</v>
          </cell>
          <cell r="BK11">
            <v>15548.682254399999</v>
          </cell>
          <cell r="BL11">
            <v>1.7332974694960788</v>
          </cell>
          <cell r="BM11">
            <v>28852.325907809729</v>
          </cell>
          <cell r="BN11">
            <v>29871.970977059998</v>
          </cell>
          <cell r="BO11">
            <v>3.5340134189121732</v>
          </cell>
        </row>
        <row r="12">
          <cell r="B12">
            <v>7</v>
          </cell>
          <cell r="C12" t="str">
            <v>Stripping Ratio</v>
          </cell>
          <cell r="D12" t="str">
            <v>OB: F/C</v>
          </cell>
          <cell r="E12">
            <v>12.995647587606001</v>
          </cell>
          <cell r="F12">
            <v>12.018028235329595</v>
          </cell>
          <cell r="G12">
            <v>-7.5226674599022321</v>
          </cell>
          <cell r="H12">
            <v>12.38459357904128</v>
          </cell>
          <cell r="I12">
            <v>12.145717318765136</v>
          </cell>
          <cell r="J12">
            <v>-1.9288179200357347</v>
          </cell>
          <cell r="K12">
            <v>13.395335732470063</v>
          </cell>
          <cell r="L12">
            <v>12.903530768097268</v>
          </cell>
          <cell r="M12">
            <v>-3.6714642633455488</v>
          </cell>
          <cell r="N12">
            <v>12.925978149846362</v>
          </cell>
          <cell r="O12">
            <v>12.366194663401876</v>
          </cell>
          <cell r="P12">
            <v>-4.3306856932226792</v>
          </cell>
          <cell r="Q12">
            <v>11.997906663936966</v>
          </cell>
          <cell r="R12">
            <v>12.311442128591029</v>
          </cell>
          <cell r="S12">
            <v>2.6132514065681174</v>
          </cell>
          <cell r="T12">
            <v>12.44858859612761</v>
          </cell>
          <cell r="U12">
            <v>12.888775228286518</v>
          </cell>
          <cell r="V12">
            <v>3.5360364651767533</v>
          </cell>
          <cell r="W12">
            <v>12.111176165006736</v>
          </cell>
          <cell r="X12">
            <v>11.631330661200947</v>
          </cell>
          <cell r="Y12">
            <v>-3.9620058140366607</v>
          </cell>
          <cell r="Z12">
            <v>12.187779640854641</v>
          </cell>
          <cell r="AA12">
            <v>12.231378084351501</v>
          </cell>
          <cell r="AB12">
            <v>0.3577226105295967</v>
          </cell>
          <cell r="AC12">
            <v>12.538416750349548</v>
          </cell>
          <cell r="AD12">
            <v>12.298174937922537</v>
          </cell>
          <cell r="AE12">
            <v>-1.916045839043536</v>
          </cell>
          <cell r="AF12">
            <v>11.56689945312235</v>
          </cell>
          <cell r="AG12">
            <v>12.294400323665583</v>
          </cell>
          <cell r="AH12">
            <v>6.2895063062630205</v>
          </cell>
          <cell r="AI12">
            <v>10.75298193804764</v>
          </cell>
          <cell r="AJ12">
            <v>11.801067093859766</v>
          </cell>
          <cell r="AK12">
            <v>9.746925660719759</v>
          </cell>
          <cell r="AL12">
            <v>12.165958591677757</v>
          </cell>
          <cell r="AM12">
            <v>12.233995125645363</v>
          </cell>
          <cell r="AN12">
            <v>0.55923693521484208</v>
          </cell>
          <cell r="AO12">
            <v>10.956319779142353</v>
          </cell>
          <cell r="AP12">
            <v>11.181701614843606</v>
          </cell>
          <cell r="AQ12">
            <v>2.0570943550800167</v>
          </cell>
          <cell r="AR12">
            <v>12.01809459808106</v>
          </cell>
          <cell r="AS12">
            <v>12.107899063678307</v>
          </cell>
          <cell r="AT12">
            <v>0.74724379030587873</v>
          </cell>
          <cell r="AU12">
            <v>11.090815687772215</v>
          </cell>
          <cell r="AV12">
            <v>11.75606958386677</v>
          </cell>
          <cell r="AW12">
            <v>5.9982413811817912</v>
          </cell>
          <cell r="AX12">
            <v>10.895858434144555</v>
          </cell>
          <cell r="AY12">
            <v>10.759158941886922</v>
          </cell>
          <cell r="AZ12">
            <v>-1.2546004803922208</v>
          </cell>
          <cell r="BA12">
            <v>10.203865412504395</v>
          </cell>
          <cell r="BB12">
            <v>10.208362897058022</v>
          </cell>
          <cell r="BC12">
            <v>4.4076282583214346E-2</v>
          </cell>
          <cell r="BD12">
            <v>9.7784130227759682</v>
          </cell>
          <cell r="BE12">
            <v>9.8352831257044837</v>
          </cell>
          <cell r="BF12">
            <v>0.58158826791272888</v>
          </cell>
          <cell r="BG12">
            <v>10.297196933711493</v>
          </cell>
          <cell r="BH12">
            <v>10.27012665280891</v>
          </cell>
          <cell r="BI12">
            <v>-0.26288980464148493</v>
          </cell>
          <cell r="BJ12">
            <v>10.691947067006742</v>
          </cell>
          <cell r="BK12">
            <v>11.0103729156654</v>
          </cell>
          <cell r="BL12">
            <v>2.978183923499373</v>
          </cell>
          <cell r="BM12">
            <v>11.559604006679915</v>
          </cell>
          <cell r="BN12">
            <v>11.627840471792714</v>
          </cell>
          <cell r="BO12">
            <v>0.59030106112084002</v>
          </cell>
        </row>
        <row r="13">
          <cell r="B13">
            <v>8</v>
          </cell>
          <cell r="C13" t="str">
            <v>S/R                          (OB/ (FC+WP)</v>
          </cell>
          <cell r="E13">
            <v>12.812526484022234</v>
          </cell>
          <cell r="F13">
            <v>11.899285953947201</v>
          </cell>
          <cell r="G13">
            <v>-7.1277162331245343</v>
          </cell>
          <cell r="H13">
            <v>12.21203303758254</v>
          </cell>
          <cell r="I13">
            <v>12.011715975409604</v>
          </cell>
          <cell r="J13">
            <v>-1.6403252558886749</v>
          </cell>
          <cell r="K13">
            <v>13.209917970820072</v>
          </cell>
          <cell r="L13">
            <v>12.776690712373636</v>
          </cell>
          <cell r="M13">
            <v>-3.2795605499096188</v>
          </cell>
          <cell r="N13">
            <v>12.745599842021251</v>
          </cell>
          <cell r="O13">
            <v>12.239837234018131</v>
          </cell>
          <cell r="P13">
            <v>-3.9681349977398521</v>
          </cell>
          <cell r="Q13">
            <v>11.839750743033164</v>
          </cell>
          <cell r="R13">
            <v>12.156462390144291</v>
          </cell>
          <cell r="S13">
            <v>2.6749857660431657</v>
          </cell>
          <cell r="T13">
            <v>12.291658160174169</v>
          </cell>
          <cell r="U13">
            <v>12.733350383262747</v>
          </cell>
          <cell r="V13">
            <v>3.5934307424826715</v>
          </cell>
          <cell r="W13">
            <v>11.96368989109672</v>
          </cell>
          <cell r="X13">
            <v>11.546421034958978</v>
          </cell>
          <cell r="Y13">
            <v>-3.4877939827600355</v>
          </cell>
          <cell r="Z13">
            <v>12.033701641508069</v>
          </cell>
          <cell r="AA13">
            <v>12.104169583881658</v>
          </cell>
          <cell r="AB13">
            <v>0.58558824601835979</v>
          </cell>
          <cell r="AC13">
            <v>12.372082552663985</v>
          </cell>
          <cell r="AD13">
            <v>12.171381869420737</v>
          </cell>
          <cell r="AE13">
            <v>-1.6222061434599204</v>
          </cell>
          <cell r="AF13">
            <v>11.428650485121882</v>
          </cell>
          <cell r="AG13">
            <v>12.172521305660371</v>
          </cell>
          <cell r="AH13">
            <v>6.508824655254621</v>
          </cell>
          <cell r="AI13">
            <v>10.624344881328147</v>
          </cell>
          <cell r="AJ13">
            <v>11.713234743593214</v>
          </cell>
          <cell r="AK13">
            <v>10.249007109875979</v>
          </cell>
          <cell r="AL13">
            <v>12.008862947087612</v>
          </cell>
          <cell r="AM13">
            <v>12.112998225622736</v>
          </cell>
          <cell r="AN13">
            <v>0.86715352647419586</v>
          </cell>
          <cell r="AO13">
            <v>10.829163685613212</v>
          </cell>
          <cell r="AP13">
            <v>11.075907560430156</v>
          </cell>
          <cell r="AQ13">
            <v>2.2785127455848637</v>
          </cell>
          <cell r="AR13">
            <v>11.864826113089363</v>
          </cell>
          <cell r="AS13">
            <v>11.988771277543984</v>
          </cell>
          <cell r="AT13">
            <v>1.0446437501337187</v>
          </cell>
          <cell r="AU13">
            <v>10.959523620579381</v>
          </cell>
          <cell r="AV13">
            <v>11.650656999279674</v>
          </cell>
          <cell r="AW13">
            <v>6.3062355867595272</v>
          </cell>
          <cell r="AX13">
            <v>10.769316551592771</v>
          </cell>
          <cell r="AY13">
            <v>10.635836902759527</v>
          </cell>
          <cell r="AZ13">
            <v>-1.2394440092254773</v>
          </cell>
          <cell r="BA13">
            <v>10.085240272085969</v>
          </cell>
          <cell r="BB13">
            <v>10.091663692968215</v>
          </cell>
          <cell r="BC13">
            <v>6.3691302427618335E-2</v>
          </cell>
          <cell r="BD13">
            <v>9.6618831303345694</v>
          </cell>
          <cell r="BE13">
            <v>9.7205312912658712</v>
          </cell>
          <cell r="BF13">
            <v>0.60700548889035277</v>
          </cell>
          <cell r="BG13">
            <v>10.176543546556816</v>
          </cell>
          <cell r="BH13">
            <v>10.151820591384919</v>
          </cell>
          <cell r="BI13">
            <v>-0.24294059234151855</v>
          </cell>
          <cell r="BJ13">
            <v>10.566025871585916</v>
          </cell>
          <cell r="BK13">
            <v>10.897523513129826</v>
          </cell>
          <cell r="BL13">
            <v>3.137391916059673</v>
          </cell>
          <cell r="BM13">
            <v>11.415371009461541</v>
          </cell>
          <cell r="BN13">
            <v>11.508324890880882</v>
          </cell>
          <cell r="BO13">
            <v>0.81428699375864866</v>
          </cell>
        </row>
        <row r="14">
          <cell r="B14">
            <v>9</v>
          </cell>
          <cell r="C14" t="str">
            <v>Hauling</v>
          </cell>
          <cell r="D14" t="str">
            <v>KTON</v>
          </cell>
          <cell r="E14">
            <v>1952.9311739350464</v>
          </cell>
          <cell r="F14">
            <v>2367.081623</v>
          </cell>
          <cell r="G14">
            <v>21.206607513487725</v>
          </cell>
          <cell r="H14">
            <v>1990.9542754547565</v>
          </cell>
          <cell r="I14">
            <v>1928.8139430461442</v>
          </cell>
          <cell r="J14">
            <v>-3.121133075465468</v>
          </cell>
          <cell r="K14">
            <v>2000.3581623526625</v>
          </cell>
          <cell r="L14">
            <v>2239.7888219538559</v>
          </cell>
          <cell r="M14">
            <v>11.969389487710243</v>
          </cell>
          <cell r="N14">
            <v>5944.243611742465</v>
          </cell>
          <cell r="O14">
            <v>6535.6843879999997</v>
          </cell>
          <cell r="P14">
            <v>9.9498071561061536</v>
          </cell>
          <cell r="Q14">
            <v>2087.4766616957786</v>
          </cell>
          <cell r="R14">
            <v>1997.1121540000004</v>
          </cell>
          <cell r="S14">
            <v>-4.3288870890834241</v>
          </cell>
          <cell r="T14">
            <v>2191.4485348314024</v>
          </cell>
          <cell r="U14">
            <v>2188.3336759999997</v>
          </cell>
          <cell r="V14">
            <v>-0.14213698299979974</v>
          </cell>
          <cell r="W14">
            <v>2242.2302170405001</v>
          </cell>
          <cell r="X14">
            <v>2444.2225840000001</v>
          </cell>
          <cell r="Y14">
            <v>9.0085471788043243</v>
          </cell>
          <cell r="Z14">
            <v>6521.1554135676806</v>
          </cell>
          <cell r="AA14">
            <v>6629.6684139999998</v>
          </cell>
          <cell r="AB14">
            <v>1.6640149413791137</v>
          </cell>
          <cell r="AC14">
            <v>12465.399025310146</v>
          </cell>
          <cell r="AD14">
            <v>13165.352801999998</v>
          </cell>
          <cell r="AE14">
            <v>5.6151734514767115</v>
          </cell>
          <cell r="AF14">
            <v>2272.2315802846233</v>
          </cell>
          <cell r="AG14">
            <v>2422.669187</v>
          </cell>
          <cell r="AH14">
            <v>6.6206987008134366</v>
          </cell>
          <cell r="AI14">
            <v>2280.6102962010118</v>
          </cell>
          <cell r="AJ14">
            <v>2280.6332630000002</v>
          </cell>
          <cell r="AK14">
            <v>1.0070461852523117E-3</v>
          </cell>
          <cell r="AL14">
            <v>17018.240901795783</v>
          </cell>
          <cell r="AM14">
            <v>17868.655252</v>
          </cell>
          <cell r="AN14">
            <v>4.9970755209751454</v>
          </cell>
          <cell r="AO14">
            <v>2336.8136215698541</v>
          </cell>
          <cell r="AP14">
            <v>2421.04</v>
          </cell>
          <cell r="AQ14">
            <v>3.6043258928610302</v>
          </cell>
          <cell r="AR14">
            <v>19355.054523365634</v>
          </cell>
          <cell r="AS14">
            <v>20289.695252000001</v>
          </cell>
          <cell r="AT14">
            <v>4.8289232536444615</v>
          </cell>
          <cell r="AU14">
            <v>6889.6554980554893</v>
          </cell>
          <cell r="AV14">
            <v>7124.3424500000001</v>
          </cell>
          <cell r="AW14">
            <v>3.4063670093627763</v>
          </cell>
          <cell r="AX14">
            <v>2358.3399758791329</v>
          </cell>
          <cell r="AY14">
            <v>2463.6835876373652</v>
          </cell>
          <cell r="AZ14">
            <v>4.466854348214266</v>
          </cell>
          <cell r="BA14">
            <v>2349.0629793508469</v>
          </cell>
          <cell r="BB14">
            <v>2448.9548804754695</v>
          </cell>
          <cell r="BC14">
            <v>4.2524147714518596</v>
          </cell>
          <cell r="BD14">
            <v>2284.5218060812863</v>
          </cell>
          <cell r="BE14">
            <v>2406.1115318871653</v>
          </cell>
          <cell r="BF14">
            <v>5.322327214483705</v>
          </cell>
          <cell r="BG14">
            <v>6991.9247613112657</v>
          </cell>
          <cell r="BH14">
            <v>7318.75</v>
          </cell>
          <cell r="BI14">
            <v>4.6743243076237206</v>
          </cell>
          <cell r="BJ14">
            <v>13881.580259366756</v>
          </cell>
          <cell r="BK14">
            <v>14443.092449999998</v>
          </cell>
          <cell r="BL14">
            <v>4.0450163464232078</v>
          </cell>
          <cell r="BM14">
            <v>26346.979284676898</v>
          </cell>
          <cell r="BN14">
            <v>27608.445251999998</v>
          </cell>
          <cell r="BO14">
            <v>4.7878960001185185</v>
          </cell>
        </row>
        <row r="15">
          <cell r="B15">
            <v>10</v>
          </cell>
          <cell r="C15" t="str">
            <v>ROM stock</v>
          </cell>
          <cell r="D15" t="str">
            <v>KTON</v>
          </cell>
          <cell r="E15">
            <v>897.14349821173914</v>
          </cell>
          <cell r="F15">
            <v>1503.4891509419817</v>
          </cell>
          <cell r="G15">
            <v>67.586250576285849</v>
          </cell>
          <cell r="H15">
            <v>871.42839885931176</v>
          </cell>
          <cell r="I15">
            <v>1497.1248023666476</v>
          </cell>
          <cell r="J15">
            <v>71.801240850810473</v>
          </cell>
          <cell r="K15">
            <v>992.34640187049331</v>
          </cell>
          <cell r="L15">
            <v>1494.3445505761581</v>
          </cell>
          <cell r="M15">
            <v>50.586987342266632</v>
          </cell>
          <cell r="N15">
            <v>992.34640187049331</v>
          </cell>
          <cell r="O15">
            <v>1494.3445505761581</v>
          </cell>
          <cell r="P15">
            <v>50.586987342266632</v>
          </cell>
          <cell r="Q15">
            <v>985.01479553245429</v>
          </cell>
          <cell r="R15">
            <v>1492.2488671792642</v>
          </cell>
          <cell r="S15">
            <v>51.495071337747987</v>
          </cell>
          <cell r="T15">
            <v>966.50214068187029</v>
          </cell>
          <cell r="U15">
            <v>1481.0372987735793</v>
          </cell>
          <cell r="V15">
            <v>53.236835846913166</v>
          </cell>
          <cell r="W15">
            <v>1067.4415899195053</v>
          </cell>
          <cell r="X15">
            <v>1464.6875166970426</v>
          </cell>
          <cell r="Y15">
            <v>37.214769457080379</v>
          </cell>
          <cell r="Z15">
            <v>1067.4415899195053</v>
          </cell>
          <cell r="AA15">
            <v>1464.6875166970426</v>
          </cell>
          <cell r="AB15">
            <v>37.214769457080379</v>
          </cell>
          <cell r="AC15">
            <v>1067.4415899195053</v>
          </cell>
          <cell r="AD15">
            <v>1464.6875166970426</v>
          </cell>
          <cell r="AE15">
            <v>37.214769457080379</v>
          </cell>
          <cell r="AF15">
            <v>1124.9215048742199</v>
          </cell>
          <cell r="AG15">
            <v>1505.6356214884677</v>
          </cell>
          <cell r="AH15">
            <v>33.843616195853272</v>
          </cell>
          <cell r="AI15">
            <v>1190.4567872607417</v>
          </cell>
          <cell r="AJ15">
            <v>1525.3107986834639</v>
          </cell>
          <cell r="AK15">
            <v>28.128195412554707</v>
          </cell>
          <cell r="AL15">
            <v>1190.4567872607417</v>
          </cell>
          <cell r="AM15">
            <v>1525.3107986834639</v>
          </cell>
          <cell r="AN15">
            <v>28.128195412554707</v>
          </cell>
          <cell r="AO15">
            <v>1227.6702736060824</v>
          </cell>
          <cell r="AP15">
            <v>1474.0714823973933</v>
          </cell>
          <cell r="AQ15">
            <v>20.070634118031322</v>
          </cell>
          <cell r="AR15">
            <v>1227.6702736060824</v>
          </cell>
          <cell r="AS15">
            <v>1474.0714823973933</v>
          </cell>
          <cell r="AT15">
            <v>20.070634118031322</v>
          </cell>
          <cell r="AU15">
            <v>1227.6702736060824</v>
          </cell>
          <cell r="AV15">
            <v>1474.0714823973933</v>
          </cell>
          <cell r="AW15">
            <v>20.070634118031322</v>
          </cell>
          <cell r="AX15">
            <v>1253.3603778336824</v>
          </cell>
          <cell r="AY15">
            <v>1540.7170720970648</v>
          </cell>
          <cell r="AZ15">
            <v>22.926901100867088</v>
          </cell>
          <cell r="BA15">
            <v>1255.8686987280487</v>
          </cell>
          <cell r="BB15">
            <v>1610.3979658416943</v>
          </cell>
          <cell r="BC15">
            <v>28.229803599111509</v>
          </cell>
          <cell r="BD15">
            <v>1232.8937722892724</v>
          </cell>
          <cell r="BE15">
            <v>1687.7431424649021</v>
          </cell>
          <cell r="BF15">
            <v>36.892827297768918</v>
          </cell>
          <cell r="BG15">
            <v>1232.8937722892724</v>
          </cell>
          <cell r="BH15">
            <v>1687.7431424649021</v>
          </cell>
          <cell r="BI15">
            <v>36.892827297768918</v>
          </cell>
          <cell r="BJ15">
            <v>1232.8937722892724</v>
          </cell>
          <cell r="BK15">
            <v>1687.7431424649021</v>
          </cell>
          <cell r="BL15">
            <v>36.892827297768918</v>
          </cell>
          <cell r="BM15">
            <v>1232.8937722892724</v>
          </cell>
          <cell r="BN15">
            <v>1687.7431424649021</v>
          </cell>
          <cell r="BO15">
            <v>36.892827297768918</v>
          </cell>
        </row>
        <row r="16">
          <cell r="B16">
            <v>11</v>
          </cell>
          <cell r="C16" t="str">
            <v>F/C stock</v>
          </cell>
          <cell r="D16" t="str">
            <v>KTON</v>
          </cell>
          <cell r="E16">
            <v>617.78531468522669</v>
          </cell>
          <cell r="F16">
            <v>771.63256450279994</v>
          </cell>
          <cell r="G16">
            <v>24.903027987313251</v>
          </cell>
          <cell r="H16">
            <v>623.89381822964367</v>
          </cell>
          <cell r="I16">
            <v>829.6057050068099</v>
          </cell>
          <cell r="J16">
            <v>32.972259183604784</v>
          </cell>
          <cell r="K16">
            <v>595.98071168191086</v>
          </cell>
          <cell r="L16">
            <v>718.42589763365345</v>
          </cell>
          <cell r="M16">
            <v>20.545159189160891</v>
          </cell>
          <cell r="N16">
            <v>595.98071168191086</v>
          </cell>
          <cell r="O16">
            <v>718.42589763365345</v>
          </cell>
          <cell r="P16">
            <v>20.545159189160891</v>
          </cell>
          <cell r="Q16">
            <v>580.08137109493794</v>
          </cell>
          <cell r="R16">
            <v>800.04216050126206</v>
          </cell>
          <cell r="S16">
            <v>37.918954196225116</v>
          </cell>
          <cell r="T16">
            <v>650.51781255441824</v>
          </cell>
          <cell r="U16">
            <v>650.04303500842241</v>
          </cell>
          <cell r="V16">
            <v>-7.29845573530883E-2</v>
          </cell>
          <cell r="W16">
            <v>689.59384243260411</v>
          </cell>
          <cell r="X16">
            <v>960.42550950929149</v>
          </cell>
          <cell r="Y16">
            <v>39.274084310455031</v>
          </cell>
          <cell r="Z16">
            <v>689.59384243260411</v>
          </cell>
          <cell r="AA16">
            <v>960.42550950929149</v>
          </cell>
          <cell r="AB16">
            <v>39.274084310455031</v>
          </cell>
          <cell r="AC16">
            <v>689.59384243260411</v>
          </cell>
          <cell r="AD16">
            <v>960.42550950929149</v>
          </cell>
          <cell r="AE16">
            <v>39.274084310455031</v>
          </cell>
          <cell r="AF16">
            <v>711.24222389434317</v>
          </cell>
          <cell r="AG16">
            <v>1371.7590293188746</v>
          </cell>
          <cell r="AH16">
            <v>92.868052997181564</v>
          </cell>
          <cell r="AI16">
            <v>811.93382116048053</v>
          </cell>
          <cell r="AJ16">
            <v>1020.7202817657152</v>
          </cell>
          <cell r="AK16">
            <v>25.714714076920753</v>
          </cell>
          <cell r="AL16">
            <v>811.93382116048053</v>
          </cell>
          <cell r="AM16">
            <v>1020.7202817657152</v>
          </cell>
          <cell r="AN16">
            <v>25.714714076920753</v>
          </cell>
          <cell r="AO16">
            <v>859.59193605412918</v>
          </cell>
          <cell r="AP16">
            <v>1018.348479115715</v>
          </cell>
          <cell r="AQ16">
            <v>18.468826474843617</v>
          </cell>
          <cell r="AR16">
            <v>859.59193605412918</v>
          </cell>
          <cell r="AS16">
            <v>1018.348479115715</v>
          </cell>
          <cell r="AT16">
            <v>18.468826474843617</v>
          </cell>
          <cell r="AU16">
            <v>859.59193605412918</v>
          </cell>
          <cell r="AV16">
            <v>1018.348479115715</v>
          </cell>
          <cell r="AW16">
            <v>18.468826474843617</v>
          </cell>
          <cell r="AX16">
            <v>873.12373878274639</v>
          </cell>
          <cell r="AY16">
            <v>1026.0208759890231</v>
          </cell>
          <cell r="AZ16">
            <v>17.511508439735728</v>
          </cell>
          <cell r="BA16">
            <v>899.05533334007919</v>
          </cell>
          <cell r="BB16">
            <v>1116.1365880672527</v>
          </cell>
          <cell r="BC16">
            <v>24.145483228567834</v>
          </cell>
          <cell r="BD16">
            <v>1033.3258429359889</v>
          </cell>
          <cell r="BE16">
            <v>1335.9166881157148</v>
          </cell>
          <cell r="BF16">
            <v>29.283197284602352</v>
          </cell>
          <cell r="BG16">
            <v>1033.3258429359889</v>
          </cell>
          <cell r="BH16">
            <v>1335.9166881157148</v>
          </cell>
          <cell r="BI16">
            <v>29.283197284602352</v>
          </cell>
          <cell r="BJ16">
            <v>1033.3258429359889</v>
          </cell>
          <cell r="BK16">
            <v>1335.9166881157148</v>
          </cell>
          <cell r="BL16">
            <v>29.283197284602352</v>
          </cell>
          <cell r="BM16">
            <v>1033.3258429359889</v>
          </cell>
          <cell r="BN16">
            <v>1335.9166881157148</v>
          </cell>
          <cell r="BO16">
            <v>29.283197284602352</v>
          </cell>
        </row>
        <row r="17">
          <cell r="B17">
            <v>12</v>
          </cell>
          <cell r="C17" t="str">
            <v>Coal barging</v>
          </cell>
          <cell r="D17" t="str">
            <v>KTON</v>
          </cell>
          <cell r="E17">
            <v>918.3</v>
          </cell>
          <cell r="F17">
            <v>994.99796200000003</v>
          </cell>
          <cell r="G17">
            <v>8.3521683545682315</v>
          </cell>
          <cell r="H17">
            <v>898.6</v>
          </cell>
          <cell r="I17">
            <v>951.58797500000003</v>
          </cell>
          <cell r="J17">
            <v>5.8967254618295133</v>
          </cell>
          <cell r="K17">
            <v>913.5</v>
          </cell>
          <cell r="L17">
            <v>864.35708800000009</v>
          </cell>
          <cell r="M17">
            <v>-5.3796291187739369</v>
          </cell>
          <cell r="N17">
            <v>2730.4</v>
          </cell>
          <cell r="O17">
            <v>2810.943025</v>
          </cell>
          <cell r="P17">
            <v>2.9498617418693209</v>
          </cell>
          <cell r="Q17">
            <v>956.4</v>
          </cell>
          <cell r="R17">
            <v>878.97013100000004</v>
          </cell>
          <cell r="S17">
            <v>-8.0959712463404365</v>
          </cell>
          <cell r="T17">
            <v>974.4</v>
          </cell>
          <cell r="U17">
            <v>973.01742400000012</v>
          </cell>
          <cell r="V17">
            <v>-0.14188998357962421</v>
          </cell>
          <cell r="W17">
            <v>980.7</v>
          </cell>
          <cell r="X17">
            <v>1076.88411</v>
          </cell>
          <cell r="Y17">
            <v>9.8076996023248615</v>
          </cell>
          <cell r="Z17">
            <v>2911.5</v>
          </cell>
          <cell r="AA17">
            <v>2928.8716649999997</v>
          </cell>
          <cell r="AB17">
            <v>0.59665687789797928</v>
          </cell>
          <cell r="AC17">
            <v>5641.9</v>
          </cell>
          <cell r="AD17">
            <v>5739.8146900000002</v>
          </cell>
          <cell r="AE17">
            <v>1.7354914124674405</v>
          </cell>
          <cell r="AF17">
            <v>995.6</v>
          </cell>
          <cell r="AG17">
            <v>998.21308699999997</v>
          </cell>
          <cell r="AH17">
            <v>0.26246353957412116</v>
          </cell>
          <cell r="AI17">
            <v>1040.7</v>
          </cell>
          <cell r="AJ17">
            <v>1064.408009</v>
          </cell>
          <cell r="AK17">
            <v>2.2780829249543522</v>
          </cell>
          <cell r="AL17">
            <v>7678.2</v>
          </cell>
          <cell r="AM17">
            <v>7802.4357860000009</v>
          </cell>
          <cell r="AN17">
            <v>1.6180326899533886</v>
          </cell>
          <cell r="AO17">
            <v>1065.5999999999999</v>
          </cell>
          <cell r="AP17">
            <v>1064.04</v>
          </cell>
          <cell r="AQ17">
            <v>-0.14639639639639129</v>
          </cell>
          <cell r="AR17">
            <v>8743.7999999999993</v>
          </cell>
          <cell r="AS17">
            <v>8866.4757860000009</v>
          </cell>
          <cell r="AT17">
            <v>1.4030031107756538</v>
          </cell>
          <cell r="AU17">
            <v>3101.9</v>
          </cell>
          <cell r="AV17">
            <v>3126.6610959999998</v>
          </cell>
          <cell r="AW17">
            <v>0.79825577871626174</v>
          </cell>
          <cell r="AX17">
            <v>1089.0999999999999</v>
          </cell>
          <cell r="AY17">
            <v>1098</v>
          </cell>
          <cell r="AZ17">
            <v>0.81718850426958889</v>
          </cell>
          <cell r="BA17">
            <v>1089.0999999999999</v>
          </cell>
          <cell r="BB17">
            <v>1121</v>
          </cell>
          <cell r="BC17">
            <v>2.9290239647415386</v>
          </cell>
          <cell r="BD17">
            <v>1042.1399999999999</v>
          </cell>
          <cell r="BE17">
            <v>1109.9346444</v>
          </cell>
          <cell r="BF17">
            <v>6.5053298405204822</v>
          </cell>
          <cell r="BG17">
            <v>3220.34</v>
          </cell>
          <cell r="BH17">
            <v>3328.9346443999998</v>
          </cell>
          <cell r="BI17">
            <v>3.3721484191110145</v>
          </cell>
          <cell r="BJ17">
            <v>6322.24</v>
          </cell>
          <cell r="BK17">
            <v>6455.5957404000001</v>
          </cell>
          <cell r="BL17">
            <v>2.1093115794402029</v>
          </cell>
          <cell r="BM17">
            <v>11964.14</v>
          </cell>
          <cell r="BN17">
            <v>12195.410430400001</v>
          </cell>
          <cell r="BO17">
            <v>1.9330301250236266</v>
          </cell>
        </row>
        <row r="18">
          <cell r="B18">
            <v>13</v>
          </cell>
          <cell r="C18" t="str">
            <v>Coal sales</v>
          </cell>
          <cell r="D18" t="str">
            <v>KTON</v>
          </cell>
          <cell r="E18">
            <v>2460.4999999999995</v>
          </cell>
          <cell r="F18">
            <v>2335.5414049999999</v>
          </cell>
          <cell r="G18">
            <v>-5.0785854501117509</v>
          </cell>
          <cell r="H18">
            <v>2346.5</v>
          </cell>
          <cell r="I18">
            <v>2216.8127729999997</v>
          </cell>
          <cell r="J18">
            <v>-5.5268368634136094</v>
          </cell>
          <cell r="K18">
            <v>2260</v>
          </cell>
          <cell r="L18">
            <v>2559.6031589999998</v>
          </cell>
          <cell r="M18">
            <v>13.256776946902646</v>
          </cell>
          <cell r="N18">
            <v>7067</v>
          </cell>
          <cell r="O18">
            <v>7111.9573369999998</v>
          </cell>
          <cell r="P18">
            <v>0.63615872364510861</v>
          </cell>
          <cell r="Q18">
            <v>2448.9999999999995</v>
          </cell>
          <cell r="R18">
            <v>2067.1137269999999</v>
          </cell>
          <cell r="S18">
            <v>-15.593559534503868</v>
          </cell>
          <cell r="T18">
            <v>2279</v>
          </cell>
          <cell r="U18">
            <v>2398.4505610000001</v>
          </cell>
          <cell r="V18">
            <v>5.2413585344449363</v>
          </cell>
          <cell r="W18">
            <v>2368</v>
          </cell>
          <cell r="X18">
            <v>2438.2177980000001</v>
          </cell>
          <cell r="Y18">
            <v>2.9652786317567621</v>
          </cell>
          <cell r="Z18">
            <v>7096</v>
          </cell>
          <cell r="AA18">
            <v>6903.7820860000002</v>
          </cell>
          <cell r="AB18">
            <v>-2.7088206595264914</v>
          </cell>
          <cell r="AC18">
            <v>14162.999999999998</v>
          </cell>
          <cell r="AD18">
            <v>14015.739422999999</v>
          </cell>
          <cell r="AE18">
            <v>-1.0397555390806972</v>
          </cell>
          <cell r="AF18">
            <v>2448</v>
          </cell>
          <cell r="AG18">
            <v>2298.502829</v>
          </cell>
          <cell r="AH18">
            <v>-6.1069105800653585</v>
          </cell>
          <cell r="AI18">
            <v>2346.5</v>
          </cell>
          <cell r="AJ18">
            <v>2518.6382269999999</v>
          </cell>
          <cell r="AK18">
            <v>7.3359568293202599</v>
          </cell>
          <cell r="AL18">
            <v>18957.5</v>
          </cell>
          <cell r="AM18">
            <v>18832.880479000003</v>
          </cell>
          <cell r="AN18">
            <v>-0.65736263220359703</v>
          </cell>
          <cell r="AO18">
            <v>2435</v>
          </cell>
          <cell r="AP18">
            <v>2772.89</v>
          </cell>
          <cell r="AQ18">
            <v>13.87638603696098</v>
          </cell>
          <cell r="AR18">
            <v>21392.5</v>
          </cell>
          <cell r="AS18">
            <v>21605.770479000003</v>
          </cell>
          <cell r="AT18">
            <v>0.99694041837093617</v>
          </cell>
          <cell r="AU18">
            <v>7229.5</v>
          </cell>
          <cell r="AV18">
            <v>7590.0310560000007</v>
          </cell>
          <cell r="AW18">
            <v>4.9869431634276333</v>
          </cell>
          <cell r="AX18">
            <v>2468.5</v>
          </cell>
          <cell r="AY18">
            <v>2651.3999999999996</v>
          </cell>
          <cell r="AZ18">
            <v>7.4093579096617237</v>
          </cell>
          <cell r="BA18">
            <v>2427.5</v>
          </cell>
          <cell r="BB18">
            <v>2537.6</v>
          </cell>
          <cell r="BC18">
            <v>4.5355303810504592</v>
          </cell>
          <cell r="BD18">
            <v>2211.5</v>
          </cell>
          <cell r="BE18">
            <v>2326.6000000000004</v>
          </cell>
          <cell r="BF18">
            <v>5.2046122541261752</v>
          </cell>
          <cell r="BG18">
            <v>7107.4999999999991</v>
          </cell>
          <cell r="BH18">
            <v>7515.5999999999995</v>
          </cell>
          <cell r="BI18">
            <v>5.7418220189940268</v>
          </cell>
          <cell r="BJ18">
            <v>14337</v>
          </cell>
          <cell r="BK18">
            <v>15105.631056</v>
          </cell>
          <cell r="BL18">
            <v>5.3611707888679652</v>
          </cell>
          <cell r="BM18">
            <v>28500.000000000004</v>
          </cell>
          <cell r="BN18">
            <v>29121.370479000001</v>
          </cell>
          <cell r="BO18">
            <v>2.1802472947368328</v>
          </cell>
        </row>
        <row r="19">
          <cell r="B19">
            <v>14</v>
          </cell>
        </row>
        <row r="20">
          <cell r="B20">
            <v>15</v>
          </cell>
          <cell r="C20" t="str">
            <v>INDOMINCO</v>
          </cell>
          <cell r="E20" t="str">
            <v>JANUARY</v>
          </cell>
          <cell r="H20" t="str">
            <v>FEBRUARY</v>
          </cell>
          <cell r="K20" t="str">
            <v>MARCH</v>
          </cell>
          <cell r="N20" t="str">
            <v>Q1</v>
          </cell>
          <cell r="Q20" t="str">
            <v>APRIL</v>
          </cell>
          <cell r="R20" t="str">
            <v>APRIL</v>
          </cell>
          <cell r="T20" t="str">
            <v>MAY</v>
          </cell>
          <cell r="U20" t="str">
            <v>MAY</v>
          </cell>
          <cell r="W20" t="str">
            <v>JUNE</v>
          </cell>
          <cell r="X20" t="str">
            <v>JUNE</v>
          </cell>
          <cell r="Z20" t="str">
            <v>Q2</v>
          </cell>
          <cell r="AC20" t="str">
            <v>1st HALF</v>
          </cell>
          <cell r="AF20" t="str">
            <v>JULY</v>
          </cell>
          <cell r="AG20" t="str">
            <v>JULY</v>
          </cell>
          <cell r="AI20" t="str">
            <v>AUG</v>
          </cell>
          <cell r="AL20" t="str">
            <v>Jan-Aug</v>
          </cell>
          <cell r="AO20" t="str">
            <v>SEP</v>
          </cell>
          <cell r="AR20" t="str">
            <v>Jan-Sep</v>
          </cell>
          <cell r="AU20" t="str">
            <v>Q3</v>
          </cell>
          <cell r="AX20" t="str">
            <v>OCTOBER</v>
          </cell>
          <cell r="BA20" t="str">
            <v>NOVEMBER</v>
          </cell>
          <cell r="BD20" t="str">
            <v>DECEMBER</v>
          </cell>
          <cell r="BG20" t="str">
            <v>Q4</v>
          </cell>
          <cell r="BJ20" t="str">
            <v>2nd HALF</v>
          </cell>
          <cell r="BM20" t="str">
            <v>YTD 2013</v>
          </cell>
        </row>
        <row r="21">
          <cell r="B21">
            <v>16</v>
          </cell>
          <cell r="E21" t="str">
            <v>Plan</v>
          </cell>
          <cell r="F21" t="str">
            <v>Actual</v>
          </cell>
          <cell r="G21" t="str">
            <v>% var</v>
          </cell>
          <cell r="H21" t="str">
            <v>Plan</v>
          </cell>
          <cell r="I21" t="str">
            <v>Actual</v>
          </cell>
          <cell r="J21" t="str">
            <v>% var</v>
          </cell>
          <cell r="K21" t="str">
            <v>Plan</v>
          </cell>
          <cell r="L21" t="str">
            <v>Actual</v>
          </cell>
          <cell r="M21" t="str">
            <v>% var</v>
          </cell>
          <cell r="N21" t="str">
            <v>Plan</v>
          </cell>
          <cell r="O21" t="str">
            <v>Actual</v>
          </cell>
          <cell r="P21" t="str">
            <v>% var</v>
          </cell>
          <cell r="Q21" t="str">
            <v>Plan</v>
          </cell>
          <cell r="R21" t="str">
            <v>Actual</v>
          </cell>
          <cell r="S21" t="str">
            <v>% var</v>
          </cell>
          <cell r="T21" t="str">
            <v>Plan</v>
          </cell>
          <cell r="U21" t="str">
            <v>Actual</v>
          </cell>
          <cell r="V21" t="str">
            <v>% var</v>
          </cell>
          <cell r="W21" t="str">
            <v>Plan</v>
          </cell>
          <cell r="X21" t="str">
            <v>Actual</v>
          </cell>
          <cell r="Y21" t="str">
            <v>% var</v>
          </cell>
          <cell r="Z21" t="str">
            <v>Plan</v>
          </cell>
          <cell r="AA21" t="str">
            <v>Actual</v>
          </cell>
          <cell r="AB21" t="str">
            <v>% var</v>
          </cell>
          <cell r="AC21" t="str">
            <v>Plan</v>
          </cell>
          <cell r="AD21" t="str">
            <v>Actual</v>
          </cell>
          <cell r="AE21" t="str">
            <v>% var</v>
          </cell>
          <cell r="AF21" t="str">
            <v>Plan</v>
          </cell>
          <cell r="AG21" t="str">
            <v>Actual</v>
          </cell>
          <cell r="AH21" t="str">
            <v>% var</v>
          </cell>
          <cell r="AI21" t="str">
            <v>Plan</v>
          </cell>
          <cell r="AJ21" t="str">
            <v>Actual</v>
          </cell>
          <cell r="AK21" t="str">
            <v>% var</v>
          </cell>
          <cell r="AL21" t="str">
            <v>Plan</v>
          </cell>
          <cell r="AM21" t="str">
            <v>Actual</v>
          </cell>
          <cell r="AN21" t="str">
            <v>% var</v>
          </cell>
          <cell r="AO21" t="str">
            <v>Plan</v>
          </cell>
          <cell r="AP21" t="str">
            <v>Est.</v>
          </cell>
          <cell r="AQ21" t="str">
            <v>% var</v>
          </cell>
          <cell r="AR21" t="str">
            <v>Plan</v>
          </cell>
          <cell r="AS21" t="str">
            <v>Est.</v>
          </cell>
          <cell r="AT21" t="str">
            <v>% var</v>
          </cell>
          <cell r="AU21" t="str">
            <v>Plan</v>
          </cell>
          <cell r="AV21" t="str">
            <v>Est.</v>
          </cell>
          <cell r="AW21" t="str">
            <v>% var</v>
          </cell>
          <cell r="AX21" t="str">
            <v>Plan</v>
          </cell>
          <cell r="AY21" t="str">
            <v>Est.</v>
          </cell>
          <cell r="AZ21" t="str">
            <v>% var</v>
          </cell>
          <cell r="BA21" t="str">
            <v>Plan</v>
          </cell>
          <cell r="BB21" t="str">
            <v>Est.</v>
          </cell>
          <cell r="BC21" t="str">
            <v>% var</v>
          </cell>
          <cell r="BD21" t="str">
            <v>Plan</v>
          </cell>
          <cell r="BE21" t="str">
            <v>Est.</v>
          </cell>
          <cell r="BF21" t="str">
            <v>% var</v>
          </cell>
          <cell r="BG21" t="str">
            <v>Plan</v>
          </cell>
          <cell r="BH21" t="str">
            <v>Est.</v>
          </cell>
          <cell r="BI21" t="str">
            <v>% var</v>
          </cell>
          <cell r="BJ21" t="str">
            <v>Plan</v>
          </cell>
          <cell r="BK21" t="str">
            <v>Est.</v>
          </cell>
          <cell r="BL21" t="str">
            <v>% var</v>
          </cell>
          <cell r="BM21" t="str">
            <v>Plan</v>
          </cell>
          <cell r="BN21" t="str">
            <v>Est.</v>
          </cell>
          <cell r="BO21" t="str">
            <v>% var</v>
          </cell>
        </row>
        <row r="22">
          <cell r="B22">
            <v>17</v>
          </cell>
          <cell r="C22" t="str">
            <v>OB Removal</v>
          </cell>
          <cell r="D22" t="str">
            <v>KBCM</v>
          </cell>
          <cell r="E22">
            <v>13582.494670599915</v>
          </cell>
          <cell r="F22">
            <v>14934.118472938797</v>
          </cell>
          <cell r="G22">
            <v>9.9512190883796059</v>
          </cell>
          <cell r="H22">
            <v>13553.866033892822</v>
          </cell>
          <cell r="I22">
            <v>13672.606725000001</v>
          </cell>
          <cell r="J22">
            <v>0.87606510799395665</v>
          </cell>
          <cell r="K22">
            <v>13993.878194010527</v>
          </cell>
          <cell r="L22">
            <v>17638.252049000002</v>
          </cell>
          <cell r="M22">
            <v>26.042629530313416</v>
          </cell>
          <cell r="N22">
            <v>41130.238898503267</v>
          </cell>
          <cell r="O22">
            <v>46244.977246938797</v>
          </cell>
          <cell r="P22">
            <v>12.435469584937559</v>
          </cell>
          <cell r="Q22">
            <v>13655.637658835254</v>
          </cell>
          <cell r="R22">
            <v>13592.629881999997</v>
          </cell>
          <cell r="S22">
            <v>-0.46140486742111503</v>
          </cell>
          <cell r="T22">
            <v>14627.019932911508</v>
          </cell>
          <cell r="U22">
            <v>14986.322354791</v>
          </cell>
          <cell r="V22">
            <v>2.4564294266875555</v>
          </cell>
          <cell r="W22">
            <v>14195.040036459966</v>
          </cell>
          <cell r="X22">
            <v>16616.282709999999</v>
          </cell>
          <cell r="Y22">
            <v>17.056962624417192</v>
          </cell>
          <cell r="Z22">
            <v>42477.697628206733</v>
          </cell>
          <cell r="AA22">
            <v>45195.234946790995</v>
          </cell>
          <cell r="AB22">
            <v>6.3975626512763686</v>
          </cell>
          <cell r="AC22">
            <v>83607.936526709993</v>
          </cell>
          <cell r="AD22">
            <v>91440.212193729792</v>
          </cell>
          <cell r="AE22">
            <v>9.3678614643451272</v>
          </cell>
          <cell r="AF22">
            <v>13712.019183264123</v>
          </cell>
          <cell r="AG22">
            <v>17165.249648999998</v>
          </cell>
          <cell r="AH22">
            <v>25.183967580432153</v>
          </cell>
          <cell r="AI22">
            <v>12616.189619789537</v>
          </cell>
          <cell r="AJ22">
            <v>14228.88214246154</v>
          </cell>
          <cell r="AK22">
            <v>12.782722607009342</v>
          </cell>
          <cell r="AL22">
            <v>109936.14532976366</v>
          </cell>
          <cell r="AM22">
            <v>122834.34398519134</v>
          </cell>
          <cell r="AN22">
            <v>11.732445790907384</v>
          </cell>
          <cell r="AO22">
            <v>13177.673615996766</v>
          </cell>
          <cell r="AP22">
            <v>14339.567398010176</v>
          </cell>
          <cell r="AQ22">
            <v>8.8171388658689622</v>
          </cell>
          <cell r="AR22">
            <v>123113.81894576043</v>
          </cell>
          <cell r="AS22">
            <v>137173.91138320151</v>
          </cell>
          <cell r="AT22">
            <v>11.420401509627006</v>
          </cell>
          <cell r="AU22">
            <v>39505.882419050424</v>
          </cell>
          <cell r="AV22">
            <v>45733.699189471714</v>
          </cell>
          <cell r="AW22">
            <v>15.764277087551214</v>
          </cell>
          <cell r="AX22">
            <v>13423.65408607159</v>
          </cell>
          <cell r="AY22">
            <v>13098.135705205697</v>
          </cell>
          <cell r="AZ22">
            <v>-2.4249610335508538</v>
          </cell>
          <cell r="BA22">
            <v>12557.926666215284</v>
          </cell>
          <cell r="BB22">
            <v>12380.275679591359</v>
          </cell>
          <cell r="BC22">
            <v>-1.4146522060991251</v>
          </cell>
          <cell r="BD22">
            <v>11934.009072002942</v>
          </cell>
          <cell r="BE22">
            <v>11907.152617080459</v>
          </cell>
          <cell r="BF22">
            <v>-0.22504134830505459</v>
          </cell>
          <cell r="BG22">
            <v>37915.589824289818</v>
          </cell>
          <cell r="BH22">
            <v>37385.564001877516</v>
          </cell>
          <cell r="BI22">
            <v>-1.3979100018450799</v>
          </cell>
          <cell r="BJ22">
            <v>77421.472243340249</v>
          </cell>
          <cell r="BK22">
            <v>83119.263191349222</v>
          </cell>
          <cell r="BL22">
            <v>7.3594453617472935</v>
          </cell>
          <cell r="BM22">
            <v>161029.40877005027</v>
          </cell>
          <cell r="BN22">
            <v>174559.47538507901</v>
          </cell>
          <cell r="BO22">
            <v>8.4022333053148426</v>
          </cell>
        </row>
        <row r="23">
          <cell r="B23">
            <v>18</v>
          </cell>
          <cell r="C23" t="str">
            <v>ROM Production</v>
          </cell>
          <cell r="D23" t="str">
            <v>KTON</v>
          </cell>
          <cell r="E23">
            <v>1048.0291990745116</v>
          </cell>
          <cell r="F23">
            <v>1214.8542109999999</v>
          </cell>
          <cell r="G23">
            <v>15.917973666459609</v>
          </cell>
          <cell r="H23">
            <v>1049.3161481548627</v>
          </cell>
          <cell r="I23">
            <v>1139.3777410184016</v>
          </cell>
          <cell r="J23">
            <v>8.582884483566259</v>
          </cell>
          <cell r="K23">
            <v>1049.9101871525709</v>
          </cell>
          <cell r="L23">
            <v>1317.2793240000001</v>
          </cell>
          <cell r="M23">
            <v>25.465905571652069</v>
          </cell>
          <cell r="N23">
            <v>3147.2555343819449</v>
          </cell>
          <cell r="O23">
            <v>3671.5112760184015</v>
          </cell>
          <cell r="P23">
            <v>16.657552458301083</v>
          </cell>
          <cell r="Q23">
            <v>1107.7312854083445</v>
          </cell>
          <cell r="R23">
            <v>996.02311364663888</v>
          </cell>
          <cell r="S23">
            <v>-10.08441065384612</v>
          </cell>
          <cell r="T23">
            <v>1172.822480642458</v>
          </cell>
          <cell r="U23">
            <v>1100.7076605783532</v>
          </cell>
          <cell r="V23">
            <v>-6.1488265491467393</v>
          </cell>
          <cell r="W23">
            <v>1236.1599778649147</v>
          </cell>
          <cell r="X23">
            <v>1365.7352809999998</v>
          </cell>
          <cell r="Y23">
            <v>10.482082048869309</v>
          </cell>
          <cell r="Z23">
            <v>3516.7137439157173</v>
          </cell>
          <cell r="AA23">
            <v>3462.466055224992</v>
          </cell>
          <cell r="AB23">
            <v>-1.5425676538097366</v>
          </cell>
          <cell r="AC23">
            <v>6663.9692782976617</v>
          </cell>
          <cell r="AD23">
            <v>7133.9773312433936</v>
          </cell>
          <cell r="AE23">
            <v>7.0529744858877459</v>
          </cell>
          <cell r="AF23">
            <v>1274.363086577848</v>
          </cell>
          <cell r="AG23">
            <v>1453.3879378998392</v>
          </cell>
          <cell r="AH23">
            <v>14.048182437765162</v>
          </cell>
          <cell r="AI23">
            <v>1251.5374813164112</v>
          </cell>
          <cell r="AJ23">
            <v>1325.5544583881849</v>
          </cell>
          <cell r="AK23">
            <v>5.9140839309039324</v>
          </cell>
          <cell r="AL23">
            <v>9189.8698461919212</v>
          </cell>
          <cell r="AM23">
            <v>9912.9197275314182</v>
          </cell>
          <cell r="AN23">
            <v>7.8679012155880841</v>
          </cell>
          <cell r="AO23">
            <v>1262.5610462631357</v>
          </cell>
          <cell r="AP23">
            <v>1352.9563869678827</v>
          </cell>
          <cell r="AQ23">
            <v>7.1596807910630984</v>
          </cell>
          <cell r="AR23">
            <v>10452.430892455057</v>
          </cell>
          <cell r="AS23">
            <v>11265.8761144993</v>
          </cell>
          <cell r="AT23">
            <v>7.7823544629356771</v>
          </cell>
          <cell r="AU23">
            <v>3788.4616141573952</v>
          </cell>
          <cell r="AV23">
            <v>4131.8987832559069</v>
          </cell>
          <cell r="AW23">
            <v>9.0653464143623577</v>
          </cell>
          <cell r="AX23">
            <v>1270.9784991225551</v>
          </cell>
          <cell r="AY23">
            <v>1363.0966492473676</v>
          </cell>
          <cell r="AZ23">
            <v>7.2478134121393891</v>
          </cell>
          <cell r="BA23">
            <v>1279.5670819918757</v>
          </cell>
          <cell r="BB23">
            <v>1349.3114293525111</v>
          </cell>
          <cell r="BC23">
            <v>5.450620631164238</v>
          </cell>
          <cell r="BD23">
            <v>1247.4154482293147</v>
          </cell>
          <cell r="BE23">
            <v>1337.591921400121</v>
          </cell>
          <cell r="BF23">
            <v>7.229064967794832</v>
          </cell>
          <cell r="BG23">
            <v>3797.9610293437458</v>
          </cell>
          <cell r="BH23">
            <v>4049.9999999999995</v>
          </cell>
          <cell r="BI23">
            <v>6.6361652662824664</v>
          </cell>
          <cell r="BJ23">
            <v>7586.4226435011406</v>
          </cell>
          <cell r="BK23">
            <v>8181.8987832559069</v>
          </cell>
          <cell r="BL23">
            <v>7.8492349785557636</v>
          </cell>
          <cell r="BM23">
            <v>14250.391921798802</v>
          </cell>
          <cell r="BN23">
            <v>15315.876114499299</v>
          </cell>
          <cell r="BO23">
            <v>7.4768764153821401</v>
          </cell>
        </row>
        <row r="24">
          <cell r="B24">
            <v>19</v>
          </cell>
          <cell r="C24" t="str">
            <v>F/C Production</v>
          </cell>
          <cell r="D24" t="str">
            <v>KTON</v>
          </cell>
          <cell r="E24">
            <v>1029.7838139195342</v>
          </cell>
          <cell r="F24">
            <v>1142.04937</v>
          </cell>
          <cell r="G24">
            <v>10.901856735654427</v>
          </cell>
          <cell r="H24">
            <v>1037.9803146249888</v>
          </cell>
          <cell r="I24">
            <v>1059.361856</v>
          </cell>
          <cell r="J24">
            <v>2.0599178109400045</v>
          </cell>
          <cell r="K24">
            <v>1038.5595026477542</v>
          </cell>
          <cell r="L24">
            <v>1256.7959000000001</v>
          </cell>
          <cell r="M24">
            <v>21.013374466832506</v>
          </cell>
          <cell r="N24">
            <v>3106.3236311922774</v>
          </cell>
          <cell r="O24">
            <v>3458.2071260000002</v>
          </cell>
          <cell r="P24">
            <v>11.327972760927747</v>
          </cell>
          <cell r="Q24">
            <v>1106.8651842172085</v>
          </cell>
          <cell r="R24">
            <v>1133.914079646639</v>
          </cell>
          <cell r="S24">
            <v>2.4437389318157967</v>
          </cell>
          <cell r="T24">
            <v>1165.4721444182883</v>
          </cell>
          <cell r="U24">
            <v>1087.9564600000001</v>
          </cell>
          <cell r="V24">
            <v>-6.6510113338640018</v>
          </cell>
          <cell r="W24">
            <v>1230.2221545065261</v>
          </cell>
          <cell r="X24">
            <v>1321.3087599999999</v>
          </cell>
          <cell r="Y24">
            <v>7.4040778049563754</v>
          </cell>
          <cell r="Z24">
            <v>3502.5594831420231</v>
          </cell>
          <cell r="AA24">
            <v>3543.1792996466393</v>
          </cell>
          <cell r="AB24">
            <v>1.1597181061484101</v>
          </cell>
          <cell r="AC24">
            <v>6608.8831143343004</v>
          </cell>
          <cell r="AD24">
            <v>7001.3864256466395</v>
          </cell>
          <cell r="AE24">
            <v>5.9390263758943043</v>
          </cell>
          <cell r="AF24">
            <v>1254.7060932201971</v>
          </cell>
          <cell r="AG24">
            <v>1333.85448</v>
          </cell>
          <cell r="AH24">
            <v>6.3081216555399777</v>
          </cell>
          <cell r="AI24">
            <v>1223.2338903009882</v>
          </cell>
          <cell r="AJ24">
            <v>1268.09817</v>
          </cell>
          <cell r="AK24">
            <v>3.6676779522493903</v>
          </cell>
          <cell r="AL24">
            <v>9086.8230978554839</v>
          </cell>
          <cell r="AM24">
            <v>9603.3390756466379</v>
          </cell>
          <cell r="AN24">
            <v>5.6842305856383755</v>
          </cell>
          <cell r="AO24">
            <v>1243.1016039133528</v>
          </cell>
          <cell r="AP24">
            <v>1360</v>
          </cell>
          <cell r="AQ24">
            <v>9.4037684223594038</v>
          </cell>
          <cell r="AR24">
            <v>10329.924701768836</v>
          </cell>
          <cell r="AS24">
            <v>10963.339075646638</v>
          </cell>
          <cell r="AT24">
            <v>6.1318392163046447</v>
          </cell>
          <cell r="AU24">
            <v>3721.0415874345381</v>
          </cell>
          <cell r="AV24">
            <v>3961.9526500000002</v>
          </cell>
          <cell r="AW24">
            <v>6.4742910527790576</v>
          </cell>
          <cell r="AX24">
            <v>1234.1300511564962</v>
          </cell>
          <cell r="AY24">
            <v>1378.332396873308</v>
          </cell>
          <cell r="AZ24">
            <v>11.684534023110499</v>
          </cell>
          <cell r="BA24">
            <v>1246.0184078536461</v>
          </cell>
          <cell r="BB24">
            <v>1384.2757120782296</v>
          </cell>
          <cell r="BC24">
            <v>11.095927905490694</v>
          </cell>
          <cell r="BD24">
            <v>1261.8977470307516</v>
          </cell>
          <cell r="BE24">
            <v>1362.3918910484622</v>
          </cell>
          <cell r="BF24">
            <v>7.9637311544595075</v>
          </cell>
          <cell r="BG24">
            <v>3742.0462060408936</v>
          </cell>
          <cell r="BH24">
            <v>4125</v>
          </cell>
          <cell r="BI24">
            <v>10.233807197273325</v>
          </cell>
          <cell r="BJ24">
            <v>7463.0877934754317</v>
          </cell>
          <cell r="BK24">
            <v>8086.9526500000002</v>
          </cell>
          <cell r="BL24">
            <v>8.3593396431699407</v>
          </cell>
          <cell r="BM24">
            <v>14071.970907809729</v>
          </cell>
          <cell r="BN24">
            <v>15088.339075646638</v>
          </cell>
          <cell r="BO24">
            <v>7.2226426169829532</v>
          </cell>
        </row>
        <row r="25">
          <cell r="B25">
            <v>20</v>
          </cell>
          <cell r="C25" t="str">
            <v>Washplant</v>
          </cell>
          <cell r="D25" t="str">
            <v>KTON</v>
          </cell>
          <cell r="E25">
            <v>25</v>
          </cell>
          <cell r="F25">
            <v>16.863253</v>
          </cell>
          <cell r="G25">
            <v>-32.546987999999999</v>
          </cell>
          <cell r="H25">
            <v>25</v>
          </cell>
          <cell r="I25">
            <v>16.840149999999998</v>
          </cell>
          <cell r="J25">
            <v>-32.639400000000009</v>
          </cell>
          <cell r="K25">
            <v>25</v>
          </cell>
          <cell r="L25">
            <v>17.288076</v>
          </cell>
          <cell r="M25">
            <v>-30.847695999999996</v>
          </cell>
          <cell r="N25">
            <v>75</v>
          </cell>
          <cell r="O25">
            <v>50.991478999999998</v>
          </cell>
          <cell r="P25">
            <v>-32.01136133333334</v>
          </cell>
          <cell r="Q25">
            <v>25</v>
          </cell>
          <cell r="R25">
            <v>22.7788</v>
          </cell>
          <cell r="S25">
            <v>-8.8847999999999985</v>
          </cell>
          <cell r="T25">
            <v>25</v>
          </cell>
          <cell r="U25">
            <v>25.091000000000001</v>
          </cell>
          <cell r="V25">
            <v>0.36400000000000432</v>
          </cell>
          <cell r="W25">
            <v>25</v>
          </cell>
          <cell r="X25">
            <v>19.847528999999998</v>
          </cell>
          <cell r="Y25">
            <v>-20.609884000000008</v>
          </cell>
          <cell r="Z25">
            <v>75</v>
          </cell>
          <cell r="AA25">
            <v>67.717328999999992</v>
          </cell>
          <cell r="AB25">
            <v>-9.7102280000000096</v>
          </cell>
          <cell r="AC25">
            <v>150</v>
          </cell>
          <cell r="AD25">
            <v>118.70880799999999</v>
          </cell>
          <cell r="AE25">
            <v>-20.860794666666674</v>
          </cell>
          <cell r="AF25">
            <v>25</v>
          </cell>
          <cell r="AG25">
            <v>19.093321</v>
          </cell>
          <cell r="AH25">
            <v>-23.626716000000002</v>
          </cell>
          <cell r="AI25">
            <v>25</v>
          </cell>
          <cell r="AJ25">
            <v>18.464399999999994</v>
          </cell>
          <cell r="AK25">
            <v>-26.14240000000002</v>
          </cell>
          <cell r="AL25">
            <v>200</v>
          </cell>
          <cell r="AM25">
            <v>156.26652899999996</v>
          </cell>
          <cell r="AN25">
            <v>-21.866735500000019</v>
          </cell>
          <cell r="AO25">
            <v>25</v>
          </cell>
          <cell r="AP25">
            <v>20</v>
          </cell>
          <cell r="AQ25">
            <v>-20</v>
          </cell>
          <cell r="AR25">
            <v>225</v>
          </cell>
          <cell r="AS25">
            <v>176.26652899999996</v>
          </cell>
          <cell r="AT25">
            <v>-21.659320444444461</v>
          </cell>
          <cell r="AU25">
            <v>75</v>
          </cell>
          <cell r="AV25">
            <v>57.557720999999994</v>
          </cell>
          <cell r="AW25">
            <v>-23.25637200000001</v>
          </cell>
          <cell r="AX25">
            <v>25</v>
          </cell>
          <cell r="AY25">
            <v>25</v>
          </cell>
          <cell r="AZ25">
            <v>0</v>
          </cell>
          <cell r="BA25">
            <v>25</v>
          </cell>
          <cell r="BB25">
            <v>25</v>
          </cell>
          <cell r="BC25">
            <v>0</v>
          </cell>
          <cell r="BD25">
            <v>25</v>
          </cell>
          <cell r="BE25">
            <v>25</v>
          </cell>
          <cell r="BF25">
            <v>0</v>
          </cell>
          <cell r="BG25">
            <v>75</v>
          </cell>
          <cell r="BH25">
            <v>75</v>
          </cell>
          <cell r="BI25">
            <v>0</v>
          </cell>
          <cell r="BJ25">
            <v>150</v>
          </cell>
          <cell r="BK25">
            <v>132.55772099999999</v>
          </cell>
          <cell r="BL25">
            <v>-11.628186000000008</v>
          </cell>
          <cell r="BM25">
            <v>300</v>
          </cell>
          <cell r="BN25">
            <v>251.26652899999996</v>
          </cell>
          <cell r="BO25">
            <v>-16.244490333333346</v>
          </cell>
        </row>
        <row r="26">
          <cell r="B26">
            <v>21</v>
          </cell>
          <cell r="C26" t="str">
            <v>Total FC + WP</v>
          </cell>
          <cell r="D26" t="str">
            <v>KTON</v>
          </cell>
          <cell r="E26">
            <v>1054.7838139195342</v>
          </cell>
          <cell r="F26">
            <v>1158.9126229999999</v>
          </cell>
          <cell r="G26">
            <v>9.8720522353796198</v>
          </cell>
          <cell r="H26">
            <v>1062.9803146249888</v>
          </cell>
          <cell r="I26">
            <v>1076.202006</v>
          </cell>
          <cell r="J26">
            <v>1.2438321945478119</v>
          </cell>
          <cell r="K26">
            <v>1063.5595026477542</v>
          </cell>
          <cell r="L26">
            <v>1274.0839760000001</v>
          </cell>
          <cell r="M26">
            <v>19.794329591164448</v>
          </cell>
          <cell r="N26">
            <v>3181.3236311922774</v>
          </cell>
          <cell r="O26">
            <v>3509.1986049999996</v>
          </cell>
          <cell r="P26">
            <v>10.306243935479245</v>
          </cell>
          <cell r="Q26">
            <v>1131.8651842172085</v>
          </cell>
          <cell r="R26">
            <v>1156.6928796466391</v>
          </cell>
          <cell r="S26">
            <v>2.1935205513544704</v>
          </cell>
          <cell r="T26">
            <v>1190.4721444182883</v>
          </cell>
          <cell r="U26">
            <v>1113.04746</v>
          </cell>
          <cell r="V26">
            <v>-6.5036955951725384</v>
          </cell>
          <cell r="W26">
            <v>1255.2221545065261</v>
          </cell>
          <cell r="X26">
            <v>1341.1562889999998</v>
          </cell>
          <cell r="Y26">
            <v>6.84612952256707</v>
          </cell>
          <cell r="Z26">
            <v>3577.5594831420231</v>
          </cell>
          <cell r="AA26">
            <v>3610.8966286466384</v>
          </cell>
          <cell r="AB26">
            <v>0.93184042534316491</v>
          </cell>
          <cell r="AC26">
            <v>6758.8831143343004</v>
          </cell>
          <cell r="AD26">
            <v>7120.095233646638</v>
          </cell>
          <cell r="AE26">
            <v>5.3442575230554832</v>
          </cell>
          <cell r="AF26">
            <v>1279.7060932201971</v>
          </cell>
          <cell r="AG26">
            <v>1352.947801</v>
          </cell>
          <cell r="AH26">
            <v>5.7233225791322653</v>
          </cell>
          <cell r="AI26">
            <v>1248.2338903009882</v>
          </cell>
          <cell r="AJ26">
            <v>1286.5625700000001</v>
          </cell>
          <cell r="AK26">
            <v>3.0706328354672103</v>
          </cell>
          <cell r="AL26">
            <v>9286.8230978554839</v>
          </cell>
          <cell r="AM26">
            <v>9759.6056046466383</v>
          </cell>
          <cell r="AN26">
            <v>5.0908960126561427</v>
          </cell>
          <cell r="AO26">
            <v>1268.1016039133528</v>
          </cell>
          <cell r="AP26">
            <v>1380</v>
          </cell>
          <cell r="AQ26">
            <v>8.824087576368445</v>
          </cell>
          <cell r="AR26">
            <v>10554.924701768836</v>
          </cell>
          <cell r="AS26">
            <v>11139.605604646638</v>
          </cell>
          <cell r="AT26">
            <v>5.5394133013551432</v>
          </cell>
          <cell r="AU26">
            <v>3796.0415874345381</v>
          </cell>
          <cell r="AV26">
            <v>4019.5103710000003</v>
          </cell>
          <cell r="AW26">
            <v>5.8868897618291935</v>
          </cell>
          <cell r="AX26">
            <v>1259.1300511564962</v>
          </cell>
          <cell r="AY26">
            <v>1403.332396873308</v>
          </cell>
          <cell r="AZ26">
            <v>11.452537852175288</v>
          </cell>
          <cell r="BA26">
            <v>1271.0184078536461</v>
          </cell>
          <cell r="BB26">
            <v>1409.2757120782296</v>
          </cell>
          <cell r="BC26">
            <v>10.877679140623703</v>
          </cell>
          <cell r="BD26">
            <v>1286.8977470307516</v>
          </cell>
          <cell r="BE26">
            <v>1387.3918910484622</v>
          </cell>
          <cell r="BF26">
            <v>7.8090232304454572</v>
          </cell>
          <cell r="BG26">
            <v>3817.0462060408936</v>
          </cell>
          <cell r="BH26">
            <v>4200</v>
          </cell>
          <cell r="BI26">
            <v>10.032726178505257</v>
          </cell>
          <cell r="BJ26">
            <v>7613.0877934754317</v>
          </cell>
          <cell r="BK26">
            <v>8219.5103710000003</v>
          </cell>
          <cell r="BL26">
            <v>7.9655271812875306</v>
          </cell>
          <cell r="BM26">
            <v>14371.970907809729</v>
          </cell>
          <cell r="BN26">
            <v>15339.605604646638</v>
          </cell>
          <cell r="BO26">
            <v>6.7327905340463516</v>
          </cell>
        </row>
        <row r="27">
          <cell r="B27">
            <v>22</v>
          </cell>
          <cell r="C27" t="str">
            <v>Stripping Ratio</v>
          </cell>
          <cell r="D27" t="str">
            <v>OB: F/C</v>
          </cell>
          <cell r="E27">
            <v>13.189656398756751</v>
          </cell>
          <cell r="F27">
            <v>13.076596218374339</v>
          </cell>
          <cell r="G27">
            <v>-0.8571882160104568</v>
          </cell>
          <cell r="H27">
            <v>13.057922046228487</v>
          </cell>
          <cell r="I27">
            <v>12.906455568096273</v>
          </cell>
          <cell r="J27">
            <v>-1.1599585109788728</v>
          </cell>
          <cell r="K27">
            <v>13.474315297615449</v>
          </cell>
          <cell r="L27">
            <v>14.034301073865693</v>
          </cell>
          <cell r="M27">
            <v>4.1559497746749665</v>
          </cell>
          <cell r="N27">
            <v>13.240809323758887</v>
          </cell>
          <cell r="O27">
            <v>13.372529626479867</v>
          </cell>
          <cell r="P27">
            <v>0.99480552510204656</v>
          </cell>
          <cell r="Q27">
            <v>12.337218528101708</v>
          </cell>
          <cell r="R27">
            <v>11.987354356015986</v>
          </cell>
          <cell r="S27">
            <v>-2.8358431950346139</v>
          </cell>
          <cell r="T27">
            <v>12.550295605917</v>
          </cell>
          <cell r="U27">
            <v>13.774744583796119</v>
          </cell>
          <cell r="V27">
            <v>9.7563357575564691</v>
          </cell>
          <cell r="W27">
            <v>11.538598930657336</v>
          </cell>
          <cell r="X27">
            <v>12.575624421047507</v>
          </cell>
          <cell r="Y27">
            <v>8.9874472336052786</v>
          </cell>
          <cell r="Z27">
            <v>12.127616342464364</v>
          </cell>
          <cell r="AA27">
            <v>12.755559661149045</v>
          </cell>
          <cell r="AB27">
            <v>5.1777966993065414</v>
          </cell>
          <cell r="AC27">
            <v>12.650842068211045</v>
          </cell>
          <cell r="AD27">
            <v>13.060300722550746</v>
          </cell>
          <cell r="AE27">
            <v>3.2366118566019133</v>
          </cell>
          <cell r="AF27">
            <v>10.928471023897153</v>
          </cell>
          <cell r="AG27">
            <v>12.868907295644423</v>
          </cell>
          <cell r="AH27">
            <v>17.75578914474076</v>
          </cell>
          <cell r="AI27">
            <v>10.313799936237219</v>
          </cell>
          <cell r="AJ27">
            <v>11.220647169975445</v>
          </cell>
          <cell r="AK27">
            <v>8.7925618040354472</v>
          </cell>
          <cell r="AL27">
            <v>12.098413730064681</v>
          </cell>
          <cell r="AM27">
            <v>12.79079526585604</v>
          </cell>
          <cell r="AN27">
            <v>5.7229117075967055</v>
          </cell>
          <cell r="AO27">
            <v>10.600640828161366</v>
          </cell>
          <cell r="AP27">
            <v>10.543799557360424</v>
          </cell>
          <cell r="AQ27">
            <v>-0.53620598718841805</v>
          </cell>
          <cell r="AR27">
            <v>11.918171961570943</v>
          </cell>
          <cell r="AS27">
            <v>12.512055901646985</v>
          </cell>
          <cell r="AT27">
            <v>4.983012008812814</v>
          </cell>
          <cell r="AU27">
            <v>10.616888172509688</v>
          </cell>
          <cell r="AV27">
            <v>11.543222049731391</v>
          </cell>
          <cell r="AW27">
            <v>8.7250978080400206</v>
          </cell>
          <cell r="AX27">
            <v>10.877017437094544</v>
          </cell>
          <cell r="AY27">
            <v>9.5028860490534033</v>
          </cell>
          <cell r="AZ27">
            <v>-12.633347293853351</v>
          </cell>
          <cell r="BA27">
            <v>10.078443935549227</v>
          </cell>
          <cell r="BB27">
            <v>8.9435042250396091</v>
          </cell>
          <cell r="BC27">
            <v>-11.261060911460728</v>
          </cell>
          <cell r="BD27">
            <v>9.4571918367266239</v>
          </cell>
          <cell r="BE27">
            <v>8.7398880566714308</v>
          </cell>
          <cell r="BF27">
            <v>-7.584743890565619</v>
          </cell>
          <cell r="BG27">
            <v>10.132314711422211</v>
          </cell>
          <cell r="BH27">
            <v>9.0631670307581853</v>
          </cell>
          <cell r="BI27">
            <v>-10.551860173261002</v>
          </cell>
          <cell r="BJ27">
            <v>10.37391953381891</v>
          </cell>
          <cell r="BK27">
            <v>10.278193379968561</v>
          </cell>
          <cell r="BL27">
            <v>-0.92275782107506998</v>
          </cell>
          <cell r="BM27">
            <v>11.443273285953243</v>
          </cell>
          <cell r="BN27">
            <v>11.569164406361139</v>
          </cell>
          <cell r="BO27">
            <v>1.1001320798868726</v>
          </cell>
        </row>
        <row r="28">
          <cell r="B28">
            <v>23</v>
          </cell>
          <cell r="C28" t="str">
            <v>S/R                          (OB/ (FC+WP)</v>
          </cell>
          <cell r="E28">
            <v>12.877041239500929</v>
          </cell>
          <cell r="F28">
            <v>12.886319621128846</v>
          </cell>
          <cell r="G28">
            <v>7.2053676425723245E-2</v>
          </cell>
          <cell r="H28">
            <v>12.750815652380657</v>
          </cell>
          <cell r="I28">
            <v>12.704498457327723</v>
          </cell>
          <cell r="J28">
            <v>-0.36324888003761746</v>
          </cell>
          <cell r="K28">
            <v>13.157588418111509</v>
          </cell>
          <cell r="L28">
            <v>13.843869306303873</v>
          </cell>
          <cell r="M28">
            <v>5.2158561765596332</v>
          </cell>
          <cell r="N28">
            <v>12.928656014505737</v>
          </cell>
          <cell r="O28">
            <v>13.178216012353282</v>
          </cell>
          <cell r="P28">
            <v>1.9302856968856044</v>
          </cell>
          <cell r="Q28">
            <v>12.064721001449847</v>
          </cell>
          <cell r="R28">
            <v>11.751286898344565</v>
          </cell>
          <cell r="S28">
            <v>-2.5979390909049243</v>
          </cell>
          <cell r="T28">
            <v>12.28673850244421</v>
          </cell>
          <cell r="U28">
            <v>13.464225824468437</v>
          </cell>
          <cell r="V28">
            <v>9.583400198433365</v>
          </cell>
          <cell r="W28">
            <v>11.308787042593714</v>
          </cell>
          <cell r="X28">
            <v>12.389520033037702</v>
          </cell>
          <cell r="Y28">
            <v>9.5565774328713253</v>
          </cell>
          <cell r="Z28">
            <v>11.873372847710227</v>
          </cell>
          <cell r="AA28">
            <v>12.516346933955331</v>
          </cell>
          <cell r="AB28">
            <v>5.4152606381690545</v>
          </cell>
          <cell r="AC28">
            <v>12.370081729833961</v>
          </cell>
          <cell r="AD28">
            <v>12.842554655957549</v>
          </cell>
          <cell r="AE28">
            <v>3.8194810385454914</v>
          </cell>
          <cell r="AF28">
            <v>10.714975302461669</v>
          </cell>
          <cell r="AG28">
            <v>12.687296314250041</v>
          </cell>
          <cell r="AH28">
            <v>18.407144730751259</v>
          </cell>
          <cell r="AI28">
            <v>10.107232080317399</v>
          </cell>
          <cell r="AJ28">
            <v>11.059611459442303</v>
          </cell>
          <cell r="AK28">
            <v>9.42275166491474</v>
          </cell>
          <cell r="AL28">
            <v>11.837863623691739</v>
          </cell>
          <cell r="AM28">
            <v>12.585994656045196</v>
          </cell>
          <cell r="AN28">
            <v>6.3198145893164677</v>
          </cell>
          <cell r="AO28">
            <v>10.391654403188637</v>
          </cell>
          <cell r="AP28">
            <v>10.390990868123316</v>
          </cell>
          <cell r="AQ28">
            <v>-6.3852687895166937E-3</v>
          </cell>
          <cell r="AR28">
            <v>11.664111533181144</v>
          </cell>
          <cell r="AS28">
            <v>12.314072531076187</v>
          </cell>
          <cell r="AT28">
            <v>5.572314668340451</v>
          </cell>
          <cell r="AU28">
            <v>10.407125820175619</v>
          </cell>
          <cell r="AV28">
            <v>11.377927898739015</v>
          </cell>
          <cell r="AW28">
            <v>9.3282438911362604</v>
          </cell>
          <cell r="AX28">
            <v>10.661054490552521</v>
          </cell>
          <cell r="AY28">
            <v>9.3335946169196795</v>
          </cell>
          <cell r="AZ28">
            <v>-12.451487559783073</v>
          </cell>
          <cell r="BA28">
            <v>9.8802083342142204</v>
          </cell>
          <cell r="BB28">
            <v>8.7848499576668519</v>
          </cell>
          <cell r="BC28">
            <v>-11.086389471710294</v>
          </cell>
          <cell r="BD28">
            <v>9.2734711048629794</v>
          </cell>
          <cell r="BE28">
            <v>8.5824003253198615</v>
          </cell>
          <cell r="BF28">
            <v>-7.4521263044721469</v>
          </cell>
          <cell r="BG28">
            <v>9.933227888172862</v>
          </cell>
          <cell r="BH28">
            <v>8.9013247623517895</v>
          </cell>
          <cell r="BI28">
            <v>-10.388396777342866</v>
          </cell>
          <cell r="BJ28">
            <v>10.169523108572582</v>
          </cell>
          <cell r="BK28">
            <v>10.112434857994684</v>
          </cell>
          <cell r="BL28">
            <v>-0.56136605392808114</v>
          </cell>
          <cell r="BM28">
            <v>11.299998600299816</v>
          </cell>
          <cell r="BN28">
            <v>11.397289588927029</v>
          </cell>
          <cell r="BO28">
            <v>0.8609823068883542</v>
          </cell>
        </row>
        <row r="29">
          <cell r="B29">
            <v>24</v>
          </cell>
          <cell r="C29" t="str">
            <v>Hauling</v>
          </cell>
          <cell r="D29" t="str">
            <v>KTON</v>
          </cell>
          <cell r="E29">
            <v>1054.7838139195339</v>
          </cell>
          <cell r="F29">
            <v>1323.4159790717208</v>
          </cell>
          <cell r="G29">
            <v>25.467983259428355</v>
          </cell>
          <cell r="H29">
            <v>1062.980314624989</v>
          </cell>
          <cell r="I29">
            <v>991.43672471764205</v>
          </cell>
          <cell r="J29">
            <v>-6.7304717616136598</v>
          </cell>
          <cell r="K29">
            <v>1063.559502647754</v>
          </cell>
          <cell r="L29">
            <v>1300.9861235998919</v>
          </cell>
          <cell r="M29">
            <v>22.323774115229028</v>
          </cell>
          <cell r="N29">
            <v>3181.3236311922769</v>
          </cell>
          <cell r="O29">
            <v>3615.8388273892547</v>
          </cell>
          <cell r="P29">
            <v>13.658314795031803</v>
          </cell>
          <cell r="Q29">
            <v>1125.0464868297017</v>
          </cell>
          <cell r="R29">
            <v>1080.4199388439245</v>
          </cell>
          <cell r="S29">
            <v>-3.9666403573715083</v>
          </cell>
          <cell r="T29">
            <v>1185.3744343150661</v>
          </cell>
          <cell r="U29">
            <v>1131.3844499679483</v>
          </cell>
          <cell r="V29">
            <v>-4.5546776431292217</v>
          </cell>
          <cell r="W29">
            <v>1236.9087827721667</v>
          </cell>
          <cell r="X29">
            <v>1261.8900953243874</v>
          </cell>
          <cell r="Y29">
            <v>2.0196568170720313</v>
          </cell>
          <cell r="Z29">
            <v>3547.3297039169347</v>
          </cell>
          <cell r="AA29">
            <v>3473.6944841362601</v>
          </cell>
          <cell r="AB29">
            <v>-2.0757929464342464</v>
          </cell>
          <cell r="AC29">
            <v>6728.6533351092112</v>
          </cell>
          <cell r="AD29">
            <v>7089.5333115255144</v>
          </cell>
          <cell r="AE29">
            <v>5.363331389555765</v>
          </cell>
          <cell r="AF29">
            <v>1259.7993500877967</v>
          </cell>
          <cell r="AG29">
            <v>1338.3073295554732</v>
          </cell>
          <cell r="AH29">
            <v>6.2317844077475657</v>
          </cell>
          <cell r="AI29">
            <v>1233.2004719940044</v>
          </cell>
          <cell r="AJ29">
            <v>1273.9908210137789</v>
          </cell>
          <cell r="AK29">
            <v>3.3076819175895418</v>
          </cell>
          <cell r="AL29">
            <v>9221.6531571910127</v>
          </cell>
          <cell r="AM29">
            <v>9701.8314620947658</v>
          </cell>
          <cell r="AN29">
            <v>5.2070740106865951</v>
          </cell>
          <cell r="AO29">
            <v>1248.2193724509566</v>
          </cell>
          <cell r="AP29">
            <v>1390</v>
          </cell>
          <cell r="AQ29">
            <v>11.358630596370917</v>
          </cell>
          <cell r="AR29">
            <v>10469.872529641969</v>
          </cell>
          <cell r="AS29">
            <v>11091.831462094766</v>
          </cell>
          <cell r="AT29">
            <v>5.9404632739503436</v>
          </cell>
          <cell r="AU29">
            <v>3741.2191945327577</v>
          </cell>
          <cell r="AV29">
            <v>4002.2981505692524</v>
          </cell>
          <cell r="AW29">
            <v>6.9784458611252518</v>
          </cell>
          <cell r="AX29">
            <v>1272.3421341855178</v>
          </cell>
          <cell r="AY29">
            <v>1455.7735876373652</v>
          </cell>
          <cell r="AZ29">
            <v>14.416834004264889</v>
          </cell>
          <cell r="BA29">
            <v>1276.769485873303</v>
          </cell>
          <cell r="BB29">
            <v>1440.0348804754694</v>
          </cell>
          <cell r="BC29">
            <v>12.787382249388099</v>
          </cell>
          <cell r="BD29">
            <v>1287.5221349761118</v>
          </cell>
          <cell r="BE29">
            <v>1424.1915318871652</v>
          </cell>
          <cell r="BF29">
            <v>10.614916295290648</v>
          </cell>
          <cell r="BG29">
            <v>3836.6337550349326</v>
          </cell>
          <cell r="BH29">
            <v>4320</v>
          </cell>
          <cell r="BI29">
            <v>12.598706987101153</v>
          </cell>
          <cell r="BJ29">
            <v>7577.8529495676903</v>
          </cell>
          <cell r="BK29">
            <v>8322.2981505692514</v>
          </cell>
          <cell r="BL29">
            <v>9.8239594507311079</v>
          </cell>
          <cell r="BM29">
            <v>14306.506284676901</v>
          </cell>
          <cell r="BN29">
            <v>15411.831462094764</v>
          </cell>
          <cell r="BO29">
            <v>7.7260314672473882</v>
          </cell>
        </row>
        <row r="30">
          <cell r="B30">
            <v>25</v>
          </cell>
          <cell r="C30" t="str">
            <v>ROM stock</v>
          </cell>
          <cell r="D30" t="str">
            <v>KTON</v>
          </cell>
          <cell r="E30">
            <v>193.28493050970502</v>
          </cell>
          <cell r="F30">
            <v>47.777940999999998</v>
          </cell>
          <cell r="G30">
            <v>-75.281083282588838</v>
          </cell>
          <cell r="H30">
            <v>204.62076403957886</v>
          </cell>
          <cell r="I30">
            <v>129.87534699999998</v>
          </cell>
          <cell r="J30">
            <v>-36.528754738263622</v>
          </cell>
          <cell r="K30">
            <v>215.9714485443954</v>
          </cell>
          <cell r="L30">
            <v>180.67277599999994</v>
          </cell>
          <cell r="M30">
            <v>-16.344138441586374</v>
          </cell>
          <cell r="N30">
            <v>215.9714485443954</v>
          </cell>
          <cell r="O30">
            <v>180.67277599999994</v>
          </cell>
          <cell r="P30">
            <v>-16.344138441586374</v>
          </cell>
          <cell r="Q30">
            <v>216.83754973553155</v>
          </cell>
          <cell r="R30">
            <v>77.100939999999994</v>
          </cell>
          <cell r="S30">
            <v>-64.442994262738594</v>
          </cell>
          <cell r="T30">
            <v>224.1878859597013</v>
          </cell>
          <cell r="U30">
            <v>89.852140000000006</v>
          </cell>
          <cell r="V30">
            <v>-59.921054781634673</v>
          </cell>
          <cell r="W30">
            <v>230.1257093180898</v>
          </cell>
          <cell r="X30">
            <v>134.27867499999999</v>
          </cell>
          <cell r="Y30">
            <v>-41.649859375601473</v>
          </cell>
          <cell r="Z30">
            <v>230.1257093180898</v>
          </cell>
          <cell r="AA30">
            <v>134.27867499999999</v>
          </cell>
          <cell r="AB30">
            <v>-41.649859375601473</v>
          </cell>
          <cell r="AC30">
            <v>230.1257093180898</v>
          </cell>
          <cell r="AD30">
            <v>134.27867499999999</v>
          </cell>
          <cell r="AE30">
            <v>-41.649859375601473</v>
          </cell>
          <cell r="AF30">
            <v>249.78270267574055</v>
          </cell>
          <cell r="AG30">
            <v>253.975527</v>
          </cell>
          <cell r="AH30">
            <v>1.6785887410716467</v>
          </cell>
          <cell r="AI30">
            <v>278.08629369116363</v>
          </cell>
          <cell r="AJ30">
            <v>311.43148000000002</v>
          </cell>
          <cell r="AK30">
            <v>11.99094923601981</v>
          </cell>
          <cell r="AL30">
            <v>278.08629369116363</v>
          </cell>
          <cell r="AM30">
            <v>311.43148000000002</v>
          </cell>
          <cell r="AN30">
            <v>11.99094923601981</v>
          </cell>
          <cell r="AO30">
            <v>297.54573604094645</v>
          </cell>
          <cell r="AP30">
            <v>324.38786696788293</v>
          </cell>
          <cell r="AQ30">
            <v>9.021178150320603</v>
          </cell>
          <cell r="AR30">
            <v>297.54573604094645</v>
          </cell>
          <cell r="AS30">
            <v>324.38786696788293</v>
          </cell>
          <cell r="AT30">
            <v>9.021178150320603</v>
          </cell>
          <cell r="AU30">
            <v>297.54573604094645</v>
          </cell>
          <cell r="AV30">
            <v>324.38786696788293</v>
          </cell>
          <cell r="AW30">
            <v>9.021178150320603</v>
          </cell>
          <cell r="AX30">
            <v>334.39418400700538</v>
          </cell>
          <cell r="AY30">
            <v>329.15211934194252</v>
          </cell>
          <cell r="AZ30">
            <v>-1.567630334429811</v>
          </cell>
          <cell r="BA30">
            <v>367.94285814523511</v>
          </cell>
          <cell r="BB30">
            <v>314.18783661622405</v>
          </cell>
          <cell r="BC30">
            <v>-14.60961134019152</v>
          </cell>
          <cell r="BD30">
            <v>353.46055934379859</v>
          </cell>
          <cell r="BE30">
            <v>309.38786696788293</v>
          </cell>
          <cell r="BF30">
            <v>-12.468913775765209</v>
          </cell>
          <cell r="BG30">
            <v>353.46055934379859</v>
          </cell>
          <cell r="BH30">
            <v>309.38786696788293</v>
          </cell>
          <cell r="BI30">
            <v>-12.468913775765209</v>
          </cell>
          <cell r="BJ30">
            <v>353.46055934379859</v>
          </cell>
          <cell r="BK30">
            <v>309.38786696788293</v>
          </cell>
          <cell r="BL30">
            <v>-12.468913775765209</v>
          </cell>
          <cell r="BM30">
            <v>353.46055934379859</v>
          </cell>
          <cell r="BN30">
            <v>309.38786696788293</v>
          </cell>
          <cell r="BO30">
            <v>-12.468913775765209</v>
          </cell>
        </row>
        <row r="31">
          <cell r="B31">
            <v>26</v>
          </cell>
          <cell r="C31" t="str">
            <v>F/C stock</v>
          </cell>
          <cell r="D31" t="str">
            <v>KTON</v>
          </cell>
          <cell r="E31">
            <v>160.96107837431947</v>
          </cell>
          <cell r="F31">
            <v>331.34342299999997</v>
          </cell>
          <cell r="G31">
            <v>105.85313315896879</v>
          </cell>
          <cell r="H31">
            <v>173.94139299930822</v>
          </cell>
          <cell r="I31">
            <v>306.01014793722197</v>
          </cell>
          <cell r="J31">
            <v>75.927157222685352</v>
          </cell>
          <cell r="K31">
            <v>146.20089564706257</v>
          </cell>
          <cell r="L31">
            <v>273.10515000000004</v>
          </cell>
          <cell r="M31">
            <v>86.801283802865129</v>
          </cell>
          <cell r="N31">
            <v>146.20089564706257</v>
          </cell>
          <cell r="O31">
            <v>273.10515000000004</v>
          </cell>
          <cell r="P31">
            <v>86.801283802865129</v>
          </cell>
          <cell r="Q31">
            <v>143.76607986427086</v>
          </cell>
          <cell r="R31">
            <v>371.20855560307427</v>
          </cell>
          <cell r="S31">
            <v>158.20315609463037</v>
          </cell>
          <cell r="T31">
            <v>181.73822428255914</v>
          </cell>
          <cell r="U31">
            <v>269.89278655559582</v>
          </cell>
          <cell r="V31">
            <v>48.506340711229562</v>
          </cell>
          <cell r="W31">
            <v>235.96037878908515</v>
          </cell>
          <cell r="X31">
            <v>285.71981610633765</v>
          </cell>
          <cell r="Y31">
            <v>21.088047736069417</v>
          </cell>
          <cell r="Z31">
            <v>235.96037878908515</v>
          </cell>
          <cell r="AA31">
            <v>285.71981610633765</v>
          </cell>
          <cell r="AB31">
            <v>21.088047736069417</v>
          </cell>
          <cell r="AC31">
            <v>235.96037878908515</v>
          </cell>
          <cell r="AD31">
            <v>285.71981610633765</v>
          </cell>
          <cell r="AE31">
            <v>21.088047736069417</v>
          </cell>
          <cell r="AF31">
            <v>223.16647200928236</v>
          </cell>
          <cell r="AG31">
            <v>551.60660060307418</v>
          </cell>
          <cell r="AH31">
            <v>147.17270279745728</v>
          </cell>
          <cell r="AI31">
            <v>306.40036231027045</v>
          </cell>
          <cell r="AJ31">
            <v>461.82923000000005</v>
          </cell>
          <cell r="AK31">
            <v>50.727377251707537</v>
          </cell>
          <cell r="AL31">
            <v>306.40036231027045</v>
          </cell>
          <cell r="AM31">
            <v>461.82923000000005</v>
          </cell>
          <cell r="AN31">
            <v>50.727377251707537</v>
          </cell>
          <cell r="AO31">
            <v>334.50196622362319</v>
          </cell>
          <cell r="AP31">
            <v>417.23922999999996</v>
          </cell>
          <cell r="AQ31">
            <v>24.734462613312349</v>
          </cell>
          <cell r="AR31">
            <v>334.50196622362319</v>
          </cell>
          <cell r="AS31">
            <v>417.23922999999996</v>
          </cell>
          <cell r="AT31">
            <v>24.734462613312349</v>
          </cell>
          <cell r="AU31">
            <v>334.50196622362319</v>
          </cell>
          <cell r="AV31">
            <v>417.23922999999996</v>
          </cell>
          <cell r="AW31">
            <v>24.734462613312349</v>
          </cell>
          <cell r="AX31">
            <v>344.63201738011924</v>
          </cell>
          <cell r="AY31">
            <v>465.57162687330799</v>
          </cell>
          <cell r="AZ31">
            <v>35.092389387546611</v>
          </cell>
          <cell r="BA31">
            <v>377.65042523376542</v>
          </cell>
          <cell r="BB31">
            <v>622.84733895153761</v>
          </cell>
          <cell r="BC31">
            <v>64.926952899892925</v>
          </cell>
          <cell r="BD31">
            <v>501.54817226451706</v>
          </cell>
          <cell r="BE31">
            <v>849.8392299999997</v>
          </cell>
          <cell r="BF31">
            <v>69.443191501013686</v>
          </cell>
          <cell r="BG31">
            <v>501.54817226451706</v>
          </cell>
          <cell r="BH31">
            <v>849.8392299999997</v>
          </cell>
          <cell r="BI31">
            <v>69.443191501013686</v>
          </cell>
          <cell r="BJ31">
            <v>501.54817226451706</v>
          </cell>
          <cell r="BK31">
            <v>849.8392299999997</v>
          </cell>
          <cell r="BL31">
            <v>69.443191501013686</v>
          </cell>
          <cell r="BM31">
            <v>501.54817226451706</v>
          </cell>
          <cell r="BN31">
            <v>849.8392299999997</v>
          </cell>
          <cell r="BO31">
            <v>69.443191501013686</v>
          </cell>
        </row>
        <row r="32">
          <cell r="B32">
            <v>27</v>
          </cell>
          <cell r="C32" t="str">
            <v>Coal Sales</v>
          </cell>
          <cell r="D32" t="str">
            <v>KTON</v>
          </cell>
          <cell r="E32">
            <v>1184.0999999999999</v>
          </cell>
          <cell r="F32">
            <v>1286.21</v>
          </cell>
          <cell r="G32">
            <v>8.6234270754159397</v>
          </cell>
          <cell r="H32">
            <v>1050</v>
          </cell>
          <cell r="I32">
            <v>1068.021</v>
          </cell>
          <cell r="J32">
            <v>1.7162857142857104</v>
          </cell>
          <cell r="K32">
            <v>1091.3</v>
          </cell>
          <cell r="L32">
            <v>1290.5070000000001</v>
          </cell>
          <cell r="M32">
            <v>18.254100613946679</v>
          </cell>
          <cell r="N32">
            <v>3325.3999999999996</v>
          </cell>
          <cell r="O32">
            <v>3644.7379999999998</v>
          </cell>
          <cell r="P32">
            <v>9.6029951284056132</v>
          </cell>
          <cell r="Q32">
            <v>1134.3</v>
          </cell>
          <cell r="R32">
            <v>1061.2940000000001</v>
          </cell>
          <cell r="S32">
            <v>-6.4362161685620967</v>
          </cell>
          <cell r="T32">
            <v>1152.5</v>
          </cell>
          <cell r="U32">
            <v>1181.03</v>
          </cell>
          <cell r="V32">
            <v>2.4754880694143142</v>
          </cell>
          <cell r="W32">
            <v>1201</v>
          </cell>
          <cell r="X32">
            <v>1316.768</v>
          </cell>
          <cell r="Y32">
            <v>9.6393005828476284</v>
          </cell>
          <cell r="Z32">
            <v>3487.8</v>
          </cell>
          <cell r="AA32">
            <v>3559.0920000000001</v>
          </cell>
          <cell r="AB32">
            <v>2.0440392224324766</v>
          </cell>
          <cell r="AC32">
            <v>6813.2</v>
          </cell>
          <cell r="AD32">
            <v>7203.83</v>
          </cell>
          <cell r="AE32">
            <v>5.7334292256208554</v>
          </cell>
          <cell r="AF32">
            <v>1292.5</v>
          </cell>
          <cell r="AG32">
            <v>1072.836</v>
          </cell>
          <cell r="AH32">
            <v>-16.995280464216634</v>
          </cell>
          <cell r="AI32">
            <v>1165</v>
          </cell>
          <cell r="AJ32">
            <v>1370.8710000000001</v>
          </cell>
          <cell r="AK32">
            <v>17.671330472103012</v>
          </cell>
          <cell r="AL32">
            <v>9270.7000000000007</v>
          </cell>
          <cell r="AM32">
            <v>9647.5370000000003</v>
          </cell>
          <cell r="AN32">
            <v>4.0648171119764367</v>
          </cell>
          <cell r="AO32">
            <v>1240</v>
          </cell>
          <cell r="AP32">
            <v>1424.59</v>
          </cell>
          <cell r="AQ32">
            <v>14.886290322580638</v>
          </cell>
          <cell r="AR32">
            <v>10510.7</v>
          </cell>
          <cell r="AS32">
            <v>11072.127</v>
          </cell>
          <cell r="AT32">
            <v>5.341480586449995</v>
          </cell>
          <cell r="AU32">
            <v>3697.5</v>
          </cell>
          <cell r="AV32">
            <v>3868.2970000000005</v>
          </cell>
          <cell r="AW32">
            <v>4.6192562542258413</v>
          </cell>
          <cell r="AX32">
            <v>1249</v>
          </cell>
          <cell r="AY32">
            <v>1355</v>
          </cell>
          <cell r="AZ32">
            <v>8.486789431545235</v>
          </cell>
          <cell r="BA32">
            <v>1238</v>
          </cell>
          <cell r="BB32">
            <v>1252</v>
          </cell>
          <cell r="BC32">
            <v>1.1308562197092082</v>
          </cell>
          <cell r="BD32">
            <v>1163</v>
          </cell>
          <cell r="BE32">
            <v>1160.4000000000001</v>
          </cell>
          <cell r="BF32">
            <v>-0.22355975924332835</v>
          </cell>
          <cell r="BG32">
            <v>3650</v>
          </cell>
          <cell r="BH32">
            <v>3767.4</v>
          </cell>
          <cell r="BI32">
            <v>3.2164383561643861</v>
          </cell>
          <cell r="BJ32">
            <v>7347.5</v>
          </cell>
          <cell r="BK32">
            <v>7635.6970000000001</v>
          </cell>
          <cell r="BL32">
            <v>3.9223817625042545</v>
          </cell>
          <cell r="BM32">
            <v>14160.7</v>
          </cell>
          <cell r="BN32">
            <v>14839.527</v>
          </cell>
          <cell r="BO32">
            <v>4.7937390100771804</v>
          </cell>
        </row>
        <row r="33">
          <cell r="B33">
            <v>28</v>
          </cell>
          <cell r="AL33" t="str">
            <v xml:space="preserve"> </v>
          </cell>
        </row>
        <row r="34">
          <cell r="B34">
            <v>29</v>
          </cell>
          <cell r="C34" t="str">
            <v xml:space="preserve">TOTAL TDM  </v>
          </cell>
          <cell r="E34" t="str">
            <v>JANUARY</v>
          </cell>
          <cell r="H34" t="str">
            <v>FEBRUARY</v>
          </cell>
          <cell r="K34" t="str">
            <v>MARCH</v>
          </cell>
          <cell r="N34" t="str">
            <v>Q1</v>
          </cell>
          <cell r="Q34" t="str">
            <v>APRIL</v>
          </cell>
          <cell r="T34" t="str">
            <v>MAY</v>
          </cell>
          <cell r="W34" t="str">
            <v>JUNE</v>
          </cell>
          <cell r="Z34" t="str">
            <v>Q2</v>
          </cell>
          <cell r="AC34" t="str">
            <v>1st HALF</v>
          </cell>
          <cell r="AF34" t="str">
            <v>JULY</v>
          </cell>
          <cell r="AI34" t="str">
            <v>AUG</v>
          </cell>
          <cell r="AL34" t="str">
            <v>Jan-Aug</v>
          </cell>
          <cell r="AO34" t="str">
            <v>SEP</v>
          </cell>
          <cell r="AR34" t="str">
            <v>Jan-Sep</v>
          </cell>
          <cell r="AU34" t="str">
            <v>Q3</v>
          </cell>
          <cell r="AX34" t="str">
            <v>OCTOBER</v>
          </cell>
          <cell r="BA34" t="str">
            <v>NOVEMBER</v>
          </cell>
          <cell r="BD34" t="str">
            <v>DECEMBER</v>
          </cell>
          <cell r="BG34" t="str">
            <v>Q4</v>
          </cell>
          <cell r="BJ34" t="str">
            <v>2nd HALF</v>
          </cell>
          <cell r="BM34" t="str">
            <v>YTD 2013</v>
          </cell>
        </row>
        <row r="35">
          <cell r="B35">
            <v>30</v>
          </cell>
          <cell r="E35" t="str">
            <v>Plan</v>
          </cell>
          <cell r="F35" t="str">
            <v>Actual</v>
          </cell>
          <cell r="G35" t="str">
            <v>% var</v>
          </cell>
          <cell r="H35" t="str">
            <v>Plan</v>
          </cell>
          <cell r="I35" t="str">
            <v>Actual</v>
          </cell>
          <cell r="J35" t="str">
            <v>% var</v>
          </cell>
          <cell r="K35" t="str">
            <v>Plan</v>
          </cell>
          <cell r="L35" t="str">
            <v>Actual</v>
          </cell>
          <cell r="M35" t="str">
            <v>% var</v>
          </cell>
          <cell r="N35" t="str">
            <v>Plan</v>
          </cell>
          <cell r="O35" t="str">
            <v>Actual</v>
          </cell>
          <cell r="P35" t="str">
            <v>% var</v>
          </cell>
          <cell r="Q35" t="str">
            <v>Plan</v>
          </cell>
          <cell r="R35" t="str">
            <v>Actual</v>
          </cell>
          <cell r="S35" t="str">
            <v>% var</v>
          </cell>
          <cell r="T35" t="str">
            <v>Plan</v>
          </cell>
          <cell r="U35" t="str">
            <v>Actual</v>
          </cell>
          <cell r="V35" t="str">
            <v>% var</v>
          </cell>
          <cell r="W35" t="str">
            <v>Plan</v>
          </cell>
          <cell r="X35" t="str">
            <v>Actual</v>
          </cell>
          <cell r="Y35" t="str">
            <v>% var</v>
          </cell>
          <cell r="Z35" t="str">
            <v>Plan</v>
          </cell>
          <cell r="AA35" t="str">
            <v>Actual</v>
          </cell>
          <cell r="AB35" t="str">
            <v>% var</v>
          </cell>
          <cell r="AC35" t="str">
            <v>Plan</v>
          </cell>
          <cell r="AD35" t="str">
            <v>Actual</v>
          </cell>
          <cell r="AE35" t="str">
            <v>% var</v>
          </cell>
          <cell r="AF35" t="str">
            <v>Plan</v>
          </cell>
          <cell r="AG35" t="str">
            <v>Actual</v>
          </cell>
          <cell r="AH35" t="str">
            <v>% var</v>
          </cell>
          <cell r="AI35" t="str">
            <v>Plan</v>
          </cell>
          <cell r="AJ35" t="str">
            <v>Actual</v>
          </cell>
          <cell r="AK35" t="str">
            <v>% var</v>
          </cell>
          <cell r="AL35" t="str">
            <v>Plan</v>
          </cell>
          <cell r="AM35" t="str">
            <v>Actual</v>
          </cell>
          <cell r="AN35" t="str">
            <v>% var</v>
          </cell>
          <cell r="AO35" t="str">
            <v>Plan</v>
          </cell>
          <cell r="AP35" t="str">
            <v>Est.</v>
          </cell>
          <cell r="AQ35" t="str">
            <v>% var</v>
          </cell>
          <cell r="AR35" t="str">
            <v>Plan</v>
          </cell>
          <cell r="AS35" t="str">
            <v>Est.</v>
          </cell>
          <cell r="AT35" t="str">
            <v>% var</v>
          </cell>
          <cell r="AU35" t="str">
            <v>Plan</v>
          </cell>
          <cell r="AV35" t="str">
            <v>Est.</v>
          </cell>
          <cell r="AW35" t="str">
            <v>% var</v>
          </cell>
          <cell r="AX35" t="str">
            <v>Plan</v>
          </cell>
          <cell r="AY35" t="str">
            <v>Est.</v>
          </cell>
          <cell r="AZ35" t="str">
            <v>% var</v>
          </cell>
          <cell r="BA35" t="str">
            <v>Plan</v>
          </cell>
          <cell r="BB35" t="str">
            <v>Est.</v>
          </cell>
          <cell r="BC35" t="str">
            <v>% var</v>
          </cell>
          <cell r="BD35" t="str">
            <v>Plan</v>
          </cell>
          <cell r="BE35" t="str">
            <v>Est.</v>
          </cell>
          <cell r="BF35" t="str">
            <v>% var</v>
          </cell>
          <cell r="BG35" t="str">
            <v>Plan</v>
          </cell>
          <cell r="BH35" t="str">
            <v>Est.</v>
          </cell>
          <cell r="BI35" t="str">
            <v>% var</v>
          </cell>
          <cell r="BJ35" t="str">
            <v>Plan</v>
          </cell>
          <cell r="BK35" t="str">
            <v>Est.</v>
          </cell>
          <cell r="BL35" t="str">
            <v>% var</v>
          </cell>
          <cell r="BM35" t="str">
            <v>Plan</v>
          </cell>
          <cell r="BN35" t="str">
            <v>Est.</v>
          </cell>
          <cell r="BO35" t="str">
            <v>% var</v>
          </cell>
        </row>
        <row r="36">
          <cell r="B36">
            <v>31</v>
          </cell>
          <cell r="C36" t="str">
            <v>OB Removal</v>
          </cell>
          <cell r="D36" t="str">
            <v>KBCM</v>
          </cell>
          <cell r="E36" t="e">
            <v>#REF!</v>
          </cell>
          <cell r="F36" t="e">
            <v>#REF!</v>
          </cell>
          <cell r="G36" t="e">
            <v>#REF!</v>
          </cell>
          <cell r="H36" t="e">
            <v>#REF!</v>
          </cell>
          <cell r="I36" t="e">
            <v>#REF!</v>
          </cell>
          <cell r="J36" t="e">
            <v>#REF!</v>
          </cell>
          <cell r="K36" t="e">
            <v>#REF!</v>
          </cell>
          <cell r="L36" t="e">
            <v>#REF!</v>
          </cell>
          <cell r="M36" t="e">
            <v>#REF!</v>
          </cell>
          <cell r="N36" t="e">
            <v>#REF!</v>
          </cell>
          <cell r="O36" t="e">
            <v>#REF!</v>
          </cell>
          <cell r="P36" t="e">
            <v>#REF!</v>
          </cell>
          <cell r="Q36" t="e">
            <v>#REF!</v>
          </cell>
          <cell r="R36" t="e">
            <v>#REF!</v>
          </cell>
          <cell r="S36" t="e">
            <v>#REF!</v>
          </cell>
          <cell r="T36" t="e">
            <v>#REF!</v>
          </cell>
          <cell r="U36" t="e">
            <v>#REF!</v>
          </cell>
          <cell r="V36" t="e">
            <v>#REF!</v>
          </cell>
          <cell r="W36" t="e">
            <v>#REF!</v>
          </cell>
          <cell r="X36" t="e">
            <v>#REF!</v>
          </cell>
          <cell r="Y36" t="e">
            <v>#REF!</v>
          </cell>
          <cell r="Z36" t="e">
            <v>#REF!</v>
          </cell>
          <cell r="AA36" t="e">
            <v>#REF!</v>
          </cell>
          <cell r="AB36" t="e">
            <v>#REF!</v>
          </cell>
          <cell r="AC36" t="e">
            <v>#REF!</v>
          </cell>
          <cell r="AD36" t="e">
            <v>#REF!</v>
          </cell>
          <cell r="AE36" t="e">
            <v>#REF!</v>
          </cell>
          <cell r="AF36" t="e">
            <v>#REF!</v>
          </cell>
          <cell r="AG36" t="e">
            <v>#REF!</v>
          </cell>
          <cell r="AH36" t="e">
            <v>#REF!</v>
          </cell>
          <cell r="AI36" t="e">
            <v>#REF!</v>
          </cell>
          <cell r="AJ36" t="e">
            <v>#REF!</v>
          </cell>
          <cell r="AK36" t="e">
            <v>#REF!</v>
          </cell>
          <cell r="AL36" t="e">
            <v>#REF!</v>
          </cell>
          <cell r="AM36" t="e">
            <v>#REF!</v>
          </cell>
          <cell r="AN36" t="e">
            <v>#REF!</v>
          </cell>
          <cell r="AO36" t="e">
            <v>#REF!</v>
          </cell>
          <cell r="AP36" t="e">
            <v>#REF!</v>
          </cell>
          <cell r="AQ36" t="e">
            <v>#REF!</v>
          </cell>
          <cell r="AR36" t="e">
            <v>#REF!</v>
          </cell>
          <cell r="AS36" t="e">
            <v>#REF!</v>
          </cell>
          <cell r="AT36" t="e">
            <v>#REF!</v>
          </cell>
          <cell r="AU36" t="e">
            <v>#REF!</v>
          </cell>
          <cell r="AV36" t="e">
            <v>#REF!</v>
          </cell>
          <cell r="AW36" t="e">
            <v>#REF!</v>
          </cell>
          <cell r="AX36" t="e">
            <v>#REF!</v>
          </cell>
          <cell r="AY36" t="e">
            <v>#REF!</v>
          </cell>
          <cell r="AZ36" t="e">
            <v>#REF!</v>
          </cell>
          <cell r="BA36" t="e">
            <v>#REF!</v>
          </cell>
          <cell r="BB36" t="e">
            <v>#REF!</v>
          </cell>
          <cell r="BC36" t="e">
            <v>#REF!</v>
          </cell>
          <cell r="BD36" t="e">
            <v>#REF!</v>
          </cell>
          <cell r="BE36" t="e">
            <v>#REF!</v>
          </cell>
          <cell r="BF36" t="e">
            <v>#REF!</v>
          </cell>
          <cell r="BG36" t="e">
            <v>#REF!</v>
          </cell>
          <cell r="BH36" t="e">
            <v>#REF!</v>
          </cell>
          <cell r="BI36" t="e">
            <v>#REF!</v>
          </cell>
          <cell r="BJ36" t="e">
            <v>#REF!</v>
          </cell>
          <cell r="BK36" t="e">
            <v>#REF!</v>
          </cell>
          <cell r="BL36" t="e">
            <v>#REF!</v>
          </cell>
          <cell r="BM36" t="e">
            <v>#REF!</v>
          </cell>
          <cell r="BN36" t="e">
            <v>#REF!</v>
          </cell>
          <cell r="BO36" t="e">
            <v>#REF!</v>
          </cell>
        </row>
        <row r="37">
          <cell r="B37">
            <v>32</v>
          </cell>
          <cell r="C37" t="str">
            <v>ROM Production</v>
          </cell>
          <cell r="D37" t="str">
            <v>KTON</v>
          </cell>
          <cell r="E37" t="e">
            <v>#REF!</v>
          </cell>
          <cell r="F37" t="e">
            <v>#REF!</v>
          </cell>
          <cell r="G37" t="e">
            <v>#REF!</v>
          </cell>
          <cell r="H37" t="e">
            <v>#REF!</v>
          </cell>
          <cell r="I37" t="e">
            <v>#REF!</v>
          </cell>
          <cell r="J37" t="e">
            <v>#REF!</v>
          </cell>
          <cell r="K37" t="e">
            <v>#REF!</v>
          </cell>
          <cell r="L37" t="e">
            <v>#REF!</v>
          </cell>
          <cell r="M37" t="e">
            <v>#REF!</v>
          </cell>
          <cell r="N37" t="e">
            <v>#REF!</v>
          </cell>
          <cell r="O37" t="e">
            <v>#REF!</v>
          </cell>
          <cell r="P37" t="e">
            <v>#REF!</v>
          </cell>
          <cell r="Q37" t="e">
            <v>#REF!</v>
          </cell>
          <cell r="R37" t="e">
            <v>#REF!</v>
          </cell>
          <cell r="S37" t="e">
            <v>#REF!</v>
          </cell>
          <cell r="T37" t="e">
            <v>#REF!</v>
          </cell>
          <cell r="U37" t="e">
            <v>#REF!</v>
          </cell>
          <cell r="V37" t="e">
            <v>#REF!</v>
          </cell>
          <cell r="W37" t="e">
            <v>#REF!</v>
          </cell>
          <cell r="X37" t="e">
            <v>#REF!</v>
          </cell>
          <cell r="Y37" t="e">
            <v>#REF!</v>
          </cell>
          <cell r="Z37" t="e">
            <v>#REF!</v>
          </cell>
          <cell r="AA37" t="e">
            <v>#REF!</v>
          </cell>
          <cell r="AB37" t="e">
            <v>#REF!</v>
          </cell>
          <cell r="AC37" t="e">
            <v>#REF!</v>
          </cell>
          <cell r="AD37" t="e">
            <v>#REF!</v>
          </cell>
          <cell r="AE37" t="e">
            <v>#REF!</v>
          </cell>
          <cell r="AF37" t="e">
            <v>#REF!</v>
          </cell>
          <cell r="AG37" t="e">
            <v>#REF!</v>
          </cell>
          <cell r="AH37" t="e">
            <v>#REF!</v>
          </cell>
          <cell r="AI37" t="e">
            <v>#REF!</v>
          </cell>
          <cell r="AJ37" t="e">
            <v>#REF!</v>
          </cell>
          <cell r="AK37" t="e">
            <v>#REF!</v>
          </cell>
          <cell r="AL37" t="e">
            <v>#REF!</v>
          </cell>
          <cell r="AM37" t="e">
            <v>#REF!</v>
          </cell>
          <cell r="AN37" t="e">
            <v>#REF!</v>
          </cell>
          <cell r="AO37" t="e">
            <v>#REF!</v>
          </cell>
          <cell r="AP37" t="e">
            <v>#REF!</v>
          </cell>
          <cell r="AQ37" t="e">
            <v>#REF!</v>
          </cell>
          <cell r="AR37" t="e">
            <v>#REF!</v>
          </cell>
          <cell r="AS37" t="e">
            <v>#REF!</v>
          </cell>
          <cell r="AT37" t="e">
            <v>#REF!</v>
          </cell>
          <cell r="AU37" t="e">
            <v>#REF!</v>
          </cell>
          <cell r="AV37" t="e">
            <v>#REF!</v>
          </cell>
          <cell r="AW37" t="e">
            <v>#REF!</v>
          </cell>
          <cell r="AX37" t="e">
            <v>#REF!</v>
          </cell>
          <cell r="AY37" t="e">
            <v>#REF!</v>
          </cell>
          <cell r="AZ37" t="e">
            <v>#REF!</v>
          </cell>
          <cell r="BA37" t="e">
            <v>#REF!</v>
          </cell>
          <cell r="BB37" t="e">
            <v>#REF!</v>
          </cell>
          <cell r="BC37" t="e">
            <v>#REF!</v>
          </cell>
          <cell r="BD37" t="e">
            <v>#REF!</v>
          </cell>
          <cell r="BE37" t="e">
            <v>#REF!</v>
          </cell>
          <cell r="BF37" t="e">
            <v>#REF!</v>
          </cell>
          <cell r="BG37" t="e">
            <v>#REF!</v>
          </cell>
          <cell r="BH37" t="e">
            <v>#REF!</v>
          </cell>
          <cell r="BI37" t="e">
            <v>#REF!</v>
          </cell>
          <cell r="BJ37" t="e">
            <v>#REF!</v>
          </cell>
          <cell r="BK37" t="e">
            <v>#REF!</v>
          </cell>
          <cell r="BL37" t="e">
            <v>#REF!</v>
          </cell>
          <cell r="BM37" t="e">
            <v>#REF!</v>
          </cell>
          <cell r="BN37" t="e">
            <v>#REF!</v>
          </cell>
          <cell r="BO37" t="e">
            <v>#REF!</v>
          </cell>
        </row>
        <row r="38">
          <cell r="B38">
            <v>33</v>
          </cell>
          <cell r="C38" t="str">
            <v>F/C Production</v>
          </cell>
          <cell r="D38" t="str">
            <v>KTON</v>
          </cell>
          <cell r="E38">
            <v>182.9412956841532</v>
          </cell>
          <cell r="F38">
            <v>269.29479599999996</v>
          </cell>
          <cell r="G38">
            <v>47.202847226432375</v>
          </cell>
          <cell r="H38">
            <v>197.50638891942819</v>
          </cell>
          <cell r="I38">
            <v>239.813401</v>
          </cell>
          <cell r="J38">
            <v>21.42057900609522</v>
          </cell>
          <cell r="K38">
            <v>196.26291780451285</v>
          </cell>
          <cell r="L38">
            <v>280.61119999999994</v>
          </cell>
          <cell r="M38">
            <v>42.977187509003592</v>
          </cell>
          <cell r="N38">
            <v>576.71060240809425</v>
          </cell>
          <cell r="O38">
            <v>789.71939699999984</v>
          </cell>
          <cell r="P38">
            <v>36.935127202876608</v>
          </cell>
          <cell r="Q38">
            <v>190.57246929081879</v>
          </cell>
          <cell r="R38">
            <v>189.00686035336113</v>
          </cell>
          <cell r="S38">
            <v>-0.82152943879238505</v>
          </cell>
          <cell r="T38">
            <v>221.893486224767</v>
          </cell>
          <cell r="U38">
            <v>116.10862</v>
          </cell>
          <cell r="V38">
            <v>-47.673714097948874</v>
          </cell>
          <cell r="W38">
            <v>221.09716371748121</v>
          </cell>
          <cell r="X38">
            <v>205.36227000000002</v>
          </cell>
          <cell r="Y38">
            <v>-7.1167325048037657</v>
          </cell>
          <cell r="Z38">
            <v>633.56311923306703</v>
          </cell>
          <cell r="AA38">
            <v>510.47775035336116</v>
          </cell>
          <cell r="AB38">
            <v>-19.427483251976795</v>
          </cell>
          <cell r="AC38">
            <v>1210.2737216411613</v>
          </cell>
          <cell r="AD38">
            <v>1300.1971473533611</v>
          </cell>
          <cell r="AE38">
            <v>7.430007287133475</v>
          </cell>
          <cell r="AF38">
            <v>222.20890806717588</v>
          </cell>
          <cell r="AG38">
            <v>187.79373000000004</v>
          </cell>
          <cell r="AH38">
            <v>-15.487758059083664</v>
          </cell>
          <cell r="AI38">
            <v>206.31517025839881</v>
          </cell>
          <cell r="AJ38">
            <v>213.39352000000002</v>
          </cell>
          <cell r="AK38">
            <v>3.4308430799034109</v>
          </cell>
          <cell r="AL38">
            <v>1210.2737216411613</v>
          </cell>
          <cell r="AM38">
            <v>1300.1971473533611</v>
          </cell>
          <cell r="AN38">
            <v>7.430007287133475</v>
          </cell>
          <cell r="AO38">
            <v>228.72833732414682</v>
          </cell>
          <cell r="AP38">
            <v>175</v>
          </cell>
          <cell r="AQ38">
            <v>-23.490022247660843</v>
          </cell>
          <cell r="AR38">
            <v>1432.4826297083371</v>
          </cell>
          <cell r="AS38">
            <v>1487.9908773533612</v>
          </cell>
          <cell r="AT38">
            <v>3.8749682888877985</v>
          </cell>
          <cell r="AU38">
            <v>657.25241564972157</v>
          </cell>
          <cell r="AV38">
            <v>576.18725000000006</v>
          </cell>
          <cell r="AW38">
            <v>-12.33394715933987</v>
          </cell>
          <cell r="AX38">
            <v>224.91275052081397</v>
          </cell>
          <cell r="AY38">
            <v>175</v>
          </cell>
          <cell r="AZ38">
            <v>-22.192050208462916</v>
          </cell>
          <cell r="BA38">
            <v>210.4135206681494</v>
          </cell>
          <cell r="BB38">
            <v>175</v>
          </cell>
          <cell r="BC38">
            <v>-16.83043967692614</v>
          </cell>
          <cell r="BD38">
            <v>178.3625915201539</v>
          </cell>
          <cell r="BE38">
            <v>175</v>
          </cell>
          <cell r="BF38">
            <v>-1.8852560346287333</v>
          </cell>
          <cell r="BG38">
            <v>613.6888627091173</v>
          </cell>
          <cell r="BH38">
            <v>525</v>
          </cell>
          <cell r="BI38">
            <v>-14.451763442080745</v>
          </cell>
          <cell r="BJ38">
            <v>1270.9412783588389</v>
          </cell>
          <cell r="BK38">
            <v>1101.1872499999999</v>
          </cell>
          <cell r="BL38">
            <v>-13.356559523980652</v>
          </cell>
          <cell r="BM38">
            <v>2481.2150000000001</v>
          </cell>
          <cell r="BN38">
            <v>2401.3843973533612</v>
          </cell>
          <cell r="BO38">
            <v>-3.2173996468116992</v>
          </cell>
        </row>
        <row r="39">
          <cell r="B39">
            <v>34</v>
          </cell>
          <cell r="C39" t="str">
            <v>Stripping Ratio</v>
          </cell>
          <cell r="D39" t="str">
            <v>OB: ROM</v>
          </cell>
          <cell r="E39" t="e">
            <v>#REF!</v>
          </cell>
          <cell r="F39" t="e">
            <v>#REF!</v>
          </cell>
          <cell r="G39" t="e">
            <v>#REF!</v>
          </cell>
          <cell r="H39" t="e">
            <v>#REF!</v>
          </cell>
          <cell r="I39" t="e">
            <v>#REF!</v>
          </cell>
          <cell r="J39" t="e">
            <v>#REF!</v>
          </cell>
          <cell r="K39" t="e">
            <v>#REF!</v>
          </cell>
          <cell r="L39" t="e">
            <v>#REF!</v>
          </cell>
          <cell r="M39" t="e">
            <v>#REF!</v>
          </cell>
          <cell r="N39" t="e">
            <v>#REF!</v>
          </cell>
          <cell r="O39" t="e">
            <v>#REF!</v>
          </cell>
          <cell r="P39" t="e">
            <v>#REF!</v>
          </cell>
          <cell r="Q39" t="e">
            <v>#REF!</v>
          </cell>
          <cell r="R39" t="e">
            <v>#REF!</v>
          </cell>
          <cell r="S39" t="e">
            <v>#REF!</v>
          </cell>
          <cell r="T39" t="e">
            <v>#REF!</v>
          </cell>
          <cell r="U39" t="e">
            <v>#REF!</v>
          </cell>
          <cell r="V39" t="e">
            <v>#REF!</v>
          </cell>
          <cell r="W39" t="e">
            <v>#REF!</v>
          </cell>
          <cell r="X39" t="e">
            <v>#REF!</v>
          </cell>
          <cell r="Y39" t="e">
            <v>#REF!</v>
          </cell>
          <cell r="Z39" t="e">
            <v>#REF!</v>
          </cell>
          <cell r="AA39" t="e">
            <v>#REF!</v>
          </cell>
          <cell r="AB39" t="e">
            <v>#REF!</v>
          </cell>
          <cell r="AC39" t="e">
            <v>#REF!</v>
          </cell>
          <cell r="AD39" t="e">
            <v>#REF!</v>
          </cell>
          <cell r="AE39" t="e">
            <v>#REF!</v>
          </cell>
          <cell r="AF39" t="e">
            <v>#REF!</v>
          </cell>
          <cell r="AG39" t="e">
            <v>#REF!</v>
          </cell>
          <cell r="AH39" t="e">
            <v>#REF!</v>
          </cell>
          <cell r="AI39" t="e">
            <v>#REF!</v>
          </cell>
          <cell r="AJ39" t="e">
            <v>#REF!</v>
          </cell>
          <cell r="AK39" t="e">
            <v>#REF!</v>
          </cell>
          <cell r="AL39" t="e">
            <v>#REF!</v>
          </cell>
          <cell r="AM39" t="e">
            <v>#REF!</v>
          </cell>
          <cell r="AN39" t="e">
            <v>#REF!</v>
          </cell>
          <cell r="AO39" t="e">
            <v>#REF!</v>
          </cell>
          <cell r="AP39" t="e">
            <v>#REF!</v>
          </cell>
          <cell r="AQ39" t="e">
            <v>#REF!</v>
          </cell>
          <cell r="AR39" t="e">
            <v>#REF!</v>
          </cell>
          <cell r="AS39" t="e">
            <v>#REF!</v>
          </cell>
          <cell r="AT39" t="e">
            <v>#REF!</v>
          </cell>
          <cell r="AU39" t="e">
            <v>#REF!</v>
          </cell>
          <cell r="AV39" t="e">
            <v>#REF!</v>
          </cell>
          <cell r="AW39" t="e">
            <v>#REF!</v>
          </cell>
          <cell r="AX39" t="e">
            <v>#REF!</v>
          </cell>
          <cell r="AY39" t="e">
            <v>#REF!</v>
          </cell>
          <cell r="AZ39" t="e">
            <v>#REF!</v>
          </cell>
          <cell r="BA39" t="e">
            <v>#REF!</v>
          </cell>
          <cell r="BB39" t="e">
            <v>#REF!</v>
          </cell>
          <cell r="BC39" t="e">
            <v>#REF!</v>
          </cell>
          <cell r="BD39" t="e">
            <v>#REF!</v>
          </cell>
          <cell r="BE39" t="e">
            <v>#REF!</v>
          </cell>
          <cell r="BF39" t="e">
            <v>#REF!</v>
          </cell>
          <cell r="BG39" t="e">
            <v>#REF!</v>
          </cell>
          <cell r="BH39" t="e">
            <v>#REF!</v>
          </cell>
          <cell r="BI39" t="e">
            <v>#REF!</v>
          </cell>
          <cell r="BJ39" t="e">
            <v>#REF!</v>
          </cell>
          <cell r="BK39" t="e">
            <v>#REF!</v>
          </cell>
          <cell r="BL39" t="e">
            <v>#REF!</v>
          </cell>
          <cell r="BM39" t="e">
            <v>#REF!</v>
          </cell>
          <cell r="BN39" t="e">
            <v>#REF!</v>
          </cell>
          <cell r="BO39" t="e">
            <v>#REF!</v>
          </cell>
        </row>
        <row r="40">
          <cell r="B40">
            <v>35</v>
          </cell>
          <cell r="C40" t="str">
            <v>Hauling</v>
          </cell>
          <cell r="D40" t="str">
            <v>KTON</v>
          </cell>
          <cell r="E40">
            <v>168.56736001551263</v>
          </cell>
          <cell r="F40">
            <v>192.29906392827937</v>
          </cell>
          <cell r="G40">
            <v>14.078469230687835</v>
          </cell>
          <cell r="H40">
            <v>182.33396082976745</v>
          </cell>
          <cell r="I40">
            <v>247.37767832850216</v>
          </cell>
          <cell r="J40">
            <v>35.672848438509767</v>
          </cell>
          <cell r="K40">
            <v>181.15865970490844</v>
          </cell>
          <cell r="L40">
            <v>255.61235835396388</v>
          </cell>
          <cell r="M40">
            <v>41.098614203888445</v>
          </cell>
          <cell r="N40">
            <v>532.05998055018858</v>
          </cell>
          <cell r="O40">
            <v>695.28910061074544</v>
          </cell>
          <cell r="P40">
            <v>30.678706542026728</v>
          </cell>
          <cell r="Q40">
            <v>175.78017486607675</v>
          </cell>
          <cell r="R40">
            <v>209.8438751560756</v>
          </cell>
          <cell r="S40">
            <v>19.378579134962902</v>
          </cell>
          <cell r="T40">
            <v>205.38410051633645</v>
          </cell>
          <cell r="U40">
            <v>157.86832403205142</v>
          </cell>
          <cell r="V40">
            <v>-23.135080254425819</v>
          </cell>
          <cell r="W40">
            <v>204.63143426833335</v>
          </cell>
          <cell r="X40">
            <v>175.57536867561262</v>
          </cell>
          <cell r="Y40">
            <v>-14.199219047949146</v>
          </cell>
          <cell r="Z40">
            <v>585.79570965074652</v>
          </cell>
          <cell r="AA40">
            <v>543.28756786373958</v>
          </cell>
          <cell r="AB40">
            <v>-7.2564788520473185</v>
          </cell>
          <cell r="AC40">
            <v>1117.855690200935</v>
          </cell>
          <cell r="AD40">
            <v>1238.5766684744849</v>
          </cell>
          <cell r="AE40">
            <v>10.799334773869628</v>
          </cell>
          <cell r="AF40">
            <v>205.68223019682645</v>
          </cell>
          <cell r="AG40">
            <v>168.1235774445266</v>
          </cell>
          <cell r="AH40">
            <v>-18.260523875279993</v>
          </cell>
          <cell r="AI40">
            <v>190.65982420700772</v>
          </cell>
          <cell r="AJ40">
            <v>204.38602198622135</v>
          </cell>
          <cell r="AK40">
            <v>7.1993131412470515</v>
          </cell>
          <cell r="AL40">
            <v>1117.8556902009352</v>
          </cell>
          <cell r="AM40">
            <v>1238.5766684744851</v>
          </cell>
          <cell r="AN40">
            <v>10.799334773869626</v>
          </cell>
          <cell r="AO40">
            <v>211.84424911889744</v>
          </cell>
          <cell r="AP40">
            <v>175</v>
          </cell>
          <cell r="AQ40">
            <v>-17.392140344682488</v>
          </cell>
          <cell r="AR40">
            <v>1323.5379203977616</v>
          </cell>
          <cell r="AS40">
            <v>1406.7002459190116</v>
          </cell>
          <cell r="AT40">
            <v>6.2833353120896884</v>
          </cell>
          <cell r="AU40">
            <v>608.18630352273158</v>
          </cell>
          <cell r="AV40">
            <v>547.50959943074793</v>
          </cell>
          <cell r="AW40">
            <v>-9.9766640157025179</v>
          </cell>
          <cell r="AX40">
            <v>208.23784169361537</v>
          </cell>
          <cell r="AY40">
            <v>175</v>
          </cell>
          <cell r="AZ40">
            <v>-15.961480114896162</v>
          </cell>
          <cell r="BA40">
            <v>194.53349347754357</v>
          </cell>
          <cell r="BB40">
            <v>175</v>
          </cell>
          <cell r="BC40">
            <v>-10.041198113680339</v>
          </cell>
          <cell r="BD40">
            <v>164.23967110517421</v>
          </cell>
          <cell r="BE40">
            <v>175</v>
          </cell>
          <cell r="BF40">
            <v>6.5516015846958151</v>
          </cell>
          <cell r="BG40">
            <v>567.01100627633321</v>
          </cell>
          <cell r="BH40">
            <v>525</v>
          </cell>
          <cell r="BI40">
            <v>-7.409204726417447</v>
          </cell>
          <cell r="BJ40">
            <v>1175.1973097990649</v>
          </cell>
          <cell r="BK40">
            <v>1072.509599430748</v>
          </cell>
          <cell r="BL40">
            <v>-8.7379123073277274</v>
          </cell>
          <cell r="BM40">
            <v>2293.0529999999999</v>
          </cell>
          <cell r="BN40">
            <v>2311.0862679052329</v>
          </cell>
          <cell r="BO40">
            <v>0.786430488315493</v>
          </cell>
        </row>
        <row r="41">
          <cell r="B41">
            <v>36</v>
          </cell>
          <cell r="C41" t="str">
            <v>ROM Stock</v>
          </cell>
          <cell r="D41" t="str">
            <v>KTON</v>
          </cell>
          <cell r="E41">
            <v>71.611238935902804</v>
          </cell>
          <cell r="F41">
            <v>398.10576599999996</v>
          </cell>
          <cell r="G41">
            <v>455.92637680285515</v>
          </cell>
          <cell r="H41">
            <v>53.285460939265619</v>
          </cell>
          <cell r="I41">
            <v>327.45264299999997</v>
          </cell>
          <cell r="J41">
            <v>514.52530808212043</v>
          </cell>
          <cell r="K41">
            <v>125.73231602595777</v>
          </cell>
          <cell r="L41">
            <v>315.55144589120482</v>
          </cell>
          <cell r="M41">
            <v>150.97083698518557</v>
          </cell>
          <cell r="N41">
            <v>125.73231602595777</v>
          </cell>
          <cell r="O41">
            <v>315.55144589120482</v>
          </cell>
          <cell r="P41">
            <v>150.97083698518557</v>
          </cell>
          <cell r="Q41">
            <v>105.84106979434301</v>
          </cell>
          <cell r="R41">
            <v>313.27196299999997</v>
          </cell>
          <cell r="S41">
            <v>195.98336790124139</v>
          </cell>
          <cell r="T41">
            <v>47.558533622257016</v>
          </cell>
          <cell r="U41">
            <v>338.09529199614713</v>
          </cell>
          <cell r="V41">
            <v>610.90352507824423</v>
          </cell>
          <cell r="W41">
            <v>63.861369904775842</v>
          </cell>
          <cell r="X41">
            <v>379.55715199999997</v>
          </cell>
          <cell r="Y41">
            <v>494.34545886810827</v>
          </cell>
          <cell r="Z41">
            <v>63.861369904775842</v>
          </cell>
          <cell r="AA41">
            <v>379.55715199999997</v>
          </cell>
          <cell r="AB41">
            <v>494.34545886810827</v>
          </cell>
          <cell r="AC41">
            <v>63.861369904775842</v>
          </cell>
          <cell r="AD41">
            <v>379.55715199999997</v>
          </cell>
          <cell r="AE41">
            <v>494.34545886810827</v>
          </cell>
          <cell r="AF41">
            <v>57.552461837599964</v>
          </cell>
          <cell r="AG41">
            <v>425.79294501144409</v>
          </cell>
          <cell r="AH41">
            <v>639.83445958043558</v>
          </cell>
          <cell r="AI41">
            <v>64.737291579201127</v>
          </cell>
          <cell r="AJ41">
            <v>439.97206601144404</v>
          </cell>
          <cell r="AK41">
            <v>579.62692797113993</v>
          </cell>
          <cell r="AL41">
            <v>63.861369904775842</v>
          </cell>
          <cell r="AM41">
            <v>379.55715199999997</v>
          </cell>
          <cell r="AN41">
            <v>494.34545886810827</v>
          </cell>
          <cell r="AO41">
            <v>60.208954255054266</v>
          </cell>
          <cell r="AP41">
            <v>470.13806601144404</v>
          </cell>
          <cell r="AQ41">
            <v>680.84409840414742</v>
          </cell>
          <cell r="AR41">
            <v>57.552461837599964</v>
          </cell>
          <cell r="AS41">
            <v>425.79294501144409</v>
          </cell>
          <cell r="AT41">
            <v>639.83445958043558</v>
          </cell>
          <cell r="AU41">
            <v>60.208954255054266</v>
          </cell>
          <cell r="AV41">
            <v>470.13806601144404</v>
          </cell>
          <cell r="AW41">
            <v>680.84409840414742</v>
          </cell>
          <cell r="AX41">
            <v>31.996203734240282</v>
          </cell>
          <cell r="AY41">
            <v>491.82806601144398</v>
          </cell>
          <cell r="AZ41">
            <v>1437.1450628848233</v>
          </cell>
          <cell r="BA41">
            <v>30.282683066090868</v>
          </cell>
          <cell r="BB41">
            <v>525.52806601144403</v>
          </cell>
          <cell r="BC41">
            <v>1635.4078727584933</v>
          </cell>
          <cell r="BD41">
            <v>61.410091545936979</v>
          </cell>
          <cell r="BE41">
            <v>560.01706601144406</v>
          </cell>
          <cell r="BF41">
            <v>811.93002959868727</v>
          </cell>
          <cell r="BG41">
            <v>61.410091545936979</v>
          </cell>
          <cell r="BH41">
            <v>560.01706601144406</v>
          </cell>
          <cell r="BI41">
            <v>811.93002959868727</v>
          </cell>
          <cell r="BJ41">
            <v>61.410091545936979</v>
          </cell>
          <cell r="BK41">
            <v>560.01706601144406</v>
          </cell>
          <cell r="BL41">
            <v>811.93002959868727</v>
          </cell>
          <cell r="BM41">
            <v>61.410091545936979</v>
          </cell>
          <cell r="BN41">
            <v>560.01706601144406</v>
          </cell>
          <cell r="BO41">
            <v>811.93002959868727</v>
          </cell>
        </row>
        <row r="42">
          <cell r="B42">
            <v>37</v>
          </cell>
          <cell r="C42" t="str">
            <v>FC Stock</v>
          </cell>
          <cell r="D42" t="str">
            <v>KTON</v>
          </cell>
          <cell r="E42">
            <v>180.64531078090698</v>
          </cell>
          <cell r="F42">
            <v>145.11597499999999</v>
          </cell>
          <cell r="G42">
            <v>-19.668008888422364</v>
          </cell>
          <cell r="H42">
            <v>181.15169970033514</v>
          </cell>
          <cell r="I42">
            <v>167.06237610892231</v>
          </cell>
          <cell r="J42">
            <v>-7.7776380871499882</v>
          </cell>
          <cell r="K42">
            <v>188.41461750484802</v>
          </cell>
          <cell r="L42">
            <v>121.65334610892228</v>
          </cell>
          <cell r="M42">
            <v>-35.43316982516388</v>
          </cell>
          <cell r="N42">
            <v>188.41461750484802</v>
          </cell>
          <cell r="O42">
            <v>121.65334610892228</v>
          </cell>
          <cell r="P42">
            <v>-35.43316982516388</v>
          </cell>
          <cell r="Q42">
            <v>179.48708679566684</v>
          </cell>
          <cell r="R42">
            <v>94.006206999999989</v>
          </cell>
          <cell r="S42">
            <v>-47.62508619518723</v>
          </cell>
          <cell r="T42">
            <v>220.38057302043387</v>
          </cell>
          <cell r="U42">
            <v>30.890831999999996</v>
          </cell>
          <cell r="V42">
            <v>-85.982960486659692</v>
          </cell>
          <cell r="W42">
            <v>200.47773673791511</v>
          </cell>
          <cell r="X42">
            <v>72.262098999999992</v>
          </cell>
          <cell r="Y42">
            <v>-63.955050483002843</v>
          </cell>
          <cell r="Z42">
            <v>200.47773673791511</v>
          </cell>
          <cell r="AA42">
            <v>72.262098999999992</v>
          </cell>
          <cell r="AB42">
            <v>-63.955050483002843</v>
          </cell>
          <cell r="AC42">
            <v>200.47773673791511</v>
          </cell>
          <cell r="AD42">
            <v>72.262098999999992</v>
          </cell>
          <cell r="AE42">
            <v>-63.955050483002843</v>
          </cell>
          <cell r="AF42">
            <v>223.68664480509099</v>
          </cell>
          <cell r="AG42">
            <v>79.156847999999997</v>
          </cell>
          <cell r="AH42">
            <v>-64.61261776760378</v>
          </cell>
          <cell r="AI42">
            <v>231.0018150634898</v>
          </cell>
          <cell r="AJ42">
            <v>73.289923999999999</v>
          </cell>
          <cell r="AK42">
            <v>-68.273009465377328</v>
          </cell>
          <cell r="AL42">
            <v>200.47773673791511</v>
          </cell>
          <cell r="AM42">
            <v>72.262098999999992</v>
          </cell>
          <cell r="AN42">
            <v>-63.955050483002843</v>
          </cell>
          <cell r="AO42">
            <v>230.73015238763662</v>
          </cell>
          <cell r="AP42">
            <v>94.289923999999985</v>
          </cell>
          <cell r="AQ42">
            <v>-59.134112718138013</v>
          </cell>
          <cell r="AR42">
            <v>223.68664480509099</v>
          </cell>
          <cell r="AS42">
            <v>79.156847999999997</v>
          </cell>
          <cell r="AT42">
            <v>-64.61261776760378</v>
          </cell>
          <cell r="AU42">
            <v>230.73015238763662</v>
          </cell>
          <cell r="AV42">
            <v>94.289923999999985</v>
          </cell>
          <cell r="AW42">
            <v>-59.134112718138013</v>
          </cell>
          <cell r="AX42">
            <v>226.64290290845062</v>
          </cell>
          <cell r="AY42">
            <v>114.28992399999998</v>
          </cell>
          <cell r="AZ42">
            <v>-49.572687900946157</v>
          </cell>
          <cell r="BA42">
            <v>212.05642357660003</v>
          </cell>
          <cell r="BB42">
            <v>129.78992399999998</v>
          </cell>
          <cell r="BC42">
            <v>-38.794627481248334</v>
          </cell>
          <cell r="BD42">
            <v>214.91901509675392</v>
          </cell>
          <cell r="BE42">
            <v>225.28992399999998</v>
          </cell>
          <cell r="BF42">
            <v>4.8254961984528011</v>
          </cell>
          <cell r="BG42">
            <v>214.91901509675392</v>
          </cell>
          <cell r="BH42">
            <v>225.28992399999998</v>
          </cell>
          <cell r="BI42">
            <v>4.8254961984528011</v>
          </cell>
          <cell r="BJ42">
            <v>214.91901509675392</v>
          </cell>
          <cell r="BK42">
            <v>225.28992399999998</v>
          </cell>
          <cell r="BL42">
            <v>4.8254961984528011</v>
          </cell>
          <cell r="BM42">
            <v>214.91901509675392</v>
          </cell>
          <cell r="BN42">
            <v>225.28992399999998</v>
          </cell>
          <cell r="BO42">
            <v>4.8254961984528011</v>
          </cell>
        </row>
        <row r="43">
          <cell r="B43">
            <v>38</v>
          </cell>
          <cell r="C43" t="str">
            <v>Sales</v>
          </cell>
          <cell r="D43" t="str">
            <v>KTON</v>
          </cell>
          <cell r="E43">
            <v>123.5</v>
          </cell>
          <cell r="F43">
            <v>70.682000000000002</v>
          </cell>
          <cell r="G43">
            <v>-42.767611336032388</v>
          </cell>
          <cell r="H43">
            <v>197</v>
          </cell>
          <cell r="I43">
            <v>217.86699999999999</v>
          </cell>
          <cell r="J43">
            <v>10.592385786802025</v>
          </cell>
          <cell r="K43">
            <v>189</v>
          </cell>
          <cell r="L43">
            <v>326.44099999999997</v>
          </cell>
          <cell r="M43">
            <v>72.7201058201058</v>
          </cell>
          <cell r="N43">
            <v>509.5</v>
          </cell>
          <cell r="O43">
            <v>614.99</v>
          </cell>
          <cell r="P43">
            <v>20.704612365063792</v>
          </cell>
          <cell r="Q43">
            <v>199.5</v>
          </cell>
          <cell r="R43">
            <v>216.654</v>
          </cell>
          <cell r="S43">
            <v>8.5984962406015022</v>
          </cell>
          <cell r="T43">
            <v>181</v>
          </cell>
          <cell r="U43">
            <v>179.22399999999999</v>
          </cell>
          <cell r="V43">
            <v>-0.98121546961326556</v>
          </cell>
          <cell r="W43">
            <v>241</v>
          </cell>
          <cell r="X43">
            <v>163.97900000000001</v>
          </cell>
          <cell r="Y43">
            <v>-31.958921161825721</v>
          </cell>
          <cell r="Z43">
            <v>621.5</v>
          </cell>
          <cell r="AA43">
            <v>559.85699999999997</v>
          </cell>
          <cell r="AB43">
            <v>-9.9184231697506071</v>
          </cell>
          <cell r="AC43">
            <v>1131</v>
          </cell>
          <cell r="AD43">
            <v>1174.847</v>
          </cell>
          <cell r="AE43">
            <v>3.8768346595932783</v>
          </cell>
          <cell r="AF43">
            <v>199</v>
          </cell>
          <cell r="AG43">
            <v>180.911</v>
          </cell>
          <cell r="AH43">
            <v>-9.0899497487437184</v>
          </cell>
          <cell r="AI43">
            <v>199</v>
          </cell>
          <cell r="AJ43">
            <v>0</v>
          </cell>
          <cell r="AK43">
            <v>-100</v>
          </cell>
          <cell r="AL43">
            <v>1131</v>
          </cell>
          <cell r="AM43">
            <v>1174.847</v>
          </cell>
          <cell r="AN43">
            <v>3.8768346595932783</v>
          </cell>
          <cell r="AO43">
            <v>229</v>
          </cell>
          <cell r="AP43">
            <v>154</v>
          </cell>
          <cell r="AQ43">
            <v>-32.751091703056765</v>
          </cell>
          <cell r="AR43">
            <v>1330</v>
          </cell>
          <cell r="AS43">
            <v>1355.758</v>
          </cell>
          <cell r="AT43">
            <v>1.9366917293233112</v>
          </cell>
          <cell r="AU43">
            <v>627</v>
          </cell>
          <cell r="AV43">
            <v>334.911</v>
          </cell>
          <cell r="AW43">
            <v>-46.585167464114832</v>
          </cell>
          <cell r="AX43">
            <v>229</v>
          </cell>
          <cell r="AY43">
            <v>155</v>
          </cell>
          <cell r="AZ43">
            <v>-32.314410480349345</v>
          </cell>
          <cell r="BA43">
            <v>225</v>
          </cell>
          <cell r="BB43">
            <v>159.5</v>
          </cell>
          <cell r="BC43">
            <v>-29.111111111111111</v>
          </cell>
          <cell r="BD43">
            <v>175.5</v>
          </cell>
          <cell r="BE43">
            <v>79.5</v>
          </cell>
          <cell r="BF43">
            <v>-54.700854700854705</v>
          </cell>
          <cell r="BG43">
            <v>629.5</v>
          </cell>
          <cell r="BH43">
            <v>394</v>
          </cell>
          <cell r="BI43">
            <v>-37.410643367752186</v>
          </cell>
          <cell r="BJ43">
            <v>1256.5</v>
          </cell>
          <cell r="BK43">
            <v>728.91100000000006</v>
          </cell>
          <cell r="BL43">
            <v>-41.988778352566648</v>
          </cell>
          <cell r="BM43">
            <v>2387.5</v>
          </cell>
          <cell r="BN43">
            <v>1903.758</v>
          </cell>
          <cell r="BO43">
            <v>-20.261445026178009</v>
          </cell>
        </row>
        <row r="44">
          <cell r="B44">
            <v>39</v>
          </cell>
          <cell r="L44" t="str">
            <v xml:space="preserve"> </v>
          </cell>
          <cell r="AM44" t="str">
            <v xml:space="preserve"> </v>
          </cell>
          <cell r="AS44" t="str">
            <v xml:space="preserve"> </v>
          </cell>
        </row>
        <row r="45">
          <cell r="B45">
            <v>40</v>
          </cell>
          <cell r="C45" t="str">
            <v>TDM</v>
          </cell>
          <cell r="E45" t="str">
            <v>JANUARY</v>
          </cell>
          <cell r="H45" t="str">
            <v>FEBRUARY</v>
          </cell>
          <cell r="K45" t="str">
            <v>MARCH</v>
          </cell>
          <cell r="N45" t="str">
            <v>Q1</v>
          </cell>
          <cell r="Q45" t="str">
            <v>APRIL</v>
          </cell>
          <cell r="T45" t="str">
            <v>MAY</v>
          </cell>
          <cell r="W45" t="str">
            <v>JUNE</v>
          </cell>
          <cell r="Z45" t="str">
            <v>Q2</v>
          </cell>
          <cell r="AC45" t="str">
            <v>1st HALF</v>
          </cell>
          <cell r="AF45" t="str">
            <v>JULY</v>
          </cell>
          <cell r="AI45" t="str">
            <v>AUG</v>
          </cell>
          <cell r="AL45" t="str">
            <v>Jan-Aug</v>
          </cell>
          <cell r="AO45" t="str">
            <v>SEP</v>
          </cell>
          <cell r="AR45" t="str">
            <v>Jan-Sep</v>
          </cell>
          <cell r="AU45" t="str">
            <v>Q3</v>
          </cell>
          <cell r="AX45" t="str">
            <v>OCTOBER</v>
          </cell>
          <cell r="BA45" t="str">
            <v>NOVEMBER</v>
          </cell>
          <cell r="BD45" t="str">
            <v>DECEMBER</v>
          </cell>
          <cell r="BG45" t="str">
            <v>Q4</v>
          </cell>
          <cell r="BJ45" t="str">
            <v>2nd HALF</v>
          </cell>
          <cell r="BM45" t="str">
            <v>YTD 2013</v>
          </cell>
        </row>
        <row r="46">
          <cell r="B46">
            <v>41</v>
          </cell>
          <cell r="C46" t="str">
            <v>(as contractor)</v>
          </cell>
          <cell r="E46" t="str">
            <v>Plan</v>
          </cell>
          <cell r="F46" t="str">
            <v>Actual</v>
          </cell>
          <cell r="G46" t="str">
            <v>% var</v>
          </cell>
          <cell r="H46" t="str">
            <v>Plan</v>
          </cell>
          <cell r="I46" t="str">
            <v>Actual</v>
          </cell>
          <cell r="J46" t="str">
            <v>% var</v>
          </cell>
          <cell r="K46" t="str">
            <v>Plan</v>
          </cell>
          <cell r="L46" t="str">
            <v>Actual</v>
          </cell>
          <cell r="M46" t="str">
            <v>% var</v>
          </cell>
          <cell r="N46" t="str">
            <v>Plan</v>
          </cell>
          <cell r="O46" t="str">
            <v>Actual</v>
          </cell>
          <cell r="P46" t="str">
            <v>% var</v>
          </cell>
          <cell r="Q46" t="str">
            <v>Plan</v>
          </cell>
          <cell r="R46" t="str">
            <v>Actual</v>
          </cell>
          <cell r="S46" t="str">
            <v>% var</v>
          </cell>
          <cell r="T46" t="str">
            <v>Plan</v>
          </cell>
          <cell r="U46" t="str">
            <v>Actual</v>
          </cell>
          <cell r="V46" t="str">
            <v>% var</v>
          </cell>
          <cell r="W46" t="str">
            <v>Plan</v>
          </cell>
          <cell r="X46" t="str">
            <v>Actual</v>
          </cell>
          <cell r="Y46" t="str">
            <v>% var</v>
          </cell>
          <cell r="Z46" t="str">
            <v>Plan</v>
          </cell>
          <cell r="AA46" t="str">
            <v>Actual</v>
          </cell>
          <cell r="AB46" t="str">
            <v>% var</v>
          </cell>
          <cell r="AC46" t="str">
            <v>Plan</v>
          </cell>
          <cell r="AD46" t="str">
            <v>Actual</v>
          </cell>
          <cell r="AE46" t="str">
            <v>% var</v>
          </cell>
          <cell r="AF46" t="str">
            <v>Plan</v>
          </cell>
          <cell r="AG46" t="str">
            <v>Actual</v>
          </cell>
          <cell r="AH46" t="str">
            <v>% var</v>
          </cell>
          <cell r="AI46" t="str">
            <v>Plan</v>
          </cell>
          <cell r="AJ46" t="str">
            <v>Actual</v>
          </cell>
          <cell r="AK46" t="str">
            <v>% var</v>
          </cell>
          <cell r="AL46" t="str">
            <v>Plan</v>
          </cell>
          <cell r="AM46" t="str">
            <v>Actual</v>
          </cell>
          <cell r="AN46" t="str">
            <v>% var</v>
          </cell>
          <cell r="AO46" t="str">
            <v>Plan</v>
          </cell>
          <cell r="AP46" t="str">
            <v>Est.</v>
          </cell>
          <cell r="AQ46" t="str">
            <v>% var</v>
          </cell>
          <cell r="AR46" t="str">
            <v>Plan</v>
          </cell>
          <cell r="AS46" t="str">
            <v>Est.</v>
          </cell>
          <cell r="AT46" t="str">
            <v>% var</v>
          </cell>
          <cell r="AU46" t="str">
            <v>Plan</v>
          </cell>
          <cell r="AV46" t="str">
            <v>Est.</v>
          </cell>
          <cell r="AW46" t="str">
            <v>% var</v>
          </cell>
          <cell r="AX46" t="str">
            <v>Plan</v>
          </cell>
          <cell r="AY46" t="str">
            <v>Est.</v>
          </cell>
          <cell r="AZ46" t="str">
            <v>% var</v>
          </cell>
          <cell r="BA46" t="str">
            <v>Plan</v>
          </cell>
          <cell r="BB46" t="str">
            <v>Est.</v>
          </cell>
          <cell r="BC46" t="str">
            <v>% var</v>
          </cell>
          <cell r="BD46" t="str">
            <v>Plan</v>
          </cell>
          <cell r="BE46" t="str">
            <v>Est.</v>
          </cell>
          <cell r="BF46" t="str">
            <v>% var</v>
          </cell>
          <cell r="BG46" t="str">
            <v>Plan</v>
          </cell>
          <cell r="BH46" t="str">
            <v>Est.</v>
          </cell>
          <cell r="BI46" t="str">
            <v>% var</v>
          </cell>
          <cell r="BJ46" t="str">
            <v>Plan</v>
          </cell>
          <cell r="BK46" t="str">
            <v>Est.</v>
          </cell>
          <cell r="BL46" t="str">
            <v>% var</v>
          </cell>
          <cell r="BM46" t="str">
            <v>Plan</v>
          </cell>
          <cell r="BN46" t="str">
            <v>Est.</v>
          </cell>
          <cell r="BO46" t="str">
            <v>% var</v>
          </cell>
        </row>
        <row r="47">
          <cell r="B47">
            <v>42</v>
          </cell>
          <cell r="C47" t="str">
            <v>OB Removal</v>
          </cell>
          <cell r="D47" t="str">
            <v>KBCM</v>
          </cell>
          <cell r="E47" t="e">
            <v>#REF!</v>
          </cell>
          <cell r="F47" t="e">
            <v>#REF!</v>
          </cell>
          <cell r="G47" t="e">
            <v>#REF!</v>
          </cell>
          <cell r="H47" t="e">
            <v>#REF!</v>
          </cell>
          <cell r="I47" t="e">
            <v>#REF!</v>
          </cell>
          <cell r="J47" t="e">
            <v>#REF!</v>
          </cell>
          <cell r="K47" t="e">
            <v>#REF!</v>
          </cell>
          <cell r="L47" t="e">
            <v>#REF!</v>
          </cell>
          <cell r="M47" t="e">
            <v>#REF!</v>
          </cell>
          <cell r="N47" t="e">
            <v>#REF!</v>
          </cell>
          <cell r="O47" t="e">
            <v>#REF!</v>
          </cell>
          <cell r="P47" t="e">
            <v>#REF!</v>
          </cell>
          <cell r="Q47" t="e">
            <v>#REF!</v>
          </cell>
          <cell r="R47" t="e">
            <v>#REF!</v>
          </cell>
          <cell r="S47" t="e">
            <v>#REF!</v>
          </cell>
          <cell r="T47" t="e">
            <v>#REF!</v>
          </cell>
          <cell r="U47" t="e">
            <v>#REF!</v>
          </cell>
          <cell r="V47" t="e">
            <v>#REF!</v>
          </cell>
          <cell r="W47" t="e">
            <v>#REF!</v>
          </cell>
          <cell r="X47" t="e">
            <v>#REF!</v>
          </cell>
          <cell r="Y47" t="e">
            <v>#REF!</v>
          </cell>
          <cell r="Z47" t="e">
            <v>#REF!</v>
          </cell>
          <cell r="AA47" t="e">
            <v>#REF!</v>
          </cell>
          <cell r="AB47" t="e">
            <v>#REF!</v>
          </cell>
          <cell r="AC47" t="e">
            <v>#REF!</v>
          </cell>
          <cell r="AD47" t="e">
            <v>#REF!</v>
          </cell>
          <cell r="AE47" t="e">
            <v>#REF!</v>
          </cell>
          <cell r="AF47" t="e">
            <v>#REF!</v>
          </cell>
          <cell r="AG47" t="e">
            <v>#REF!</v>
          </cell>
          <cell r="AH47" t="e">
            <v>#REF!</v>
          </cell>
          <cell r="AI47" t="e">
            <v>#REF!</v>
          </cell>
          <cell r="AJ47" t="e">
            <v>#REF!</v>
          </cell>
          <cell r="AK47" t="e">
            <v>#REF!</v>
          </cell>
          <cell r="AL47" t="e">
            <v>#REF!</v>
          </cell>
          <cell r="AM47" t="e">
            <v>#REF!</v>
          </cell>
          <cell r="AN47" t="e">
            <v>#REF!</v>
          </cell>
          <cell r="AO47" t="e">
            <v>#REF!</v>
          </cell>
          <cell r="AP47" t="e">
            <v>#REF!</v>
          </cell>
          <cell r="AQ47" t="e">
            <v>#REF!</v>
          </cell>
          <cell r="AR47" t="e">
            <v>#REF!</v>
          </cell>
          <cell r="AS47" t="e">
            <v>#REF!</v>
          </cell>
          <cell r="AT47" t="e">
            <v>#REF!</v>
          </cell>
          <cell r="AU47" t="e">
            <v>#REF!</v>
          </cell>
          <cell r="AV47" t="e">
            <v>#REF!</v>
          </cell>
          <cell r="AW47" t="e">
            <v>#REF!</v>
          </cell>
          <cell r="AX47" t="e">
            <v>#REF!</v>
          </cell>
          <cell r="AY47" t="e">
            <v>#REF!</v>
          </cell>
          <cell r="AZ47" t="e">
            <v>#REF!</v>
          </cell>
          <cell r="BA47" t="e">
            <v>#REF!</v>
          </cell>
          <cell r="BB47" t="e">
            <v>#REF!</v>
          </cell>
          <cell r="BC47" t="e">
            <v>#REF!</v>
          </cell>
          <cell r="BD47" t="e">
            <v>#REF!</v>
          </cell>
          <cell r="BE47" t="e">
            <v>#REF!</v>
          </cell>
          <cell r="BF47" t="e">
            <v>#REF!</v>
          </cell>
          <cell r="BG47" t="e">
            <v>#REF!</v>
          </cell>
          <cell r="BH47" t="e">
            <v>#REF!</v>
          </cell>
          <cell r="BI47" t="e">
            <v>#REF!</v>
          </cell>
          <cell r="BJ47" t="e">
            <v>#REF!</v>
          </cell>
          <cell r="BK47" t="e">
            <v>#REF!</v>
          </cell>
          <cell r="BL47" t="e">
            <v>#REF!</v>
          </cell>
          <cell r="BM47" t="e">
            <v>#REF!</v>
          </cell>
          <cell r="BN47" t="e">
            <v>#REF!</v>
          </cell>
          <cell r="BO47" t="e">
            <v>#REF!</v>
          </cell>
        </row>
        <row r="48">
          <cell r="B48">
            <v>43</v>
          </cell>
          <cell r="C48" t="str">
            <v>ROM Production</v>
          </cell>
          <cell r="D48" t="str">
            <v>KTON</v>
          </cell>
          <cell r="E48" t="e">
            <v>#REF!</v>
          </cell>
          <cell r="F48" t="e">
            <v>#REF!</v>
          </cell>
          <cell r="G48" t="e">
            <v>#REF!</v>
          </cell>
          <cell r="H48" t="e">
            <v>#REF!</v>
          </cell>
          <cell r="I48" t="e">
            <v>#REF!</v>
          </cell>
          <cell r="J48" t="e">
            <v>#REF!</v>
          </cell>
          <cell r="K48" t="e">
            <v>#REF!</v>
          </cell>
          <cell r="L48" t="e">
            <v>#REF!</v>
          </cell>
          <cell r="M48" t="e">
            <v>#REF!</v>
          </cell>
          <cell r="N48" t="e">
            <v>#REF!</v>
          </cell>
          <cell r="O48" t="e">
            <v>#REF!</v>
          </cell>
          <cell r="P48" t="e">
            <v>#REF!</v>
          </cell>
          <cell r="Q48" t="e">
            <v>#REF!</v>
          </cell>
          <cell r="R48" t="e">
            <v>#REF!</v>
          </cell>
          <cell r="S48" t="e">
            <v>#REF!</v>
          </cell>
          <cell r="T48" t="e">
            <v>#REF!</v>
          </cell>
          <cell r="U48" t="e">
            <v>#REF!</v>
          </cell>
          <cell r="V48" t="e">
            <v>#REF!</v>
          </cell>
          <cell r="W48" t="e">
            <v>#REF!</v>
          </cell>
          <cell r="X48" t="e">
            <v>#REF!</v>
          </cell>
          <cell r="Y48" t="e">
            <v>#REF!</v>
          </cell>
          <cell r="Z48" t="e">
            <v>#REF!</v>
          </cell>
          <cell r="AA48" t="e">
            <v>#REF!</v>
          </cell>
          <cell r="AB48" t="e">
            <v>#REF!</v>
          </cell>
          <cell r="AC48" t="e">
            <v>#REF!</v>
          </cell>
          <cell r="AD48" t="e">
            <v>#REF!</v>
          </cell>
          <cell r="AE48" t="e">
            <v>#REF!</v>
          </cell>
          <cell r="AF48" t="e">
            <v>#REF!</v>
          </cell>
          <cell r="AG48" t="e">
            <v>#REF!</v>
          </cell>
          <cell r="AH48" t="e">
            <v>#REF!</v>
          </cell>
          <cell r="AI48" t="e">
            <v>#REF!</v>
          </cell>
          <cell r="AJ48" t="e">
            <v>#REF!</v>
          </cell>
          <cell r="AK48" t="e">
            <v>#REF!</v>
          </cell>
          <cell r="AL48" t="e">
            <v>#REF!</v>
          </cell>
          <cell r="AM48" t="e">
            <v>#REF!</v>
          </cell>
          <cell r="AN48" t="e">
            <v>#REF!</v>
          </cell>
          <cell r="AO48" t="e">
            <v>#REF!</v>
          </cell>
          <cell r="AP48" t="e">
            <v>#REF!</v>
          </cell>
          <cell r="AQ48" t="e">
            <v>#REF!</v>
          </cell>
          <cell r="AR48" t="e">
            <v>#REF!</v>
          </cell>
          <cell r="AS48" t="e">
            <v>#REF!</v>
          </cell>
          <cell r="AT48" t="e">
            <v>#REF!</v>
          </cell>
          <cell r="AU48" t="e">
            <v>#REF!</v>
          </cell>
          <cell r="AV48" t="e">
            <v>#REF!</v>
          </cell>
          <cell r="AW48" t="e">
            <v>#REF!</v>
          </cell>
          <cell r="AX48" t="e">
            <v>#REF!</v>
          </cell>
          <cell r="AY48" t="e">
            <v>#REF!</v>
          </cell>
          <cell r="AZ48" t="e">
            <v>#REF!</v>
          </cell>
          <cell r="BA48" t="e">
            <v>#REF!</v>
          </cell>
          <cell r="BB48" t="e">
            <v>#REF!</v>
          </cell>
          <cell r="BC48" t="e">
            <v>#REF!</v>
          </cell>
          <cell r="BD48" t="e">
            <v>#REF!</v>
          </cell>
          <cell r="BE48" t="e">
            <v>#REF!</v>
          </cell>
          <cell r="BF48" t="e">
            <v>#REF!</v>
          </cell>
          <cell r="BG48" t="e">
            <v>#REF!</v>
          </cell>
          <cell r="BH48" t="e">
            <v>#REF!</v>
          </cell>
          <cell r="BI48" t="e">
            <v>#REF!</v>
          </cell>
          <cell r="BJ48" t="e">
            <v>#REF!</v>
          </cell>
          <cell r="BK48" t="e">
            <v>#REF!</v>
          </cell>
          <cell r="BL48" t="e">
            <v>#REF!</v>
          </cell>
          <cell r="BM48" t="e">
            <v>#REF!</v>
          </cell>
          <cell r="BN48" t="e">
            <v>#REF!</v>
          </cell>
          <cell r="BO48" t="e">
            <v>#REF!</v>
          </cell>
        </row>
        <row r="49">
          <cell r="B49">
            <v>44</v>
          </cell>
          <cell r="C49" t="str">
            <v>Stripping Ratio</v>
          </cell>
          <cell r="D49" t="str">
            <v>OB: ROM</v>
          </cell>
          <cell r="E49" t="e">
            <v>#REF!</v>
          </cell>
          <cell r="F49" t="e">
            <v>#REF!</v>
          </cell>
          <cell r="G49" t="e">
            <v>#REF!</v>
          </cell>
          <cell r="H49" t="e">
            <v>#REF!</v>
          </cell>
          <cell r="I49" t="e">
            <v>#REF!</v>
          </cell>
          <cell r="J49" t="e">
            <v>#REF!</v>
          </cell>
          <cell r="K49" t="e">
            <v>#REF!</v>
          </cell>
          <cell r="L49" t="e">
            <v>#REF!</v>
          </cell>
          <cell r="M49" t="e">
            <v>#REF!</v>
          </cell>
          <cell r="N49" t="e">
            <v>#REF!</v>
          </cell>
          <cell r="O49" t="e">
            <v>#REF!</v>
          </cell>
          <cell r="P49" t="e">
            <v>#REF!</v>
          </cell>
          <cell r="Q49" t="e">
            <v>#REF!</v>
          </cell>
          <cell r="R49" t="e">
            <v>#REF!</v>
          </cell>
          <cell r="S49" t="e">
            <v>#REF!</v>
          </cell>
          <cell r="T49" t="e">
            <v>#REF!</v>
          </cell>
          <cell r="U49" t="e">
            <v>#REF!</v>
          </cell>
          <cell r="V49" t="e">
            <v>#REF!</v>
          </cell>
          <cell r="W49" t="e">
            <v>#REF!</v>
          </cell>
          <cell r="X49" t="e">
            <v>#REF!</v>
          </cell>
          <cell r="Y49" t="e">
            <v>#REF!</v>
          </cell>
          <cell r="Z49" t="e">
            <v>#REF!</v>
          </cell>
          <cell r="AA49" t="e">
            <v>#REF!</v>
          </cell>
          <cell r="AB49" t="e">
            <v>#REF!</v>
          </cell>
          <cell r="AC49" t="e">
            <v>#REF!</v>
          </cell>
          <cell r="AD49" t="e">
            <v>#REF!</v>
          </cell>
          <cell r="AE49" t="e">
            <v>#REF!</v>
          </cell>
          <cell r="AF49" t="e">
            <v>#REF!</v>
          </cell>
          <cell r="AG49" t="e">
            <v>#REF!</v>
          </cell>
          <cell r="AH49" t="e">
            <v>#REF!</v>
          </cell>
          <cell r="AI49" t="e">
            <v>#REF!</v>
          </cell>
          <cell r="AJ49" t="e">
            <v>#REF!</v>
          </cell>
          <cell r="AK49" t="e">
            <v>#REF!</v>
          </cell>
          <cell r="AL49" t="e">
            <v>#REF!</v>
          </cell>
          <cell r="AM49" t="e">
            <v>#REF!</v>
          </cell>
          <cell r="AN49" t="e">
            <v>#REF!</v>
          </cell>
          <cell r="AO49" t="e">
            <v>#REF!</v>
          </cell>
          <cell r="AP49" t="e">
            <v>#REF!</v>
          </cell>
          <cell r="AQ49" t="e">
            <v>#REF!</v>
          </cell>
          <cell r="AR49" t="e">
            <v>#REF!</v>
          </cell>
          <cell r="AS49" t="e">
            <v>#REF!</v>
          </cell>
          <cell r="AT49" t="e">
            <v>#REF!</v>
          </cell>
          <cell r="AU49" t="e">
            <v>#REF!</v>
          </cell>
          <cell r="AV49" t="e">
            <v>#REF!</v>
          </cell>
          <cell r="AW49" t="e">
            <v>#REF!</v>
          </cell>
          <cell r="AX49" t="e">
            <v>#REF!</v>
          </cell>
          <cell r="AY49" t="e">
            <v>#REF!</v>
          </cell>
          <cell r="AZ49" t="e">
            <v>#REF!</v>
          </cell>
          <cell r="BA49" t="e">
            <v>#REF!</v>
          </cell>
          <cell r="BB49" t="e">
            <v>#REF!</v>
          </cell>
          <cell r="BC49" t="e">
            <v>#REF!</v>
          </cell>
          <cell r="BD49" t="e">
            <v>#REF!</v>
          </cell>
          <cell r="BE49" t="e">
            <v>#REF!</v>
          </cell>
          <cell r="BF49" t="e">
            <v>#REF!</v>
          </cell>
          <cell r="BG49" t="e">
            <v>#REF!</v>
          </cell>
          <cell r="BH49" t="e">
            <v>#REF!</v>
          </cell>
          <cell r="BI49" t="e">
            <v>#REF!</v>
          </cell>
          <cell r="BJ49" t="e">
            <v>#REF!</v>
          </cell>
          <cell r="BK49" t="e">
            <v>#REF!</v>
          </cell>
          <cell r="BL49" t="e">
            <v>#REF!</v>
          </cell>
          <cell r="BM49" t="e">
            <v>#REF!</v>
          </cell>
          <cell r="BN49" t="e">
            <v>#REF!</v>
          </cell>
          <cell r="BO49" t="e">
            <v>#REF!</v>
          </cell>
        </row>
        <row r="50">
          <cell r="B50">
            <v>45</v>
          </cell>
        </row>
        <row r="51">
          <cell r="B51">
            <v>46</v>
          </cell>
          <cell r="C51" t="str">
            <v>TDM (as owner)</v>
          </cell>
          <cell r="E51" t="str">
            <v>JANUARY</v>
          </cell>
          <cell r="H51" t="str">
            <v>FEBRUARY</v>
          </cell>
          <cell r="K51" t="str">
            <v>MARCH</v>
          </cell>
          <cell r="N51" t="str">
            <v>Q1</v>
          </cell>
          <cell r="Q51" t="str">
            <v>APRIL</v>
          </cell>
          <cell r="T51" t="str">
            <v>MAY</v>
          </cell>
          <cell r="W51" t="str">
            <v>JUNE</v>
          </cell>
          <cell r="Z51" t="str">
            <v>Q2</v>
          </cell>
          <cell r="AC51" t="str">
            <v>1st HALF</v>
          </cell>
          <cell r="AF51" t="str">
            <v>JULY</v>
          </cell>
          <cell r="AI51" t="str">
            <v>AUG</v>
          </cell>
          <cell r="AL51" t="str">
            <v>Jan-Aug</v>
          </cell>
          <cell r="AO51" t="str">
            <v>SEP</v>
          </cell>
          <cell r="AR51" t="str">
            <v>Jan-Sep</v>
          </cell>
          <cell r="AU51" t="str">
            <v>Q3</v>
          </cell>
          <cell r="AX51" t="str">
            <v>OCTOBER</v>
          </cell>
          <cell r="BA51" t="str">
            <v>NOVEMBER</v>
          </cell>
          <cell r="BD51" t="str">
            <v>DECEMBER</v>
          </cell>
          <cell r="BG51" t="str">
            <v>Q4</v>
          </cell>
          <cell r="BJ51" t="str">
            <v>2nd HALF</v>
          </cell>
          <cell r="BM51" t="str">
            <v>YTD 2013</v>
          </cell>
        </row>
        <row r="52">
          <cell r="B52">
            <v>47</v>
          </cell>
          <cell r="E52" t="str">
            <v>Plan</v>
          </cell>
          <cell r="F52" t="str">
            <v>Actual</v>
          </cell>
          <cell r="G52" t="str">
            <v>% var</v>
          </cell>
          <cell r="H52" t="str">
            <v>Plan</v>
          </cell>
          <cell r="I52" t="str">
            <v>Actual</v>
          </cell>
          <cell r="J52" t="str">
            <v>% var</v>
          </cell>
          <cell r="K52" t="str">
            <v>Plan</v>
          </cell>
          <cell r="L52" t="str">
            <v>Actual</v>
          </cell>
          <cell r="M52" t="str">
            <v>% var</v>
          </cell>
          <cell r="N52" t="str">
            <v>Plan</v>
          </cell>
          <cell r="O52" t="str">
            <v>Actual</v>
          </cell>
          <cell r="P52" t="str">
            <v>% var</v>
          </cell>
          <cell r="Q52" t="str">
            <v>Plan</v>
          </cell>
          <cell r="R52" t="str">
            <v>Actual</v>
          </cell>
          <cell r="S52" t="str">
            <v>% var</v>
          </cell>
          <cell r="T52" t="str">
            <v>Plan</v>
          </cell>
          <cell r="U52" t="str">
            <v>Actual</v>
          </cell>
          <cell r="V52" t="str">
            <v>% var</v>
          </cell>
          <cell r="W52" t="str">
            <v>Plan</v>
          </cell>
          <cell r="X52" t="str">
            <v>Actual</v>
          </cell>
          <cell r="Y52" t="str">
            <v>% var</v>
          </cell>
          <cell r="Z52" t="str">
            <v>Plan</v>
          </cell>
          <cell r="AA52" t="str">
            <v>Actual</v>
          </cell>
          <cell r="AB52" t="str">
            <v>% var</v>
          </cell>
          <cell r="AC52" t="str">
            <v>Plan</v>
          </cell>
          <cell r="AD52" t="str">
            <v>Actual</v>
          </cell>
          <cell r="AE52" t="str">
            <v>% var</v>
          </cell>
          <cell r="AF52" t="str">
            <v>Plan</v>
          </cell>
          <cell r="AG52" t="str">
            <v>Actual</v>
          </cell>
          <cell r="AH52" t="str">
            <v>% var</v>
          </cell>
          <cell r="AI52" t="str">
            <v>Plan</v>
          </cell>
          <cell r="AJ52" t="str">
            <v>Actual</v>
          </cell>
          <cell r="AK52" t="str">
            <v>% var</v>
          </cell>
          <cell r="AL52" t="str">
            <v>Plan</v>
          </cell>
          <cell r="AM52" t="str">
            <v>Actual</v>
          </cell>
          <cell r="AN52" t="str">
            <v>% var</v>
          </cell>
          <cell r="AO52" t="str">
            <v>Plan</v>
          </cell>
          <cell r="AP52" t="str">
            <v>Est.</v>
          </cell>
          <cell r="AQ52" t="str">
            <v>% var</v>
          </cell>
          <cell r="AR52" t="str">
            <v>Plan</v>
          </cell>
          <cell r="AS52" t="str">
            <v>Est.</v>
          </cell>
          <cell r="AT52" t="str">
            <v>% var</v>
          </cell>
          <cell r="AU52" t="str">
            <v>Plan</v>
          </cell>
          <cell r="AV52" t="str">
            <v>Est.</v>
          </cell>
          <cell r="AW52" t="str">
            <v>% var</v>
          </cell>
          <cell r="AX52" t="str">
            <v>Plan</v>
          </cell>
          <cell r="AY52" t="str">
            <v>Est.</v>
          </cell>
          <cell r="AZ52" t="str">
            <v>% var</v>
          </cell>
          <cell r="BA52" t="str">
            <v>Plan</v>
          </cell>
          <cell r="BB52" t="str">
            <v>Est.</v>
          </cell>
          <cell r="BC52" t="str">
            <v>% var</v>
          </cell>
          <cell r="BD52" t="str">
            <v>Plan</v>
          </cell>
          <cell r="BE52" t="str">
            <v>Est.</v>
          </cell>
          <cell r="BF52" t="str">
            <v>% var</v>
          </cell>
          <cell r="BG52" t="str">
            <v>Plan</v>
          </cell>
          <cell r="BH52" t="str">
            <v>Est.</v>
          </cell>
          <cell r="BI52" t="str">
            <v>% var</v>
          </cell>
          <cell r="BJ52" t="str">
            <v>Plan</v>
          </cell>
          <cell r="BK52" t="str">
            <v>Est.</v>
          </cell>
          <cell r="BL52" t="str">
            <v>% var</v>
          </cell>
          <cell r="BM52" t="str">
            <v>Plan</v>
          </cell>
          <cell r="BN52" t="str">
            <v>Est.</v>
          </cell>
          <cell r="BO52" t="str">
            <v>% var</v>
          </cell>
        </row>
        <row r="53">
          <cell r="B53">
            <v>48</v>
          </cell>
          <cell r="C53" t="str">
            <v>OB Removal</v>
          </cell>
          <cell r="D53" t="str">
            <v>KBCM</v>
          </cell>
          <cell r="E53">
            <v>4217.6266459999997</v>
          </cell>
          <cell r="F53">
            <v>4217.6266459999997</v>
          </cell>
          <cell r="G53">
            <v>0</v>
          </cell>
          <cell r="H53">
            <v>3562.2179729999998</v>
          </cell>
          <cell r="I53">
            <v>3562.2179729999998</v>
          </cell>
          <cell r="J53">
            <v>0</v>
          </cell>
          <cell r="K53">
            <v>4494.965792</v>
          </cell>
          <cell r="L53">
            <v>4494.965792</v>
          </cell>
          <cell r="M53">
            <v>0</v>
          </cell>
          <cell r="N53">
            <v>12274.810410999999</v>
          </cell>
          <cell r="O53">
            <v>12274.810410999999</v>
          </cell>
          <cell r="P53">
            <v>0</v>
          </cell>
          <cell r="Q53">
            <v>3283.8046690000001</v>
          </cell>
          <cell r="R53">
            <v>3283.8046690000001</v>
          </cell>
          <cell r="S53">
            <v>0</v>
          </cell>
          <cell r="T53">
            <v>3987.8398179999999</v>
          </cell>
          <cell r="U53">
            <v>3987.8398179999999</v>
          </cell>
          <cell r="V53">
            <v>0</v>
          </cell>
          <cell r="W53">
            <v>4355</v>
          </cell>
          <cell r="X53">
            <v>3965.5941769999999</v>
          </cell>
          <cell r="Y53">
            <v>-8.9415803214695764</v>
          </cell>
          <cell r="Z53">
            <v>11626.644487</v>
          </cell>
          <cell r="AA53">
            <v>11237.238664</v>
          </cell>
          <cell r="AB53">
            <v>-3.3492537200686074</v>
          </cell>
          <cell r="AC53">
            <v>23901.454897999996</v>
          </cell>
          <cell r="AD53">
            <v>23512.049074999999</v>
          </cell>
          <cell r="AE53">
            <v>-1.6292138895385051</v>
          </cell>
          <cell r="AF53">
            <v>3815</v>
          </cell>
          <cell r="AG53">
            <v>4196.6120529999989</v>
          </cell>
          <cell r="AH53">
            <v>10.002937169069433</v>
          </cell>
          <cell r="AI53">
            <v>3543</v>
          </cell>
          <cell r="AJ53">
            <v>3487.87</v>
          </cell>
          <cell r="AK53">
            <v>-1.5560259666948943</v>
          </cell>
          <cell r="AL53">
            <v>31259.454898</v>
          </cell>
          <cell r="AM53">
            <v>31196.531127999999</v>
          </cell>
          <cell r="AN53">
            <v>-0.2012951607931818</v>
          </cell>
          <cell r="AO53">
            <v>3856</v>
          </cell>
          <cell r="AP53">
            <v>3706.1709999999994</v>
          </cell>
          <cell r="AQ53">
            <v>-3.8856068464730456</v>
          </cell>
          <cell r="AR53">
            <v>35115.454897999996</v>
          </cell>
          <cell r="AS53">
            <v>34902.702127999997</v>
          </cell>
          <cell r="AT53">
            <v>-0.60586647850065734</v>
          </cell>
          <cell r="AU53">
            <v>11214</v>
          </cell>
          <cell r="AV53">
            <v>11390.653052999998</v>
          </cell>
          <cell r="AW53">
            <v>1.5752902889245424</v>
          </cell>
          <cell r="AX53">
            <v>3485.3</v>
          </cell>
          <cell r="AY53">
            <v>3563.8746076666689</v>
          </cell>
          <cell r="AZ53">
            <v>2.2544575120267618</v>
          </cell>
          <cell r="BA53">
            <v>3393.3</v>
          </cell>
          <cell r="BB53">
            <v>3471.9946076666688</v>
          </cell>
          <cell r="BC53">
            <v>2.3191173096003483</v>
          </cell>
          <cell r="BD53">
            <v>3058.3</v>
          </cell>
          <cell r="BE53">
            <v>3137.2936076666688</v>
          </cell>
          <cell r="BF53">
            <v>2.5829254051815909</v>
          </cell>
          <cell r="BG53">
            <v>9936.9000000000015</v>
          </cell>
          <cell r="BH53">
            <v>10173.162823000006</v>
          </cell>
          <cell r="BI53">
            <v>2.3776310821282749</v>
          </cell>
          <cell r="BJ53">
            <v>21150.9</v>
          </cell>
          <cell r="BK53">
            <v>21563.815876000004</v>
          </cell>
          <cell r="BL53">
            <v>1.9522378527627795</v>
          </cell>
          <cell r="BM53">
            <v>45052.354898000005</v>
          </cell>
          <cell r="BN53">
            <v>45075.864951000003</v>
          </cell>
          <cell r="BO53">
            <v>5.2183849330907736E-2</v>
          </cell>
        </row>
        <row r="54">
          <cell r="B54">
            <v>49</v>
          </cell>
          <cell r="C54" t="str">
            <v>ROM Production</v>
          </cell>
          <cell r="D54" t="str">
            <v>KTON</v>
          </cell>
          <cell r="E54">
            <v>228.427311620056</v>
          </cell>
          <cell r="F54">
            <v>228.427311620056</v>
          </cell>
          <cell r="G54">
            <v>0</v>
          </cell>
          <cell r="H54">
            <v>179.180610922791</v>
          </cell>
          <cell r="I54">
            <v>179.180610922791</v>
          </cell>
          <cell r="J54">
            <v>0</v>
          </cell>
          <cell r="K54">
            <v>268.70977289120498</v>
          </cell>
          <cell r="L54">
            <v>268.70977289120498</v>
          </cell>
          <cell r="M54">
            <v>0</v>
          </cell>
          <cell r="N54">
            <v>676.31769543405198</v>
          </cell>
          <cell r="O54">
            <v>676.31769543405198</v>
          </cell>
          <cell r="P54">
            <v>0</v>
          </cell>
          <cell r="Q54">
            <v>170.681223059204</v>
          </cell>
          <cell r="R54">
            <v>170.681223059204</v>
          </cell>
          <cell r="S54">
            <v>0</v>
          </cell>
          <cell r="T54">
            <v>163.61095005268101</v>
          </cell>
          <cell r="U54">
            <v>163.61095005268101</v>
          </cell>
          <cell r="V54">
            <v>0</v>
          </cell>
          <cell r="W54">
            <v>237.4</v>
          </cell>
          <cell r="X54">
            <v>235.19531706237001</v>
          </cell>
          <cell r="Y54">
            <v>-0.92867857524431208</v>
          </cell>
          <cell r="Z54">
            <v>571.69217311188504</v>
          </cell>
          <cell r="AA54">
            <v>569.48749017425507</v>
          </cell>
          <cell r="AB54">
            <v>-0.38564161647154355</v>
          </cell>
          <cell r="AC54">
            <v>1248.009868545937</v>
          </cell>
          <cell r="AD54">
            <v>1245.8051856083071</v>
          </cell>
          <cell r="AE54">
            <v>-0.1766558897646103</v>
          </cell>
          <cell r="AF54">
            <v>215.9</v>
          </cell>
          <cell r="AG54">
            <v>237.3702039116516</v>
          </cell>
          <cell r="AH54">
            <v>9.9445131596348286</v>
          </cell>
          <cell r="AI54">
            <v>213.5</v>
          </cell>
          <cell r="AJ54">
            <v>235.52408586351012</v>
          </cell>
          <cell r="AK54">
            <v>10.315731083611299</v>
          </cell>
          <cell r="AL54">
            <v>1677.4098685459371</v>
          </cell>
          <cell r="AM54">
            <v>1718.6994753834688</v>
          </cell>
          <cell r="AN54">
            <v>2.4615097127885366</v>
          </cell>
          <cell r="AO54">
            <v>224.2</v>
          </cell>
          <cell r="AP54">
            <v>205.166</v>
          </cell>
          <cell r="AQ54">
            <v>-8.4897413024085608</v>
          </cell>
          <cell r="AR54">
            <v>1901.6098685459372</v>
          </cell>
          <cell r="AS54">
            <v>1923.8654753834687</v>
          </cell>
          <cell r="AT54">
            <v>1.1703560864747338</v>
          </cell>
          <cell r="AU54">
            <v>653.59999999999991</v>
          </cell>
          <cell r="AV54">
            <v>678.06028977516166</v>
          </cell>
          <cell r="AW54">
            <v>3.7423943964445776</v>
          </cell>
          <cell r="AX54">
            <v>196.7</v>
          </cell>
          <cell r="AY54">
            <v>196.69</v>
          </cell>
          <cell r="AZ54">
            <v>-5.0838840874381829E-3</v>
          </cell>
          <cell r="BA54">
            <v>208.7</v>
          </cell>
          <cell r="BB54">
            <v>208.7</v>
          </cell>
          <cell r="BC54">
            <v>0</v>
          </cell>
          <cell r="BD54">
            <v>209.49</v>
          </cell>
          <cell r="BE54">
            <v>209.489</v>
          </cell>
          <cell r="BF54">
            <v>-4.7734975416715588E-4</v>
          </cell>
          <cell r="BG54">
            <v>614.89</v>
          </cell>
          <cell r="BH54">
            <v>614.87900000000002</v>
          </cell>
          <cell r="BI54">
            <v>-1.7889378587986888E-3</v>
          </cell>
          <cell r="BJ54">
            <v>1268.4899999999998</v>
          </cell>
          <cell r="BK54">
            <v>1292.9392897751618</v>
          </cell>
          <cell r="BL54">
            <v>1.9274325990084287</v>
          </cell>
          <cell r="BM54">
            <v>2516.4998685459368</v>
          </cell>
          <cell r="BN54">
            <v>2538.7444753834684</v>
          </cell>
          <cell r="BO54">
            <v>0.88395024834174896</v>
          </cell>
        </row>
        <row r="55">
          <cell r="B55">
            <v>50</v>
          </cell>
          <cell r="C55" t="str">
            <v>F/C Production</v>
          </cell>
          <cell r="D55" t="str">
            <v>KTON</v>
          </cell>
          <cell r="E55">
            <v>182.9412956841532</v>
          </cell>
          <cell r="F55">
            <v>269.29479599999996</v>
          </cell>
          <cell r="G55">
            <v>47.202847226432375</v>
          </cell>
          <cell r="H55">
            <v>197.50638891942819</v>
          </cell>
          <cell r="I55">
            <v>239.813401</v>
          </cell>
          <cell r="J55">
            <v>21.42057900609522</v>
          </cell>
          <cell r="K55">
            <v>196.26291780451285</v>
          </cell>
          <cell r="L55">
            <v>280.61119999999994</v>
          </cell>
          <cell r="M55">
            <v>42.977187509003592</v>
          </cell>
          <cell r="N55">
            <v>576.71060240809425</v>
          </cell>
          <cell r="O55">
            <v>789.71939699999984</v>
          </cell>
          <cell r="P55">
            <v>36.935127202876608</v>
          </cell>
          <cell r="Q55">
            <v>190.57246929081879</v>
          </cell>
          <cell r="R55">
            <v>189.00686035336113</v>
          </cell>
          <cell r="S55">
            <v>-0.82152943879238505</v>
          </cell>
          <cell r="T55">
            <v>221.893486224767</v>
          </cell>
          <cell r="U55">
            <v>116.10862</v>
          </cell>
          <cell r="V55">
            <v>-47.673714097948874</v>
          </cell>
          <cell r="W55">
            <v>221.09716371748121</v>
          </cell>
          <cell r="X55">
            <v>205.36227000000002</v>
          </cell>
          <cell r="Y55">
            <v>-7.1167325048037657</v>
          </cell>
          <cell r="Z55">
            <v>633.56311923306703</v>
          </cell>
          <cell r="AA55">
            <v>510.47775035336116</v>
          </cell>
          <cell r="AB55">
            <v>-19.427483251976795</v>
          </cell>
          <cell r="AC55">
            <v>1210.2737216411613</v>
          </cell>
          <cell r="AD55">
            <v>1300.1971473533611</v>
          </cell>
          <cell r="AE55">
            <v>7.430007287133475</v>
          </cell>
          <cell r="AF55">
            <v>222.20890806717588</v>
          </cell>
          <cell r="AG55">
            <v>187.79373000000004</v>
          </cell>
          <cell r="AH55">
            <v>-15.487758059083664</v>
          </cell>
          <cell r="AI55">
            <v>206.31517025839881</v>
          </cell>
          <cell r="AJ55">
            <v>213.39352000000002</v>
          </cell>
          <cell r="AK55">
            <v>3.4308430799034109</v>
          </cell>
          <cell r="AL55">
            <v>1638.797799966736</v>
          </cell>
          <cell r="AM55">
            <v>1701.3843973533612</v>
          </cell>
          <cell r="AN55">
            <v>3.8190554922575344</v>
          </cell>
          <cell r="AO55">
            <v>228.72833732414682</v>
          </cell>
          <cell r="AP55">
            <v>175</v>
          </cell>
          <cell r="AQ55">
            <v>-23.490022247660843</v>
          </cell>
          <cell r="AR55">
            <v>1867.5261372908828</v>
          </cell>
          <cell r="AS55">
            <v>1876.3843973533612</v>
          </cell>
          <cell r="AT55">
            <v>0.47433124953895334</v>
          </cell>
          <cell r="AU55">
            <v>657.25241564972157</v>
          </cell>
          <cell r="AV55">
            <v>576.18725000000006</v>
          </cell>
          <cell r="AW55">
            <v>-12.33394715933987</v>
          </cell>
          <cell r="AX55">
            <v>224.91275052081397</v>
          </cell>
          <cell r="AY55">
            <v>175</v>
          </cell>
          <cell r="AZ55">
            <v>-22.192050208462916</v>
          </cell>
          <cell r="BA55">
            <v>210.4135206681494</v>
          </cell>
          <cell r="BB55">
            <v>175</v>
          </cell>
          <cell r="BC55">
            <v>-16.83043967692614</v>
          </cell>
          <cell r="BD55">
            <v>178.3625915201539</v>
          </cell>
          <cell r="BE55">
            <v>175</v>
          </cell>
          <cell r="BF55">
            <v>-1.8852560346287333</v>
          </cell>
          <cell r="BG55">
            <v>613.6888627091173</v>
          </cell>
          <cell r="BH55">
            <v>525</v>
          </cell>
          <cell r="BI55">
            <v>-14.451763442080745</v>
          </cell>
          <cell r="BJ55">
            <v>1270.9412783588389</v>
          </cell>
          <cell r="BK55">
            <v>1101.1872499999999</v>
          </cell>
          <cell r="BL55">
            <v>-13.356559523980652</v>
          </cell>
          <cell r="BM55">
            <v>2481.2150000000001</v>
          </cell>
          <cell r="BN55">
            <v>2401.3843973533612</v>
          </cell>
          <cell r="BO55">
            <v>-3.2173996468116992</v>
          </cell>
        </row>
        <row r="56">
          <cell r="B56">
            <v>51</v>
          </cell>
          <cell r="C56" t="str">
            <v>Stripping Ratio</v>
          </cell>
          <cell r="D56" t="str">
            <v>OB: ROM</v>
          </cell>
          <cell r="E56">
            <v>18.463758191118554</v>
          </cell>
          <cell r="F56">
            <v>18.463758191118554</v>
          </cell>
          <cell r="G56">
            <v>0</v>
          </cell>
          <cell r="H56">
            <v>19.880599550667682</v>
          </cell>
          <cell r="I56">
            <v>19.880599550667682</v>
          </cell>
          <cell r="J56">
            <v>0</v>
          </cell>
          <cell r="K56">
            <v>16.727957988412719</v>
          </cell>
          <cell r="L56">
            <v>16.727957988412719</v>
          </cell>
          <cell r="M56">
            <v>0</v>
          </cell>
          <cell r="N56">
            <v>18.149473973355352</v>
          </cell>
          <cell r="O56">
            <v>18.149473973355352</v>
          </cell>
          <cell r="P56">
            <v>0</v>
          </cell>
          <cell r="Q56">
            <v>19.239402027608804</v>
          </cell>
          <cell r="R56">
            <v>19.239402027608804</v>
          </cell>
          <cell r="S56">
            <v>0</v>
          </cell>
          <cell r="T56">
            <v>24.373917618080927</v>
          </cell>
          <cell r="U56">
            <v>24.373917618080927</v>
          </cell>
          <cell r="V56">
            <v>0</v>
          </cell>
          <cell r="W56">
            <v>18.344566133108678</v>
          </cell>
          <cell r="X56">
            <v>16.860855167232724</v>
          </cell>
          <cell r="Y56">
            <v>-8.0880133937761514</v>
          </cell>
          <cell r="Z56">
            <v>20.337246220658972</v>
          </cell>
          <cell r="AA56">
            <v>19.732195803917598</v>
          </cell>
          <cell r="AB56">
            <v>-2.9750852705257218</v>
          </cell>
          <cell r="AC56">
            <v>19.151655367795858</v>
          </cell>
          <cell r="AD56">
            <v>18.872974158892617</v>
          </cell>
          <cell r="AE56">
            <v>-1.4551285700966188</v>
          </cell>
          <cell r="AF56">
            <v>17.670217693376564</v>
          </cell>
          <cell r="AG56">
            <v>17.679607565918275</v>
          </cell>
          <cell r="AH56">
            <v>5.3139540806167854E-2</v>
          </cell>
          <cell r="AI56">
            <v>16.594847775175644</v>
          </cell>
          <cell r="AJ56">
            <v>14.808973728577699</v>
          </cell>
          <cell r="AK56">
            <v>-10.761617526070031</v>
          </cell>
          <cell r="AL56">
            <v>114.37242522070599</v>
          </cell>
          <cell r="AM56">
            <v>111.11223008077378</v>
          </cell>
          <cell r="AN56">
            <v>-2.8505080080631022</v>
          </cell>
          <cell r="AO56">
            <v>17.198929527207852</v>
          </cell>
          <cell r="AP56">
            <v>18.064255285963558</v>
          </cell>
          <cell r="AQ56">
            <v>5.0312768442175626</v>
          </cell>
          <cell r="AR56">
            <v>18.466171993970018</v>
          </cell>
          <cell r="AS56">
            <v>18.1419660441919</v>
          </cell>
          <cell r="AT56">
            <v>-1.7556749167287369</v>
          </cell>
          <cell r="AU56">
            <v>17.157282741738069</v>
          </cell>
          <cell r="AV56">
            <v>16.798879428224634</v>
          </cell>
          <cell r="AW56">
            <v>-2.0889281764970655</v>
          </cell>
          <cell r="AX56">
            <v>17.718861209964416</v>
          </cell>
          <cell r="AY56">
            <v>18.119246569051143</v>
          </cell>
          <cell r="AZ56">
            <v>2.2596562744199669</v>
          </cell>
          <cell r="BA56">
            <v>16.259223766171541</v>
          </cell>
          <cell r="BB56">
            <v>16.636294238939477</v>
          </cell>
          <cell r="BC56">
            <v>2.3191173096003403</v>
          </cell>
          <cell r="BD56">
            <v>14.598787531624421</v>
          </cell>
          <cell r="BE56">
            <v>14.975934811215236</v>
          </cell>
          <cell r="BF56">
            <v>2.5834150868613248</v>
          </cell>
          <cell r="BG56">
            <v>16.160451462863278</v>
          </cell>
          <cell r="BH56">
            <v>16.544983359327617</v>
          </cell>
          <cell r="BI56">
            <v>2.3794625870941335</v>
          </cell>
          <cell r="BJ56">
            <v>16.674077052243224</v>
          </cell>
          <cell r="BK56">
            <v>16.678134887330934</v>
          </cell>
          <cell r="BL56">
            <v>2.4336190093139819E-2</v>
          </cell>
          <cell r="BM56">
            <v>17.902784522707638</v>
          </cell>
          <cell r="BN56">
            <v>17.755179927744187</v>
          </cell>
          <cell r="BO56">
            <v>-0.82447841996998172</v>
          </cell>
        </row>
        <row r="57">
          <cell r="B57">
            <v>52</v>
          </cell>
          <cell r="C57" t="str">
            <v>Hauling</v>
          </cell>
          <cell r="D57" t="str">
            <v>KTON</v>
          </cell>
          <cell r="E57">
            <v>168.56736001551263</v>
          </cell>
          <cell r="F57">
            <v>192.29906392827937</v>
          </cell>
          <cell r="G57">
            <v>14.078469230687835</v>
          </cell>
          <cell r="H57">
            <v>182.33396082976745</v>
          </cell>
          <cell r="I57">
            <v>247.37767832850216</v>
          </cell>
          <cell r="J57">
            <v>35.672848438509767</v>
          </cell>
          <cell r="K57">
            <v>181.15865970490844</v>
          </cell>
          <cell r="L57">
            <v>255.61235835396388</v>
          </cell>
          <cell r="M57">
            <v>41.098614203888445</v>
          </cell>
          <cell r="N57">
            <v>532.05998055018858</v>
          </cell>
          <cell r="O57">
            <v>695.28910061074544</v>
          </cell>
          <cell r="P57">
            <v>30.678706542026728</v>
          </cell>
          <cell r="Q57">
            <v>175.78017486607675</v>
          </cell>
          <cell r="R57">
            <v>209.8438751560756</v>
          </cell>
          <cell r="S57">
            <v>19.378579134962902</v>
          </cell>
          <cell r="T57">
            <v>205.38410051633645</v>
          </cell>
          <cell r="U57">
            <v>157.86832403205142</v>
          </cell>
          <cell r="V57">
            <v>-23.135080254425819</v>
          </cell>
          <cell r="W57">
            <v>204.63143426833335</v>
          </cell>
          <cell r="X57">
            <v>175.57536867561262</v>
          </cell>
          <cell r="Y57">
            <v>-14.199219047949146</v>
          </cell>
          <cell r="Z57">
            <v>585.79570965074652</v>
          </cell>
          <cell r="AA57">
            <v>543.28756786373958</v>
          </cell>
          <cell r="AB57">
            <v>-7.2564788520473185</v>
          </cell>
          <cell r="AC57">
            <v>1117.855690200935</v>
          </cell>
          <cell r="AD57">
            <v>1238.5766684744849</v>
          </cell>
          <cell r="AE57">
            <v>10.799334773869628</v>
          </cell>
          <cell r="AF57">
            <v>205.68223019682645</v>
          </cell>
          <cell r="AG57">
            <v>168.1235774445266</v>
          </cell>
          <cell r="AH57">
            <v>-18.260523875279993</v>
          </cell>
          <cell r="AI57">
            <v>190.65982420700772</v>
          </cell>
          <cell r="AJ57">
            <v>204.38602198622135</v>
          </cell>
          <cell r="AK57">
            <v>7.1993131412470515</v>
          </cell>
          <cell r="AL57">
            <v>1514.1977446047692</v>
          </cell>
          <cell r="AM57">
            <v>1611.0862679052329</v>
          </cell>
          <cell r="AN57">
            <v>6.3986704276694866</v>
          </cell>
          <cell r="AO57">
            <v>211.84424911889744</v>
          </cell>
          <cell r="AP57">
            <v>175</v>
          </cell>
          <cell r="AQ57">
            <v>-17.392140344682488</v>
          </cell>
          <cell r="AR57">
            <v>1726.0419937236666</v>
          </cell>
          <cell r="AS57">
            <v>1786.0862679052329</v>
          </cell>
          <cell r="AT57">
            <v>3.4787261491842512</v>
          </cell>
          <cell r="AU57">
            <v>608.18630352273158</v>
          </cell>
          <cell r="AV57">
            <v>547.50959943074793</v>
          </cell>
          <cell r="AW57">
            <v>-9.9766640157025179</v>
          </cell>
          <cell r="AX57">
            <v>208.23784169361537</v>
          </cell>
          <cell r="AY57">
            <v>175</v>
          </cell>
          <cell r="AZ57">
            <v>-15.961480114896162</v>
          </cell>
          <cell r="BA57">
            <v>194.53349347754357</v>
          </cell>
          <cell r="BB57">
            <v>175</v>
          </cell>
          <cell r="BC57">
            <v>-10.041198113680339</v>
          </cell>
          <cell r="BD57">
            <v>164.23967110517421</v>
          </cell>
          <cell r="BE57">
            <v>175</v>
          </cell>
          <cell r="BF57">
            <v>6.5516015846958151</v>
          </cell>
          <cell r="BG57">
            <v>567.01100627633321</v>
          </cell>
          <cell r="BH57">
            <v>525</v>
          </cell>
          <cell r="BI57">
            <v>-7.409204726417447</v>
          </cell>
          <cell r="BJ57">
            <v>1175.1973097990649</v>
          </cell>
          <cell r="BK57">
            <v>1072.509599430748</v>
          </cell>
          <cell r="BL57">
            <v>-8.7379123073277274</v>
          </cell>
          <cell r="BM57">
            <v>2293.0529999999999</v>
          </cell>
          <cell r="BN57">
            <v>2311.0862679052329</v>
          </cell>
          <cell r="BO57">
            <v>0.786430488315493</v>
          </cell>
        </row>
        <row r="58">
          <cell r="B58">
            <v>53</v>
          </cell>
          <cell r="C58" t="str">
            <v>ROM Stock</v>
          </cell>
          <cell r="D58" t="str">
            <v>KTON</v>
          </cell>
          <cell r="E58">
            <v>71.611238935902804</v>
          </cell>
          <cell r="F58">
            <v>398.10576599999996</v>
          </cell>
          <cell r="G58">
            <v>455.92637680285515</v>
          </cell>
          <cell r="H58">
            <v>53.285460939265619</v>
          </cell>
          <cell r="I58">
            <v>327.45264299999997</v>
          </cell>
          <cell r="J58">
            <v>514.52530808212043</v>
          </cell>
          <cell r="K58">
            <v>125.73231602595777</v>
          </cell>
          <cell r="L58">
            <v>315.55144589120482</v>
          </cell>
          <cell r="M58">
            <v>150.97083698518557</v>
          </cell>
          <cell r="N58">
            <v>125.73231602595777</v>
          </cell>
          <cell r="O58">
            <v>315.55144589120482</v>
          </cell>
          <cell r="P58">
            <v>150.97083698518557</v>
          </cell>
          <cell r="Q58">
            <v>105.84106979434301</v>
          </cell>
          <cell r="R58">
            <v>313.27196299999997</v>
          </cell>
          <cell r="S58">
            <v>195.98336790124139</v>
          </cell>
          <cell r="T58">
            <v>47.558533622257016</v>
          </cell>
          <cell r="U58">
            <v>338.09529199614713</v>
          </cell>
          <cell r="V58">
            <v>610.90352507824423</v>
          </cell>
          <cell r="W58">
            <v>63.861369904775842</v>
          </cell>
          <cell r="X58">
            <v>379.55715199999997</v>
          </cell>
          <cell r="Y58">
            <v>494.34545886810827</v>
          </cell>
          <cell r="Z58">
            <v>63.861369904775842</v>
          </cell>
          <cell r="AA58">
            <v>379.55715199999997</v>
          </cell>
          <cell r="AB58">
            <v>494.34545886810827</v>
          </cell>
          <cell r="AC58">
            <v>63.861369904775842</v>
          </cell>
          <cell r="AD58">
            <v>379.55715199999997</v>
          </cell>
          <cell r="AE58">
            <v>494.34545886810827</v>
          </cell>
          <cell r="AF58">
            <v>57.552461837599964</v>
          </cell>
          <cell r="AG58">
            <v>425.79294501144409</v>
          </cell>
          <cell r="AH58">
            <v>639.83445958043558</v>
          </cell>
          <cell r="AI58">
            <v>64.737291579201127</v>
          </cell>
          <cell r="AJ58">
            <v>439.97206601144404</v>
          </cell>
          <cell r="AK58">
            <v>579.62692797113993</v>
          </cell>
          <cell r="AL58">
            <v>64.737291579201127</v>
          </cell>
          <cell r="AM58">
            <v>439.97206601144404</v>
          </cell>
          <cell r="AN58">
            <v>579.62692797113993</v>
          </cell>
          <cell r="AO58">
            <v>60.208954255054266</v>
          </cell>
          <cell r="AP58">
            <v>470.13806601144404</v>
          </cell>
          <cell r="AQ58">
            <v>680.84409840414742</v>
          </cell>
          <cell r="AR58">
            <v>60.208954255054266</v>
          </cell>
          <cell r="AS58">
            <v>470.13806601144404</v>
          </cell>
          <cell r="AT58">
            <v>680.84409840414742</v>
          </cell>
          <cell r="AU58">
            <v>60.208954255054266</v>
          </cell>
          <cell r="AV58">
            <v>470.13806601144404</v>
          </cell>
          <cell r="AW58">
            <v>680.84409840414742</v>
          </cell>
          <cell r="AX58">
            <v>31.996203734240282</v>
          </cell>
          <cell r="AY58">
            <v>491.82806601144398</v>
          </cell>
          <cell r="AZ58">
            <v>1437.1450628848233</v>
          </cell>
          <cell r="BA58">
            <v>30.282683066090868</v>
          </cell>
          <cell r="BB58">
            <v>525.52806601144403</v>
          </cell>
          <cell r="BC58">
            <v>1635.4078727584933</v>
          </cell>
          <cell r="BD58">
            <v>61.410091545936979</v>
          </cell>
          <cell r="BE58">
            <v>560.01706601144406</v>
          </cell>
          <cell r="BF58">
            <v>811.93002959868727</v>
          </cell>
          <cell r="BG58">
            <v>61.410091545936979</v>
          </cell>
          <cell r="BH58">
            <v>560.01706601144406</v>
          </cell>
          <cell r="BI58">
            <v>811.93002959868727</v>
          </cell>
          <cell r="BJ58">
            <v>61.410091545936979</v>
          </cell>
          <cell r="BK58">
            <v>560.01706601144406</v>
          </cell>
          <cell r="BL58">
            <v>811.93002959868727</v>
          </cell>
          <cell r="BM58">
            <v>61.410091545936979</v>
          </cell>
          <cell r="BN58">
            <v>560.01706601144406</v>
          </cell>
          <cell r="BO58">
            <v>811.93002959868727</v>
          </cell>
        </row>
        <row r="59">
          <cell r="B59">
            <v>54</v>
          </cell>
          <cell r="C59" t="str">
            <v>FC Stock</v>
          </cell>
          <cell r="D59" t="str">
            <v>KTON</v>
          </cell>
          <cell r="E59">
            <v>180.64531078090698</v>
          </cell>
          <cell r="F59">
            <v>145.11597499999999</v>
          </cell>
          <cell r="G59">
            <v>-19.668008888422364</v>
          </cell>
          <cell r="H59">
            <v>181.15169970033514</v>
          </cell>
          <cell r="I59">
            <v>167.06237610892231</v>
          </cell>
          <cell r="J59">
            <v>-7.7776380871499882</v>
          </cell>
          <cell r="K59">
            <v>188.41461750484802</v>
          </cell>
          <cell r="L59">
            <v>121.65334610892228</v>
          </cell>
          <cell r="M59">
            <v>-35.43316982516388</v>
          </cell>
          <cell r="N59">
            <v>188.41461750484802</v>
          </cell>
          <cell r="O59">
            <v>121.65334610892228</v>
          </cell>
          <cell r="P59">
            <v>-35.43316982516388</v>
          </cell>
          <cell r="Q59">
            <v>179.48708679566684</v>
          </cell>
          <cell r="R59">
            <v>94.006206999999989</v>
          </cell>
          <cell r="S59">
            <v>-47.62508619518723</v>
          </cell>
          <cell r="T59">
            <v>220.38057302043387</v>
          </cell>
          <cell r="U59">
            <v>30.890831999999996</v>
          </cell>
          <cell r="V59">
            <v>-85.982960486659692</v>
          </cell>
          <cell r="W59">
            <v>200.47773673791511</v>
          </cell>
          <cell r="X59">
            <v>72.262098999999992</v>
          </cell>
          <cell r="Y59">
            <v>-63.955050483002843</v>
          </cell>
          <cell r="Z59">
            <v>200.47773673791511</v>
          </cell>
          <cell r="AA59">
            <v>72.262098999999992</v>
          </cell>
          <cell r="AB59">
            <v>-63.955050483002843</v>
          </cell>
          <cell r="AC59">
            <v>200.47773673791511</v>
          </cell>
          <cell r="AD59">
            <v>72.262098999999992</v>
          </cell>
          <cell r="AE59">
            <v>-63.955050483002843</v>
          </cell>
          <cell r="AF59">
            <v>223.68664480509099</v>
          </cell>
          <cell r="AG59">
            <v>79.156847999999997</v>
          </cell>
          <cell r="AH59">
            <v>-64.61261776760378</v>
          </cell>
          <cell r="AI59">
            <v>231.0018150634898</v>
          </cell>
          <cell r="AJ59">
            <v>73.289923999999999</v>
          </cell>
          <cell r="AK59">
            <v>-68.273009465377328</v>
          </cell>
          <cell r="AL59">
            <v>231.0018150634898</v>
          </cell>
          <cell r="AM59">
            <v>73.289923999999999</v>
          </cell>
          <cell r="AN59">
            <v>-68.273009465377328</v>
          </cell>
          <cell r="AO59">
            <v>230.73015238763662</v>
          </cell>
          <cell r="AP59">
            <v>94.289923999999985</v>
          </cell>
          <cell r="AQ59">
            <v>-59.134112718138013</v>
          </cell>
          <cell r="AR59">
            <v>230.73015238763662</v>
          </cell>
          <cell r="AS59">
            <v>94.289923999999985</v>
          </cell>
          <cell r="AT59">
            <v>-59.134112718138013</v>
          </cell>
          <cell r="AU59">
            <v>230.73015238763662</v>
          </cell>
          <cell r="AV59">
            <v>94.289923999999985</v>
          </cell>
          <cell r="AW59">
            <v>-59.134112718138013</v>
          </cell>
          <cell r="AX59">
            <v>226.64290290845062</v>
          </cell>
          <cell r="AY59">
            <v>114.28992399999998</v>
          </cell>
          <cell r="AZ59">
            <v>-49.572687900946157</v>
          </cell>
          <cell r="BA59">
            <v>212.05642357660003</v>
          </cell>
          <cell r="BB59">
            <v>129.78992399999998</v>
          </cell>
          <cell r="BC59">
            <v>-38.794627481248334</v>
          </cell>
          <cell r="BD59">
            <v>214.91901509675392</v>
          </cell>
          <cell r="BE59">
            <v>225.28992399999998</v>
          </cell>
          <cell r="BF59">
            <v>4.8254961984528011</v>
          </cell>
          <cell r="BG59">
            <v>214.91901509675392</v>
          </cell>
          <cell r="BH59">
            <v>225.28992399999998</v>
          </cell>
          <cell r="BI59">
            <v>4.8254961984528011</v>
          </cell>
          <cell r="BJ59">
            <v>214.91901509675392</v>
          </cell>
          <cell r="BK59">
            <v>225.28992399999998</v>
          </cell>
          <cell r="BL59">
            <v>4.8254961984528011</v>
          </cell>
          <cell r="BM59">
            <v>214.91901509675392</v>
          </cell>
          <cell r="BN59">
            <v>225.28992399999998</v>
          </cell>
          <cell r="BO59">
            <v>4.8254961984528011</v>
          </cell>
        </row>
        <row r="60">
          <cell r="B60">
            <v>55</v>
          </cell>
          <cell r="C60" t="str">
            <v>Sales</v>
          </cell>
          <cell r="D60" t="str">
            <v>KTON</v>
          </cell>
          <cell r="E60">
            <v>123.5</v>
          </cell>
          <cell r="F60">
            <v>70.682000000000002</v>
          </cell>
          <cell r="G60">
            <v>-42.767611336032388</v>
          </cell>
          <cell r="H60">
            <v>197</v>
          </cell>
          <cell r="I60">
            <v>217.86699999999999</v>
          </cell>
          <cell r="J60">
            <v>10.592385786802025</v>
          </cell>
          <cell r="K60">
            <v>189</v>
          </cell>
          <cell r="L60">
            <v>326.44099999999997</v>
          </cell>
          <cell r="M60">
            <v>72.7201058201058</v>
          </cell>
          <cell r="N60">
            <v>509.5</v>
          </cell>
          <cell r="O60">
            <v>614.99</v>
          </cell>
          <cell r="P60">
            <v>20.704612365063792</v>
          </cell>
          <cell r="Q60">
            <v>199.5</v>
          </cell>
          <cell r="R60">
            <v>216.654</v>
          </cell>
          <cell r="S60">
            <v>8.5984962406015022</v>
          </cell>
          <cell r="T60">
            <v>181</v>
          </cell>
          <cell r="U60">
            <v>179.22399999999999</v>
          </cell>
          <cell r="V60">
            <v>-0.98121546961326556</v>
          </cell>
          <cell r="W60">
            <v>241</v>
          </cell>
          <cell r="X60">
            <v>163.97900000000001</v>
          </cell>
          <cell r="Y60">
            <v>-31.958921161825721</v>
          </cell>
          <cell r="Z60">
            <v>621.5</v>
          </cell>
          <cell r="AA60">
            <v>559.85699999999997</v>
          </cell>
          <cell r="AB60">
            <v>-9.9184231697506071</v>
          </cell>
          <cell r="AC60">
            <v>1131</v>
          </cell>
          <cell r="AD60">
            <v>1174.847</v>
          </cell>
          <cell r="AE60">
            <v>3.8768346595932783</v>
          </cell>
          <cell r="AF60">
            <v>199</v>
          </cell>
          <cell r="AG60">
            <v>180.911</v>
          </cell>
          <cell r="AH60">
            <v>-9.0899497487437184</v>
          </cell>
          <cell r="AI60">
            <v>199</v>
          </cell>
          <cell r="AJ60">
            <v>0</v>
          </cell>
          <cell r="AK60">
            <v>-100</v>
          </cell>
          <cell r="AL60">
            <v>1529</v>
          </cell>
          <cell r="AM60">
            <v>1355.758</v>
          </cell>
          <cell r="AN60">
            <v>-11.330412034009154</v>
          </cell>
          <cell r="AO60">
            <v>229</v>
          </cell>
          <cell r="AP60">
            <v>154</v>
          </cell>
          <cell r="AQ60">
            <v>-32.751091703056765</v>
          </cell>
          <cell r="AR60">
            <v>1758</v>
          </cell>
          <cell r="AS60">
            <v>1509.758</v>
          </cell>
          <cell r="AT60">
            <v>-14.120705346985208</v>
          </cell>
          <cell r="AU60">
            <v>627</v>
          </cell>
          <cell r="AV60">
            <v>334.911</v>
          </cell>
          <cell r="AW60">
            <v>-46.585167464114832</v>
          </cell>
          <cell r="AX60">
            <v>229</v>
          </cell>
          <cell r="AY60">
            <v>155</v>
          </cell>
          <cell r="AZ60">
            <v>-32.314410480349345</v>
          </cell>
          <cell r="BA60">
            <v>225</v>
          </cell>
          <cell r="BB60">
            <v>159.5</v>
          </cell>
          <cell r="BC60">
            <v>-29.111111111111111</v>
          </cell>
          <cell r="BD60">
            <v>175.5</v>
          </cell>
          <cell r="BE60">
            <v>79.5</v>
          </cell>
          <cell r="BF60">
            <v>-54.700854700854705</v>
          </cell>
          <cell r="BG60">
            <v>629.5</v>
          </cell>
          <cell r="BH60">
            <v>394</v>
          </cell>
          <cell r="BI60">
            <v>-37.410643367752186</v>
          </cell>
          <cell r="BJ60">
            <v>1256.5</v>
          </cell>
          <cell r="BK60">
            <v>728.91100000000006</v>
          </cell>
          <cell r="BL60">
            <v>-41.988778352566648</v>
          </cell>
          <cell r="BM60">
            <v>2387.5</v>
          </cell>
          <cell r="BN60">
            <v>1903.758</v>
          </cell>
          <cell r="BO60">
            <v>-20.261445026178009</v>
          </cell>
        </row>
        <row r="61">
          <cell r="B61">
            <v>56</v>
          </cell>
        </row>
        <row r="62">
          <cell r="B62">
            <v>57</v>
          </cell>
          <cell r="C62" t="str">
            <v>EMBALUT</v>
          </cell>
          <cell r="E62" t="str">
            <v>JANUARY</v>
          </cell>
          <cell r="H62" t="str">
            <v>FEBRUARY</v>
          </cell>
          <cell r="K62" t="str">
            <v>MARCH</v>
          </cell>
          <cell r="N62" t="str">
            <v>Q1</v>
          </cell>
          <cell r="Q62" t="str">
            <v>APRIL</v>
          </cell>
          <cell r="T62" t="str">
            <v>MAY</v>
          </cell>
          <cell r="W62" t="str">
            <v>JUNE</v>
          </cell>
          <cell r="Z62" t="str">
            <v>Q2</v>
          </cell>
          <cell r="AC62" t="str">
            <v>1st HALF</v>
          </cell>
          <cell r="AF62" t="str">
            <v>JULY</v>
          </cell>
          <cell r="AI62" t="str">
            <v>AUG</v>
          </cell>
          <cell r="AL62" t="str">
            <v>Jan-Aug</v>
          </cell>
          <cell r="AO62" t="str">
            <v>SEP</v>
          </cell>
          <cell r="AR62" t="str">
            <v>Jan-Sep</v>
          </cell>
          <cell r="AU62" t="str">
            <v>Q3</v>
          </cell>
          <cell r="AX62" t="str">
            <v>OCTOBER</v>
          </cell>
          <cell r="BA62" t="str">
            <v>NOVEMBER</v>
          </cell>
          <cell r="BD62" t="str">
            <v>DECEMBER</v>
          </cell>
          <cell r="BG62" t="str">
            <v>Q4</v>
          </cell>
          <cell r="BJ62" t="str">
            <v>2nd HALF</v>
          </cell>
          <cell r="BM62" t="str">
            <v>YTD 2013</v>
          </cell>
        </row>
        <row r="63">
          <cell r="B63">
            <v>58</v>
          </cell>
          <cell r="E63" t="str">
            <v>Plan</v>
          </cell>
          <cell r="F63" t="str">
            <v>Actual</v>
          </cell>
          <cell r="G63" t="str">
            <v>% var</v>
          </cell>
          <cell r="H63" t="str">
            <v>Plan</v>
          </cell>
          <cell r="I63" t="str">
            <v>Actual</v>
          </cell>
          <cell r="J63" t="str">
            <v>% var</v>
          </cell>
          <cell r="K63" t="str">
            <v>Plan</v>
          </cell>
          <cell r="L63" t="str">
            <v>Actual</v>
          </cell>
          <cell r="M63" t="str">
            <v>% var</v>
          </cell>
          <cell r="N63" t="str">
            <v>Plan</v>
          </cell>
          <cell r="O63" t="str">
            <v>Actual</v>
          </cell>
          <cell r="P63" t="str">
            <v>% var</v>
          </cell>
          <cell r="Q63" t="str">
            <v>Plan</v>
          </cell>
          <cell r="R63" t="str">
            <v>Actual</v>
          </cell>
          <cell r="S63" t="str">
            <v>% var</v>
          </cell>
          <cell r="T63" t="str">
            <v>Plan</v>
          </cell>
          <cell r="U63" t="str">
            <v>Actual</v>
          </cell>
          <cell r="V63" t="str">
            <v>% var</v>
          </cell>
          <cell r="W63" t="str">
            <v>Plan</v>
          </cell>
          <cell r="X63" t="str">
            <v>Actual</v>
          </cell>
          <cell r="Y63" t="str">
            <v>% var</v>
          </cell>
          <cell r="Z63" t="str">
            <v>Plan</v>
          </cell>
          <cell r="AA63" t="str">
            <v>Actual</v>
          </cell>
          <cell r="AB63" t="str">
            <v>% var</v>
          </cell>
          <cell r="AC63" t="str">
            <v>Plan</v>
          </cell>
          <cell r="AD63" t="str">
            <v>Actual</v>
          </cell>
          <cell r="AE63" t="str">
            <v>% var</v>
          </cell>
          <cell r="AF63" t="str">
            <v>Plan</v>
          </cell>
          <cell r="AG63" t="str">
            <v>Actual</v>
          </cell>
          <cell r="AH63" t="str">
            <v>% var</v>
          </cell>
          <cell r="AI63" t="str">
            <v>Plan</v>
          </cell>
          <cell r="AJ63" t="str">
            <v>Actual</v>
          </cell>
          <cell r="AK63" t="str">
            <v>% var</v>
          </cell>
          <cell r="AL63" t="str">
            <v>Plan</v>
          </cell>
          <cell r="AM63" t="str">
            <v>Actual</v>
          </cell>
          <cell r="AN63" t="str">
            <v>% var</v>
          </cell>
          <cell r="AO63" t="str">
            <v>Plan</v>
          </cell>
          <cell r="AP63" t="str">
            <v>Est.</v>
          </cell>
          <cell r="AQ63" t="str">
            <v>% var</v>
          </cell>
          <cell r="AR63" t="str">
            <v>Plan</v>
          </cell>
          <cell r="AS63" t="str">
            <v>Est.</v>
          </cell>
          <cell r="AT63" t="str">
            <v>% var</v>
          </cell>
          <cell r="AU63" t="str">
            <v>Plan</v>
          </cell>
          <cell r="AV63" t="str">
            <v>Est.</v>
          </cell>
          <cell r="AW63" t="str">
            <v>% var</v>
          </cell>
          <cell r="AX63" t="str">
            <v>Plan</v>
          </cell>
          <cell r="AY63" t="str">
            <v>Est.</v>
          </cell>
          <cell r="AZ63" t="str">
            <v>% var</v>
          </cell>
          <cell r="BA63" t="str">
            <v>Plan</v>
          </cell>
          <cell r="BB63" t="str">
            <v>Est.</v>
          </cell>
          <cell r="BC63" t="str">
            <v>% var</v>
          </cell>
          <cell r="BD63" t="str">
            <v>Plan</v>
          </cell>
          <cell r="BE63" t="str">
            <v>Est.</v>
          </cell>
          <cell r="BF63" t="str">
            <v>% var</v>
          </cell>
          <cell r="BG63" t="str">
            <v>Plan</v>
          </cell>
          <cell r="BH63" t="str">
            <v>Est.</v>
          </cell>
          <cell r="BI63" t="str">
            <v>% var</v>
          </cell>
          <cell r="BJ63" t="str">
            <v>Plan</v>
          </cell>
          <cell r="BK63" t="str">
            <v>Est.</v>
          </cell>
          <cell r="BL63" t="str">
            <v>% var</v>
          </cell>
          <cell r="BM63" t="str">
            <v>Plan</v>
          </cell>
          <cell r="BN63" t="str">
            <v>Est.</v>
          </cell>
          <cell r="BO63" t="str">
            <v>% var</v>
          </cell>
        </row>
        <row r="64">
          <cell r="B64">
            <v>59</v>
          </cell>
          <cell r="C64" t="str">
            <v>OB Removal</v>
          </cell>
          <cell r="D64" t="str">
            <v>KTON</v>
          </cell>
          <cell r="E64">
            <v>995</v>
          </cell>
          <cell r="F64">
            <v>1318.45218</v>
          </cell>
          <cell r="G64">
            <v>32.507756783919604</v>
          </cell>
          <cell r="H64">
            <v>931</v>
          </cell>
          <cell r="I64">
            <v>1134.707975</v>
          </cell>
          <cell r="J64">
            <v>21.880555853920519</v>
          </cell>
          <cell r="K64">
            <v>1029</v>
          </cell>
          <cell r="L64">
            <v>408.76806699999997</v>
          </cell>
          <cell r="M64">
            <v>-60.275212147716232</v>
          </cell>
          <cell r="N64">
            <v>2955</v>
          </cell>
          <cell r="O64">
            <v>2861.928222</v>
          </cell>
          <cell r="P64">
            <v>-3.1496371573604063</v>
          </cell>
          <cell r="Q64">
            <v>1021</v>
          </cell>
          <cell r="R64">
            <v>1117.2450103076922</v>
          </cell>
          <cell r="S64">
            <v>9.4265436148572128</v>
          </cell>
          <cell r="T64">
            <v>1039</v>
          </cell>
          <cell r="U64">
            <v>733.80893300000002</v>
          </cell>
          <cell r="V64">
            <v>-29.373538691049085</v>
          </cell>
          <cell r="W64">
            <v>1019</v>
          </cell>
          <cell r="X64">
            <v>1170.0892920000001</v>
          </cell>
          <cell r="Y64">
            <v>14.827212168792943</v>
          </cell>
          <cell r="Z64">
            <v>3079</v>
          </cell>
          <cell r="AA64">
            <v>3021.1432353076925</v>
          </cell>
          <cell r="AB64">
            <v>-1.879076475878775</v>
          </cell>
          <cell r="AC64">
            <v>6034</v>
          </cell>
          <cell r="AD64">
            <v>5883.071457307693</v>
          </cell>
          <cell r="AE64">
            <v>-2.5013016687488734</v>
          </cell>
          <cell r="AF64">
            <v>1065</v>
          </cell>
          <cell r="AG64">
            <v>1073.6147639999999</v>
          </cell>
          <cell r="AH64">
            <v>0.8088980281690068</v>
          </cell>
          <cell r="AI64">
            <v>947</v>
          </cell>
          <cell r="AJ64">
            <v>1144.9606240000003</v>
          </cell>
          <cell r="AK64">
            <v>20.903972967265076</v>
          </cell>
          <cell r="AL64">
            <v>8046</v>
          </cell>
          <cell r="AM64">
            <v>8101.6468453076932</v>
          </cell>
          <cell r="AN64">
            <v>0.69160881565614196</v>
          </cell>
          <cell r="AO64">
            <v>952</v>
          </cell>
          <cell r="AP64">
            <v>1002</v>
          </cell>
          <cell r="AQ64">
            <v>5.2521008403361344</v>
          </cell>
          <cell r="AR64">
            <v>8998</v>
          </cell>
          <cell r="AS64">
            <v>9103.6468453076923</v>
          </cell>
          <cell r="AT64">
            <v>1.1741147511412788</v>
          </cell>
          <cell r="AU64">
            <v>2964</v>
          </cell>
          <cell r="AV64">
            <v>3220.5753880000002</v>
          </cell>
          <cell r="AW64">
            <v>8.6563896086369851</v>
          </cell>
          <cell r="AX64">
            <v>958</v>
          </cell>
          <cell r="AY64">
            <v>1008</v>
          </cell>
          <cell r="AZ64">
            <v>5.2192066805845512</v>
          </cell>
          <cell r="BA64">
            <v>892</v>
          </cell>
          <cell r="BB64">
            <v>997</v>
          </cell>
          <cell r="BC64">
            <v>11.771300448430495</v>
          </cell>
          <cell r="BD64">
            <v>815</v>
          </cell>
          <cell r="BE64">
            <v>975</v>
          </cell>
          <cell r="BF64">
            <v>19.631901840490798</v>
          </cell>
          <cell r="BG64">
            <v>2665</v>
          </cell>
          <cell r="BH64">
            <v>2980</v>
          </cell>
          <cell r="BI64">
            <v>11.819887429643527</v>
          </cell>
          <cell r="BJ64">
            <v>5629</v>
          </cell>
          <cell r="BK64">
            <v>6200.5753880000002</v>
          </cell>
          <cell r="BL64">
            <v>10.154119523894122</v>
          </cell>
          <cell r="BM64">
            <v>11663</v>
          </cell>
          <cell r="BN64">
            <v>12083.646845307692</v>
          </cell>
          <cell r="BO64">
            <v>3.6066779156965816</v>
          </cell>
        </row>
        <row r="65">
          <cell r="B65">
            <v>60</v>
          </cell>
          <cell r="C65" t="str">
            <v>ROM Production</v>
          </cell>
          <cell r="D65" t="str">
            <v>KTON</v>
          </cell>
          <cell r="E65">
            <v>75</v>
          </cell>
          <cell r="F65">
            <v>100.30617000000001</v>
          </cell>
          <cell r="G65">
            <v>33.741560000000007</v>
          </cell>
          <cell r="H65">
            <v>70</v>
          </cell>
          <cell r="I65">
            <v>75.64694999999999</v>
          </cell>
          <cell r="J65">
            <v>8.0670714285714133</v>
          </cell>
          <cell r="K65">
            <v>75</v>
          </cell>
          <cell r="L65">
            <v>32.126739999999998</v>
          </cell>
          <cell r="M65">
            <v>-57.164346666666667</v>
          </cell>
          <cell r="N65">
            <v>220</v>
          </cell>
          <cell r="O65">
            <v>208.07986</v>
          </cell>
          <cell r="P65">
            <v>-5.4182454545454561</v>
          </cell>
          <cell r="Q65">
            <v>80</v>
          </cell>
          <cell r="R65">
            <v>104.19136</v>
          </cell>
          <cell r="S65">
            <v>30.239200000000004</v>
          </cell>
          <cell r="T65">
            <v>80</v>
          </cell>
          <cell r="U65">
            <v>85.232349999999997</v>
          </cell>
          <cell r="V65">
            <v>6.5404374999999959</v>
          </cell>
          <cell r="W65">
            <v>90</v>
          </cell>
          <cell r="X65">
            <v>98.448205000000002</v>
          </cell>
          <cell r="Y65">
            <v>9.3868944444444455</v>
          </cell>
          <cell r="Z65">
            <v>250</v>
          </cell>
          <cell r="AA65">
            <v>287.871915</v>
          </cell>
          <cell r="AB65">
            <v>15.148766</v>
          </cell>
          <cell r="AC65">
            <v>470</v>
          </cell>
          <cell r="AD65">
            <v>495.951775</v>
          </cell>
          <cell r="AE65">
            <v>5.5216542553191488</v>
          </cell>
          <cell r="AF65">
            <v>95</v>
          </cell>
          <cell r="AG65">
            <v>76.757540000000006</v>
          </cell>
          <cell r="AH65">
            <v>-19.202589473684203</v>
          </cell>
          <cell r="AI65">
            <v>90</v>
          </cell>
          <cell r="AJ65">
            <v>75.784455999999992</v>
          </cell>
          <cell r="AK65">
            <v>-15.7950488888889</v>
          </cell>
          <cell r="AL65">
            <v>655</v>
          </cell>
          <cell r="AM65">
            <v>648.49377100000004</v>
          </cell>
          <cell r="AN65">
            <v>-0.99331740458014683</v>
          </cell>
          <cell r="AO65">
            <v>95</v>
          </cell>
          <cell r="AP65">
            <v>98</v>
          </cell>
          <cell r="AQ65">
            <v>3.1578947368421053</v>
          </cell>
          <cell r="AR65">
            <v>750</v>
          </cell>
          <cell r="AS65">
            <v>746.49377100000004</v>
          </cell>
          <cell r="AT65">
            <v>-0.46749719999999489</v>
          </cell>
          <cell r="AU65">
            <v>280</v>
          </cell>
          <cell r="AV65">
            <v>250.54199599999998</v>
          </cell>
          <cell r="AW65">
            <v>-10.520715714285721</v>
          </cell>
          <cell r="AX65">
            <v>95</v>
          </cell>
          <cell r="AY65">
            <v>100</v>
          </cell>
          <cell r="AZ65">
            <v>5.2631578947368416</v>
          </cell>
          <cell r="BA65">
            <v>95</v>
          </cell>
          <cell r="BB65">
            <v>100</v>
          </cell>
          <cell r="BC65">
            <v>5.2631578947368416</v>
          </cell>
          <cell r="BD65">
            <v>93</v>
          </cell>
          <cell r="BE65">
            <v>100</v>
          </cell>
          <cell r="BF65">
            <v>7.5268817204301079</v>
          </cell>
          <cell r="BG65">
            <v>283</v>
          </cell>
          <cell r="BH65">
            <v>300</v>
          </cell>
          <cell r="BI65">
            <v>6.0070671378091873</v>
          </cell>
          <cell r="BJ65">
            <v>563</v>
          </cell>
          <cell r="BK65">
            <v>550.54199599999993</v>
          </cell>
          <cell r="BL65">
            <v>-2.2127893428064072</v>
          </cell>
          <cell r="BM65">
            <v>1033</v>
          </cell>
          <cell r="BN65">
            <v>1046.4937709999999</v>
          </cell>
          <cell r="BO65">
            <v>1.3062701839302926</v>
          </cell>
        </row>
        <row r="66">
          <cell r="B66">
            <v>61</v>
          </cell>
          <cell r="C66" t="str">
            <v>F/C Production</v>
          </cell>
          <cell r="D66" t="str">
            <v>KTON</v>
          </cell>
          <cell r="E66">
            <v>83.3</v>
          </cell>
          <cell r="F66">
            <v>105.98062</v>
          </cell>
          <cell r="G66">
            <v>27.227635054021615</v>
          </cell>
          <cell r="H66">
            <v>68.599999999999994</v>
          </cell>
          <cell r="I66">
            <v>79.334182000000013</v>
          </cell>
          <cell r="J66">
            <v>15.647495626822186</v>
          </cell>
          <cell r="K66">
            <v>73.5</v>
          </cell>
          <cell r="L66">
            <v>31.430359999999993</v>
          </cell>
          <cell r="M66">
            <v>-57.237605442176879</v>
          </cell>
          <cell r="N66">
            <v>225.39999999999998</v>
          </cell>
          <cell r="O66">
            <v>216.74516199999999</v>
          </cell>
          <cell r="P66">
            <v>-3.8397684117125039</v>
          </cell>
          <cell r="Q66">
            <v>78.400000000000006</v>
          </cell>
          <cell r="R66">
            <v>115.306229</v>
          </cell>
          <cell r="S66">
            <v>47.074271683673466</v>
          </cell>
          <cell r="T66">
            <v>78.400000000000006</v>
          </cell>
          <cell r="U66">
            <v>79.52964099999997</v>
          </cell>
          <cell r="V66">
            <v>1.4408686224489335</v>
          </cell>
          <cell r="W66">
            <v>88.2</v>
          </cell>
          <cell r="X66">
            <v>99.942645000000013</v>
          </cell>
          <cell r="Y66">
            <v>13.313656462585044</v>
          </cell>
          <cell r="Z66">
            <v>245</v>
          </cell>
          <cell r="AA66">
            <v>294.77851499999997</v>
          </cell>
          <cell r="AB66">
            <v>20.317761224489782</v>
          </cell>
          <cell r="AC66">
            <v>470.4</v>
          </cell>
          <cell r="AD66">
            <v>511.52367699999996</v>
          </cell>
          <cell r="AE66">
            <v>8.7422782738095215</v>
          </cell>
          <cell r="AF66">
            <v>93.1</v>
          </cell>
          <cell r="AG66">
            <v>86.769767999999999</v>
          </cell>
          <cell r="AH66">
            <v>-6.7993899033297485</v>
          </cell>
          <cell r="AI66">
            <v>88.2</v>
          </cell>
          <cell r="AJ66">
            <v>76.76046599999998</v>
          </cell>
          <cell r="AK66">
            <v>-12.969993197278937</v>
          </cell>
          <cell r="AL66">
            <v>651.69999999999993</v>
          </cell>
          <cell r="AM66">
            <v>675.05391099999997</v>
          </cell>
          <cell r="AN66">
            <v>3.5835370569280407</v>
          </cell>
          <cell r="AO66">
            <v>93.1</v>
          </cell>
          <cell r="AP66">
            <v>96.04</v>
          </cell>
          <cell r="AQ66">
            <v>3.1578947368421186</v>
          </cell>
          <cell r="AR66">
            <v>744.8</v>
          </cell>
          <cell r="AS66">
            <v>771.09391099999993</v>
          </cell>
          <cell r="AT66">
            <v>3.5303317669172904</v>
          </cell>
          <cell r="AU66">
            <v>274.39999999999998</v>
          </cell>
          <cell r="AV66">
            <v>259.57023399999997</v>
          </cell>
          <cell r="AW66">
            <v>-5.4044336734693905</v>
          </cell>
          <cell r="AX66">
            <v>93.1</v>
          </cell>
          <cell r="AY66">
            <v>98</v>
          </cell>
          <cell r="AZ66">
            <v>5.2631578947368487</v>
          </cell>
          <cell r="BA66">
            <v>93.1</v>
          </cell>
          <cell r="BB66">
            <v>98</v>
          </cell>
          <cell r="BC66">
            <v>5.2631578947368487</v>
          </cell>
          <cell r="BD66">
            <v>91.14</v>
          </cell>
          <cell r="BE66">
            <v>93.882853400000002</v>
          </cell>
          <cell r="BF66">
            <v>3.0094946236559155</v>
          </cell>
          <cell r="BG66">
            <v>277.33999999999997</v>
          </cell>
          <cell r="BH66">
            <v>289.88285339999999</v>
          </cell>
          <cell r="BI66">
            <v>4.5225547703180258</v>
          </cell>
          <cell r="BJ66">
            <v>551.74</v>
          </cell>
          <cell r="BK66">
            <v>549.45308739999996</v>
          </cell>
          <cell r="BL66">
            <v>-0.41449099213398527</v>
          </cell>
          <cell r="BM66">
            <v>1022.14</v>
          </cell>
          <cell r="BN66">
            <v>1060.9767643999999</v>
          </cell>
          <cell r="BO66">
            <v>3.7995543076290801</v>
          </cell>
        </row>
        <row r="67">
          <cell r="B67">
            <v>62</v>
          </cell>
          <cell r="C67" t="str">
            <v>Stripping Ratio</v>
          </cell>
          <cell r="D67" t="str">
            <v>OB: ROM</v>
          </cell>
          <cell r="E67">
            <v>11.944777911164467</v>
          </cell>
          <cell r="F67">
            <v>12.440502612647482</v>
          </cell>
          <cell r="G67">
            <v>4.1501374506065458</v>
          </cell>
          <cell r="H67">
            <v>13.571428571428573</v>
          </cell>
          <cell r="I67">
            <v>14.302888696829317</v>
          </cell>
          <cell r="J67">
            <v>5.3897061871633785</v>
          </cell>
          <cell r="K67">
            <v>14</v>
          </cell>
          <cell r="L67">
            <v>13.005516545149341</v>
          </cell>
          <cell r="M67">
            <v>-7.1034532489332793</v>
          </cell>
          <cell r="N67">
            <v>13.11002661934339</v>
          </cell>
          <cell r="O67">
            <v>13.20411581781927</v>
          </cell>
          <cell r="P67">
            <v>0.71768884387354515</v>
          </cell>
          <cell r="Q67">
            <v>13.022959183673468</v>
          </cell>
          <cell r="R67">
            <v>9.6893725516571365</v>
          </cell>
          <cell r="S67">
            <v>-25.597766106765956</v>
          </cell>
          <cell r="T67">
            <v>13.252551020408163</v>
          </cell>
          <cell r="U67">
            <v>9.2268608756828208</v>
          </cell>
          <cell r="V67">
            <v>-30.37671870514599</v>
          </cell>
          <cell r="W67">
            <v>11.553287981859411</v>
          </cell>
          <cell r="X67">
            <v>11.707607818464281</v>
          </cell>
          <cell r="Y67">
            <v>1.335722236364036</v>
          </cell>
          <cell r="Z67">
            <v>12.567346938775509</v>
          </cell>
          <cell r="AA67">
            <v>10.248858317600565</v>
          </cell>
          <cell r="AB67">
            <v>-18.448512899898066</v>
          </cell>
          <cell r="AC67">
            <v>12.827380952380953</v>
          </cell>
          <cell r="AD67">
            <v>11.501073599976671</v>
          </cell>
          <cell r="AE67">
            <v>-10.339658246121546</v>
          </cell>
          <cell r="AF67">
            <v>11.439312567132117</v>
          </cell>
          <cell r="AG67">
            <v>12.37314318968791</v>
          </cell>
          <cell r="AH67">
            <v>8.1633456300417286</v>
          </cell>
          <cell r="AI67">
            <v>10.736961451247165</v>
          </cell>
          <cell r="AJ67">
            <v>14.91601971254318</v>
          </cell>
          <cell r="AK67">
            <v>38.922168811648213</v>
          </cell>
          <cell r="AL67">
            <v>12.346171551327298</v>
          </cell>
          <cell r="AM67">
            <v>12.00148123474496</v>
          </cell>
          <cell r="AN67">
            <v>-2.7918801804214555</v>
          </cell>
          <cell r="AO67">
            <v>10.225563909774436</v>
          </cell>
          <cell r="AP67">
            <v>10.433152852977924</v>
          </cell>
          <cell r="AQ67">
            <v>2.0300977533870523</v>
          </cell>
          <cell r="AR67">
            <v>12.08109559613319</v>
          </cell>
          <cell r="AS67">
            <v>11.806145419436067</v>
          </cell>
          <cell r="AT67">
            <v>-2.2758712114249535</v>
          </cell>
          <cell r="AU67">
            <v>10.801749271137027</v>
          </cell>
          <cell r="AV67">
            <v>12.40733707548301</v>
          </cell>
          <cell r="AW67">
            <v>14.864146204876446</v>
          </cell>
          <cell r="AX67">
            <v>10.290010741138561</v>
          </cell>
          <cell r="AY67">
            <v>10.285714285714286</v>
          </cell>
          <cell r="AZ67">
            <v>-4.1753653444670552E-2</v>
          </cell>
          <cell r="BA67">
            <v>9.5810955961331903</v>
          </cell>
          <cell r="BB67">
            <v>10.173469387755102</v>
          </cell>
          <cell r="BC67">
            <v>6.1827354260089633</v>
          </cell>
          <cell r="BD67">
            <v>8.9422865920561776</v>
          </cell>
          <cell r="BE67">
            <v>10.385282985018433</v>
          </cell>
          <cell r="BF67">
            <v>16.136771933077295</v>
          </cell>
          <cell r="BG67">
            <v>9.6091440109612751</v>
          </cell>
          <cell r="BH67">
            <v>10.280014719904782</v>
          </cell>
          <cell r="BI67">
            <v>6.9815865823036516</v>
          </cell>
          <cell r="BJ67">
            <v>10.202269184760938</v>
          </cell>
          <cell r="BK67">
            <v>11.284995080000346</v>
          </cell>
          <cell r="BL67">
            <v>10.612598782010853</v>
          </cell>
          <cell r="BM67">
            <v>11.410374312716458</v>
          </cell>
          <cell r="BN67">
            <v>11.389171988267996</v>
          </cell>
          <cell r="BO67">
            <v>-0.18581620433636745</v>
          </cell>
        </row>
        <row r="68">
          <cell r="B68">
            <v>63</v>
          </cell>
          <cell r="C68" t="str">
            <v>ROM Stock</v>
          </cell>
          <cell r="D68" t="str">
            <v>KTON</v>
          </cell>
          <cell r="E68">
            <v>11.700000000000003</v>
          </cell>
          <cell r="F68">
            <v>14.085800000000017</v>
          </cell>
          <cell r="G68">
            <v>20.391452991453104</v>
          </cell>
          <cell r="H68">
            <v>13.100000000000009</v>
          </cell>
          <cell r="I68">
            <v>8.9484399999999997</v>
          </cell>
          <cell r="J68">
            <v>-31.69129770992371</v>
          </cell>
          <cell r="K68">
            <v>14.600000000000009</v>
          </cell>
          <cell r="L68">
            <v>10</v>
          </cell>
          <cell r="M68">
            <v>-31.506849315068536</v>
          </cell>
          <cell r="N68">
            <v>14.600000000000009</v>
          </cell>
          <cell r="O68">
            <v>10</v>
          </cell>
          <cell r="P68">
            <v>-31.506849315068536</v>
          </cell>
          <cell r="Q68">
            <v>16.200000000000003</v>
          </cell>
          <cell r="R68">
            <v>3.5757399999999953</v>
          </cell>
          <cell r="S68">
            <v>-77.927530864197564</v>
          </cell>
          <cell r="T68">
            <v>17.799999999999997</v>
          </cell>
          <cell r="U68">
            <v>11.1074</v>
          </cell>
          <cell r="V68">
            <v>-37.598876404494369</v>
          </cell>
          <cell r="W68">
            <v>19.599999999999994</v>
          </cell>
          <cell r="X68">
            <v>9.6129599999999922</v>
          </cell>
          <cell r="Y68">
            <v>-50.954285714285739</v>
          </cell>
          <cell r="Z68">
            <v>19.599999999999994</v>
          </cell>
          <cell r="AA68">
            <v>9.6129599999999922</v>
          </cell>
          <cell r="AB68">
            <v>-50.954285714285739</v>
          </cell>
          <cell r="AC68">
            <v>19.599999999999994</v>
          </cell>
          <cell r="AD68">
            <v>9.6129599999999922</v>
          </cell>
          <cell r="AE68">
            <v>-50.954285714285739</v>
          </cell>
          <cell r="AF68">
            <v>21.5</v>
          </cell>
          <cell r="AG68">
            <v>6.7748399999999966</v>
          </cell>
          <cell r="AH68">
            <v>-68.48911627906979</v>
          </cell>
          <cell r="AI68">
            <v>23.299999999999997</v>
          </cell>
          <cell r="AJ68">
            <v>5.7988299999999997</v>
          </cell>
          <cell r="AK68">
            <v>-75.112317596566527</v>
          </cell>
          <cell r="AL68">
            <v>23.299999999999997</v>
          </cell>
          <cell r="AM68">
            <v>5.7988299999999997</v>
          </cell>
          <cell r="AN68">
            <v>-75.112317596566527</v>
          </cell>
          <cell r="AO68">
            <v>25.200000000000003</v>
          </cell>
          <cell r="AP68">
            <v>5.7988299999999997</v>
          </cell>
          <cell r="AQ68">
            <v>-76.988769841269843</v>
          </cell>
          <cell r="AR68">
            <v>25.200000000000003</v>
          </cell>
          <cell r="AS68">
            <v>5.7988299999999997</v>
          </cell>
          <cell r="AT68">
            <v>-76.988769841269843</v>
          </cell>
          <cell r="AU68">
            <v>25.200000000000003</v>
          </cell>
          <cell r="AV68">
            <v>5.7988299999999997</v>
          </cell>
          <cell r="AW68">
            <v>-76.988769841269843</v>
          </cell>
          <cell r="AX68">
            <v>27.100000000000009</v>
          </cell>
          <cell r="AY68">
            <v>5.7988299999999997</v>
          </cell>
          <cell r="AZ68">
            <v>-78.602103321033226</v>
          </cell>
          <cell r="BA68">
            <v>29.000000000000014</v>
          </cell>
          <cell r="BB68">
            <v>5.7988299999999997</v>
          </cell>
          <cell r="BC68">
            <v>-80.004034482758641</v>
          </cell>
          <cell r="BD68">
            <v>30.860000000000014</v>
          </cell>
          <cell r="BE68">
            <v>10</v>
          </cell>
          <cell r="BF68">
            <v>-67.595593000648108</v>
          </cell>
          <cell r="BG68">
            <v>30.860000000000014</v>
          </cell>
          <cell r="BH68">
            <v>10</v>
          </cell>
          <cell r="BI68">
            <v>-67.595593000648108</v>
          </cell>
          <cell r="BJ68">
            <v>30.860000000000014</v>
          </cell>
          <cell r="BK68">
            <v>10</v>
          </cell>
          <cell r="BL68">
            <v>-67.595593000648108</v>
          </cell>
          <cell r="BM68">
            <v>30.860000000000014</v>
          </cell>
          <cell r="BN68">
            <v>10</v>
          </cell>
          <cell r="BO68">
            <v>-67.595593000648108</v>
          </cell>
        </row>
        <row r="69">
          <cell r="B69">
            <v>64</v>
          </cell>
          <cell r="C69" t="str">
            <v>F/C Stock</v>
          </cell>
          <cell r="D69" t="str">
            <v>KTON</v>
          </cell>
          <cell r="E69">
            <v>20</v>
          </cell>
          <cell r="F69">
            <v>24.442998999999997</v>
          </cell>
          <cell r="G69">
            <v>22.214994999999984</v>
          </cell>
          <cell r="H69">
            <v>20</v>
          </cell>
          <cell r="I69">
            <v>1.8381959999999999</v>
          </cell>
          <cell r="J69">
            <v>-90.80901999999999</v>
          </cell>
          <cell r="K69">
            <v>20</v>
          </cell>
          <cell r="L69">
            <v>6.7096879999999874</v>
          </cell>
          <cell r="M69">
            <v>-66.451560000000072</v>
          </cell>
          <cell r="N69">
            <v>20</v>
          </cell>
          <cell r="O69">
            <v>6.7096879999999874</v>
          </cell>
          <cell r="P69">
            <v>-66.451560000000072</v>
          </cell>
          <cell r="Q69">
            <v>20</v>
          </cell>
          <cell r="R69">
            <v>10.712937999999999</v>
          </cell>
          <cell r="S69">
            <v>-46.435310000000001</v>
          </cell>
          <cell r="T69">
            <v>20</v>
          </cell>
          <cell r="U69">
            <v>17.752633999999997</v>
          </cell>
          <cell r="V69">
            <v>-11.236830000000015</v>
          </cell>
          <cell r="W69">
            <v>20</v>
          </cell>
          <cell r="X69">
            <v>23</v>
          </cell>
          <cell r="Y69">
            <v>15</v>
          </cell>
          <cell r="Z69">
            <v>20</v>
          </cell>
          <cell r="AA69">
            <v>23</v>
          </cell>
          <cell r="AB69">
            <v>15</v>
          </cell>
          <cell r="AC69">
            <v>20</v>
          </cell>
          <cell r="AD69">
            <v>23</v>
          </cell>
          <cell r="AE69">
            <v>15</v>
          </cell>
          <cell r="AF69">
            <v>20</v>
          </cell>
          <cell r="AG69">
            <v>8.047625</v>
          </cell>
          <cell r="AH69">
            <v>-59.761874999999996</v>
          </cell>
          <cell r="AI69">
            <v>20</v>
          </cell>
          <cell r="AJ69">
            <v>13.328721</v>
          </cell>
          <cell r="AK69">
            <v>-33.356394999999999</v>
          </cell>
          <cell r="AL69">
            <v>20</v>
          </cell>
          <cell r="AM69">
            <v>13.328721</v>
          </cell>
          <cell r="AN69">
            <v>-33.356394999999999</v>
          </cell>
          <cell r="AO69">
            <v>20</v>
          </cell>
          <cell r="AP69">
            <v>13.318721000000002</v>
          </cell>
          <cell r="AQ69">
            <v>-33.406394999999989</v>
          </cell>
          <cell r="AR69">
            <v>20</v>
          </cell>
          <cell r="AS69">
            <v>13.318721000000002</v>
          </cell>
          <cell r="AT69">
            <v>-33.406394999999989</v>
          </cell>
          <cell r="AU69">
            <v>20</v>
          </cell>
          <cell r="AV69">
            <v>13.318721000000002</v>
          </cell>
          <cell r="AW69">
            <v>-33.406394999999989</v>
          </cell>
          <cell r="AX69">
            <v>20</v>
          </cell>
          <cell r="AY69">
            <v>13.308720999999997</v>
          </cell>
          <cell r="AZ69">
            <v>-33.456395000000015</v>
          </cell>
          <cell r="BA69">
            <v>20</v>
          </cell>
          <cell r="BB69">
            <v>13.298720999999992</v>
          </cell>
          <cell r="BC69">
            <v>-33.506395000000047</v>
          </cell>
          <cell r="BD69">
            <v>20</v>
          </cell>
          <cell r="BE69">
            <v>13.288720999999986</v>
          </cell>
          <cell r="BF69">
            <v>-33.556395000000066</v>
          </cell>
          <cell r="BG69">
            <v>20</v>
          </cell>
          <cell r="BH69">
            <v>13.288720999999986</v>
          </cell>
          <cell r="BI69">
            <v>-33.556395000000066</v>
          </cell>
          <cell r="BJ69">
            <v>20</v>
          </cell>
          <cell r="BK69">
            <v>13.288720999999986</v>
          </cell>
          <cell r="BL69">
            <v>-33.556395000000066</v>
          </cell>
          <cell r="BM69">
            <v>20</v>
          </cell>
          <cell r="BN69">
            <v>13.288720999999986</v>
          </cell>
          <cell r="BO69">
            <v>-33.556395000000066</v>
          </cell>
        </row>
        <row r="70">
          <cell r="B70">
            <v>65</v>
          </cell>
          <cell r="C70" t="str">
            <v>Coal Barging</v>
          </cell>
          <cell r="D70" t="str">
            <v>KTON</v>
          </cell>
          <cell r="E70">
            <v>98.3</v>
          </cell>
          <cell r="F70">
            <v>112.061914</v>
          </cell>
          <cell r="G70">
            <v>13.999912512716181</v>
          </cell>
          <cell r="H70">
            <v>68.599999999999994</v>
          </cell>
          <cell r="I70">
            <v>101.938985</v>
          </cell>
          <cell r="J70">
            <v>48.599103498542291</v>
          </cell>
          <cell r="K70">
            <v>73.5</v>
          </cell>
          <cell r="L70">
            <v>26.548868000000002</v>
          </cell>
          <cell r="M70">
            <v>-63.879091156462586</v>
          </cell>
          <cell r="N70">
            <v>240.39999999999998</v>
          </cell>
          <cell r="O70">
            <v>240.549767</v>
          </cell>
          <cell r="P70">
            <v>6.229908485857967E-2</v>
          </cell>
          <cell r="Q70">
            <v>78.400000000000006</v>
          </cell>
          <cell r="R70">
            <v>111.31297900000001</v>
          </cell>
          <cell r="S70">
            <v>41.980840561224497</v>
          </cell>
          <cell r="T70">
            <v>78.400000000000006</v>
          </cell>
          <cell r="U70">
            <v>70.777809000000005</v>
          </cell>
          <cell r="V70">
            <v>-9.7221823979591839</v>
          </cell>
          <cell r="W70">
            <v>88.2</v>
          </cell>
          <cell r="X70">
            <v>94.626675999999989</v>
          </cell>
          <cell r="Z70">
            <v>245</v>
          </cell>
          <cell r="AA70">
            <v>276.71746400000001</v>
          </cell>
          <cell r="AB70">
            <v>12.945903673469392</v>
          </cell>
          <cell r="AC70">
            <v>485.4</v>
          </cell>
          <cell r="AD70">
            <v>517.26723100000004</v>
          </cell>
          <cell r="AE70">
            <v>6.565148537288847</v>
          </cell>
          <cell r="AF70">
            <v>93.1</v>
          </cell>
          <cell r="AG70">
            <v>101.79074600000001</v>
          </cell>
          <cell r="AH70">
            <v>9.3348506981740265</v>
          </cell>
          <cell r="AI70">
            <v>88.2</v>
          </cell>
          <cell r="AJ70">
            <v>71.479369999999989</v>
          </cell>
          <cell r="AK70">
            <v>-18.957630385487544</v>
          </cell>
          <cell r="AL70">
            <v>666.69999999999993</v>
          </cell>
          <cell r="AM70">
            <v>690.53734700000007</v>
          </cell>
          <cell r="AN70">
            <v>3.5754232788360789</v>
          </cell>
          <cell r="AO70">
            <v>93.1</v>
          </cell>
          <cell r="AP70">
            <v>96.04</v>
          </cell>
          <cell r="AQ70">
            <v>3.1578947368421186</v>
          </cell>
          <cell r="AR70">
            <v>759.8</v>
          </cell>
          <cell r="AS70">
            <v>786.57734700000003</v>
          </cell>
          <cell r="AT70">
            <v>3.5242625690971412</v>
          </cell>
          <cell r="AU70">
            <v>274.39999999999998</v>
          </cell>
          <cell r="AV70">
            <v>269.31011599999999</v>
          </cell>
          <cell r="AW70">
            <v>-1.8549139941690904</v>
          </cell>
          <cell r="AX70">
            <v>93.1</v>
          </cell>
          <cell r="AY70">
            <v>98</v>
          </cell>
          <cell r="AZ70">
            <v>5.2631578947368487</v>
          </cell>
          <cell r="BA70">
            <v>93.1</v>
          </cell>
          <cell r="BB70">
            <v>98</v>
          </cell>
          <cell r="BC70">
            <v>5.2631578947368487</v>
          </cell>
          <cell r="BD70">
            <v>91.14</v>
          </cell>
          <cell r="BE70">
            <v>93.882853400000002</v>
          </cell>
          <cell r="BF70">
            <v>3.0094946236559155</v>
          </cell>
          <cell r="BG70">
            <v>277.33999999999997</v>
          </cell>
          <cell r="BH70">
            <v>289.88285339999999</v>
          </cell>
          <cell r="BI70">
            <v>4.5225547703180258</v>
          </cell>
          <cell r="BJ70">
            <v>551.74</v>
          </cell>
          <cell r="BK70">
            <v>559.19296940000004</v>
          </cell>
          <cell r="BL70">
            <v>1.3508118679088028</v>
          </cell>
          <cell r="BM70">
            <v>1037.1400000000001</v>
          </cell>
          <cell r="BN70">
            <v>1076.4602004000001</v>
          </cell>
          <cell r="BO70">
            <v>3.7912143394334392</v>
          </cell>
        </row>
        <row r="71">
          <cell r="B71">
            <v>66</v>
          </cell>
          <cell r="C71" t="str">
            <v>Sales</v>
          </cell>
          <cell r="D71" t="str">
            <v>KTON</v>
          </cell>
          <cell r="E71">
            <v>65</v>
          </cell>
          <cell r="F71">
            <v>101.61500000000001</v>
          </cell>
          <cell r="G71">
            <v>56.330769230769242</v>
          </cell>
          <cell r="H71">
            <v>72.599999999999994</v>
          </cell>
          <cell r="I71">
            <v>144.15099999999998</v>
          </cell>
          <cell r="J71">
            <v>98.555096418732774</v>
          </cell>
          <cell r="K71">
            <v>87.2</v>
          </cell>
          <cell r="L71">
            <v>34.516999999999996</v>
          </cell>
          <cell r="M71">
            <v>-60.416284403669728</v>
          </cell>
          <cell r="N71">
            <v>224.8</v>
          </cell>
          <cell r="O71">
            <v>280.28300000000002</v>
          </cell>
          <cell r="P71">
            <v>24.681049822064058</v>
          </cell>
          <cell r="Q71">
            <v>90.1</v>
          </cell>
          <cell r="R71">
            <v>112.207379</v>
          </cell>
          <cell r="S71">
            <v>24.536491675915663</v>
          </cell>
          <cell r="T71">
            <v>72.600000000000009</v>
          </cell>
          <cell r="U71">
            <v>83.769000000000005</v>
          </cell>
          <cell r="V71">
            <v>15.38429752066115</v>
          </cell>
          <cell r="W71">
            <v>99</v>
          </cell>
          <cell r="X71">
            <v>83.295031000000009</v>
          </cell>
          <cell r="Y71">
            <v>-15.863605050505042</v>
          </cell>
          <cell r="Z71">
            <v>261.7</v>
          </cell>
          <cell r="AA71">
            <v>279.27141</v>
          </cell>
          <cell r="AB71">
            <v>6.7143332059610303</v>
          </cell>
          <cell r="AC71">
            <v>486.5</v>
          </cell>
          <cell r="AD71">
            <v>559.55440999999996</v>
          </cell>
          <cell r="AE71">
            <v>15.016322713257956</v>
          </cell>
          <cell r="AF71">
            <v>90</v>
          </cell>
          <cell r="AG71">
            <v>99.215000000000003</v>
          </cell>
          <cell r="AH71">
            <v>10.238888888888892</v>
          </cell>
          <cell r="AI71">
            <v>90</v>
          </cell>
          <cell r="AJ71">
            <v>54.410620000000009</v>
          </cell>
          <cell r="AK71">
            <v>-39.543755555555549</v>
          </cell>
          <cell r="AL71">
            <v>666.5</v>
          </cell>
          <cell r="AM71">
            <v>713.1800300000001</v>
          </cell>
          <cell r="AN71">
            <v>7.0037554388597298</v>
          </cell>
          <cell r="AO71">
            <v>109</v>
          </cell>
          <cell r="AP71">
            <v>104</v>
          </cell>
          <cell r="AQ71">
            <v>-4.5871559633027523</v>
          </cell>
          <cell r="AR71">
            <v>775.5</v>
          </cell>
          <cell r="AS71">
            <v>817.1800300000001</v>
          </cell>
          <cell r="AT71">
            <v>5.3746009026434693</v>
          </cell>
          <cell r="AU71">
            <v>289</v>
          </cell>
          <cell r="AV71">
            <v>257.62562000000003</v>
          </cell>
          <cell r="AW71">
            <v>-10.856186851211064</v>
          </cell>
          <cell r="AX71">
            <v>88.6</v>
          </cell>
          <cell r="AY71">
            <v>105.8</v>
          </cell>
          <cell r="AZ71">
            <v>19.413092550790072</v>
          </cell>
          <cell r="BA71">
            <v>90</v>
          </cell>
          <cell r="BB71">
            <v>94</v>
          </cell>
          <cell r="BC71">
            <v>4.4444444444444446</v>
          </cell>
          <cell r="BD71">
            <v>70</v>
          </cell>
          <cell r="BE71">
            <v>106</v>
          </cell>
          <cell r="BF71">
            <v>51.428571428571423</v>
          </cell>
          <cell r="BG71">
            <v>248.6</v>
          </cell>
          <cell r="BH71">
            <v>305.8</v>
          </cell>
          <cell r="BI71">
            <v>23.008849557522133</v>
          </cell>
          <cell r="BJ71">
            <v>537.6</v>
          </cell>
          <cell r="BK71">
            <v>563.42561999999998</v>
          </cell>
          <cell r="BL71">
            <v>4.8038727678571345</v>
          </cell>
          <cell r="BM71">
            <v>1024.0999999999999</v>
          </cell>
          <cell r="BN71">
            <v>1122.9800300000002</v>
          </cell>
          <cell r="BO71">
            <v>9.6553100283175741</v>
          </cell>
        </row>
        <row r="72">
          <cell r="B72">
            <v>67</v>
          </cell>
          <cell r="AR72" t="str">
            <v xml:space="preserve"> </v>
          </cell>
        </row>
        <row r="73">
          <cell r="B73">
            <v>68</v>
          </cell>
          <cell r="C73" t="str">
            <v>TRUBAINDO</v>
          </cell>
          <cell r="E73" t="str">
            <v>JANUARY</v>
          </cell>
          <cell r="H73" t="str">
            <v>FEBRUARY</v>
          </cell>
          <cell r="K73" t="str">
            <v>MARCH</v>
          </cell>
          <cell r="N73" t="str">
            <v>Q1</v>
          </cell>
          <cell r="Q73" t="str">
            <v>APRIL</v>
          </cell>
          <cell r="T73" t="str">
            <v>MAY</v>
          </cell>
          <cell r="W73" t="str">
            <v>JUNE</v>
          </cell>
          <cell r="Z73" t="str">
            <v>Q2</v>
          </cell>
          <cell r="AC73" t="str">
            <v>1st HALF</v>
          </cell>
          <cell r="AF73" t="str">
            <v>JULY</v>
          </cell>
          <cell r="AI73" t="str">
            <v>AUG</v>
          </cell>
          <cell r="AL73" t="str">
            <v>Jan-Aug</v>
          </cell>
          <cell r="AO73" t="str">
            <v>SEP</v>
          </cell>
          <cell r="AR73" t="str">
            <v>Jan-Sep</v>
          </cell>
          <cell r="AU73" t="str">
            <v>Q3</v>
          </cell>
          <cell r="AX73" t="str">
            <v>OCTOBER</v>
          </cell>
          <cell r="BA73" t="str">
            <v>NOVEMBER</v>
          </cell>
          <cell r="BD73" t="str">
            <v>DECEMBER</v>
          </cell>
          <cell r="BG73" t="str">
            <v>Q4</v>
          </cell>
          <cell r="BJ73" t="str">
            <v>2nd HALF</v>
          </cell>
          <cell r="BM73" t="str">
            <v>YTD 2013</v>
          </cell>
        </row>
        <row r="74">
          <cell r="B74">
            <v>69</v>
          </cell>
          <cell r="E74" t="str">
            <v>Plan</v>
          </cell>
          <cell r="F74" t="str">
            <v>Actual</v>
          </cell>
          <cell r="G74" t="str">
            <v>% var</v>
          </cell>
          <cell r="H74" t="str">
            <v>Plan</v>
          </cell>
          <cell r="I74" t="str">
            <v>Actual</v>
          </cell>
          <cell r="J74" t="str">
            <v>% var</v>
          </cell>
          <cell r="K74" t="str">
            <v>Plan</v>
          </cell>
          <cell r="L74" t="str">
            <v>Actual</v>
          </cell>
          <cell r="M74" t="str">
            <v>% var</v>
          </cell>
          <cell r="N74" t="str">
            <v>Plan</v>
          </cell>
          <cell r="O74" t="str">
            <v>Actual</v>
          </cell>
          <cell r="P74" t="str">
            <v>% var</v>
          </cell>
          <cell r="Q74" t="str">
            <v>Plan</v>
          </cell>
          <cell r="R74" t="str">
            <v>Actual</v>
          </cell>
          <cell r="S74" t="str">
            <v>% var</v>
          </cell>
          <cell r="T74" t="str">
            <v>Plan</v>
          </cell>
          <cell r="U74" t="str">
            <v>Actual</v>
          </cell>
          <cell r="V74" t="str">
            <v>% var</v>
          </cell>
          <cell r="W74" t="str">
            <v>Plan</v>
          </cell>
          <cell r="X74" t="str">
            <v>Actual</v>
          </cell>
          <cell r="Y74" t="str">
            <v>% var</v>
          </cell>
          <cell r="Z74" t="str">
            <v>Plan</v>
          </cell>
          <cell r="AA74" t="str">
            <v>Actual</v>
          </cell>
          <cell r="AB74" t="str">
            <v>% var</v>
          </cell>
          <cell r="AC74" t="str">
            <v>Plan</v>
          </cell>
          <cell r="AD74" t="str">
            <v>Actual</v>
          </cell>
          <cell r="AE74" t="str">
            <v>% var</v>
          </cell>
          <cell r="AF74" t="str">
            <v>Plan</v>
          </cell>
          <cell r="AG74" t="str">
            <v>Actual</v>
          </cell>
          <cell r="AH74" t="str">
            <v>% var</v>
          </cell>
          <cell r="AI74" t="str">
            <v>Plan</v>
          </cell>
          <cell r="AJ74" t="str">
            <v>Actual</v>
          </cell>
          <cell r="AK74" t="str">
            <v>% var</v>
          </cell>
          <cell r="AL74" t="str">
            <v>Plan</v>
          </cell>
          <cell r="AM74" t="str">
            <v>Actual</v>
          </cell>
          <cell r="AN74" t="str">
            <v>% var</v>
          </cell>
          <cell r="AO74" t="str">
            <v>Plan</v>
          </cell>
          <cell r="AP74" t="str">
            <v>Est.</v>
          </cell>
          <cell r="AQ74" t="str">
            <v>% var</v>
          </cell>
          <cell r="AR74" t="str">
            <v>Plan</v>
          </cell>
          <cell r="AS74" t="str">
            <v>Est.</v>
          </cell>
          <cell r="AT74" t="str">
            <v>% var</v>
          </cell>
          <cell r="AU74" t="str">
            <v>Plan</v>
          </cell>
          <cell r="AV74" t="str">
            <v>Est.</v>
          </cell>
          <cell r="AW74" t="str">
            <v>% var</v>
          </cell>
          <cell r="AX74" t="str">
            <v>Plan</v>
          </cell>
          <cell r="AY74" t="str">
            <v>Est.</v>
          </cell>
          <cell r="AZ74" t="str">
            <v>% var</v>
          </cell>
          <cell r="BA74" t="str">
            <v>Plan</v>
          </cell>
          <cell r="BB74" t="str">
            <v>Est.</v>
          </cell>
          <cell r="BC74" t="str">
            <v>% var</v>
          </cell>
          <cell r="BD74" t="str">
            <v>Plan</v>
          </cell>
          <cell r="BE74" t="str">
            <v>Est.</v>
          </cell>
          <cell r="BF74" t="str">
            <v>% var</v>
          </cell>
          <cell r="BG74" t="str">
            <v>Plan</v>
          </cell>
          <cell r="BH74" t="str">
            <v>Est.</v>
          </cell>
          <cell r="BI74" t="str">
            <v>% var</v>
          </cell>
          <cell r="BJ74" t="str">
            <v>Plan</v>
          </cell>
          <cell r="BK74" t="str">
            <v>Est.</v>
          </cell>
          <cell r="BL74" t="str">
            <v>% var</v>
          </cell>
          <cell r="BM74" t="str">
            <v>Plan</v>
          </cell>
          <cell r="BN74" t="str">
            <v>Est.</v>
          </cell>
          <cell r="BO74" t="str">
            <v>% var</v>
          </cell>
        </row>
        <row r="75">
          <cell r="B75">
            <v>70</v>
          </cell>
          <cell r="C75" t="str">
            <v>OB Removal</v>
          </cell>
          <cell r="D75" t="str">
            <v>KBCM</v>
          </cell>
          <cell r="E75">
            <v>6410.7133344156682</v>
          </cell>
          <cell r="F75">
            <v>6991.1719829298618</v>
          </cell>
          <cell r="G75">
            <v>9.0545095098547552</v>
          </cell>
          <cell r="H75">
            <v>6272.0776007532831</v>
          </cell>
          <cell r="I75">
            <v>6544.6544190361183</v>
          </cell>
          <cell r="J75">
            <v>4.3458776442768876</v>
          </cell>
          <cell r="K75">
            <v>7074.9979649651286</v>
          </cell>
          <cell r="L75">
            <v>7485.7132472158064</v>
          </cell>
          <cell r="M75">
            <v>5.8051646697922701</v>
          </cell>
          <cell r="N75">
            <v>19757.788900134081</v>
          </cell>
          <cell r="O75">
            <v>21021.539649181788</v>
          </cell>
          <cell r="P75">
            <v>6.3962154643687441</v>
          </cell>
          <cell r="Q75">
            <v>7019.0004154992675</v>
          </cell>
          <cell r="R75">
            <v>7244.1289115</v>
          </cell>
          <cell r="S75">
            <v>3.2074153394207889</v>
          </cell>
          <cell r="T75">
            <v>7385.5741302982369</v>
          </cell>
          <cell r="U75">
            <v>7385.5972313846141</v>
          </cell>
          <cell r="V75">
            <v>3.1278660222826878E-4</v>
          </cell>
          <cell r="W75">
            <v>7500.2129588880753</v>
          </cell>
          <cell r="X75">
            <v>7954.1626707049345</v>
          </cell>
          <cell r="Y75">
            <v>6.0524909666586106</v>
          </cell>
          <cell r="Z75">
            <v>21904.787504685581</v>
          </cell>
          <cell r="AA75">
            <v>22583.888813589547</v>
          </cell>
          <cell r="AB75">
            <v>3.1002414826379932</v>
          </cell>
          <cell r="AC75">
            <v>41662.576404819658</v>
          </cell>
          <cell r="AD75">
            <v>43605.428462771335</v>
          </cell>
          <cell r="AE75">
            <v>4.6633027181845668</v>
          </cell>
          <cell r="AF75">
            <v>7633.1886019400145</v>
          </cell>
          <cell r="AG75">
            <v>7939.962481033408</v>
          </cell>
          <cell r="AH75">
            <v>4.018947979556347</v>
          </cell>
          <cell r="AI75">
            <v>7244.591899094059</v>
          </cell>
          <cell r="AJ75">
            <v>7851.3189566153796</v>
          </cell>
          <cell r="AK75">
            <v>8.3748962808683842</v>
          </cell>
          <cell r="AL75">
            <v>56540.35690585374</v>
          </cell>
          <cell r="AM75">
            <v>59396.70990042013</v>
          </cell>
          <cell r="AN75">
            <v>5.0518835587163871</v>
          </cell>
          <cell r="AO75">
            <v>7573.4276648966597</v>
          </cell>
          <cell r="AP75">
            <v>7632.1908488971912</v>
          </cell>
          <cell r="AQ75">
            <v>0.77591265937486631</v>
          </cell>
          <cell r="AR75">
            <v>64113.784570750402</v>
          </cell>
          <cell r="AS75">
            <v>67028.900749317327</v>
          </cell>
          <cell r="AT75">
            <v>4.5467853724187126</v>
          </cell>
          <cell r="AU75">
            <v>22451.208165930733</v>
          </cell>
          <cell r="AV75">
            <v>23423.472286545977</v>
          </cell>
          <cell r="AW75">
            <v>4.3305648116106088</v>
          </cell>
          <cell r="AX75">
            <v>7607.8966911735861</v>
          </cell>
          <cell r="AY75">
            <v>7490.4329489813063</v>
          </cell>
          <cell r="AZ75">
            <v>-1.5439713098175627</v>
          </cell>
          <cell r="BA75">
            <v>6943.4259843463988</v>
          </cell>
          <cell r="BB75">
            <v>6684.0790161524492</v>
          </cell>
          <cell r="BC75">
            <v>-3.7351441317101117</v>
          </cell>
          <cell r="BD75">
            <v>6335.066532530589</v>
          </cell>
          <cell r="BE75">
            <v>6065.9290109960366</v>
          </cell>
          <cell r="BF75">
            <v>-4.2483771899242146</v>
          </cell>
          <cell r="BG75">
            <v>20886.389208050576</v>
          </cell>
          <cell r="BH75">
            <v>20240.440976129794</v>
          </cell>
          <cell r="BI75">
            <v>-3.0926754523553726</v>
          </cell>
          <cell r="BJ75">
            <v>43337.597373981305</v>
          </cell>
          <cell r="BK75">
            <v>43663.913262675771</v>
          </cell>
          <cell r="BL75">
            <v>0.75296257399441513</v>
          </cell>
          <cell r="BM75">
            <v>85000.173778800978</v>
          </cell>
          <cell r="BN75">
            <v>87269.341725447128</v>
          </cell>
          <cell r="BO75">
            <v>2.6696038911064908</v>
          </cell>
        </row>
        <row r="76">
          <cell r="B76">
            <v>71</v>
          </cell>
          <cell r="C76" t="str">
            <v>ROM Production</v>
          </cell>
          <cell r="D76" t="str">
            <v>KTON</v>
          </cell>
          <cell r="E76">
            <v>558.67485931533793</v>
          </cell>
          <cell r="F76">
            <v>606.04472539999995</v>
          </cell>
          <cell r="G76">
            <v>8.4789686335115029</v>
          </cell>
          <cell r="H76">
            <v>561.63133722842258</v>
          </cell>
          <cell r="I76">
            <v>520.844358754415</v>
          </cell>
          <cell r="J76">
            <v>-7.2622333852106618</v>
          </cell>
          <cell r="K76">
            <v>619.60302505614186</v>
          </cell>
          <cell r="L76">
            <v>635.72571587294362</v>
          </cell>
          <cell r="M76">
            <v>2.6021000809899042</v>
          </cell>
          <cell r="N76">
            <v>1739.9092215999024</v>
          </cell>
          <cell r="O76">
            <v>1762.6148000273583</v>
          </cell>
          <cell r="P76">
            <v>1.3049863835181854</v>
          </cell>
          <cell r="Q76">
            <v>622.17741878120523</v>
          </cell>
          <cell r="R76">
            <v>600.91612029892462</v>
          </cell>
          <cell r="S76">
            <v>-3.4172404591490571</v>
          </cell>
          <cell r="T76">
            <v>641.58899762799638</v>
          </cell>
          <cell r="U76">
            <v>576.43467463764796</v>
          </cell>
          <cell r="V76">
            <v>-10.15514967233368</v>
          </cell>
          <cell r="W76">
            <v>668.03960292100624</v>
          </cell>
          <cell r="X76">
            <v>687.78548000000001</v>
          </cell>
          <cell r="Y76">
            <v>2.9557943859398206</v>
          </cell>
          <cell r="Z76">
            <v>1931.8060193302078</v>
          </cell>
          <cell r="AA76">
            <v>1865.1362749365726</v>
          </cell>
          <cell r="AB76">
            <v>-3.4511614378730875</v>
          </cell>
          <cell r="AC76">
            <v>3671.7152409301102</v>
          </cell>
          <cell r="AD76">
            <v>3627.7510749639309</v>
          </cell>
          <cell r="AE76">
            <v>-1.1973740631106888</v>
          </cell>
          <cell r="AF76">
            <v>651.21564120338189</v>
          </cell>
          <cell r="AG76">
            <v>600.33694000000003</v>
          </cell>
          <cell r="AH76">
            <v>-7.8128807086640411</v>
          </cell>
          <cell r="AI76">
            <v>700.65067459069201</v>
          </cell>
          <cell r="AJ76">
            <v>590.06999999999994</v>
          </cell>
          <cell r="AK76">
            <v>-15.782568775130542</v>
          </cell>
          <cell r="AL76">
            <v>5023.5815567241843</v>
          </cell>
          <cell r="AM76">
            <v>4818.1580149639303</v>
          </cell>
          <cell r="AN76">
            <v>-4.0891849657599302</v>
          </cell>
          <cell r="AO76">
            <v>726.520316431428</v>
          </cell>
          <cell r="AP76">
            <v>636</v>
          </cell>
          <cell r="AQ76">
            <v>-12.459433602084504</v>
          </cell>
          <cell r="AR76">
            <v>5750.1018731556123</v>
          </cell>
          <cell r="AS76">
            <v>5454.1580149639303</v>
          </cell>
          <cell r="AT76">
            <v>-5.1467585221976293</v>
          </cell>
          <cell r="AU76">
            <v>2078.3866322255017</v>
          </cell>
          <cell r="AV76">
            <v>1826.4069399999998</v>
          </cell>
          <cell r="AW76">
            <v>-12.123812206956227</v>
          </cell>
          <cell r="AX76">
            <v>729.520316431428</v>
          </cell>
          <cell r="AY76">
            <v>704.52827003224706</v>
          </cell>
          <cell r="AZ76">
            <v>-3.4258191082921114</v>
          </cell>
          <cell r="BA76">
            <v>688.520316431428</v>
          </cell>
          <cell r="BB76">
            <v>689.01631396748303</v>
          </cell>
          <cell r="BC76">
            <v>7.203818452674908E-2</v>
          </cell>
          <cell r="BD76">
            <v>632.86513200640013</v>
          </cell>
          <cell r="BE76">
            <v>651.94507970675397</v>
          </cell>
          <cell r="BF76">
            <v>3.0148520965065408</v>
          </cell>
          <cell r="BG76">
            <v>2050.905764869256</v>
          </cell>
          <cell r="BH76">
            <v>2045.489663706484</v>
          </cell>
          <cell r="BI76">
            <v>-0.26408337504075124</v>
          </cell>
          <cell r="BJ76">
            <v>4129.2923970947577</v>
          </cell>
          <cell r="BK76">
            <v>3871.8966037064838</v>
          </cell>
          <cell r="BL76">
            <v>-6.2334116510947402</v>
          </cell>
          <cell r="BM76">
            <v>7801.0076380248684</v>
          </cell>
          <cell r="BN76">
            <v>7499.6476786704143</v>
          </cell>
          <cell r="BO76">
            <v>-3.8630901716531998</v>
          </cell>
        </row>
        <row r="77">
          <cell r="B77">
            <v>72</v>
          </cell>
          <cell r="C77" t="str">
            <v>Washplant</v>
          </cell>
          <cell r="D77" t="str">
            <v>KTON</v>
          </cell>
          <cell r="E77">
            <v>5</v>
          </cell>
          <cell r="F77">
            <v>7.1940999999999997</v>
          </cell>
          <cell r="G77">
            <v>43.881999999999991</v>
          </cell>
          <cell r="H77">
            <v>5</v>
          </cell>
          <cell r="I77">
            <v>7.2908999999999997</v>
          </cell>
          <cell r="J77">
            <v>45.817999999999991</v>
          </cell>
          <cell r="K77">
            <v>5</v>
          </cell>
          <cell r="L77">
            <v>7.0305</v>
          </cell>
          <cell r="M77">
            <v>40.61</v>
          </cell>
          <cell r="N77">
            <v>15</v>
          </cell>
          <cell r="O77">
            <v>21.515499999999999</v>
          </cell>
          <cell r="P77">
            <v>43.43666666666666</v>
          </cell>
          <cell r="Q77">
            <v>5</v>
          </cell>
          <cell r="R77">
            <v>4.8727399999999985</v>
          </cell>
          <cell r="S77">
            <v>-2.5452000000000297</v>
          </cell>
          <cell r="T77">
            <v>5</v>
          </cell>
          <cell r="U77">
            <v>2.2486599999999997</v>
          </cell>
          <cell r="V77">
            <v>-55.026800000000009</v>
          </cell>
          <cell r="W77">
            <v>5</v>
          </cell>
          <cell r="X77">
            <v>0.3261</v>
          </cell>
          <cell r="Y77">
            <v>-93.477999999999994</v>
          </cell>
          <cell r="Z77">
            <v>15</v>
          </cell>
          <cell r="AA77">
            <v>7.447499999999998</v>
          </cell>
          <cell r="AB77">
            <v>-50.350000000000016</v>
          </cell>
          <cell r="AC77">
            <v>30</v>
          </cell>
          <cell r="AD77">
            <v>28.962999999999997</v>
          </cell>
          <cell r="AE77">
            <v>-3.4566666666666754</v>
          </cell>
          <cell r="AF77">
            <v>5</v>
          </cell>
          <cell r="AG77">
            <v>6.8064999999999998</v>
          </cell>
          <cell r="AH77">
            <v>36.129999999999995</v>
          </cell>
          <cell r="AI77">
            <v>5</v>
          </cell>
          <cell r="AJ77">
            <v>0</v>
          </cell>
          <cell r="AK77">
            <v>-100</v>
          </cell>
          <cell r="AL77">
            <v>40</v>
          </cell>
          <cell r="AM77">
            <v>35.769499999999994</v>
          </cell>
          <cell r="AN77">
            <v>-10.576250000000016</v>
          </cell>
          <cell r="AO77">
            <v>5</v>
          </cell>
          <cell r="AP77">
            <v>5</v>
          </cell>
          <cell r="AQ77">
            <v>0</v>
          </cell>
          <cell r="AR77">
            <v>45</v>
          </cell>
          <cell r="AS77">
            <v>40.769499999999994</v>
          </cell>
          <cell r="AT77">
            <v>-9.4011111111111259</v>
          </cell>
          <cell r="AU77">
            <v>15</v>
          </cell>
          <cell r="AV77">
            <v>11.8065</v>
          </cell>
          <cell r="AW77">
            <v>-21.29</v>
          </cell>
          <cell r="AX77">
            <v>5</v>
          </cell>
          <cell r="AY77">
            <v>5</v>
          </cell>
          <cell r="AZ77">
            <v>0</v>
          </cell>
          <cell r="BA77">
            <v>5</v>
          </cell>
          <cell r="BB77">
            <v>5</v>
          </cell>
          <cell r="BC77">
            <v>0</v>
          </cell>
          <cell r="BD77">
            <v>5</v>
          </cell>
          <cell r="BE77">
            <v>5</v>
          </cell>
          <cell r="BF77">
            <v>0</v>
          </cell>
          <cell r="BG77">
            <v>15</v>
          </cell>
          <cell r="BH77">
            <v>15</v>
          </cell>
          <cell r="BI77">
            <v>0</v>
          </cell>
          <cell r="BJ77">
            <v>30</v>
          </cell>
          <cell r="BK77">
            <v>26.8065</v>
          </cell>
          <cell r="BL77">
            <v>-10.645</v>
          </cell>
          <cell r="BM77">
            <v>60</v>
          </cell>
          <cell r="BN77">
            <v>55.769499999999994</v>
          </cell>
          <cell r="BO77">
            <v>-7.0508333333333439</v>
          </cell>
        </row>
        <row r="78">
          <cell r="B78">
            <v>73</v>
          </cell>
          <cell r="C78" t="str">
            <v>F/C Prod (incl WP)</v>
          </cell>
          <cell r="D78" t="str">
            <v>KTON</v>
          </cell>
          <cell r="E78">
            <v>570</v>
          </cell>
          <cell r="F78">
            <v>713.37058265999985</v>
          </cell>
          <cell r="G78">
            <v>25.152733799999975</v>
          </cell>
          <cell r="H78">
            <v>580</v>
          </cell>
          <cell r="I78">
            <v>609.93658000000005</v>
          </cell>
          <cell r="J78">
            <v>5.161479310344836</v>
          </cell>
          <cell r="K78">
            <v>590</v>
          </cell>
          <cell r="L78">
            <v>648.84168</v>
          </cell>
          <cell r="M78">
            <v>9.9731661016949147</v>
          </cell>
          <cell r="N78">
            <v>1740</v>
          </cell>
          <cell r="O78">
            <v>1972.1488426599999</v>
          </cell>
          <cell r="P78">
            <v>13.341887509195397</v>
          </cell>
          <cell r="Q78">
            <v>620</v>
          </cell>
          <cell r="R78">
            <v>542.72025000000008</v>
          </cell>
          <cell r="S78">
            <v>-12.464475806451599</v>
          </cell>
          <cell r="T78">
            <v>630</v>
          </cell>
          <cell r="U78">
            <v>667.14870999999994</v>
          </cell>
          <cell r="V78">
            <v>5.8966206349206249</v>
          </cell>
          <cell r="W78">
            <v>630</v>
          </cell>
          <cell r="X78">
            <v>743.36746199999993</v>
          </cell>
          <cell r="Y78">
            <v>17.994835238095227</v>
          </cell>
          <cell r="Z78">
            <v>1880</v>
          </cell>
          <cell r="AA78">
            <v>1953.2364219999999</v>
          </cell>
          <cell r="AB78">
            <v>3.8955543617021249</v>
          </cell>
          <cell r="AC78">
            <v>3620</v>
          </cell>
          <cell r="AD78">
            <v>3925.3852646599998</v>
          </cell>
          <cell r="AE78">
            <v>8.4360570348066251</v>
          </cell>
          <cell r="AF78">
            <v>630</v>
          </cell>
          <cell r="AG78">
            <v>701.69053000000008</v>
          </cell>
          <cell r="AH78">
            <v>11.37944920634922</v>
          </cell>
          <cell r="AI78">
            <v>680</v>
          </cell>
          <cell r="AJ78">
            <v>630.38279599999998</v>
          </cell>
          <cell r="AK78">
            <v>-7.2966476470588253</v>
          </cell>
          <cell r="AL78">
            <v>4930</v>
          </cell>
          <cell r="AM78">
            <v>5257.4585906599996</v>
          </cell>
          <cell r="AN78">
            <v>6.6421620823529333</v>
          </cell>
          <cell r="AO78">
            <v>700</v>
          </cell>
          <cell r="AP78">
            <v>650</v>
          </cell>
          <cell r="AQ78">
            <v>-7.1428571428571423</v>
          </cell>
          <cell r="AR78">
            <v>5630</v>
          </cell>
          <cell r="AS78">
            <v>5907.4585906599996</v>
          </cell>
          <cell r="AT78">
            <v>4.9282165303729943</v>
          </cell>
          <cell r="AU78">
            <v>2010</v>
          </cell>
          <cell r="AV78">
            <v>1982.0733260000002</v>
          </cell>
          <cell r="AW78">
            <v>-1.3893867661691452</v>
          </cell>
          <cell r="AX78">
            <v>700</v>
          </cell>
          <cell r="AY78">
            <v>640</v>
          </cell>
          <cell r="AZ78">
            <v>-8.5714285714285712</v>
          </cell>
          <cell r="BA78">
            <v>700</v>
          </cell>
          <cell r="BB78">
            <v>640</v>
          </cell>
          <cell r="BC78">
            <v>-8.5714285714285712</v>
          </cell>
          <cell r="BD78">
            <v>655</v>
          </cell>
          <cell r="BE78">
            <v>613</v>
          </cell>
          <cell r="BF78">
            <v>-6.4122137404580153</v>
          </cell>
          <cell r="BG78">
            <v>2055</v>
          </cell>
          <cell r="BH78">
            <v>1893</v>
          </cell>
          <cell r="BI78">
            <v>-7.8832116788321169</v>
          </cell>
          <cell r="BJ78">
            <v>4065</v>
          </cell>
          <cell r="BK78">
            <v>3875.0733260000002</v>
          </cell>
          <cell r="BL78">
            <v>-4.6722429028290238</v>
          </cell>
          <cell r="BM78">
            <v>7685</v>
          </cell>
          <cell r="BN78">
            <v>7800.4585906599996</v>
          </cell>
          <cell r="BO78">
            <v>1.5023889480806711</v>
          </cell>
        </row>
        <row r="79">
          <cell r="B79">
            <v>74</v>
          </cell>
          <cell r="C79" t="str">
            <v>Stripping Ratio</v>
          </cell>
          <cell r="D79" t="str">
            <v>OB: F/C</v>
          </cell>
          <cell r="E79">
            <v>11.246865498974856</v>
          </cell>
          <cell r="F79">
            <v>9.8001966339309092</v>
          </cell>
          <cell r="G79">
            <v>-12.862862680947055</v>
          </cell>
          <cell r="H79">
            <v>10.813926897850488</v>
          </cell>
          <cell r="I79">
            <v>10.730057244699307</v>
          </cell>
          <cell r="J79">
            <v>-0.7755707426490196</v>
          </cell>
          <cell r="K79">
            <v>11.991521974517168</v>
          </cell>
          <cell r="L79">
            <v>11.537041281342788</v>
          </cell>
          <cell r="M79">
            <v>-3.7900167646791121</v>
          </cell>
          <cell r="N79">
            <v>11.355051092031081</v>
          </cell>
          <cell r="O79">
            <v>10.659205428342975</v>
          </cell>
          <cell r="P79">
            <v>-6.1280716224733389</v>
          </cell>
          <cell r="Q79">
            <v>11.320968412095592</v>
          </cell>
          <cell r="R79">
            <v>13.347813927156761</v>
          </cell>
          <cell r="S79">
            <v>17.903464096725493</v>
          </cell>
          <cell r="T79">
            <v>11.723133540155931</v>
          </cell>
          <cell r="U79">
            <v>11.070391234638848</v>
          </cell>
          <cell r="V79">
            <v>-5.5679849016579688</v>
          </cell>
          <cell r="W79">
            <v>11.905099934742976</v>
          </cell>
          <cell r="X79">
            <v>10.7001759927783</v>
          </cell>
          <cell r="Y79">
            <v>-10.121073729488938</v>
          </cell>
          <cell r="Z79">
            <v>11.651482715258288</v>
          </cell>
          <cell r="AA79">
            <v>11.562291466214297</v>
          </cell>
          <cell r="AB79">
            <v>-0.76549269499571293</v>
          </cell>
          <cell r="AC79">
            <v>11.508999006856259</v>
          </cell>
          <cell r="AD79">
            <v>11.10857292285379</v>
          </cell>
          <cell r="AE79">
            <v>-3.4792433622065877</v>
          </cell>
          <cell r="AF79">
            <v>12.116172384031769</v>
          </cell>
          <cell r="AG79">
            <v>11.315476184399136</v>
          </cell>
          <cell r="AH79">
            <v>-6.6084913143683197</v>
          </cell>
          <cell r="AI79">
            <v>10.653811616314792</v>
          </cell>
          <cell r="AJ79">
            <v>12.45484332128788</v>
          </cell>
          <cell r="AK79">
            <v>16.905045535206057</v>
          </cell>
          <cell r="AL79">
            <v>11.468632232424694</v>
          </cell>
          <cell r="AM79">
            <v>11.297608697468355</v>
          </cell>
          <cell r="AN79">
            <v>-1.4912286965904475</v>
          </cell>
          <cell r="AO79">
            <v>10.8191823784238</v>
          </cell>
          <cell r="AP79">
            <v>11.741832075226448</v>
          </cell>
          <cell r="AQ79">
            <v>8.5279059408652316</v>
          </cell>
          <cell r="AR79">
            <v>11.387883582726536</v>
          </cell>
          <cell r="AS79">
            <v>11.346486771027649</v>
          </cell>
          <cell r="AT79">
            <v>-0.36351628815101689</v>
          </cell>
          <cell r="AU79">
            <v>11.169755306433201</v>
          </cell>
          <cell r="AV79">
            <v>11.817661828796528</v>
          </cell>
          <cell r="AW79">
            <v>5.800543562401641</v>
          </cell>
          <cell r="AX79">
            <v>10.868423844533694</v>
          </cell>
          <cell r="AY79">
            <v>11.703801482783291</v>
          </cell>
          <cell r="AZ79">
            <v>7.6862813798870402</v>
          </cell>
          <cell r="BA79">
            <v>9.9191799776377128</v>
          </cell>
          <cell r="BB79">
            <v>10.443873462738201</v>
          </cell>
          <cell r="BC79">
            <v>5.2896861059420592</v>
          </cell>
          <cell r="BD79">
            <v>9.6718573015734179</v>
          </cell>
          <cell r="BE79">
            <v>9.8954796264209399</v>
          </cell>
          <cell r="BF79">
            <v>2.3120928884170269</v>
          </cell>
          <cell r="BG79">
            <v>10.163693045280086</v>
          </cell>
          <cell r="BH79">
            <v>10.692256194468987</v>
          </cell>
          <cell r="BI79">
            <v>5.2005028766031121</v>
          </cell>
          <cell r="BJ79">
            <v>10.661155565555056</v>
          </cell>
          <cell r="BK79">
            <v>11.267893427902523</v>
          </cell>
          <cell r="BL79">
            <v>5.6911078598999714</v>
          </cell>
          <cell r="BM79">
            <v>11.06053009483422</v>
          </cell>
          <cell r="BN79">
            <v>11.187719377158214</v>
          </cell>
          <cell r="BO79">
            <v>1.1499383956596831</v>
          </cell>
        </row>
        <row r="80">
          <cell r="B80">
            <v>75</v>
          </cell>
          <cell r="C80" t="str">
            <v>S/R                          (OB/ (FC+WP)</v>
          </cell>
          <cell r="E80" t="e">
            <v>#REF!</v>
          </cell>
          <cell r="F80" t="e">
            <v>#REF!</v>
          </cell>
          <cell r="G80" t="e">
            <v>#REF!</v>
          </cell>
          <cell r="H80" t="e">
            <v>#REF!</v>
          </cell>
          <cell r="I80" t="e">
            <v>#REF!</v>
          </cell>
          <cell r="J80" t="e">
            <v>#REF!</v>
          </cell>
          <cell r="K80" t="e">
            <v>#REF!</v>
          </cell>
          <cell r="L80" t="e">
            <v>#REF!</v>
          </cell>
          <cell r="M80" t="e">
            <v>#REF!</v>
          </cell>
          <cell r="N80" t="e">
            <v>#REF!</v>
          </cell>
          <cell r="O80" t="e">
            <v>#REF!</v>
          </cell>
          <cell r="P80" t="e">
            <v>#REF!</v>
          </cell>
          <cell r="Q80" t="e">
            <v>#REF!</v>
          </cell>
          <cell r="R80" t="e">
            <v>#REF!</v>
          </cell>
          <cell r="S80" t="e">
            <v>#REF!</v>
          </cell>
          <cell r="T80" t="e">
            <v>#REF!</v>
          </cell>
          <cell r="U80" t="e">
            <v>#REF!</v>
          </cell>
          <cell r="V80" t="e">
            <v>#REF!</v>
          </cell>
          <cell r="W80" t="e">
            <v>#REF!</v>
          </cell>
          <cell r="X80" t="e">
            <v>#REF!</v>
          </cell>
          <cell r="Y80" t="e">
            <v>#REF!</v>
          </cell>
          <cell r="Z80" t="e">
            <v>#REF!</v>
          </cell>
          <cell r="AA80" t="e">
            <v>#REF!</v>
          </cell>
          <cell r="AB80" t="e">
            <v>#REF!</v>
          </cell>
          <cell r="AC80" t="e">
            <v>#REF!</v>
          </cell>
          <cell r="AD80" t="e">
            <v>#REF!</v>
          </cell>
          <cell r="AE80" t="e">
            <v>#REF!</v>
          </cell>
          <cell r="AF80" t="e">
            <v>#REF!</v>
          </cell>
          <cell r="AG80" t="e">
            <v>#REF!</v>
          </cell>
          <cell r="AH80" t="e">
            <v>#REF!</v>
          </cell>
          <cell r="AI80" t="e">
            <v>#REF!</v>
          </cell>
          <cell r="AJ80" t="e">
            <v>#REF!</v>
          </cell>
          <cell r="AK80" t="e">
            <v>#REF!</v>
          </cell>
          <cell r="AL80" t="e">
            <v>#REF!</v>
          </cell>
          <cell r="AM80" t="e">
            <v>#REF!</v>
          </cell>
          <cell r="AN80" t="e">
            <v>#REF!</v>
          </cell>
          <cell r="AO80" t="e">
            <v>#REF!</v>
          </cell>
          <cell r="AP80" t="e">
            <v>#REF!</v>
          </cell>
          <cell r="AQ80" t="e">
            <v>#REF!</v>
          </cell>
          <cell r="AR80" t="e">
            <v>#REF!</v>
          </cell>
          <cell r="AS80" t="e">
            <v>#REF!</v>
          </cell>
          <cell r="AT80" t="e">
            <v>#REF!</v>
          </cell>
          <cell r="AU80" t="e">
            <v>#REF!</v>
          </cell>
          <cell r="AV80" t="e">
            <v>#REF!</v>
          </cell>
          <cell r="AW80" t="e">
            <v>#REF!</v>
          </cell>
          <cell r="AX80" t="e">
            <v>#REF!</v>
          </cell>
          <cell r="AY80" t="e">
            <v>#REF!</v>
          </cell>
          <cell r="AZ80" t="e">
            <v>#REF!</v>
          </cell>
          <cell r="BA80" t="e">
            <v>#REF!</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cell r="BN80" t="e">
            <v>#REF!</v>
          </cell>
          <cell r="BO80" t="e">
            <v>#REF!</v>
          </cell>
        </row>
        <row r="81">
          <cell r="B81">
            <v>76</v>
          </cell>
          <cell r="C81" t="str">
            <v>Hauling</v>
          </cell>
          <cell r="D81" t="str">
            <v>KTON</v>
          </cell>
          <cell r="E81">
            <v>570</v>
          </cell>
          <cell r="F81">
            <v>775.75536</v>
          </cell>
          <cell r="G81">
            <v>36.097431578947372</v>
          </cell>
          <cell r="H81">
            <v>580</v>
          </cell>
          <cell r="I81">
            <v>590.6816</v>
          </cell>
          <cell r="J81">
            <v>1.8416551724137937</v>
          </cell>
          <cell r="K81">
            <v>590</v>
          </cell>
          <cell r="L81">
            <v>536.67831999999999</v>
          </cell>
          <cell r="M81">
            <v>-9.0375728813559348</v>
          </cell>
          <cell r="N81">
            <v>1740</v>
          </cell>
          <cell r="O81">
            <v>1903.11528</v>
          </cell>
          <cell r="P81">
            <v>9.374441379310344</v>
          </cell>
          <cell r="Q81">
            <v>620</v>
          </cell>
          <cell r="R81">
            <v>620.86586000000011</v>
          </cell>
          <cell r="S81">
            <v>0.13965483870969542</v>
          </cell>
          <cell r="T81">
            <v>630</v>
          </cell>
          <cell r="U81">
            <v>670.11496199999999</v>
          </cell>
          <cell r="V81">
            <v>6.3674542857142846</v>
          </cell>
          <cell r="W81">
            <v>630</v>
          </cell>
          <cell r="X81">
            <v>763.73353999999995</v>
          </cell>
          <cell r="Y81">
            <v>21.227546031746023</v>
          </cell>
          <cell r="Z81">
            <v>1880</v>
          </cell>
          <cell r="AA81">
            <v>2054.7143619999997</v>
          </cell>
          <cell r="AB81">
            <v>9.2933171276595594</v>
          </cell>
          <cell r="AC81">
            <v>3620</v>
          </cell>
          <cell r="AD81">
            <v>3957.8296419999997</v>
          </cell>
          <cell r="AE81">
            <v>9.3323105524861791</v>
          </cell>
          <cell r="AF81">
            <v>630</v>
          </cell>
          <cell r="AG81">
            <v>722.55445999999995</v>
          </cell>
          <cell r="AH81">
            <v>14.691184126984119</v>
          </cell>
          <cell r="AI81">
            <v>680</v>
          </cell>
          <cell r="AJ81">
            <v>641.48202000000003</v>
          </cell>
          <cell r="AK81">
            <v>-5.6644088235294063</v>
          </cell>
          <cell r="AL81">
            <v>4930</v>
          </cell>
          <cell r="AM81">
            <v>5321.8661220000004</v>
          </cell>
          <cell r="AN81">
            <v>7.9486028803245512</v>
          </cell>
          <cell r="AO81">
            <v>700</v>
          </cell>
          <cell r="AP81">
            <v>650</v>
          </cell>
          <cell r="AQ81">
            <v>-7.1428571428571423</v>
          </cell>
          <cell r="AR81">
            <v>5630</v>
          </cell>
          <cell r="AS81">
            <v>5971.8661220000004</v>
          </cell>
          <cell r="AT81">
            <v>6.0722224156305575</v>
          </cell>
          <cell r="AU81">
            <v>2010</v>
          </cell>
          <cell r="AV81">
            <v>2014.03648</v>
          </cell>
          <cell r="AW81">
            <v>0.20081990049751158</v>
          </cell>
          <cell r="AX81">
            <v>700</v>
          </cell>
          <cell r="AY81">
            <v>640</v>
          </cell>
          <cell r="AZ81">
            <v>-8.5714285714285712</v>
          </cell>
          <cell r="BA81">
            <v>700</v>
          </cell>
          <cell r="BB81">
            <v>640</v>
          </cell>
          <cell r="BC81">
            <v>-8.5714285714285712</v>
          </cell>
          <cell r="BD81">
            <v>655</v>
          </cell>
          <cell r="BE81">
            <v>613</v>
          </cell>
          <cell r="BF81">
            <v>-6.4122137404580153</v>
          </cell>
          <cell r="BG81">
            <v>2055</v>
          </cell>
          <cell r="BH81">
            <v>1893</v>
          </cell>
          <cell r="BI81">
            <v>-7.8832116788321169</v>
          </cell>
          <cell r="BJ81">
            <v>4065</v>
          </cell>
          <cell r="BK81">
            <v>3907.0364799999998</v>
          </cell>
          <cell r="BL81">
            <v>-3.8859414514145199</v>
          </cell>
          <cell r="BM81">
            <v>7685</v>
          </cell>
          <cell r="BN81">
            <v>7864.8661220000004</v>
          </cell>
          <cell r="BO81">
            <v>2.3404830448926526</v>
          </cell>
        </row>
        <row r="82">
          <cell r="B82">
            <v>77</v>
          </cell>
          <cell r="C82" t="str">
            <v>ROM stock</v>
          </cell>
          <cell r="D82" t="str">
            <v>KTON</v>
          </cell>
          <cell r="E82">
            <v>517.83012317757971</v>
          </cell>
          <cell r="F82">
            <v>640.07602606110004</v>
          </cell>
          <cell r="G82">
            <v>23.607337119242576</v>
          </cell>
          <cell r="H82">
            <v>495.57237709954779</v>
          </cell>
          <cell r="I82">
            <v>580.64277716879997</v>
          </cell>
          <cell r="J82">
            <v>17.16608995988566</v>
          </cell>
          <cell r="K82">
            <v>520.02416152631895</v>
          </cell>
          <cell r="L82">
            <v>531.03860919420003</v>
          </cell>
          <cell r="M82">
            <v>2.118064598297253</v>
          </cell>
          <cell r="N82">
            <v>520.02416152631895</v>
          </cell>
          <cell r="O82">
            <v>531.03860919420003</v>
          </cell>
          <cell r="P82">
            <v>2.118064598297253</v>
          </cell>
          <cell r="Q82">
            <v>517.01172377227749</v>
          </cell>
          <cell r="R82">
            <v>567.00740822609998</v>
          </cell>
          <cell r="S82">
            <v>9.6701258704616038</v>
          </cell>
          <cell r="T82">
            <v>523.13469118232535</v>
          </cell>
          <cell r="U82">
            <v>485.0581357758</v>
          </cell>
          <cell r="V82">
            <v>-7.2785376401762543</v>
          </cell>
          <cell r="W82">
            <v>555.45271380323788</v>
          </cell>
          <cell r="X82">
            <v>453.78565357320002</v>
          </cell>
          <cell r="Y82">
            <v>-18.303459089057963</v>
          </cell>
          <cell r="Z82">
            <v>555.45271380323788</v>
          </cell>
          <cell r="AA82">
            <v>453.78565357320002</v>
          </cell>
          <cell r="AB82">
            <v>-18.303459089057963</v>
          </cell>
          <cell r="AC82">
            <v>555.45271380323788</v>
          </cell>
          <cell r="AD82">
            <v>453.78565357320002</v>
          </cell>
          <cell r="AE82">
            <v>-18.303459089057963</v>
          </cell>
          <cell r="AF82">
            <v>571.49143251173507</v>
          </cell>
          <cell r="AG82">
            <v>372.02722243230005</v>
          </cell>
          <cell r="AH82">
            <v>-34.902397259531831</v>
          </cell>
          <cell r="AI82">
            <v>586.44685074244001</v>
          </cell>
          <cell r="AJ82">
            <v>343.70866595730001</v>
          </cell>
          <cell r="AK82">
            <v>-41.391335715731806</v>
          </cell>
          <cell r="AL82">
            <v>586.44685074244001</v>
          </cell>
          <cell r="AM82">
            <v>343.70866595730001</v>
          </cell>
          <cell r="AN82">
            <v>-41.391335715731806</v>
          </cell>
          <cell r="AO82">
            <v>607.08897058598313</v>
          </cell>
          <cell r="AP82">
            <v>329.70866595730001</v>
          </cell>
          <cell r="AQ82">
            <v>-45.690223026280009</v>
          </cell>
          <cell r="AR82">
            <v>607.08897058598313</v>
          </cell>
          <cell r="AS82">
            <v>329.70866595730001</v>
          </cell>
          <cell r="AT82">
            <v>-45.690223026280009</v>
          </cell>
          <cell r="AU82">
            <v>607.08897058598313</v>
          </cell>
          <cell r="AV82">
            <v>329.70866595730001</v>
          </cell>
          <cell r="AW82">
            <v>-45.690223026280009</v>
          </cell>
          <cell r="AX82">
            <v>630.67454185489623</v>
          </cell>
          <cell r="AY82">
            <v>394.23693598954696</v>
          </cell>
          <cell r="AZ82">
            <v>-37.489638501968919</v>
          </cell>
          <cell r="BA82">
            <v>614.07586531219101</v>
          </cell>
          <cell r="BB82">
            <v>443.25324995702999</v>
          </cell>
          <cell r="BC82">
            <v>-27.81783571127913</v>
          </cell>
          <cell r="BD82">
            <v>587.43103561313978</v>
          </cell>
          <cell r="BE82">
            <v>482.19832966378408</v>
          </cell>
          <cell r="BF82">
            <v>-17.914052811240648</v>
          </cell>
          <cell r="BG82">
            <v>587.43103561313978</v>
          </cell>
          <cell r="BH82">
            <v>482.19832966378408</v>
          </cell>
          <cell r="BI82">
            <v>-17.914052811240648</v>
          </cell>
          <cell r="BJ82">
            <v>587.43103561313978</v>
          </cell>
          <cell r="BK82">
            <v>482.19832966378408</v>
          </cell>
          <cell r="BL82">
            <v>-17.914052811240648</v>
          </cell>
          <cell r="BM82">
            <v>587.43103561313978</v>
          </cell>
          <cell r="BN82">
            <v>482.19832966378408</v>
          </cell>
          <cell r="BO82">
            <v>-17.914052811240648</v>
          </cell>
        </row>
        <row r="83">
          <cell r="B83">
            <v>78</v>
          </cell>
          <cell r="C83" t="str">
            <v>F/C stock</v>
          </cell>
          <cell r="D83" t="str">
            <v>KTON</v>
          </cell>
          <cell r="E83">
            <v>191.36879348000008</v>
          </cell>
          <cell r="F83">
            <v>150.85448733430002</v>
          </cell>
          <cell r="G83">
            <v>-21.1708008442527</v>
          </cell>
          <cell r="H83">
            <v>191.36879348000008</v>
          </cell>
          <cell r="I83">
            <v>299.91434896066568</v>
          </cell>
          <cell r="J83">
            <v>56.720614425574922</v>
          </cell>
          <cell r="K83">
            <v>191.36879348000008</v>
          </cell>
          <cell r="L83">
            <v>257.80015952473104</v>
          </cell>
          <cell r="M83">
            <v>34.713792586916057</v>
          </cell>
          <cell r="N83">
            <v>191.36879348000008</v>
          </cell>
          <cell r="O83">
            <v>257.80015952473104</v>
          </cell>
          <cell r="P83">
            <v>34.713792586916057</v>
          </cell>
          <cell r="Q83">
            <v>191.36879348000008</v>
          </cell>
          <cell r="R83">
            <v>259.2030452113334</v>
          </cell>
          <cell r="S83">
            <v>35.446872239607167</v>
          </cell>
          <cell r="T83">
            <v>191.36879348000008</v>
          </cell>
          <cell r="U83">
            <v>197.53645117177058</v>
          </cell>
          <cell r="V83">
            <v>3.222917164085628</v>
          </cell>
          <cell r="W83">
            <v>191.36879348000008</v>
          </cell>
          <cell r="X83">
            <v>342.6004155950618</v>
          </cell>
          <cell r="Y83">
            <v>79.026271402430567</v>
          </cell>
          <cell r="Z83">
            <v>191.36879348000008</v>
          </cell>
          <cell r="AA83">
            <v>342.6004155950618</v>
          </cell>
          <cell r="AB83">
            <v>79.026271402430567</v>
          </cell>
          <cell r="AC83">
            <v>191.36879348000008</v>
          </cell>
          <cell r="AD83">
            <v>342.6004155950618</v>
          </cell>
          <cell r="AE83">
            <v>79.026271402430567</v>
          </cell>
          <cell r="AF83">
            <v>191.36879348000008</v>
          </cell>
          <cell r="AG83">
            <v>517.78069542557193</v>
          </cell>
          <cell r="AH83">
            <v>170.56694354907199</v>
          </cell>
          <cell r="AI83">
            <v>191.36879348000008</v>
          </cell>
          <cell r="AJ83">
            <v>357.71465108580003</v>
          </cell>
          <cell r="AK83">
            <v>86.92423387368261</v>
          </cell>
          <cell r="AL83">
            <v>191.36879348000008</v>
          </cell>
          <cell r="AM83">
            <v>357.71465108580003</v>
          </cell>
          <cell r="AN83">
            <v>86.92423387368261</v>
          </cell>
          <cell r="AO83">
            <v>191.36879348000008</v>
          </cell>
          <cell r="AP83">
            <v>317.71465108580003</v>
          </cell>
          <cell r="AQ83">
            <v>66.022184342717466</v>
          </cell>
          <cell r="AR83">
            <v>191.36879348000008</v>
          </cell>
          <cell r="AS83">
            <v>317.71465108580003</v>
          </cell>
          <cell r="AT83">
            <v>66.022184342717466</v>
          </cell>
          <cell r="AU83">
            <v>191.36879348000008</v>
          </cell>
          <cell r="AV83">
            <v>317.71465108580003</v>
          </cell>
          <cell r="AW83">
            <v>66.022184342717466</v>
          </cell>
          <cell r="AX83">
            <v>191.36879348000008</v>
          </cell>
          <cell r="AY83">
            <v>264.71465108580003</v>
          </cell>
          <cell r="AZ83">
            <v>38.326968714188666</v>
          </cell>
          <cell r="BA83">
            <v>191.36879348000008</v>
          </cell>
          <cell r="BB83">
            <v>214.7146510858</v>
          </cell>
          <cell r="BC83">
            <v>12.199406800482228</v>
          </cell>
          <cell r="BD83">
            <v>191.36879348000008</v>
          </cell>
          <cell r="BE83">
            <v>139.7146510858</v>
          </cell>
          <cell r="BF83">
            <v>-26.991936070077404</v>
          </cell>
          <cell r="BG83">
            <v>191.36879348000008</v>
          </cell>
          <cell r="BH83">
            <v>139.7146510858</v>
          </cell>
          <cell r="BI83">
            <v>-26.991936070077404</v>
          </cell>
          <cell r="BJ83">
            <v>191.36879348000008</v>
          </cell>
          <cell r="BK83">
            <v>139.7146510858</v>
          </cell>
          <cell r="BL83">
            <v>-26.991936070077404</v>
          </cell>
          <cell r="BM83">
            <v>191.36879348000008</v>
          </cell>
          <cell r="BN83">
            <v>139.7146510858</v>
          </cell>
          <cell r="BO83">
            <v>-26.991936070077404</v>
          </cell>
        </row>
        <row r="84">
          <cell r="B84">
            <v>79</v>
          </cell>
          <cell r="C84" t="str">
            <v>Coal Barging</v>
          </cell>
          <cell r="D84" t="str">
            <v>KTON</v>
          </cell>
          <cell r="E84">
            <v>570</v>
          </cell>
          <cell r="F84">
            <v>684.69007499999998</v>
          </cell>
          <cell r="G84">
            <v>20.121065789473679</v>
          </cell>
          <cell r="H84">
            <v>580</v>
          </cell>
          <cell r="I84">
            <v>589.64241099999992</v>
          </cell>
          <cell r="J84">
            <v>1.6624846551724008</v>
          </cell>
          <cell r="K84">
            <v>590</v>
          </cell>
          <cell r="L84">
            <v>593.78279500000008</v>
          </cell>
          <cell r="M84">
            <v>0.64115169491526747</v>
          </cell>
          <cell r="N84">
            <v>1740</v>
          </cell>
          <cell r="O84">
            <v>1868.1152809999999</v>
          </cell>
          <cell r="P84">
            <v>7.3629471839080392</v>
          </cell>
          <cell r="Q84">
            <v>620</v>
          </cell>
          <cell r="R84">
            <v>577.17736400000001</v>
          </cell>
          <cell r="S84">
            <v>-6.9068767741935462</v>
          </cell>
          <cell r="T84">
            <v>630</v>
          </cell>
          <cell r="U84">
            <v>684.56249600000012</v>
          </cell>
          <cell r="V84">
            <v>8.6607136507936708</v>
          </cell>
          <cell r="W84">
            <v>630</v>
          </cell>
          <cell r="X84">
            <v>711.06903499999999</v>
          </cell>
          <cell r="Y84">
            <v>12.868100793650791</v>
          </cell>
          <cell r="Z84">
            <v>1880</v>
          </cell>
          <cell r="AA84">
            <v>1972.8088950000001</v>
          </cell>
          <cell r="AB84">
            <v>4.9366433510638359</v>
          </cell>
          <cell r="AC84">
            <v>3620</v>
          </cell>
          <cell r="AD84">
            <v>3840.924176</v>
          </cell>
          <cell r="AE84">
            <v>6.1028777900552482</v>
          </cell>
          <cell r="AF84">
            <v>630</v>
          </cell>
          <cell r="AG84">
            <v>583.20778799999994</v>
          </cell>
          <cell r="AH84">
            <v>-7.4273352380952478</v>
          </cell>
          <cell r="AI84">
            <v>680</v>
          </cell>
          <cell r="AJ84">
            <v>614.57120399999997</v>
          </cell>
          <cell r="AK84">
            <v>-9.6218817647058881</v>
          </cell>
          <cell r="AL84">
            <v>4930</v>
          </cell>
          <cell r="AM84">
            <v>5038.703168</v>
          </cell>
          <cell r="AN84">
            <v>2.2049324137931037</v>
          </cell>
          <cell r="AO84">
            <v>700</v>
          </cell>
          <cell r="AP84">
            <v>690</v>
          </cell>
          <cell r="AQ84">
            <v>-1.4285714285714286</v>
          </cell>
          <cell r="AR84">
            <v>5630</v>
          </cell>
          <cell r="AS84">
            <v>5728.703168</v>
          </cell>
          <cell r="AT84">
            <v>1.7531646181172293</v>
          </cell>
          <cell r="AU84">
            <v>2010</v>
          </cell>
          <cell r="AV84">
            <v>1887.778992</v>
          </cell>
          <cell r="AW84">
            <v>-6.080647164179104</v>
          </cell>
          <cell r="AX84">
            <v>700</v>
          </cell>
          <cell r="AY84">
            <v>693</v>
          </cell>
          <cell r="AZ84">
            <v>-1</v>
          </cell>
          <cell r="BA84">
            <v>700</v>
          </cell>
          <cell r="BB84">
            <v>690</v>
          </cell>
          <cell r="BC84">
            <v>-1.4285714285714286</v>
          </cell>
          <cell r="BD84">
            <v>655</v>
          </cell>
          <cell r="BE84">
            <v>688</v>
          </cell>
          <cell r="BF84">
            <v>5.0381679389312977</v>
          </cell>
          <cell r="BG84">
            <v>2055</v>
          </cell>
          <cell r="BH84">
            <v>2071</v>
          </cell>
          <cell r="BI84">
            <v>0.77858880778588813</v>
          </cell>
          <cell r="BJ84">
            <v>4065</v>
          </cell>
          <cell r="BK84">
            <v>3958.778992</v>
          </cell>
          <cell r="BL84">
            <v>-2.613062927429274</v>
          </cell>
          <cell r="BM84">
            <v>7685</v>
          </cell>
          <cell r="BN84">
            <v>7799.703168</v>
          </cell>
          <cell r="BO84">
            <v>1.4925591151594015</v>
          </cell>
        </row>
        <row r="85">
          <cell r="B85">
            <v>80</v>
          </cell>
          <cell r="C85" t="str">
            <v>Coal Sales</v>
          </cell>
          <cell r="D85" t="str">
            <v>KTON</v>
          </cell>
          <cell r="E85">
            <v>778.3</v>
          </cell>
          <cell r="F85">
            <v>657.44577900000002</v>
          </cell>
          <cell r="G85">
            <v>-15.527973917512519</v>
          </cell>
          <cell r="H85">
            <v>760.2</v>
          </cell>
          <cell r="I85">
            <v>523.01987199999996</v>
          </cell>
          <cell r="J85">
            <v>-31.199701131281248</v>
          </cell>
          <cell r="K85">
            <v>654.29999999999995</v>
          </cell>
          <cell r="L85">
            <v>689.33735899999999</v>
          </cell>
          <cell r="M85">
            <v>5.3549379489530855</v>
          </cell>
          <cell r="N85">
            <v>2192.8000000000002</v>
          </cell>
          <cell r="O85">
            <v>1869.8030100000001</v>
          </cell>
          <cell r="P85">
            <v>-14.729888270704125</v>
          </cell>
          <cell r="Q85">
            <v>686.9</v>
          </cell>
          <cell r="R85">
            <v>472.30755199999999</v>
          </cell>
          <cell r="S85">
            <v>-31.240711602853398</v>
          </cell>
          <cell r="T85">
            <v>585.70000000000005</v>
          </cell>
          <cell r="U85">
            <v>744.59053500000005</v>
          </cell>
          <cell r="V85">
            <v>27.128313983267883</v>
          </cell>
          <cell r="W85">
            <v>632.5</v>
          </cell>
          <cell r="X85">
            <v>614.40705300000002</v>
          </cell>
          <cell r="Y85">
            <v>-2.860544980237151</v>
          </cell>
          <cell r="Z85">
            <v>1905.1</v>
          </cell>
          <cell r="AA85">
            <v>1831.3051399999999</v>
          </cell>
          <cell r="AB85">
            <v>-3.873542596189175</v>
          </cell>
          <cell r="AC85">
            <v>4097.8999999999996</v>
          </cell>
          <cell r="AD85">
            <v>3701.10815</v>
          </cell>
          <cell r="AE85">
            <v>-9.6828094877864181</v>
          </cell>
          <cell r="AF85">
            <v>600.29999999999995</v>
          </cell>
          <cell r="AG85">
            <v>600.42500099999995</v>
          </cell>
          <cell r="AH85">
            <v>2.0823088455771695E-2</v>
          </cell>
          <cell r="AI85">
            <v>614.29999999999995</v>
          </cell>
          <cell r="AJ85">
            <v>699.27480799999989</v>
          </cell>
          <cell r="AK85">
            <v>13.832786586358448</v>
          </cell>
          <cell r="AL85">
            <v>5312.5000000000009</v>
          </cell>
          <cell r="AM85">
            <v>5000.8079589999998</v>
          </cell>
          <cell r="AN85">
            <v>-5.8671443011764914</v>
          </cell>
          <cell r="AO85">
            <v>625.29999999999995</v>
          </cell>
          <cell r="AP85">
            <v>803.3</v>
          </cell>
          <cell r="AQ85">
            <v>28.466336158643852</v>
          </cell>
          <cell r="AR85">
            <v>5937.8000000000011</v>
          </cell>
          <cell r="AS85">
            <v>5804.1079589999999</v>
          </cell>
          <cell r="AT85">
            <v>-2.2515416652632481</v>
          </cell>
          <cell r="AU85">
            <v>1839.8999999999999</v>
          </cell>
          <cell r="AV85">
            <v>2102.9998089999999</v>
          </cell>
          <cell r="AW85">
            <v>14.299679819555413</v>
          </cell>
          <cell r="AX85">
            <v>644.9</v>
          </cell>
          <cell r="AY85">
            <v>677.9</v>
          </cell>
          <cell r="AZ85">
            <v>5.1170724143278026</v>
          </cell>
          <cell r="BA85">
            <v>602.29999999999995</v>
          </cell>
          <cell r="BB85">
            <v>768.6</v>
          </cell>
          <cell r="BC85">
            <v>27.610825170180988</v>
          </cell>
          <cell r="BD85">
            <v>618</v>
          </cell>
          <cell r="BE85">
            <v>669.2</v>
          </cell>
          <cell r="BF85">
            <v>8.2847896440129514</v>
          </cell>
          <cell r="BG85">
            <v>1865.1999999999998</v>
          </cell>
          <cell r="BH85">
            <v>2115.6999999999998</v>
          </cell>
          <cell r="BI85">
            <v>13.430195153334765</v>
          </cell>
          <cell r="BJ85">
            <v>3705.0999999999995</v>
          </cell>
          <cell r="BK85">
            <v>4218.6998089999997</v>
          </cell>
          <cell r="BL85">
            <v>13.861968880731974</v>
          </cell>
          <cell r="BM85">
            <v>7803.0000000000009</v>
          </cell>
          <cell r="BN85">
            <v>7919.8079589999998</v>
          </cell>
          <cell r="BO85">
            <v>1.4969621812123393</v>
          </cell>
        </row>
        <row r="86">
          <cell r="B86">
            <v>81</v>
          </cell>
          <cell r="K86" t="str">
            <v xml:space="preserve"> </v>
          </cell>
        </row>
        <row r="87">
          <cell r="B87">
            <v>82</v>
          </cell>
          <cell r="C87" t="str">
            <v>BHARINTO</v>
          </cell>
          <cell r="E87" t="str">
            <v>JANUARY</v>
          </cell>
          <cell r="H87" t="str">
            <v>FEBRUARY</v>
          </cell>
          <cell r="K87" t="str">
            <v>MARCH</v>
          </cell>
          <cell r="N87" t="str">
            <v>Q1</v>
          </cell>
          <cell r="Q87" t="str">
            <v>APRIL</v>
          </cell>
          <cell r="T87" t="str">
            <v>MAY</v>
          </cell>
          <cell r="W87" t="str">
            <v>JUNE</v>
          </cell>
          <cell r="Z87" t="str">
            <v>Q2</v>
          </cell>
          <cell r="AC87" t="str">
            <v>1st HALF</v>
          </cell>
          <cell r="AF87" t="str">
            <v>JULY</v>
          </cell>
          <cell r="AI87" t="str">
            <v>AUG</v>
          </cell>
          <cell r="AL87" t="str">
            <v>Jan-Aug</v>
          </cell>
          <cell r="AO87" t="str">
            <v>SEP</v>
          </cell>
          <cell r="AR87" t="str">
            <v>Jan-Sep</v>
          </cell>
          <cell r="AU87" t="str">
            <v>Q3</v>
          </cell>
          <cell r="AX87" t="str">
            <v>OCTOBER</v>
          </cell>
          <cell r="BA87" t="str">
            <v>NOVEMBER</v>
          </cell>
          <cell r="BD87" t="str">
            <v>DECEMBER</v>
          </cell>
          <cell r="BG87" t="str">
            <v>Q4</v>
          </cell>
          <cell r="BJ87" t="str">
            <v>2nd HALF</v>
          </cell>
          <cell r="BM87" t="str">
            <v>YTD 2013</v>
          </cell>
        </row>
        <row r="88">
          <cell r="B88">
            <v>83</v>
          </cell>
          <cell r="E88" t="str">
            <v>Plan</v>
          </cell>
          <cell r="F88" t="str">
            <v>Actual</v>
          </cell>
          <cell r="G88" t="str">
            <v>% var</v>
          </cell>
          <cell r="H88" t="str">
            <v>Plan</v>
          </cell>
          <cell r="I88" t="str">
            <v>Actual</v>
          </cell>
          <cell r="J88" t="str">
            <v>% var</v>
          </cell>
          <cell r="K88" t="str">
            <v>Plan</v>
          </cell>
          <cell r="L88" t="str">
            <v>Actual</v>
          </cell>
          <cell r="M88" t="str">
            <v>% var</v>
          </cell>
          <cell r="N88" t="str">
            <v>Plan</v>
          </cell>
          <cell r="O88" t="str">
            <v>Actual</v>
          </cell>
          <cell r="P88" t="str">
            <v>% var</v>
          </cell>
          <cell r="Q88" t="str">
            <v>Plan</v>
          </cell>
          <cell r="R88" t="str">
            <v>Actual</v>
          </cell>
          <cell r="S88" t="str">
            <v>% var</v>
          </cell>
          <cell r="T88" t="str">
            <v>Plan</v>
          </cell>
          <cell r="U88" t="str">
            <v>Actual</v>
          </cell>
          <cell r="V88" t="str">
            <v>% var</v>
          </cell>
          <cell r="W88" t="str">
            <v>Plan</v>
          </cell>
          <cell r="X88" t="str">
            <v>Actual</v>
          </cell>
          <cell r="Y88" t="str">
            <v>% var</v>
          </cell>
          <cell r="Z88" t="str">
            <v>Plan</v>
          </cell>
          <cell r="AA88" t="str">
            <v>Actual</v>
          </cell>
          <cell r="AB88" t="str">
            <v>% var</v>
          </cell>
          <cell r="AC88" t="str">
            <v>Plan</v>
          </cell>
          <cell r="AD88" t="str">
            <v>Actual</v>
          </cell>
          <cell r="AE88" t="str">
            <v>% var</v>
          </cell>
          <cell r="AF88" t="str">
            <v>Plan</v>
          </cell>
          <cell r="AG88" t="str">
            <v>Actual</v>
          </cell>
          <cell r="AH88" t="str">
            <v>% var</v>
          </cell>
          <cell r="AI88" t="str">
            <v>Plan</v>
          </cell>
          <cell r="AJ88" t="str">
            <v>Actual</v>
          </cell>
          <cell r="AK88" t="str">
            <v>% var</v>
          </cell>
          <cell r="AL88" t="str">
            <v>Plan</v>
          </cell>
          <cell r="AM88" t="str">
            <v>Actual</v>
          </cell>
          <cell r="AN88" t="str">
            <v>% var</v>
          </cell>
          <cell r="AO88" t="str">
            <v>Plan</v>
          </cell>
          <cell r="AP88" t="str">
            <v>Est.</v>
          </cell>
          <cell r="AQ88" t="str">
            <v>% var</v>
          </cell>
          <cell r="AR88" t="str">
            <v>Plan</v>
          </cell>
          <cell r="AS88" t="str">
            <v>Est.</v>
          </cell>
          <cell r="AT88" t="str">
            <v>% var</v>
          </cell>
          <cell r="AU88" t="str">
            <v>Plan</v>
          </cell>
          <cell r="AV88" t="str">
            <v>Est.</v>
          </cell>
          <cell r="AW88" t="str">
            <v>% var</v>
          </cell>
          <cell r="AX88" t="str">
            <v>Plan</v>
          </cell>
          <cell r="AY88" t="str">
            <v>Est.</v>
          </cell>
          <cell r="AZ88" t="str">
            <v>% var</v>
          </cell>
          <cell r="BA88" t="str">
            <v>Plan</v>
          </cell>
          <cell r="BB88" t="str">
            <v>Est.</v>
          </cell>
          <cell r="BC88" t="str">
            <v>% var</v>
          </cell>
          <cell r="BD88" t="str">
            <v>Plan</v>
          </cell>
          <cell r="BE88" t="str">
            <v>Est.</v>
          </cell>
          <cell r="BF88" t="str">
            <v>% var</v>
          </cell>
          <cell r="BG88" t="str">
            <v>Plan</v>
          </cell>
          <cell r="BH88" t="str">
            <v>Est.</v>
          </cell>
          <cell r="BI88" t="str">
            <v>% var</v>
          </cell>
          <cell r="BJ88" t="str">
            <v>Plan</v>
          </cell>
          <cell r="BK88" t="str">
            <v>Est.</v>
          </cell>
          <cell r="BL88" t="str">
            <v>% var</v>
          </cell>
          <cell r="BM88" t="str">
            <v>Plan</v>
          </cell>
          <cell r="BN88" t="str">
            <v>Est.</v>
          </cell>
          <cell r="BO88" t="str">
            <v>% var</v>
          </cell>
        </row>
        <row r="89">
          <cell r="B89">
            <v>84</v>
          </cell>
          <cell r="C89" t="str">
            <v>OB Removal</v>
          </cell>
          <cell r="D89" t="str">
            <v>KBCM</v>
          </cell>
          <cell r="E89">
            <v>1347.3559509300001</v>
          </cell>
          <cell r="F89">
            <v>875.00689000000011</v>
          </cell>
          <cell r="G89">
            <v>-35.057481328817772</v>
          </cell>
          <cell r="H89">
            <v>1256.4043488179998</v>
          </cell>
          <cell r="I89">
            <v>788.40694000000019</v>
          </cell>
          <cell r="J89">
            <v>-37.248948498011984</v>
          </cell>
          <cell r="K89">
            <v>1317.3094395180001</v>
          </cell>
          <cell r="L89">
            <v>788.5996899999999</v>
          </cell>
          <cell r="M89">
            <v>-40.135577386544327</v>
          </cell>
          <cell r="N89">
            <v>3921.0697392659999</v>
          </cell>
          <cell r="O89">
            <v>2452.0135200000004</v>
          </cell>
          <cell r="P89">
            <v>-37.465699846006764</v>
          </cell>
          <cell r="Q89">
            <v>1249.9078058100001</v>
          </cell>
          <cell r="R89">
            <v>661.96122000000003</v>
          </cell>
          <cell r="S89">
            <v>-47.039196257277752</v>
          </cell>
          <cell r="T89">
            <v>1392.8317519859997</v>
          </cell>
          <cell r="U89">
            <v>907.65212999999994</v>
          </cell>
          <cell r="V89">
            <v>-34.834043759714397</v>
          </cell>
          <cell r="W89">
            <v>1493.5281686100002</v>
          </cell>
          <cell r="X89">
            <v>1361.89375</v>
          </cell>
          <cell r="Y89">
            <v>-8.8136548996267017</v>
          </cell>
          <cell r="Z89">
            <v>4136.2677264060003</v>
          </cell>
          <cell r="AA89">
            <v>2931.5070999999998</v>
          </cell>
          <cell r="AB89">
            <v>-29.126756440710764</v>
          </cell>
          <cell r="AC89">
            <v>8057.3374656720007</v>
          </cell>
          <cell r="AD89">
            <v>5383.5206200000002</v>
          </cell>
          <cell r="AE89">
            <v>-33.184868538319293</v>
          </cell>
          <cell r="AF89">
            <v>1543.8763769219997</v>
          </cell>
          <cell r="AG89">
            <v>981.09053299999994</v>
          </cell>
          <cell r="AH89">
            <v>-36.45277901356431</v>
          </cell>
          <cell r="AI89">
            <v>1364.4093763260003</v>
          </cell>
          <cell r="AJ89">
            <v>1492.1759880322691</v>
          </cell>
          <cell r="AK89">
            <v>9.3642431606788765</v>
          </cell>
          <cell r="AL89">
            <v>10965.623218920002</v>
          </cell>
          <cell r="AM89">
            <v>7856.7871410322687</v>
          </cell>
          <cell r="AN89">
            <v>-28.350746836930995</v>
          </cell>
          <cell r="AO89">
            <v>1493.5281686100002</v>
          </cell>
          <cell r="AP89">
            <v>1470.9483132342198</v>
          </cell>
          <cell r="AQ89">
            <v>-1.5118466360627862</v>
          </cell>
          <cell r="AR89">
            <v>12459.151387530002</v>
          </cell>
          <cell r="AS89">
            <v>9327.7354542664889</v>
          </cell>
          <cell r="AT89">
            <v>-25.1334608262137</v>
          </cell>
          <cell r="AU89">
            <v>4401.813921858</v>
          </cell>
          <cell r="AV89">
            <v>3944.2148342664887</v>
          </cell>
          <cell r="AW89">
            <v>-10.395693587119178</v>
          </cell>
          <cell r="AX89">
            <v>1392.8317519859997</v>
          </cell>
          <cell r="AY89">
            <v>1557.0772315994973</v>
          </cell>
          <cell r="AZ89">
            <v>11.792198115766999</v>
          </cell>
          <cell r="BA89">
            <v>1298.6318783700001</v>
          </cell>
          <cell r="BB89">
            <v>1814.9586205077017</v>
          </cell>
          <cell r="BC89">
            <v>39.759284423679624</v>
          </cell>
          <cell r="BD89">
            <v>1249.9078058100001</v>
          </cell>
          <cell r="BE89">
            <v>1774.7813761097677</v>
          </cell>
          <cell r="BF89">
            <v>41.992982831211648</v>
          </cell>
          <cell r="BG89">
            <v>3941.3714361660004</v>
          </cell>
          <cell r="BH89">
            <v>5146.8172282169671</v>
          </cell>
          <cell r="BI89">
            <v>30.584425030074648</v>
          </cell>
          <cell r="BJ89">
            <v>8343.1853580240004</v>
          </cell>
          <cell r="BK89">
            <v>9091.0320624834567</v>
          </cell>
          <cell r="BL89">
            <v>8.9635633438279054</v>
          </cell>
          <cell r="BM89">
            <v>16400.522823696003</v>
          </cell>
          <cell r="BN89">
            <v>14474.552682483454</v>
          </cell>
          <cell r="BO89">
            <v>-11.743346001322868</v>
          </cell>
        </row>
        <row r="90">
          <cell r="B90">
            <v>85</v>
          </cell>
          <cell r="C90" t="str">
            <v>ROM Production</v>
          </cell>
          <cell r="D90" t="str">
            <v>KTON</v>
          </cell>
          <cell r="E90">
            <v>145.77941285270288</v>
          </cell>
          <cell r="F90">
            <v>212.54268200000001</v>
          </cell>
          <cell r="G90">
            <v>45.797460588454612</v>
          </cell>
          <cell r="H90">
            <v>163.71952458039073</v>
          </cell>
          <cell r="I90">
            <v>144.58104799999998</v>
          </cell>
          <cell r="J90">
            <v>-11.689794866826182</v>
          </cell>
          <cell r="K90">
            <v>167.40581041209774</v>
          </cell>
          <cell r="L90">
            <v>140.980538</v>
          </cell>
          <cell r="M90">
            <v>-15.785158440467187</v>
          </cell>
          <cell r="N90">
            <v>476.90474784519131</v>
          </cell>
          <cell r="O90">
            <v>498.10426800000005</v>
          </cell>
          <cell r="P90">
            <v>4.4452315164810106</v>
          </cell>
          <cell r="Q90">
            <v>179.41318933589059</v>
          </cell>
          <cell r="R90">
            <v>168.66008400000001</v>
          </cell>
          <cell r="S90">
            <v>-5.9934865300003244</v>
          </cell>
          <cell r="T90">
            <v>189.06737932797333</v>
          </cell>
          <cell r="U90">
            <v>174.22130700000002</v>
          </cell>
          <cell r="V90">
            <v>-7.8522653567964076</v>
          </cell>
          <cell r="W90">
            <v>218.01765007671756</v>
          </cell>
          <cell r="X90">
            <v>164.31315699999999</v>
          </cell>
          <cell r="Y90">
            <v>-24.63309418197089</v>
          </cell>
          <cell r="Z90">
            <v>586.49821874058148</v>
          </cell>
          <cell r="AA90">
            <v>507.194548</v>
          </cell>
          <cell r="AB90">
            <v>-13.521553554054167</v>
          </cell>
          <cell r="AC90">
            <v>1063.4029665857729</v>
          </cell>
          <cell r="AD90">
            <v>1005.298816</v>
          </cell>
          <cell r="AE90">
            <v>-5.4639823671289616</v>
          </cell>
          <cell r="AF90">
            <v>203.76007157920441</v>
          </cell>
          <cell r="AG90">
            <v>135.07543800000002</v>
          </cell>
          <cell r="AH90">
            <v>-33.708583358298291</v>
          </cell>
          <cell r="AI90">
            <v>185.54681132332107</v>
          </cell>
          <cell r="AJ90">
            <v>156.73284199999998</v>
          </cell>
          <cell r="AK90">
            <v>-15.529218269944749</v>
          </cell>
          <cell r="AL90">
            <v>1452.709849488298</v>
          </cell>
          <cell r="AM90">
            <v>1297.107096</v>
          </cell>
          <cell r="AN90">
            <v>-10.711206614528532</v>
          </cell>
          <cell r="AO90">
            <v>172.74794400282292</v>
          </cell>
          <cell r="AP90">
            <v>154.65776736950792</v>
          </cell>
          <cell r="AQ90">
            <v>-10.472006910264229</v>
          </cell>
          <cell r="AR90">
            <v>1625.4577934911208</v>
          </cell>
          <cell r="AS90">
            <v>1451.7648633695078</v>
          </cell>
          <cell r="AT90">
            <v>-10.685785310276149</v>
          </cell>
          <cell r="AU90">
            <v>562.05482690534836</v>
          </cell>
          <cell r="AV90">
            <v>446.46604736950792</v>
          </cell>
          <cell r="AW90">
            <v>-20.565392200662647</v>
          </cell>
          <cell r="AX90">
            <v>170.71242534116948</v>
          </cell>
          <cell r="AY90">
            <v>170.26502791682722</v>
          </cell>
          <cell r="AZ90">
            <v>-0.26207666105623562</v>
          </cell>
          <cell r="BA90">
            <v>161.5615781753587</v>
          </cell>
          <cell r="BB90">
            <v>187.69463772845927</v>
          </cell>
          <cell r="BC90">
            <v>16.175293561898595</v>
          </cell>
          <cell r="BD90">
            <v>160.17145508104505</v>
          </cell>
          <cell r="BE90">
            <v>190.27567179038982</v>
          </cell>
          <cell r="BF90">
            <v>18.794994834823942</v>
          </cell>
          <cell r="BG90">
            <v>492.44545859757324</v>
          </cell>
          <cell r="BH90">
            <v>548.23533743567623</v>
          </cell>
          <cell r="BI90">
            <v>11.329148815177625</v>
          </cell>
          <cell r="BJ90">
            <v>1054.5002855029215</v>
          </cell>
          <cell r="BK90">
            <v>994.70138480518415</v>
          </cell>
          <cell r="BL90">
            <v>-5.6708283079522896</v>
          </cell>
          <cell r="BM90">
            <v>2117.903252088694</v>
          </cell>
          <cell r="BN90">
            <v>2000.0002008051842</v>
          </cell>
          <cell r="BO90">
            <v>-5.5669705954336086</v>
          </cell>
        </row>
        <row r="91">
          <cell r="B91">
            <v>86</v>
          </cell>
          <cell r="C91" t="str">
            <v>F/C Production</v>
          </cell>
          <cell r="D91" t="str">
            <v>KTON</v>
          </cell>
          <cell r="E91">
            <v>158</v>
          </cell>
          <cell r="F91">
            <v>75.611220000000003</v>
          </cell>
          <cell r="G91">
            <v>-52.144797468354433</v>
          </cell>
          <cell r="H91">
            <v>164</v>
          </cell>
          <cell r="I91">
            <v>87</v>
          </cell>
          <cell r="J91">
            <v>-46.951219512195117</v>
          </cell>
          <cell r="K91">
            <v>164</v>
          </cell>
          <cell r="L91">
            <v>146.17774</v>
          </cell>
          <cell r="M91">
            <v>-10.867231707317075</v>
          </cell>
          <cell r="N91">
            <v>486</v>
          </cell>
          <cell r="O91">
            <v>308.78895999999997</v>
          </cell>
          <cell r="P91">
            <v>-36.463176954732518</v>
          </cell>
          <cell r="Q91">
            <v>165</v>
          </cell>
          <cell r="R91">
            <v>85.98248000000001</v>
          </cell>
          <cell r="S91">
            <v>-47.889406060606056</v>
          </cell>
          <cell r="T91">
            <v>169</v>
          </cell>
          <cell r="U91">
            <v>228.96593999999999</v>
          </cell>
          <cell r="V91">
            <v>35.482804733727804</v>
          </cell>
          <cell r="W91">
            <v>169</v>
          </cell>
          <cell r="X91">
            <v>243.00352000000001</v>
          </cell>
          <cell r="Y91">
            <v>43.789065088757404</v>
          </cell>
          <cell r="Z91">
            <v>503</v>
          </cell>
          <cell r="AA91">
            <v>557.95194000000004</v>
          </cell>
          <cell r="AB91">
            <v>10.92483896620279</v>
          </cell>
          <cell r="AC91">
            <v>989</v>
          </cell>
          <cell r="AD91">
            <v>866.74090000000001</v>
          </cell>
          <cell r="AE91">
            <v>-12.361890798786652</v>
          </cell>
          <cell r="AF91">
            <v>175</v>
          </cell>
          <cell r="AG91">
            <v>193.68382</v>
          </cell>
          <cell r="AH91">
            <v>10.67646857142857</v>
          </cell>
          <cell r="AI91">
            <v>175</v>
          </cell>
          <cell r="AJ91">
            <v>160.77440000000001</v>
          </cell>
          <cell r="AK91">
            <v>-8.1289142857142789</v>
          </cell>
          <cell r="AL91">
            <v>1339</v>
          </cell>
          <cell r="AM91">
            <v>1221.19912</v>
          </cell>
          <cell r="AN91">
            <v>-8.7976758775205397</v>
          </cell>
          <cell r="AO91">
            <v>175</v>
          </cell>
          <cell r="AP91">
            <v>204</v>
          </cell>
          <cell r="AQ91">
            <v>16.571428571428569</v>
          </cell>
          <cell r="AR91">
            <v>1514</v>
          </cell>
          <cell r="AS91">
            <v>1425.19912</v>
          </cell>
          <cell r="AT91">
            <v>-5.8653157199471604</v>
          </cell>
          <cell r="AU91">
            <v>525</v>
          </cell>
          <cell r="AV91">
            <v>558.45821999999998</v>
          </cell>
          <cell r="AW91">
            <v>6.3729942857142827</v>
          </cell>
          <cell r="AX91">
            <v>176</v>
          </cell>
          <cell r="AY91">
            <v>191</v>
          </cell>
          <cell r="AZ91">
            <v>8.5227272727272716</v>
          </cell>
          <cell r="BA91">
            <v>176</v>
          </cell>
          <cell r="BB91">
            <v>192</v>
          </cell>
          <cell r="BC91">
            <v>9.0909090909090917</v>
          </cell>
          <cell r="BD91">
            <v>176</v>
          </cell>
          <cell r="BE91">
            <v>192</v>
          </cell>
          <cell r="BF91">
            <v>9.0909090909090917</v>
          </cell>
          <cell r="BG91">
            <v>528</v>
          </cell>
          <cell r="BH91">
            <v>575</v>
          </cell>
          <cell r="BI91">
            <v>8.9015151515151523</v>
          </cell>
          <cell r="BJ91">
            <v>1053</v>
          </cell>
          <cell r="BK91">
            <v>1133.45822</v>
          </cell>
          <cell r="BL91">
            <v>7.6408566001899327</v>
          </cell>
          <cell r="BM91">
            <v>2042</v>
          </cell>
          <cell r="BN91">
            <v>2000.19912</v>
          </cell>
          <cell r="BO91">
            <v>-2.0470558276199804</v>
          </cell>
        </row>
        <row r="92">
          <cell r="B92">
            <v>87</v>
          </cell>
          <cell r="C92" t="str">
            <v>Stripping Ratio</v>
          </cell>
          <cell r="D92" t="str">
            <v>OB: ROM</v>
          </cell>
          <cell r="E92">
            <v>9.2424295348986174</v>
          </cell>
          <cell r="F92">
            <v>4.1168525858726106</v>
          </cell>
          <cell r="G92">
            <v>-55.45703031515977</v>
          </cell>
          <cell r="H92">
            <v>7.6741265407295458</v>
          </cell>
          <cell r="I92">
            <v>5.4530448555055449</v>
          </cell>
          <cell r="J92">
            <v>-28.942468871680248</v>
          </cell>
          <cell r="K92">
            <v>7.8689588866433011</v>
          </cell>
          <cell r="L92">
            <v>5.5936776890438589</v>
          </cell>
          <cell r="M92">
            <v>-28.914640810507773</v>
          </cell>
          <cell r="N92">
            <v>8.2219138244747008</v>
          </cell>
          <cell r="O92">
            <v>4.922691246644769</v>
          </cell>
          <cell r="P92">
            <v>-40.127185084437684</v>
          </cell>
          <cell r="Q92">
            <v>6.9666439264393762</v>
          </cell>
          <cell r="R92">
            <v>3.9248244415673361</v>
          </cell>
          <cell r="S92">
            <v>-43.662623165336683</v>
          </cell>
          <cell r="T92">
            <v>7.3668538535665009</v>
          </cell>
          <cell r="U92">
            <v>5.2097653589523345</v>
          </cell>
          <cell r="V92">
            <v>-29.281000240962555</v>
          </cell>
          <cell r="W92">
            <v>6.8504920041310742</v>
          </cell>
          <cell r="X92">
            <v>8.2884035269311997</v>
          </cell>
          <cell r="Y92">
            <v>20.989901483470344</v>
          </cell>
          <cell r="Z92">
            <v>7.0524813106645503</v>
          </cell>
          <cell r="AA92">
            <v>5.7798474205996389</v>
          </cell>
          <cell r="AB92">
            <v>-18.045193372444288</v>
          </cell>
          <cell r="AC92">
            <v>7.5769371713729416</v>
          </cell>
          <cell r="AD92">
            <v>5.3551446936151574</v>
          </cell>
          <cell r="AE92">
            <v>-29.323094906370923</v>
          </cell>
          <cell r="AF92">
            <v>7.5769328355475833</v>
          </cell>
          <cell r="AG92">
            <v>7.263278561421358</v>
          </cell>
          <cell r="AH92">
            <v>-4.1395942254456797</v>
          </cell>
          <cell r="AI92">
            <v>7.3534509517842084</v>
          </cell>
          <cell r="AJ92">
            <v>9.5205061618947049</v>
          </cell>
          <cell r="AK92">
            <v>29.469907725225148</v>
          </cell>
          <cell r="AL92">
            <v>7.5483918710832238</v>
          </cell>
          <cell r="AM92">
            <v>6.0571614828574409</v>
          </cell>
          <cell r="AN92">
            <v>-19.755603758973706</v>
          </cell>
          <cell r="AO92">
            <v>8.6457073468011529</v>
          </cell>
          <cell r="AP92">
            <v>9.5109889289933562</v>
          </cell>
          <cell r="AQ92">
            <v>10.008221970552253</v>
          </cell>
          <cell r="AR92">
            <v>7.6650107049353302</v>
          </cell>
          <cell r="AS92">
            <v>6.4251007099159718</v>
          </cell>
          <cell r="AT92">
            <v>-16.176233051064205</v>
          </cell>
          <cell r="AU92">
            <v>7.831645083619712</v>
          </cell>
          <cell r="AV92">
            <v>8.8342996236892901</v>
          </cell>
          <cell r="AW92">
            <v>12.802604425559089</v>
          </cell>
          <cell r="AX92">
            <v>8.1589359954462584</v>
          </cell>
          <cell r="AY92">
            <v>9.1450208574840985</v>
          </cell>
          <cell r="AZ92">
            <v>12.085949229019606</v>
          </cell>
          <cell r="BA92">
            <v>8.0379994614837624</v>
          </cell>
          <cell r="BB92">
            <v>9.6697414613060513</v>
          </cell>
          <cell r="BC92">
            <v>20.300349703196918</v>
          </cell>
          <cell r="BD92">
            <v>7.8035615345915419</v>
          </cell>
          <cell r="BE92">
            <v>9.3274214165691678</v>
          </cell>
          <cell r="BF92">
            <v>19.527748646854086</v>
          </cell>
          <cell r="BG92">
            <v>8.0036710002170857</v>
          </cell>
          <cell r="BH92">
            <v>9.3879705972452694</v>
          </cell>
          <cell r="BI92">
            <v>17.295808348327125</v>
          </cell>
          <cell r="BJ92">
            <v>7.9119801793556608</v>
          </cell>
          <cell r="BK92">
            <v>9.1394585363565852</v>
          </cell>
          <cell r="BL92">
            <v>15.514173812059376</v>
          </cell>
          <cell r="BM92">
            <v>7.7437544928087103</v>
          </cell>
          <cell r="BN92">
            <v>7.2372756146004953</v>
          </cell>
          <cell r="BO92">
            <v>-6.5404821224453862</v>
          </cell>
        </row>
        <row r="93">
          <cell r="B93">
            <v>88</v>
          </cell>
          <cell r="C93" t="str">
            <v>Hauling</v>
          </cell>
          <cell r="D93" t="str">
            <v>KTON</v>
          </cell>
          <cell r="E93">
            <v>159.58000000000001</v>
          </cell>
          <cell r="F93">
            <v>75.611220000000003</v>
          </cell>
          <cell r="G93">
            <v>-52.618611354806369</v>
          </cell>
          <cell r="H93">
            <v>165.64</v>
          </cell>
          <cell r="I93">
            <v>99.317939999999993</v>
          </cell>
          <cell r="J93">
            <v>-40.039881671093937</v>
          </cell>
          <cell r="K93">
            <v>165.64</v>
          </cell>
          <cell r="L93">
            <v>146.51202000000001</v>
          </cell>
          <cell r="M93">
            <v>-11.547923206954829</v>
          </cell>
          <cell r="N93">
            <v>490.86</v>
          </cell>
          <cell r="O93">
            <v>321.44118000000003</v>
          </cell>
          <cell r="P93">
            <v>-34.514692580369143</v>
          </cell>
          <cell r="Q93">
            <v>166.65000000000003</v>
          </cell>
          <cell r="R93">
            <v>85.98248000000001</v>
          </cell>
          <cell r="S93">
            <v>-48.405352535253535</v>
          </cell>
          <cell r="T93">
            <v>170.69</v>
          </cell>
          <cell r="U93">
            <v>228.96594000000002</v>
          </cell>
          <cell r="V93">
            <v>34.141390825473096</v>
          </cell>
          <cell r="W93">
            <v>170.69</v>
          </cell>
          <cell r="X93">
            <v>243.02358000000001</v>
          </cell>
          <cell r="Y93">
            <v>42.377163278458028</v>
          </cell>
          <cell r="Z93">
            <v>508.03000000000003</v>
          </cell>
          <cell r="AA93">
            <v>557.97200000000009</v>
          </cell>
          <cell r="AB93">
            <v>9.8305218195775961</v>
          </cell>
          <cell r="AC93">
            <v>998.8900000000001</v>
          </cell>
          <cell r="AD93">
            <v>879.41318000000012</v>
          </cell>
          <cell r="AE93">
            <v>-11.960958664117166</v>
          </cell>
          <cell r="AF93">
            <v>176.75</v>
          </cell>
          <cell r="AG93">
            <v>193.68382</v>
          </cell>
          <cell r="AH93">
            <v>9.5806619519094749</v>
          </cell>
          <cell r="AI93">
            <v>176.75</v>
          </cell>
          <cell r="AJ93">
            <v>160.77439999999996</v>
          </cell>
          <cell r="AK93">
            <v>-9.0385289957567423</v>
          </cell>
          <cell r="AL93">
            <v>1352.39</v>
          </cell>
          <cell r="AM93">
            <v>1233.8714000000002</v>
          </cell>
          <cell r="AN93">
            <v>-8.7636406657842691</v>
          </cell>
          <cell r="AO93">
            <v>176.75</v>
          </cell>
          <cell r="AP93">
            <v>206.04000000000002</v>
          </cell>
          <cell r="AQ93">
            <v>16.571428571428584</v>
          </cell>
          <cell r="AR93">
            <v>1529.14</v>
          </cell>
          <cell r="AS93">
            <v>1439.9114000000002</v>
          </cell>
          <cell r="AT93">
            <v>-5.8352145650496299</v>
          </cell>
          <cell r="AU93">
            <v>530.25</v>
          </cell>
          <cell r="AV93">
            <v>560.49821999999995</v>
          </cell>
          <cell r="AW93">
            <v>5.7045205091937667</v>
          </cell>
          <cell r="AX93">
            <v>177.76</v>
          </cell>
          <cell r="AY93">
            <v>192.91000000000003</v>
          </cell>
          <cell r="AZ93">
            <v>8.5227272727272929</v>
          </cell>
          <cell r="BA93">
            <v>177.76</v>
          </cell>
          <cell r="BB93">
            <v>193.92000000000002</v>
          </cell>
          <cell r="BC93">
            <v>9.0909090909091042</v>
          </cell>
          <cell r="BD93">
            <v>177.76000000000002</v>
          </cell>
          <cell r="BE93">
            <v>193.92</v>
          </cell>
          <cell r="BF93">
            <v>9.0909090909090722</v>
          </cell>
          <cell r="BG93">
            <v>533.28</v>
          </cell>
          <cell r="BH93">
            <v>580.75</v>
          </cell>
          <cell r="BI93">
            <v>8.9015151515151576</v>
          </cell>
          <cell r="BJ93">
            <v>1063.53</v>
          </cell>
          <cell r="BK93">
            <v>1141.2482199999999</v>
          </cell>
          <cell r="BL93">
            <v>7.3075719537765718</v>
          </cell>
          <cell r="BM93">
            <v>2062.42</v>
          </cell>
          <cell r="BN93">
            <v>2020.6614000000004</v>
          </cell>
          <cell r="BO93">
            <v>-2.0247379292287535</v>
          </cell>
        </row>
        <row r="94">
          <cell r="B94">
            <v>89</v>
          </cell>
          <cell r="C94" t="str">
            <v>ROM stock</v>
          </cell>
          <cell r="D94" t="str">
            <v>KTON</v>
          </cell>
          <cell r="E94">
            <v>48.989412852702856</v>
          </cell>
          <cell r="F94">
            <v>386.90851788088185</v>
          </cell>
          <cell r="G94">
            <v>689.77986334354534</v>
          </cell>
          <cell r="H94">
            <v>47.921737433093568</v>
          </cell>
          <cell r="I94">
            <v>436.47039519784778</v>
          </cell>
          <cell r="J94">
            <v>810.7983528502707</v>
          </cell>
          <cell r="K94">
            <v>50.474747845191274</v>
          </cell>
          <cell r="L94">
            <v>433.42674949075325</v>
          </cell>
          <cell r="M94">
            <v>758.7001777999883</v>
          </cell>
          <cell r="N94">
            <v>50.474747845191274</v>
          </cell>
          <cell r="O94">
            <v>433.42674949075325</v>
          </cell>
          <cell r="P94">
            <v>758.7001777999883</v>
          </cell>
          <cell r="Q94">
            <v>63.98043718108184</v>
          </cell>
          <cell r="R94">
            <v>505.46634595316419</v>
          </cell>
          <cell r="S94">
            <v>690.03265407918127</v>
          </cell>
          <cell r="T94">
            <v>83.169016509055126</v>
          </cell>
          <cell r="U94">
            <v>465.41419100163228</v>
          </cell>
          <cell r="V94">
            <v>459.60045042850749</v>
          </cell>
          <cell r="W94">
            <v>131.25716658577258</v>
          </cell>
          <cell r="X94">
            <v>409.30957612384259</v>
          </cell>
          <cell r="Y94">
            <v>211.8378879955261</v>
          </cell>
          <cell r="Z94">
            <v>131.25716658577258</v>
          </cell>
          <cell r="AA94">
            <v>409.30957612384259</v>
          </cell>
          <cell r="AB94">
            <v>211.8378879955261</v>
          </cell>
          <cell r="AC94">
            <v>131.25716658577258</v>
          </cell>
          <cell r="AD94">
            <v>409.30957612384259</v>
          </cell>
          <cell r="AE94">
            <v>211.8378879955261</v>
          </cell>
          <cell r="AF94">
            <v>159.14223816497702</v>
          </cell>
          <cell r="AG94">
            <v>372.19979704472382</v>
          </cell>
          <cell r="AH94">
            <v>133.87869954353522</v>
          </cell>
          <cell r="AI94">
            <v>169.20254948829805</v>
          </cell>
          <cell r="AJ94">
            <v>367.31032671471996</v>
          </cell>
          <cell r="AK94">
            <v>117.08321052226398</v>
          </cell>
          <cell r="AL94">
            <v>169.20254948829805</v>
          </cell>
          <cell r="AM94">
            <v>367.31032671471996</v>
          </cell>
          <cell r="AN94">
            <v>117.08321052226398</v>
          </cell>
          <cell r="AO94">
            <v>165.86549349112101</v>
          </cell>
          <cell r="AP94">
            <v>315.92809408422795</v>
          </cell>
          <cell r="AQ94">
            <v>90.472465028502128</v>
          </cell>
          <cell r="AR94">
            <v>165.86549349112101</v>
          </cell>
          <cell r="AS94">
            <v>315.92809408422795</v>
          </cell>
          <cell r="AT94">
            <v>90.472465028502128</v>
          </cell>
          <cell r="AU94">
            <v>165.86549349112101</v>
          </cell>
          <cell r="AV94">
            <v>315.92809408422795</v>
          </cell>
          <cell r="AW94">
            <v>90.472465028502128</v>
          </cell>
          <cell r="AX94">
            <v>159.43391883229049</v>
          </cell>
          <cell r="AY94">
            <v>293.28312200105518</v>
          </cell>
          <cell r="AZ94">
            <v>83.952777520046709</v>
          </cell>
          <cell r="BA94">
            <v>143.85149700764921</v>
          </cell>
          <cell r="BB94">
            <v>287.05775972951449</v>
          </cell>
          <cell r="BC94">
            <v>99.551458066682727</v>
          </cell>
          <cell r="BD94">
            <v>127.07255208869424</v>
          </cell>
          <cell r="BE94">
            <v>283.41343151990446</v>
          </cell>
          <cell r="BF94">
            <v>123.03276896657214</v>
          </cell>
          <cell r="BG94">
            <v>127.07255208869424</v>
          </cell>
          <cell r="BH94">
            <v>283.41343151990446</v>
          </cell>
          <cell r="BI94">
            <v>123.03276896657214</v>
          </cell>
          <cell r="BJ94">
            <v>127.07255208869424</v>
          </cell>
          <cell r="BK94">
            <v>283.41343151990446</v>
          </cell>
          <cell r="BL94">
            <v>123.03276896657214</v>
          </cell>
          <cell r="BM94">
            <v>127.07255208869424</v>
          </cell>
          <cell r="BN94">
            <v>283.41343151990446</v>
          </cell>
          <cell r="BO94">
            <v>123.03276896657214</v>
          </cell>
        </row>
        <row r="95">
          <cell r="B95">
            <v>90</v>
          </cell>
          <cell r="C95" t="str">
            <v>F/C stock</v>
          </cell>
          <cell r="D95" t="str">
            <v>KTON</v>
          </cell>
          <cell r="E95">
            <v>7.88</v>
          </cell>
          <cell r="F95">
            <v>50.346682168500003</v>
          </cell>
          <cell r="G95">
            <v>538.91728640228428</v>
          </cell>
          <cell r="H95">
            <v>11.701799999999995</v>
          </cell>
          <cell r="I95">
            <v>23.884876999999996</v>
          </cell>
          <cell r="J95">
            <v>104.11284588695761</v>
          </cell>
          <cell r="K95">
            <v>15.466272999999992</v>
          </cell>
          <cell r="L95">
            <v>2.6495190000000002</v>
          </cell>
          <cell r="M95">
            <v>-82.869053197237619</v>
          </cell>
          <cell r="N95">
            <v>15.466272999999992</v>
          </cell>
          <cell r="O95">
            <v>2.6495190000000002</v>
          </cell>
          <cell r="P95">
            <v>-82.869053197237619</v>
          </cell>
          <cell r="Q95">
            <v>12.279278905000002</v>
          </cell>
          <cell r="R95">
            <v>20.11711568685427</v>
          </cell>
          <cell r="S95">
            <v>63.829780579890382</v>
          </cell>
          <cell r="T95">
            <v>5.2000897214250124</v>
          </cell>
          <cell r="U95">
            <v>56.397192281055887</v>
          </cell>
          <cell r="V95">
            <v>984.54267719059703</v>
          </cell>
          <cell r="W95">
            <v>11.524588375603626</v>
          </cell>
          <cell r="X95">
            <v>84.291838807891907</v>
          </cell>
          <cell r="Y95">
            <v>631.40867214250443</v>
          </cell>
          <cell r="Z95">
            <v>11.524588375603626</v>
          </cell>
          <cell r="AA95">
            <v>84.291838807891907</v>
          </cell>
          <cell r="AB95">
            <v>631.40867214250443</v>
          </cell>
          <cell r="AC95">
            <v>11.524588375603626</v>
          </cell>
          <cell r="AD95">
            <v>84.291838807891907</v>
          </cell>
          <cell r="AE95">
            <v>631.40867214250443</v>
          </cell>
          <cell r="AF95">
            <v>23.664219549969573</v>
          </cell>
          <cell r="AG95">
            <v>89.212985290228289</v>
          </cell>
          <cell r="AH95">
            <v>276.99525691876448</v>
          </cell>
          <cell r="AI95">
            <v>35.621756256720026</v>
          </cell>
          <cell r="AJ95">
            <v>41.081341679915148</v>
          </cell>
          <cell r="AK95">
            <v>15.326547584708642</v>
          </cell>
          <cell r="AL95">
            <v>35.621756256720026</v>
          </cell>
          <cell r="AM95">
            <v>41.081341679915148</v>
          </cell>
          <cell r="AN95">
            <v>15.326547584708642</v>
          </cell>
          <cell r="AO95">
            <v>47.399929912869233</v>
          </cell>
          <cell r="AP95">
            <v>63.081341679915148</v>
          </cell>
          <cell r="AQ95">
            <v>33.083196105714833</v>
          </cell>
          <cell r="AR95">
            <v>47.399929912869233</v>
          </cell>
          <cell r="AS95">
            <v>63.081341679915148</v>
          </cell>
          <cell r="AT95">
            <v>33.083196105714833</v>
          </cell>
          <cell r="AU95">
            <v>47.399929912869233</v>
          </cell>
          <cell r="AV95">
            <v>63.081341679915148</v>
          </cell>
          <cell r="AW95">
            <v>33.083196105714833</v>
          </cell>
          <cell r="AX95">
            <v>46.688930964176187</v>
          </cell>
          <cell r="AY95">
            <v>72.081341679915155</v>
          </cell>
          <cell r="AZ95">
            <v>54.386361373795935</v>
          </cell>
          <cell r="BA95">
            <v>45.98859699971355</v>
          </cell>
          <cell r="BB95">
            <v>56.081341679915155</v>
          </cell>
          <cell r="BC95">
            <v>21.946189574481842</v>
          </cell>
          <cell r="BD95">
            <v>45.298768044717832</v>
          </cell>
          <cell r="BE95">
            <v>48.081341679915148</v>
          </cell>
          <cell r="BF95">
            <v>6.1427137101177403</v>
          </cell>
          <cell r="BG95">
            <v>45.298768044717832</v>
          </cell>
          <cell r="BH95">
            <v>48.081341679915148</v>
          </cell>
          <cell r="BI95">
            <v>6.1427137101177403</v>
          </cell>
          <cell r="BJ95">
            <v>45.298768044717832</v>
          </cell>
          <cell r="BK95">
            <v>48.081341679915148</v>
          </cell>
          <cell r="BL95">
            <v>6.1427137101177403</v>
          </cell>
          <cell r="BM95">
            <v>45.298768044717832</v>
          </cell>
          <cell r="BN95">
            <v>48.081341679915148</v>
          </cell>
          <cell r="BO95">
            <v>6.1427137101177403</v>
          </cell>
        </row>
        <row r="96">
          <cell r="B96">
            <v>91</v>
          </cell>
          <cell r="C96" t="str">
            <v>Coal Barging</v>
          </cell>
          <cell r="D96" t="str">
            <v>KTON</v>
          </cell>
          <cell r="E96">
            <v>160</v>
          </cell>
          <cell r="F96">
            <v>61.496301000000003</v>
          </cell>
          <cell r="G96">
            <v>-61.564811875000004</v>
          </cell>
          <cell r="H96">
            <v>160</v>
          </cell>
          <cell r="I96">
            <v>127.21962300000001</v>
          </cell>
          <cell r="J96">
            <v>-20.487735624999992</v>
          </cell>
          <cell r="K96">
            <v>160</v>
          </cell>
          <cell r="L96">
            <v>177.85711600000002</v>
          </cell>
          <cell r="M96">
            <v>11.160697500000012</v>
          </cell>
          <cell r="N96">
            <v>480</v>
          </cell>
          <cell r="O96">
            <v>366.57304000000005</v>
          </cell>
          <cell r="P96">
            <v>-23.630616666666658</v>
          </cell>
          <cell r="Q96">
            <v>168</v>
          </cell>
          <cell r="R96">
            <v>73.038807000000006</v>
          </cell>
          <cell r="S96">
            <v>-56.524519642857143</v>
          </cell>
          <cell r="T96">
            <v>176</v>
          </cell>
          <cell r="U96">
            <v>188.83357899999999</v>
          </cell>
          <cell r="V96">
            <v>7.2918062499999925</v>
          </cell>
          <cell r="W96">
            <v>162.5</v>
          </cell>
          <cell r="X96">
            <v>217.08544700000002</v>
          </cell>
          <cell r="Y96">
            <v>33.591044307692322</v>
          </cell>
          <cell r="Z96">
            <v>506.5</v>
          </cell>
          <cell r="AA96">
            <v>478.95783300000005</v>
          </cell>
          <cell r="AB96">
            <v>-5.4377427443237805</v>
          </cell>
          <cell r="AC96">
            <v>986.5</v>
          </cell>
          <cell r="AD96">
            <v>845.53087300000016</v>
          </cell>
          <cell r="AE96">
            <v>-14.289825342118586</v>
          </cell>
          <cell r="AF96">
            <v>162.5</v>
          </cell>
          <cell r="AG96">
            <v>197.79588900000002</v>
          </cell>
          <cell r="AH96">
            <v>21.72054707692309</v>
          </cell>
          <cell r="AI96">
            <v>162.5</v>
          </cell>
          <cell r="AJ96">
            <v>213.9203</v>
          </cell>
          <cell r="AK96">
            <v>31.643261538461537</v>
          </cell>
          <cell r="AL96">
            <v>1311.5</v>
          </cell>
          <cell r="AM96">
            <v>1257.2470620000001</v>
          </cell>
          <cell r="AN96">
            <v>-4.1367089592070041</v>
          </cell>
          <cell r="AO96">
            <v>162.5</v>
          </cell>
          <cell r="AP96">
            <v>182</v>
          </cell>
          <cell r="AQ96">
            <v>12</v>
          </cell>
          <cell r="AR96">
            <v>1474</v>
          </cell>
          <cell r="AS96">
            <v>1439.2470620000001</v>
          </cell>
          <cell r="AT96">
            <v>-2.3577298507462587</v>
          </cell>
          <cell r="AU96">
            <v>487.5</v>
          </cell>
          <cell r="AV96">
            <v>593.71618899999999</v>
          </cell>
          <cell r="AW96">
            <v>21.787936205128204</v>
          </cell>
          <cell r="AX96">
            <v>176</v>
          </cell>
          <cell r="AY96">
            <v>182</v>
          </cell>
          <cell r="AZ96">
            <v>3.4090909090909087</v>
          </cell>
          <cell r="BA96">
            <v>176</v>
          </cell>
          <cell r="BB96">
            <v>208</v>
          </cell>
          <cell r="BC96">
            <v>18.181818181818183</v>
          </cell>
          <cell r="BD96">
            <v>176</v>
          </cell>
          <cell r="BE96">
            <v>200</v>
          </cell>
          <cell r="BF96">
            <v>13.636363636363635</v>
          </cell>
          <cell r="BG96">
            <v>528</v>
          </cell>
          <cell r="BH96">
            <v>590</v>
          </cell>
          <cell r="BI96">
            <v>11.742424242424242</v>
          </cell>
          <cell r="BJ96">
            <v>1015.5</v>
          </cell>
          <cell r="BK96">
            <v>1183.716189</v>
          </cell>
          <cell r="BL96">
            <v>16.5648635155096</v>
          </cell>
          <cell r="BM96">
            <v>2002</v>
          </cell>
          <cell r="BN96">
            <v>2029.2470620000001</v>
          </cell>
          <cell r="BO96">
            <v>1.360992107892115</v>
          </cell>
        </row>
        <row r="97">
          <cell r="B97">
            <v>92</v>
          </cell>
          <cell r="C97" t="str">
            <v>Coal Sales</v>
          </cell>
          <cell r="D97" t="str">
            <v>KTON</v>
          </cell>
          <cell r="E97">
            <v>157.9</v>
          </cell>
          <cell r="F97">
            <v>68.25</v>
          </cell>
          <cell r="G97">
            <v>-56.776440785307159</v>
          </cell>
          <cell r="H97">
            <v>158</v>
          </cell>
          <cell r="I97">
            <v>116.55200000000001</v>
          </cell>
          <cell r="J97">
            <v>-26.232911392405061</v>
          </cell>
          <cell r="K97">
            <v>151.19999999999999</v>
          </cell>
          <cell r="L97">
            <v>159.85567100000003</v>
          </cell>
          <cell r="M97">
            <v>5.7246501322751593</v>
          </cell>
          <cell r="N97">
            <v>467.09999999999997</v>
          </cell>
          <cell r="O97">
            <v>344.65767100000005</v>
          </cell>
          <cell r="P97">
            <v>-26.213301006208507</v>
          </cell>
          <cell r="Q97">
            <v>237.2</v>
          </cell>
          <cell r="R97">
            <v>94.436388000000008</v>
          </cell>
          <cell r="S97">
            <v>-60.187020236087676</v>
          </cell>
          <cell r="T97">
            <v>211</v>
          </cell>
          <cell r="U97">
            <v>173.746848</v>
          </cell>
          <cell r="V97">
            <v>-17.655522274881516</v>
          </cell>
          <cell r="W97">
            <v>125.5</v>
          </cell>
          <cell r="X97">
            <v>198.46164700000003</v>
          </cell>
          <cell r="Y97">
            <v>58.136770517928305</v>
          </cell>
          <cell r="Z97">
            <v>573.70000000000005</v>
          </cell>
          <cell r="AA97">
            <v>466.64488300000005</v>
          </cell>
          <cell r="AB97">
            <v>-18.660470106327345</v>
          </cell>
          <cell r="AC97">
            <v>1040.8</v>
          </cell>
          <cell r="AD97">
            <v>811.3025540000001</v>
          </cell>
          <cell r="AE97">
            <v>-22.05010049961567</v>
          </cell>
          <cell r="AF97">
            <v>140.5</v>
          </cell>
          <cell r="AG97">
            <v>229.69670400000001</v>
          </cell>
          <cell r="AH97">
            <v>63.48519857651246</v>
          </cell>
          <cell r="AI97">
            <v>152.5</v>
          </cell>
          <cell r="AJ97">
            <v>229.64494300000001</v>
          </cell>
          <cell r="AK97">
            <v>50.586847868852466</v>
          </cell>
          <cell r="AL97">
            <v>1333.8</v>
          </cell>
          <cell r="AM97">
            <v>1270.6442010000001</v>
          </cell>
          <cell r="AN97">
            <v>-4.7350276653171308</v>
          </cell>
          <cell r="AO97">
            <v>155.5</v>
          </cell>
          <cell r="AP97">
            <v>187</v>
          </cell>
          <cell r="AQ97">
            <v>20.257234726688104</v>
          </cell>
          <cell r="AR97">
            <v>1489.3</v>
          </cell>
          <cell r="AS97">
            <v>1457.6442010000001</v>
          </cell>
          <cell r="AT97">
            <v>-2.1255488484522855</v>
          </cell>
          <cell r="AU97">
            <v>448.5</v>
          </cell>
          <cell r="AV97">
            <v>646.34164699999997</v>
          </cell>
          <cell r="AW97">
            <v>44.11184994425863</v>
          </cell>
          <cell r="AX97">
            <v>146.5</v>
          </cell>
          <cell r="AY97">
            <v>203.7</v>
          </cell>
          <cell r="AZ97">
            <v>39.044368600682589</v>
          </cell>
          <cell r="BA97">
            <v>146.5</v>
          </cell>
          <cell r="BB97">
            <v>170.5</v>
          </cell>
          <cell r="BC97">
            <v>16.382252559726961</v>
          </cell>
          <cell r="BD97">
            <v>115.5</v>
          </cell>
          <cell r="BE97">
            <v>198</v>
          </cell>
          <cell r="BF97">
            <v>71.428571428571431</v>
          </cell>
          <cell r="BG97">
            <v>408.5</v>
          </cell>
          <cell r="BH97">
            <v>572.20000000000005</v>
          </cell>
          <cell r="BI97">
            <v>40.07343941248471</v>
          </cell>
          <cell r="BJ97">
            <v>857</v>
          </cell>
          <cell r="BK97">
            <v>1218.541647</v>
          </cell>
          <cell r="BL97">
            <v>42.186889964994165</v>
          </cell>
          <cell r="BM97">
            <v>1897.8</v>
          </cell>
          <cell r="BN97">
            <v>2029.8442010000001</v>
          </cell>
          <cell r="BO97">
            <v>6.9577511328907242</v>
          </cell>
        </row>
        <row r="98">
          <cell r="B98">
            <v>93</v>
          </cell>
        </row>
        <row r="99">
          <cell r="B99">
            <v>94</v>
          </cell>
          <cell r="C99" t="str">
            <v>JORONG MINE</v>
          </cell>
          <cell r="E99" t="str">
            <v>JANUARY</v>
          </cell>
          <cell r="H99" t="str">
            <v>FEBRUARY</v>
          </cell>
          <cell r="K99" t="str">
            <v>MARCH</v>
          </cell>
          <cell r="N99" t="str">
            <v>Q1</v>
          </cell>
          <cell r="Q99" t="str">
            <v>APRIL</v>
          </cell>
          <cell r="T99" t="str">
            <v>MAY</v>
          </cell>
          <cell r="W99" t="str">
            <v>JUNE</v>
          </cell>
          <cell r="Z99" t="str">
            <v>Q2</v>
          </cell>
          <cell r="AC99" t="str">
            <v>1st HALF</v>
          </cell>
          <cell r="AF99" t="str">
            <v>JULY</v>
          </cell>
          <cell r="AI99" t="str">
            <v>AUG</v>
          </cell>
          <cell r="AL99" t="str">
            <v>Jan-Aug</v>
          </cell>
          <cell r="AO99" t="str">
            <v>SEP</v>
          </cell>
          <cell r="AR99" t="str">
            <v>Jan-Sep</v>
          </cell>
          <cell r="AU99" t="str">
            <v>Q3</v>
          </cell>
          <cell r="AX99" t="str">
            <v>OCTOBER</v>
          </cell>
          <cell r="BA99" t="str">
            <v>NOVEMBER</v>
          </cell>
          <cell r="BD99" t="str">
            <v>DECEMBER</v>
          </cell>
          <cell r="BG99" t="str">
            <v>Q4</v>
          </cell>
          <cell r="BJ99" t="str">
            <v>2nd HALF</v>
          </cell>
          <cell r="BM99" t="str">
            <v>YTD 2013</v>
          </cell>
        </row>
        <row r="100">
          <cell r="B100">
            <v>95</v>
          </cell>
          <cell r="E100" t="str">
            <v>Plan</v>
          </cell>
          <cell r="F100" t="str">
            <v>Actual</v>
          </cell>
          <cell r="G100" t="str">
            <v>% var</v>
          </cell>
          <cell r="H100" t="str">
            <v>Plan</v>
          </cell>
          <cell r="I100" t="str">
            <v>Actual</v>
          </cell>
          <cell r="J100" t="str">
            <v>% var</v>
          </cell>
          <cell r="K100" t="str">
            <v>Plan</v>
          </cell>
          <cell r="L100" t="str">
            <v>Actual</v>
          </cell>
          <cell r="M100" t="str">
            <v>% var</v>
          </cell>
          <cell r="N100" t="str">
            <v>Plan</v>
          </cell>
          <cell r="O100" t="str">
            <v>Actual</v>
          </cell>
          <cell r="P100" t="str">
            <v>% var</v>
          </cell>
          <cell r="Q100" t="str">
            <v>Plan</v>
          </cell>
          <cell r="R100" t="str">
            <v>Actual</v>
          </cell>
          <cell r="S100" t="str">
            <v>% var</v>
          </cell>
          <cell r="T100" t="str">
            <v>Plan</v>
          </cell>
          <cell r="U100" t="str">
            <v>Actual</v>
          </cell>
          <cell r="V100" t="str">
            <v>% var</v>
          </cell>
          <cell r="W100" t="str">
            <v>Plan</v>
          </cell>
          <cell r="X100" t="str">
            <v>Actual</v>
          </cell>
          <cell r="Y100" t="str">
            <v>% var</v>
          </cell>
          <cell r="Z100" t="str">
            <v>Plan</v>
          </cell>
          <cell r="AA100" t="str">
            <v>Actual</v>
          </cell>
          <cell r="AB100" t="str">
            <v>% var</v>
          </cell>
          <cell r="AC100" t="str">
            <v>Plan</v>
          </cell>
          <cell r="AD100" t="str">
            <v>Actual</v>
          </cell>
          <cell r="AE100" t="str">
            <v>% var</v>
          </cell>
          <cell r="AF100" t="str">
            <v>Plan</v>
          </cell>
          <cell r="AG100" t="str">
            <v>Actual</v>
          </cell>
          <cell r="AH100" t="str">
            <v>% var</v>
          </cell>
          <cell r="AI100" t="str">
            <v>Plan</v>
          </cell>
          <cell r="AJ100" t="str">
            <v>Actual</v>
          </cell>
          <cell r="AK100" t="str">
            <v>% var</v>
          </cell>
          <cell r="AL100" t="str">
            <v>Plan</v>
          </cell>
          <cell r="AM100" t="str">
            <v>Actual</v>
          </cell>
          <cell r="AN100" t="str">
            <v>% var</v>
          </cell>
          <cell r="AO100" t="str">
            <v>Plan</v>
          </cell>
          <cell r="AP100" t="str">
            <v>Est.</v>
          </cell>
          <cell r="AQ100" t="str">
            <v>% var</v>
          </cell>
          <cell r="AR100" t="str">
            <v>Plan</v>
          </cell>
          <cell r="AS100" t="str">
            <v>Est.</v>
          </cell>
          <cell r="AT100" t="str">
            <v>% var</v>
          </cell>
          <cell r="AU100" t="str">
            <v>Plan</v>
          </cell>
          <cell r="AV100" t="str">
            <v>Est.</v>
          </cell>
          <cell r="AW100" t="str">
            <v>% var</v>
          </cell>
          <cell r="AX100" t="str">
            <v>Plan</v>
          </cell>
          <cell r="AY100" t="str">
            <v>Est.</v>
          </cell>
          <cell r="AZ100" t="str">
            <v>% var</v>
          </cell>
          <cell r="BA100" t="str">
            <v>Plan</v>
          </cell>
          <cell r="BB100" t="str">
            <v>Est.</v>
          </cell>
          <cell r="BC100" t="str">
            <v>% var</v>
          </cell>
          <cell r="BD100" t="str">
            <v>Plan</v>
          </cell>
          <cell r="BE100" t="str">
            <v>Est.</v>
          </cell>
          <cell r="BF100" t="str">
            <v>% var</v>
          </cell>
          <cell r="BG100" t="str">
            <v>Plan</v>
          </cell>
          <cell r="BH100" t="str">
            <v>Est.</v>
          </cell>
          <cell r="BI100" t="str">
            <v>% var</v>
          </cell>
          <cell r="BJ100" t="str">
            <v>Plan</v>
          </cell>
          <cell r="BK100" t="str">
            <v>Est.</v>
          </cell>
          <cell r="BL100" t="str">
            <v>% var</v>
          </cell>
          <cell r="BM100" t="str">
            <v>Plan</v>
          </cell>
          <cell r="BN100" t="str">
            <v>Est.</v>
          </cell>
          <cell r="BO100" t="str">
            <v>% var</v>
          </cell>
        </row>
        <row r="101">
          <cell r="B101">
            <v>96</v>
          </cell>
          <cell r="C101" t="str">
            <v>OB Removal</v>
          </cell>
          <cell r="D101" t="str">
            <v>KBCM</v>
          </cell>
          <cell r="E101">
            <v>725</v>
          </cell>
          <cell r="F101">
            <v>636.83109899999999</v>
          </cell>
          <cell r="G101">
            <v>-12.161227724137932</v>
          </cell>
          <cell r="H101">
            <v>718</v>
          </cell>
          <cell r="I101">
            <v>569.53635999999995</v>
          </cell>
          <cell r="J101">
            <v>-20.677387186629534</v>
          </cell>
          <cell r="K101">
            <v>720</v>
          </cell>
          <cell r="L101">
            <v>792.54858439999998</v>
          </cell>
          <cell r="M101">
            <v>10.076192277777775</v>
          </cell>
          <cell r="N101">
            <v>2163</v>
          </cell>
          <cell r="O101">
            <v>1998.9160434</v>
          </cell>
          <cell r="P101">
            <v>-7.585943439667127</v>
          </cell>
          <cell r="Q101">
            <v>716</v>
          </cell>
          <cell r="R101">
            <v>803.25999999999965</v>
          </cell>
          <cell r="S101">
            <v>12.187150837988778</v>
          </cell>
          <cell r="T101">
            <v>819</v>
          </cell>
          <cell r="U101">
            <v>867.46481399999993</v>
          </cell>
          <cell r="V101">
            <v>5.9175597069596986</v>
          </cell>
          <cell r="W101">
            <v>910</v>
          </cell>
          <cell r="X101">
            <v>840.29400325358858</v>
          </cell>
          <cell r="Y101">
            <v>-7.6599996424627932</v>
          </cell>
          <cell r="Z101">
            <v>2445</v>
          </cell>
          <cell r="AA101">
            <v>2511.0188172535882</v>
          </cell>
          <cell r="AB101">
            <v>2.7001561248911314</v>
          </cell>
          <cell r="AC101">
            <v>4608</v>
          </cell>
          <cell r="AD101">
            <v>4509.9348606535877</v>
          </cell>
          <cell r="AE101">
            <v>-2.1281497253995711</v>
          </cell>
          <cell r="AF101">
            <v>917</v>
          </cell>
          <cell r="AG101">
            <v>445.56400000000002</v>
          </cell>
          <cell r="AH101">
            <v>-51.41068702290076</v>
          </cell>
          <cell r="AI101">
            <v>928</v>
          </cell>
          <cell r="AJ101">
            <v>853.6690000000001</v>
          </cell>
          <cell r="AK101">
            <v>-8.0098060344827484</v>
          </cell>
          <cell r="AL101">
            <v>6453</v>
          </cell>
          <cell r="AM101">
            <v>5809.1678606535888</v>
          </cell>
          <cell r="AN101">
            <v>-9.9772530504635242</v>
          </cell>
          <cell r="AO101">
            <v>940</v>
          </cell>
          <cell r="AP101">
            <v>1115.2976850000007</v>
          </cell>
          <cell r="AQ101">
            <v>18.648689893617092</v>
          </cell>
          <cell r="AR101">
            <v>7393</v>
          </cell>
          <cell r="AS101">
            <v>6924.4655456535893</v>
          </cell>
          <cell r="AT101">
            <v>-6.3375416521900538</v>
          </cell>
          <cell r="AU101">
            <v>2785</v>
          </cell>
          <cell r="AV101">
            <v>2414.5306850000006</v>
          </cell>
          <cell r="AW101">
            <v>-13.302309335727086</v>
          </cell>
          <cell r="AX101">
            <v>951</v>
          </cell>
          <cell r="AY101">
            <v>1120</v>
          </cell>
          <cell r="AZ101">
            <v>17.770767613038906</v>
          </cell>
          <cell r="BA101">
            <v>940</v>
          </cell>
          <cell r="BB101">
            <v>1135</v>
          </cell>
          <cell r="BC101">
            <v>20.74468085106383</v>
          </cell>
          <cell r="BD101">
            <v>930.54445299999975</v>
          </cell>
          <cell r="BE101">
            <v>1134</v>
          </cell>
          <cell r="BF101">
            <v>21.864140540957081</v>
          </cell>
          <cell r="BG101">
            <v>2821.5444529999995</v>
          </cell>
          <cell r="BH101">
            <v>3389</v>
          </cell>
          <cell r="BI101">
            <v>20.111522481832775</v>
          </cell>
          <cell r="BJ101">
            <v>5606.5444529999995</v>
          </cell>
          <cell r="BK101">
            <v>5803.5306850000006</v>
          </cell>
          <cell r="BL101">
            <v>3.5135052196829717</v>
          </cell>
          <cell r="BM101">
            <v>10214.544453</v>
          </cell>
          <cell r="BN101">
            <v>10313.465545653589</v>
          </cell>
          <cell r="BO101">
            <v>0.96843371829994673</v>
          </cell>
        </row>
        <row r="102">
          <cell r="B102">
            <v>97</v>
          </cell>
          <cell r="C102" t="str">
            <v>ROM Production</v>
          </cell>
          <cell r="D102" t="str">
            <v>KTON</v>
          </cell>
          <cell r="E102">
            <v>76.5</v>
          </cell>
          <cell r="F102">
            <v>104.9909</v>
          </cell>
          <cell r="G102">
            <v>37.243006535947707</v>
          </cell>
          <cell r="H102">
            <v>84.5</v>
          </cell>
          <cell r="I102">
            <v>92.122690000000006</v>
          </cell>
          <cell r="J102">
            <v>9.0209349112426107</v>
          </cell>
          <cell r="K102">
            <v>90</v>
          </cell>
          <cell r="L102">
            <v>102.72117</v>
          </cell>
          <cell r="M102">
            <v>14.134633333333335</v>
          </cell>
          <cell r="N102">
            <v>251</v>
          </cell>
          <cell r="O102">
            <v>299.83475999999996</v>
          </cell>
          <cell r="P102">
            <v>19.456079681274886</v>
          </cell>
          <cell r="Q102">
            <v>91</v>
          </cell>
          <cell r="R102">
            <v>109.07467999999999</v>
          </cell>
          <cell r="S102">
            <v>19.862285714285697</v>
          </cell>
          <cell r="T102">
            <v>97</v>
          </cell>
          <cell r="U102">
            <v>128.05450000000002</v>
          </cell>
          <cell r="V102">
            <v>32.01494845360827</v>
          </cell>
          <cell r="W102">
            <v>98</v>
          </cell>
          <cell r="X102">
            <v>117.28230000000001</v>
          </cell>
          <cell r="Y102">
            <v>19.675816326530619</v>
          </cell>
          <cell r="Z102">
            <v>286</v>
          </cell>
          <cell r="AA102">
            <v>354.41148000000004</v>
          </cell>
          <cell r="AB102">
            <v>23.920097902097918</v>
          </cell>
          <cell r="AC102">
            <v>537</v>
          </cell>
          <cell r="AD102">
            <v>654.24623999999994</v>
          </cell>
          <cell r="AE102">
            <v>21.833564245810045</v>
          </cell>
          <cell r="AF102">
            <v>110</v>
          </cell>
          <cell r="AG102">
            <v>86.449640000000002</v>
          </cell>
          <cell r="AH102">
            <v>-21.409418181818179</v>
          </cell>
          <cell r="AI102">
            <v>115</v>
          </cell>
          <cell r="AJ102">
            <v>95.208780000000004</v>
          </cell>
          <cell r="AK102">
            <v>-17.209756521739127</v>
          </cell>
          <cell r="AL102">
            <v>762</v>
          </cell>
          <cell r="AM102">
            <v>835.90466000000004</v>
          </cell>
          <cell r="AN102">
            <v>9.6987742782152271</v>
          </cell>
          <cell r="AO102">
            <v>125</v>
          </cell>
          <cell r="AP102">
            <v>110</v>
          </cell>
          <cell r="AQ102">
            <v>-12</v>
          </cell>
          <cell r="AR102">
            <v>887</v>
          </cell>
          <cell r="AS102">
            <v>945.90466000000004</v>
          </cell>
          <cell r="AT102">
            <v>6.6408861330326987</v>
          </cell>
          <cell r="AU102">
            <v>350</v>
          </cell>
          <cell r="AV102">
            <v>291.65841999999998</v>
          </cell>
          <cell r="AW102">
            <v>-16.669022857142863</v>
          </cell>
          <cell r="AX102">
            <v>130</v>
          </cell>
          <cell r="AY102">
            <v>110</v>
          </cell>
          <cell r="AZ102">
            <v>-15.384615384615385</v>
          </cell>
          <cell r="BA102">
            <v>133</v>
          </cell>
          <cell r="BB102">
            <v>120</v>
          </cell>
          <cell r="BC102">
            <v>-9.7744360902255636</v>
          </cell>
          <cell r="BD102">
            <v>134.00493</v>
          </cell>
          <cell r="BE102">
            <v>120</v>
          </cell>
          <cell r="BF102">
            <v>-10.451055793245818</v>
          </cell>
          <cell r="BG102">
            <v>397.00493</v>
          </cell>
          <cell r="BH102">
            <v>350</v>
          </cell>
          <cell r="BI102">
            <v>-11.839885716280651</v>
          </cell>
          <cell r="BJ102">
            <v>747.00493000000006</v>
          </cell>
          <cell r="BK102">
            <v>641.65841999999998</v>
          </cell>
          <cell r="BL102">
            <v>-14.102518707607468</v>
          </cell>
          <cell r="BM102">
            <v>1284.0049300000001</v>
          </cell>
          <cell r="BN102">
            <v>1295.9046600000001</v>
          </cell>
          <cell r="BO102">
            <v>0.92676669084129537</v>
          </cell>
        </row>
        <row r="103">
          <cell r="B103">
            <v>98</v>
          </cell>
          <cell r="C103" t="str">
            <v>F/C Production</v>
          </cell>
          <cell r="D103" t="str">
            <v>KTON</v>
          </cell>
          <cell r="E103">
            <v>80</v>
          </cell>
          <cell r="F103">
            <v>111.69956000000005</v>
          </cell>
          <cell r="G103">
            <v>39.62445000000006</v>
          </cell>
          <cell r="H103">
            <v>80</v>
          </cell>
          <cell r="I103">
            <v>94.92259</v>
          </cell>
          <cell r="J103">
            <v>18.653237499999999</v>
          </cell>
          <cell r="K103">
            <v>80</v>
          </cell>
          <cell r="L103">
            <v>92.801400000000001</v>
          </cell>
          <cell r="M103">
            <v>16.001750000000001</v>
          </cell>
          <cell r="N103">
            <v>240</v>
          </cell>
          <cell r="O103">
            <v>299.42355000000003</v>
          </cell>
          <cell r="P103">
            <v>24.759812500000013</v>
          </cell>
          <cell r="Q103">
            <v>90</v>
          </cell>
          <cell r="R103">
            <v>106.90318000000001</v>
          </cell>
          <cell r="S103">
            <v>18.781311111111119</v>
          </cell>
          <cell r="T103">
            <v>90</v>
          </cell>
          <cell r="U103">
            <v>62.370830000000019</v>
          </cell>
          <cell r="V103">
            <v>-30.699077777777756</v>
          </cell>
          <cell r="W103">
            <v>100</v>
          </cell>
          <cell r="X103">
            <v>130.64894000000001</v>
          </cell>
          <cell r="Y103">
            <v>30.648940000000007</v>
          </cell>
          <cell r="Z103">
            <v>280</v>
          </cell>
          <cell r="AA103">
            <v>299.92295000000001</v>
          </cell>
          <cell r="AB103">
            <v>7.115339285714291</v>
          </cell>
          <cell r="AC103">
            <v>520</v>
          </cell>
          <cell r="AD103">
            <v>599.34650000000011</v>
          </cell>
          <cell r="AE103">
            <v>15.258942307692328</v>
          </cell>
          <cell r="AF103">
            <v>110</v>
          </cell>
          <cell r="AG103">
            <v>89.727850000000004</v>
          </cell>
          <cell r="AH103">
            <v>-18.429227272727271</v>
          </cell>
          <cell r="AI103">
            <v>110</v>
          </cell>
          <cell r="AJ103">
            <v>112.98464</v>
          </cell>
          <cell r="AK103">
            <v>2.7133090909090898</v>
          </cell>
          <cell r="AL103">
            <v>740</v>
          </cell>
          <cell r="AM103">
            <v>802.05899000000011</v>
          </cell>
          <cell r="AN103">
            <v>8.3863500000000144</v>
          </cell>
          <cell r="AO103">
            <v>120</v>
          </cell>
          <cell r="AP103">
            <v>137.28751</v>
          </cell>
          <cell r="AQ103">
            <v>14.40625833333333</v>
          </cell>
          <cell r="AR103">
            <v>860</v>
          </cell>
          <cell r="AS103">
            <v>939.34650000000011</v>
          </cell>
          <cell r="AT103">
            <v>9.2263372093023381</v>
          </cell>
          <cell r="AU103">
            <v>340</v>
          </cell>
          <cell r="AV103">
            <v>340</v>
          </cell>
          <cell r="AW103">
            <v>0</v>
          </cell>
          <cell r="AX103">
            <v>130</v>
          </cell>
          <cell r="AY103">
            <v>110</v>
          </cell>
          <cell r="AZ103">
            <v>-15.384615384615385</v>
          </cell>
          <cell r="BA103">
            <v>130</v>
          </cell>
          <cell r="BB103">
            <v>110</v>
          </cell>
          <cell r="BC103">
            <v>-15.384615384615385</v>
          </cell>
          <cell r="BD103">
            <v>130</v>
          </cell>
          <cell r="BE103">
            <v>110</v>
          </cell>
          <cell r="BF103">
            <v>-15.384615384615385</v>
          </cell>
          <cell r="BG103">
            <v>390</v>
          </cell>
          <cell r="BH103">
            <v>330</v>
          </cell>
          <cell r="BI103">
            <v>-15.384615384615385</v>
          </cell>
          <cell r="BJ103">
            <v>730</v>
          </cell>
          <cell r="BK103">
            <v>670</v>
          </cell>
          <cell r="BL103">
            <v>-8.2191780821917799</v>
          </cell>
          <cell r="BM103">
            <v>1250</v>
          </cell>
          <cell r="BN103">
            <v>1269.3465000000001</v>
          </cell>
          <cell r="BO103">
            <v>1.5477200000000084</v>
          </cell>
        </row>
        <row r="104">
          <cell r="B104">
            <v>99</v>
          </cell>
          <cell r="C104" t="str">
            <v>Stripping Ratio</v>
          </cell>
          <cell r="D104" t="str">
            <v>OB: ROM</v>
          </cell>
          <cell r="E104">
            <v>9.477124183006536</v>
          </cell>
          <cell r="F104">
            <v>6.0655837696409884</v>
          </cell>
          <cell r="G104">
            <v>-35.997633327236464</v>
          </cell>
          <cell r="H104">
            <v>8.4970414201183431</v>
          </cell>
          <cell r="I104">
            <v>6.1823678835257621</v>
          </cell>
          <cell r="J104">
            <v>-27.240935075497646</v>
          </cell>
          <cell r="K104">
            <v>8</v>
          </cell>
          <cell r="L104">
            <v>7.7155330726859903</v>
          </cell>
          <cell r="M104">
            <v>-3.5558365914251211</v>
          </cell>
          <cell r="N104">
            <v>8.617529880478088</v>
          </cell>
          <cell r="O104">
            <v>6.6667255104111351</v>
          </cell>
          <cell r="P104">
            <v>-22.637628150106572</v>
          </cell>
          <cell r="Q104">
            <v>7.8681318681318677</v>
          </cell>
          <cell r="R104">
            <v>7.3643122308495403</v>
          </cell>
          <cell r="S104">
            <v>-6.4032942727223183</v>
          </cell>
          <cell r="T104">
            <v>8.4432989690721651</v>
          </cell>
          <cell r="U104">
            <v>6.7741845386144162</v>
          </cell>
          <cell r="V104">
            <v>-19.768510348522788</v>
          </cell>
          <cell r="W104">
            <v>9.2857142857142865</v>
          </cell>
          <cell r="X104">
            <v>7.1647128616473976</v>
          </cell>
          <cell r="Y104">
            <v>-22.841553797643417</v>
          </cell>
          <cell r="Z104">
            <v>8.5489510489510483</v>
          </cell>
          <cell r="AA104">
            <v>7.0850380389867391</v>
          </cell>
          <cell r="AB104">
            <v>-17.123890423304395</v>
          </cell>
          <cell r="AC104">
            <v>8.5810055865921786</v>
          </cell>
          <cell r="AD104">
            <v>6.8933294299919678</v>
          </cell>
          <cell r="AE104">
            <v>-19.667580210380063</v>
          </cell>
          <cell r="AF104">
            <v>8.336363636363636</v>
          </cell>
          <cell r="AG104">
            <v>5.1540295598686123</v>
          </cell>
          <cell r="AH104">
            <v>-38.174127417061356</v>
          </cell>
          <cell r="AI104">
            <v>8.0695652173913039</v>
          </cell>
          <cell r="AJ104">
            <v>8.9662844120048604</v>
          </cell>
          <cell r="AK104">
            <v>11.112360709111961</v>
          </cell>
          <cell r="AL104">
            <v>8.4685039370078741</v>
          </cell>
          <cell r="AM104">
            <v>6.9495579324244812</v>
          </cell>
          <cell r="AN104">
            <v>-17.936414930924304</v>
          </cell>
          <cell r="AO104">
            <v>7.52</v>
          </cell>
          <cell r="AP104">
            <v>10.139069863636371</v>
          </cell>
          <cell r="AQ104">
            <v>34.828056697292169</v>
          </cell>
          <cell r="AR104">
            <v>8.3348365276211958</v>
          </cell>
          <cell r="AS104">
            <v>7.3204687940258051</v>
          </cell>
          <cell r="AT104">
            <v>-12.170217498973509</v>
          </cell>
          <cell r="AU104">
            <v>7.9571428571428573</v>
          </cell>
          <cell r="AV104">
            <v>8.2786249922083535</v>
          </cell>
          <cell r="AW104">
            <v>4.0401704586328062</v>
          </cell>
          <cell r="AX104">
            <v>7.3153846153846152</v>
          </cell>
          <cell r="AY104">
            <v>10.181818181818182</v>
          </cell>
          <cell r="AZ104">
            <v>39.183634451773251</v>
          </cell>
          <cell r="BA104">
            <v>7.0676691729323311</v>
          </cell>
          <cell r="BB104">
            <v>9.4583333333333339</v>
          </cell>
          <cell r="BC104">
            <v>33.825354609929079</v>
          </cell>
          <cell r="BD104">
            <v>6.9441061086334637</v>
          </cell>
          <cell r="BE104">
            <v>9.4499999999999993</v>
          </cell>
          <cell r="BF104">
            <v>36.086630189175963</v>
          </cell>
          <cell r="BG104">
            <v>7.1070766123735529</v>
          </cell>
          <cell r="BH104">
            <v>9.6828571428571433</v>
          </cell>
          <cell r="BI104">
            <v>36.242475928838424</v>
          </cell>
          <cell r="BJ104">
            <v>7.5053647276464419</v>
          </cell>
          <cell r="BK104">
            <v>9.044579645662564</v>
          </cell>
          <cell r="BL104">
            <v>20.508196121986391</v>
          </cell>
          <cell r="BM104">
            <v>7.955222144668868</v>
          </cell>
          <cell r="BN104">
            <v>7.9585064117707454</v>
          </cell>
          <cell r="BO104">
            <v>4.1284417231243181E-2</v>
          </cell>
        </row>
        <row r="105">
          <cell r="B105">
            <v>100</v>
          </cell>
          <cell r="C105" t="str">
            <v>ROM stock</v>
          </cell>
          <cell r="D105" t="str">
            <v>KTON</v>
          </cell>
          <cell r="E105">
            <v>53.727792735848915</v>
          </cell>
          <cell r="F105">
            <v>16.5351</v>
          </cell>
          <cell r="G105">
            <v>-69.224308020070126</v>
          </cell>
          <cell r="H105">
            <v>56.928059347825936</v>
          </cell>
          <cell r="I105">
            <v>13.735200000000004</v>
          </cell>
          <cell r="J105">
            <v>-75.872706434485977</v>
          </cell>
          <cell r="K105">
            <v>65.543727928629863</v>
          </cell>
          <cell r="L105">
            <v>23.654970000000002</v>
          </cell>
          <cell r="M105">
            <v>-63.909635982625602</v>
          </cell>
          <cell r="N105">
            <v>65.543727928629863</v>
          </cell>
          <cell r="O105">
            <v>23.654970000000002</v>
          </cell>
          <cell r="P105">
            <v>-63.909635982625602</v>
          </cell>
          <cell r="Q105">
            <v>65.144015049220513</v>
          </cell>
          <cell r="R105">
            <v>25.82647</v>
          </cell>
          <cell r="S105">
            <v>-60.354807758646075</v>
          </cell>
          <cell r="T105">
            <v>70.652013408531417</v>
          </cell>
          <cell r="U105">
            <v>91.510139999999993</v>
          </cell>
          <cell r="V105">
            <v>29.522338550864148</v>
          </cell>
          <cell r="W105">
            <v>67.144630307629043</v>
          </cell>
          <cell r="X105">
            <v>78.143500000000003</v>
          </cell>
          <cell r="Y105">
            <v>16.380862686976858</v>
          </cell>
          <cell r="Z105">
            <v>67.144630307629043</v>
          </cell>
          <cell r="AA105">
            <v>78.143500000000003</v>
          </cell>
          <cell r="AB105">
            <v>16.380862686976858</v>
          </cell>
          <cell r="AC105">
            <v>67.144630307629043</v>
          </cell>
          <cell r="AD105">
            <v>78.143500000000003</v>
          </cell>
          <cell r="AE105">
            <v>16.380862686976858</v>
          </cell>
          <cell r="AF105">
            <v>65.452669684167176</v>
          </cell>
          <cell r="AG105">
            <v>74.865289999999987</v>
          </cell>
          <cell r="AH105">
            <v>14.380804268568587</v>
          </cell>
          <cell r="AI105">
            <v>68.683801759638868</v>
          </cell>
          <cell r="AJ105">
            <v>57.08943</v>
          </cell>
          <cell r="AK105">
            <v>-16.880794980181406</v>
          </cell>
          <cell r="AL105">
            <v>68.683801759638868</v>
          </cell>
          <cell r="AM105">
            <v>57.08943</v>
          </cell>
          <cell r="AN105">
            <v>-16.880794980181406</v>
          </cell>
          <cell r="AO105">
            <v>71.761119232977677</v>
          </cell>
          <cell r="AP105">
            <v>28.109959376538143</v>
          </cell>
          <cell r="AQ105">
            <v>-60.828426762301291</v>
          </cell>
          <cell r="AR105">
            <v>71.761119232977677</v>
          </cell>
          <cell r="AS105">
            <v>28.109959376538143</v>
          </cell>
          <cell r="AT105">
            <v>-60.828426762301291</v>
          </cell>
          <cell r="AU105">
            <v>71.761119232977677</v>
          </cell>
          <cell r="AV105">
            <v>28.109959376538143</v>
          </cell>
          <cell r="AW105">
            <v>-60.828426762301291</v>
          </cell>
          <cell r="AX105">
            <v>69.76152940525003</v>
          </cell>
          <cell r="AY105">
            <v>26.41799875307629</v>
          </cell>
          <cell r="AZ105">
            <v>-62.130992570973994</v>
          </cell>
          <cell r="BA105">
            <v>70.71579519688251</v>
          </cell>
          <cell r="BB105">
            <v>34.57222352748154</v>
          </cell>
          <cell r="BC105">
            <v>-51.111030525460812</v>
          </cell>
          <cell r="BD105">
            <v>72.659533697702855</v>
          </cell>
          <cell r="BE105">
            <v>42.726448301886776</v>
          </cell>
          <cell r="BF105">
            <v>-41.196363192133198</v>
          </cell>
          <cell r="BG105">
            <v>72.659533697702855</v>
          </cell>
          <cell r="BH105">
            <v>42.726448301886776</v>
          </cell>
          <cell r="BI105">
            <v>-41.196363192133198</v>
          </cell>
          <cell r="BJ105">
            <v>72.659533697702855</v>
          </cell>
          <cell r="BK105">
            <v>42.726448301886776</v>
          </cell>
          <cell r="BL105">
            <v>-41.196363192133198</v>
          </cell>
          <cell r="BM105">
            <v>72.659533697702855</v>
          </cell>
          <cell r="BN105">
            <v>42.726448301886776</v>
          </cell>
          <cell r="BO105">
            <v>-41.196363192133198</v>
          </cell>
        </row>
        <row r="106">
          <cell r="B106">
            <v>101</v>
          </cell>
          <cell r="C106" t="str">
            <v>F/C stock</v>
          </cell>
          <cell r="D106" t="str">
            <v>KTON</v>
          </cell>
          <cell r="E106">
            <v>56.930132050000182</v>
          </cell>
          <cell r="F106">
            <v>69.528998000000001</v>
          </cell>
          <cell r="G106">
            <v>22.130400011956024</v>
          </cell>
          <cell r="H106">
            <v>45.730132050000165</v>
          </cell>
          <cell r="I106">
            <v>30.895759000000012</v>
          </cell>
          <cell r="J106">
            <v>-32.438946456092943</v>
          </cell>
          <cell r="K106">
            <v>34.530132050000162</v>
          </cell>
          <cell r="L106">
            <v>56.508035000000021</v>
          </cell>
          <cell r="M106">
            <v>63.648476403668298</v>
          </cell>
          <cell r="N106">
            <v>34.530132050000162</v>
          </cell>
          <cell r="O106">
            <v>56.508035000000021</v>
          </cell>
          <cell r="P106">
            <v>63.648476403668298</v>
          </cell>
          <cell r="Q106">
            <v>33.180132050000161</v>
          </cell>
          <cell r="R106">
            <v>44.794299000000031</v>
          </cell>
          <cell r="S106">
            <v>35.003377721638131</v>
          </cell>
          <cell r="T106">
            <v>31.830132050000167</v>
          </cell>
          <cell r="U106">
            <v>77.573139000000012</v>
          </cell>
          <cell r="V106">
            <v>143.70976180100266</v>
          </cell>
          <cell r="W106">
            <v>30.262345050000174</v>
          </cell>
          <cell r="X106">
            <v>152.55134000000004</v>
          </cell>
          <cell r="Y106">
            <v>404.0962283258321</v>
          </cell>
          <cell r="Z106">
            <v>30.262345050000174</v>
          </cell>
          <cell r="AA106">
            <v>152.55134000000004</v>
          </cell>
          <cell r="AB106">
            <v>404.0962283258321</v>
          </cell>
          <cell r="AC106">
            <v>30.262345050000174</v>
          </cell>
          <cell r="AD106">
            <v>152.55134000000004</v>
          </cell>
          <cell r="AE106">
            <v>404.0962283258321</v>
          </cell>
          <cell r="AF106">
            <v>29.356094050000163</v>
          </cell>
          <cell r="AG106">
            <v>125.954275</v>
          </cell>
          <cell r="AH106">
            <v>329.0566544223185</v>
          </cell>
          <cell r="AI106">
            <v>27.541094050000165</v>
          </cell>
          <cell r="AJ106">
            <v>73.476414000000005</v>
          </cell>
          <cell r="AK106">
            <v>166.78829049639575</v>
          </cell>
          <cell r="AL106">
            <v>27.541094050000165</v>
          </cell>
          <cell r="AM106">
            <v>73.476414000000005</v>
          </cell>
          <cell r="AN106">
            <v>166.78829049639575</v>
          </cell>
          <cell r="AO106">
            <v>35.591094050000166</v>
          </cell>
          <cell r="AP106">
            <v>112.70461135000001</v>
          </cell>
          <cell r="AQ106">
            <v>216.66520616552805</v>
          </cell>
          <cell r="AR106">
            <v>35.591094050000166</v>
          </cell>
          <cell r="AS106">
            <v>112.70461135000001</v>
          </cell>
          <cell r="AT106">
            <v>216.66520616552805</v>
          </cell>
          <cell r="AU106">
            <v>35.591094050000166</v>
          </cell>
          <cell r="AV106">
            <v>112.70461135000001</v>
          </cell>
          <cell r="AW106">
            <v>216.66520616552805</v>
          </cell>
          <cell r="AX106">
            <v>43.791094050000154</v>
          </cell>
          <cell r="AY106">
            <v>96.054611349999988</v>
          </cell>
          <cell r="AZ106">
            <v>119.34736601996279</v>
          </cell>
          <cell r="BA106">
            <v>51.991094050000143</v>
          </cell>
          <cell r="BB106">
            <v>79.404611349999982</v>
          </cell>
          <cell r="BC106">
            <v>52.727333019066883</v>
          </cell>
          <cell r="BD106">
            <v>60.191094050000132</v>
          </cell>
          <cell r="BE106">
            <v>59.702820349999975</v>
          </cell>
          <cell r="BF106">
            <v>-0.81120588968619323</v>
          </cell>
          <cell r="BG106">
            <v>60.191094050000132</v>
          </cell>
          <cell r="BH106">
            <v>59.702820349999975</v>
          </cell>
          <cell r="BI106">
            <v>-0.81120588968619323</v>
          </cell>
          <cell r="BJ106">
            <v>60.191094050000132</v>
          </cell>
          <cell r="BK106">
            <v>59.702820349999975</v>
          </cell>
          <cell r="BL106">
            <v>-0.81120588968619323</v>
          </cell>
          <cell r="BM106">
            <v>60.191094050000132</v>
          </cell>
          <cell r="BN106">
            <v>59.702820349999975</v>
          </cell>
          <cell r="BO106">
            <v>-0.81120588968619323</v>
          </cell>
        </row>
        <row r="107">
          <cell r="B107">
            <v>102</v>
          </cell>
          <cell r="C107" t="str">
            <v>Coal Barging</v>
          </cell>
          <cell r="D107" t="str">
            <v>KTON</v>
          </cell>
          <cell r="E107">
            <v>90</v>
          </cell>
          <cell r="F107">
            <v>136.74967200000003</v>
          </cell>
          <cell r="G107">
            <v>51.944080000000035</v>
          </cell>
          <cell r="H107">
            <v>90</v>
          </cell>
          <cell r="I107">
            <v>132.786956</v>
          </cell>
          <cell r="J107">
            <v>47.541062222222223</v>
          </cell>
          <cell r="K107">
            <v>90</v>
          </cell>
          <cell r="L107">
            <v>66.168309000000008</v>
          </cell>
          <cell r="M107">
            <v>-26.479656666666656</v>
          </cell>
          <cell r="N107">
            <v>270</v>
          </cell>
          <cell r="O107">
            <v>335.70493700000009</v>
          </cell>
          <cell r="P107">
            <v>24.335161851851883</v>
          </cell>
          <cell r="Q107">
            <v>90</v>
          </cell>
          <cell r="R107">
            <v>117.44098099999999</v>
          </cell>
          <cell r="S107">
            <v>30.489978888888881</v>
          </cell>
          <cell r="T107">
            <v>90</v>
          </cell>
          <cell r="U107">
            <v>28.843540000000001</v>
          </cell>
          <cell r="V107">
            <v>-67.951622222222213</v>
          </cell>
          <cell r="W107">
            <v>100</v>
          </cell>
          <cell r="X107">
            <v>54.102951999999995</v>
          </cell>
          <cell r="Y107">
            <v>-45.897048000000005</v>
          </cell>
          <cell r="Z107">
            <v>280</v>
          </cell>
          <cell r="AA107">
            <v>200.38747299999997</v>
          </cell>
          <cell r="AB107">
            <v>-28.433045357142866</v>
          </cell>
          <cell r="AC107">
            <v>550</v>
          </cell>
          <cell r="AD107">
            <v>536.09241000000009</v>
          </cell>
          <cell r="AE107">
            <v>-2.5286527272727115</v>
          </cell>
          <cell r="AF107">
            <v>110</v>
          </cell>
          <cell r="AG107">
            <v>115.41866399999999</v>
          </cell>
          <cell r="AH107">
            <v>4.926058181818175</v>
          </cell>
          <cell r="AI107">
            <v>110</v>
          </cell>
          <cell r="AJ107">
            <v>164.43713500000001</v>
          </cell>
          <cell r="AK107">
            <v>49.488304545454561</v>
          </cell>
          <cell r="AL107">
            <v>770</v>
          </cell>
          <cell r="AM107">
            <v>815.94820900000013</v>
          </cell>
          <cell r="AN107">
            <v>5.9672998701298878</v>
          </cell>
          <cell r="AO107">
            <v>110</v>
          </cell>
          <cell r="AP107">
            <v>96</v>
          </cell>
          <cell r="AQ107">
            <v>-12.727272727272727</v>
          </cell>
          <cell r="AR107">
            <v>880</v>
          </cell>
          <cell r="AS107">
            <v>911.94820900000013</v>
          </cell>
          <cell r="AT107">
            <v>3.6304782954545605</v>
          </cell>
          <cell r="AU107">
            <v>330</v>
          </cell>
          <cell r="AV107">
            <v>375.85579899999999</v>
          </cell>
          <cell r="AW107">
            <v>13.895696666666662</v>
          </cell>
          <cell r="AX107">
            <v>120</v>
          </cell>
          <cell r="AY107">
            <v>125</v>
          </cell>
          <cell r="AZ107">
            <v>4.1666666666666661</v>
          </cell>
          <cell r="BA107">
            <v>120</v>
          </cell>
          <cell r="BB107">
            <v>125</v>
          </cell>
          <cell r="BC107">
            <v>4.1666666666666661</v>
          </cell>
          <cell r="BD107">
            <v>120</v>
          </cell>
          <cell r="BE107">
            <v>128.05179100000001</v>
          </cell>
          <cell r="BF107">
            <v>6.7098258333333414</v>
          </cell>
          <cell r="BG107">
            <v>360</v>
          </cell>
          <cell r="BH107">
            <v>378.05179099999998</v>
          </cell>
          <cell r="BI107">
            <v>5.0143863888888838</v>
          </cell>
          <cell r="BJ107">
            <v>690</v>
          </cell>
          <cell r="BK107">
            <v>753.90759000000003</v>
          </cell>
          <cell r="BL107">
            <v>9.2619695652173952</v>
          </cell>
          <cell r="BM107">
            <v>1240</v>
          </cell>
          <cell r="BN107">
            <v>1290.0000000000002</v>
          </cell>
          <cell r="BO107">
            <v>4.0322580645161477</v>
          </cell>
        </row>
        <row r="108">
          <cell r="B108">
            <v>103</v>
          </cell>
          <cell r="C108" t="str">
            <v>Coal Sales</v>
          </cell>
          <cell r="D108" t="str">
            <v>KTON</v>
          </cell>
          <cell r="E108">
            <v>151.69999999999999</v>
          </cell>
          <cell r="F108">
            <v>151.338626</v>
          </cell>
          <cell r="G108">
            <v>-0.23821621621620548</v>
          </cell>
          <cell r="H108">
            <v>108.69999999999999</v>
          </cell>
          <cell r="I108">
            <v>147.20190099999999</v>
          </cell>
          <cell r="J108">
            <v>35.42033210671574</v>
          </cell>
          <cell r="K108">
            <v>87</v>
          </cell>
          <cell r="L108">
            <v>58.945129000000009</v>
          </cell>
          <cell r="M108">
            <v>-32.246978160919532</v>
          </cell>
          <cell r="N108">
            <v>347.4</v>
          </cell>
          <cell r="O108">
            <v>357.48565600000001</v>
          </cell>
          <cell r="P108">
            <v>2.9031824985607453</v>
          </cell>
          <cell r="Q108">
            <v>101</v>
          </cell>
          <cell r="R108">
            <v>110.21440800000002</v>
          </cell>
          <cell r="S108">
            <v>9.1231762376237828</v>
          </cell>
          <cell r="T108">
            <v>76.2</v>
          </cell>
          <cell r="U108">
            <v>36.090178000000002</v>
          </cell>
          <cell r="V108">
            <v>-52.637561679790025</v>
          </cell>
          <cell r="W108">
            <v>69</v>
          </cell>
          <cell r="X108">
            <v>61.307066999999996</v>
          </cell>
          <cell r="Y108">
            <v>-11.14917826086957</v>
          </cell>
          <cell r="Z108">
            <v>246.2</v>
          </cell>
          <cell r="AA108">
            <v>207.61165300000002</v>
          </cell>
          <cell r="AB108">
            <v>-15.673577173030045</v>
          </cell>
          <cell r="AC108">
            <v>593.59999999999991</v>
          </cell>
          <cell r="AD108">
            <v>565.097309</v>
          </cell>
          <cell r="AE108">
            <v>-4.8016662735848916</v>
          </cell>
          <cell r="AF108">
            <v>125.7</v>
          </cell>
          <cell r="AG108">
            <v>115.41912400000001</v>
          </cell>
          <cell r="AH108">
            <v>-8.1788989657915607</v>
          </cell>
          <cell r="AI108">
            <v>125.7</v>
          </cell>
          <cell r="AJ108">
            <v>164.43685600000001</v>
          </cell>
          <cell r="AK108">
            <v>30.816910103420845</v>
          </cell>
          <cell r="AL108">
            <v>845.00000000000011</v>
          </cell>
          <cell r="AM108">
            <v>844.95328900000004</v>
          </cell>
          <cell r="AN108">
            <v>-5.5279289940914789E-3</v>
          </cell>
          <cell r="AO108">
            <v>76.2</v>
          </cell>
          <cell r="AP108">
            <v>100</v>
          </cell>
          <cell r="AQ108">
            <v>31.233595800524927</v>
          </cell>
          <cell r="AR108">
            <v>921.20000000000016</v>
          </cell>
          <cell r="AS108">
            <v>944.95328900000004</v>
          </cell>
          <cell r="AT108">
            <v>2.5785159574467951</v>
          </cell>
          <cell r="AU108">
            <v>327.60000000000002</v>
          </cell>
          <cell r="AV108">
            <v>379.85598000000005</v>
          </cell>
          <cell r="AW108">
            <v>15.951153846153851</v>
          </cell>
          <cell r="AX108">
            <v>110.5</v>
          </cell>
          <cell r="AY108">
            <v>154</v>
          </cell>
          <cell r="AZ108">
            <v>39.366515837104075</v>
          </cell>
          <cell r="BA108">
            <v>125.7</v>
          </cell>
          <cell r="BB108">
            <v>93</v>
          </cell>
          <cell r="BC108">
            <v>-26.014319809069214</v>
          </cell>
          <cell r="BD108">
            <v>69.5</v>
          </cell>
          <cell r="BE108">
            <v>113.5</v>
          </cell>
          <cell r="BF108">
            <v>63.309352517985609</v>
          </cell>
          <cell r="BG108">
            <v>305.7</v>
          </cell>
          <cell r="BH108">
            <v>360.5</v>
          </cell>
          <cell r="BI108">
            <v>17.926071311743545</v>
          </cell>
          <cell r="BJ108">
            <v>633.29999999999995</v>
          </cell>
          <cell r="BK108">
            <v>740.35598000000005</v>
          </cell>
          <cell r="BL108">
            <v>16.90446549818413</v>
          </cell>
          <cell r="BM108">
            <v>1226.9000000000003</v>
          </cell>
          <cell r="BN108">
            <v>1305.453289</v>
          </cell>
          <cell r="BO108">
            <v>6.4025828510880842</v>
          </cell>
        </row>
      </sheetData>
      <sheetData sheetId="4"/>
      <sheetData sheetId="5"/>
      <sheetData sheetId="6"/>
      <sheetData sheetId="7">
        <row r="62">
          <cell r="C62">
            <v>14934.118472938797</v>
          </cell>
        </row>
      </sheetData>
      <sheetData sheetId="8">
        <row r="22">
          <cell r="D22">
            <v>47.777940999999998</v>
          </cell>
        </row>
      </sheetData>
      <sheetData sheetId="9">
        <row r="9">
          <cell r="C9">
            <v>4217.6266459999997</v>
          </cell>
        </row>
      </sheetData>
      <sheetData sheetId="10">
        <row r="27">
          <cell r="D27">
            <v>70.682000000000002</v>
          </cell>
        </row>
      </sheetData>
      <sheetData sheetId="11">
        <row r="11">
          <cell r="C11">
            <v>1318.45218</v>
          </cell>
        </row>
      </sheetData>
      <sheetData sheetId="12">
        <row r="7">
          <cell r="D7">
            <v>14.085800000000017</v>
          </cell>
        </row>
      </sheetData>
      <sheetData sheetId="13">
        <row r="36">
          <cell r="C36">
            <v>6991.1719829298618</v>
          </cell>
        </row>
      </sheetData>
      <sheetData sheetId="14">
        <row r="9">
          <cell r="D9">
            <v>640.07602606110004</v>
          </cell>
        </row>
      </sheetData>
      <sheetData sheetId="15">
        <row r="8">
          <cell r="C8">
            <v>875.00689000000011</v>
          </cell>
        </row>
      </sheetData>
      <sheetData sheetId="16">
        <row r="17">
          <cell r="D17">
            <v>61.496301000000003</v>
          </cell>
        </row>
      </sheetData>
      <sheetData sheetId="17">
        <row r="8">
          <cell r="C8">
            <v>636.83109899999999</v>
          </cell>
        </row>
      </sheetData>
      <sheetData sheetId="18">
        <row r="8">
          <cell r="D8">
            <v>16.5351</v>
          </cell>
        </row>
      </sheetData>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Tm Conso"/>
      <sheetName val="Action to follow"/>
      <sheetName val="IMM 2024"/>
      <sheetName val="TCM 2024"/>
      <sheetName val="NPR 2024"/>
      <sheetName val="BEK 2024"/>
      <sheetName val="JBG 2024"/>
      <sheetName val="GPK 2024"/>
      <sheetName val="TIS 2024"/>
    </sheetNames>
    <sheetDataSet>
      <sheetData sheetId="0" refreshError="1"/>
      <sheetData sheetId="1" refreshError="1"/>
      <sheetData sheetId="2"/>
      <sheetData sheetId="3">
        <row r="8">
          <cell r="P8" t="str">
            <v>Include Fine Coal 128 KT</v>
          </cell>
        </row>
      </sheetData>
      <sheetData sheetId="4"/>
      <sheetData sheetId="5">
        <row r="6">
          <cell r="K6">
            <v>200000</v>
          </cell>
        </row>
      </sheetData>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Belfry Parulian Pandiangan" id="{E03708D8-D426-4876-A392-AD678C32F68C}" userId="S::belfry_p@BANPUINDO.co.id::8467f499-1332-4ca7-a85a-a455841c5c9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4-02-29T06:19:42.41" personId="{E03708D8-D426-4876-A392-AD678C32F68C}" id="{F1A15159-597A-4F3A-AF4A-1BFC617514C3}">
    <text>Include Mud and Sliding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J7" dT="2023-06-14T10:34:48.30" personId="{E03708D8-D426-4876-A392-AD678C32F68C}" id="{AC48AB2D-A5B6-4363-9CA4-924BFE7A5CE6}">
    <text>Please fill number 1-5 as rating in orange column</text>
  </threadedComment>
  <threadedComment ref="M7" dT="2023-06-14T10:34:48.30" personId="{E03708D8-D426-4876-A392-AD678C32F68C}" id="{D5051301-EC0E-499C-B3DC-95F783AB2CBB}">
    <text>Please fill number 1-5 as rating in orange column</text>
  </threadedComment>
</ThreadedComments>
</file>

<file path=xl/threadedComments/threadedComment3.xml><?xml version="1.0" encoding="utf-8"?>
<ThreadedComments xmlns="http://schemas.microsoft.com/office/spreadsheetml/2018/threadedcomments" xmlns:x="http://schemas.openxmlformats.org/spreadsheetml/2006/main">
  <threadedComment ref="J7" dT="2023-06-14T10:34:48.30" personId="{E03708D8-D426-4876-A392-AD678C32F68C}" id="{2FC628D7-5559-4628-B62B-D0DC15868E69}">
    <text>Please fill number 1-5 as rating in orange column</text>
  </threadedComment>
</ThreadedComments>
</file>

<file path=xl/threadedComments/threadedComment4.xml><?xml version="1.0" encoding="utf-8"?>
<ThreadedComments xmlns="http://schemas.microsoft.com/office/spreadsheetml/2018/threadedcomments" xmlns:x="http://schemas.openxmlformats.org/spreadsheetml/2006/main">
  <threadedComment ref="J7" dT="2023-06-14T10:34:48.30" personId="{E03708D8-D426-4876-A392-AD678C32F68C}" id="{3389DA11-E8D6-4C74-99FF-685A951F6F96}">
    <text>Please fill number 1-5 as rating in orange column</text>
  </threadedComment>
</ThreadedComments>
</file>

<file path=xl/threadedComments/threadedComment5.xml><?xml version="1.0" encoding="utf-8"?>
<ThreadedComments xmlns="http://schemas.microsoft.com/office/spreadsheetml/2018/threadedcomments" xmlns:x="http://schemas.openxmlformats.org/spreadsheetml/2006/main">
  <threadedComment ref="J7" dT="2023-06-14T10:34:48.30" personId="{E03708D8-D426-4876-A392-AD678C32F68C}" id="{5CE9AD07-FD08-4228-8F86-81590BC7B5A3}">
    <text>Please fill number 1-5 as rating in orange column</text>
  </threadedComment>
</ThreadedComments>
</file>

<file path=xl/threadedComments/threadedComment6.xml><?xml version="1.0" encoding="utf-8"?>
<ThreadedComments xmlns="http://schemas.microsoft.com/office/spreadsheetml/2018/threadedcomments" xmlns:x="http://schemas.openxmlformats.org/spreadsheetml/2006/main">
  <threadedComment ref="J7" dT="2023-06-14T10:34:48.30" personId="{E03708D8-D426-4876-A392-AD678C32F68C}" id="{C086A12E-A4C6-4C08-87F2-E5261094F05A}">
    <text>Please fill number 1-5 as rating in orange column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B3:U12"/>
  <sheetViews>
    <sheetView showGridLines="0" zoomScale="78" zoomScaleNormal="78" workbookViewId="0">
      <selection activeCell="B12" sqref="B12"/>
    </sheetView>
  </sheetViews>
  <sheetFormatPr defaultColWidth="8.77734375" defaultRowHeight="14.4" x14ac:dyDescent="0.3"/>
  <cols>
    <col min="1" max="1" width="8.77734375" style="32"/>
    <col min="2" max="2" width="20.44140625" style="32" customWidth="1"/>
    <col min="3" max="3" width="12" style="32" bestFit="1" customWidth="1"/>
    <col min="4" max="5" width="12" style="32" customWidth="1"/>
    <col min="6" max="9" width="10.21875" style="32" customWidth="1"/>
    <col min="10" max="11" width="10.109375" style="32" customWidth="1"/>
    <col min="12" max="13" width="9.109375" style="32" customWidth="1"/>
    <col min="14" max="17" width="9.33203125" style="32" customWidth="1"/>
    <col min="18" max="20" width="9.6640625" style="32" customWidth="1"/>
    <col min="21" max="16384" width="8.77734375" style="32"/>
  </cols>
  <sheetData>
    <row r="3" spans="2:21" ht="28.95" customHeight="1" x14ac:dyDescent="0.3">
      <c r="B3" s="487" t="s">
        <v>59</v>
      </c>
      <c r="C3" s="487" t="s">
        <v>1</v>
      </c>
      <c r="D3" s="491" t="s">
        <v>15</v>
      </c>
      <c r="E3" s="492"/>
      <c r="F3" s="491" t="s">
        <v>42</v>
      </c>
      <c r="G3" s="492"/>
      <c r="H3" s="491" t="s">
        <v>46</v>
      </c>
      <c r="I3" s="492"/>
      <c r="J3" s="491" t="s">
        <v>49</v>
      </c>
      <c r="K3" s="492"/>
      <c r="L3" s="491" t="s">
        <v>50</v>
      </c>
      <c r="M3" s="492"/>
      <c r="N3" s="491" t="s">
        <v>56</v>
      </c>
      <c r="O3" s="492"/>
      <c r="P3" s="491" t="s">
        <v>57</v>
      </c>
      <c r="Q3" s="492"/>
      <c r="R3" s="489" t="s">
        <v>256</v>
      </c>
      <c r="S3" s="485" t="s">
        <v>60</v>
      </c>
      <c r="T3" s="486"/>
    </row>
    <row r="4" spans="2:21" x14ac:dyDescent="0.3">
      <c r="B4" s="488"/>
      <c r="C4" s="488"/>
      <c r="D4" s="72" t="s">
        <v>61</v>
      </c>
      <c r="E4" s="72" t="s">
        <v>521</v>
      </c>
      <c r="F4" s="72" t="s">
        <v>61</v>
      </c>
      <c r="G4" s="72" t="s">
        <v>521</v>
      </c>
      <c r="H4" s="72" t="s">
        <v>61</v>
      </c>
      <c r="I4" s="72" t="s">
        <v>521</v>
      </c>
      <c r="J4" s="72" t="s">
        <v>61</v>
      </c>
      <c r="K4" s="72" t="s">
        <v>521</v>
      </c>
      <c r="L4" s="72" t="s">
        <v>61</v>
      </c>
      <c r="M4" s="72" t="s">
        <v>521</v>
      </c>
      <c r="N4" s="72" t="s">
        <v>61</v>
      </c>
      <c r="O4" s="72" t="s">
        <v>521</v>
      </c>
      <c r="P4" s="72" t="s">
        <v>61</v>
      </c>
      <c r="Q4" s="72" t="s">
        <v>521</v>
      </c>
      <c r="R4" s="490"/>
      <c r="S4" s="72" t="s">
        <v>61</v>
      </c>
      <c r="T4" s="72" t="s">
        <v>521</v>
      </c>
    </row>
    <row r="5" spans="2:21" ht="16.95" customHeight="1" x14ac:dyDescent="0.3">
      <c r="B5" s="73" t="s">
        <v>51</v>
      </c>
      <c r="C5" s="171" t="s">
        <v>17</v>
      </c>
      <c r="D5" s="74">
        <v>78721.153742660506</v>
      </c>
      <c r="E5" s="74">
        <f>'IMM 2025'!O8</f>
        <v>94714.47819029224</v>
      </c>
      <c r="F5" s="75">
        <v>50840</v>
      </c>
      <c r="G5" s="75">
        <f>'TCM 2025'!O8</f>
        <v>51650</v>
      </c>
      <c r="H5" s="75">
        <v>90480</v>
      </c>
      <c r="I5" s="75">
        <f>'BEK 2025'!O8</f>
        <v>90950</v>
      </c>
      <c r="J5" s="75">
        <v>4423.8379999999997</v>
      </c>
      <c r="K5" s="75">
        <f>'JBG 2025'!O8</f>
        <v>5038.6080002984163</v>
      </c>
      <c r="L5" s="75">
        <v>8500</v>
      </c>
      <c r="M5" s="75">
        <f>'GPK 2025'!P7</f>
        <v>8500</v>
      </c>
      <c r="N5" s="75">
        <v>12308.953446373114</v>
      </c>
      <c r="O5" s="75">
        <f>'TIS 2025'!O8</f>
        <v>12700.68</v>
      </c>
      <c r="P5" s="75">
        <v>10587</v>
      </c>
      <c r="Q5" s="75">
        <f>'NPR 2025'!O8</f>
        <v>5683.5</v>
      </c>
      <c r="R5" s="75"/>
      <c r="S5" s="75">
        <f>SUM(D5,F5,H5,J5,L5,N5,P5)</f>
        <v>255860.94518903361</v>
      </c>
      <c r="T5" s="75">
        <f>SUM(E5,G5,I5,K5,M5,O5,Q5)</f>
        <v>269237.26619059069</v>
      </c>
      <c r="U5" s="76"/>
    </row>
    <row r="6" spans="2:21" ht="16.95" customHeight="1" x14ac:dyDescent="0.3">
      <c r="B6" s="73" t="s">
        <v>18</v>
      </c>
      <c r="C6" s="171" t="s">
        <v>19</v>
      </c>
      <c r="D6" s="74">
        <v>6000.0000001290018</v>
      </c>
      <c r="E6" s="74">
        <f>'IMM 2025'!O9</f>
        <v>7100.0000001494245</v>
      </c>
      <c r="F6" s="75">
        <v>3300.3869731644691</v>
      </c>
      <c r="G6" s="75">
        <f>'TCM 2025'!O9</f>
        <v>3300.3869731644691</v>
      </c>
      <c r="H6" s="75">
        <v>8008</v>
      </c>
      <c r="I6" s="75">
        <f>'BEK 2025'!O9</f>
        <v>8000</v>
      </c>
      <c r="J6" s="75">
        <v>316.83100000000002</v>
      </c>
      <c r="K6" s="75">
        <f>'JBG 2025'!O9</f>
        <v>448</v>
      </c>
      <c r="L6" s="75">
        <v>2100</v>
      </c>
      <c r="M6" s="75">
        <f>'GPK 2025'!P8</f>
        <v>2100</v>
      </c>
      <c r="N6" s="75">
        <v>666.98440821257168</v>
      </c>
      <c r="O6" s="75">
        <f>'TIS 2025'!O9</f>
        <v>606</v>
      </c>
      <c r="P6" s="75">
        <v>700</v>
      </c>
      <c r="Q6" s="75">
        <f>'NPR 2025'!O9</f>
        <v>450</v>
      </c>
      <c r="R6" s="75"/>
      <c r="S6" s="75">
        <f>SUM(D6,F6,H6,J6,L6,N6,P6)</f>
        <v>21092.202381506038</v>
      </c>
      <c r="T6" s="75">
        <f>SUM(E6,G6,I6,K6,M6,O6,Q6)</f>
        <v>22004.386973313893</v>
      </c>
      <c r="U6" s="76"/>
    </row>
    <row r="7" spans="2:21" ht="16.95" customHeight="1" x14ac:dyDescent="0.3">
      <c r="B7" s="73" t="s">
        <v>20</v>
      </c>
      <c r="C7" s="171" t="s">
        <v>19</v>
      </c>
      <c r="D7" s="74">
        <v>6127.5000001290018</v>
      </c>
      <c r="E7" s="74">
        <f>'IMM 2025'!O10</f>
        <v>7100.0000001494245</v>
      </c>
      <c r="F7" s="75">
        <v>3200</v>
      </c>
      <c r="G7" s="75">
        <f>'TCM 2025'!O10</f>
        <v>3230</v>
      </c>
      <c r="H7" s="75">
        <v>7950</v>
      </c>
      <c r="I7" s="75">
        <f>'BEK 2025'!O10</f>
        <v>8100</v>
      </c>
      <c r="J7" s="75">
        <v>304.00971456724051</v>
      </c>
      <c r="K7" s="75">
        <f>'JBG 2025'!O10</f>
        <v>433</v>
      </c>
      <c r="L7" s="75">
        <v>2050</v>
      </c>
      <c r="M7" s="75">
        <f>'GPK 2025'!P9</f>
        <v>2050</v>
      </c>
      <c r="N7" s="75">
        <v>625</v>
      </c>
      <c r="O7" s="75">
        <f>'TIS 2025'!O10</f>
        <v>590</v>
      </c>
      <c r="P7" s="75">
        <v>682.5</v>
      </c>
      <c r="Q7" s="75">
        <f>'NPR 2025'!O10</f>
        <v>300</v>
      </c>
      <c r="R7" s="75">
        <f>('EBP - 3rd Party Coal'!S36)/1000</f>
        <v>5501.8</v>
      </c>
      <c r="S7" s="75">
        <f>SUM(D7,F7,H7,J7,L7,N7,P7,R7)</f>
        <v>26440.809714696243</v>
      </c>
      <c r="T7" s="75">
        <f>SUM(E7,G7,I7,K7,M7,O7,Q7,R7)</f>
        <v>27304.800000149426</v>
      </c>
      <c r="U7" s="76"/>
    </row>
    <row r="8" spans="2:21" ht="16.95" customHeight="1" x14ac:dyDescent="0.3">
      <c r="B8" s="73" t="s">
        <v>21</v>
      </c>
      <c r="C8" s="171" t="s">
        <v>22</v>
      </c>
      <c r="D8" s="100">
        <v>13.120192290161329</v>
      </c>
      <c r="E8" s="100">
        <f>'IMM 2025'!O11</f>
        <v>13.340067350464635</v>
      </c>
      <c r="F8" s="77">
        <v>15.404254232422241</v>
      </c>
      <c r="G8" s="77">
        <f>'TCM 2025'!O11</f>
        <v>15.649679998123696</v>
      </c>
      <c r="H8" s="77">
        <v>11.2987012987013</v>
      </c>
      <c r="I8" s="77">
        <f>'BEK 2025'!O11</f>
        <v>11.36875</v>
      </c>
      <c r="J8" s="77">
        <v>13.962768794720212</v>
      </c>
      <c r="K8" s="77">
        <f>'JBG 2025'!O11</f>
        <v>11.246892857808964</v>
      </c>
      <c r="L8" s="77">
        <v>4.0476190476190474</v>
      </c>
      <c r="M8" s="77">
        <f>'GPK 2025'!P10</f>
        <v>4.0476190476190474</v>
      </c>
      <c r="N8" s="75">
        <v>18.454634463434385</v>
      </c>
      <c r="O8" s="75">
        <f>'TIS 2025'!O11</f>
        <v>20.958217821782178</v>
      </c>
      <c r="P8" s="77">
        <v>15.124285714285714</v>
      </c>
      <c r="Q8" s="77">
        <f>'NPR 2025'!O11</f>
        <v>12.63</v>
      </c>
      <c r="R8" s="77"/>
      <c r="S8" s="77">
        <f>S5/S6</f>
        <v>12.130594072688035</v>
      </c>
      <c r="T8" s="77">
        <f>T5/T6</f>
        <v>12.235617675562228</v>
      </c>
      <c r="U8" s="76"/>
    </row>
    <row r="9" spans="2:21" ht="16.95" customHeight="1" x14ac:dyDescent="0.3">
      <c r="B9" s="73" t="s">
        <v>23</v>
      </c>
      <c r="C9" s="171" t="s">
        <v>22</v>
      </c>
      <c r="D9" s="100">
        <v>12.847189513015618</v>
      </c>
      <c r="E9" s="100">
        <f>'IMM 2025'!O12</f>
        <v>13.340067350464635</v>
      </c>
      <c r="F9" s="77">
        <v>15.887499999999999</v>
      </c>
      <c r="G9" s="77">
        <f>'TCM 2025'!O12</f>
        <v>15.990712074303406</v>
      </c>
      <c r="H9" s="77">
        <v>11.381132075471697</v>
      </c>
      <c r="I9" s="77">
        <f>'BEK 2025'!O12</f>
        <v>11.228395061728396</v>
      </c>
      <c r="J9" s="77">
        <v>14.551633674921728</v>
      </c>
      <c r="K9" s="77">
        <f>'JBG 2025'!O12</f>
        <v>11.63650808383006</v>
      </c>
      <c r="L9" s="77">
        <v>4.1463414634146343</v>
      </c>
      <c r="M9" s="77">
        <f>'GPK 2025'!P11</f>
        <v>4.1463414634146343</v>
      </c>
      <c r="N9" s="75">
        <v>19.694325514196983</v>
      </c>
      <c r="O9" s="75">
        <f>'TIS 2025'!O12</f>
        <v>21.526576271186443</v>
      </c>
      <c r="P9" s="77">
        <v>15.512087912087912</v>
      </c>
      <c r="Q9" s="77">
        <f>'NPR 2025'!O12</f>
        <v>18.945</v>
      </c>
      <c r="R9" s="77"/>
      <c r="S9" s="77">
        <f>S5/S7</f>
        <v>9.6767439405163831</v>
      </c>
      <c r="T9" s="77">
        <f>T5/T7</f>
        <v>9.8604372194309171</v>
      </c>
      <c r="U9" s="76"/>
    </row>
    <row r="10" spans="2:21" hidden="1" x14ac:dyDescent="0.3">
      <c r="F10" s="78"/>
      <c r="G10" s="78"/>
      <c r="H10" s="79"/>
      <c r="I10" s="79"/>
      <c r="J10" s="79"/>
      <c r="K10" s="79"/>
      <c r="L10" s="79"/>
      <c r="M10" s="79"/>
      <c r="N10" s="78"/>
      <c r="O10" s="78"/>
      <c r="P10" s="79"/>
      <c r="Q10" s="79"/>
      <c r="R10" s="78"/>
      <c r="S10" s="78"/>
      <c r="T10" s="78"/>
    </row>
    <row r="12" spans="2:21" x14ac:dyDescent="0.3">
      <c r="B12" s="484" t="s">
        <v>631</v>
      </c>
    </row>
  </sheetData>
  <mergeCells count="11">
    <mergeCell ref="S3:T3"/>
    <mergeCell ref="B3:B4"/>
    <mergeCell ref="C3:C4"/>
    <mergeCell ref="R3:R4"/>
    <mergeCell ref="D3:E3"/>
    <mergeCell ref="F3:G3"/>
    <mergeCell ref="H3:I3"/>
    <mergeCell ref="J3:K3"/>
    <mergeCell ref="L3:M3"/>
    <mergeCell ref="N3:O3"/>
    <mergeCell ref="P3:Q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3"/>
  <sheetViews>
    <sheetView zoomScale="55" zoomScaleNormal="55" workbookViewId="0">
      <pane xSplit="2" ySplit="5" topLeftCell="C6" activePane="bottomRight" state="frozen"/>
      <selection activeCell="C22" sqref="C22"/>
      <selection pane="topRight" activeCell="C22" sqref="C22"/>
      <selection pane="bottomLeft" activeCell="C22" sqref="C22"/>
      <selection pane="bottomRight" activeCell="O14" sqref="O14"/>
    </sheetView>
  </sheetViews>
  <sheetFormatPr defaultColWidth="8.88671875" defaultRowHeight="13.2" x14ac:dyDescent="0.25"/>
  <cols>
    <col min="1" max="1" width="23.21875" style="2" customWidth="1"/>
    <col min="2" max="2" width="9.6640625" style="2" customWidth="1"/>
    <col min="3" max="15" width="11.77734375" style="2" customWidth="1"/>
    <col min="16" max="16" width="19.33203125" style="2" customWidth="1"/>
    <col min="17" max="17" width="22.21875" style="2" customWidth="1"/>
    <col min="18" max="16384" width="8.88671875" style="2"/>
  </cols>
  <sheetData>
    <row r="1" spans="1:17" ht="17.399999999999999" x14ac:dyDescent="0.3">
      <c r="A1" s="1" t="s">
        <v>601</v>
      </c>
      <c r="B1" s="1"/>
    </row>
    <row r="2" spans="1:17" ht="17.399999999999999" x14ac:dyDescent="0.3">
      <c r="A2" s="1"/>
      <c r="B2" s="1"/>
      <c r="C2" s="80"/>
      <c r="D2" s="80"/>
      <c r="E2" s="80"/>
      <c r="F2" s="80"/>
      <c r="G2" s="80"/>
      <c r="H2" s="80"/>
      <c r="I2" s="80"/>
      <c r="J2" s="80"/>
      <c r="K2" s="80"/>
      <c r="L2" s="80"/>
      <c r="M2" s="80"/>
      <c r="N2" s="80"/>
      <c r="O2" s="5"/>
    </row>
    <row r="3" spans="1:17" ht="13.05" customHeight="1" x14ac:dyDescent="0.25">
      <c r="C3" s="493">
        <v>2024</v>
      </c>
      <c r="D3" s="493"/>
      <c r="E3" s="493"/>
      <c r="F3" s="493"/>
      <c r="G3" s="493"/>
      <c r="H3" s="493"/>
      <c r="I3" s="493"/>
      <c r="J3" s="493"/>
      <c r="K3" s="493"/>
      <c r="L3" s="493"/>
      <c r="M3" s="493"/>
      <c r="N3" s="493"/>
      <c r="O3" s="493"/>
      <c r="P3" s="494" t="s">
        <v>519</v>
      </c>
      <c r="Q3" s="496" t="s">
        <v>520</v>
      </c>
    </row>
    <row r="4" spans="1:17" ht="13.2" customHeight="1" x14ac:dyDescent="0.25">
      <c r="A4" s="81" t="s">
        <v>0</v>
      </c>
      <c r="B4" s="81" t="s">
        <v>1</v>
      </c>
      <c r="C4" s="81" t="s">
        <v>2</v>
      </c>
      <c r="D4" s="81" t="s">
        <v>3</v>
      </c>
      <c r="E4" s="81" t="s">
        <v>4</v>
      </c>
      <c r="F4" s="81" t="s">
        <v>5</v>
      </c>
      <c r="G4" s="81" t="s">
        <v>6</v>
      </c>
      <c r="H4" s="81" t="s">
        <v>7</v>
      </c>
      <c r="I4" s="81" t="s">
        <v>8</v>
      </c>
      <c r="J4" s="81" t="s">
        <v>9</v>
      </c>
      <c r="K4" s="81" t="s">
        <v>10</v>
      </c>
      <c r="L4" s="81" t="s">
        <v>11</v>
      </c>
      <c r="M4" s="81" t="s">
        <v>12</v>
      </c>
      <c r="N4" s="81" t="s">
        <v>13</v>
      </c>
      <c r="O4" s="81" t="s">
        <v>14</v>
      </c>
      <c r="P4" s="495"/>
      <c r="Q4" s="497"/>
    </row>
    <row r="5" spans="1:17" x14ac:dyDescent="0.25">
      <c r="A5" s="82" t="s">
        <v>62</v>
      </c>
      <c r="B5" s="83"/>
      <c r="C5" s="83"/>
      <c r="D5" s="83"/>
      <c r="E5" s="83"/>
      <c r="F5" s="83"/>
      <c r="G5" s="83"/>
      <c r="H5" s="83"/>
      <c r="I5" s="83"/>
      <c r="J5" s="83"/>
      <c r="K5" s="83"/>
      <c r="L5" s="83"/>
      <c r="M5" s="83"/>
      <c r="N5" s="83"/>
      <c r="O5" s="84"/>
      <c r="P5" s="90">
        <f>((P12*O14)+(P18*O20)+(P24*O26)+(P30*O32)+(P36*O38)+(P42*O44)+(P48*O50))/O7</f>
        <v>70.958656903107752</v>
      </c>
      <c r="Q5" s="90"/>
    </row>
    <row r="6" spans="1:17" ht="14.4" x14ac:dyDescent="0.3">
      <c r="A6" s="10" t="s">
        <v>16</v>
      </c>
      <c r="B6" s="10" t="s">
        <v>17</v>
      </c>
      <c r="C6" s="11">
        <f>C13+C19+C25+C31+C37+C43+C49</f>
        <v>21524.955250948209</v>
      </c>
      <c r="D6" s="11">
        <f t="shared" ref="D6:N6" si="0">D13+D19+D25+D31+D37+D43+D49</f>
        <v>19829.6323415308</v>
      </c>
      <c r="E6" s="11">
        <f t="shared" si="0"/>
        <v>20321.082064594393</v>
      </c>
      <c r="F6" s="11">
        <f t="shared" si="0"/>
        <v>21703.339236839893</v>
      </c>
      <c r="G6" s="11">
        <f t="shared" si="0"/>
        <v>23064.604037607412</v>
      </c>
      <c r="H6" s="11">
        <f t="shared" si="0"/>
        <v>22648.128209736031</v>
      </c>
      <c r="I6" s="11">
        <f t="shared" si="0"/>
        <v>24797.032975964641</v>
      </c>
      <c r="J6" s="11">
        <f t="shared" si="0"/>
        <v>25292.544198473162</v>
      </c>
      <c r="K6" s="11">
        <f t="shared" si="0"/>
        <v>24083.069694602833</v>
      </c>
      <c r="L6" s="11">
        <f t="shared" si="0"/>
        <v>22938.451618165924</v>
      </c>
      <c r="M6" s="11">
        <f t="shared" si="0"/>
        <v>21313.300541217024</v>
      </c>
      <c r="N6" s="11">
        <f t="shared" si="0"/>
        <v>21721.126020910324</v>
      </c>
      <c r="O6" s="85">
        <f>SUM(C6:N6)</f>
        <v>269237.26619059063</v>
      </c>
      <c r="P6" s="10"/>
      <c r="Q6" s="10"/>
    </row>
    <row r="7" spans="1:17" ht="14.4" x14ac:dyDescent="0.3">
      <c r="A7" s="10" t="s">
        <v>18</v>
      </c>
      <c r="B7" s="10" t="s">
        <v>19</v>
      </c>
      <c r="C7" s="11">
        <f>C14+C20+C26+C32+C38+C44+C50</f>
        <v>1648.000000011556</v>
      </c>
      <c r="D7" s="11">
        <f t="shared" ref="D7:N7" si="1">D14+D20+D26+D32+D38+D44+D50</f>
        <v>1619.0000000114485</v>
      </c>
      <c r="E7" s="11">
        <f t="shared" si="1"/>
        <v>1676.500000011556</v>
      </c>
      <c r="F7" s="11">
        <f t="shared" si="1"/>
        <v>1589.0000000115563</v>
      </c>
      <c r="G7" s="11">
        <f t="shared" si="1"/>
        <v>1780.000000011556</v>
      </c>
      <c r="H7" s="11">
        <f t="shared" si="1"/>
        <v>1900.0000000115563</v>
      </c>
      <c r="I7" s="11">
        <f t="shared" si="1"/>
        <v>2010.5000000131149</v>
      </c>
      <c r="J7" s="11">
        <f t="shared" si="1"/>
        <v>2069.8869731779059</v>
      </c>
      <c r="K7" s="11">
        <f t="shared" si="1"/>
        <v>1993.5000000134373</v>
      </c>
      <c r="L7" s="11">
        <f t="shared" si="1"/>
        <v>1955.0000000134373</v>
      </c>
      <c r="M7" s="11">
        <f t="shared" si="1"/>
        <v>1865.5000000134373</v>
      </c>
      <c r="N7" s="11">
        <f t="shared" si="1"/>
        <v>1897.50000001333</v>
      </c>
      <c r="O7" s="85">
        <f t="shared" ref="O7:O8" si="2">SUM(C7:N7)</f>
        <v>22004.386973313893</v>
      </c>
      <c r="P7" s="10"/>
      <c r="Q7" s="10"/>
    </row>
    <row r="8" spans="1:17" ht="14.4" x14ac:dyDescent="0.3">
      <c r="A8" s="10" t="s">
        <v>20</v>
      </c>
      <c r="B8" s="10" t="s">
        <v>19</v>
      </c>
      <c r="C8" s="11">
        <f>C15+C21+C27+C33+C39+C45+C51</f>
        <v>1688.750000011556</v>
      </c>
      <c r="D8" s="11">
        <f t="shared" ref="D8:N8" si="3">D15+D21+D27+D33+D39+D45+D51</f>
        <v>1681.7500000114487</v>
      </c>
      <c r="E8" s="11">
        <f t="shared" si="3"/>
        <v>1729.750000011556</v>
      </c>
      <c r="F8" s="11">
        <f t="shared" si="3"/>
        <v>1678.7500000115563</v>
      </c>
      <c r="G8" s="11">
        <f t="shared" si="3"/>
        <v>1756.750000011556</v>
      </c>
      <c r="H8" s="11">
        <f t="shared" si="3"/>
        <v>1803.7500000115563</v>
      </c>
      <c r="I8" s="11">
        <f t="shared" si="3"/>
        <v>1890.7500000131149</v>
      </c>
      <c r="J8" s="11">
        <f t="shared" si="3"/>
        <v>1875.7500000134376</v>
      </c>
      <c r="K8" s="11">
        <f t="shared" si="3"/>
        <v>1872.7500000134373</v>
      </c>
      <c r="L8" s="11">
        <f t="shared" si="3"/>
        <v>1930.7500000134376</v>
      </c>
      <c r="M8" s="11">
        <f t="shared" si="3"/>
        <v>1943.7500000134373</v>
      </c>
      <c r="N8" s="11">
        <f t="shared" si="3"/>
        <v>1949.7500000133298</v>
      </c>
      <c r="O8" s="85">
        <f t="shared" si="2"/>
        <v>21803.000000149423</v>
      </c>
      <c r="P8" s="10"/>
      <c r="Q8" s="10"/>
    </row>
    <row r="9" spans="1:17" ht="14.4" x14ac:dyDescent="0.3">
      <c r="A9" s="10" t="s">
        <v>21</v>
      </c>
      <c r="B9" s="10" t="s">
        <v>22</v>
      </c>
      <c r="C9" s="12">
        <f>C6/C7</f>
        <v>13.061259254124559</v>
      </c>
      <c r="D9" s="12">
        <f t="shared" ref="D9:O9" si="4">D6/D7</f>
        <v>12.248074330692141</v>
      </c>
      <c r="E9" s="12">
        <f t="shared" si="4"/>
        <v>12.121134544857931</v>
      </c>
      <c r="F9" s="12">
        <f t="shared" si="4"/>
        <v>13.658489135734456</v>
      </c>
      <c r="G9" s="12">
        <f t="shared" si="4"/>
        <v>12.957642717672851</v>
      </c>
      <c r="H9" s="12">
        <f t="shared" si="4"/>
        <v>11.920067478735936</v>
      </c>
      <c r="I9" s="12">
        <f t="shared" si="4"/>
        <v>12.333764225716431</v>
      </c>
      <c r="J9" s="12">
        <f t="shared" si="4"/>
        <v>12.219287587303096</v>
      </c>
      <c r="K9" s="12">
        <f t="shared" si="4"/>
        <v>12.080797438896663</v>
      </c>
      <c r="L9" s="12">
        <f t="shared" si="4"/>
        <v>11.73322333401957</v>
      </c>
      <c r="M9" s="12">
        <f t="shared" si="4"/>
        <v>11.424980188187352</v>
      </c>
      <c r="N9" s="12">
        <f t="shared" si="4"/>
        <v>11.447233739529766</v>
      </c>
      <c r="O9" s="86">
        <f t="shared" si="4"/>
        <v>12.235617675562224</v>
      </c>
      <c r="P9" s="10"/>
      <c r="Q9" s="10"/>
    </row>
    <row r="10" spans="1:17" ht="14.4" x14ac:dyDescent="0.3">
      <c r="A10" s="10" t="s">
        <v>23</v>
      </c>
      <c r="B10" s="10" t="s">
        <v>22</v>
      </c>
      <c r="C10" s="12">
        <f>C6/C8</f>
        <v>12.746087491221859</v>
      </c>
      <c r="D10" s="12">
        <f t="shared" ref="D10:O10" si="5">D6/D8</f>
        <v>11.791070219352346</v>
      </c>
      <c r="E10" s="12">
        <f t="shared" si="5"/>
        <v>11.747987896781982</v>
      </c>
      <c r="F10" s="12">
        <f t="shared" si="5"/>
        <v>12.92827355871362</v>
      </c>
      <c r="G10" s="12">
        <f t="shared" si="5"/>
        <v>13.129132794908605</v>
      </c>
      <c r="H10" s="12">
        <f t="shared" si="5"/>
        <v>12.556134835532047</v>
      </c>
      <c r="I10" s="12">
        <f t="shared" si="5"/>
        <v>13.114918934704557</v>
      </c>
      <c r="J10" s="12">
        <f t="shared" si="5"/>
        <v>13.483963320427547</v>
      </c>
      <c r="K10" s="12">
        <f t="shared" si="5"/>
        <v>12.859735519652935</v>
      </c>
      <c r="L10" s="12">
        <f t="shared" si="5"/>
        <v>11.880591282147495</v>
      </c>
      <c r="M10" s="12">
        <f t="shared" si="5"/>
        <v>10.965042079006912</v>
      </c>
      <c r="N10" s="12">
        <f t="shared" si="5"/>
        <v>11.140467250038119</v>
      </c>
      <c r="O10" s="86">
        <f t="shared" si="5"/>
        <v>12.348633958113354</v>
      </c>
      <c r="P10" s="10"/>
      <c r="Q10" s="10"/>
    </row>
    <row r="12" spans="1:17" x14ac:dyDescent="0.25">
      <c r="A12" s="87" t="s">
        <v>15</v>
      </c>
      <c r="B12" s="88"/>
      <c r="C12" s="88"/>
      <c r="D12" s="88"/>
      <c r="E12" s="88"/>
      <c r="F12" s="88"/>
      <c r="G12" s="88"/>
      <c r="H12" s="88"/>
      <c r="I12" s="88"/>
      <c r="J12" s="88"/>
      <c r="K12" s="88"/>
      <c r="L12" s="88"/>
      <c r="M12" s="88"/>
      <c r="N12" s="88"/>
      <c r="O12" s="89"/>
      <c r="P12" s="474">
        <f>'IMM Confidence Level'!D2</f>
        <v>66.199999999999989</v>
      </c>
      <c r="Q12" s="90">
        <v>72.400000000000006</v>
      </c>
    </row>
    <row r="13" spans="1:17" ht="14.4" x14ac:dyDescent="0.3">
      <c r="A13" s="10" t="s">
        <v>16</v>
      </c>
      <c r="B13" s="10" t="s">
        <v>17</v>
      </c>
      <c r="C13" s="11">
        <f>'IMM 2025'!C8</f>
        <v>7619.4482509159834</v>
      </c>
      <c r="D13" s="11">
        <f>'IMM 2025'!D8</f>
        <v>7224.3023415320331</v>
      </c>
      <c r="E13" s="11">
        <f>'IMM 2025'!E8</f>
        <v>6870.0230645853526</v>
      </c>
      <c r="F13" s="11">
        <f>'IMM 2025'!F8</f>
        <v>7815.9147368066069</v>
      </c>
      <c r="G13" s="11">
        <f>'IMM 2025'!G8</f>
        <v>8233.4755375151999</v>
      </c>
      <c r="H13" s="11">
        <f>'IMM 2025'!H8</f>
        <v>7596.8792096389125</v>
      </c>
      <c r="I13" s="11">
        <f>'IMM 2025'!I8</f>
        <v>8769.1099760000016</v>
      </c>
      <c r="J13" s="11">
        <f>'IMM 2025'!J8</f>
        <v>8498.049198354307</v>
      </c>
      <c r="K13" s="11">
        <f>'IMM 2025'!K8</f>
        <v>8442.1756946414371</v>
      </c>
      <c r="L13" s="11">
        <f>'IMM 2025'!L8</f>
        <v>8242.1086181600003</v>
      </c>
      <c r="M13" s="11">
        <f>'IMM 2025'!M8</f>
        <v>7836.3005412799994</v>
      </c>
      <c r="N13" s="11">
        <f>'IMM 2025'!N8</f>
        <v>7566.6910208623995</v>
      </c>
      <c r="O13" s="91">
        <f>SUM(C13:N13)</f>
        <v>94714.47819029224</v>
      </c>
      <c r="P13" s="11">
        <f>'[66]IMM 2024'!P6</f>
        <v>0</v>
      </c>
      <c r="Q13" s="11"/>
    </row>
    <row r="14" spans="1:17" ht="14.4" x14ac:dyDescent="0.3">
      <c r="A14" s="10" t="s">
        <v>18</v>
      </c>
      <c r="B14" s="10" t="s">
        <v>19</v>
      </c>
      <c r="C14" s="11">
        <f>'IMM 2025'!C9</f>
        <v>550.00000001155615</v>
      </c>
      <c r="D14" s="11">
        <f>'IMM 2025'!D9</f>
        <v>545.00000001144861</v>
      </c>
      <c r="E14" s="11">
        <f>'IMM 2025'!E9</f>
        <v>550.00000001155615</v>
      </c>
      <c r="F14" s="11">
        <f>'IMM 2025'!F9</f>
        <v>550.00000001155627</v>
      </c>
      <c r="G14" s="11">
        <f>'IMM 2025'!G9</f>
        <v>550.00000001155615</v>
      </c>
      <c r="H14" s="11">
        <f>'IMM 2025'!H9</f>
        <v>550.00000001155627</v>
      </c>
      <c r="I14" s="11">
        <f>'IMM 2025'!I9</f>
        <v>622.50000001311491</v>
      </c>
      <c r="J14" s="11">
        <f>'IMM 2025'!J9</f>
        <v>637.50000001343744</v>
      </c>
      <c r="K14" s="11">
        <f>'IMM 2025'!K9</f>
        <v>637.50000001343744</v>
      </c>
      <c r="L14" s="11">
        <f>'IMM 2025'!L9</f>
        <v>637.50000001343744</v>
      </c>
      <c r="M14" s="11">
        <f>'IMM 2025'!M9</f>
        <v>637.50000001343744</v>
      </c>
      <c r="N14" s="11">
        <f>'IMM 2025'!N9</f>
        <v>632.5000000133299</v>
      </c>
      <c r="O14" s="91">
        <f t="shared" ref="O14:O15" si="6">SUM(C14:N14)</f>
        <v>7100.0000001494245</v>
      </c>
      <c r="P14" s="11">
        <f>'[66]IMM 2024'!P7</f>
        <v>0</v>
      </c>
      <c r="Q14" s="11"/>
    </row>
    <row r="15" spans="1:17" ht="14.4" x14ac:dyDescent="0.3">
      <c r="A15" s="10" t="s">
        <v>20</v>
      </c>
      <c r="B15" s="10" t="s">
        <v>19</v>
      </c>
      <c r="C15" s="11">
        <f>'IMM 2025'!C10</f>
        <v>541.75000001155615</v>
      </c>
      <c r="D15" s="11">
        <f>'IMM 2025'!D10</f>
        <v>536.75000001144861</v>
      </c>
      <c r="E15" s="11">
        <f>'IMM 2025'!E10</f>
        <v>541.75000001155615</v>
      </c>
      <c r="F15" s="11">
        <f>'IMM 2025'!F10</f>
        <v>551.75000001155627</v>
      </c>
      <c r="G15" s="11">
        <f>'IMM 2025'!G10</f>
        <v>551.75000001155615</v>
      </c>
      <c r="H15" s="11">
        <f>'IMM 2025'!H10</f>
        <v>551.75000001155627</v>
      </c>
      <c r="I15" s="11">
        <f>'IMM 2025'!I10</f>
        <v>635.75000001311491</v>
      </c>
      <c r="J15" s="11">
        <f>'IMM 2025'!J10</f>
        <v>637.75000001343756</v>
      </c>
      <c r="K15" s="11">
        <f>'IMM 2025'!K10</f>
        <v>637.75000001343744</v>
      </c>
      <c r="L15" s="11">
        <f>'IMM 2025'!L10</f>
        <v>637.75000001343756</v>
      </c>
      <c r="M15" s="11">
        <f>'IMM 2025'!M10</f>
        <v>637.75000001343733</v>
      </c>
      <c r="N15" s="11">
        <f>'IMM 2025'!N10</f>
        <v>637.75000001332978</v>
      </c>
      <c r="O15" s="91">
        <f t="shared" si="6"/>
        <v>7100.0000001494245</v>
      </c>
      <c r="P15" s="11" t="s">
        <v>207</v>
      </c>
      <c r="Q15" s="11"/>
    </row>
    <row r="16" spans="1:17" ht="14.4" x14ac:dyDescent="0.3">
      <c r="A16" s="10" t="s">
        <v>21</v>
      </c>
      <c r="B16" s="10" t="s">
        <v>22</v>
      </c>
      <c r="C16" s="12">
        <f>'IMM 2025'!C11</f>
        <v>13.853542274101617</v>
      </c>
      <c r="D16" s="12">
        <f>'IMM 2025'!D11</f>
        <v>13.255600626385826</v>
      </c>
      <c r="E16" s="12">
        <f>'IMM 2025'!E11</f>
        <v>12.490951026256374</v>
      </c>
      <c r="F16" s="12">
        <f>'IMM 2025'!F11</f>
        <v>14.210754066622515</v>
      </c>
      <c r="G16" s="12">
        <f>'IMM 2025'!G11</f>
        <v>14.969955522440372</v>
      </c>
      <c r="H16" s="12">
        <f>'IMM 2025'!H11</f>
        <v>13.812507653598711</v>
      </c>
      <c r="I16" s="12">
        <f>'IMM 2025'!I11</f>
        <v>14.086923655928118</v>
      </c>
      <c r="J16" s="12">
        <f>'IMM 2025'!J11</f>
        <v>13.330273252039502</v>
      </c>
      <c r="K16" s="12">
        <f>'IMM 2025'!K11</f>
        <v>13.242628540334886</v>
      </c>
      <c r="L16" s="12">
        <f>'IMM 2025'!L11</f>
        <v>12.928797832135325</v>
      </c>
      <c r="M16" s="12">
        <f>'IMM 2025'!M11</f>
        <v>12.292236142925212</v>
      </c>
      <c r="N16" s="12">
        <f>'IMM 2025'!N11</f>
        <v>11.963147858818864</v>
      </c>
      <c r="O16" s="92">
        <f t="shared" ref="O16" si="7">O13/O14</f>
        <v>13.340067350464635</v>
      </c>
      <c r="P16" s="11">
        <f>'[66]IMM 2024'!P9</f>
        <v>0</v>
      </c>
      <c r="Q16" s="11"/>
    </row>
    <row r="17" spans="1:17" ht="14.4" x14ac:dyDescent="0.3">
      <c r="A17" s="10" t="s">
        <v>23</v>
      </c>
      <c r="B17" s="10" t="s">
        <v>22</v>
      </c>
      <c r="C17" s="12">
        <f>'IMM 2025'!C12</f>
        <v>14.064509922941305</v>
      </c>
      <c r="D17" s="12">
        <f>'IMM 2025'!D12</f>
        <v>13.459342974155458</v>
      </c>
      <c r="E17" s="12">
        <f>'IMM 2025'!E12</f>
        <v>12.68116855457094</v>
      </c>
      <c r="F17" s="12">
        <f>'IMM 2025'!F12</f>
        <v>14.165681443847584</v>
      </c>
      <c r="G17" s="12">
        <f>'IMM 2025'!G12</f>
        <v>14.922474920421847</v>
      </c>
      <c r="H17" s="12">
        <f>'IMM 2025'!H12</f>
        <v>13.768698159455909</v>
      </c>
      <c r="I17" s="12">
        <f>'IMM 2025'!I12</f>
        <v>13.793330673722538</v>
      </c>
      <c r="J17" s="12">
        <f>'IMM 2025'!J12</f>
        <v>13.325047743120738</v>
      </c>
      <c r="K17" s="12">
        <f>'IMM 2025'!K12</f>
        <v>13.23743738841797</v>
      </c>
      <c r="L17" s="12">
        <f>'IMM 2025'!L12</f>
        <v>12.923729702840198</v>
      </c>
      <c r="M17" s="12">
        <f>'IMM 2025'!M12</f>
        <v>12.287417547808529</v>
      </c>
      <c r="N17" s="12">
        <f>'IMM 2025'!N12</f>
        <v>11.86466643779576</v>
      </c>
      <c r="O17" s="92">
        <f t="shared" ref="O17" si="8">O13/O15</f>
        <v>13.340067350464635</v>
      </c>
      <c r="P17" s="11">
        <f>'[66]IMM 2024'!P10</f>
        <v>0</v>
      </c>
      <c r="Q17" s="11"/>
    </row>
    <row r="18" spans="1:17" x14ac:dyDescent="0.25">
      <c r="A18" s="87" t="s">
        <v>42</v>
      </c>
      <c r="B18" s="88"/>
      <c r="C18" s="88"/>
      <c r="D18" s="88"/>
      <c r="E18" s="88"/>
      <c r="F18" s="88"/>
      <c r="G18" s="88"/>
      <c r="H18" s="88"/>
      <c r="I18" s="88"/>
      <c r="J18" s="88"/>
      <c r="K18" s="88"/>
      <c r="L18" s="88"/>
      <c r="M18" s="88"/>
      <c r="N18" s="88"/>
      <c r="O18" s="89"/>
      <c r="P18" s="90">
        <f>'TCM Confidence Level'!D2</f>
        <v>74.8</v>
      </c>
      <c r="Q18" s="90">
        <v>65.400000000000006</v>
      </c>
    </row>
    <row r="19" spans="1:17" ht="14.4" x14ac:dyDescent="0.3">
      <c r="A19" s="10" t="s">
        <v>16</v>
      </c>
      <c r="B19" s="10" t="s">
        <v>17</v>
      </c>
      <c r="C19" s="11">
        <f>'TCM 2025'!C8</f>
        <v>4195</v>
      </c>
      <c r="D19" s="11">
        <f>'TCM 2025'!D8</f>
        <v>4015</v>
      </c>
      <c r="E19" s="11">
        <f>'TCM 2025'!E8</f>
        <v>4020</v>
      </c>
      <c r="F19" s="11">
        <f>'TCM 2025'!F8</f>
        <v>4250</v>
      </c>
      <c r="G19" s="11">
        <f>'TCM 2025'!G8</f>
        <v>4410</v>
      </c>
      <c r="H19" s="11">
        <f>'TCM 2025'!H8</f>
        <v>4660</v>
      </c>
      <c r="I19" s="11">
        <f>'TCM 2025'!I8</f>
        <v>4720</v>
      </c>
      <c r="J19" s="11">
        <f>'TCM 2025'!J8</f>
        <v>5055</v>
      </c>
      <c r="K19" s="11">
        <f>'TCM 2025'!K8</f>
        <v>4740</v>
      </c>
      <c r="L19" s="11">
        <f>'TCM 2025'!L8</f>
        <v>3990</v>
      </c>
      <c r="M19" s="11">
        <f>'TCM 2025'!M8</f>
        <v>3805</v>
      </c>
      <c r="N19" s="11">
        <f>'TCM 2025'!N8</f>
        <v>3790</v>
      </c>
      <c r="O19" s="91">
        <f>SUM(C19:N19)</f>
        <v>51650</v>
      </c>
      <c r="P19" s="93"/>
      <c r="Q19" s="93"/>
    </row>
    <row r="20" spans="1:17" ht="14.4" x14ac:dyDescent="0.3">
      <c r="A20" s="10" t="s">
        <v>18</v>
      </c>
      <c r="B20" s="10" t="s">
        <v>19</v>
      </c>
      <c r="C20" s="11">
        <f>'TCM 2025'!C9</f>
        <v>200</v>
      </c>
      <c r="D20" s="11">
        <f>'TCM 2025'!D9</f>
        <v>215</v>
      </c>
      <c r="E20" s="11">
        <f>'TCM 2025'!E9</f>
        <v>217</v>
      </c>
      <c r="F20" s="11">
        <f>'TCM 2025'!F9</f>
        <v>255</v>
      </c>
      <c r="G20" s="11">
        <f>'TCM 2025'!G9</f>
        <v>285</v>
      </c>
      <c r="H20" s="11">
        <f>'TCM 2025'!H9</f>
        <v>315</v>
      </c>
      <c r="I20" s="11">
        <f>'TCM 2025'!I9</f>
        <v>310</v>
      </c>
      <c r="J20" s="11">
        <f>'TCM 2025'!J9</f>
        <v>335.38697316446883</v>
      </c>
      <c r="K20" s="11">
        <f>'TCM 2025'!K9</f>
        <v>307</v>
      </c>
      <c r="L20" s="11">
        <f>'TCM 2025'!L9</f>
        <v>300</v>
      </c>
      <c r="M20" s="11">
        <f>'TCM 2025'!M9</f>
        <v>281</v>
      </c>
      <c r="N20" s="11">
        <f>'TCM 2025'!N9</f>
        <v>280</v>
      </c>
      <c r="O20" s="91">
        <f t="shared" ref="O20:O21" si="9">SUM(C20:N20)</f>
        <v>3300.3869731644691</v>
      </c>
      <c r="P20" s="93"/>
      <c r="Q20" s="93"/>
    </row>
    <row r="21" spans="1:17" ht="14.4" x14ac:dyDescent="0.3">
      <c r="A21" s="10" t="s">
        <v>20</v>
      </c>
      <c r="B21" s="10" t="s">
        <v>19</v>
      </c>
      <c r="C21" s="11">
        <f>'TCM 2025'!C10</f>
        <v>217</v>
      </c>
      <c r="D21" s="11">
        <f>'TCM 2025'!D10</f>
        <v>235</v>
      </c>
      <c r="E21" s="11">
        <f>'TCM 2025'!E10</f>
        <v>258</v>
      </c>
      <c r="F21" s="11">
        <f>'TCM 2025'!F10</f>
        <v>257</v>
      </c>
      <c r="G21" s="11">
        <f>'TCM 2025'!G10</f>
        <v>290</v>
      </c>
      <c r="H21" s="11">
        <f>'TCM 2025'!H10</f>
        <v>305</v>
      </c>
      <c r="I21" s="11">
        <f>'TCM 2025'!I10</f>
        <v>315</v>
      </c>
      <c r="J21" s="11">
        <f>'TCM 2025'!J10</f>
        <v>320</v>
      </c>
      <c r="K21" s="11">
        <f>'TCM 2025'!K10</f>
        <v>285</v>
      </c>
      <c r="L21" s="11">
        <f>'TCM 2025'!L10</f>
        <v>253</v>
      </c>
      <c r="M21" s="11">
        <f>'TCM 2025'!M10</f>
        <v>242</v>
      </c>
      <c r="N21" s="11">
        <f>'TCM 2025'!N10</f>
        <v>253</v>
      </c>
      <c r="O21" s="91">
        <f t="shared" si="9"/>
        <v>3230</v>
      </c>
      <c r="P21" s="93"/>
      <c r="Q21" s="93"/>
    </row>
    <row r="22" spans="1:17" ht="14.4" x14ac:dyDescent="0.3">
      <c r="A22" s="10" t="s">
        <v>21</v>
      </c>
      <c r="B22" s="10" t="s">
        <v>22</v>
      </c>
      <c r="C22" s="12">
        <f>'TCM 2025'!C11</f>
        <v>20.975000000000001</v>
      </c>
      <c r="D22" s="12">
        <f>'TCM 2025'!D11</f>
        <v>18.674418604651162</v>
      </c>
      <c r="E22" s="12">
        <f>'TCM 2025'!E11</f>
        <v>18.525345622119815</v>
      </c>
      <c r="F22" s="12">
        <f>'TCM 2025'!F11</f>
        <v>16.666666666666668</v>
      </c>
      <c r="G22" s="12">
        <f>'TCM 2025'!G11</f>
        <v>15.473684210526315</v>
      </c>
      <c r="H22" s="12">
        <f>'TCM 2025'!H11</f>
        <v>14.793650793650794</v>
      </c>
      <c r="I22" s="12">
        <f>'TCM 2025'!I11</f>
        <v>15.225806451612904</v>
      </c>
      <c r="J22" s="12">
        <f>'TCM 2025'!J11</f>
        <v>15.072141748096765</v>
      </c>
      <c r="K22" s="12">
        <f>'TCM 2025'!K11</f>
        <v>15.439739413680782</v>
      </c>
      <c r="L22" s="12">
        <f>'TCM 2025'!L11</f>
        <v>13.3</v>
      </c>
      <c r="M22" s="12">
        <f>'TCM 2025'!M11</f>
        <v>13.540925266903914</v>
      </c>
      <c r="N22" s="12">
        <f>'TCM 2025'!N11</f>
        <v>13.535714285714286</v>
      </c>
      <c r="O22" s="92">
        <f t="shared" ref="O22" si="10">O19/O20</f>
        <v>15.649679998123696</v>
      </c>
      <c r="P22" s="93"/>
      <c r="Q22" s="93"/>
    </row>
    <row r="23" spans="1:17" ht="14.4" x14ac:dyDescent="0.3">
      <c r="A23" s="10" t="s">
        <v>23</v>
      </c>
      <c r="B23" s="10" t="s">
        <v>22</v>
      </c>
      <c r="C23" s="12">
        <f>'TCM 2025'!C12</f>
        <v>19.331797235023043</v>
      </c>
      <c r="D23" s="12">
        <f>'TCM 2025'!D12</f>
        <v>17.085106382978722</v>
      </c>
      <c r="E23" s="12">
        <f>'TCM 2025'!E12</f>
        <v>15.581395348837209</v>
      </c>
      <c r="F23" s="12">
        <f>'TCM 2025'!F12</f>
        <v>16.536964980544749</v>
      </c>
      <c r="G23" s="12">
        <f>'TCM 2025'!G12</f>
        <v>15.206896551724139</v>
      </c>
      <c r="H23" s="12">
        <f>'TCM 2025'!H12</f>
        <v>15.278688524590164</v>
      </c>
      <c r="I23" s="12">
        <f>'TCM 2025'!I12</f>
        <v>14.984126984126984</v>
      </c>
      <c r="J23" s="12">
        <f>'TCM 2025'!J12</f>
        <v>15.796875</v>
      </c>
      <c r="K23" s="12">
        <f>'TCM 2025'!K12</f>
        <v>16.631578947368421</v>
      </c>
      <c r="L23" s="12">
        <f>'TCM 2025'!L12</f>
        <v>15.770750988142293</v>
      </c>
      <c r="M23" s="12">
        <f>'TCM 2025'!M12</f>
        <v>15.723140495867769</v>
      </c>
      <c r="N23" s="12">
        <f>'TCM 2025'!N12</f>
        <v>14.980237154150197</v>
      </c>
      <c r="O23" s="92">
        <f t="shared" ref="O23" si="11">O19/O21</f>
        <v>15.990712074303406</v>
      </c>
      <c r="P23" s="93"/>
      <c r="Q23" s="93"/>
    </row>
    <row r="24" spans="1:17" x14ac:dyDescent="0.25">
      <c r="A24" s="87" t="s">
        <v>46</v>
      </c>
      <c r="B24" s="88"/>
      <c r="C24" s="88"/>
      <c r="D24" s="88"/>
      <c r="E24" s="88"/>
      <c r="F24" s="88"/>
      <c r="G24" s="88"/>
      <c r="H24" s="88"/>
      <c r="I24" s="88"/>
      <c r="J24" s="88"/>
      <c r="K24" s="88"/>
      <c r="L24" s="88"/>
      <c r="M24" s="88"/>
      <c r="N24" s="88"/>
      <c r="O24" s="89"/>
      <c r="P24" s="90">
        <f>'BEK Confidence Level'!D2</f>
        <v>74</v>
      </c>
      <c r="Q24" s="90">
        <v>71.599999999999994</v>
      </c>
    </row>
    <row r="25" spans="1:17" ht="14.4" x14ac:dyDescent="0.3">
      <c r="A25" s="10" t="s">
        <v>16</v>
      </c>
      <c r="B25" s="10" t="s">
        <v>17</v>
      </c>
      <c r="C25" s="11">
        <f>'BEK 2025'!C8</f>
        <v>7995</v>
      </c>
      <c r="D25" s="11">
        <f>'BEK 2025'!D8</f>
        <v>7084</v>
      </c>
      <c r="E25" s="11">
        <f>'BEK 2025'!E8</f>
        <v>7619</v>
      </c>
      <c r="F25" s="11">
        <f>'BEK 2025'!F8</f>
        <v>7232</v>
      </c>
      <c r="G25" s="11">
        <f>'BEK 2025'!G8</f>
        <v>7571</v>
      </c>
      <c r="H25" s="11">
        <f>'BEK 2025'!H8</f>
        <v>7592.9999999999991</v>
      </c>
      <c r="I25" s="11">
        <f>'BEK 2025'!I8</f>
        <v>8096.9999999999982</v>
      </c>
      <c r="J25" s="11">
        <f>'BEK 2025'!J8</f>
        <v>8330.0000000000018</v>
      </c>
      <c r="K25" s="11">
        <f>'BEK 2025'!K8</f>
        <v>7698</v>
      </c>
      <c r="L25" s="11">
        <f>'BEK 2025'!L8</f>
        <v>7481.9999999999991</v>
      </c>
      <c r="M25" s="11">
        <f>'BEK 2025'!M8</f>
        <v>6860</v>
      </c>
      <c r="N25" s="11">
        <f>'BEK 2025'!N8</f>
        <v>7389.0000000000009</v>
      </c>
      <c r="O25" s="91">
        <f>SUM(C25:N25)</f>
        <v>90950</v>
      </c>
      <c r="P25" s="94"/>
      <c r="Q25" s="94"/>
    </row>
    <row r="26" spans="1:17" ht="14.4" x14ac:dyDescent="0.3">
      <c r="A26" s="10" t="s">
        <v>18</v>
      </c>
      <c r="B26" s="10" t="s">
        <v>19</v>
      </c>
      <c r="C26" s="11">
        <f>'BEK 2025'!C9</f>
        <v>684</v>
      </c>
      <c r="D26" s="11">
        <f>'BEK 2025'!D9</f>
        <v>657.99999999999989</v>
      </c>
      <c r="E26" s="11">
        <f>'BEK 2025'!E9</f>
        <v>685.5</v>
      </c>
      <c r="F26" s="11">
        <f>'BEK 2025'!F9</f>
        <v>564</v>
      </c>
      <c r="G26" s="11">
        <f>'BEK 2025'!G9</f>
        <v>663</v>
      </c>
      <c r="H26" s="11">
        <f>'BEK 2025'!H9</f>
        <v>712</v>
      </c>
      <c r="I26" s="11">
        <f>'BEK 2025'!I9</f>
        <v>745</v>
      </c>
      <c r="J26" s="11">
        <f>'BEK 2025'!J9</f>
        <v>751.99999999999989</v>
      </c>
      <c r="K26" s="11">
        <f>'BEK 2025'!K9</f>
        <v>704</v>
      </c>
      <c r="L26" s="11">
        <f>'BEK 2025'!L9</f>
        <v>627.5</v>
      </c>
      <c r="M26" s="11">
        <f>'BEK 2025'!M9</f>
        <v>589</v>
      </c>
      <c r="N26" s="11">
        <f>'BEK 2025'!N9</f>
        <v>616</v>
      </c>
      <c r="O26" s="91">
        <f t="shared" ref="O26:O27" si="12">SUM(C26:N26)</f>
        <v>8000</v>
      </c>
      <c r="P26" s="94"/>
      <c r="Q26" s="94"/>
    </row>
    <row r="27" spans="1:17" ht="14.4" x14ac:dyDescent="0.3">
      <c r="A27" s="10" t="s">
        <v>20</v>
      </c>
      <c r="B27" s="10" t="s">
        <v>19</v>
      </c>
      <c r="C27" s="11">
        <f>'BEK 2025'!C10</f>
        <v>700</v>
      </c>
      <c r="D27" s="11">
        <f>'BEK 2025'!D10</f>
        <v>700</v>
      </c>
      <c r="E27" s="11">
        <f>'BEK 2025'!E10</f>
        <v>700</v>
      </c>
      <c r="F27" s="11">
        <f>'BEK 2025'!F10</f>
        <v>650</v>
      </c>
      <c r="G27" s="11">
        <f>'BEK 2025'!G10</f>
        <v>650</v>
      </c>
      <c r="H27" s="11">
        <f>'BEK 2025'!H10</f>
        <v>650</v>
      </c>
      <c r="I27" s="11">
        <f>'BEK 2025'!I10</f>
        <v>700</v>
      </c>
      <c r="J27" s="11">
        <f>'BEK 2025'!J10</f>
        <v>710</v>
      </c>
      <c r="K27" s="11">
        <f>'BEK 2025'!K10</f>
        <v>700</v>
      </c>
      <c r="L27" s="11">
        <f>'BEK 2025'!L10</f>
        <v>660</v>
      </c>
      <c r="M27" s="11">
        <f>'BEK 2025'!M10</f>
        <v>640</v>
      </c>
      <c r="N27" s="11">
        <f>'BEK 2025'!N10</f>
        <v>640</v>
      </c>
      <c r="O27" s="91">
        <f t="shared" si="12"/>
        <v>8100</v>
      </c>
      <c r="P27" s="94"/>
      <c r="Q27" s="94"/>
    </row>
    <row r="28" spans="1:17" ht="14.4" x14ac:dyDescent="0.3">
      <c r="A28" s="10" t="s">
        <v>21</v>
      </c>
      <c r="B28" s="10" t="s">
        <v>22</v>
      </c>
      <c r="C28" s="12">
        <f>'BEK 2025'!C11</f>
        <v>11.68859649122807</v>
      </c>
      <c r="D28" s="12">
        <f>'BEK 2025'!D11</f>
        <v>10.765957446808512</v>
      </c>
      <c r="E28" s="12">
        <f>'BEK 2025'!E11</f>
        <v>11.114514952589351</v>
      </c>
      <c r="F28" s="12">
        <f>'BEK 2025'!F11</f>
        <v>12.822695035460994</v>
      </c>
      <c r="G28" s="12">
        <f>'BEK 2025'!G11</f>
        <v>11.419306184012067</v>
      </c>
      <c r="H28" s="12">
        <f>'BEK 2025'!H11</f>
        <v>10.664325842696629</v>
      </c>
      <c r="I28" s="12">
        <f>'BEK 2025'!I11</f>
        <v>10.868456375838925</v>
      </c>
      <c r="J28" s="12">
        <f>'BEK 2025'!J11</f>
        <v>11.077127659574472</v>
      </c>
      <c r="K28" s="12">
        <f>'BEK 2025'!K11</f>
        <v>10.934659090909092</v>
      </c>
      <c r="L28" s="12">
        <f>'BEK 2025'!L11</f>
        <v>11.923505976095615</v>
      </c>
      <c r="M28" s="12">
        <f>'BEK 2025'!M11</f>
        <v>11.646859083191851</v>
      </c>
      <c r="N28" s="12">
        <f>'BEK 2025'!N11</f>
        <v>11.995129870129871</v>
      </c>
      <c r="O28" s="92">
        <f t="shared" ref="O28" si="13">O25/O26</f>
        <v>11.36875</v>
      </c>
      <c r="P28" s="94"/>
      <c r="Q28" s="94"/>
    </row>
    <row r="29" spans="1:17" ht="14.4" x14ac:dyDescent="0.3">
      <c r="A29" s="10" t="s">
        <v>23</v>
      </c>
      <c r="B29" s="10" t="s">
        <v>22</v>
      </c>
      <c r="C29" s="12">
        <f>'BEK 2025'!C12</f>
        <v>11.421428571428571</v>
      </c>
      <c r="D29" s="12">
        <f>'BEK 2025'!D12</f>
        <v>10.119999999999999</v>
      </c>
      <c r="E29" s="12">
        <f>'BEK 2025'!E12</f>
        <v>10.884285714285713</v>
      </c>
      <c r="F29" s="12">
        <f>'BEK 2025'!F12</f>
        <v>11.126153846153846</v>
      </c>
      <c r="G29" s="12">
        <f>'BEK 2025'!G12</f>
        <v>11.647692307692308</v>
      </c>
      <c r="H29" s="12">
        <f>'BEK 2025'!H12</f>
        <v>11.681538461538461</v>
      </c>
      <c r="I29" s="12">
        <f>'BEK 2025'!I12</f>
        <v>11.567142857142855</v>
      </c>
      <c r="J29" s="12">
        <f>'BEK 2025'!J12</f>
        <v>11.732394366197186</v>
      </c>
      <c r="K29" s="12">
        <f>'BEK 2025'!K12</f>
        <v>10.997142857142856</v>
      </c>
      <c r="L29" s="12">
        <f>'BEK 2025'!L12</f>
        <v>11.336363636363634</v>
      </c>
      <c r="M29" s="12">
        <f>'BEK 2025'!M12</f>
        <v>10.71875</v>
      </c>
      <c r="N29" s="12">
        <f>'BEK 2025'!N12</f>
        <v>11.545312500000001</v>
      </c>
      <c r="O29" s="92">
        <f t="shared" ref="O29" si="14">O25/O27</f>
        <v>11.228395061728396</v>
      </c>
      <c r="P29" s="94"/>
      <c r="Q29" s="94"/>
    </row>
    <row r="30" spans="1:17" x14ac:dyDescent="0.25">
      <c r="A30" s="87" t="s">
        <v>49</v>
      </c>
      <c r="B30" s="88"/>
      <c r="C30" s="88"/>
      <c r="D30" s="88"/>
      <c r="E30" s="88"/>
      <c r="F30" s="88"/>
      <c r="G30" s="88"/>
      <c r="H30" s="88"/>
      <c r="I30" s="88"/>
      <c r="J30" s="88"/>
      <c r="K30" s="88"/>
      <c r="L30" s="88"/>
      <c r="M30" s="88"/>
      <c r="N30" s="88"/>
      <c r="O30" s="89"/>
      <c r="P30" s="90">
        <f>'JBG Confidence Level'!D2</f>
        <v>69.400000000000006</v>
      </c>
      <c r="Q30" s="90">
        <v>73.400000000000006</v>
      </c>
    </row>
    <row r="31" spans="1:17" ht="14.4" x14ac:dyDescent="0.3">
      <c r="A31" s="10" t="s">
        <v>16</v>
      </c>
      <c r="B31" s="10" t="s">
        <v>17</v>
      </c>
      <c r="C31" s="11">
        <f>'JBG 2025'!C8</f>
        <v>103.00700003222835</v>
      </c>
      <c r="D31" s="11">
        <f>'JBG 2025'!D8</f>
        <v>93.069999998767926</v>
      </c>
      <c r="E31" s="11">
        <f>'JBG 2025'!E8</f>
        <v>98.05900000904235</v>
      </c>
      <c r="F31" s="11">
        <f>'JBG 2025'!F8</f>
        <v>280.62450003328621</v>
      </c>
      <c r="G31" s="11">
        <f>'JBG 2025'!G8</f>
        <v>579.37850009221097</v>
      </c>
      <c r="H31" s="11">
        <f>'JBG 2025'!H8</f>
        <v>448.88900009712</v>
      </c>
      <c r="I31" s="11">
        <f>'JBG 2025'!I8</f>
        <v>536.382999964639</v>
      </c>
      <c r="J31" s="11">
        <f>'JBG 2025'!J8</f>
        <v>575.345000118852</v>
      </c>
      <c r="K31" s="11">
        <f>'JBG 2025'!K8</f>
        <v>590.09399996139598</v>
      </c>
      <c r="L31" s="11">
        <f>'JBG 2025'!L8</f>
        <v>632.10300000592349</v>
      </c>
      <c r="M31" s="11">
        <f>'JBG 2025'!M8</f>
        <v>557.71999993702639</v>
      </c>
      <c r="N31" s="11">
        <f>'JBG 2025'!N8</f>
        <v>543.93500004792293</v>
      </c>
      <c r="O31" s="91">
        <f>SUM(C31:N31)</f>
        <v>5038.6080002984163</v>
      </c>
      <c r="P31" s="94"/>
      <c r="Q31" s="94"/>
    </row>
    <row r="32" spans="1:17" ht="14.4" x14ac:dyDescent="0.3">
      <c r="A32" s="10" t="s">
        <v>18</v>
      </c>
      <c r="B32" s="10" t="s">
        <v>19</v>
      </c>
      <c r="C32" s="11">
        <f>'JBG 2025'!C9</f>
        <v>0</v>
      </c>
      <c r="D32" s="11">
        <f>'JBG 2025'!D9</f>
        <v>0</v>
      </c>
      <c r="E32" s="11">
        <f>'JBG 2025'!E9</f>
        <v>0</v>
      </c>
      <c r="F32" s="11">
        <f>'JBG 2025'!F9</f>
        <v>0</v>
      </c>
      <c r="G32" s="11">
        <f>'JBG 2025'!G9</f>
        <v>20</v>
      </c>
      <c r="H32" s="11">
        <f>'JBG 2025'!H9</f>
        <v>37</v>
      </c>
      <c r="I32" s="11">
        <f>'JBG 2025'!I9</f>
        <v>51</v>
      </c>
      <c r="J32" s="11">
        <f>'JBG 2025'!J9</f>
        <v>60</v>
      </c>
      <c r="K32" s="11">
        <f>'JBG 2025'!K9</f>
        <v>70</v>
      </c>
      <c r="L32" s="11">
        <f>'JBG 2025'!L9</f>
        <v>75</v>
      </c>
      <c r="M32" s="11">
        <f>'JBG 2025'!M9</f>
        <v>68</v>
      </c>
      <c r="N32" s="11">
        <f>'JBG 2025'!N9</f>
        <v>67</v>
      </c>
      <c r="O32" s="91">
        <f t="shared" ref="O32:O33" si="15">SUM(C32:N32)</f>
        <v>448</v>
      </c>
      <c r="P32" s="94"/>
      <c r="Q32" s="94"/>
    </row>
    <row r="33" spans="1:17" ht="14.4" x14ac:dyDescent="0.3">
      <c r="A33" s="10" t="s">
        <v>20</v>
      </c>
      <c r="B33" s="10" t="s">
        <v>19</v>
      </c>
      <c r="C33" s="11">
        <f>'JBG 2025'!C10</f>
        <v>0</v>
      </c>
      <c r="D33" s="11">
        <f>'JBG 2025'!D10</f>
        <v>0</v>
      </c>
      <c r="E33" s="11">
        <f>'JBG 2025'!E10</f>
        <v>0</v>
      </c>
      <c r="F33" s="11">
        <f>'JBG 2025'!F10</f>
        <v>0</v>
      </c>
      <c r="G33" s="11">
        <f>'JBG 2025'!G10</f>
        <v>18</v>
      </c>
      <c r="H33" s="11">
        <f>'JBG 2025'!H10</f>
        <v>35</v>
      </c>
      <c r="I33" s="11">
        <f>'JBG 2025'!I10</f>
        <v>50</v>
      </c>
      <c r="J33" s="11">
        <f>'JBG 2025'!J10</f>
        <v>58</v>
      </c>
      <c r="K33" s="11">
        <f>'JBG 2025'!K10</f>
        <v>68</v>
      </c>
      <c r="L33" s="11">
        <f>'JBG 2025'!L10</f>
        <v>72</v>
      </c>
      <c r="M33" s="11">
        <f>'JBG 2025'!M10</f>
        <v>66</v>
      </c>
      <c r="N33" s="11">
        <f>'JBG 2025'!N10</f>
        <v>66</v>
      </c>
      <c r="O33" s="91">
        <f t="shared" si="15"/>
        <v>433</v>
      </c>
      <c r="P33" s="94"/>
      <c r="Q33" s="94"/>
    </row>
    <row r="34" spans="1:17" ht="14.4" x14ac:dyDescent="0.3">
      <c r="A34" s="10" t="s">
        <v>21</v>
      </c>
      <c r="B34" s="10" t="s">
        <v>22</v>
      </c>
      <c r="C34" s="12" t="e">
        <f>'JBG 2025'!C11</f>
        <v>#DIV/0!</v>
      </c>
      <c r="D34" s="12" t="e">
        <f>'JBG 2025'!D11</f>
        <v>#DIV/0!</v>
      </c>
      <c r="E34" s="12" t="e">
        <f>'JBG 2025'!E11</f>
        <v>#DIV/0!</v>
      </c>
      <c r="F34" s="12" t="e">
        <f>'JBG 2025'!F11</f>
        <v>#DIV/0!</v>
      </c>
      <c r="G34" s="12">
        <f>'JBG 2025'!G11</f>
        <v>28.968925004610547</v>
      </c>
      <c r="H34" s="12">
        <f>'JBG 2025'!H11</f>
        <v>12.132135137760001</v>
      </c>
      <c r="I34" s="12">
        <f>'JBG 2025'!I11</f>
        <v>10.517313724796843</v>
      </c>
      <c r="J34" s="12">
        <f>'JBG 2025'!J11</f>
        <v>9.5890833353142</v>
      </c>
      <c r="K34" s="12">
        <f>'JBG 2025'!K11</f>
        <v>8.4299142851628002</v>
      </c>
      <c r="L34" s="12">
        <f>'JBG 2025'!L11</f>
        <v>8.4280400000789797</v>
      </c>
      <c r="M34" s="12">
        <f>'JBG 2025'!M11</f>
        <v>8.2017647049562701</v>
      </c>
      <c r="N34" s="12">
        <f>'JBG 2025'!N11</f>
        <v>8.1184328365361633</v>
      </c>
      <c r="O34" s="92">
        <f t="shared" ref="O34" si="16">O31/O32</f>
        <v>11.246892857808964</v>
      </c>
      <c r="P34" s="94"/>
      <c r="Q34" s="94"/>
    </row>
    <row r="35" spans="1:17" ht="14.4" x14ac:dyDescent="0.3">
      <c r="A35" s="10" t="s">
        <v>23</v>
      </c>
      <c r="B35" s="10" t="s">
        <v>22</v>
      </c>
      <c r="C35" s="12" t="e">
        <f>'JBG 2025'!C12</f>
        <v>#DIV/0!</v>
      </c>
      <c r="D35" s="12" t="e">
        <f>'JBG 2025'!D12</f>
        <v>#DIV/0!</v>
      </c>
      <c r="E35" s="12" t="e">
        <f>'JBG 2025'!E12</f>
        <v>#DIV/0!</v>
      </c>
      <c r="F35" s="12" t="e">
        <f>'JBG 2025'!F12</f>
        <v>#DIV/0!</v>
      </c>
      <c r="G35" s="12">
        <f>'JBG 2025'!G12</f>
        <v>32.187694449567275</v>
      </c>
      <c r="H35" s="12">
        <f>'JBG 2025'!H12</f>
        <v>12.825400002774858</v>
      </c>
      <c r="I35" s="12">
        <f>'JBG 2025'!I12</f>
        <v>10.727659999292779</v>
      </c>
      <c r="J35" s="12">
        <f>'JBG 2025'!J12</f>
        <v>9.9197413813595166</v>
      </c>
      <c r="K35" s="12">
        <f>'JBG 2025'!K12</f>
        <v>8.6778529406087639</v>
      </c>
      <c r="L35" s="12">
        <f>'JBG 2025'!L12</f>
        <v>8.7792083334156032</v>
      </c>
      <c r="M35" s="12">
        <f>'JBG 2025'!M12</f>
        <v>8.4503030293488841</v>
      </c>
      <c r="N35" s="12">
        <f>'JBG 2025'!N12</f>
        <v>8.2414393946654982</v>
      </c>
      <c r="O35" s="92">
        <f t="shared" ref="O35" si="17">O31/O33</f>
        <v>11.63650808383006</v>
      </c>
      <c r="P35" s="94"/>
      <c r="Q35" s="94"/>
    </row>
    <row r="36" spans="1:17" x14ac:dyDescent="0.25">
      <c r="A36" s="87" t="s">
        <v>50</v>
      </c>
      <c r="B36" s="88"/>
      <c r="C36" s="88"/>
      <c r="D36" s="88"/>
      <c r="E36" s="88"/>
      <c r="F36" s="88"/>
      <c r="G36" s="88"/>
      <c r="H36" s="88"/>
      <c r="I36" s="88"/>
      <c r="J36" s="88"/>
      <c r="K36" s="88"/>
      <c r="L36" s="88"/>
      <c r="M36" s="88"/>
      <c r="N36" s="88"/>
      <c r="O36" s="89"/>
      <c r="P36" s="90" cm="1">
        <f t="array" ref="P36:Q36">'GPK Confidence Level'!M4:N4</f>
        <v>70</v>
      </c>
      <c r="Q36" s="90">
        <v>0</v>
      </c>
    </row>
    <row r="37" spans="1:17" ht="14.4" x14ac:dyDescent="0.3">
      <c r="A37" s="10" t="s">
        <v>16</v>
      </c>
      <c r="B37" s="10" t="s">
        <v>17</v>
      </c>
      <c r="C37" s="11">
        <f>'GPK 2025'!D7</f>
        <v>630</v>
      </c>
      <c r="D37" s="11">
        <f>'GPK 2025'!E7</f>
        <v>580</v>
      </c>
      <c r="E37" s="11">
        <f>'GPK 2025'!F7</f>
        <v>630</v>
      </c>
      <c r="F37" s="11">
        <f>'GPK 2025'!G7</f>
        <v>610</v>
      </c>
      <c r="G37" s="11">
        <f>'GPK 2025'!H7</f>
        <v>700</v>
      </c>
      <c r="H37" s="11">
        <f>'GPK 2025'!I7</f>
        <v>675</v>
      </c>
      <c r="I37" s="11">
        <f>'GPK 2025'!J7</f>
        <v>745</v>
      </c>
      <c r="J37" s="11">
        <f>'GPK 2025'!K7</f>
        <v>790</v>
      </c>
      <c r="K37" s="11">
        <f>'GPK 2025'!L7</f>
        <v>785</v>
      </c>
      <c r="L37" s="11">
        <f>'GPK 2025'!M7</f>
        <v>880</v>
      </c>
      <c r="M37" s="11">
        <f>'GPK 2025'!N7</f>
        <v>705</v>
      </c>
      <c r="N37" s="11">
        <f>'GPK 2025'!O7</f>
        <v>770</v>
      </c>
      <c r="O37" s="91">
        <f>SUM(C37:N37)</f>
        <v>8500</v>
      </c>
      <c r="P37" s="10"/>
      <c r="Q37" s="10"/>
    </row>
    <row r="38" spans="1:17" ht="14.4" x14ac:dyDescent="0.3">
      <c r="A38" s="10" t="s">
        <v>18</v>
      </c>
      <c r="B38" s="10" t="s">
        <v>19</v>
      </c>
      <c r="C38" s="11">
        <f>'GPK 2025'!D8</f>
        <v>184</v>
      </c>
      <c r="D38" s="11">
        <f>'GPK 2025'!E8</f>
        <v>166</v>
      </c>
      <c r="E38" s="11">
        <f>'GPK 2025'!F8</f>
        <v>182</v>
      </c>
      <c r="F38" s="11">
        <f>'GPK 2025'!G8</f>
        <v>175</v>
      </c>
      <c r="G38" s="11">
        <f>'GPK 2025'!H8</f>
        <v>180</v>
      </c>
      <c r="H38" s="11">
        <f>'GPK 2025'!I8</f>
        <v>175</v>
      </c>
      <c r="I38" s="11">
        <f>'GPK 2025'!J8</f>
        <v>160</v>
      </c>
      <c r="J38" s="11">
        <f>'GPK 2025'!K8</f>
        <v>160</v>
      </c>
      <c r="K38" s="11">
        <f>'GPK 2025'!L8</f>
        <v>160</v>
      </c>
      <c r="L38" s="11">
        <f>'GPK 2025'!M8</f>
        <v>196</v>
      </c>
      <c r="M38" s="11">
        <f>'GPK 2025'!N8</f>
        <v>175</v>
      </c>
      <c r="N38" s="11">
        <f>'GPK 2025'!O8</f>
        <v>187</v>
      </c>
      <c r="O38" s="91">
        <f t="shared" ref="O38:O39" si="18">SUM(C38:N38)</f>
        <v>2100</v>
      </c>
      <c r="P38" s="10"/>
      <c r="Q38" s="10"/>
    </row>
    <row r="39" spans="1:17" ht="14.4" x14ac:dyDescent="0.3">
      <c r="A39" s="10" t="s">
        <v>20</v>
      </c>
      <c r="B39" s="10" t="s">
        <v>19</v>
      </c>
      <c r="C39" s="11">
        <f>'GPK 2025'!D9</f>
        <v>200</v>
      </c>
      <c r="D39" s="11">
        <f>'GPK 2025'!E9</f>
        <v>180</v>
      </c>
      <c r="E39" s="11">
        <f>'GPK 2025'!F9</f>
        <v>190</v>
      </c>
      <c r="F39" s="11">
        <f>'GPK 2025'!G9</f>
        <v>175</v>
      </c>
      <c r="G39" s="11">
        <f>'GPK 2025'!H9</f>
        <v>180</v>
      </c>
      <c r="H39" s="11">
        <f>'GPK 2025'!I9</f>
        <v>175</v>
      </c>
      <c r="I39" s="11">
        <f>'GPK 2025'!J9</f>
        <v>90</v>
      </c>
      <c r="J39" s="11">
        <f>'GPK 2025'!K9</f>
        <v>50</v>
      </c>
      <c r="K39" s="11">
        <f>'GPK 2025'!L9</f>
        <v>90</v>
      </c>
      <c r="L39" s="11">
        <f>'GPK 2025'!M9</f>
        <v>210</v>
      </c>
      <c r="M39" s="11">
        <f>'GPK 2025'!N9</f>
        <v>260</v>
      </c>
      <c r="N39" s="11">
        <f>'GPK 2025'!O9</f>
        <v>250</v>
      </c>
      <c r="O39" s="91">
        <f t="shared" si="18"/>
        <v>2050</v>
      </c>
      <c r="P39" s="10"/>
      <c r="Q39" s="10"/>
    </row>
    <row r="40" spans="1:17" ht="14.4" x14ac:dyDescent="0.3">
      <c r="A40" s="10" t="s">
        <v>21</v>
      </c>
      <c r="B40" s="10" t="s">
        <v>22</v>
      </c>
      <c r="C40" s="12">
        <f>'GPK 2025'!D10</f>
        <v>3.4239130434782608</v>
      </c>
      <c r="D40" s="12">
        <f>'GPK 2025'!E10</f>
        <v>3.4939759036144578</v>
      </c>
      <c r="E40" s="12">
        <f>'GPK 2025'!F10</f>
        <v>3.4615384615384617</v>
      </c>
      <c r="F40" s="12">
        <f>'GPK 2025'!G10</f>
        <v>3.4857142857142858</v>
      </c>
      <c r="G40" s="12">
        <f>'GPK 2025'!H10</f>
        <v>3.8888888888888888</v>
      </c>
      <c r="H40" s="12">
        <f>'GPK 2025'!I10</f>
        <v>3.8571428571428572</v>
      </c>
      <c r="I40" s="12">
        <f>'GPK 2025'!J10</f>
        <v>4.65625</v>
      </c>
      <c r="J40" s="12">
        <f>'GPK 2025'!K10</f>
        <v>4.9375</v>
      </c>
      <c r="K40" s="12">
        <f>'GPK 2025'!L10</f>
        <v>4.90625</v>
      </c>
      <c r="L40" s="12">
        <f>'GPK 2025'!M10</f>
        <v>4.4897959183673466</v>
      </c>
      <c r="M40" s="12">
        <f>'GPK 2025'!N10</f>
        <v>4.0285714285714285</v>
      </c>
      <c r="N40" s="12">
        <f>'GPK 2025'!O10</f>
        <v>4.117647058823529</v>
      </c>
      <c r="O40" s="92">
        <f t="shared" ref="O40" si="19">O37/O38</f>
        <v>4.0476190476190474</v>
      </c>
      <c r="P40" s="10"/>
      <c r="Q40" s="10"/>
    </row>
    <row r="41" spans="1:17" ht="14.4" x14ac:dyDescent="0.3">
      <c r="A41" s="10" t="s">
        <v>23</v>
      </c>
      <c r="B41" s="10" t="s">
        <v>22</v>
      </c>
      <c r="C41" s="12">
        <f>'GPK 2025'!D11</f>
        <v>3.15</v>
      </c>
      <c r="D41" s="12">
        <f>'GPK 2025'!E11</f>
        <v>3.2222222222222223</v>
      </c>
      <c r="E41" s="12">
        <f>'GPK 2025'!F11</f>
        <v>3.3157894736842106</v>
      </c>
      <c r="F41" s="12">
        <f>'GPK 2025'!G11</f>
        <v>3.4857142857142858</v>
      </c>
      <c r="G41" s="12">
        <f>'GPK 2025'!H11</f>
        <v>3.8888888888888888</v>
      </c>
      <c r="H41" s="12">
        <f>'GPK 2025'!I11</f>
        <v>3.8571428571428572</v>
      </c>
      <c r="I41" s="12">
        <f>'GPK 2025'!J11</f>
        <v>8.2777777777777786</v>
      </c>
      <c r="J41" s="12">
        <f>'GPK 2025'!K11</f>
        <v>15.8</v>
      </c>
      <c r="K41" s="12">
        <f>'GPK 2025'!L11</f>
        <v>8.7222222222222214</v>
      </c>
      <c r="L41" s="12">
        <f>'GPK 2025'!M11</f>
        <v>4.1904761904761907</v>
      </c>
      <c r="M41" s="12">
        <f>'GPK 2025'!N11</f>
        <v>2.7115384615384617</v>
      </c>
      <c r="N41" s="12">
        <f>'GPK 2025'!O11</f>
        <v>3.08</v>
      </c>
      <c r="O41" s="92">
        <f t="shared" ref="O41" si="20">O37/O39</f>
        <v>4.1463414634146343</v>
      </c>
      <c r="P41" s="10"/>
      <c r="Q41" s="10"/>
    </row>
    <row r="42" spans="1:17" x14ac:dyDescent="0.25">
      <c r="A42" s="87" t="s">
        <v>56</v>
      </c>
      <c r="B42" s="88"/>
      <c r="C42" s="88"/>
      <c r="D42" s="88"/>
      <c r="E42" s="88"/>
      <c r="F42" s="88"/>
      <c r="G42" s="88"/>
      <c r="H42" s="88"/>
      <c r="I42" s="88"/>
      <c r="J42" s="88"/>
      <c r="K42" s="88"/>
      <c r="L42" s="88"/>
      <c r="M42" s="88"/>
      <c r="N42" s="88"/>
      <c r="O42" s="89"/>
      <c r="P42" s="90">
        <f>'TIS Confidence Level'!D3</f>
        <v>68.599999999999994</v>
      </c>
      <c r="Q42" s="90">
        <v>51.2</v>
      </c>
    </row>
    <row r="43" spans="1:17" ht="14.4" x14ac:dyDescent="0.3">
      <c r="A43" s="10" t="s">
        <v>16</v>
      </c>
      <c r="B43" s="10" t="s">
        <v>17</v>
      </c>
      <c r="C43" s="11">
        <f>'TIS 2025'!C8</f>
        <v>982.5</v>
      </c>
      <c r="D43" s="11">
        <f>'TIS 2025'!D8</f>
        <v>833.26</v>
      </c>
      <c r="E43" s="11">
        <f>'TIS 2025'!E8</f>
        <v>955</v>
      </c>
      <c r="F43" s="11">
        <f>'TIS 2025'!F8</f>
        <v>979.8</v>
      </c>
      <c r="G43" s="11">
        <f>'TIS 2025'!G8</f>
        <v>1028.75</v>
      </c>
      <c r="H43" s="11">
        <f>'TIS 2025'!H8</f>
        <v>1131.3599999999999</v>
      </c>
      <c r="I43" s="11">
        <f>'TIS 2025'!I8</f>
        <v>1343.5400000000002</v>
      </c>
      <c r="J43" s="11">
        <f>'TIS 2025'!J8</f>
        <v>1450.1499999999999</v>
      </c>
      <c r="K43" s="11">
        <f>'TIS 2025'!K8</f>
        <v>1249.8</v>
      </c>
      <c r="L43" s="11">
        <f>'TIS 2025'!L8</f>
        <v>960.24</v>
      </c>
      <c r="M43" s="11">
        <f>'TIS 2025'!M8</f>
        <v>867.28</v>
      </c>
      <c r="N43" s="11">
        <f>'TIS 2025'!N8</f>
        <v>919</v>
      </c>
      <c r="O43" s="91">
        <f>SUM(C43:N43)</f>
        <v>12700.68</v>
      </c>
      <c r="P43" s="10"/>
      <c r="Q43" s="10"/>
    </row>
    <row r="44" spans="1:17" ht="14.4" x14ac:dyDescent="0.3">
      <c r="A44" s="10" t="s">
        <v>18</v>
      </c>
      <c r="B44" s="10" t="s">
        <v>19</v>
      </c>
      <c r="C44" s="11">
        <f>'TIS 2025'!C9</f>
        <v>30</v>
      </c>
      <c r="D44" s="11">
        <f>'TIS 2025'!D9</f>
        <v>35</v>
      </c>
      <c r="E44" s="11">
        <f>'TIS 2025'!E9</f>
        <v>42</v>
      </c>
      <c r="F44" s="11">
        <f>'TIS 2025'!F9</f>
        <v>45</v>
      </c>
      <c r="G44" s="11">
        <f>'TIS 2025'!G9</f>
        <v>57</v>
      </c>
      <c r="H44" s="11">
        <f>'TIS 2025'!H9</f>
        <v>56</v>
      </c>
      <c r="I44" s="11">
        <f>'TIS 2025'!I9</f>
        <v>62</v>
      </c>
      <c r="J44" s="11">
        <f>'TIS 2025'!J9</f>
        <v>65</v>
      </c>
      <c r="K44" s="11">
        <f>'TIS 2025'!K9</f>
        <v>60</v>
      </c>
      <c r="L44" s="11">
        <f>'TIS 2025'!L9</f>
        <v>54</v>
      </c>
      <c r="M44" s="11">
        <f>'TIS 2025'!M9</f>
        <v>50</v>
      </c>
      <c r="N44" s="11">
        <f>'TIS 2025'!N9</f>
        <v>50</v>
      </c>
      <c r="O44" s="91">
        <f t="shared" ref="O44:O45" si="21">SUM(C44:N44)</f>
        <v>606</v>
      </c>
      <c r="P44" s="10"/>
      <c r="Q44" s="10"/>
    </row>
    <row r="45" spans="1:17" ht="14.4" x14ac:dyDescent="0.3">
      <c r="A45" s="10" t="s">
        <v>20</v>
      </c>
      <c r="B45" s="10" t="s">
        <v>19</v>
      </c>
      <c r="C45" s="11">
        <f>'TIS 2025'!C10</f>
        <v>30</v>
      </c>
      <c r="D45" s="11">
        <f>'TIS 2025'!D10</f>
        <v>30</v>
      </c>
      <c r="E45" s="11">
        <f>'TIS 2025'!E10</f>
        <v>40</v>
      </c>
      <c r="F45" s="11">
        <f>'TIS 2025'!F10</f>
        <v>45</v>
      </c>
      <c r="G45" s="11">
        <f>'TIS 2025'!G10</f>
        <v>50</v>
      </c>
      <c r="H45" s="11">
        <f>'TIS 2025'!H10</f>
        <v>50</v>
      </c>
      <c r="I45" s="11">
        <f>'TIS 2025'!I10</f>
        <v>60</v>
      </c>
      <c r="J45" s="11">
        <f>'TIS 2025'!J10</f>
        <v>60</v>
      </c>
      <c r="K45" s="11">
        <f>'TIS 2025'!K10</f>
        <v>55</v>
      </c>
      <c r="L45" s="11">
        <f>'TIS 2025'!L10</f>
        <v>55</v>
      </c>
      <c r="M45" s="11">
        <f>'TIS 2025'!M10</f>
        <v>55</v>
      </c>
      <c r="N45" s="11">
        <f>'TIS 2025'!N10</f>
        <v>60</v>
      </c>
      <c r="O45" s="91">
        <f t="shared" si="21"/>
        <v>590</v>
      </c>
      <c r="P45" s="10"/>
      <c r="Q45" s="10"/>
    </row>
    <row r="46" spans="1:17" ht="14.4" x14ac:dyDescent="0.3">
      <c r="A46" s="10" t="s">
        <v>21</v>
      </c>
      <c r="B46" s="10" t="s">
        <v>22</v>
      </c>
      <c r="C46" s="11">
        <f>'TIS 2025'!C11</f>
        <v>32.75</v>
      </c>
      <c r="D46" s="11">
        <f>'TIS 2025'!D11</f>
        <v>23.80742857142857</v>
      </c>
      <c r="E46" s="11">
        <f>'TIS 2025'!E11</f>
        <v>22.738095238095237</v>
      </c>
      <c r="F46" s="11">
        <f>'TIS 2025'!F11</f>
        <v>21.773333333333333</v>
      </c>
      <c r="G46" s="11">
        <f>'TIS 2025'!G11</f>
        <v>18.048245614035089</v>
      </c>
      <c r="H46" s="11">
        <f>'TIS 2025'!H11</f>
        <v>20.202857142857141</v>
      </c>
      <c r="I46" s="11">
        <f>'TIS 2025'!I11</f>
        <v>21.67</v>
      </c>
      <c r="J46" s="11">
        <f>'TIS 2025'!J11</f>
        <v>22.31</v>
      </c>
      <c r="K46" s="11">
        <f>'TIS 2025'!K11</f>
        <v>20.83</v>
      </c>
      <c r="L46" s="11">
        <f>'TIS 2025'!L11</f>
        <v>17.782222222222224</v>
      </c>
      <c r="M46" s="11">
        <f>'TIS 2025'!M11</f>
        <v>17.345600000000001</v>
      </c>
      <c r="N46" s="11">
        <f>'TIS 2025'!N11</f>
        <v>18.38</v>
      </c>
      <c r="O46" s="92">
        <f t="shared" ref="O46" si="22">O43/O44</f>
        <v>20.958217821782178</v>
      </c>
      <c r="P46" s="10"/>
      <c r="Q46" s="10"/>
    </row>
    <row r="47" spans="1:17" ht="14.4" x14ac:dyDescent="0.3">
      <c r="A47" s="10" t="s">
        <v>23</v>
      </c>
      <c r="B47" s="10" t="s">
        <v>22</v>
      </c>
      <c r="C47" s="11">
        <f>'TIS 2025'!C12</f>
        <v>32.75</v>
      </c>
      <c r="D47" s="11">
        <f>'TIS 2025'!D12</f>
        <v>27.775333333333332</v>
      </c>
      <c r="E47" s="11">
        <f>'TIS 2025'!E12</f>
        <v>23.875</v>
      </c>
      <c r="F47" s="11">
        <f>'TIS 2025'!F12</f>
        <v>21.773333333333333</v>
      </c>
      <c r="G47" s="11">
        <f>'TIS 2025'!G12</f>
        <v>20.574999999999999</v>
      </c>
      <c r="H47" s="11">
        <f>'TIS 2025'!H12</f>
        <v>22.627199999999998</v>
      </c>
      <c r="I47" s="11">
        <f>'TIS 2025'!I12</f>
        <v>22.392333333333337</v>
      </c>
      <c r="J47" s="11">
        <f>'TIS 2025'!J12</f>
        <v>24.169166666666666</v>
      </c>
      <c r="K47" s="11">
        <f>'TIS 2025'!K12</f>
        <v>22.723636363636363</v>
      </c>
      <c r="L47" s="11">
        <f>'TIS 2025'!L12</f>
        <v>17.458909090909092</v>
      </c>
      <c r="M47" s="11">
        <f>'TIS 2025'!M12</f>
        <v>15.768727272727272</v>
      </c>
      <c r="N47" s="11">
        <f>'TIS 2025'!N12</f>
        <v>15.316666666666666</v>
      </c>
      <c r="O47" s="92">
        <f t="shared" ref="O47" si="23">O43/O45</f>
        <v>21.526576271186443</v>
      </c>
      <c r="P47" s="10"/>
      <c r="Q47" s="10"/>
    </row>
    <row r="48" spans="1:17" x14ac:dyDescent="0.25">
      <c r="A48" s="87" t="s">
        <v>57</v>
      </c>
      <c r="B48" s="88"/>
      <c r="C48" s="88"/>
      <c r="D48" s="88"/>
      <c r="E48" s="88"/>
      <c r="F48" s="88"/>
      <c r="G48" s="88"/>
      <c r="H48" s="88"/>
      <c r="I48" s="88"/>
      <c r="J48" s="88"/>
      <c r="K48" s="88"/>
      <c r="L48" s="88"/>
      <c r="M48" s="88"/>
      <c r="N48" s="88"/>
      <c r="O48" s="89"/>
      <c r="P48" s="90">
        <f>'NPR Confidence Level'!D2</f>
        <v>73</v>
      </c>
      <c r="Q48" s="90">
        <v>69.8</v>
      </c>
    </row>
    <row r="49" spans="1:17" ht="14.4" x14ac:dyDescent="0.3">
      <c r="A49" s="10" t="s">
        <v>16</v>
      </c>
      <c r="B49" s="10" t="s">
        <v>17</v>
      </c>
      <c r="C49" s="11">
        <f>'NPR 2025'!C8</f>
        <v>0</v>
      </c>
      <c r="D49" s="11">
        <f>'NPR 2025'!D8</f>
        <v>0</v>
      </c>
      <c r="E49" s="11">
        <f>'NPR 2025'!E8</f>
        <v>129</v>
      </c>
      <c r="F49" s="11">
        <f>'NPR 2025'!F8</f>
        <v>535</v>
      </c>
      <c r="G49" s="11">
        <f>'NPR 2025'!G8</f>
        <v>542</v>
      </c>
      <c r="H49" s="11">
        <f>'NPR 2025'!H8</f>
        <v>543</v>
      </c>
      <c r="I49" s="11">
        <f>'NPR 2025'!I8</f>
        <v>586</v>
      </c>
      <c r="J49" s="11">
        <f>'NPR 2025'!J8</f>
        <v>594</v>
      </c>
      <c r="K49" s="11">
        <f>'NPR 2025'!K8</f>
        <v>578</v>
      </c>
      <c r="L49" s="11">
        <f>'NPR 2025'!L8</f>
        <v>752</v>
      </c>
      <c r="M49" s="11">
        <f>'NPR 2025'!M8</f>
        <v>682</v>
      </c>
      <c r="N49" s="11">
        <f>'NPR 2025'!N8</f>
        <v>742.5</v>
      </c>
      <c r="O49" s="91">
        <f>SUM(C49:N49)</f>
        <v>5683.5</v>
      </c>
      <c r="P49" s="10"/>
      <c r="Q49" s="10"/>
    </row>
    <row r="50" spans="1:17" ht="14.4" x14ac:dyDescent="0.3">
      <c r="A50" s="10" t="s">
        <v>18</v>
      </c>
      <c r="B50" s="10" t="s">
        <v>19</v>
      </c>
      <c r="C50" s="11">
        <f>'NPR 2025'!C9</f>
        <v>0</v>
      </c>
      <c r="D50" s="11">
        <f>'NPR 2025'!D9</f>
        <v>0</v>
      </c>
      <c r="E50" s="11">
        <f>'NPR 2025'!E9</f>
        <v>0</v>
      </c>
      <c r="F50" s="11">
        <f>'NPR 2025'!F9</f>
        <v>0</v>
      </c>
      <c r="G50" s="11">
        <f>'NPR 2025'!G9</f>
        <v>25</v>
      </c>
      <c r="H50" s="11">
        <f>'NPR 2025'!H9</f>
        <v>55</v>
      </c>
      <c r="I50" s="11">
        <f>'NPR 2025'!I9</f>
        <v>60</v>
      </c>
      <c r="J50" s="11">
        <f>'NPR 2025'!J9</f>
        <v>60</v>
      </c>
      <c r="K50" s="11">
        <f>'NPR 2025'!K9</f>
        <v>55</v>
      </c>
      <c r="L50" s="11">
        <f>'NPR 2025'!L9</f>
        <v>65</v>
      </c>
      <c r="M50" s="11">
        <f>'NPR 2025'!M9</f>
        <v>65</v>
      </c>
      <c r="N50" s="11">
        <f>'NPR 2025'!N9</f>
        <v>65</v>
      </c>
      <c r="O50" s="91">
        <f t="shared" ref="O50:O51" si="24">SUM(C50:N50)</f>
        <v>450</v>
      </c>
      <c r="P50" s="10"/>
      <c r="Q50" s="10"/>
    </row>
    <row r="51" spans="1:17" ht="14.4" x14ac:dyDescent="0.3">
      <c r="A51" s="10" t="s">
        <v>20</v>
      </c>
      <c r="B51" s="10" t="s">
        <v>19</v>
      </c>
      <c r="C51" s="11">
        <f>'NPR 2025'!C10</f>
        <v>0</v>
      </c>
      <c r="D51" s="11">
        <f>'NPR 2025'!D10</f>
        <v>0</v>
      </c>
      <c r="E51" s="11">
        <f>'NPR 2025'!E10</f>
        <v>0</v>
      </c>
      <c r="F51" s="11">
        <f>'NPR 2025'!F10</f>
        <v>0</v>
      </c>
      <c r="G51" s="11">
        <f>'NPR 2025'!G10</f>
        <v>17</v>
      </c>
      <c r="H51" s="11">
        <f>'NPR 2025'!H10</f>
        <v>37</v>
      </c>
      <c r="I51" s="11">
        <f>'NPR 2025'!I10</f>
        <v>40</v>
      </c>
      <c r="J51" s="11">
        <f>'NPR 2025'!J10</f>
        <v>40</v>
      </c>
      <c r="K51" s="11">
        <f>'NPR 2025'!K10</f>
        <v>37</v>
      </c>
      <c r="L51" s="11">
        <f>'NPR 2025'!L10</f>
        <v>43</v>
      </c>
      <c r="M51" s="11">
        <f>'NPR 2025'!M10</f>
        <v>43</v>
      </c>
      <c r="N51" s="11">
        <f>'NPR 2025'!N10</f>
        <v>43</v>
      </c>
      <c r="O51" s="92">
        <f t="shared" si="24"/>
        <v>300</v>
      </c>
      <c r="P51" s="10"/>
      <c r="Q51" s="10"/>
    </row>
    <row r="52" spans="1:17" ht="14.4" x14ac:dyDescent="0.3">
      <c r="A52" s="10" t="s">
        <v>21</v>
      </c>
      <c r="B52" s="10" t="s">
        <v>22</v>
      </c>
      <c r="C52" s="12">
        <f>'NPR 2025'!C11</f>
        <v>0</v>
      </c>
      <c r="D52" s="12">
        <f>'NPR 2025'!D11</f>
        <v>0</v>
      </c>
      <c r="E52" s="12">
        <f>'NPR 2025'!E11</f>
        <v>0</v>
      </c>
      <c r="F52" s="12">
        <f>'NPR 2025'!F11</f>
        <v>0</v>
      </c>
      <c r="G52" s="12">
        <f>'NPR 2025'!G11</f>
        <v>21.68</v>
      </c>
      <c r="H52" s="12">
        <f>'NPR 2025'!H11</f>
        <v>9.872727272727273</v>
      </c>
      <c r="I52" s="12">
        <f>'NPR 2025'!I11</f>
        <v>9.7666666666666675</v>
      </c>
      <c r="J52" s="12">
        <f>'NPR 2025'!J11</f>
        <v>9.9</v>
      </c>
      <c r="K52" s="12">
        <f>'NPR 2025'!K11</f>
        <v>10.50909090909091</v>
      </c>
      <c r="L52" s="12">
        <f>'NPR 2025'!L11</f>
        <v>11.569230769230769</v>
      </c>
      <c r="M52" s="12">
        <f>'NPR 2025'!M11</f>
        <v>10.492307692307692</v>
      </c>
      <c r="N52" s="12">
        <f>'NPR 2025'!N11</f>
        <v>11.423076923076923</v>
      </c>
      <c r="O52" s="92">
        <f t="shared" ref="O52" si="25">O49/O50</f>
        <v>12.63</v>
      </c>
      <c r="P52" s="10"/>
      <c r="Q52" s="10"/>
    </row>
    <row r="53" spans="1:17" ht="14.4" x14ac:dyDescent="0.3">
      <c r="A53" s="10" t="s">
        <v>23</v>
      </c>
      <c r="B53" s="10" t="s">
        <v>22</v>
      </c>
      <c r="C53" s="12">
        <f>'NPR 2025'!C12</f>
        <v>0</v>
      </c>
      <c r="D53" s="12">
        <f>'NPR 2025'!D12</f>
        <v>0</v>
      </c>
      <c r="E53" s="12">
        <f>'NPR 2025'!E12</f>
        <v>0</v>
      </c>
      <c r="F53" s="12">
        <f>'NPR 2025'!F12</f>
        <v>0</v>
      </c>
      <c r="G53" s="12">
        <f>'NPR 2025'!G12</f>
        <v>31.882352941176471</v>
      </c>
      <c r="H53" s="12">
        <f>'NPR 2025'!H12</f>
        <v>14.675675675675675</v>
      </c>
      <c r="I53" s="12">
        <f>'NPR 2025'!I12</f>
        <v>14.65</v>
      </c>
      <c r="J53" s="12">
        <f>'NPR 2025'!J12</f>
        <v>14.85</v>
      </c>
      <c r="K53" s="12">
        <f>'NPR 2025'!K12</f>
        <v>15.621621621621621</v>
      </c>
      <c r="L53" s="12">
        <f>'NPR 2025'!L12</f>
        <v>17.488372093023255</v>
      </c>
      <c r="M53" s="12">
        <f>'NPR 2025'!M12</f>
        <v>15.86046511627907</v>
      </c>
      <c r="N53" s="12">
        <f>'NPR 2025'!N12</f>
        <v>17.267441860465116</v>
      </c>
      <c r="O53" s="92">
        <f t="shared" ref="O53" si="26">O49/O51</f>
        <v>18.945</v>
      </c>
      <c r="P53" s="10"/>
      <c r="Q53" s="10"/>
    </row>
  </sheetData>
  <mergeCells count="3">
    <mergeCell ref="C3:O3"/>
    <mergeCell ref="P3:P4"/>
    <mergeCell ref="Q3:Q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4021-216C-4211-956F-315D5CFA9533}">
  <sheetPr>
    <tabColor theme="5"/>
  </sheetPr>
  <dimension ref="B1:R30"/>
  <sheetViews>
    <sheetView zoomScale="40" zoomScaleNormal="40" workbookViewId="0">
      <pane xSplit="3" topLeftCell="D1" activePane="topRight" state="frozen"/>
      <selection pane="topRight" activeCell="L6" sqref="L6"/>
    </sheetView>
  </sheetViews>
  <sheetFormatPr defaultColWidth="8.6640625" defaultRowHeight="15.6" x14ac:dyDescent="0.3"/>
  <cols>
    <col min="1" max="1" width="2.44140625" style="145" customWidth="1"/>
    <col min="2" max="2" width="8.6640625" style="145"/>
    <col min="3" max="3" width="36.6640625" style="145" bestFit="1" customWidth="1"/>
    <col min="4" max="4" width="1.6640625" style="145" customWidth="1"/>
    <col min="5" max="5" width="62.6640625" style="147" customWidth="1"/>
    <col min="6" max="6" width="21.6640625" style="147" customWidth="1"/>
    <col min="7" max="7" width="62.6640625" style="148" customWidth="1"/>
    <col min="8" max="8" width="20.109375" style="145" customWidth="1"/>
    <col min="9" max="9" width="62.6640625" style="145" customWidth="1"/>
    <col min="10" max="10" width="17.5546875" style="145" customWidth="1"/>
    <col min="11" max="11" width="62.6640625" style="145" customWidth="1"/>
    <col min="12" max="12" width="19.6640625" style="145" customWidth="1"/>
    <col min="13" max="13" width="76.33203125" style="145" customWidth="1"/>
    <col min="14" max="14" width="24.6640625" style="145" customWidth="1"/>
    <col min="15" max="15" width="62.88671875" style="145" customWidth="1"/>
    <col min="16" max="16" width="24.6640625" style="145" customWidth="1"/>
    <col min="17" max="17" width="69.33203125" style="145" customWidth="1"/>
    <col min="18" max="18" width="25" style="145" customWidth="1"/>
    <col min="19" max="16384" width="8.6640625" style="145"/>
  </cols>
  <sheetData>
    <row r="1" spans="2:18" ht="39" customHeight="1" x14ac:dyDescent="0.3">
      <c r="C1" s="146" t="s">
        <v>255</v>
      </c>
    </row>
    <row r="2" spans="2:18" ht="16.2" thickBot="1" x14ac:dyDescent="0.35"/>
    <row r="3" spans="2:18" s="304" customFormat="1" ht="19.95" customHeight="1" x14ac:dyDescent="0.4">
      <c r="B3" s="500" t="s">
        <v>63</v>
      </c>
      <c r="C3" s="502" t="s">
        <v>65</v>
      </c>
      <c r="E3" s="498" t="s">
        <v>15</v>
      </c>
      <c r="F3" s="499"/>
      <c r="G3" s="504" t="s">
        <v>42</v>
      </c>
      <c r="H3" s="505"/>
      <c r="I3" s="504" t="s">
        <v>46</v>
      </c>
      <c r="J3" s="505"/>
      <c r="K3" s="504" t="s">
        <v>49</v>
      </c>
      <c r="L3" s="505"/>
      <c r="M3" s="504" t="s">
        <v>56</v>
      </c>
      <c r="N3" s="505"/>
      <c r="O3" s="504" t="s">
        <v>57</v>
      </c>
      <c r="P3" s="505"/>
      <c r="Q3" s="504" t="s">
        <v>50</v>
      </c>
      <c r="R3" s="505"/>
    </row>
    <row r="4" spans="2:18" s="304" customFormat="1" ht="19.95" customHeight="1" x14ac:dyDescent="0.4">
      <c r="B4" s="501"/>
      <c r="C4" s="503"/>
      <c r="E4" s="305" t="s">
        <v>59</v>
      </c>
      <c r="F4" s="305" t="s">
        <v>254</v>
      </c>
      <c r="G4" s="305" t="s">
        <v>59</v>
      </c>
      <c r="H4" s="306" t="s">
        <v>254</v>
      </c>
      <c r="I4" s="305" t="s">
        <v>59</v>
      </c>
      <c r="J4" s="306" t="s">
        <v>254</v>
      </c>
      <c r="K4" s="305" t="s">
        <v>59</v>
      </c>
      <c r="L4" s="306" t="s">
        <v>254</v>
      </c>
      <c r="M4" s="305" t="s">
        <v>59</v>
      </c>
      <c r="N4" s="306" t="s">
        <v>254</v>
      </c>
      <c r="O4" s="305" t="s">
        <v>59</v>
      </c>
      <c r="P4" s="306" t="s">
        <v>254</v>
      </c>
      <c r="Q4" s="305" t="s">
        <v>59</v>
      </c>
      <c r="R4" s="306" t="s">
        <v>254</v>
      </c>
    </row>
    <row r="5" spans="2:18" x14ac:dyDescent="0.3">
      <c r="B5" s="149">
        <v>1</v>
      </c>
      <c r="C5" s="150" t="s">
        <v>70</v>
      </c>
      <c r="E5" s="151"/>
      <c r="F5" s="151"/>
      <c r="G5" s="151"/>
      <c r="H5" s="152"/>
      <c r="I5" s="151"/>
      <c r="J5" s="152"/>
      <c r="K5" s="151"/>
      <c r="L5" s="152"/>
      <c r="M5" s="151"/>
      <c r="N5" s="152"/>
      <c r="O5" s="151"/>
      <c r="P5" s="152"/>
      <c r="Q5" s="151"/>
      <c r="R5" s="152"/>
    </row>
    <row r="6" spans="2:18" ht="115.05" customHeight="1" x14ac:dyDescent="0.3">
      <c r="B6" s="153" t="s">
        <v>71</v>
      </c>
      <c r="C6" s="154" t="s">
        <v>72</v>
      </c>
      <c r="E6" s="155"/>
      <c r="F6" s="155"/>
      <c r="G6" s="155" t="s">
        <v>247</v>
      </c>
      <c r="H6" s="156"/>
      <c r="I6" s="155"/>
      <c r="J6" s="156"/>
      <c r="K6" s="155"/>
      <c r="L6" s="157"/>
      <c r="M6" s="155" t="s">
        <v>398</v>
      </c>
      <c r="N6" s="157" t="s">
        <v>502</v>
      </c>
      <c r="O6" s="155" t="s">
        <v>613</v>
      </c>
      <c r="P6" s="157"/>
      <c r="Q6" s="155" t="s">
        <v>378</v>
      </c>
      <c r="R6" s="157">
        <v>45839</v>
      </c>
    </row>
    <row r="7" spans="2:18" ht="62.4" x14ac:dyDescent="0.3">
      <c r="B7" s="153" t="s">
        <v>78</v>
      </c>
      <c r="C7" s="158" t="s">
        <v>79</v>
      </c>
      <c r="E7" s="155" t="s">
        <v>514</v>
      </c>
      <c r="F7" s="308" t="s">
        <v>329</v>
      </c>
      <c r="G7" s="405" t="s">
        <v>495</v>
      </c>
      <c r="H7" s="159">
        <v>45748</v>
      </c>
      <c r="I7" s="155" t="s">
        <v>590</v>
      </c>
      <c r="J7" s="157">
        <v>45658</v>
      </c>
      <c r="K7" s="155"/>
      <c r="L7" s="157"/>
      <c r="M7" s="155" t="s">
        <v>503</v>
      </c>
      <c r="N7" s="157"/>
      <c r="O7" s="155"/>
      <c r="P7" s="157"/>
      <c r="Q7" s="155" t="s">
        <v>379</v>
      </c>
      <c r="R7" s="157" t="s">
        <v>501</v>
      </c>
    </row>
    <row r="8" spans="2:18" ht="31.2" x14ac:dyDescent="0.3">
      <c r="B8" s="153" t="s">
        <v>85</v>
      </c>
      <c r="C8" s="154" t="s">
        <v>86</v>
      </c>
      <c r="E8" s="155" t="s">
        <v>515</v>
      </c>
      <c r="F8" s="159">
        <v>45627</v>
      </c>
      <c r="G8" s="155" t="s">
        <v>248</v>
      </c>
      <c r="H8" s="156"/>
      <c r="I8" s="155" t="s">
        <v>591</v>
      </c>
      <c r="J8" s="156"/>
      <c r="K8" s="155"/>
      <c r="L8" s="156"/>
      <c r="M8" s="155" t="s">
        <v>504</v>
      </c>
      <c r="N8" s="157">
        <v>45839</v>
      </c>
      <c r="O8" s="155"/>
      <c r="P8" s="156"/>
      <c r="Q8" s="155" t="s">
        <v>380</v>
      </c>
      <c r="R8" s="156"/>
    </row>
    <row r="9" spans="2:18" x14ac:dyDescent="0.3">
      <c r="B9" s="160">
        <v>2</v>
      </c>
      <c r="C9" s="161" t="s">
        <v>90</v>
      </c>
      <c r="E9" s="151"/>
      <c r="F9" s="151"/>
      <c r="G9" s="151"/>
      <c r="H9" s="152"/>
      <c r="I9" s="151"/>
      <c r="J9" s="152"/>
      <c r="K9" s="151"/>
      <c r="L9" s="152"/>
      <c r="M9" s="151"/>
      <c r="N9" s="152"/>
      <c r="O9" s="151"/>
      <c r="P9" s="152"/>
      <c r="Q9" s="151"/>
      <c r="R9" s="152"/>
    </row>
    <row r="10" spans="2:18" ht="62.4" x14ac:dyDescent="0.3">
      <c r="B10" s="153" t="s">
        <v>91</v>
      </c>
      <c r="C10" s="158" t="s">
        <v>92</v>
      </c>
      <c r="E10" s="155" t="s">
        <v>604</v>
      </c>
      <c r="F10" s="155"/>
      <c r="G10" s="155" t="s">
        <v>249</v>
      </c>
      <c r="H10" s="156"/>
      <c r="I10" s="155"/>
      <c r="J10" s="156"/>
      <c r="K10" s="155" t="s">
        <v>609</v>
      </c>
      <c r="L10" s="156"/>
      <c r="M10" s="155" t="s">
        <v>411</v>
      </c>
      <c r="N10" s="156"/>
      <c r="O10" s="155"/>
      <c r="P10" s="157"/>
      <c r="Q10" s="155" t="s">
        <v>381</v>
      </c>
      <c r="R10" s="157" t="s">
        <v>500</v>
      </c>
    </row>
    <row r="11" spans="2:18" ht="31.2" x14ac:dyDescent="0.3">
      <c r="B11" s="153" t="s">
        <v>98</v>
      </c>
      <c r="C11" s="158" t="s">
        <v>99</v>
      </c>
      <c r="E11" s="155" t="s">
        <v>516</v>
      </c>
      <c r="F11" s="159"/>
      <c r="G11" s="155"/>
      <c r="H11" s="156"/>
      <c r="I11" s="155"/>
      <c r="J11" s="156" t="s">
        <v>500</v>
      </c>
      <c r="K11" s="155"/>
      <c r="L11" s="156"/>
      <c r="M11" s="155"/>
      <c r="N11" s="156"/>
      <c r="O11" s="155"/>
      <c r="P11" s="156"/>
      <c r="Q11" s="155"/>
      <c r="R11" s="156"/>
    </row>
    <row r="12" spans="2:18" ht="62.4" x14ac:dyDescent="0.3">
      <c r="B12" s="153" t="s">
        <v>104</v>
      </c>
      <c r="C12" s="158" t="s">
        <v>105</v>
      </c>
      <c r="E12" s="155" t="s">
        <v>517</v>
      </c>
      <c r="F12" s="159">
        <v>45597</v>
      </c>
      <c r="G12" s="155" t="s">
        <v>250</v>
      </c>
      <c r="H12" s="156"/>
      <c r="I12" s="155"/>
      <c r="J12" s="156"/>
      <c r="K12" s="155"/>
      <c r="L12" s="156"/>
      <c r="M12" s="155" t="s">
        <v>505</v>
      </c>
      <c r="N12" s="156"/>
      <c r="O12" s="155"/>
      <c r="P12" s="156"/>
      <c r="Q12" s="155" t="s">
        <v>382</v>
      </c>
      <c r="R12" s="156" t="s">
        <v>513</v>
      </c>
    </row>
    <row r="13" spans="2:18" ht="46.8" x14ac:dyDescent="0.3">
      <c r="B13" s="153" t="s">
        <v>111</v>
      </c>
      <c r="C13" s="158" t="s">
        <v>112</v>
      </c>
      <c r="E13" s="155" t="s">
        <v>605</v>
      </c>
      <c r="F13" s="159">
        <v>45536</v>
      </c>
      <c r="G13" s="155"/>
      <c r="H13" s="156"/>
      <c r="I13" s="155"/>
      <c r="J13" s="156"/>
      <c r="K13" s="155"/>
      <c r="L13" s="156"/>
      <c r="M13" s="155" t="s">
        <v>506</v>
      </c>
      <c r="N13" s="156"/>
      <c r="O13" s="155"/>
      <c r="P13" s="156"/>
      <c r="Q13" s="155" t="s">
        <v>383</v>
      </c>
      <c r="R13" s="156"/>
    </row>
    <row r="14" spans="2:18" x14ac:dyDescent="0.3">
      <c r="B14" s="160">
        <v>3</v>
      </c>
      <c r="C14" s="161" t="s">
        <v>118</v>
      </c>
      <c r="E14" s="151"/>
      <c r="F14" s="151"/>
      <c r="G14" s="151"/>
      <c r="H14" s="152"/>
      <c r="I14" s="151"/>
      <c r="J14" s="152"/>
      <c r="K14" s="151"/>
      <c r="L14" s="152"/>
      <c r="M14" s="151"/>
      <c r="N14" s="152"/>
      <c r="O14" s="151"/>
      <c r="P14" s="152"/>
      <c r="Q14" s="151"/>
      <c r="R14" s="152"/>
    </row>
    <row r="15" spans="2:18" ht="78" x14ac:dyDescent="0.3">
      <c r="B15" s="153" t="s">
        <v>119</v>
      </c>
      <c r="C15" s="154" t="s">
        <v>120</v>
      </c>
      <c r="E15" s="155"/>
      <c r="F15" s="155"/>
      <c r="G15" s="155" t="s">
        <v>251</v>
      </c>
      <c r="H15" s="155"/>
      <c r="I15" s="155"/>
      <c r="J15" s="155"/>
      <c r="K15" s="155"/>
      <c r="L15" s="155"/>
      <c r="M15" s="155" t="s">
        <v>507</v>
      </c>
      <c r="N15" s="155"/>
      <c r="O15" s="155" t="s">
        <v>614</v>
      </c>
      <c r="P15" s="157"/>
      <c r="Q15" s="155"/>
      <c r="R15" s="157"/>
    </row>
    <row r="16" spans="2:18" x14ac:dyDescent="0.3">
      <c r="B16" s="153" t="s">
        <v>126</v>
      </c>
      <c r="C16" s="154" t="s">
        <v>127</v>
      </c>
      <c r="E16" s="155"/>
      <c r="F16" s="155"/>
      <c r="G16" s="155"/>
      <c r="H16" s="155"/>
      <c r="I16" s="155"/>
      <c r="J16" s="155"/>
      <c r="K16" s="155"/>
      <c r="L16" s="155"/>
      <c r="M16" s="155" t="s">
        <v>508</v>
      </c>
      <c r="N16" s="155"/>
      <c r="O16" s="155" t="s">
        <v>616</v>
      </c>
      <c r="P16" s="157"/>
      <c r="Q16" s="155"/>
      <c r="R16" s="157"/>
    </row>
    <row r="17" spans="2:18" ht="31.2" x14ac:dyDescent="0.3">
      <c r="B17" s="153" t="s">
        <v>133</v>
      </c>
      <c r="C17" s="154" t="s">
        <v>134</v>
      </c>
      <c r="E17" s="155"/>
      <c r="F17" s="155"/>
      <c r="G17" s="155"/>
      <c r="H17" s="155"/>
      <c r="I17" s="155"/>
      <c r="J17" s="155"/>
      <c r="K17" s="155"/>
      <c r="L17" s="155"/>
      <c r="M17" s="155" t="s">
        <v>438</v>
      </c>
      <c r="N17" s="159">
        <v>45536</v>
      </c>
      <c r="O17" s="155" t="s">
        <v>617</v>
      </c>
      <c r="P17" s="157"/>
      <c r="Q17" s="155" t="s">
        <v>384</v>
      </c>
      <c r="R17" s="157"/>
    </row>
    <row r="18" spans="2:18" ht="85.05" customHeight="1" x14ac:dyDescent="0.3">
      <c r="B18" s="153" t="s">
        <v>140</v>
      </c>
      <c r="C18" s="154" t="s">
        <v>141</v>
      </c>
      <c r="E18" s="155" t="s">
        <v>606</v>
      </c>
      <c r="F18" s="155"/>
      <c r="G18" s="155"/>
      <c r="H18" s="155"/>
      <c r="I18" s="155"/>
      <c r="J18" s="155"/>
      <c r="K18" s="155"/>
      <c r="L18" s="155"/>
      <c r="M18" s="155" t="s">
        <v>443</v>
      </c>
      <c r="N18" s="159">
        <v>45627</v>
      </c>
      <c r="O18" s="155"/>
      <c r="P18" s="157"/>
      <c r="Q18" s="155" t="s">
        <v>385</v>
      </c>
      <c r="R18" s="157">
        <v>45839</v>
      </c>
    </row>
    <row r="19" spans="2:18" ht="61.95" customHeight="1" x14ac:dyDescent="0.3">
      <c r="B19" s="153" t="s">
        <v>147</v>
      </c>
      <c r="C19" s="162" t="s">
        <v>148</v>
      </c>
      <c r="E19" s="155"/>
      <c r="F19" s="155"/>
      <c r="G19" s="155"/>
      <c r="H19" s="155"/>
      <c r="I19" s="155"/>
      <c r="J19" s="155"/>
      <c r="K19" s="155"/>
      <c r="L19" s="155"/>
      <c r="M19" s="506" t="s">
        <v>455</v>
      </c>
      <c r="N19" s="508">
        <v>45627</v>
      </c>
      <c r="O19" s="155" t="s">
        <v>618</v>
      </c>
      <c r="P19" s="157"/>
      <c r="Q19" s="155"/>
      <c r="R19" s="157"/>
    </row>
    <row r="20" spans="2:18" ht="77.55" customHeight="1" x14ac:dyDescent="0.3">
      <c r="B20" s="153" t="s">
        <v>154</v>
      </c>
      <c r="C20" s="162" t="s">
        <v>155</v>
      </c>
      <c r="E20" s="155"/>
      <c r="F20" s="155"/>
      <c r="G20" s="155"/>
      <c r="H20" s="155"/>
      <c r="I20" s="155"/>
      <c r="J20" s="155"/>
      <c r="K20" s="155"/>
      <c r="L20" s="155"/>
      <c r="M20" s="507"/>
      <c r="N20" s="509"/>
      <c r="O20" s="155" t="s">
        <v>619</v>
      </c>
      <c r="P20" s="157"/>
      <c r="Q20" s="155"/>
      <c r="R20" s="157"/>
    </row>
    <row r="21" spans="2:18" x14ac:dyDescent="0.3">
      <c r="B21" s="160">
        <v>4</v>
      </c>
      <c r="C21" s="161" t="s">
        <v>161</v>
      </c>
      <c r="E21" s="151"/>
      <c r="F21" s="151"/>
      <c r="G21" s="151"/>
      <c r="H21" s="152"/>
      <c r="I21" s="151"/>
      <c r="J21" s="152"/>
      <c r="K21" s="151"/>
      <c r="L21" s="152"/>
      <c r="M21" s="151"/>
      <c r="N21" s="152"/>
      <c r="O21" s="151"/>
      <c r="P21" s="152"/>
      <c r="Q21" s="151"/>
      <c r="R21" s="152"/>
    </row>
    <row r="22" spans="2:18" ht="31.2" x14ac:dyDescent="0.3">
      <c r="B22" s="153" t="s">
        <v>162</v>
      </c>
      <c r="C22" s="163" t="s">
        <v>235</v>
      </c>
      <c r="E22" s="155"/>
      <c r="F22" s="155"/>
      <c r="G22" s="405" t="s">
        <v>523</v>
      </c>
      <c r="H22" s="156"/>
      <c r="I22" s="155"/>
      <c r="J22" s="156" t="s">
        <v>501</v>
      </c>
      <c r="K22" s="155"/>
      <c r="L22" s="156"/>
      <c r="M22" s="155"/>
      <c r="N22" s="157"/>
      <c r="O22" s="155" t="s">
        <v>620</v>
      </c>
      <c r="P22" s="156"/>
      <c r="Q22" s="155"/>
      <c r="R22" s="156"/>
    </row>
    <row r="23" spans="2:18" ht="78" x14ac:dyDescent="0.3">
      <c r="B23" s="153">
        <v>4.2</v>
      </c>
      <c r="C23" s="154" t="s">
        <v>163</v>
      </c>
      <c r="E23" s="155"/>
      <c r="F23" s="155"/>
      <c r="G23" s="405" t="s">
        <v>496</v>
      </c>
      <c r="H23" s="156"/>
      <c r="I23" s="155"/>
      <c r="J23" s="156"/>
      <c r="K23" s="155"/>
      <c r="L23" s="156"/>
      <c r="M23" s="155" t="s">
        <v>509</v>
      </c>
      <c r="N23" s="157">
        <v>45536</v>
      </c>
      <c r="O23" s="155" t="s">
        <v>621</v>
      </c>
      <c r="P23" s="157"/>
      <c r="Q23" s="155" t="s">
        <v>386</v>
      </c>
      <c r="R23" s="157"/>
    </row>
    <row r="24" spans="2:18" ht="95.55" customHeight="1" x14ac:dyDescent="0.3">
      <c r="B24" s="153">
        <v>4.3</v>
      </c>
      <c r="C24" s="154" t="s">
        <v>170</v>
      </c>
      <c r="E24" s="155"/>
      <c r="F24" s="155"/>
      <c r="G24" s="405" t="s">
        <v>497</v>
      </c>
      <c r="H24" s="156"/>
      <c r="I24" s="155"/>
      <c r="J24" s="156"/>
      <c r="K24" s="155"/>
      <c r="L24" s="156"/>
      <c r="M24" s="155" t="s">
        <v>510</v>
      </c>
      <c r="N24" s="156"/>
      <c r="O24" s="155"/>
      <c r="P24" s="157"/>
      <c r="Q24" s="155"/>
      <c r="R24" s="157"/>
    </row>
    <row r="25" spans="2:18" ht="91.5" customHeight="1" x14ac:dyDescent="0.3">
      <c r="B25" s="153">
        <v>4.4000000000000004</v>
      </c>
      <c r="C25" s="164" t="s">
        <v>241</v>
      </c>
      <c r="E25" s="309" t="s">
        <v>518</v>
      </c>
      <c r="F25" s="159">
        <v>45627</v>
      </c>
      <c r="G25" s="406" t="s">
        <v>498</v>
      </c>
      <c r="H25" s="157">
        <v>45627</v>
      </c>
      <c r="I25" s="155"/>
      <c r="J25" s="156"/>
      <c r="K25" s="155"/>
      <c r="L25" s="156"/>
      <c r="M25" s="155" t="s">
        <v>472</v>
      </c>
      <c r="N25" s="157">
        <v>45627</v>
      </c>
      <c r="O25" s="155" t="s">
        <v>622</v>
      </c>
      <c r="P25" s="157"/>
      <c r="Q25" s="155" t="s">
        <v>387</v>
      </c>
      <c r="R25" s="157">
        <v>45597</v>
      </c>
    </row>
    <row r="26" spans="2:18" ht="93.6" x14ac:dyDescent="0.3">
      <c r="B26" s="165">
        <v>4.5</v>
      </c>
      <c r="C26" s="154" t="s">
        <v>178</v>
      </c>
      <c r="E26" s="155" t="s">
        <v>607</v>
      </c>
      <c r="F26" s="159">
        <v>45565</v>
      </c>
      <c r="G26" s="405" t="s">
        <v>499</v>
      </c>
      <c r="H26" s="155"/>
      <c r="I26" s="155"/>
      <c r="J26" s="155"/>
      <c r="K26" s="155"/>
      <c r="L26" s="155"/>
      <c r="M26" s="155" t="s">
        <v>478</v>
      </c>
      <c r="N26" s="155"/>
      <c r="O26" s="155"/>
      <c r="P26" s="157"/>
      <c r="Q26" s="155" t="s">
        <v>388</v>
      </c>
      <c r="R26" s="157"/>
    </row>
    <row r="27" spans="2:18" x14ac:dyDescent="0.3">
      <c r="B27" s="160">
        <v>5</v>
      </c>
      <c r="C27" s="161" t="s">
        <v>184</v>
      </c>
      <c r="E27" s="151"/>
      <c r="F27" s="151"/>
      <c r="G27" s="151"/>
      <c r="H27" s="152"/>
      <c r="I27" s="151"/>
      <c r="J27" s="152"/>
      <c r="K27" s="151"/>
      <c r="L27" s="152"/>
      <c r="M27" s="151"/>
      <c r="N27" s="152"/>
      <c r="O27" s="151"/>
      <c r="P27" s="152"/>
      <c r="Q27" s="151"/>
      <c r="R27" s="152"/>
    </row>
    <row r="28" spans="2:18" ht="78" x14ac:dyDescent="0.3">
      <c r="B28" s="153" t="s">
        <v>185</v>
      </c>
      <c r="C28" s="154" t="s">
        <v>186</v>
      </c>
      <c r="E28" s="155"/>
      <c r="F28" s="155"/>
      <c r="G28" s="155" t="s">
        <v>252</v>
      </c>
      <c r="H28" s="156"/>
      <c r="I28" s="155"/>
      <c r="J28" s="156"/>
      <c r="K28" s="155"/>
      <c r="L28" s="156"/>
      <c r="M28" s="155" t="s">
        <v>511</v>
      </c>
      <c r="N28" s="156"/>
      <c r="O28" s="155"/>
      <c r="P28" s="156"/>
      <c r="Q28" s="155" t="s">
        <v>389</v>
      </c>
      <c r="R28" s="156"/>
    </row>
    <row r="29" spans="2:18" ht="93.6" x14ac:dyDescent="0.3">
      <c r="B29" s="153" t="s">
        <v>192</v>
      </c>
      <c r="C29" s="154" t="s">
        <v>193</v>
      </c>
      <c r="E29" s="155"/>
      <c r="F29" s="155"/>
      <c r="G29" s="155" t="s">
        <v>253</v>
      </c>
      <c r="H29" s="156"/>
      <c r="I29" s="155"/>
      <c r="J29" s="156"/>
      <c r="K29" s="155"/>
      <c r="L29" s="156"/>
      <c r="M29" s="155"/>
      <c r="N29" s="156"/>
      <c r="O29" s="155" t="s">
        <v>623</v>
      </c>
      <c r="P29" s="157"/>
      <c r="Q29" s="155" t="s">
        <v>390</v>
      </c>
      <c r="R29" s="157"/>
    </row>
    <row r="30" spans="2:18" ht="63" thickBot="1" x14ac:dyDescent="0.35">
      <c r="B30" s="166" t="s">
        <v>199</v>
      </c>
      <c r="C30" s="167" t="s">
        <v>200</v>
      </c>
      <c r="E30" s="168"/>
      <c r="F30" s="168"/>
      <c r="G30" s="168" t="s">
        <v>253</v>
      </c>
      <c r="H30" s="169"/>
      <c r="I30" s="168"/>
      <c r="J30" s="169"/>
      <c r="K30" s="168"/>
      <c r="L30" s="169"/>
      <c r="M30" s="168" t="s">
        <v>512</v>
      </c>
      <c r="N30" s="169"/>
      <c r="O30" s="168"/>
      <c r="P30" s="170"/>
      <c r="Q30" s="168" t="s">
        <v>391</v>
      </c>
      <c r="R30" s="170"/>
    </row>
  </sheetData>
  <mergeCells count="11">
    <mergeCell ref="M19:M20"/>
    <mergeCell ref="N19:N20"/>
    <mergeCell ref="Q3:R3"/>
    <mergeCell ref="I3:J3"/>
    <mergeCell ref="K3:L3"/>
    <mergeCell ref="O3:P3"/>
    <mergeCell ref="E3:F3"/>
    <mergeCell ref="B3:B4"/>
    <mergeCell ref="C3:C4"/>
    <mergeCell ref="G3:H3"/>
    <mergeCell ref="M3:N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P66"/>
  <sheetViews>
    <sheetView topLeftCell="A26" zoomScale="70" zoomScaleNormal="70" workbookViewId="0">
      <selection activeCell="J65" sqref="J65"/>
    </sheetView>
  </sheetViews>
  <sheetFormatPr defaultColWidth="8.88671875" defaultRowHeight="13.2" x14ac:dyDescent="0.25"/>
  <cols>
    <col min="1" max="1" width="23.33203125" style="2" customWidth="1"/>
    <col min="2" max="2" width="9.6640625" style="2" customWidth="1"/>
    <col min="3" max="14" width="11.6640625" style="2" customWidth="1"/>
    <col min="15" max="15" width="13.21875" style="2" customWidth="1"/>
    <col min="16" max="16384" width="8.88671875" style="2"/>
  </cols>
  <sheetData>
    <row r="1" spans="1:16" ht="17.399999999999999" x14ac:dyDescent="0.3">
      <c r="A1" s="1" t="s">
        <v>600</v>
      </c>
      <c r="B1" s="1"/>
      <c r="D1" s="3"/>
      <c r="E1" s="3"/>
      <c r="F1" s="3"/>
      <c r="G1" s="3"/>
      <c r="H1" s="3"/>
      <c r="I1" s="3"/>
      <c r="J1" s="3"/>
      <c r="K1" s="3"/>
      <c r="L1" s="3"/>
      <c r="M1" s="3"/>
      <c r="N1" s="3"/>
      <c r="O1" s="3"/>
    </row>
    <row r="2" spans="1:16" ht="17.399999999999999" x14ac:dyDescent="0.3">
      <c r="A2" s="1"/>
      <c r="B2" s="1"/>
      <c r="C2" s="4"/>
      <c r="D2" s="4"/>
      <c r="E2" s="4"/>
      <c r="F2" s="4"/>
      <c r="G2" s="4"/>
      <c r="H2" s="4"/>
      <c r="I2" s="4"/>
      <c r="J2" s="4"/>
      <c r="K2" s="4"/>
      <c r="L2" s="4"/>
      <c r="M2" s="4"/>
      <c r="N2" s="4"/>
      <c r="O2" s="95"/>
    </row>
    <row r="3" spans="1:16" s="46" customFormat="1" x14ac:dyDescent="0.25">
      <c r="A3" s="311" t="s">
        <v>331</v>
      </c>
      <c r="B3" s="312" t="s">
        <v>522</v>
      </c>
      <c r="C3" s="96"/>
      <c r="I3" s="63"/>
      <c r="J3" s="63"/>
      <c r="K3" s="63"/>
      <c r="L3" s="63"/>
      <c r="M3" s="63"/>
      <c r="N3" s="63"/>
    </row>
    <row r="4" spans="1:16" s="46" customFormat="1" x14ac:dyDescent="0.25">
      <c r="A4" s="311" t="s">
        <v>330</v>
      </c>
      <c r="B4" s="312">
        <v>45576</v>
      </c>
      <c r="C4" s="313"/>
      <c r="I4" s="63"/>
      <c r="J4" s="63"/>
      <c r="K4" s="63"/>
      <c r="L4" s="63"/>
      <c r="M4" s="63"/>
      <c r="N4" s="63"/>
    </row>
    <row r="5" spans="1:16" x14ac:dyDescent="0.25">
      <c r="C5" s="510">
        <v>2025</v>
      </c>
      <c r="D5" s="510"/>
      <c r="E5" s="510"/>
      <c r="F5" s="510"/>
      <c r="G5" s="510"/>
      <c r="H5" s="510"/>
      <c r="I5" s="510"/>
      <c r="J5" s="510"/>
      <c r="K5" s="510"/>
      <c r="L5" s="510"/>
      <c r="M5" s="510"/>
      <c r="N5" s="510"/>
      <c r="O5" s="510"/>
    </row>
    <row r="6" spans="1:16" x14ac:dyDescent="0.25">
      <c r="A6" s="6" t="s">
        <v>0</v>
      </c>
      <c r="B6" s="6" t="s">
        <v>1</v>
      </c>
      <c r="C6" s="6" t="s">
        <v>2</v>
      </c>
      <c r="D6" s="6" t="s">
        <v>3</v>
      </c>
      <c r="E6" s="6" t="s">
        <v>4</v>
      </c>
      <c r="F6" s="6" t="s">
        <v>5</v>
      </c>
      <c r="G6" s="6" t="s">
        <v>6</v>
      </c>
      <c r="H6" s="6" t="s">
        <v>7</v>
      </c>
      <c r="I6" s="6" t="s">
        <v>8</v>
      </c>
      <c r="J6" s="6" t="s">
        <v>9</v>
      </c>
      <c r="K6" s="6" t="s">
        <v>10</v>
      </c>
      <c r="L6" s="6" t="s">
        <v>11</v>
      </c>
      <c r="M6" s="6" t="s">
        <v>12</v>
      </c>
      <c r="N6" s="6" t="s">
        <v>13</v>
      </c>
      <c r="O6" s="6" t="s">
        <v>14</v>
      </c>
    </row>
    <row r="7" spans="1:16" x14ac:dyDescent="0.25">
      <c r="A7" s="7" t="s">
        <v>15</v>
      </c>
      <c r="B7" s="8"/>
      <c r="C7" s="8"/>
      <c r="D7" s="8"/>
      <c r="E7" s="8"/>
      <c r="F7" s="8"/>
      <c r="G7" s="8"/>
      <c r="H7" s="8"/>
      <c r="I7" s="8"/>
      <c r="J7" s="8"/>
      <c r="K7" s="8"/>
      <c r="L7" s="8"/>
      <c r="M7" s="8"/>
      <c r="N7" s="8"/>
      <c r="O7" s="9"/>
    </row>
    <row r="8" spans="1:16" ht="14.4" x14ac:dyDescent="0.3">
      <c r="A8" s="10" t="s">
        <v>16</v>
      </c>
      <c r="B8" s="10" t="s">
        <v>17</v>
      </c>
      <c r="C8" s="11">
        <v>7619.4482509159834</v>
      </c>
      <c r="D8" s="11">
        <v>7224.3023415320331</v>
      </c>
      <c r="E8" s="11">
        <v>6870.0230645853526</v>
      </c>
      <c r="F8" s="11">
        <v>7815.9147368066069</v>
      </c>
      <c r="G8" s="11">
        <v>8233.4755375151999</v>
      </c>
      <c r="H8" s="11">
        <v>7596.8792096389125</v>
      </c>
      <c r="I8" s="11">
        <v>8769.1099760000016</v>
      </c>
      <c r="J8" s="11">
        <v>8498.049198354307</v>
      </c>
      <c r="K8" s="11">
        <v>8442.1756946414371</v>
      </c>
      <c r="L8" s="11">
        <v>8242.1086181600003</v>
      </c>
      <c r="M8" s="11">
        <v>7836.3005412799994</v>
      </c>
      <c r="N8" s="11">
        <v>7566.6910208623995</v>
      </c>
      <c r="O8" s="11">
        <f>SUM(C8:N8)</f>
        <v>94714.47819029224</v>
      </c>
    </row>
    <row r="9" spans="1:16" ht="14.4" x14ac:dyDescent="0.3">
      <c r="A9" s="10" t="s">
        <v>18</v>
      </c>
      <c r="B9" s="10" t="s">
        <v>19</v>
      </c>
      <c r="C9" s="11">
        <v>550.00000001155615</v>
      </c>
      <c r="D9" s="11">
        <v>545.00000001144861</v>
      </c>
      <c r="E9" s="11">
        <v>550.00000001155615</v>
      </c>
      <c r="F9" s="11">
        <v>550.00000001155627</v>
      </c>
      <c r="G9" s="11">
        <v>550.00000001155615</v>
      </c>
      <c r="H9" s="11">
        <v>550.00000001155627</v>
      </c>
      <c r="I9" s="11">
        <v>622.50000001311491</v>
      </c>
      <c r="J9" s="11">
        <v>637.50000001343744</v>
      </c>
      <c r="K9" s="11">
        <v>637.50000001343744</v>
      </c>
      <c r="L9" s="11">
        <v>637.50000001343744</v>
      </c>
      <c r="M9" s="11">
        <v>637.50000001343744</v>
      </c>
      <c r="N9" s="11">
        <v>632.5000000133299</v>
      </c>
      <c r="O9" s="11">
        <f t="shared" ref="O9:O10" si="0">SUM(C9:N9)</f>
        <v>7100.0000001494245</v>
      </c>
      <c r="P9" s="2" t="s">
        <v>630</v>
      </c>
    </row>
    <row r="10" spans="1:16" ht="14.4" x14ac:dyDescent="0.3">
      <c r="A10" s="10" t="s">
        <v>20</v>
      </c>
      <c r="B10" s="10" t="s">
        <v>19</v>
      </c>
      <c r="C10" s="11">
        <v>541.75000001155615</v>
      </c>
      <c r="D10" s="11">
        <v>536.75000001144861</v>
      </c>
      <c r="E10" s="11">
        <v>541.75000001155615</v>
      </c>
      <c r="F10" s="11">
        <v>551.75000001155627</v>
      </c>
      <c r="G10" s="11">
        <v>551.75000001155615</v>
      </c>
      <c r="H10" s="11">
        <v>551.75000001155627</v>
      </c>
      <c r="I10" s="11">
        <v>635.75000001311491</v>
      </c>
      <c r="J10" s="11">
        <v>637.75000001343756</v>
      </c>
      <c r="K10" s="11">
        <v>637.75000001343744</v>
      </c>
      <c r="L10" s="11">
        <v>637.75000001343756</v>
      </c>
      <c r="M10" s="11">
        <v>637.75000001343733</v>
      </c>
      <c r="N10" s="11">
        <v>637.75000001332978</v>
      </c>
      <c r="O10" s="11">
        <f t="shared" si="0"/>
        <v>7100.0000001494245</v>
      </c>
      <c r="P10" s="2" t="s">
        <v>207</v>
      </c>
    </row>
    <row r="11" spans="1:16" ht="14.4" x14ac:dyDescent="0.3">
      <c r="A11" s="10" t="s">
        <v>21</v>
      </c>
      <c r="B11" s="10" t="s">
        <v>22</v>
      </c>
      <c r="C11" s="12">
        <f>C8/C9</f>
        <v>13.853542274101617</v>
      </c>
      <c r="D11" s="12">
        <f t="shared" ref="D11:N11" si="1">D8/D9</f>
        <v>13.255600626385826</v>
      </c>
      <c r="E11" s="12">
        <f t="shared" si="1"/>
        <v>12.490951026256374</v>
      </c>
      <c r="F11" s="12">
        <f t="shared" si="1"/>
        <v>14.210754066622515</v>
      </c>
      <c r="G11" s="12">
        <f t="shared" si="1"/>
        <v>14.969955522440372</v>
      </c>
      <c r="H11" s="12">
        <f t="shared" si="1"/>
        <v>13.812507653598711</v>
      </c>
      <c r="I11" s="12">
        <f t="shared" si="1"/>
        <v>14.086923655928118</v>
      </c>
      <c r="J11" s="12">
        <f t="shared" si="1"/>
        <v>13.330273252039502</v>
      </c>
      <c r="K11" s="12">
        <f t="shared" si="1"/>
        <v>13.242628540334886</v>
      </c>
      <c r="L11" s="12">
        <f t="shared" si="1"/>
        <v>12.928797832135325</v>
      </c>
      <c r="M11" s="12">
        <f t="shared" si="1"/>
        <v>12.292236142925212</v>
      </c>
      <c r="N11" s="12">
        <f t="shared" si="1"/>
        <v>11.963147858818864</v>
      </c>
      <c r="O11" s="12">
        <f t="shared" ref="O11" si="2">O8/O9</f>
        <v>13.340067350464635</v>
      </c>
    </row>
    <row r="12" spans="1:16" ht="14.4" x14ac:dyDescent="0.3">
      <c r="A12" s="10" t="s">
        <v>23</v>
      </c>
      <c r="B12" s="10" t="s">
        <v>22</v>
      </c>
      <c r="C12" s="12">
        <f>C8/C10</f>
        <v>14.064509922941305</v>
      </c>
      <c r="D12" s="12">
        <f t="shared" ref="D12:N12" si="3">D8/D10</f>
        <v>13.459342974155458</v>
      </c>
      <c r="E12" s="12">
        <f t="shared" si="3"/>
        <v>12.68116855457094</v>
      </c>
      <c r="F12" s="12">
        <f t="shared" si="3"/>
        <v>14.165681443847584</v>
      </c>
      <c r="G12" s="12">
        <f t="shared" si="3"/>
        <v>14.922474920421847</v>
      </c>
      <c r="H12" s="12">
        <f t="shared" si="3"/>
        <v>13.768698159455909</v>
      </c>
      <c r="I12" s="12">
        <f t="shared" si="3"/>
        <v>13.793330673722538</v>
      </c>
      <c r="J12" s="12">
        <f t="shared" si="3"/>
        <v>13.325047743120738</v>
      </c>
      <c r="K12" s="12">
        <f t="shared" si="3"/>
        <v>13.23743738841797</v>
      </c>
      <c r="L12" s="12">
        <f t="shared" si="3"/>
        <v>12.923729702840198</v>
      </c>
      <c r="M12" s="12">
        <f t="shared" si="3"/>
        <v>12.287417547808529</v>
      </c>
      <c r="N12" s="12">
        <f t="shared" si="3"/>
        <v>11.86466643779576</v>
      </c>
      <c r="O12" s="12">
        <f t="shared" ref="O12" si="4">O8/O10</f>
        <v>13.340067350464635</v>
      </c>
    </row>
    <row r="13" spans="1:16" x14ac:dyDescent="0.25">
      <c r="A13" s="7" t="s">
        <v>24</v>
      </c>
      <c r="B13" s="8"/>
      <c r="C13" s="8"/>
      <c r="D13" s="8"/>
      <c r="E13" s="8"/>
      <c r="F13" s="8"/>
      <c r="G13" s="8"/>
      <c r="H13" s="8"/>
      <c r="I13" s="8"/>
      <c r="J13" s="8"/>
      <c r="K13" s="8"/>
      <c r="L13" s="8"/>
      <c r="M13" s="8"/>
      <c r="N13" s="8"/>
      <c r="O13" s="9"/>
    </row>
    <row r="14" spans="1:16" ht="14.4" x14ac:dyDescent="0.3">
      <c r="A14" s="13" t="s">
        <v>25</v>
      </c>
      <c r="B14" s="13" t="s">
        <v>26</v>
      </c>
      <c r="C14" s="14">
        <v>154.98219503174565</v>
      </c>
      <c r="D14" s="14">
        <v>150.19218160128071</v>
      </c>
      <c r="E14" s="14">
        <v>153.4445563810246</v>
      </c>
      <c r="F14" s="14">
        <v>142.73183471385479</v>
      </c>
      <c r="G14" s="14">
        <v>131.89202032321668</v>
      </c>
      <c r="H14" s="14">
        <v>90.256715538018611</v>
      </c>
      <c r="I14" s="14">
        <v>45.052828901866903</v>
      </c>
      <c r="J14" s="14">
        <v>60.104109115298094</v>
      </c>
      <c r="K14" s="14">
        <v>62.623267929485316</v>
      </c>
      <c r="L14" s="14">
        <v>73.637876407635943</v>
      </c>
      <c r="M14" s="14">
        <v>78.465631870437093</v>
      </c>
      <c r="N14" s="14">
        <v>85.419934164545566</v>
      </c>
      <c r="O14" s="15">
        <f>SUM(C14:N14)</f>
        <v>1228.8031519784099</v>
      </c>
    </row>
    <row r="15" spans="1:16" ht="14.4" x14ac:dyDescent="0.3">
      <c r="A15" s="10" t="s">
        <v>27</v>
      </c>
      <c r="B15" s="10" t="s">
        <v>28</v>
      </c>
      <c r="C15" s="16">
        <v>6419.2447448636431</v>
      </c>
      <c r="D15" s="16">
        <v>6413.7543736567904</v>
      </c>
      <c r="E15" s="16">
        <v>6426.1700981950789</v>
      </c>
      <c r="F15" s="16">
        <v>6467.5963197431302</v>
      </c>
      <c r="G15" s="16">
        <v>6460.9240300050724</v>
      </c>
      <c r="H15" s="16">
        <v>6575.6486830142549</v>
      </c>
      <c r="I15" s="16">
        <v>6763.3801634236552</v>
      </c>
      <c r="J15" s="16">
        <v>6738.8544599548923</v>
      </c>
      <c r="K15" s="16">
        <v>6733.8334627113827</v>
      </c>
      <c r="L15" s="16">
        <v>6761.7470961354838</v>
      </c>
      <c r="M15" s="16">
        <v>6563.4721760403181</v>
      </c>
      <c r="N15" s="16">
        <v>6582.7853791400739</v>
      </c>
      <c r="O15" s="30">
        <f>IFERROR(SUMPRODUCT(C15:N15,$C$14:$N$14)/$O$14,0)</f>
        <v>6526.4021882934921</v>
      </c>
    </row>
    <row r="16" spans="1:16" ht="14.4" x14ac:dyDescent="0.3">
      <c r="A16" s="10" t="s">
        <v>29</v>
      </c>
      <c r="B16" s="10" t="s">
        <v>28</v>
      </c>
      <c r="C16" s="16">
        <v>6066.6995236616567</v>
      </c>
      <c r="D16" s="16">
        <v>6061.0989599236254</v>
      </c>
      <c r="E16" s="16">
        <v>6072.9613669119926</v>
      </c>
      <c r="F16" s="16">
        <v>6113.1736688237306</v>
      </c>
      <c r="G16" s="16">
        <v>6106.3251425473118</v>
      </c>
      <c r="H16" s="16">
        <v>6216.0563483357264</v>
      </c>
      <c r="I16" s="16">
        <v>6397.4706275743638</v>
      </c>
      <c r="J16" s="16">
        <v>6374.5334781205074</v>
      </c>
      <c r="K16" s="16">
        <v>6369.4630224845687</v>
      </c>
      <c r="L16" s="16">
        <v>6395.7373996868109</v>
      </c>
      <c r="M16" s="16">
        <v>6207.9868019311343</v>
      </c>
      <c r="N16" s="16">
        <v>6224.9984283843123</v>
      </c>
      <c r="O16" s="30">
        <f>IFERROR(SUMPRODUCT(C16:N16,$C$14:$N$14)/$O$14,0)</f>
        <v>6169.7769053579887</v>
      </c>
    </row>
    <row r="17" spans="1:15" ht="14.4" x14ac:dyDescent="0.3">
      <c r="A17" s="10" t="s">
        <v>30</v>
      </c>
      <c r="B17" s="10" t="s">
        <v>31</v>
      </c>
      <c r="C17" s="17">
        <v>0.79938883027914631</v>
      </c>
      <c r="D17" s="17">
        <v>0.79960478901948973</v>
      </c>
      <c r="E17" s="17">
        <v>0.80630914143077848</v>
      </c>
      <c r="F17" s="17">
        <v>0.8023832108405784</v>
      </c>
      <c r="G17" s="17">
        <v>0.79513307340060657</v>
      </c>
      <c r="H17" s="17">
        <v>0.79813521543026744</v>
      </c>
      <c r="I17" s="17">
        <v>0.80005679709031075</v>
      </c>
      <c r="J17" s="17">
        <v>0.80071013621505049</v>
      </c>
      <c r="K17" s="17">
        <v>0.80424058075694882</v>
      </c>
      <c r="L17" s="17">
        <v>0.87778388186624534</v>
      </c>
      <c r="M17" s="17">
        <v>0.8910313898112916</v>
      </c>
      <c r="N17" s="17">
        <v>0.79704817292407448</v>
      </c>
      <c r="O17" s="31">
        <f t="shared" ref="O17:O20" si="5">IFERROR(SUMPRODUCT(C17:N17,$C$14:$N$14)/$O$14,0)</f>
        <v>0.81080180973763216</v>
      </c>
    </row>
    <row r="18" spans="1:15" ht="14.4" x14ac:dyDescent="0.3">
      <c r="A18" s="10" t="s">
        <v>32</v>
      </c>
      <c r="B18" s="10" t="s">
        <v>31</v>
      </c>
      <c r="C18" s="17">
        <v>8.593191295227772</v>
      </c>
      <c r="D18" s="17">
        <v>8.57234620886004</v>
      </c>
      <c r="E18" s="17">
        <v>8.465250519512912</v>
      </c>
      <c r="F18" s="17">
        <v>8.3496537003307214</v>
      </c>
      <c r="G18" s="17">
        <v>8.4544990866224978</v>
      </c>
      <c r="H18" s="17">
        <v>8.0611615745190282</v>
      </c>
      <c r="I18" s="17">
        <v>8.0877488091247116</v>
      </c>
      <c r="J18" s="17">
        <v>8.0139288328177987</v>
      </c>
      <c r="K18" s="17">
        <v>8.0939060328843269</v>
      </c>
      <c r="L18" s="17">
        <v>8.3113444802935348</v>
      </c>
      <c r="M18" s="17">
        <v>8.6583469356862057</v>
      </c>
      <c r="N18" s="17">
        <v>8.1211955802377105</v>
      </c>
      <c r="O18" s="31">
        <f t="shared" si="5"/>
        <v>8.3745644868486551</v>
      </c>
    </row>
    <row r="19" spans="1:15" ht="14.4" x14ac:dyDescent="0.3">
      <c r="A19" s="10" t="s">
        <v>33</v>
      </c>
      <c r="B19" s="10" t="s">
        <v>31</v>
      </c>
      <c r="C19" s="17">
        <v>8.4967581002306591</v>
      </c>
      <c r="D19" s="17">
        <v>8.6035878182729011</v>
      </c>
      <c r="E19" s="17">
        <v>8.5701167448006466</v>
      </c>
      <c r="F19" s="17">
        <v>8.295886974501947</v>
      </c>
      <c r="G19" s="17">
        <v>8.4360235925821563</v>
      </c>
      <c r="H19" s="17">
        <v>8.1042226801207473</v>
      </c>
      <c r="I19" s="17">
        <v>7.1124622582611954</v>
      </c>
      <c r="J19" s="17">
        <v>7.0457454723190676</v>
      </c>
      <c r="K19" s="17">
        <v>7.1276118781950286</v>
      </c>
      <c r="L19" s="17">
        <v>7.1603036855222175</v>
      </c>
      <c r="M19" s="17">
        <v>7.2146756054694317</v>
      </c>
      <c r="N19" s="17">
        <v>7.540279131288111</v>
      </c>
      <c r="O19" s="31">
        <f t="shared" si="5"/>
        <v>8.0403443049370615</v>
      </c>
    </row>
    <row r="20" spans="1:15" ht="14.4" x14ac:dyDescent="0.3">
      <c r="A20" s="10" t="s">
        <v>34</v>
      </c>
      <c r="B20" s="10" t="s">
        <v>31</v>
      </c>
      <c r="C20" s="17">
        <v>13.522120419071236</v>
      </c>
      <c r="D20" s="17">
        <v>13.628950137113483</v>
      </c>
      <c r="E20" s="17">
        <v>13.595479063641227</v>
      </c>
      <c r="F20" s="17">
        <v>13.321249293342527</v>
      </c>
      <c r="G20" s="17">
        <v>13.461385911422735</v>
      </c>
      <c r="H20" s="17">
        <v>13.129584998961327</v>
      </c>
      <c r="I20" s="17">
        <v>12.137824577101776</v>
      </c>
      <c r="J20" s="17">
        <v>12.071107791159649</v>
      </c>
      <c r="K20" s="17">
        <v>12.152974197035608</v>
      </c>
      <c r="L20" s="17">
        <v>12.185666004362798</v>
      </c>
      <c r="M20" s="17">
        <v>12.240037924310013</v>
      </c>
      <c r="N20" s="17">
        <v>12.565641450128691</v>
      </c>
      <c r="O20" s="31">
        <f t="shared" si="5"/>
        <v>13.065706623777643</v>
      </c>
    </row>
    <row r="21" spans="1:15" ht="14.4" x14ac:dyDescent="0.3">
      <c r="A21" s="13" t="s">
        <v>35</v>
      </c>
      <c r="B21" s="13" t="s">
        <v>26</v>
      </c>
      <c r="C21" s="14">
        <v>37.517804972393101</v>
      </c>
      <c r="D21" s="14">
        <v>37.307818402750534</v>
      </c>
      <c r="E21" s="14">
        <v>39.055443623114158</v>
      </c>
      <c r="F21" s="14">
        <v>47.268165290230215</v>
      </c>
      <c r="G21" s="14">
        <v>53.107979680760806</v>
      </c>
      <c r="H21" s="14">
        <v>64.74328446531392</v>
      </c>
      <c r="I21" s="14">
        <v>84.947171100928088</v>
      </c>
      <c r="J21" s="14">
        <v>74.895890887604395</v>
      </c>
      <c r="K21" s="14">
        <v>82.376732073632169</v>
      </c>
      <c r="L21" s="14">
        <v>36.362123594729042</v>
      </c>
      <c r="M21" s="14">
        <v>41.534368132142887</v>
      </c>
      <c r="N21" s="14">
        <v>34.580065838034407</v>
      </c>
      <c r="O21" s="15">
        <f>SUM(C21:N21)</f>
        <v>633.69684806163377</v>
      </c>
    </row>
    <row r="22" spans="1:15" ht="14.4" x14ac:dyDescent="0.3">
      <c r="A22" s="10" t="s">
        <v>27</v>
      </c>
      <c r="B22" s="10" t="s">
        <v>28</v>
      </c>
      <c r="C22" s="16">
        <v>6334.2014238714182</v>
      </c>
      <c r="D22" s="16">
        <v>6447.6669294454041</v>
      </c>
      <c r="E22" s="16">
        <v>6352.6384393162662</v>
      </c>
      <c r="F22" s="16">
        <v>6292.9166777821274</v>
      </c>
      <c r="G22" s="16">
        <v>6234.5183571890211</v>
      </c>
      <c r="H22" s="16">
        <v>6241.3053939571391</v>
      </c>
      <c r="I22" s="16">
        <v>6292.6615761449757</v>
      </c>
      <c r="J22" s="16">
        <v>6274.000304739634</v>
      </c>
      <c r="K22" s="16">
        <v>6337.0578005329098</v>
      </c>
      <c r="L22" s="16">
        <v>6315.7414926053871</v>
      </c>
      <c r="M22" s="16">
        <v>6317.7780195606974</v>
      </c>
      <c r="N22" s="16">
        <v>6314.7743978246799</v>
      </c>
      <c r="O22" s="30">
        <f t="shared" ref="O22:O27" si="6">IFERROR(SUMPRODUCT(C22:N22,$C$21:$N$21)/$O$21,0)</f>
        <v>6305.5852579184393</v>
      </c>
    </row>
    <row r="23" spans="1:15" ht="14.4" x14ac:dyDescent="0.3">
      <c r="A23" s="10" t="s">
        <v>29</v>
      </c>
      <c r="B23" s="10" t="s">
        <v>28</v>
      </c>
      <c r="C23" s="16">
        <v>5995.4057681473259</v>
      </c>
      <c r="D23" s="16">
        <v>6102.8668263893796</v>
      </c>
      <c r="E23" s="16">
        <v>6012.8802747593891</v>
      </c>
      <c r="F23" s="16">
        <v>5956.2490886453397</v>
      </c>
      <c r="G23" s="16">
        <v>5900.9820142427507</v>
      </c>
      <c r="H23" s="16">
        <v>5903.8514241921393</v>
      </c>
      <c r="I23" s="16">
        <v>5953.1500966248623</v>
      </c>
      <c r="J23" s="16">
        <v>5935.2902531242025</v>
      </c>
      <c r="K23" s="16">
        <v>5994.0693909965221</v>
      </c>
      <c r="L23" s="16">
        <v>5972.6070218426266</v>
      </c>
      <c r="M23" s="16">
        <v>5974.5066679245583</v>
      </c>
      <c r="N23" s="16">
        <v>5973.0937532392509</v>
      </c>
      <c r="O23" s="30">
        <f t="shared" si="6"/>
        <v>5965.7827396699631</v>
      </c>
    </row>
    <row r="24" spans="1:15" ht="14.4" x14ac:dyDescent="0.3">
      <c r="A24" s="10" t="s">
        <v>30</v>
      </c>
      <c r="B24" s="10" t="s">
        <v>31</v>
      </c>
      <c r="C24" s="17">
        <v>2.4295613389229067</v>
      </c>
      <c r="D24" s="17">
        <v>2.4050655472408091</v>
      </c>
      <c r="E24" s="17">
        <v>2.5318666130721192</v>
      </c>
      <c r="F24" s="17">
        <v>2.5966145443649666</v>
      </c>
      <c r="G24" s="17">
        <v>2.6452674432660652</v>
      </c>
      <c r="H24" s="17">
        <v>2.7646956869678796</v>
      </c>
      <c r="I24" s="17">
        <v>2.7577905061835821</v>
      </c>
      <c r="J24" s="17">
        <v>2.7055365434574292</v>
      </c>
      <c r="K24" s="17">
        <v>2.643182170730336</v>
      </c>
      <c r="L24" s="17">
        <v>2.4886633195301315</v>
      </c>
      <c r="M24" s="17">
        <v>2.384214949856013</v>
      </c>
      <c r="N24" s="17">
        <v>1.9721835230281968</v>
      </c>
      <c r="O24" s="31">
        <f t="shared" si="6"/>
        <v>2.5790489447985023</v>
      </c>
    </row>
    <row r="25" spans="1:15" ht="14.4" x14ac:dyDescent="0.3">
      <c r="A25" s="10" t="s">
        <v>32</v>
      </c>
      <c r="B25" s="10" t="s">
        <v>31</v>
      </c>
      <c r="C25" s="17">
        <v>13.650338133390873</v>
      </c>
      <c r="D25" s="17">
        <v>13.072659982013985</v>
      </c>
      <c r="E25" s="17">
        <v>13.536180359290373</v>
      </c>
      <c r="F25" s="17">
        <v>14.197738944160342</v>
      </c>
      <c r="G25" s="17">
        <v>14.748210087127436</v>
      </c>
      <c r="H25" s="17">
        <v>14.555829258716642</v>
      </c>
      <c r="I25" s="17">
        <v>13.682948785674105</v>
      </c>
      <c r="J25" s="17">
        <v>14.423529656510109</v>
      </c>
      <c r="K25" s="17">
        <v>13.830266694421123</v>
      </c>
      <c r="L25" s="17">
        <v>13.802136340491229</v>
      </c>
      <c r="M25" s="17">
        <v>13.963262263577962</v>
      </c>
      <c r="N25" s="17">
        <v>13.239604954281964</v>
      </c>
      <c r="O25" s="31">
        <f t="shared" si="6"/>
        <v>13.960595439757462</v>
      </c>
    </row>
    <row r="26" spans="1:15" ht="14.4" x14ac:dyDescent="0.3">
      <c r="A26" s="10" t="s">
        <v>33</v>
      </c>
      <c r="B26" s="10" t="s">
        <v>31</v>
      </c>
      <c r="C26" s="17">
        <v>6.0446714187122899</v>
      </c>
      <c r="D26" s="17">
        <v>6.0271092018648948</v>
      </c>
      <c r="E26" s="17">
        <v>6.0381378037085476</v>
      </c>
      <c r="F26" s="17">
        <v>6.0670306006769152</v>
      </c>
      <c r="G26" s="17">
        <v>6.0650681974266973</v>
      </c>
      <c r="H26" s="17">
        <v>7.0545207424561021</v>
      </c>
      <c r="I26" s="17">
        <v>6.8576284528796458</v>
      </c>
      <c r="J26" s="17">
        <v>6.9141155703557073</v>
      </c>
      <c r="K26" s="17">
        <v>7.1513479824037924</v>
      </c>
      <c r="L26" s="17">
        <v>7.5030577897811339</v>
      </c>
      <c r="M26" s="17">
        <v>7.5101273468544756</v>
      </c>
      <c r="N26" s="17">
        <v>7.123713872317385</v>
      </c>
      <c r="O26" s="31">
        <f t="shared" si="6"/>
        <v>6.7439986369460003</v>
      </c>
    </row>
    <row r="27" spans="1:15" ht="14.4" x14ac:dyDescent="0.3">
      <c r="A27" s="10" t="s">
        <v>34</v>
      </c>
      <c r="B27" s="10" t="s">
        <v>31</v>
      </c>
      <c r="C27" s="17">
        <v>11.070033737552869</v>
      </c>
      <c r="D27" s="17">
        <v>11.052471520705474</v>
      </c>
      <c r="E27" s="17">
        <v>11.063500122549128</v>
      </c>
      <c r="F27" s="17">
        <v>11.092392919517495</v>
      </c>
      <c r="G27" s="17">
        <v>11.090430516267276</v>
      </c>
      <c r="H27" s="17">
        <v>12.07988306129668</v>
      </c>
      <c r="I27" s="17">
        <v>11.882990771720229</v>
      </c>
      <c r="J27" s="17">
        <v>11.939477889196286</v>
      </c>
      <c r="K27" s="17">
        <v>12.176710301244373</v>
      </c>
      <c r="L27" s="17">
        <v>12.528420108621715</v>
      </c>
      <c r="M27" s="17">
        <v>12.535489665695055</v>
      </c>
      <c r="N27" s="17">
        <v>12.149076191157965</v>
      </c>
      <c r="O27" s="31">
        <f t="shared" si="6"/>
        <v>11.769360955786579</v>
      </c>
    </row>
    <row r="28" spans="1:15" ht="14.4" x14ac:dyDescent="0.3">
      <c r="A28" s="13" t="s">
        <v>36</v>
      </c>
      <c r="B28" s="13" t="s">
        <v>26</v>
      </c>
      <c r="C28" s="14">
        <v>3.3845712783206716</v>
      </c>
      <c r="D28" s="14">
        <v>2.1986171307373499</v>
      </c>
      <c r="E28" s="14">
        <v>2.3031177893122021</v>
      </c>
      <c r="F28" s="14">
        <v>2.7672070184371251</v>
      </c>
      <c r="G28" s="14">
        <v>1.8758652434621963</v>
      </c>
      <c r="H28" s="14">
        <v>1.1105574718538087</v>
      </c>
      <c r="I28" s="14">
        <v>0</v>
      </c>
      <c r="J28" s="14">
        <v>0</v>
      </c>
      <c r="K28" s="14">
        <v>0</v>
      </c>
      <c r="L28" s="14">
        <v>0</v>
      </c>
      <c r="M28" s="14">
        <v>0</v>
      </c>
      <c r="N28" s="14">
        <v>0</v>
      </c>
      <c r="O28" s="15">
        <f>SUM(C28:N28)</f>
        <v>13.639935932123354</v>
      </c>
    </row>
    <row r="29" spans="1:15" ht="14.4" x14ac:dyDescent="0.3">
      <c r="A29" s="10" t="s">
        <v>27</v>
      </c>
      <c r="B29" s="10" t="s">
        <v>28</v>
      </c>
      <c r="C29" s="16">
        <v>6169.8028691024219</v>
      </c>
      <c r="D29" s="16">
        <v>6164.100589630275</v>
      </c>
      <c r="E29" s="16">
        <v>6172.4309548170022</v>
      </c>
      <c r="F29" s="16">
        <v>6174.4727763870278</v>
      </c>
      <c r="G29" s="16">
        <v>6169.8042105720724</v>
      </c>
      <c r="H29" s="16">
        <v>6172.2349848347058</v>
      </c>
      <c r="I29" s="16">
        <v>0</v>
      </c>
      <c r="J29" s="16">
        <v>0</v>
      </c>
      <c r="K29" s="16">
        <v>0</v>
      </c>
      <c r="L29" s="16">
        <v>0</v>
      </c>
      <c r="M29" s="16">
        <v>0</v>
      </c>
      <c r="N29" s="16">
        <v>0</v>
      </c>
      <c r="O29" s="30">
        <f>IFERROR(SUMPRODUCT(C29:N29,$C$28:$N$28)/$O$28,0)</f>
        <v>6170.4730909131004</v>
      </c>
    </row>
    <row r="30" spans="1:15" ht="14.4" x14ac:dyDescent="0.3">
      <c r="A30" s="10" t="s">
        <v>29</v>
      </c>
      <c r="B30" s="10" t="s">
        <v>28</v>
      </c>
      <c r="C30" s="16">
        <v>5821.8830389301438</v>
      </c>
      <c r="D30" s="16">
        <v>5816.4870718851098</v>
      </c>
      <c r="E30" s="16">
        <v>5824.2204187161951</v>
      </c>
      <c r="F30" s="16">
        <v>5826.2222569118403</v>
      </c>
      <c r="G30" s="16">
        <v>5821.6227744855487</v>
      </c>
      <c r="H30" s="16">
        <v>5824.0809155002926</v>
      </c>
      <c r="I30" s="16">
        <v>0</v>
      </c>
      <c r="J30" s="16">
        <v>0</v>
      </c>
      <c r="K30" s="16">
        <v>0</v>
      </c>
      <c r="L30" s="16">
        <v>0</v>
      </c>
      <c r="M30" s="16">
        <v>0</v>
      </c>
      <c r="N30" s="16">
        <v>0</v>
      </c>
      <c r="O30" s="30">
        <f t="shared" ref="O30:O34" si="7">IFERROR(SUMPRODUCT(C30:N30,$C$28:$N$28)/$O$28,0)</f>
        <v>5822.4314107916898</v>
      </c>
    </row>
    <row r="31" spans="1:15" ht="14.4" x14ac:dyDescent="0.3">
      <c r="A31" s="10" t="s">
        <v>30</v>
      </c>
      <c r="B31" s="10" t="s">
        <v>31</v>
      </c>
      <c r="C31" s="17">
        <v>0.89812632418464311</v>
      </c>
      <c r="D31" s="17">
        <v>0.89994493621741711</v>
      </c>
      <c r="E31" s="17">
        <v>0.90129646914644679</v>
      </c>
      <c r="F31" s="17">
        <v>0.90153153628846394</v>
      </c>
      <c r="G31" s="17">
        <v>0.9029212669795168</v>
      </c>
      <c r="H31" s="17">
        <v>0.90325731755353178</v>
      </c>
      <c r="I31" s="17">
        <v>0</v>
      </c>
      <c r="J31" s="17">
        <v>0</v>
      </c>
      <c r="K31" s="17">
        <v>0</v>
      </c>
      <c r="L31" s="17">
        <v>0</v>
      </c>
      <c r="M31" s="17">
        <v>0</v>
      </c>
      <c r="N31" s="17">
        <v>0</v>
      </c>
      <c r="O31" s="31">
        <f t="shared" si="7"/>
        <v>0.90072278104426418</v>
      </c>
    </row>
    <row r="32" spans="1:15" ht="14.4" x14ac:dyDescent="0.3">
      <c r="A32" s="10" t="s">
        <v>32</v>
      </c>
      <c r="B32" s="10" t="s">
        <v>31</v>
      </c>
      <c r="C32" s="17">
        <v>8.66424594683774</v>
      </c>
      <c r="D32" s="17">
        <v>8.6537904008900739</v>
      </c>
      <c r="E32" s="17">
        <v>8.6423872541014521</v>
      </c>
      <c r="F32" s="17">
        <v>8.5289327371516634</v>
      </c>
      <c r="G32" s="17">
        <v>8.5159534696087835</v>
      </c>
      <c r="H32" s="17">
        <v>8.5014971668605828</v>
      </c>
      <c r="I32" s="17">
        <v>0</v>
      </c>
      <c r="J32" s="17">
        <v>0</v>
      </c>
      <c r="K32" s="17">
        <v>0</v>
      </c>
      <c r="L32" s="17">
        <v>0</v>
      </c>
      <c r="M32" s="17">
        <v>0</v>
      </c>
      <c r="N32" s="17">
        <v>0</v>
      </c>
      <c r="O32" s="31">
        <f t="shared" si="7"/>
        <v>8.5977728246687075</v>
      </c>
    </row>
    <row r="33" spans="1:15" ht="14.4" x14ac:dyDescent="0.3">
      <c r="A33" s="10" t="s">
        <v>33</v>
      </c>
      <c r="B33" s="10" t="s">
        <v>31</v>
      </c>
      <c r="C33" s="17">
        <v>11.332980559812546</v>
      </c>
      <c r="D33" s="17">
        <v>11.33686874989186</v>
      </c>
      <c r="E33" s="17">
        <v>11.369267800815926</v>
      </c>
      <c r="F33" s="17">
        <v>11.35012826840938</v>
      </c>
      <c r="G33" s="17">
        <v>11.399581208015936</v>
      </c>
      <c r="H33" s="17">
        <v>11.357707284097838</v>
      </c>
      <c r="I33" s="17">
        <v>0</v>
      </c>
      <c r="J33" s="17">
        <v>0</v>
      </c>
      <c r="K33" s="17">
        <v>0</v>
      </c>
      <c r="L33" s="17">
        <v>0</v>
      </c>
      <c r="M33" s="17">
        <v>0</v>
      </c>
      <c r="N33" s="17">
        <v>0</v>
      </c>
      <c r="O33" s="31">
        <f t="shared" si="7"/>
        <v>11.354385937535314</v>
      </c>
    </row>
    <row r="34" spans="1:15" ht="14.4" x14ac:dyDescent="0.3">
      <c r="A34" s="10" t="s">
        <v>34</v>
      </c>
      <c r="B34" s="10" t="s">
        <v>31</v>
      </c>
      <c r="C34" s="17">
        <v>16.332980559812547</v>
      </c>
      <c r="D34" s="17">
        <v>16.33686874989186</v>
      </c>
      <c r="E34" s="17">
        <v>16.369267800815926</v>
      </c>
      <c r="F34" s="17">
        <v>16.350128268409382</v>
      </c>
      <c r="G34" s="17">
        <v>16.399581208015938</v>
      </c>
      <c r="H34" s="17">
        <v>16.357707284097838</v>
      </c>
      <c r="I34" s="17">
        <v>0</v>
      </c>
      <c r="J34" s="17">
        <v>0</v>
      </c>
      <c r="K34" s="17">
        <v>0</v>
      </c>
      <c r="L34" s="17">
        <v>0</v>
      </c>
      <c r="M34" s="17">
        <v>0</v>
      </c>
      <c r="N34" s="17">
        <v>0</v>
      </c>
      <c r="O34" s="31">
        <f t="shared" si="7"/>
        <v>16.354385937535316</v>
      </c>
    </row>
    <row r="35" spans="1:15" ht="14.4" x14ac:dyDescent="0.3">
      <c r="A35" s="13" t="s">
        <v>37</v>
      </c>
      <c r="B35" s="13" t="s">
        <v>26</v>
      </c>
      <c r="C35" s="14">
        <v>2.521882492117089</v>
      </c>
      <c r="D35" s="14">
        <v>7.2154785630134359</v>
      </c>
      <c r="E35" s="14">
        <v>26.720101190114498</v>
      </c>
      <c r="F35" s="14">
        <v>6.3272232517840097</v>
      </c>
      <c r="G35" s="14">
        <v>12.63017381605996</v>
      </c>
      <c r="H35" s="14">
        <v>4.808785062682797</v>
      </c>
      <c r="I35" s="14">
        <v>12.094950861320664</v>
      </c>
      <c r="J35" s="14">
        <v>14.998053056294571</v>
      </c>
      <c r="K35" s="14">
        <v>83.697272769729182</v>
      </c>
      <c r="L35" s="14">
        <v>94.400599271572034</v>
      </c>
      <c r="M35" s="14">
        <v>71.335320101362981</v>
      </c>
      <c r="N35" s="14">
        <v>85.965623698155213</v>
      </c>
      <c r="O35" s="15">
        <f>SUM(C35:N35)</f>
        <v>422.7154641342064</v>
      </c>
    </row>
    <row r="36" spans="1:15" ht="14.4" x14ac:dyDescent="0.3">
      <c r="A36" s="10" t="s">
        <v>27</v>
      </c>
      <c r="B36" s="10" t="s">
        <v>28</v>
      </c>
      <c r="C36" s="16">
        <v>6368.0243205564775</v>
      </c>
      <c r="D36" s="16">
        <v>6310.0427958077898</v>
      </c>
      <c r="E36" s="16">
        <v>6367.3626253879002</v>
      </c>
      <c r="F36" s="16">
        <v>6390.1985674482894</v>
      </c>
      <c r="G36" s="16">
        <v>6342.5848813550238</v>
      </c>
      <c r="H36" s="16">
        <v>6357.9316833931134</v>
      </c>
      <c r="I36" s="16">
        <v>6392.8119606492437</v>
      </c>
      <c r="J36" s="16">
        <v>6360.8596854738316</v>
      </c>
      <c r="K36" s="16">
        <v>6350.999255483257</v>
      </c>
      <c r="L36" s="16">
        <v>6367.4084165692229</v>
      </c>
      <c r="M36" s="16">
        <v>6382.1766872545177</v>
      </c>
      <c r="N36" s="16">
        <v>6381.7918808925524</v>
      </c>
      <c r="O36" s="30">
        <f>IFERROR(SUMPRODUCT(C36:N36,$C$35:$N$35)/$O$35,0)</f>
        <v>6368.5844504045208</v>
      </c>
    </row>
    <row r="37" spans="1:15" ht="14.4" x14ac:dyDescent="0.3">
      <c r="A37" s="10" t="s">
        <v>29</v>
      </c>
      <c r="B37" s="10" t="s">
        <v>28</v>
      </c>
      <c r="C37" s="16">
        <v>6013.7439830402591</v>
      </c>
      <c r="D37" s="16">
        <v>5958.5718837654094</v>
      </c>
      <c r="E37" s="16">
        <v>6011.5142410181879</v>
      </c>
      <c r="F37" s="16">
        <v>6033.7912126391166</v>
      </c>
      <c r="G37" s="16">
        <v>5987.1311344722953</v>
      </c>
      <c r="H37" s="16">
        <v>6002.8141464546325</v>
      </c>
      <c r="I37" s="16">
        <v>6036.2059277468388</v>
      </c>
      <c r="J37" s="16">
        <v>6005.6296270049379</v>
      </c>
      <c r="K37" s="16">
        <v>5996.4182585771696</v>
      </c>
      <c r="L37" s="16">
        <v>6012.5831882377197</v>
      </c>
      <c r="M37" s="16">
        <v>6026.6617065098399</v>
      </c>
      <c r="N37" s="16">
        <v>6027.4417066915366</v>
      </c>
      <c r="O37" s="30">
        <f t="shared" ref="O37:O41" si="8">IFERROR(SUMPRODUCT(C37:N37,$C$35:$N$35)/$O$35,0)</f>
        <v>6013.6725198079248</v>
      </c>
    </row>
    <row r="38" spans="1:15" ht="14.4" x14ac:dyDescent="0.3">
      <c r="A38" s="10" t="s">
        <v>30</v>
      </c>
      <c r="B38" s="10" t="s">
        <v>31</v>
      </c>
      <c r="C38" s="17">
        <v>1.5719258596243288</v>
      </c>
      <c r="D38" s="17">
        <v>1.5704927756355485</v>
      </c>
      <c r="E38" s="17">
        <v>1.5645054910609499</v>
      </c>
      <c r="F38" s="17">
        <v>1.5541280998263451</v>
      </c>
      <c r="G38" s="17">
        <v>1.5514425548091835</v>
      </c>
      <c r="H38" s="17">
        <v>1.5490809371241008</v>
      </c>
      <c r="I38" s="17">
        <v>1.5706205123520396</v>
      </c>
      <c r="J38" s="17">
        <v>1.5667220713882541</v>
      </c>
      <c r="K38" s="17">
        <v>1.5492652356708461</v>
      </c>
      <c r="L38" s="17">
        <v>1.5532509789014217</v>
      </c>
      <c r="M38" s="17">
        <v>1.5598161852155374</v>
      </c>
      <c r="N38" s="17">
        <v>1.5724278212094895</v>
      </c>
      <c r="O38" s="31">
        <f t="shared" si="8"/>
        <v>1.5594733437535224</v>
      </c>
    </row>
    <row r="39" spans="1:15" ht="14.4" x14ac:dyDescent="0.3">
      <c r="A39" s="10" t="s">
        <v>32</v>
      </c>
      <c r="B39" s="10" t="s">
        <v>31</v>
      </c>
      <c r="C39" s="17">
        <v>6.0748081545659556</v>
      </c>
      <c r="D39" s="17">
        <v>6.1530970205235906</v>
      </c>
      <c r="E39" s="17">
        <v>6.1792075534550124</v>
      </c>
      <c r="F39" s="17">
        <v>5.1976319992471325</v>
      </c>
      <c r="G39" s="17">
        <v>5.2945573330686697</v>
      </c>
      <c r="H39" s="17">
        <v>5.2369339714032916</v>
      </c>
      <c r="I39" s="17">
        <v>5.1052577356075943</v>
      </c>
      <c r="J39" s="17">
        <v>5.3674074588461043</v>
      </c>
      <c r="K39" s="17">
        <v>5.3569250734287994</v>
      </c>
      <c r="L39" s="17">
        <v>5.1696910445757469</v>
      </c>
      <c r="M39" s="17">
        <v>5.1649102507825946</v>
      </c>
      <c r="N39" s="17">
        <v>5.3009891296063767</v>
      </c>
      <c r="O39" s="31">
        <f t="shared" si="8"/>
        <v>5.3287414331663765</v>
      </c>
    </row>
    <row r="40" spans="1:15" ht="14.4" x14ac:dyDescent="0.3">
      <c r="A40" s="10" t="s">
        <v>38</v>
      </c>
      <c r="B40" s="10" t="s">
        <v>31</v>
      </c>
      <c r="C40" s="17">
        <v>10.127325083840056</v>
      </c>
      <c r="D40" s="17">
        <v>10.233783513685028</v>
      </c>
      <c r="E40" s="17">
        <v>10.532646696345953</v>
      </c>
      <c r="F40" s="17">
        <v>10.352599613583598</v>
      </c>
      <c r="G40" s="17">
        <v>10.781853659182515</v>
      </c>
      <c r="H40" s="17">
        <v>10.481305172848286</v>
      </c>
      <c r="I40" s="17">
        <v>10.365902833746919</v>
      </c>
      <c r="J40" s="17">
        <v>10.468448068692119</v>
      </c>
      <c r="K40" s="17">
        <v>10.443603705511876</v>
      </c>
      <c r="L40" s="17">
        <v>10.274017908609304</v>
      </c>
      <c r="M40" s="17">
        <v>10.24039726981246</v>
      </c>
      <c r="N40" s="17">
        <v>9.9507726321549459</v>
      </c>
      <c r="O40" s="31">
        <f t="shared" si="8"/>
        <v>10.279206642306004</v>
      </c>
    </row>
    <row r="41" spans="1:15" ht="14.4" x14ac:dyDescent="0.3">
      <c r="A41" s="10" t="s">
        <v>34</v>
      </c>
      <c r="B41" s="10" t="s">
        <v>31</v>
      </c>
      <c r="C41" s="17">
        <v>15.127325083840059</v>
      </c>
      <c r="D41" s="17">
        <v>15.233783513685026</v>
      </c>
      <c r="E41" s="17">
        <v>15.532646696345955</v>
      </c>
      <c r="F41" s="17">
        <v>15.352599613583596</v>
      </c>
      <c r="G41" s="17">
        <v>15.781853659182515</v>
      </c>
      <c r="H41" s="17">
        <v>15.481305172848288</v>
      </c>
      <c r="I41" s="17">
        <v>15.365902833746915</v>
      </c>
      <c r="J41" s="17">
        <v>15.468448068692121</v>
      </c>
      <c r="K41" s="17">
        <v>15.443603705511876</v>
      </c>
      <c r="L41" s="17">
        <v>15.274017908609304</v>
      </c>
      <c r="M41" s="17">
        <v>15.240397269812457</v>
      </c>
      <c r="N41" s="17">
        <v>14.950772632154948</v>
      </c>
      <c r="O41" s="31">
        <f t="shared" si="8"/>
        <v>15.279206642306002</v>
      </c>
    </row>
    <row r="42" spans="1:15" ht="14.4" x14ac:dyDescent="0.3">
      <c r="A42" s="13" t="s">
        <v>39</v>
      </c>
      <c r="B42" s="13" t="s">
        <v>26</v>
      </c>
      <c r="C42" s="18">
        <v>178.20957309787869</v>
      </c>
      <c r="D42" s="18">
        <v>221.90210025792453</v>
      </c>
      <c r="E42" s="18">
        <v>210.47370470353789</v>
      </c>
      <c r="F42" s="18">
        <v>176.88167746049604</v>
      </c>
      <c r="G42" s="18">
        <v>222.77485648323483</v>
      </c>
      <c r="H42" s="18">
        <v>272.70206951478008</v>
      </c>
      <c r="I42" s="18">
        <v>271.26965179430471</v>
      </c>
      <c r="J42" s="18">
        <v>244.66007619895214</v>
      </c>
      <c r="K42" s="18">
        <v>229.96727841242617</v>
      </c>
      <c r="L42" s="18">
        <v>242.72503995666744</v>
      </c>
      <c r="M42" s="18">
        <v>308.9360985511542</v>
      </c>
      <c r="N42" s="18">
        <v>237.53955174359376</v>
      </c>
      <c r="O42" s="15">
        <f>SUM(C42:N42)</f>
        <v>2818.0416781749504</v>
      </c>
    </row>
    <row r="43" spans="1:15" ht="14.4" x14ac:dyDescent="0.3">
      <c r="A43" s="10" t="s">
        <v>27</v>
      </c>
      <c r="B43" s="10" t="s">
        <v>28</v>
      </c>
      <c r="C43" s="16">
        <v>6347.1221725445876</v>
      </c>
      <c r="D43" s="16">
        <v>6317.8198879305173</v>
      </c>
      <c r="E43" s="16">
        <v>6324.5408720937421</v>
      </c>
      <c r="F43" s="16">
        <v>6328.8712800465264</v>
      </c>
      <c r="G43" s="16">
        <v>6320.3105131375223</v>
      </c>
      <c r="H43" s="16">
        <v>6319.0347252387701</v>
      </c>
      <c r="I43" s="16">
        <v>6315.783986363057</v>
      </c>
      <c r="J43" s="16">
        <v>6317.1884194010017</v>
      </c>
      <c r="K43" s="16">
        <v>6327.260442938923</v>
      </c>
      <c r="L43" s="16">
        <v>6324.5738712138827</v>
      </c>
      <c r="M43" s="16">
        <v>6335.8606430382497</v>
      </c>
      <c r="N43" s="16">
        <v>6317.2306206508529</v>
      </c>
      <c r="O43" s="30">
        <f t="shared" ref="O43:O48" si="9">IFERROR(SUMPRODUCT(C43:N43,$C$42:$N$42)/$O$42,0)</f>
        <v>6324.2124607136839</v>
      </c>
    </row>
    <row r="44" spans="1:15" ht="14.4" x14ac:dyDescent="0.3">
      <c r="A44" s="10" t="s">
        <v>29</v>
      </c>
      <c r="B44" s="10" t="s">
        <v>28</v>
      </c>
      <c r="C44" s="16">
        <v>5993.2206516634442</v>
      </c>
      <c r="D44" s="16">
        <v>5964.4137017383264</v>
      </c>
      <c r="E44" s="16">
        <v>5970.1133043253922</v>
      </c>
      <c r="F44" s="16">
        <v>5975.1579461459696</v>
      </c>
      <c r="G44" s="16">
        <v>5966.1569725831696</v>
      </c>
      <c r="H44" s="16">
        <v>5964.7263692678225</v>
      </c>
      <c r="I44" s="16">
        <v>5962.5027130887211</v>
      </c>
      <c r="J44" s="16">
        <v>5963.7526150514104</v>
      </c>
      <c r="K44" s="16">
        <v>5973.9263842365408</v>
      </c>
      <c r="L44" s="16">
        <v>5971.3798893786334</v>
      </c>
      <c r="M44" s="16">
        <v>5981.7771690478567</v>
      </c>
      <c r="N44" s="16">
        <v>5963.6088231332997</v>
      </c>
      <c r="O44" s="30">
        <f t="shared" si="9"/>
        <v>5970.4741952005061</v>
      </c>
    </row>
    <row r="45" spans="1:15" ht="14.4" x14ac:dyDescent="0.3">
      <c r="A45" s="10" t="s">
        <v>30</v>
      </c>
      <c r="B45" s="10" t="s">
        <v>31</v>
      </c>
      <c r="C45" s="17">
        <v>2.2163314923105868</v>
      </c>
      <c r="D45" s="17">
        <v>2.1721455667219907</v>
      </c>
      <c r="E45" s="17">
        <v>2.1581242550212667</v>
      </c>
      <c r="F45" s="17">
        <v>2.1818873375910699</v>
      </c>
      <c r="G45" s="17">
        <v>2.1503558640549336</v>
      </c>
      <c r="H45" s="17">
        <v>2.1398781883422484</v>
      </c>
      <c r="I45" s="17">
        <v>2.1348792325028483</v>
      </c>
      <c r="J45" s="17">
        <v>2.1451708440772301</v>
      </c>
      <c r="K45" s="17">
        <v>2.1377295964365093</v>
      </c>
      <c r="L45" s="17">
        <v>2.1622553978630097</v>
      </c>
      <c r="M45" s="17">
        <v>2.1241787574976652</v>
      </c>
      <c r="N45" s="17">
        <v>2.1497956590881819</v>
      </c>
      <c r="O45" s="31">
        <f t="shared" si="9"/>
        <v>2.152926948106447</v>
      </c>
    </row>
    <row r="46" spans="1:15" ht="14.4" x14ac:dyDescent="0.3">
      <c r="A46" s="10" t="s">
        <v>32</v>
      </c>
      <c r="B46" s="10" t="s">
        <v>31</v>
      </c>
      <c r="C46" s="17">
        <v>5.3143840296303839</v>
      </c>
      <c r="D46" s="17">
        <v>5.2651926744580075</v>
      </c>
      <c r="E46" s="17">
        <v>5.2665460649894307</v>
      </c>
      <c r="F46" s="17">
        <v>5.2347070945969643</v>
      </c>
      <c r="G46" s="17">
        <v>5.2286965190185581</v>
      </c>
      <c r="H46" s="17">
        <v>5.3138780881108021</v>
      </c>
      <c r="I46" s="17">
        <v>5.2132190797245705</v>
      </c>
      <c r="J46" s="17">
        <v>5.1544595161198847</v>
      </c>
      <c r="K46" s="17">
        <v>5.2187606173744401</v>
      </c>
      <c r="L46" s="17">
        <v>5.2236108830270851</v>
      </c>
      <c r="M46" s="17">
        <v>5.2351907907631512</v>
      </c>
      <c r="N46" s="17">
        <v>5.3535402641542031</v>
      </c>
      <c r="O46" s="31">
        <f t="shared" si="9"/>
        <v>5.2504877161303369</v>
      </c>
    </row>
    <row r="47" spans="1:15" ht="14.4" x14ac:dyDescent="0.3">
      <c r="A47" s="10" t="s">
        <v>33</v>
      </c>
      <c r="B47" s="10" t="s">
        <v>31</v>
      </c>
      <c r="C47" s="17">
        <v>10.326435490563485</v>
      </c>
      <c r="D47" s="17">
        <v>10.615318367761372</v>
      </c>
      <c r="E47" s="17">
        <v>10.778090543066895</v>
      </c>
      <c r="F47" s="17">
        <v>10.536716127503629</v>
      </c>
      <c r="G47" s="17">
        <v>10.768779789065441</v>
      </c>
      <c r="H47" s="17">
        <v>10.825773387109795</v>
      </c>
      <c r="I47" s="17">
        <v>10.61252797486074</v>
      </c>
      <c r="J47" s="17">
        <v>10.63174214867443</v>
      </c>
      <c r="K47" s="17">
        <v>10.463479431111633</v>
      </c>
      <c r="L47" s="17">
        <v>10.46600173719783</v>
      </c>
      <c r="M47" s="17">
        <v>10.53153975762558</v>
      </c>
      <c r="N47" s="17">
        <v>10.678150145180664</v>
      </c>
      <c r="O47" s="31">
        <f t="shared" si="9"/>
        <v>10.608787717571525</v>
      </c>
    </row>
    <row r="48" spans="1:15" ht="14.4" x14ac:dyDescent="0.3">
      <c r="A48" s="10" t="s">
        <v>34</v>
      </c>
      <c r="B48" s="10" t="s">
        <v>31</v>
      </c>
      <c r="C48" s="17">
        <v>15.326435490563483</v>
      </c>
      <c r="D48" s="17">
        <v>15.615318367761372</v>
      </c>
      <c r="E48" s="17">
        <v>15.778090543066897</v>
      </c>
      <c r="F48" s="17">
        <v>15.536716127503629</v>
      </c>
      <c r="G48" s="17">
        <v>15.768779789065437</v>
      </c>
      <c r="H48" s="17">
        <v>15.825773387109791</v>
      </c>
      <c r="I48" s="17">
        <v>15.612527974860742</v>
      </c>
      <c r="J48" s="17">
        <v>15.631742148674425</v>
      </c>
      <c r="K48" s="17">
        <v>15.463479431111633</v>
      </c>
      <c r="L48" s="17">
        <v>15.46600173719783</v>
      </c>
      <c r="M48" s="17">
        <v>15.531539757625579</v>
      </c>
      <c r="N48" s="17">
        <v>15.678150145180659</v>
      </c>
      <c r="O48" s="31">
        <f t="shared" si="9"/>
        <v>15.608787717571525</v>
      </c>
    </row>
    <row r="49" spans="1:15" ht="14.4" x14ac:dyDescent="0.3">
      <c r="A49" s="13" t="s">
        <v>40</v>
      </c>
      <c r="B49" s="13" t="s">
        <v>26</v>
      </c>
      <c r="C49" s="18">
        <v>160.88397313910099</v>
      </c>
      <c r="D49" s="18">
        <v>113.68380405574204</v>
      </c>
      <c r="E49" s="18">
        <v>105.50307632445285</v>
      </c>
      <c r="F49" s="18">
        <v>163.0238922767542</v>
      </c>
      <c r="G49" s="18">
        <v>116.7191044648218</v>
      </c>
      <c r="H49" s="18">
        <v>105.37858795890706</v>
      </c>
      <c r="I49" s="18">
        <v>209.63539735469453</v>
      </c>
      <c r="J49" s="18">
        <v>230.34187075528831</v>
      </c>
      <c r="K49" s="18">
        <v>166.3354488281646</v>
      </c>
      <c r="L49" s="18">
        <v>177.87436078283307</v>
      </c>
      <c r="M49" s="18">
        <v>124.72858135834021</v>
      </c>
      <c r="N49" s="18">
        <v>181.49482456900088</v>
      </c>
      <c r="O49" s="15">
        <f>SUM(C49:N49)</f>
        <v>1855.6029218681006</v>
      </c>
    </row>
    <row r="50" spans="1:15" ht="14.4" x14ac:dyDescent="0.3">
      <c r="A50" s="10" t="s">
        <v>27</v>
      </c>
      <c r="B50" s="10" t="s">
        <v>28</v>
      </c>
      <c r="C50" s="16">
        <v>6176.1673234370428</v>
      </c>
      <c r="D50" s="16">
        <v>6195.2236464753141</v>
      </c>
      <c r="E50" s="16">
        <v>6154.2215255178626</v>
      </c>
      <c r="F50" s="16">
        <v>6191.136390757375</v>
      </c>
      <c r="G50" s="16">
        <v>6191.7838097338472</v>
      </c>
      <c r="H50" s="16">
        <v>6165.3605861491105</v>
      </c>
      <c r="I50" s="16">
        <v>6174.2516248915317</v>
      </c>
      <c r="J50" s="16">
        <v>6144.4753660929528</v>
      </c>
      <c r="K50" s="16">
        <v>6173.2310949310859</v>
      </c>
      <c r="L50" s="16">
        <v>6175.1568425833229</v>
      </c>
      <c r="M50" s="16">
        <v>6151.3106245687277</v>
      </c>
      <c r="N50" s="16">
        <v>6175.3917766847117</v>
      </c>
      <c r="O50" s="30">
        <f t="shared" ref="O50:O55" si="10">IFERROR(SUMPRODUCT(C50:N50,$C$49:$N$49)/$O$49,0)</f>
        <v>6171.5135725734262</v>
      </c>
    </row>
    <row r="51" spans="1:15" ht="14.4" x14ac:dyDescent="0.3">
      <c r="A51" s="10" t="s">
        <v>29</v>
      </c>
      <c r="B51" s="10" t="s">
        <v>28</v>
      </c>
      <c r="C51" s="16">
        <v>5832.1438956585598</v>
      </c>
      <c r="D51" s="16">
        <v>5849.3500947940984</v>
      </c>
      <c r="E51" s="16">
        <v>5810.4271871580622</v>
      </c>
      <c r="F51" s="16">
        <v>5845.5186274004209</v>
      </c>
      <c r="G51" s="16">
        <v>5845.7232507899089</v>
      </c>
      <c r="H51" s="16">
        <v>5821.0799642453676</v>
      </c>
      <c r="I51" s="16">
        <v>5828.8234056008268</v>
      </c>
      <c r="J51" s="16">
        <v>5801.5579644229683</v>
      </c>
      <c r="K51" s="16">
        <v>5828.3648049012763</v>
      </c>
      <c r="L51" s="16">
        <v>5830.0236138431274</v>
      </c>
      <c r="M51" s="16">
        <v>5807.2612388081307</v>
      </c>
      <c r="N51" s="16">
        <v>5830.391197834233</v>
      </c>
      <c r="O51" s="30">
        <f t="shared" si="10"/>
        <v>5826.8063413709151</v>
      </c>
    </row>
    <row r="52" spans="1:15" ht="14.4" x14ac:dyDescent="0.3">
      <c r="A52" s="10" t="s">
        <v>30</v>
      </c>
      <c r="B52" s="10" t="s">
        <v>31</v>
      </c>
      <c r="C52" s="17">
        <v>2.8071511536908922</v>
      </c>
      <c r="D52" s="17">
        <v>2.8086492852371223</v>
      </c>
      <c r="E52" s="17">
        <v>2.8099280636054358</v>
      </c>
      <c r="F52" s="17">
        <v>2.7983587209792193</v>
      </c>
      <c r="G52" s="17">
        <v>2.8018144348059315</v>
      </c>
      <c r="H52" s="17">
        <v>2.7983379991401209</v>
      </c>
      <c r="I52" s="17">
        <v>2.8021584322939548</v>
      </c>
      <c r="J52" s="17">
        <v>2.801849867427133</v>
      </c>
      <c r="K52" s="17">
        <v>2.8024342813638867</v>
      </c>
      <c r="L52" s="17">
        <v>2.8090530472765209</v>
      </c>
      <c r="M52" s="17">
        <v>2.8069585692392076</v>
      </c>
      <c r="N52" s="17">
        <v>2.8004402595432385</v>
      </c>
      <c r="O52" s="31">
        <f t="shared" si="10"/>
        <v>2.8036602326717919</v>
      </c>
    </row>
    <row r="53" spans="1:15" ht="14.4" x14ac:dyDescent="0.3">
      <c r="A53" s="10" t="s">
        <v>32</v>
      </c>
      <c r="B53" s="10" t="s">
        <v>31</v>
      </c>
      <c r="C53" s="17">
        <v>6.726332320291653</v>
      </c>
      <c r="D53" s="17">
        <v>6.4491080452753824</v>
      </c>
      <c r="E53" s="17">
        <v>6.8045660356647844</v>
      </c>
      <c r="F53" s="17">
        <v>6.2034259979936062</v>
      </c>
      <c r="G53" s="17">
        <v>6.2330406965367704</v>
      </c>
      <c r="H53" s="17">
        <v>6.7521379422262378</v>
      </c>
      <c r="I53" s="17">
        <v>6.3378806845761826</v>
      </c>
      <c r="J53" s="17">
        <v>6.7490425559884599</v>
      </c>
      <c r="K53" s="17">
        <v>6.2943659191592118</v>
      </c>
      <c r="L53" s="17">
        <v>6.201266028450525</v>
      </c>
      <c r="M53" s="17">
        <v>6.4694601415062198</v>
      </c>
      <c r="N53" s="17">
        <v>6.1392499950296076</v>
      </c>
      <c r="O53" s="31">
        <f t="shared" si="10"/>
        <v>6.4334860524904549</v>
      </c>
    </row>
    <row r="54" spans="1:15" ht="14.4" x14ac:dyDescent="0.3">
      <c r="A54" s="10" t="s">
        <v>33</v>
      </c>
      <c r="B54" s="10" t="s">
        <v>31</v>
      </c>
      <c r="C54" s="17">
        <v>10.2362393846347</v>
      </c>
      <c r="D54" s="17">
        <v>10.440916682387495</v>
      </c>
      <c r="E54" s="17">
        <v>10.495595202659748</v>
      </c>
      <c r="F54" s="17">
        <v>10.433764592661108</v>
      </c>
      <c r="G54" s="17">
        <v>10.539013335858066</v>
      </c>
      <c r="H54" s="17">
        <v>10.460243854897094</v>
      </c>
      <c r="I54" s="17">
        <v>10.629021022520853</v>
      </c>
      <c r="J54" s="17">
        <v>10.408813665189175</v>
      </c>
      <c r="K54" s="17">
        <v>10.498194903342243</v>
      </c>
      <c r="L54" s="17">
        <v>10.539520272738528</v>
      </c>
      <c r="M54" s="17">
        <v>10.604249285754541</v>
      </c>
      <c r="N54" s="17">
        <v>10.501718616520206</v>
      </c>
      <c r="O54" s="31">
        <f t="shared" si="10"/>
        <v>10.481697231415765</v>
      </c>
    </row>
    <row r="55" spans="1:15" ht="14.4" x14ac:dyDescent="0.3">
      <c r="A55" s="10" t="s">
        <v>34</v>
      </c>
      <c r="B55" s="10" t="s">
        <v>31</v>
      </c>
      <c r="C55" s="17">
        <v>15.2362393846347</v>
      </c>
      <c r="D55" s="17">
        <v>15.440916682387495</v>
      </c>
      <c r="E55" s="17">
        <v>15.495595202659747</v>
      </c>
      <c r="F55" s="17">
        <v>15.433764592661106</v>
      </c>
      <c r="G55" s="17">
        <v>15.539013335858064</v>
      </c>
      <c r="H55" s="17">
        <v>15.460243854897094</v>
      </c>
      <c r="I55" s="17">
        <v>15.629021022520853</v>
      </c>
      <c r="J55" s="17">
        <v>15.408813665189173</v>
      </c>
      <c r="K55" s="17">
        <v>15.498194903342243</v>
      </c>
      <c r="L55" s="17">
        <v>15.539520272738528</v>
      </c>
      <c r="M55" s="17">
        <v>15.604249285754539</v>
      </c>
      <c r="N55" s="17">
        <v>15.501718616520202</v>
      </c>
      <c r="O55" s="31">
        <f t="shared" si="10"/>
        <v>15.481697231415763</v>
      </c>
    </row>
    <row r="56" spans="1:15" ht="14.4" x14ac:dyDescent="0.3">
      <c r="A56" s="13" t="s">
        <v>41</v>
      </c>
      <c r="B56" s="13" t="s">
        <v>26</v>
      </c>
      <c r="C56" s="18">
        <v>4.25</v>
      </c>
      <c r="D56" s="18">
        <v>4.25</v>
      </c>
      <c r="E56" s="18">
        <v>4.25</v>
      </c>
      <c r="F56" s="18">
        <v>12.75</v>
      </c>
      <c r="G56" s="18">
        <v>12.75</v>
      </c>
      <c r="H56" s="18">
        <v>12.75</v>
      </c>
      <c r="I56" s="18">
        <v>12.75</v>
      </c>
      <c r="J56" s="18">
        <v>12.75</v>
      </c>
      <c r="K56" s="18">
        <v>12.75</v>
      </c>
      <c r="L56" s="18">
        <v>12.75</v>
      </c>
      <c r="M56" s="18">
        <v>12.75</v>
      </c>
      <c r="N56" s="18">
        <v>12.75</v>
      </c>
      <c r="O56" s="15">
        <f>SUM(C56:N56)</f>
        <v>127.5</v>
      </c>
    </row>
    <row r="57" spans="1:15" ht="14.4" x14ac:dyDescent="0.3">
      <c r="A57" s="10" t="s">
        <v>27</v>
      </c>
      <c r="B57" s="10" t="s">
        <v>28</v>
      </c>
      <c r="C57" s="16">
        <v>3500</v>
      </c>
      <c r="D57" s="16">
        <v>3500</v>
      </c>
      <c r="E57" s="16">
        <v>3500</v>
      </c>
      <c r="F57" s="16">
        <v>3500</v>
      </c>
      <c r="G57" s="16">
        <v>3500</v>
      </c>
      <c r="H57" s="16">
        <v>3500</v>
      </c>
      <c r="I57" s="16">
        <v>3500</v>
      </c>
      <c r="J57" s="16">
        <v>3500</v>
      </c>
      <c r="K57" s="16">
        <v>3500</v>
      </c>
      <c r="L57" s="16">
        <v>3500</v>
      </c>
      <c r="M57" s="16">
        <v>3500</v>
      </c>
      <c r="N57" s="16">
        <v>3500</v>
      </c>
      <c r="O57" s="30">
        <f t="shared" ref="O57:O62" si="11">IFERROR(SUMPRODUCT(C57:N57,$C$56:$N$56)/$O$56,0)</f>
        <v>3500</v>
      </c>
    </row>
    <row r="58" spans="1:15" ht="14.4" x14ac:dyDescent="0.3">
      <c r="A58" s="10" t="s">
        <v>29</v>
      </c>
      <c r="B58" s="10" t="s">
        <v>28</v>
      </c>
      <c r="C58" s="16">
        <v>3146.067415730337</v>
      </c>
      <c r="D58" s="16">
        <v>3146.067415730337</v>
      </c>
      <c r="E58" s="16">
        <v>3146.067415730337</v>
      </c>
      <c r="F58" s="16">
        <v>3146.067415730337</v>
      </c>
      <c r="G58" s="16">
        <v>3146.067415730337</v>
      </c>
      <c r="H58" s="16">
        <v>3146.067415730337</v>
      </c>
      <c r="I58" s="16">
        <v>3146.067415730337</v>
      </c>
      <c r="J58" s="16">
        <v>3146.067415730337</v>
      </c>
      <c r="K58" s="16">
        <v>3146.067415730337</v>
      </c>
      <c r="L58" s="16">
        <v>3146.067415730337</v>
      </c>
      <c r="M58" s="16">
        <v>3146.067415730337</v>
      </c>
      <c r="N58" s="16">
        <v>3146.067415730337</v>
      </c>
      <c r="O58" s="30">
        <f t="shared" si="11"/>
        <v>3146.0674157303379</v>
      </c>
    </row>
    <row r="59" spans="1:15" ht="14.4" x14ac:dyDescent="0.3">
      <c r="A59" s="10" t="s">
        <v>30</v>
      </c>
      <c r="B59" s="10" t="s">
        <v>31</v>
      </c>
      <c r="C59" s="17">
        <v>2</v>
      </c>
      <c r="D59" s="17">
        <v>2</v>
      </c>
      <c r="E59" s="17">
        <v>2</v>
      </c>
      <c r="F59" s="17">
        <v>2</v>
      </c>
      <c r="G59" s="17">
        <v>2</v>
      </c>
      <c r="H59" s="17">
        <v>2</v>
      </c>
      <c r="I59" s="17">
        <v>2</v>
      </c>
      <c r="J59" s="17">
        <v>2</v>
      </c>
      <c r="K59" s="17">
        <v>2</v>
      </c>
      <c r="L59" s="17">
        <v>2</v>
      </c>
      <c r="M59" s="17">
        <v>2</v>
      </c>
      <c r="N59" s="17">
        <v>2</v>
      </c>
      <c r="O59" s="31">
        <f t="shared" si="11"/>
        <v>2</v>
      </c>
    </row>
    <row r="60" spans="1:15" ht="14.4" x14ac:dyDescent="0.3">
      <c r="A60" s="10" t="s">
        <v>32</v>
      </c>
      <c r="B60" s="10" t="s">
        <v>31</v>
      </c>
      <c r="C60" s="17">
        <v>40</v>
      </c>
      <c r="D60" s="17">
        <v>40</v>
      </c>
      <c r="E60" s="17">
        <v>40</v>
      </c>
      <c r="F60" s="17">
        <v>40</v>
      </c>
      <c r="G60" s="17">
        <v>40</v>
      </c>
      <c r="H60" s="17">
        <v>40</v>
      </c>
      <c r="I60" s="17">
        <v>40</v>
      </c>
      <c r="J60" s="17">
        <v>40</v>
      </c>
      <c r="K60" s="17">
        <v>40</v>
      </c>
      <c r="L60" s="17">
        <v>40</v>
      </c>
      <c r="M60" s="17">
        <v>40</v>
      </c>
      <c r="N60" s="17">
        <v>40</v>
      </c>
      <c r="O60" s="31">
        <f t="shared" si="11"/>
        <v>40</v>
      </c>
    </row>
    <row r="61" spans="1:15" ht="14.4" x14ac:dyDescent="0.3">
      <c r="A61" s="10" t="s">
        <v>33</v>
      </c>
      <c r="B61" s="10" t="s">
        <v>31</v>
      </c>
      <c r="C61" s="17">
        <v>11</v>
      </c>
      <c r="D61" s="17">
        <v>11</v>
      </c>
      <c r="E61" s="17">
        <v>11</v>
      </c>
      <c r="F61" s="17">
        <v>11</v>
      </c>
      <c r="G61" s="17">
        <v>11</v>
      </c>
      <c r="H61" s="17">
        <v>11</v>
      </c>
      <c r="I61" s="17">
        <v>11</v>
      </c>
      <c r="J61" s="17">
        <v>11</v>
      </c>
      <c r="K61" s="17">
        <v>11</v>
      </c>
      <c r="L61" s="17">
        <v>11</v>
      </c>
      <c r="M61" s="17">
        <v>11</v>
      </c>
      <c r="N61" s="17">
        <v>11</v>
      </c>
      <c r="O61" s="31">
        <f t="shared" si="11"/>
        <v>11</v>
      </c>
    </row>
    <row r="62" spans="1:15" ht="14.4" x14ac:dyDescent="0.3">
      <c r="A62" s="10" t="s">
        <v>34</v>
      </c>
      <c r="B62" s="10" t="s">
        <v>31</v>
      </c>
      <c r="C62" s="17">
        <v>20</v>
      </c>
      <c r="D62" s="17">
        <v>20</v>
      </c>
      <c r="E62" s="17">
        <v>20</v>
      </c>
      <c r="F62" s="17">
        <v>20</v>
      </c>
      <c r="G62" s="17">
        <v>20</v>
      </c>
      <c r="H62" s="17">
        <v>20</v>
      </c>
      <c r="I62" s="17">
        <v>20</v>
      </c>
      <c r="J62" s="17">
        <v>20</v>
      </c>
      <c r="K62" s="17">
        <v>20</v>
      </c>
      <c r="L62" s="17">
        <v>20</v>
      </c>
      <c r="M62" s="17">
        <v>20</v>
      </c>
      <c r="N62" s="17">
        <v>20</v>
      </c>
      <c r="O62" s="31">
        <f t="shared" si="11"/>
        <v>20</v>
      </c>
    </row>
    <row r="64" spans="1:15" ht="14.4" x14ac:dyDescent="0.3">
      <c r="C64" s="98"/>
      <c r="D64" s="98"/>
      <c r="E64" s="98"/>
      <c r="F64" s="98"/>
      <c r="G64" s="98"/>
      <c r="H64" s="98"/>
      <c r="I64" s="98"/>
      <c r="J64" s="98"/>
      <c r="K64" s="98"/>
      <c r="L64" s="98"/>
      <c r="M64" s="98"/>
      <c r="N64" s="98"/>
      <c r="O64" s="19">
        <v>0</v>
      </c>
    </row>
    <row r="65" spans="3:14" x14ac:dyDescent="0.25">
      <c r="C65" s="98"/>
      <c r="D65" s="98"/>
      <c r="E65" s="98"/>
      <c r="F65" s="98"/>
      <c r="G65" s="98"/>
      <c r="H65" s="98"/>
      <c r="I65" s="98"/>
      <c r="J65" s="98"/>
      <c r="K65" s="98"/>
      <c r="L65" s="98"/>
      <c r="M65" s="98"/>
      <c r="N65" s="98"/>
    </row>
    <row r="66" spans="3:14" x14ac:dyDescent="0.25">
      <c r="C66" s="98"/>
      <c r="D66" s="98"/>
      <c r="E66" s="98"/>
      <c r="F66" s="98"/>
      <c r="G66" s="98"/>
      <c r="H66" s="98"/>
      <c r="I66" s="98"/>
      <c r="J66" s="98"/>
      <c r="K66" s="98"/>
      <c r="L66" s="98"/>
      <c r="M66" s="98"/>
      <c r="N66" s="98"/>
    </row>
  </sheetData>
  <mergeCells count="1">
    <mergeCell ref="C5:O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Q54"/>
  <sheetViews>
    <sheetView zoomScale="70" zoomScaleNormal="70" workbookViewId="0">
      <selection activeCell="A38" sqref="A38:XFD45"/>
    </sheetView>
  </sheetViews>
  <sheetFormatPr defaultColWidth="8.77734375" defaultRowHeight="13.2" x14ac:dyDescent="0.25"/>
  <cols>
    <col min="1" max="1" width="23.21875" style="21" customWidth="1"/>
    <col min="2" max="2" width="9.77734375" style="21" customWidth="1"/>
    <col min="3" max="15" width="11.77734375" style="21" customWidth="1"/>
    <col min="16" max="16" width="2.6640625" style="21" customWidth="1"/>
    <col min="17" max="16384" width="8.77734375" style="21"/>
  </cols>
  <sheetData>
    <row r="1" spans="1:17" ht="17.399999999999999" x14ac:dyDescent="0.3">
      <c r="A1" s="20" t="s">
        <v>599</v>
      </c>
      <c r="B1" s="20"/>
    </row>
    <row r="2" spans="1:17" ht="17.399999999999999" x14ac:dyDescent="0.3">
      <c r="A2" s="20"/>
      <c r="B2" s="20"/>
      <c r="O2" s="22"/>
    </row>
    <row r="3" spans="1:17" s="46" customFormat="1" x14ac:dyDescent="0.25">
      <c r="A3" s="311" t="s">
        <v>331</v>
      </c>
      <c r="B3" s="312" t="s">
        <v>611</v>
      </c>
      <c r="C3" s="96"/>
      <c r="I3" s="63"/>
      <c r="J3" s="63"/>
      <c r="K3" s="63"/>
      <c r="L3" s="63"/>
      <c r="M3" s="63"/>
      <c r="N3" s="63"/>
    </row>
    <row r="4" spans="1:17" s="46" customFormat="1" x14ac:dyDescent="0.25">
      <c r="A4" s="311" t="s">
        <v>330</v>
      </c>
      <c r="B4" s="312">
        <v>45577</v>
      </c>
      <c r="C4" s="313"/>
      <c r="I4" s="63"/>
      <c r="J4" s="63"/>
      <c r="K4" s="63"/>
      <c r="L4" s="63"/>
      <c r="M4" s="63"/>
      <c r="N4" s="63"/>
    </row>
    <row r="5" spans="1:17" x14ac:dyDescent="0.25">
      <c r="C5" s="511">
        <v>2025</v>
      </c>
      <c r="D5" s="511"/>
      <c r="E5" s="511"/>
      <c r="F5" s="511"/>
      <c r="G5" s="511"/>
      <c r="H5" s="511"/>
      <c r="I5" s="511"/>
      <c r="J5" s="511"/>
      <c r="K5" s="511"/>
      <c r="L5" s="511"/>
      <c r="M5" s="511"/>
      <c r="N5" s="511"/>
      <c r="O5" s="511"/>
    </row>
    <row r="6" spans="1:17" x14ac:dyDescent="0.25">
      <c r="A6" s="23" t="s">
        <v>0</v>
      </c>
      <c r="B6" s="23" t="s">
        <v>1</v>
      </c>
      <c r="C6" s="23" t="s">
        <v>2</v>
      </c>
      <c r="D6" s="23" t="s">
        <v>3</v>
      </c>
      <c r="E6" s="23" t="s">
        <v>4</v>
      </c>
      <c r="F6" s="23" t="s">
        <v>5</v>
      </c>
      <c r="G6" s="23" t="s">
        <v>6</v>
      </c>
      <c r="H6" s="23" t="s">
        <v>7</v>
      </c>
      <c r="I6" s="23" t="s">
        <v>8</v>
      </c>
      <c r="J6" s="23" t="s">
        <v>9</v>
      </c>
      <c r="K6" s="23" t="s">
        <v>10</v>
      </c>
      <c r="L6" s="23" t="s">
        <v>11</v>
      </c>
      <c r="M6" s="23" t="s">
        <v>12</v>
      </c>
      <c r="N6" s="23" t="s">
        <v>13</v>
      </c>
      <c r="O6" s="23" t="s">
        <v>14</v>
      </c>
    </row>
    <row r="7" spans="1:17" x14ac:dyDescent="0.25">
      <c r="A7" s="24" t="s">
        <v>42</v>
      </c>
      <c r="B7" s="25"/>
      <c r="C7" s="25"/>
      <c r="D7" s="25"/>
      <c r="E7" s="25"/>
      <c r="F7" s="25"/>
      <c r="G7" s="25"/>
      <c r="H7" s="25"/>
      <c r="I7" s="25"/>
      <c r="J7" s="25"/>
      <c r="K7" s="25"/>
      <c r="L7" s="25"/>
      <c r="M7" s="25"/>
      <c r="N7" s="25"/>
      <c r="O7" s="26"/>
    </row>
    <row r="8" spans="1:17" ht="14.4" x14ac:dyDescent="0.3">
      <c r="A8" s="27" t="s">
        <v>16</v>
      </c>
      <c r="B8" s="27" t="s">
        <v>17</v>
      </c>
      <c r="C8" s="11">
        <v>4195</v>
      </c>
      <c r="D8" s="11">
        <v>4015</v>
      </c>
      <c r="E8" s="11">
        <v>4020</v>
      </c>
      <c r="F8" s="11">
        <v>4250</v>
      </c>
      <c r="G8" s="11">
        <v>4410</v>
      </c>
      <c r="H8" s="11">
        <v>4660</v>
      </c>
      <c r="I8" s="11">
        <v>4720</v>
      </c>
      <c r="J8" s="11">
        <v>5055</v>
      </c>
      <c r="K8" s="11">
        <v>4740</v>
      </c>
      <c r="L8" s="11">
        <v>3990</v>
      </c>
      <c r="M8" s="11">
        <v>3805</v>
      </c>
      <c r="N8" s="11">
        <v>3790</v>
      </c>
      <c r="O8" s="11">
        <f t="shared" ref="O8:O10" si="0">SUM(C8:N8)</f>
        <v>51650</v>
      </c>
    </row>
    <row r="9" spans="1:17" ht="14.4" x14ac:dyDescent="0.3">
      <c r="A9" s="27" t="s">
        <v>18</v>
      </c>
      <c r="B9" s="27" t="s">
        <v>19</v>
      </c>
      <c r="C9" s="11">
        <v>200</v>
      </c>
      <c r="D9" s="11">
        <v>215</v>
      </c>
      <c r="E9" s="11">
        <v>217</v>
      </c>
      <c r="F9" s="11">
        <v>255</v>
      </c>
      <c r="G9" s="11">
        <v>285</v>
      </c>
      <c r="H9" s="11">
        <v>315</v>
      </c>
      <c r="I9" s="11">
        <v>310</v>
      </c>
      <c r="J9" s="11">
        <v>335.38697316446883</v>
      </c>
      <c r="K9" s="11">
        <v>307</v>
      </c>
      <c r="L9" s="11">
        <v>300</v>
      </c>
      <c r="M9" s="11">
        <v>281</v>
      </c>
      <c r="N9" s="11">
        <v>280</v>
      </c>
      <c r="O9" s="11">
        <f t="shared" si="0"/>
        <v>3300.3869731644691</v>
      </c>
    </row>
    <row r="10" spans="1:17" ht="14.4" x14ac:dyDescent="0.3">
      <c r="A10" s="27" t="s">
        <v>20</v>
      </c>
      <c r="B10" s="27" t="s">
        <v>19</v>
      </c>
      <c r="C10" s="11">
        <f>SUM(C14,C21,C28)</f>
        <v>217</v>
      </c>
      <c r="D10" s="11">
        <f t="shared" ref="D10:N10" si="1">SUM(D14,D21,D28)</f>
        <v>235</v>
      </c>
      <c r="E10" s="11">
        <f t="shared" si="1"/>
        <v>258</v>
      </c>
      <c r="F10" s="11">
        <f t="shared" si="1"/>
        <v>257</v>
      </c>
      <c r="G10" s="11">
        <f t="shared" si="1"/>
        <v>290</v>
      </c>
      <c r="H10" s="11">
        <f t="shared" si="1"/>
        <v>305</v>
      </c>
      <c r="I10" s="11">
        <f t="shared" si="1"/>
        <v>315</v>
      </c>
      <c r="J10" s="11">
        <f t="shared" si="1"/>
        <v>320</v>
      </c>
      <c r="K10" s="11">
        <f t="shared" si="1"/>
        <v>285</v>
      </c>
      <c r="L10" s="11">
        <f t="shared" si="1"/>
        <v>253</v>
      </c>
      <c r="M10" s="11">
        <f t="shared" si="1"/>
        <v>242</v>
      </c>
      <c r="N10" s="11">
        <f t="shared" si="1"/>
        <v>253</v>
      </c>
      <c r="O10" s="11">
        <f t="shared" si="0"/>
        <v>3230</v>
      </c>
    </row>
    <row r="11" spans="1:17" ht="14.4" x14ac:dyDescent="0.3">
      <c r="A11" s="27" t="s">
        <v>21</v>
      </c>
      <c r="B11" s="27" t="s">
        <v>22</v>
      </c>
      <c r="C11" s="12">
        <f>C8/C9</f>
        <v>20.975000000000001</v>
      </c>
      <c r="D11" s="12">
        <f t="shared" ref="D11:N11" si="2">D8/D9</f>
        <v>18.674418604651162</v>
      </c>
      <c r="E11" s="12">
        <f t="shared" si="2"/>
        <v>18.525345622119815</v>
      </c>
      <c r="F11" s="12">
        <f t="shared" si="2"/>
        <v>16.666666666666668</v>
      </c>
      <c r="G11" s="12">
        <f t="shared" si="2"/>
        <v>15.473684210526315</v>
      </c>
      <c r="H11" s="12">
        <f t="shared" si="2"/>
        <v>14.793650793650794</v>
      </c>
      <c r="I11" s="12">
        <f t="shared" si="2"/>
        <v>15.225806451612904</v>
      </c>
      <c r="J11" s="12">
        <f t="shared" si="2"/>
        <v>15.072141748096765</v>
      </c>
      <c r="K11" s="12">
        <f t="shared" si="2"/>
        <v>15.439739413680782</v>
      </c>
      <c r="L11" s="12">
        <f t="shared" si="2"/>
        <v>13.3</v>
      </c>
      <c r="M11" s="12">
        <f t="shared" si="2"/>
        <v>13.540925266903914</v>
      </c>
      <c r="N11" s="12">
        <f t="shared" si="2"/>
        <v>13.535714285714286</v>
      </c>
      <c r="O11" s="12">
        <f t="shared" ref="O11" si="3">O8/O9</f>
        <v>15.649679998123696</v>
      </c>
    </row>
    <row r="12" spans="1:17" ht="14.4" x14ac:dyDescent="0.3">
      <c r="A12" s="27" t="s">
        <v>23</v>
      </c>
      <c r="B12" s="27" t="s">
        <v>22</v>
      </c>
      <c r="C12" s="12">
        <f>C8/C10</f>
        <v>19.331797235023043</v>
      </c>
      <c r="D12" s="12">
        <f t="shared" ref="D12:N12" si="4">D8/D10</f>
        <v>17.085106382978722</v>
      </c>
      <c r="E12" s="12">
        <f t="shared" si="4"/>
        <v>15.581395348837209</v>
      </c>
      <c r="F12" s="12">
        <f t="shared" si="4"/>
        <v>16.536964980544749</v>
      </c>
      <c r="G12" s="12">
        <f t="shared" si="4"/>
        <v>15.206896551724139</v>
      </c>
      <c r="H12" s="12">
        <f t="shared" si="4"/>
        <v>15.278688524590164</v>
      </c>
      <c r="I12" s="12">
        <f t="shared" si="4"/>
        <v>14.984126984126984</v>
      </c>
      <c r="J12" s="12">
        <f t="shared" si="4"/>
        <v>15.796875</v>
      </c>
      <c r="K12" s="12">
        <f t="shared" si="4"/>
        <v>16.631578947368421</v>
      </c>
      <c r="L12" s="12">
        <f t="shared" si="4"/>
        <v>15.770750988142293</v>
      </c>
      <c r="M12" s="12">
        <f t="shared" si="4"/>
        <v>15.723140495867769</v>
      </c>
      <c r="N12" s="12">
        <f t="shared" si="4"/>
        <v>14.980237154150197</v>
      </c>
      <c r="O12" s="12">
        <f t="shared" ref="O12" si="5">O8/O10</f>
        <v>15.990712074303406</v>
      </c>
    </row>
    <row r="13" spans="1:17" x14ac:dyDescent="0.25">
      <c r="A13" s="24" t="s">
        <v>24</v>
      </c>
      <c r="B13" s="25"/>
      <c r="C13" s="25"/>
      <c r="D13" s="25"/>
      <c r="E13" s="25"/>
      <c r="F13" s="25"/>
      <c r="G13" s="25"/>
      <c r="H13" s="25"/>
      <c r="I13" s="25"/>
      <c r="J13" s="25"/>
      <c r="K13" s="25"/>
      <c r="L13" s="25"/>
      <c r="M13" s="25"/>
      <c r="N13" s="25"/>
      <c r="O13" s="26"/>
    </row>
    <row r="14" spans="1:17" x14ac:dyDescent="0.25">
      <c r="A14" s="28" t="s">
        <v>43</v>
      </c>
      <c r="B14" s="28" t="s">
        <v>26</v>
      </c>
      <c r="C14" s="29">
        <v>110</v>
      </c>
      <c r="D14" s="29">
        <v>130</v>
      </c>
      <c r="E14" s="29">
        <v>130</v>
      </c>
      <c r="F14" s="29">
        <v>140</v>
      </c>
      <c r="G14" s="29">
        <v>150</v>
      </c>
      <c r="H14" s="29">
        <v>170</v>
      </c>
      <c r="I14" s="29">
        <v>170</v>
      </c>
      <c r="J14" s="29">
        <v>150</v>
      </c>
      <c r="K14" s="29">
        <v>155</v>
      </c>
      <c r="L14" s="29">
        <v>115</v>
      </c>
      <c r="M14" s="29">
        <v>115</v>
      </c>
      <c r="N14" s="29">
        <v>95</v>
      </c>
      <c r="O14" s="29">
        <f>SUM(C14:N14)</f>
        <v>1630</v>
      </c>
      <c r="Q14" s="99">
        <f>O14/O10</f>
        <v>0.50464396284829727</v>
      </c>
    </row>
    <row r="15" spans="1:17" s="2" customFormat="1" ht="14.4" x14ac:dyDescent="0.3">
      <c r="A15" s="10" t="s">
        <v>27</v>
      </c>
      <c r="B15" s="10" t="s">
        <v>28</v>
      </c>
      <c r="C15" s="30">
        <v>6736.8284005248597</v>
      </c>
      <c r="D15" s="30">
        <v>6845.6749545193397</v>
      </c>
      <c r="E15" s="30">
        <v>6855.2974351432504</v>
      </c>
      <c r="F15" s="30">
        <v>6799.3994854303501</v>
      </c>
      <c r="G15" s="30">
        <v>6851.0846864212899</v>
      </c>
      <c r="H15" s="30">
        <v>6896.7898734820001</v>
      </c>
      <c r="I15" s="30">
        <v>6784.1767979920796</v>
      </c>
      <c r="J15" s="30">
        <v>6817.3511144538797</v>
      </c>
      <c r="K15" s="30">
        <v>6897.6838394934202</v>
      </c>
      <c r="L15" s="30">
        <v>6835.9324311152805</v>
      </c>
      <c r="M15" s="30">
        <v>6832.8721291940901</v>
      </c>
      <c r="N15" s="30">
        <v>6795.1115558336196</v>
      </c>
      <c r="O15" s="30">
        <f>IFERROR(SUMPRODUCT(C15:N15,$C$14:$N$14)/$O$14,0)</f>
        <v>6832.3388247345047</v>
      </c>
    </row>
    <row r="16" spans="1:17" s="2" customFormat="1" ht="14.4" x14ac:dyDescent="0.3">
      <c r="A16" s="10" t="s">
        <v>29</v>
      </c>
      <c r="B16" s="10" t="s">
        <v>28</v>
      </c>
      <c r="C16" s="30">
        <v>6331.7793828876238</v>
      </c>
      <c r="D16" s="30">
        <v>6327.6425693981791</v>
      </c>
      <c r="E16" s="30">
        <v>6345.3425138325065</v>
      </c>
      <c r="F16" s="30">
        <v>6327.8237416204238</v>
      </c>
      <c r="G16" s="30">
        <v>6373.2295595361038</v>
      </c>
      <c r="H16" s="30">
        <v>6243.3001857798381</v>
      </c>
      <c r="I16" s="30">
        <v>6268.7386978746026</v>
      </c>
      <c r="J16" s="30">
        <v>6402.2298368615757</v>
      </c>
      <c r="K16" s="30">
        <v>6455.7439711831212</v>
      </c>
      <c r="L16" s="30">
        <v>6429.1850997886104</v>
      </c>
      <c r="M16" s="30">
        <v>6453.9309387797784</v>
      </c>
      <c r="N16" s="30">
        <v>6360.7188727803714</v>
      </c>
      <c r="O16" s="30">
        <f>IFERROR(SUMPRODUCT(C16:N16,$C$14:$N$14)/$O$14,0)</f>
        <v>6355.6512817964895</v>
      </c>
    </row>
    <row r="17" spans="1:17" x14ac:dyDescent="0.25">
      <c r="A17" s="27" t="s">
        <v>30</v>
      </c>
      <c r="B17" s="27" t="s">
        <v>31</v>
      </c>
      <c r="C17" s="31">
        <v>0.63238991761318497</v>
      </c>
      <c r="D17" s="31">
        <v>0.69248100776136201</v>
      </c>
      <c r="E17" s="31">
        <v>0.65200146322569297</v>
      </c>
      <c r="F17" s="31">
        <v>0.65479545313176901</v>
      </c>
      <c r="G17" s="31">
        <v>0.61486787827618805</v>
      </c>
      <c r="H17" s="31">
        <v>0.63759554200202295</v>
      </c>
      <c r="I17" s="31">
        <v>0.63464406615669899</v>
      </c>
      <c r="J17" s="31">
        <v>0.55063000651322802</v>
      </c>
      <c r="K17" s="31">
        <v>0.52383376576180996</v>
      </c>
      <c r="L17" s="31">
        <v>0.52785902773208504</v>
      </c>
      <c r="M17" s="31">
        <v>0.546982631574634</v>
      </c>
      <c r="N17" s="31">
        <v>0.54360501085869495</v>
      </c>
      <c r="O17" s="31">
        <f t="shared" ref="O17:O20" si="6">IFERROR(SUMPRODUCT(C17:N17,$C$14:$N$14)/$O$14,0)</f>
        <v>0.60341465782487103</v>
      </c>
    </row>
    <row r="18" spans="1:17" x14ac:dyDescent="0.25">
      <c r="A18" s="27" t="s">
        <v>32</v>
      </c>
      <c r="B18" s="27" t="s">
        <v>31</v>
      </c>
      <c r="C18" s="31">
        <v>5.1400008226411904</v>
      </c>
      <c r="D18" s="31">
        <v>4.5591191358841403</v>
      </c>
      <c r="E18" s="31">
        <v>4.5963271300049602</v>
      </c>
      <c r="F18" s="31">
        <v>5.1237409897543804</v>
      </c>
      <c r="G18" s="31">
        <v>4.8279056232027298</v>
      </c>
      <c r="H18" s="31">
        <v>4.5406008919884</v>
      </c>
      <c r="I18" s="31">
        <v>5.46940983358121</v>
      </c>
      <c r="J18" s="31">
        <v>4.9514040687002403</v>
      </c>
      <c r="K18" s="31">
        <v>4.2318464131914997</v>
      </c>
      <c r="L18" s="31">
        <v>4.7988366524975996</v>
      </c>
      <c r="M18" s="31">
        <v>4.93003836984703</v>
      </c>
      <c r="N18" s="31">
        <v>4.9975468448450897</v>
      </c>
      <c r="O18" s="31">
        <f t="shared" si="6"/>
        <v>4.8411373574408625</v>
      </c>
    </row>
    <row r="19" spans="1:17" x14ac:dyDescent="0.25">
      <c r="A19" s="27" t="s">
        <v>33</v>
      </c>
      <c r="B19" s="27" t="s">
        <v>31</v>
      </c>
      <c r="C19" s="31">
        <v>7.9684127195664098</v>
      </c>
      <c r="D19" s="31">
        <v>7.5073713345746302</v>
      </c>
      <c r="E19" s="31">
        <v>7.3053122036805602</v>
      </c>
      <c r="F19" s="31">
        <v>7.3141874168513201</v>
      </c>
      <c r="G19" s="31">
        <v>7.2934235711691597</v>
      </c>
      <c r="H19" s="31">
        <v>7.0845271641510301</v>
      </c>
      <c r="I19" s="31">
        <v>7.3044096894042596</v>
      </c>
      <c r="J19" s="31">
        <v>7.5575721221498098</v>
      </c>
      <c r="K19" s="31">
        <v>7.1826945652590499</v>
      </c>
      <c r="L19" s="31">
        <v>7.4774673877961497</v>
      </c>
      <c r="M19" s="31">
        <v>7.3249599667415399</v>
      </c>
      <c r="N19" s="31">
        <v>7.6231050296600698</v>
      </c>
      <c r="O19" s="31">
        <f t="shared" si="6"/>
        <v>7.386331839135952</v>
      </c>
    </row>
    <row r="20" spans="1:17" x14ac:dyDescent="0.25">
      <c r="A20" s="27" t="s">
        <v>34</v>
      </c>
      <c r="B20" s="27" t="s">
        <v>31</v>
      </c>
      <c r="C20" s="31">
        <v>13.501773791466501</v>
      </c>
      <c r="D20" s="31">
        <v>14.506560947286875</v>
      </c>
      <c r="E20" s="31">
        <v>14.200725957541751</v>
      </c>
      <c r="F20" s="31">
        <v>13.742458193290251</v>
      </c>
      <c r="G20" s="31">
        <v>13.759598617916499</v>
      </c>
      <c r="H20" s="31">
        <v>15.888522129933875</v>
      </c>
      <c r="I20" s="31">
        <v>14.347097458553</v>
      </c>
      <c r="J20" s="31">
        <v>13.186564691276374</v>
      </c>
      <c r="K20" s="31">
        <v>13.129570168035125</v>
      </c>
      <c r="L20" s="31">
        <v>12.982684650667624</v>
      </c>
      <c r="M20" s="31">
        <v>12.464583441012387</v>
      </c>
      <c r="N20" s="31">
        <v>13.528504363957126</v>
      </c>
      <c r="O20" s="31">
        <f t="shared" si="6"/>
        <v>13.846499085482177</v>
      </c>
    </row>
    <row r="21" spans="1:17" x14ac:dyDescent="0.25">
      <c r="A21" s="28" t="s">
        <v>44</v>
      </c>
      <c r="B21" s="28" t="s">
        <v>26</v>
      </c>
      <c r="C21" s="29">
        <v>100</v>
      </c>
      <c r="D21" s="29">
        <v>100</v>
      </c>
      <c r="E21" s="29">
        <v>120</v>
      </c>
      <c r="F21" s="29">
        <v>110</v>
      </c>
      <c r="G21" s="29">
        <v>130</v>
      </c>
      <c r="H21" s="29">
        <v>120</v>
      </c>
      <c r="I21" s="29">
        <v>130</v>
      </c>
      <c r="J21" s="29">
        <v>150</v>
      </c>
      <c r="K21" s="29">
        <v>120</v>
      </c>
      <c r="L21" s="29">
        <v>130</v>
      </c>
      <c r="M21" s="29">
        <v>120</v>
      </c>
      <c r="N21" s="29">
        <v>150</v>
      </c>
      <c r="O21" s="29">
        <f>SUM(C21:N21)</f>
        <v>1480</v>
      </c>
      <c r="Q21" s="99">
        <f>O21/O10</f>
        <v>0.45820433436532509</v>
      </c>
    </row>
    <row r="22" spans="1:17" s="2" customFormat="1" ht="14.4" x14ac:dyDescent="0.3">
      <c r="A22" s="10" t="s">
        <v>27</v>
      </c>
      <c r="B22" s="10" t="s">
        <v>28</v>
      </c>
      <c r="C22" s="30">
        <v>6866.5729118116296</v>
      </c>
      <c r="D22" s="30">
        <v>6778.7713472953101</v>
      </c>
      <c r="E22" s="30">
        <v>6894.8648036480299</v>
      </c>
      <c r="F22" s="30">
        <v>6822.1779433422898</v>
      </c>
      <c r="G22" s="30">
        <v>6836.7654822437498</v>
      </c>
      <c r="H22" s="30">
        <v>6757.1098548029504</v>
      </c>
      <c r="I22" s="30">
        <v>6815.11599487684</v>
      </c>
      <c r="J22" s="30">
        <v>6823.9609273455098</v>
      </c>
      <c r="K22" s="30">
        <v>6790.9747463019803</v>
      </c>
      <c r="L22" s="30">
        <v>6843.9083947406598</v>
      </c>
      <c r="M22" s="30">
        <v>6814.79129923659</v>
      </c>
      <c r="N22" s="30">
        <v>6804.9310621081804</v>
      </c>
      <c r="O22" s="30">
        <f>IFERROR(SUMPRODUCT(C22:N22,$C$21:$N$21)/$O$21,0)</f>
        <v>6820.736058052099</v>
      </c>
    </row>
    <row r="23" spans="1:17" s="2" customFormat="1" ht="14.4" x14ac:dyDescent="0.3">
      <c r="A23" s="10" t="s">
        <v>29</v>
      </c>
      <c r="B23" s="10" t="s">
        <v>28</v>
      </c>
      <c r="C23" s="30">
        <v>6528.8012797245638</v>
      </c>
      <c r="D23" s="30">
        <v>6523.4410485998433</v>
      </c>
      <c r="E23" s="30">
        <v>6602.1856468823917</v>
      </c>
      <c r="F23" s="30">
        <v>6481.08549184607</v>
      </c>
      <c r="G23" s="30">
        <v>6487.5273811442139</v>
      </c>
      <c r="H23" s="30">
        <v>6515.571438084402</v>
      </c>
      <c r="I23" s="30">
        <v>6445.0322974685605</v>
      </c>
      <c r="J23" s="30">
        <v>6472.1448439150581</v>
      </c>
      <c r="K23" s="30">
        <v>6412.4032320438118</v>
      </c>
      <c r="L23" s="30">
        <v>6476.7335262632087</v>
      </c>
      <c r="M23" s="30">
        <v>6460.6228119435345</v>
      </c>
      <c r="N23" s="30">
        <v>6423.295236099113</v>
      </c>
      <c r="O23" s="30">
        <f t="shared" ref="O23:O27" si="7">IFERROR(SUMPRODUCT(C23:N23,$C$21:$N$21)/$O$21,0)</f>
        <v>6482.8119871932486</v>
      </c>
    </row>
    <row r="24" spans="1:17" x14ac:dyDescent="0.25">
      <c r="A24" s="27" t="s">
        <v>30</v>
      </c>
      <c r="B24" s="27" t="s">
        <v>31</v>
      </c>
      <c r="C24" s="31">
        <v>1.8419030452067799</v>
      </c>
      <c r="D24" s="31">
        <v>2.1453577261518602</v>
      </c>
      <c r="E24" s="31">
        <v>1.7213436922084799</v>
      </c>
      <c r="F24" s="31">
        <v>1.7720411434008401</v>
      </c>
      <c r="G24" s="31">
        <v>1.7757748411372201</v>
      </c>
      <c r="H24" s="31">
        <v>2.0870683125705898</v>
      </c>
      <c r="I24" s="31">
        <v>1.81379341991147</v>
      </c>
      <c r="J24" s="31">
        <v>1.82869354084894</v>
      </c>
      <c r="K24" s="31">
        <v>1.84821414527398</v>
      </c>
      <c r="L24" s="31">
        <v>1.8968173866107201</v>
      </c>
      <c r="M24" s="31">
        <v>1.81902940099376</v>
      </c>
      <c r="N24" s="31">
        <v>1.9904988877701799</v>
      </c>
      <c r="O24" s="31">
        <f t="shared" si="7"/>
        <v>1.8762420726514626</v>
      </c>
    </row>
    <row r="25" spans="1:17" x14ac:dyDescent="0.25">
      <c r="A25" s="27" t="s">
        <v>32</v>
      </c>
      <c r="B25" s="27" t="s">
        <v>31</v>
      </c>
      <c r="C25" s="31">
        <v>6.7257045938398603</v>
      </c>
      <c r="D25" s="31">
        <v>7.6729169335237897</v>
      </c>
      <c r="E25" s="31">
        <v>55.9656466134116</v>
      </c>
      <c r="F25" s="31">
        <v>5.9370559464232704</v>
      </c>
      <c r="G25" s="31">
        <v>5.2917712925480398</v>
      </c>
      <c r="H25" s="31">
        <v>7.3265169057402604</v>
      </c>
      <c r="I25" s="31">
        <v>5.9374765556133804</v>
      </c>
      <c r="J25" s="31">
        <v>5.9831573658387596</v>
      </c>
      <c r="K25" s="31">
        <v>6.0080331869390102</v>
      </c>
      <c r="L25" s="31">
        <v>6.0190798405328803</v>
      </c>
      <c r="M25" s="31">
        <v>6.0931431583968196</v>
      </c>
      <c r="N25" s="31">
        <v>5.9789559137233397</v>
      </c>
      <c r="O25" s="31">
        <f t="shared" si="7"/>
        <v>10.254553163544609</v>
      </c>
    </row>
    <row r="26" spans="1:17" x14ac:dyDescent="0.25">
      <c r="A26" s="27" t="s">
        <v>33</v>
      </c>
      <c r="B26" s="27" t="s">
        <v>31</v>
      </c>
      <c r="C26" s="31">
        <v>7.2396068035292096</v>
      </c>
      <c r="D26" s="31">
        <v>7.1179754392605297</v>
      </c>
      <c r="E26" s="31">
        <v>6.70650535542008</v>
      </c>
      <c r="F26" s="31">
        <v>6.8833177652101698</v>
      </c>
      <c r="G26" s="31">
        <v>6.7128750919537499</v>
      </c>
      <c r="H26" s="31">
        <v>6.6876777458339998</v>
      </c>
      <c r="I26" s="31">
        <v>6.6455047447535698</v>
      </c>
      <c r="J26" s="31">
        <v>6.3583254552017303</v>
      </c>
      <c r="K26" s="31">
        <v>6.7263937642713101</v>
      </c>
      <c r="L26" s="31">
        <v>6.4663362167734801</v>
      </c>
      <c r="M26" s="31">
        <v>6.2063255544558302</v>
      </c>
      <c r="N26" s="31">
        <v>6.1537235204866203</v>
      </c>
      <c r="O26" s="31">
        <f t="shared" si="7"/>
        <v>6.6257918257808086</v>
      </c>
    </row>
    <row r="27" spans="1:17" x14ac:dyDescent="0.25">
      <c r="A27" s="27" t="s">
        <v>34</v>
      </c>
      <c r="B27" s="27" t="s">
        <v>31</v>
      </c>
      <c r="C27" s="31">
        <v>11.802556881451491</v>
      </c>
      <c r="D27" s="31">
        <v>10.616484809103152</v>
      </c>
      <c r="E27" s="31">
        <v>10.666707929638552</v>
      </c>
      <c r="F27" s="31">
        <v>11.538927408118219</v>
      </c>
      <c r="G27" s="31">
        <v>11.478201392020001</v>
      </c>
      <c r="H27" s="31">
        <v>10.023203001736388</v>
      </c>
      <c r="I27" s="31">
        <v>11.71496750954244</v>
      </c>
      <c r="J27" s="31">
        <v>11.1861149948812</v>
      </c>
      <c r="K27" s="31">
        <v>11.92604943552946</v>
      </c>
      <c r="L27" s="31">
        <v>11.484406114408591</v>
      </c>
      <c r="M27" s="31">
        <v>11.08083488825698</v>
      </c>
      <c r="N27" s="31">
        <v>11.4168335968786</v>
      </c>
      <c r="O27" s="31">
        <f t="shared" si="7"/>
        <v>11.252249091491917</v>
      </c>
    </row>
    <row r="28" spans="1:17" x14ac:dyDescent="0.25">
      <c r="A28" s="28" t="s">
        <v>45</v>
      </c>
      <c r="B28" s="28" t="s">
        <v>26</v>
      </c>
      <c r="C28" s="29">
        <v>7</v>
      </c>
      <c r="D28" s="29">
        <v>5</v>
      </c>
      <c r="E28" s="29">
        <v>8</v>
      </c>
      <c r="F28" s="29">
        <v>7</v>
      </c>
      <c r="G28" s="29">
        <v>10</v>
      </c>
      <c r="H28" s="29">
        <v>15</v>
      </c>
      <c r="I28" s="29">
        <v>15</v>
      </c>
      <c r="J28" s="29">
        <v>20</v>
      </c>
      <c r="K28" s="29">
        <v>10</v>
      </c>
      <c r="L28" s="29">
        <v>8</v>
      </c>
      <c r="M28" s="29">
        <v>7</v>
      </c>
      <c r="N28" s="29">
        <v>8</v>
      </c>
      <c r="O28" s="29">
        <f>SUM(C28:N28)</f>
        <v>120</v>
      </c>
      <c r="Q28" s="99">
        <f>O28/O10</f>
        <v>3.7151702786377708E-2</v>
      </c>
    </row>
    <row r="29" spans="1:17" s="2" customFormat="1" ht="14.4" x14ac:dyDescent="0.3">
      <c r="A29" s="10" t="s">
        <v>27</v>
      </c>
      <c r="B29" s="10" t="s">
        <v>28</v>
      </c>
      <c r="C29" s="30">
        <v>3851.3</v>
      </c>
      <c r="D29" s="30">
        <v>3874.3</v>
      </c>
      <c r="E29" s="30">
        <v>4709.1499999999996</v>
      </c>
      <c r="F29" s="30">
        <v>3863.65</v>
      </c>
      <c r="G29" s="30">
        <v>3953.65</v>
      </c>
      <c r="H29" s="30">
        <v>6126.55</v>
      </c>
      <c r="I29" s="30">
        <v>6034.4</v>
      </c>
      <c r="J29" s="30">
        <v>5942.25</v>
      </c>
      <c r="K29" s="30">
        <v>5918.25</v>
      </c>
      <c r="L29" s="30">
        <v>5969.25</v>
      </c>
      <c r="M29" s="30">
        <v>5910.25</v>
      </c>
      <c r="N29" s="30">
        <v>5938.25</v>
      </c>
      <c r="O29" s="30">
        <f>IFERROR(SUMPRODUCT(C29:N29,$C$28:$N$28)/$O$28,0)</f>
        <v>5397.1612500000001</v>
      </c>
    </row>
    <row r="30" spans="1:17" s="2" customFormat="1" ht="14.4" x14ac:dyDescent="0.3">
      <c r="A30" s="10" t="s">
        <v>29</v>
      </c>
      <c r="B30" s="10" t="s">
        <v>28</v>
      </c>
      <c r="C30" s="30">
        <v>3581.7630737660656</v>
      </c>
      <c r="D30" s="30">
        <v>3599.0009409474374</v>
      </c>
      <c r="E30" s="30">
        <v>4341.3047199482971</v>
      </c>
      <c r="F30" s="30">
        <v>3587.2262601626016</v>
      </c>
      <c r="G30" s="30">
        <v>3651.2002116062845</v>
      </c>
      <c r="H30" s="30">
        <v>5641.0448876583969</v>
      </c>
      <c r="I30" s="30">
        <v>5567.1957616646541</v>
      </c>
      <c r="J30" s="30">
        <v>5442.612127455508</v>
      </c>
      <c r="K30" s="30">
        <v>5422.5221928173087</v>
      </c>
      <c r="L30" s="30">
        <v>5471.7948296685745</v>
      </c>
      <c r="M30" s="30">
        <v>5388.1089836950741</v>
      </c>
      <c r="N30" s="30">
        <v>5438.948456537958</v>
      </c>
      <c r="O30" s="30">
        <f t="shared" ref="O30:O34" si="8">IFERROR(SUMPRODUCT(C30:N30,$C$28:$N$28)/$O$28,0)</f>
        <v>4963.534610921115</v>
      </c>
    </row>
    <row r="31" spans="1:17" x14ac:dyDescent="0.25">
      <c r="A31" s="27" t="s">
        <v>30</v>
      </c>
      <c r="B31" s="27" t="s">
        <v>31</v>
      </c>
      <c r="C31" s="31">
        <v>1.1599999999999999</v>
      </c>
      <c r="D31" s="31">
        <v>1.1499999999999999</v>
      </c>
      <c r="E31" s="31">
        <v>1.44</v>
      </c>
      <c r="F31" s="31">
        <v>0.51</v>
      </c>
      <c r="G31" s="31">
        <v>0.5</v>
      </c>
      <c r="H31" s="31">
        <v>1.45</v>
      </c>
      <c r="I31" s="31">
        <v>1.5216666666666649</v>
      </c>
      <c r="J31" s="31">
        <v>1.5933333333333299</v>
      </c>
      <c r="K31" s="31">
        <v>1.61333333333333</v>
      </c>
      <c r="L31" s="31">
        <v>1.5833333333333299</v>
      </c>
      <c r="M31" s="31">
        <v>1.5533333333333299</v>
      </c>
      <c r="N31" s="31">
        <v>1.61333333333333</v>
      </c>
      <c r="O31" s="31">
        <f t="shared" si="8"/>
        <v>1.3581805555555537</v>
      </c>
    </row>
    <row r="32" spans="1:17" x14ac:dyDescent="0.25">
      <c r="A32" s="27" t="s">
        <v>32</v>
      </c>
      <c r="B32" s="27" t="s">
        <v>31</v>
      </c>
      <c r="C32" s="31">
        <v>13.6</v>
      </c>
      <c r="D32" s="31">
        <v>13.18</v>
      </c>
      <c r="E32" s="31">
        <v>12.69</v>
      </c>
      <c r="F32" s="31">
        <v>14.445</v>
      </c>
      <c r="G32" s="31">
        <v>14.2</v>
      </c>
      <c r="H32" s="31">
        <v>6.835</v>
      </c>
      <c r="I32" s="31">
        <v>8.9933333333333252</v>
      </c>
      <c r="J32" s="31">
        <v>11.15166666666665</v>
      </c>
      <c r="K32" s="31">
        <v>11.1416666666666</v>
      </c>
      <c r="L32" s="31">
        <v>11.011666666666599</v>
      </c>
      <c r="M32" s="31">
        <v>11.171666666666599</v>
      </c>
      <c r="N32" s="31">
        <v>11.9816666666666</v>
      </c>
      <c r="O32" s="31">
        <f t="shared" si="8"/>
        <v>11.164652777777754</v>
      </c>
    </row>
    <row r="33" spans="1:15" x14ac:dyDescent="0.25">
      <c r="A33" s="27" t="s">
        <v>33</v>
      </c>
      <c r="B33" s="27" t="s">
        <v>31</v>
      </c>
      <c r="C33" s="31">
        <v>7.41</v>
      </c>
      <c r="D33" s="31">
        <v>7.54</v>
      </c>
      <c r="E33" s="31">
        <v>7.16</v>
      </c>
      <c r="F33" s="31">
        <v>6.52</v>
      </c>
      <c r="G33" s="31">
        <v>6.43</v>
      </c>
      <c r="H33" s="31">
        <v>6.09</v>
      </c>
      <c r="I33" s="31">
        <v>6.1266666666666652</v>
      </c>
      <c r="J33" s="31">
        <v>6.1633333333333304</v>
      </c>
      <c r="K33" s="31">
        <v>6.1633333333333304</v>
      </c>
      <c r="L33" s="31">
        <v>6.1633333333333304</v>
      </c>
      <c r="M33" s="31">
        <v>6.1633333333333304</v>
      </c>
      <c r="N33" s="31">
        <v>6.1633333333333304</v>
      </c>
      <c r="O33" s="31">
        <f t="shared" si="8"/>
        <v>6.3891388888888878</v>
      </c>
    </row>
    <row r="34" spans="1:15" x14ac:dyDescent="0.25">
      <c r="A34" s="27" t="s">
        <v>34</v>
      </c>
      <c r="B34" s="27" t="s">
        <v>31</v>
      </c>
      <c r="C34" s="31">
        <v>13.89</v>
      </c>
      <c r="D34" s="31">
        <v>14.11</v>
      </c>
      <c r="E34" s="31">
        <v>14.411999999999999</v>
      </c>
      <c r="F34" s="31">
        <v>13.208</v>
      </c>
      <c r="G34" s="31">
        <v>13.587999999999999</v>
      </c>
      <c r="H34" s="31">
        <v>13.532</v>
      </c>
      <c r="I34" s="31">
        <v>13.394666666666662</v>
      </c>
      <c r="J34" s="31">
        <v>14.053333333333327</v>
      </c>
      <c r="K34" s="31">
        <v>14.0233333333333</v>
      </c>
      <c r="L34" s="31">
        <v>13.983333333333301</v>
      </c>
      <c r="M34" s="31">
        <v>14.453333333333299</v>
      </c>
      <c r="N34" s="31">
        <v>14.053333333333301</v>
      </c>
      <c r="O34" s="31">
        <f t="shared" si="8"/>
        <v>13.850655555555546</v>
      </c>
    </row>
    <row r="38" spans="1:15" ht="14.4" x14ac:dyDescent="0.3">
      <c r="A38" s="32"/>
      <c r="B38" s="32"/>
      <c r="C38" s="32"/>
      <c r="D38" s="32"/>
      <c r="E38" s="32"/>
      <c r="F38" s="32"/>
      <c r="G38" s="32"/>
      <c r="H38" s="32"/>
    </row>
    <row r="39" spans="1:15" ht="14.4" x14ac:dyDescent="0.3">
      <c r="A39" s="32"/>
      <c r="B39" s="32"/>
      <c r="C39" s="32"/>
      <c r="D39" s="32"/>
      <c r="E39" s="32"/>
      <c r="F39" s="32"/>
      <c r="G39" s="32"/>
      <c r="H39" s="32"/>
    </row>
    <row r="40" spans="1:15" ht="14.4" x14ac:dyDescent="0.3">
      <c r="A40" s="32"/>
      <c r="B40" s="32"/>
      <c r="C40" s="32"/>
      <c r="D40" s="32"/>
      <c r="E40" s="32"/>
      <c r="F40" s="32"/>
      <c r="G40" s="32"/>
      <c r="H40" s="32"/>
    </row>
    <row r="41" spans="1:15" ht="14.4" x14ac:dyDescent="0.3">
      <c r="A41" s="32"/>
      <c r="B41" s="32"/>
      <c r="C41" s="32"/>
      <c r="D41" s="32"/>
      <c r="E41" s="32"/>
      <c r="F41" s="32"/>
      <c r="G41" s="32"/>
      <c r="H41" s="32"/>
    </row>
    <row r="42" spans="1:15" ht="14.4" x14ac:dyDescent="0.3">
      <c r="A42" s="32"/>
      <c r="B42" s="32"/>
      <c r="C42" s="97"/>
      <c r="D42" s="97"/>
      <c r="E42" s="97"/>
      <c r="F42" s="97"/>
      <c r="G42" s="97"/>
      <c r="H42" s="97"/>
      <c r="I42" s="98"/>
      <c r="J42" s="98"/>
      <c r="K42" s="98"/>
      <c r="L42" s="98"/>
      <c r="M42" s="98"/>
      <c r="N42" s="98"/>
      <c r="O42" s="96"/>
    </row>
    <row r="43" spans="1:15" ht="14.4" x14ac:dyDescent="0.3">
      <c r="A43" s="32"/>
      <c r="B43" s="32"/>
      <c r="C43" s="97"/>
      <c r="D43" s="97"/>
      <c r="E43" s="97"/>
      <c r="F43" s="97"/>
      <c r="G43" s="97"/>
      <c r="H43" s="97"/>
      <c r="I43" s="98"/>
      <c r="J43" s="98"/>
      <c r="K43" s="98"/>
      <c r="L43" s="98"/>
      <c r="M43" s="98"/>
      <c r="N43" s="98"/>
      <c r="O43" s="96"/>
    </row>
    <row r="44" spans="1:15" ht="14.4" x14ac:dyDescent="0.3">
      <c r="A44" s="32"/>
      <c r="B44" s="32"/>
      <c r="C44" s="97"/>
      <c r="D44" s="97"/>
      <c r="E44" s="97"/>
      <c r="F44" s="97"/>
      <c r="G44" s="97"/>
      <c r="H44" s="97"/>
      <c r="I44" s="98"/>
      <c r="J44" s="98"/>
      <c r="K44" s="98"/>
      <c r="L44" s="98"/>
      <c r="M44" s="98"/>
      <c r="N44" s="98"/>
      <c r="O44" s="96"/>
    </row>
    <row r="45" spans="1:15" ht="14.4" x14ac:dyDescent="0.3">
      <c r="A45" s="32"/>
      <c r="B45" s="32"/>
      <c r="C45" s="32"/>
      <c r="D45" s="32"/>
      <c r="E45" s="32"/>
      <c r="F45" s="32"/>
      <c r="G45" s="32"/>
      <c r="H45" s="32"/>
    </row>
    <row r="46" spans="1:15" ht="14.4" x14ac:dyDescent="0.3">
      <c r="A46" s="32"/>
      <c r="B46" s="32"/>
      <c r="C46" s="32"/>
      <c r="D46" s="32"/>
      <c r="E46" s="32"/>
      <c r="F46" s="32"/>
      <c r="G46" s="32"/>
      <c r="H46" s="32"/>
    </row>
    <row r="47" spans="1:15" ht="14.4" x14ac:dyDescent="0.3">
      <c r="A47" s="32"/>
      <c r="B47" s="32"/>
      <c r="C47" s="32"/>
      <c r="D47" s="32"/>
      <c r="E47" s="32"/>
      <c r="F47" s="32"/>
      <c r="G47" s="32"/>
      <c r="H47" s="32"/>
    </row>
    <row r="48" spans="1:15" ht="14.4" x14ac:dyDescent="0.3">
      <c r="A48" s="32"/>
      <c r="B48" s="32"/>
      <c r="C48" s="32"/>
      <c r="D48" s="32"/>
      <c r="E48" s="32"/>
      <c r="F48" s="32"/>
      <c r="G48" s="32"/>
      <c r="H48" s="32"/>
    </row>
    <row r="49" spans="1:8" ht="14.4" x14ac:dyDescent="0.3">
      <c r="A49" s="32"/>
      <c r="B49" s="32"/>
      <c r="C49" s="32"/>
      <c r="D49" s="32"/>
      <c r="E49" s="32"/>
      <c r="F49" s="32"/>
      <c r="G49" s="32"/>
      <c r="H49" s="32"/>
    </row>
    <row r="50" spans="1:8" ht="14.4" x14ac:dyDescent="0.3">
      <c r="A50" s="32"/>
      <c r="B50" s="32"/>
      <c r="C50" s="32"/>
      <c r="D50" s="32"/>
      <c r="E50" s="32"/>
      <c r="F50" s="32"/>
      <c r="G50" s="32"/>
      <c r="H50" s="32"/>
    </row>
    <row r="51" spans="1:8" ht="14.4" x14ac:dyDescent="0.3">
      <c r="A51" s="32"/>
      <c r="B51" s="32"/>
      <c r="C51" s="32"/>
      <c r="D51" s="32"/>
      <c r="E51" s="32"/>
      <c r="F51" s="32"/>
      <c r="G51" s="32"/>
      <c r="H51" s="32"/>
    </row>
    <row r="52" spans="1:8" ht="14.4" x14ac:dyDescent="0.3">
      <c r="A52" s="32"/>
      <c r="B52" s="32"/>
      <c r="C52" s="32"/>
      <c r="D52" s="32"/>
      <c r="E52" s="32"/>
      <c r="F52" s="32"/>
      <c r="G52" s="32"/>
      <c r="H52" s="32"/>
    </row>
    <row r="53" spans="1:8" ht="14.4" x14ac:dyDescent="0.3">
      <c r="A53" s="32"/>
      <c r="B53" s="32"/>
      <c r="C53" s="32"/>
      <c r="D53" s="32"/>
      <c r="E53" s="32"/>
      <c r="F53" s="32"/>
      <c r="G53" s="32"/>
      <c r="H53" s="32"/>
    </row>
    <row r="54" spans="1:8" ht="14.4" x14ac:dyDescent="0.3">
      <c r="A54" s="32"/>
      <c r="B54" s="32"/>
      <c r="C54" s="32"/>
      <c r="D54" s="32"/>
      <c r="E54" s="32"/>
      <c r="F54" s="32"/>
      <c r="G54" s="32"/>
      <c r="H54" s="32"/>
    </row>
  </sheetData>
  <mergeCells count="1">
    <mergeCell ref="C5:O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Q34"/>
  <sheetViews>
    <sheetView zoomScale="70" zoomScaleNormal="70" workbookViewId="0">
      <selection activeCell="N9" sqref="C9:N9"/>
    </sheetView>
  </sheetViews>
  <sheetFormatPr defaultColWidth="8.77734375" defaultRowHeight="13.2" x14ac:dyDescent="0.25"/>
  <cols>
    <col min="1" max="1" width="23.21875" style="34" customWidth="1"/>
    <col min="2" max="2" width="9.77734375" style="34" customWidth="1"/>
    <col min="3" max="14" width="12.5546875" style="34" bestFit="1" customWidth="1"/>
    <col min="15" max="15" width="9.77734375" style="34" bestFit="1" customWidth="1"/>
    <col min="16" max="16" width="2.6640625" style="21" customWidth="1"/>
    <col min="17" max="16384" width="8.77734375" style="34"/>
  </cols>
  <sheetData>
    <row r="1" spans="1:17" ht="17.399999999999999" x14ac:dyDescent="0.3">
      <c r="A1" s="20" t="s">
        <v>598</v>
      </c>
      <c r="B1" s="33"/>
    </row>
    <row r="2" spans="1:17" ht="17.399999999999999" x14ac:dyDescent="0.3">
      <c r="A2" s="33"/>
      <c r="B2" s="33"/>
      <c r="C2" s="310"/>
      <c r="D2" s="310"/>
      <c r="E2" s="310"/>
      <c r="F2" s="310"/>
      <c r="G2" s="310"/>
      <c r="H2" s="310"/>
      <c r="I2" s="310"/>
      <c r="J2" s="310"/>
      <c r="K2" s="310"/>
      <c r="L2" s="310"/>
      <c r="M2" s="310"/>
      <c r="N2" s="310"/>
      <c r="O2" s="35"/>
    </row>
    <row r="3" spans="1:17" s="46" customFormat="1" x14ac:dyDescent="0.25">
      <c r="A3" s="311" t="s">
        <v>331</v>
      </c>
      <c r="B3" s="312" t="s">
        <v>524</v>
      </c>
      <c r="C3" s="96"/>
      <c r="I3" s="63"/>
      <c r="J3" s="63"/>
      <c r="K3" s="63"/>
      <c r="L3" s="63"/>
      <c r="M3" s="63"/>
      <c r="N3" s="63"/>
    </row>
    <row r="4" spans="1:17" s="46" customFormat="1" x14ac:dyDescent="0.25">
      <c r="A4" s="311" t="s">
        <v>330</v>
      </c>
      <c r="B4" s="312">
        <v>45573</v>
      </c>
      <c r="C4" s="313"/>
      <c r="I4" s="63"/>
      <c r="J4" s="63"/>
      <c r="K4" s="63"/>
      <c r="L4" s="63"/>
      <c r="M4" s="63"/>
      <c r="N4" s="63"/>
    </row>
    <row r="5" spans="1:17" x14ac:dyDescent="0.25">
      <c r="C5" s="512">
        <v>2025</v>
      </c>
      <c r="D5" s="512"/>
      <c r="E5" s="512"/>
      <c r="F5" s="512"/>
      <c r="G5" s="512"/>
      <c r="H5" s="512"/>
      <c r="I5" s="512"/>
      <c r="J5" s="512"/>
      <c r="K5" s="512"/>
      <c r="L5" s="512"/>
      <c r="M5" s="512"/>
      <c r="N5" s="512"/>
      <c r="O5" s="512"/>
    </row>
    <row r="6" spans="1:17" x14ac:dyDescent="0.25">
      <c r="A6" s="36" t="s">
        <v>0</v>
      </c>
      <c r="B6" s="36" t="s">
        <v>1</v>
      </c>
      <c r="C6" s="36" t="s">
        <v>2</v>
      </c>
      <c r="D6" s="36" t="s">
        <v>3</v>
      </c>
      <c r="E6" s="36" t="s">
        <v>4</v>
      </c>
      <c r="F6" s="36" t="s">
        <v>5</v>
      </c>
      <c r="G6" s="36" t="s">
        <v>6</v>
      </c>
      <c r="H6" s="36" t="s">
        <v>7</v>
      </c>
      <c r="I6" s="36" t="s">
        <v>8</v>
      </c>
      <c r="J6" s="36" t="s">
        <v>9</v>
      </c>
      <c r="K6" s="36" t="s">
        <v>10</v>
      </c>
      <c r="L6" s="36" t="s">
        <v>11</v>
      </c>
      <c r="M6" s="36" t="s">
        <v>12</v>
      </c>
      <c r="N6" s="36" t="s">
        <v>13</v>
      </c>
      <c r="O6" s="36" t="s">
        <v>14</v>
      </c>
    </row>
    <row r="7" spans="1:17" x14ac:dyDescent="0.25">
      <c r="A7" s="37" t="s">
        <v>46</v>
      </c>
      <c r="B7" s="38"/>
      <c r="C7" s="38"/>
      <c r="D7" s="38"/>
      <c r="E7" s="38"/>
      <c r="F7" s="38"/>
      <c r="G7" s="38"/>
      <c r="H7" s="38"/>
      <c r="I7" s="38"/>
      <c r="J7" s="38"/>
      <c r="K7" s="38"/>
      <c r="L7" s="38"/>
      <c r="M7" s="38"/>
      <c r="N7" s="38"/>
      <c r="O7" s="39"/>
    </row>
    <row r="8" spans="1:17" ht="14.4" x14ac:dyDescent="0.3">
      <c r="A8" s="40" t="s">
        <v>16</v>
      </c>
      <c r="B8" s="40" t="s">
        <v>17</v>
      </c>
      <c r="C8" s="41">
        <v>7995</v>
      </c>
      <c r="D8" s="41">
        <v>7084</v>
      </c>
      <c r="E8" s="41">
        <v>7619</v>
      </c>
      <c r="F8" s="41">
        <v>7232</v>
      </c>
      <c r="G8" s="41">
        <v>7571</v>
      </c>
      <c r="H8" s="41">
        <v>7592.9999999999991</v>
      </c>
      <c r="I8" s="41">
        <v>8096.9999999999982</v>
      </c>
      <c r="J8" s="41">
        <v>8330.0000000000018</v>
      </c>
      <c r="K8" s="41">
        <v>7698</v>
      </c>
      <c r="L8" s="41">
        <v>7481.9999999999991</v>
      </c>
      <c r="M8" s="41">
        <v>6860</v>
      </c>
      <c r="N8" s="41">
        <v>7389.0000000000009</v>
      </c>
      <c r="O8" s="41">
        <f t="shared" ref="O8:O10" si="0">SUM(C8:N8)</f>
        <v>90950</v>
      </c>
    </row>
    <row r="9" spans="1:17" ht="14.4" x14ac:dyDescent="0.3">
      <c r="A9" s="40" t="s">
        <v>18</v>
      </c>
      <c r="B9" s="40" t="s">
        <v>19</v>
      </c>
      <c r="C9" s="41">
        <v>684</v>
      </c>
      <c r="D9" s="41">
        <v>657.99999999999989</v>
      </c>
      <c r="E9" s="41">
        <v>685.5</v>
      </c>
      <c r="F9" s="41">
        <v>564</v>
      </c>
      <c r="G9" s="41">
        <v>663</v>
      </c>
      <c r="H9" s="41">
        <v>712</v>
      </c>
      <c r="I9" s="41">
        <v>745</v>
      </c>
      <c r="J9" s="41">
        <v>751.99999999999989</v>
      </c>
      <c r="K9" s="41">
        <v>704</v>
      </c>
      <c r="L9" s="41">
        <v>627.5</v>
      </c>
      <c r="M9" s="41">
        <v>589</v>
      </c>
      <c r="N9" s="41">
        <v>616</v>
      </c>
      <c r="O9" s="41">
        <f t="shared" si="0"/>
        <v>8000</v>
      </c>
    </row>
    <row r="10" spans="1:17" ht="14.4" x14ac:dyDescent="0.3">
      <c r="A10" s="40" t="s">
        <v>20</v>
      </c>
      <c r="B10" s="40" t="s">
        <v>19</v>
      </c>
      <c r="C10" s="41">
        <v>700</v>
      </c>
      <c r="D10" s="41">
        <v>700</v>
      </c>
      <c r="E10" s="41">
        <v>700</v>
      </c>
      <c r="F10" s="41">
        <v>650</v>
      </c>
      <c r="G10" s="41">
        <v>650</v>
      </c>
      <c r="H10" s="41">
        <v>650</v>
      </c>
      <c r="I10" s="41">
        <v>700</v>
      </c>
      <c r="J10" s="41">
        <v>710</v>
      </c>
      <c r="K10" s="41">
        <v>700</v>
      </c>
      <c r="L10" s="41">
        <v>660</v>
      </c>
      <c r="M10" s="41">
        <v>640</v>
      </c>
      <c r="N10" s="41">
        <v>640</v>
      </c>
      <c r="O10" s="41">
        <f t="shared" si="0"/>
        <v>8100</v>
      </c>
    </row>
    <row r="11" spans="1:17" ht="14.4" x14ac:dyDescent="0.3">
      <c r="A11" s="40" t="s">
        <v>21</v>
      </c>
      <c r="B11" s="40" t="s">
        <v>22</v>
      </c>
      <c r="C11" s="42">
        <f>C8/C9</f>
        <v>11.68859649122807</v>
      </c>
      <c r="D11" s="42">
        <f t="shared" ref="D11:N11" si="1">D8/D9</f>
        <v>10.765957446808512</v>
      </c>
      <c r="E11" s="42">
        <f t="shared" si="1"/>
        <v>11.114514952589351</v>
      </c>
      <c r="F11" s="42">
        <f t="shared" si="1"/>
        <v>12.822695035460994</v>
      </c>
      <c r="G11" s="42">
        <f t="shared" si="1"/>
        <v>11.419306184012067</v>
      </c>
      <c r="H11" s="42">
        <f t="shared" si="1"/>
        <v>10.664325842696629</v>
      </c>
      <c r="I11" s="42">
        <f t="shared" si="1"/>
        <v>10.868456375838925</v>
      </c>
      <c r="J11" s="42">
        <f t="shared" si="1"/>
        <v>11.077127659574472</v>
      </c>
      <c r="K11" s="42">
        <f t="shared" si="1"/>
        <v>10.934659090909092</v>
      </c>
      <c r="L11" s="42">
        <f t="shared" si="1"/>
        <v>11.923505976095615</v>
      </c>
      <c r="M11" s="42">
        <f t="shared" si="1"/>
        <v>11.646859083191851</v>
      </c>
      <c r="N11" s="42">
        <f t="shared" si="1"/>
        <v>11.995129870129871</v>
      </c>
      <c r="O11" s="42">
        <f t="shared" ref="O11" si="2">O8/O9</f>
        <v>11.36875</v>
      </c>
    </row>
    <row r="12" spans="1:17" ht="14.4" x14ac:dyDescent="0.3">
      <c r="A12" s="40" t="s">
        <v>23</v>
      </c>
      <c r="B12" s="40" t="s">
        <v>22</v>
      </c>
      <c r="C12" s="42">
        <f>C8/C10</f>
        <v>11.421428571428571</v>
      </c>
      <c r="D12" s="42">
        <f t="shared" ref="D12:N12" si="3">D8/D10</f>
        <v>10.119999999999999</v>
      </c>
      <c r="E12" s="42">
        <f t="shared" si="3"/>
        <v>10.884285714285713</v>
      </c>
      <c r="F12" s="42">
        <f t="shared" si="3"/>
        <v>11.126153846153846</v>
      </c>
      <c r="G12" s="42">
        <f t="shared" si="3"/>
        <v>11.647692307692308</v>
      </c>
      <c r="H12" s="42">
        <f t="shared" si="3"/>
        <v>11.681538461538461</v>
      </c>
      <c r="I12" s="42">
        <f t="shared" si="3"/>
        <v>11.567142857142855</v>
      </c>
      <c r="J12" s="42">
        <f t="shared" si="3"/>
        <v>11.732394366197186</v>
      </c>
      <c r="K12" s="42">
        <f t="shared" si="3"/>
        <v>10.997142857142856</v>
      </c>
      <c r="L12" s="42">
        <f t="shared" si="3"/>
        <v>11.336363636363634</v>
      </c>
      <c r="M12" s="42">
        <f t="shared" si="3"/>
        <v>10.71875</v>
      </c>
      <c r="N12" s="42">
        <f t="shared" si="3"/>
        <v>11.545312500000001</v>
      </c>
      <c r="O12" s="42">
        <f t="shared" ref="O12" si="4">O8/O10</f>
        <v>11.228395061728396</v>
      </c>
    </row>
    <row r="13" spans="1:17" x14ac:dyDescent="0.25">
      <c r="A13" s="37" t="s">
        <v>24</v>
      </c>
      <c r="B13" s="38"/>
      <c r="C13" s="38"/>
      <c r="D13" s="38"/>
      <c r="E13" s="38"/>
      <c r="F13" s="38"/>
      <c r="G13" s="38"/>
      <c r="H13" s="38"/>
      <c r="I13" s="38"/>
      <c r="J13" s="38"/>
      <c r="K13" s="38"/>
      <c r="L13" s="38"/>
      <c r="M13" s="38"/>
      <c r="N13" s="38"/>
      <c r="O13" s="39"/>
    </row>
    <row r="14" spans="1:17" ht="14.4" x14ac:dyDescent="0.3">
      <c r="A14" s="43" t="s">
        <v>47</v>
      </c>
      <c r="B14" s="43" t="s">
        <v>26</v>
      </c>
      <c r="C14" s="44">
        <v>400</v>
      </c>
      <c r="D14" s="44">
        <v>480</v>
      </c>
      <c r="E14" s="44">
        <v>480</v>
      </c>
      <c r="F14" s="44">
        <v>465</v>
      </c>
      <c r="G14" s="44">
        <v>465</v>
      </c>
      <c r="H14" s="44">
        <v>460</v>
      </c>
      <c r="I14" s="44">
        <v>500</v>
      </c>
      <c r="J14" s="44">
        <v>490</v>
      </c>
      <c r="K14" s="44">
        <v>480</v>
      </c>
      <c r="L14" s="44">
        <v>460</v>
      </c>
      <c r="M14" s="44">
        <v>440</v>
      </c>
      <c r="N14" s="44">
        <v>440</v>
      </c>
      <c r="O14" s="44">
        <f>SUM(C14:N14)</f>
        <v>5560</v>
      </c>
      <c r="Q14" s="99"/>
    </row>
    <row r="15" spans="1:17" ht="14.4" x14ac:dyDescent="0.3">
      <c r="A15" s="40" t="s">
        <v>27</v>
      </c>
      <c r="B15" s="40" t="s">
        <v>28</v>
      </c>
      <c r="C15" s="41">
        <v>6356.6925470965252</v>
      </c>
      <c r="D15" s="41">
        <v>6211.4538260228337</v>
      </c>
      <c r="E15" s="41">
        <v>6164.5544016431613</v>
      </c>
      <c r="F15" s="41">
        <v>6166.0094507997619</v>
      </c>
      <c r="G15" s="41">
        <v>6215.1100090485816</v>
      </c>
      <c r="H15" s="41">
        <v>6171.0496619071164</v>
      </c>
      <c r="I15" s="41">
        <v>6202.3209166438128</v>
      </c>
      <c r="J15" s="41">
        <v>6155.9114021228361</v>
      </c>
      <c r="K15" s="41">
        <v>6139.5186044126785</v>
      </c>
      <c r="L15" s="41">
        <v>6134.6756366575009</v>
      </c>
      <c r="M15" s="41">
        <v>6109.9272503642815</v>
      </c>
      <c r="N15" s="41">
        <v>6139.0822659124397</v>
      </c>
      <c r="O15" s="41">
        <f>IFERROR(SUMPRODUCT(C15:N15,$C$14:$N$14)/$O$14,0)</f>
        <v>6178.9757764261567</v>
      </c>
      <c r="P15" s="2"/>
    </row>
    <row r="16" spans="1:17" ht="14.4" x14ac:dyDescent="0.3">
      <c r="A16" s="40" t="s">
        <v>29</v>
      </c>
      <c r="B16" s="40" t="s">
        <v>28</v>
      </c>
      <c r="C16" s="41">
        <v>6030.4357814927362</v>
      </c>
      <c r="D16" s="41">
        <v>5774.2276646849386</v>
      </c>
      <c r="E16" s="41">
        <v>5860.9708116608763</v>
      </c>
      <c r="F16" s="41">
        <v>5868.1864226528614</v>
      </c>
      <c r="G16" s="41">
        <v>5954.6027202388759</v>
      </c>
      <c r="H16" s="41">
        <v>5916.1255336096965</v>
      </c>
      <c r="I16" s="41">
        <v>5984.1869808979909</v>
      </c>
      <c r="J16" s="41">
        <v>5944.3265998459783</v>
      </c>
      <c r="K16" s="41">
        <v>5921.0085428423181</v>
      </c>
      <c r="L16" s="41">
        <v>5916.7362162196005</v>
      </c>
      <c r="M16" s="41">
        <v>5898.2909887133328</v>
      </c>
      <c r="N16" s="41">
        <v>5928.9325032790275</v>
      </c>
      <c r="O16" s="41">
        <f>IFERROR(SUMPRODUCT(C16:N16,$C$14:$N$14)/$O$14,0)</f>
        <v>5915.2264206877153</v>
      </c>
      <c r="P16" s="2"/>
    </row>
    <row r="17" spans="1:16" ht="14.4" x14ac:dyDescent="0.3">
      <c r="A17" s="40" t="s">
        <v>30</v>
      </c>
      <c r="B17" s="40" t="s">
        <v>31</v>
      </c>
      <c r="C17" s="42">
        <v>0.53158467391584474</v>
      </c>
      <c r="D17" s="42">
        <v>0.52888776957649841</v>
      </c>
      <c r="E17" s="42">
        <v>0.51140210533143016</v>
      </c>
      <c r="F17" s="42">
        <v>0.47876764008773132</v>
      </c>
      <c r="G17" s="42">
        <v>0.51889295774581812</v>
      </c>
      <c r="H17" s="42">
        <v>0.54684188086311158</v>
      </c>
      <c r="I17" s="42">
        <v>0.61559945024075446</v>
      </c>
      <c r="J17" s="42">
        <v>0.65164339698113882</v>
      </c>
      <c r="K17" s="42">
        <v>0.57082928603597893</v>
      </c>
      <c r="L17" s="42">
        <v>0.61027739358512456</v>
      </c>
      <c r="M17" s="42">
        <v>0.68842584286686559</v>
      </c>
      <c r="N17" s="42">
        <v>0.67517043062076731</v>
      </c>
      <c r="O17" s="42">
        <f t="shared" ref="O17:O20" si="5">IFERROR(SUMPRODUCT(C17:N17,$C$14:$N$14)/$O$14,0)</f>
        <v>0.57720242104926189</v>
      </c>
    </row>
    <row r="18" spans="1:16" ht="14.4" x14ac:dyDescent="0.3">
      <c r="A18" s="40" t="s">
        <v>32</v>
      </c>
      <c r="B18" s="40" t="s">
        <v>31</v>
      </c>
      <c r="C18" s="42">
        <v>4.5798126626659954</v>
      </c>
      <c r="D18" s="42">
        <v>4.3819201459010451</v>
      </c>
      <c r="E18" s="42">
        <v>4.7059230060586206</v>
      </c>
      <c r="F18" s="42">
        <v>4.7159271838283319</v>
      </c>
      <c r="G18" s="42">
        <v>4.4700417129915948</v>
      </c>
      <c r="H18" s="42">
        <v>4.6727263311539593</v>
      </c>
      <c r="I18" s="42">
        <v>5.1675000848450257</v>
      </c>
      <c r="J18" s="42">
        <v>5.2806866728952429</v>
      </c>
      <c r="K18" s="42">
        <v>5.376416049039725</v>
      </c>
      <c r="L18" s="42">
        <v>5.2082429049172614</v>
      </c>
      <c r="M18" s="42">
        <v>4.9554984587139774</v>
      </c>
      <c r="N18" s="42">
        <v>5.0376142722205035</v>
      </c>
      <c r="O18" s="42">
        <f t="shared" si="5"/>
        <v>4.8848465793008069</v>
      </c>
    </row>
    <row r="19" spans="1:16" ht="14.4" x14ac:dyDescent="0.3">
      <c r="A19" s="40" t="s">
        <v>33</v>
      </c>
      <c r="B19" s="40" t="s">
        <v>31</v>
      </c>
      <c r="C19" s="42">
        <v>11.532529614702808</v>
      </c>
      <c r="D19" s="42">
        <v>12.161691848905418</v>
      </c>
      <c r="E19" s="42">
        <v>11.768774375470745</v>
      </c>
      <c r="F19" s="42">
        <v>10.98217037670126</v>
      </c>
      <c r="G19" s="42">
        <v>11.996304820089939</v>
      </c>
      <c r="H19" s="42">
        <v>11.373388092536571</v>
      </c>
      <c r="I19" s="42">
        <v>10.851380733454274</v>
      </c>
      <c r="J19" s="42">
        <v>11.259921803513318</v>
      </c>
      <c r="K19" s="42">
        <v>11.128284461914429</v>
      </c>
      <c r="L19" s="42">
        <v>11.312911978882918</v>
      </c>
      <c r="M19" s="42">
        <v>11.810253610966651</v>
      </c>
      <c r="N19" s="42">
        <v>11.519677357231016</v>
      </c>
      <c r="O19" s="42">
        <f t="shared" si="5"/>
        <v>11.469446555956317</v>
      </c>
    </row>
    <row r="20" spans="1:16" ht="14.4" x14ac:dyDescent="0.3">
      <c r="A20" s="40" t="s">
        <v>34</v>
      </c>
      <c r="B20" s="40" t="s">
        <v>31</v>
      </c>
      <c r="C20" s="42">
        <v>16.073115860649153</v>
      </c>
      <c r="D20" s="42">
        <v>18.344657603302554</v>
      </c>
      <c r="E20" s="42">
        <v>16.11386576058236</v>
      </c>
      <c r="F20" s="42">
        <v>15.281800435496748</v>
      </c>
      <c r="G20" s="42">
        <v>15.684993194579956</v>
      </c>
      <c r="H20" s="42">
        <v>15.034525665926573</v>
      </c>
      <c r="I20" s="42">
        <v>13.98671336913484</v>
      </c>
      <c r="J20" s="42">
        <v>14.31000661999747</v>
      </c>
      <c r="K20" s="42">
        <v>14.291295324058144</v>
      </c>
      <c r="L20" s="42">
        <v>14.463594053767407</v>
      </c>
      <c r="M20" s="42">
        <v>14.864978729110646</v>
      </c>
      <c r="N20" s="42">
        <v>14.548488178736108</v>
      </c>
      <c r="O20" s="42">
        <f t="shared" si="5"/>
        <v>15.241913451679135</v>
      </c>
    </row>
    <row r="21" spans="1:16" ht="14.4" x14ac:dyDescent="0.3">
      <c r="A21" s="43" t="s">
        <v>48</v>
      </c>
      <c r="B21" s="43" t="s">
        <v>26</v>
      </c>
      <c r="C21" s="44">
        <v>300</v>
      </c>
      <c r="D21" s="44">
        <v>220</v>
      </c>
      <c r="E21" s="44">
        <v>220</v>
      </c>
      <c r="F21" s="44">
        <v>185</v>
      </c>
      <c r="G21" s="44">
        <v>185</v>
      </c>
      <c r="H21" s="44">
        <v>190</v>
      </c>
      <c r="I21" s="44">
        <v>200</v>
      </c>
      <c r="J21" s="44">
        <v>220</v>
      </c>
      <c r="K21" s="44">
        <v>220</v>
      </c>
      <c r="L21" s="44">
        <v>200</v>
      </c>
      <c r="M21" s="44">
        <v>200</v>
      </c>
      <c r="N21" s="44">
        <v>200</v>
      </c>
      <c r="O21" s="44">
        <f>SUM(C21:N21)</f>
        <v>2540</v>
      </c>
    </row>
    <row r="22" spans="1:16" ht="14.4" x14ac:dyDescent="0.3">
      <c r="A22" s="40" t="s">
        <v>27</v>
      </c>
      <c r="B22" s="40" t="s">
        <v>28</v>
      </c>
      <c r="C22" s="41">
        <v>6236.9633725340573</v>
      </c>
      <c r="D22" s="41">
        <v>6049.98596898503</v>
      </c>
      <c r="E22" s="41">
        <v>6043.2429543555481</v>
      </c>
      <c r="F22" s="41">
        <v>6018.0484067916277</v>
      </c>
      <c r="G22" s="41">
        <v>5964.0677015533784</v>
      </c>
      <c r="H22" s="41">
        <v>5984.9900837226314</v>
      </c>
      <c r="I22" s="41">
        <v>5967.310770711375</v>
      </c>
      <c r="J22" s="41">
        <v>6020.9507001098882</v>
      </c>
      <c r="K22" s="41">
        <v>6068.0016231944192</v>
      </c>
      <c r="L22" s="41">
        <v>6040.4014429466706</v>
      </c>
      <c r="M22" s="41">
        <v>5983.9187632225994</v>
      </c>
      <c r="N22" s="41">
        <v>6135.5256276071068</v>
      </c>
      <c r="O22" s="41">
        <f>IFERROR(SUMPRODUCT(C22:N22,$C$21:$N$21)/$O$21,0)</f>
        <v>6051.3542530987279</v>
      </c>
      <c r="P22" s="2"/>
    </row>
    <row r="23" spans="1:16" ht="14.4" x14ac:dyDescent="0.3">
      <c r="A23" s="40" t="s">
        <v>29</v>
      </c>
      <c r="B23" s="40" t="s">
        <v>28</v>
      </c>
      <c r="C23" s="41">
        <v>5978.3054556265597</v>
      </c>
      <c r="D23" s="41">
        <v>5788.4873674777928</v>
      </c>
      <c r="E23" s="41">
        <v>5780.4749200608012</v>
      </c>
      <c r="F23" s="41">
        <v>5757.1238943170265</v>
      </c>
      <c r="G23" s="41">
        <v>5689.0305770952909</v>
      </c>
      <c r="H23" s="41">
        <v>5723.4268887854187</v>
      </c>
      <c r="I23" s="41">
        <v>5710.0662701682413</v>
      </c>
      <c r="J23" s="41">
        <v>5767.3036052663256</v>
      </c>
      <c r="K23" s="41">
        <v>5816.7183587027257</v>
      </c>
      <c r="L23" s="41">
        <v>5783.9440068778431</v>
      </c>
      <c r="M23" s="41">
        <v>5714.3881793197588</v>
      </c>
      <c r="N23" s="41">
        <v>5899.7670661427646</v>
      </c>
      <c r="O23" s="41">
        <f t="shared" ref="O23:O27" si="6">IFERROR(SUMPRODUCT(C23:N23,$C$21:$N$21)/$O$21,0)</f>
        <v>5792.8232136227871</v>
      </c>
      <c r="P23" s="2"/>
    </row>
    <row r="24" spans="1:16" ht="14.4" x14ac:dyDescent="0.3">
      <c r="A24" s="40" t="s">
        <v>30</v>
      </c>
      <c r="B24" s="40" t="s">
        <v>31</v>
      </c>
      <c r="C24" s="42">
        <v>1.787024420543599</v>
      </c>
      <c r="D24" s="42">
        <v>1.8050807511941165</v>
      </c>
      <c r="E24" s="42">
        <v>1.753484658353373</v>
      </c>
      <c r="F24" s="42">
        <v>1.7530000378904598</v>
      </c>
      <c r="G24" s="42">
        <v>1.7123074495204251</v>
      </c>
      <c r="H24" s="42">
        <v>1.7853721095868915</v>
      </c>
      <c r="I24" s="42">
        <v>1.8238815961156631</v>
      </c>
      <c r="J24" s="42">
        <v>1.7419960155643373</v>
      </c>
      <c r="K24" s="42">
        <v>1.7014004656420247</v>
      </c>
      <c r="L24" s="42">
        <v>1.7605879730997038</v>
      </c>
      <c r="M24" s="42">
        <v>1.767814198414398</v>
      </c>
      <c r="N24" s="42">
        <v>1.7232917279280713</v>
      </c>
      <c r="O24" s="42">
        <f t="shared" si="6"/>
        <v>1.7606128453673298</v>
      </c>
    </row>
    <row r="25" spans="1:16" ht="14.4" x14ac:dyDescent="0.3">
      <c r="A25" s="40" t="s">
        <v>32</v>
      </c>
      <c r="B25" s="40" t="s">
        <v>31</v>
      </c>
      <c r="C25" s="42">
        <v>4.7301044978019764</v>
      </c>
      <c r="D25" s="42">
        <v>5.5271121039826419</v>
      </c>
      <c r="E25" s="42">
        <v>5.5457883214480397</v>
      </c>
      <c r="F25" s="42">
        <v>5.7432540624021691</v>
      </c>
      <c r="G25" s="42">
        <v>6.1338157267673825</v>
      </c>
      <c r="H25" s="42">
        <v>6.4531615243414668</v>
      </c>
      <c r="I25" s="42">
        <v>6.4437425567786066</v>
      </c>
      <c r="J25" s="42">
        <v>6.2121469296871501</v>
      </c>
      <c r="K25" s="42">
        <v>5.7608226161450142</v>
      </c>
      <c r="L25" s="42">
        <v>5.8895183832541882</v>
      </c>
      <c r="M25" s="42">
        <v>6.1089249013580069</v>
      </c>
      <c r="N25" s="42">
        <v>5.1119700187862556</v>
      </c>
      <c r="O25" s="42">
        <f t="shared" si="6"/>
        <v>5.7572096518405811</v>
      </c>
    </row>
    <row r="26" spans="1:16" ht="14.4" x14ac:dyDescent="0.3">
      <c r="A26" s="40" t="s">
        <v>33</v>
      </c>
      <c r="B26" s="40" t="s">
        <v>31</v>
      </c>
      <c r="C26" s="42">
        <v>11.089447843541894</v>
      </c>
      <c r="D26" s="42">
        <v>10.939007756939889</v>
      </c>
      <c r="E26" s="42">
        <v>11.103271057993588</v>
      </c>
      <c r="F26" s="42">
        <v>10.753087747400615</v>
      </c>
      <c r="G26" s="42">
        <v>10.931757250593529</v>
      </c>
      <c r="H26" s="42">
        <v>10.542872135234294</v>
      </c>
      <c r="I26" s="42">
        <v>10.926300465614883</v>
      </c>
      <c r="J26" s="42">
        <v>10.532727609486793</v>
      </c>
      <c r="K26" s="42">
        <v>10.519638665180322</v>
      </c>
      <c r="L26" s="42">
        <v>10.608982288782695</v>
      </c>
      <c r="M26" s="42">
        <v>10.409757384707607</v>
      </c>
      <c r="N26" s="42">
        <v>10.300642053236681</v>
      </c>
      <c r="O26" s="42">
        <f t="shared" si="6"/>
        <v>10.736864071482877</v>
      </c>
    </row>
    <row r="27" spans="1:16" ht="14.4" x14ac:dyDescent="0.3">
      <c r="A27" s="40" t="s">
        <v>34</v>
      </c>
      <c r="B27" s="40" t="s">
        <v>31</v>
      </c>
      <c r="C27" s="42">
        <v>14.77672590471496</v>
      </c>
      <c r="D27" s="42">
        <v>14.788491878026898</v>
      </c>
      <c r="E27" s="42">
        <v>14.968616021907097</v>
      </c>
      <c r="F27" s="42">
        <v>14.622565939548902</v>
      </c>
      <c r="G27" s="42">
        <v>15.039201128192587</v>
      </c>
      <c r="H27" s="42">
        <v>14.452434531645325</v>
      </c>
      <c r="I27" s="42">
        <v>14.766174108649652</v>
      </c>
      <c r="J27" s="42">
        <v>14.301752611637571</v>
      </c>
      <c r="K27" s="42">
        <v>14.225128330536242</v>
      </c>
      <c r="L27" s="42">
        <v>14.404258385302949</v>
      </c>
      <c r="M27" s="42">
        <v>14.445124735031138</v>
      </c>
      <c r="N27" s="42">
        <v>13.747354344462451</v>
      </c>
      <c r="O27" s="42">
        <f t="shared" si="6"/>
        <v>14.551758700752847</v>
      </c>
    </row>
    <row r="29" spans="1:16" x14ac:dyDescent="0.25">
      <c r="C29" s="98"/>
    </row>
    <row r="31" spans="1:16" x14ac:dyDescent="0.25">
      <c r="C31" s="98"/>
      <c r="D31" s="98"/>
      <c r="E31" s="98"/>
      <c r="F31" s="98"/>
      <c r="G31" s="98"/>
      <c r="H31" s="98"/>
      <c r="I31" s="98"/>
      <c r="J31" s="98"/>
      <c r="K31" s="98"/>
      <c r="L31" s="98"/>
      <c r="M31" s="98"/>
      <c r="N31" s="98"/>
    </row>
    <row r="32" spans="1:16" x14ac:dyDescent="0.25">
      <c r="C32" s="98"/>
      <c r="D32" s="98"/>
      <c r="E32" s="98"/>
      <c r="F32" s="98"/>
      <c r="G32" s="98"/>
      <c r="H32" s="98"/>
      <c r="I32" s="98"/>
      <c r="J32" s="98"/>
      <c r="K32" s="98"/>
      <c r="L32" s="98"/>
      <c r="M32" s="98"/>
      <c r="N32" s="98"/>
    </row>
    <row r="33" spans="3:15" x14ac:dyDescent="0.25">
      <c r="C33" s="96"/>
      <c r="D33" s="96"/>
      <c r="E33" s="96"/>
      <c r="F33" s="96"/>
      <c r="G33" s="96"/>
      <c r="H33" s="96"/>
      <c r="I33" s="96"/>
      <c r="J33" s="96"/>
      <c r="K33" s="96"/>
      <c r="L33" s="96"/>
      <c r="M33" s="96"/>
      <c r="N33" s="96"/>
      <c r="O33" s="96"/>
    </row>
    <row r="34" spans="3:15" x14ac:dyDescent="0.25">
      <c r="C34" s="96"/>
      <c r="D34" s="96"/>
      <c r="E34" s="96"/>
      <c r="F34" s="96"/>
      <c r="G34" s="96"/>
      <c r="H34" s="96"/>
      <c r="I34" s="96"/>
      <c r="J34" s="96"/>
      <c r="K34" s="96"/>
      <c r="L34" s="96"/>
      <c r="M34" s="96"/>
      <c r="N34" s="96"/>
      <c r="O34" s="96"/>
    </row>
  </sheetData>
  <mergeCells count="1">
    <mergeCell ref="C5:O5"/>
  </mergeCells>
  <pageMargins left="0.7" right="0.7" top="0.75" bottom="0.75" header="0.3" footer="0.3"/>
  <pageSetup paperSize="9" orientation="portrait" r:id="rId1"/>
  <ignoredErrors>
    <ignoredError sqref="O21"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Q53"/>
  <sheetViews>
    <sheetView zoomScale="85" zoomScaleNormal="85" workbookViewId="0">
      <selection activeCell="J14" sqref="J14"/>
    </sheetView>
  </sheetViews>
  <sheetFormatPr defaultColWidth="8.88671875" defaultRowHeight="13.2" x14ac:dyDescent="0.25"/>
  <cols>
    <col min="1" max="1" width="23.21875" style="46" customWidth="1"/>
    <col min="2" max="2" width="9.6640625" style="46" customWidth="1"/>
    <col min="3" max="15" width="11.77734375" style="46" customWidth="1"/>
    <col min="16" max="16" width="1.6640625" style="46" customWidth="1"/>
    <col min="17" max="16384" width="8.88671875" style="46"/>
  </cols>
  <sheetData>
    <row r="1" spans="1:17" ht="17.399999999999999" x14ac:dyDescent="0.3">
      <c r="A1" s="45" t="s">
        <v>597</v>
      </c>
      <c r="B1" s="45"/>
      <c r="I1" s="3"/>
      <c r="J1" s="3"/>
      <c r="K1" s="3"/>
      <c r="L1" s="3"/>
      <c r="M1" s="3"/>
      <c r="N1" s="3"/>
    </row>
    <row r="2" spans="1:17" ht="17.399999999999999" x14ac:dyDescent="0.3">
      <c r="A2" s="45"/>
      <c r="B2" s="45"/>
      <c r="C2" s="47"/>
      <c r="D2" s="47"/>
      <c r="E2" s="47"/>
      <c r="F2" s="47"/>
      <c r="G2" s="47"/>
      <c r="H2" s="47"/>
      <c r="I2" s="47"/>
      <c r="J2" s="47"/>
      <c r="K2" s="47"/>
      <c r="L2" s="47"/>
      <c r="M2" s="47"/>
      <c r="N2" s="47"/>
      <c r="O2" s="48"/>
    </row>
    <row r="3" spans="1:17" x14ac:dyDescent="0.25">
      <c r="A3" s="311" t="s">
        <v>331</v>
      </c>
      <c r="B3" s="312" t="s">
        <v>625</v>
      </c>
      <c r="C3" s="96"/>
      <c r="I3" s="63"/>
      <c r="J3" s="63"/>
      <c r="K3" s="63"/>
      <c r="L3" s="63"/>
      <c r="M3" s="63"/>
      <c r="N3" s="63"/>
    </row>
    <row r="4" spans="1:17" x14ac:dyDescent="0.25">
      <c r="A4" s="311" t="s">
        <v>330</v>
      </c>
      <c r="B4" s="312">
        <v>45612</v>
      </c>
      <c r="C4" s="313"/>
      <c r="I4" s="63"/>
      <c r="J4" s="63"/>
      <c r="K4" s="63"/>
      <c r="L4" s="63"/>
      <c r="M4" s="63"/>
      <c r="N4" s="63"/>
    </row>
    <row r="5" spans="1:17" x14ac:dyDescent="0.25">
      <c r="C5" s="513">
        <v>2025</v>
      </c>
      <c r="D5" s="513"/>
      <c r="E5" s="513"/>
      <c r="F5" s="513"/>
      <c r="G5" s="513"/>
      <c r="H5" s="513"/>
      <c r="I5" s="513"/>
      <c r="J5" s="513"/>
      <c r="K5" s="513"/>
      <c r="L5" s="513"/>
      <c r="M5" s="513"/>
      <c r="N5" s="513"/>
      <c r="O5" s="513"/>
    </row>
    <row r="6" spans="1:17" x14ac:dyDescent="0.25">
      <c r="A6" s="49" t="s">
        <v>0</v>
      </c>
      <c r="B6" s="49" t="s">
        <v>1</v>
      </c>
      <c r="C6" s="49" t="s">
        <v>2</v>
      </c>
      <c r="D6" s="49" t="s">
        <v>3</v>
      </c>
      <c r="E6" s="49" t="s">
        <v>4</v>
      </c>
      <c r="F6" s="49" t="s">
        <v>5</v>
      </c>
      <c r="G6" s="49" t="s">
        <v>6</v>
      </c>
      <c r="H6" s="49" t="s">
        <v>7</v>
      </c>
      <c r="I6" s="49" t="s">
        <v>8</v>
      </c>
      <c r="J6" s="49" t="s">
        <v>9</v>
      </c>
      <c r="K6" s="49" t="s">
        <v>10</v>
      </c>
      <c r="L6" s="49" t="s">
        <v>11</v>
      </c>
      <c r="M6" s="49" t="s">
        <v>12</v>
      </c>
      <c r="N6" s="49" t="s">
        <v>13</v>
      </c>
      <c r="O6" s="49" t="s">
        <v>14</v>
      </c>
    </row>
    <row r="7" spans="1:17" x14ac:dyDescent="0.25">
      <c r="A7" s="50" t="s">
        <v>49</v>
      </c>
      <c r="B7" s="51"/>
      <c r="C7" s="51"/>
      <c r="D7" s="51"/>
      <c r="E7" s="51"/>
      <c r="F7" s="51"/>
      <c r="G7" s="51"/>
      <c r="H7" s="51"/>
      <c r="I7" s="51"/>
      <c r="J7" s="51"/>
      <c r="K7" s="51"/>
      <c r="L7" s="51"/>
      <c r="M7" s="51"/>
      <c r="N7" s="51"/>
      <c r="O7" s="52"/>
    </row>
    <row r="8" spans="1:17" ht="14.4" x14ac:dyDescent="0.3">
      <c r="A8" s="53" t="s">
        <v>16</v>
      </c>
      <c r="B8" s="53" t="s">
        <v>17</v>
      </c>
      <c r="C8" s="11">
        <v>103.00700003222835</v>
      </c>
      <c r="D8" s="11">
        <v>93.069999998767926</v>
      </c>
      <c r="E8" s="11">
        <v>98.05900000904235</v>
      </c>
      <c r="F8" s="11">
        <v>280.62450003328621</v>
      </c>
      <c r="G8" s="11">
        <v>579.37850009221097</v>
      </c>
      <c r="H8" s="11">
        <v>448.88900009712</v>
      </c>
      <c r="I8" s="11">
        <v>536.382999964639</v>
      </c>
      <c r="J8" s="11">
        <v>575.345000118852</v>
      </c>
      <c r="K8" s="11">
        <v>590.09399996139598</v>
      </c>
      <c r="L8" s="11">
        <v>632.10300000592349</v>
      </c>
      <c r="M8" s="11">
        <v>557.71999993702639</v>
      </c>
      <c r="N8" s="11">
        <v>543.93500004792293</v>
      </c>
      <c r="O8" s="11">
        <f>SUM(C8:N8)</f>
        <v>5038.6080002984163</v>
      </c>
    </row>
    <row r="9" spans="1:17" ht="14.4" x14ac:dyDescent="0.3">
      <c r="A9" s="53" t="s">
        <v>18</v>
      </c>
      <c r="B9" s="53" t="s">
        <v>19</v>
      </c>
      <c r="C9" s="11">
        <v>0</v>
      </c>
      <c r="D9" s="11">
        <v>0</v>
      </c>
      <c r="E9" s="11">
        <v>0</v>
      </c>
      <c r="F9" s="11">
        <v>0</v>
      </c>
      <c r="G9" s="11">
        <v>20</v>
      </c>
      <c r="H9" s="11">
        <v>37</v>
      </c>
      <c r="I9" s="11">
        <v>51</v>
      </c>
      <c r="J9" s="11">
        <v>60</v>
      </c>
      <c r="K9" s="11">
        <v>70</v>
      </c>
      <c r="L9" s="11">
        <v>75</v>
      </c>
      <c r="M9" s="11">
        <v>68</v>
      </c>
      <c r="N9" s="11">
        <v>67</v>
      </c>
      <c r="O9" s="11">
        <f>SUM(C9:N9)</f>
        <v>448</v>
      </c>
      <c r="Q9" s="99"/>
    </row>
    <row r="10" spans="1:17" ht="14.4" x14ac:dyDescent="0.3">
      <c r="A10" s="53" t="s">
        <v>20</v>
      </c>
      <c r="B10" s="53" t="s">
        <v>19</v>
      </c>
      <c r="C10" s="11">
        <v>0</v>
      </c>
      <c r="D10" s="11">
        <v>0</v>
      </c>
      <c r="E10" s="11">
        <v>0</v>
      </c>
      <c r="F10" s="11">
        <v>0</v>
      </c>
      <c r="G10" s="11">
        <v>18</v>
      </c>
      <c r="H10" s="11">
        <v>35</v>
      </c>
      <c r="I10" s="11">
        <v>50</v>
      </c>
      <c r="J10" s="11">
        <v>58</v>
      </c>
      <c r="K10" s="11">
        <v>68</v>
      </c>
      <c r="L10" s="11">
        <v>72</v>
      </c>
      <c r="M10" s="11">
        <v>66</v>
      </c>
      <c r="N10" s="11">
        <v>66</v>
      </c>
      <c r="O10" s="11">
        <f>SUM(C10:N10)</f>
        <v>433</v>
      </c>
      <c r="Q10" s="99"/>
    </row>
    <row r="11" spans="1:17" ht="14.4" x14ac:dyDescent="0.3">
      <c r="A11" s="53" t="s">
        <v>21</v>
      </c>
      <c r="B11" s="53" t="s">
        <v>22</v>
      </c>
      <c r="C11" s="12" t="e">
        <f>C8/C9</f>
        <v>#DIV/0!</v>
      </c>
      <c r="D11" s="12" t="e">
        <f t="shared" ref="D11:N11" si="0">D8/D9</f>
        <v>#DIV/0!</v>
      </c>
      <c r="E11" s="12" t="e">
        <f t="shared" si="0"/>
        <v>#DIV/0!</v>
      </c>
      <c r="F11" s="12" t="e">
        <f t="shared" si="0"/>
        <v>#DIV/0!</v>
      </c>
      <c r="G11" s="12">
        <f t="shared" si="0"/>
        <v>28.968925004610547</v>
      </c>
      <c r="H11" s="12">
        <f t="shared" si="0"/>
        <v>12.132135137760001</v>
      </c>
      <c r="I11" s="12">
        <f t="shared" si="0"/>
        <v>10.517313724796843</v>
      </c>
      <c r="J11" s="12">
        <f t="shared" si="0"/>
        <v>9.5890833353142</v>
      </c>
      <c r="K11" s="12">
        <f t="shared" si="0"/>
        <v>8.4299142851628002</v>
      </c>
      <c r="L11" s="12">
        <f t="shared" si="0"/>
        <v>8.4280400000789797</v>
      </c>
      <c r="M11" s="12">
        <f t="shared" si="0"/>
        <v>8.2017647049562701</v>
      </c>
      <c r="N11" s="12">
        <f t="shared" si="0"/>
        <v>8.1184328365361633</v>
      </c>
      <c r="O11" s="12">
        <f t="shared" ref="O11" si="1">IFERROR(O8/O9,0)</f>
        <v>11.246892857808964</v>
      </c>
    </row>
    <row r="12" spans="1:17" ht="14.4" x14ac:dyDescent="0.3">
      <c r="A12" s="53" t="s">
        <v>23</v>
      </c>
      <c r="B12" s="53" t="s">
        <v>22</v>
      </c>
      <c r="C12" s="12" t="e">
        <f>C8/C10</f>
        <v>#DIV/0!</v>
      </c>
      <c r="D12" s="12" t="e">
        <f t="shared" ref="D12:N12" si="2">D8/D10</f>
        <v>#DIV/0!</v>
      </c>
      <c r="E12" s="12" t="e">
        <f t="shared" si="2"/>
        <v>#DIV/0!</v>
      </c>
      <c r="F12" s="12" t="e">
        <f t="shared" si="2"/>
        <v>#DIV/0!</v>
      </c>
      <c r="G12" s="12">
        <f t="shared" si="2"/>
        <v>32.187694449567275</v>
      </c>
      <c r="H12" s="12">
        <f t="shared" si="2"/>
        <v>12.825400002774858</v>
      </c>
      <c r="I12" s="12">
        <f t="shared" si="2"/>
        <v>10.727659999292779</v>
      </c>
      <c r="J12" s="12">
        <f t="shared" si="2"/>
        <v>9.9197413813595166</v>
      </c>
      <c r="K12" s="12">
        <f t="shared" si="2"/>
        <v>8.6778529406087639</v>
      </c>
      <c r="L12" s="12">
        <f t="shared" si="2"/>
        <v>8.7792083334156032</v>
      </c>
      <c r="M12" s="12">
        <f t="shared" si="2"/>
        <v>8.4503030293488841</v>
      </c>
      <c r="N12" s="12">
        <f t="shared" si="2"/>
        <v>8.2414393946654982</v>
      </c>
      <c r="O12" s="12">
        <f t="shared" ref="O12" si="3">O8/O10</f>
        <v>11.63650808383006</v>
      </c>
    </row>
    <row r="13" spans="1:17" x14ac:dyDescent="0.25">
      <c r="A13" s="50" t="s">
        <v>24</v>
      </c>
      <c r="B13" s="51"/>
      <c r="C13" s="51"/>
      <c r="D13" s="51"/>
      <c r="E13" s="51"/>
      <c r="F13" s="51"/>
      <c r="G13" s="51"/>
      <c r="H13" s="51"/>
      <c r="I13" s="51"/>
      <c r="J13" s="51"/>
      <c r="K13" s="51"/>
      <c r="L13" s="51"/>
      <c r="M13" s="51"/>
      <c r="N13" s="51"/>
      <c r="O13" s="52"/>
    </row>
    <row r="14" spans="1:17" x14ac:dyDescent="0.25">
      <c r="A14" s="54" t="s">
        <v>49</v>
      </c>
      <c r="B14" s="54" t="s">
        <v>26</v>
      </c>
      <c r="C14" s="55">
        <f>C10</f>
        <v>0</v>
      </c>
      <c r="D14" s="55">
        <f t="shared" ref="D14:N14" si="4">D10</f>
        <v>0</v>
      </c>
      <c r="E14" s="55">
        <f t="shared" si="4"/>
        <v>0</v>
      </c>
      <c r="F14" s="55">
        <f t="shared" si="4"/>
        <v>0</v>
      </c>
      <c r="G14" s="55">
        <f t="shared" si="4"/>
        <v>18</v>
      </c>
      <c r="H14" s="55">
        <f t="shared" si="4"/>
        <v>35</v>
      </c>
      <c r="I14" s="55">
        <f t="shared" si="4"/>
        <v>50</v>
      </c>
      <c r="J14" s="55">
        <f t="shared" si="4"/>
        <v>58</v>
      </c>
      <c r="K14" s="55">
        <f t="shared" si="4"/>
        <v>68</v>
      </c>
      <c r="L14" s="55">
        <f t="shared" si="4"/>
        <v>72</v>
      </c>
      <c r="M14" s="55">
        <f t="shared" si="4"/>
        <v>66</v>
      </c>
      <c r="N14" s="55">
        <f t="shared" si="4"/>
        <v>66</v>
      </c>
      <c r="O14" s="55">
        <f>SUM(C14:N14)</f>
        <v>433</v>
      </c>
    </row>
    <row r="15" spans="1:17" x14ac:dyDescent="0.25">
      <c r="A15" s="53" t="s">
        <v>27</v>
      </c>
      <c r="B15" s="53" t="s">
        <v>28</v>
      </c>
      <c r="C15" s="56">
        <v>0</v>
      </c>
      <c r="D15" s="56">
        <v>0</v>
      </c>
      <c r="E15" s="56">
        <v>0</v>
      </c>
      <c r="F15" s="56">
        <v>0</v>
      </c>
      <c r="G15" s="56">
        <v>5253.8294970189691</v>
      </c>
      <c r="H15" s="56">
        <v>5240.798598123838</v>
      </c>
      <c r="I15" s="56">
        <v>5259.5890412593053</v>
      </c>
      <c r="J15" s="56">
        <v>5280.4872162430793</v>
      </c>
      <c r="K15" s="56">
        <v>5246.6255641592825</v>
      </c>
      <c r="L15" s="56">
        <v>5280.3768662007787</v>
      </c>
      <c r="M15" s="56">
        <v>5298.500846660173</v>
      </c>
      <c r="N15" s="56">
        <v>5258.6220705579553</v>
      </c>
      <c r="O15" s="56">
        <f>IFERROR(SUMPRODUCT(C15:N15,$C$14:$N$14)/$O$14,0)</f>
        <v>5267.834590649938</v>
      </c>
    </row>
    <row r="16" spans="1:17" ht="14.4" x14ac:dyDescent="0.3">
      <c r="A16" s="53" t="s">
        <v>29</v>
      </c>
      <c r="B16" s="53" t="s">
        <v>28</v>
      </c>
      <c r="C16" s="41">
        <v>0</v>
      </c>
      <c r="D16" s="41">
        <v>0</v>
      </c>
      <c r="E16" s="41">
        <v>0</v>
      </c>
      <c r="F16" s="41">
        <v>0</v>
      </c>
      <c r="G16" s="41">
        <v>4689.091247721085</v>
      </c>
      <c r="H16" s="41">
        <v>4653.2237562763858</v>
      </c>
      <c r="I16" s="41">
        <v>4416.3842473113355</v>
      </c>
      <c r="J16" s="41">
        <v>4432.5862004850405</v>
      </c>
      <c r="K16" s="41">
        <v>4408.9259713034116</v>
      </c>
      <c r="L16" s="41">
        <v>4423.0871583211037</v>
      </c>
      <c r="M16" s="41">
        <v>4453.7859806142369</v>
      </c>
      <c r="N16" s="41">
        <v>4407.9044655308044</v>
      </c>
      <c r="O16" s="41">
        <f>IFERROR(SUMPRODUCT(C16:N16,$C$14:$N$14)/$O$14,0)</f>
        <v>4453.3868286736179</v>
      </c>
    </row>
    <row r="17" spans="1:16" x14ac:dyDescent="0.25">
      <c r="A17" s="53" t="s">
        <v>30</v>
      </c>
      <c r="B17" s="53" t="s">
        <v>31</v>
      </c>
      <c r="C17" s="57">
        <v>0</v>
      </c>
      <c r="D17" s="57">
        <v>0</v>
      </c>
      <c r="E17" s="57">
        <v>0</v>
      </c>
      <c r="F17" s="57">
        <v>0</v>
      </c>
      <c r="G17" s="57">
        <v>4.3469189899646095</v>
      </c>
      <c r="H17" s="57">
        <v>4.2775242942804486</v>
      </c>
      <c r="I17" s="57">
        <v>0.38863711531936274</v>
      </c>
      <c r="J17" s="57">
        <v>0.37485738989539719</v>
      </c>
      <c r="K17" s="57">
        <v>0.36433237274630625</v>
      </c>
      <c r="L17" s="57">
        <v>0.35476496479555497</v>
      </c>
      <c r="M17" s="58">
        <v>0.3569313165491026</v>
      </c>
      <c r="N17" s="58">
        <v>0.38385933871926886</v>
      </c>
      <c r="O17" s="58">
        <f t="shared" ref="O17:O20" si="5">IFERROR(SUMPRODUCT(C17:N17,$C$14:$N$14)/$O$14,0)</f>
        <v>0.85067283731829368</v>
      </c>
    </row>
    <row r="18" spans="1:16" x14ac:dyDescent="0.25">
      <c r="A18" s="53" t="s">
        <v>32</v>
      </c>
      <c r="B18" s="53" t="s">
        <v>31</v>
      </c>
      <c r="C18" s="57">
        <v>0</v>
      </c>
      <c r="D18" s="57">
        <v>0</v>
      </c>
      <c r="E18" s="57">
        <v>0</v>
      </c>
      <c r="F18" s="57">
        <v>0</v>
      </c>
      <c r="G18" s="57">
        <v>17.434023703251668</v>
      </c>
      <c r="H18" s="57">
        <v>17.203780063089837</v>
      </c>
      <c r="I18" s="57">
        <v>4.5771833228759133</v>
      </c>
      <c r="J18" s="57">
        <v>4.410710810024324</v>
      </c>
      <c r="K18" s="57">
        <v>4.3137913551427269</v>
      </c>
      <c r="L18" s="57">
        <v>4.437983464347746</v>
      </c>
      <c r="M18" s="58">
        <v>4.3733361138806135</v>
      </c>
      <c r="N18" s="58">
        <v>4.6218111106752566</v>
      </c>
      <c r="O18" s="58">
        <f t="shared" si="5"/>
        <v>6.0211950586496803</v>
      </c>
    </row>
    <row r="19" spans="1:16" x14ac:dyDescent="0.25">
      <c r="A19" s="53" t="s">
        <v>33</v>
      </c>
      <c r="B19" s="53" t="s">
        <v>31</v>
      </c>
      <c r="C19" s="57">
        <v>0</v>
      </c>
      <c r="D19" s="57">
        <v>0</v>
      </c>
      <c r="E19" s="57">
        <v>0</v>
      </c>
      <c r="F19" s="57">
        <v>0</v>
      </c>
      <c r="G19" s="57">
        <v>30.186701266561656</v>
      </c>
      <c r="H19" s="57">
        <v>30.265561275012825</v>
      </c>
      <c r="I19" s="57">
        <v>17.033950729465953</v>
      </c>
      <c r="J19" s="57">
        <v>16.871627410791572</v>
      </c>
      <c r="K19" s="57">
        <v>16.977285235598046</v>
      </c>
      <c r="L19" s="57">
        <v>16.725080655028712</v>
      </c>
      <c r="M19" s="58">
        <v>16.935726676875372</v>
      </c>
      <c r="N19" s="58">
        <v>16.762054197985886</v>
      </c>
      <c r="O19" s="58">
        <f t="shared" si="5"/>
        <v>18.51182894837493</v>
      </c>
    </row>
    <row r="20" spans="1:16" x14ac:dyDescent="0.25">
      <c r="A20" s="53" t="s">
        <v>34</v>
      </c>
      <c r="B20" s="53" t="s">
        <v>31</v>
      </c>
      <c r="C20" s="57">
        <v>0</v>
      </c>
      <c r="D20" s="57">
        <v>0</v>
      </c>
      <c r="E20" s="57">
        <v>0</v>
      </c>
      <c r="F20" s="57">
        <v>0</v>
      </c>
      <c r="G20" s="57">
        <v>37.69098744996419</v>
      </c>
      <c r="H20" s="57">
        <v>38.08387389244934</v>
      </c>
      <c r="I20" s="57">
        <v>30.334870236874433</v>
      </c>
      <c r="J20" s="57">
        <v>30.21975773859311</v>
      </c>
      <c r="K20" s="57">
        <v>30.233061449365842</v>
      </c>
      <c r="L20" s="57">
        <v>30.245087481798901</v>
      </c>
      <c r="M20" s="58">
        <v>30.178269906357734</v>
      </c>
      <c r="N20" s="58">
        <v>30.227936505165239</v>
      </c>
      <c r="O20" s="58">
        <f t="shared" si="5"/>
        <v>31.180524067954085</v>
      </c>
    </row>
    <row r="22" spans="1:16" ht="14.4" x14ac:dyDescent="0.3">
      <c r="C22" s="59"/>
      <c r="D22" s="59"/>
      <c r="E22" s="59"/>
      <c r="F22" s="59"/>
      <c r="G22" s="59"/>
      <c r="H22" s="59"/>
      <c r="I22" s="59"/>
      <c r="J22" s="32"/>
      <c r="K22" s="59"/>
      <c r="L22" s="59"/>
      <c r="M22" s="59"/>
      <c r="N22" s="59"/>
    </row>
    <row r="23" spans="1:16" x14ac:dyDescent="0.25">
      <c r="C23" s="59"/>
      <c r="D23" s="59"/>
      <c r="E23" s="59"/>
      <c r="F23" s="59"/>
      <c r="G23" s="59"/>
      <c r="H23" s="59"/>
      <c r="I23" s="59"/>
      <c r="J23" s="59"/>
      <c r="K23" s="59"/>
      <c r="L23" s="59"/>
      <c r="M23" s="59"/>
      <c r="N23" s="59"/>
    </row>
    <row r="24" spans="1:16" x14ac:dyDescent="0.25">
      <c r="H24" s="60"/>
      <c r="I24" s="60"/>
      <c r="J24" s="60"/>
      <c r="K24" s="61"/>
      <c r="L24" s="61"/>
      <c r="M24" s="61"/>
      <c r="N24" s="61"/>
      <c r="O24" s="60"/>
    </row>
    <row r="25" spans="1:16" ht="14.4" x14ac:dyDescent="0.3">
      <c r="H25" s="60"/>
      <c r="I25" s="60"/>
      <c r="J25" s="60"/>
      <c r="K25" s="60"/>
      <c r="L25" s="60"/>
      <c r="M25" s="60"/>
      <c r="N25" s="60"/>
      <c r="O25" s="62"/>
    </row>
    <row r="26" spans="1:16" x14ac:dyDescent="0.25">
      <c r="H26" s="60"/>
      <c r="I26" s="60"/>
      <c r="J26" s="60"/>
      <c r="K26" s="60"/>
      <c r="L26" s="60"/>
      <c r="M26" s="60"/>
      <c r="N26" s="60"/>
      <c r="O26" s="60"/>
    </row>
    <row r="27" spans="1:16" x14ac:dyDescent="0.25">
      <c r="H27" s="60"/>
      <c r="I27" s="60"/>
      <c r="J27" s="60"/>
      <c r="K27" s="60"/>
      <c r="L27" s="60"/>
      <c r="M27" s="60"/>
      <c r="N27" s="60"/>
      <c r="O27" s="60"/>
      <c r="P27" s="63"/>
    </row>
    <row r="28" spans="1:16" x14ac:dyDescent="0.25">
      <c r="H28" s="60"/>
      <c r="I28" s="60"/>
      <c r="J28" s="60"/>
      <c r="K28" s="60"/>
      <c r="L28" s="60"/>
      <c r="M28" s="60"/>
      <c r="N28" s="60"/>
      <c r="O28" s="60"/>
      <c r="P28" s="63"/>
    </row>
    <row r="29" spans="1:16" x14ac:dyDescent="0.25">
      <c r="H29" s="60"/>
      <c r="I29" s="60"/>
      <c r="J29" s="60"/>
      <c r="K29" s="60"/>
      <c r="L29" s="60"/>
      <c r="M29" s="60"/>
      <c r="N29" s="60"/>
      <c r="O29" s="60"/>
      <c r="P29" s="63"/>
    </row>
    <row r="30" spans="1:16" x14ac:dyDescent="0.25">
      <c r="H30" s="60"/>
      <c r="I30" s="60"/>
      <c r="J30" s="60"/>
      <c r="K30" s="60"/>
      <c r="L30" s="60"/>
      <c r="M30" s="60"/>
      <c r="N30" s="60"/>
      <c r="O30" s="60"/>
      <c r="P30" s="63"/>
    </row>
    <row r="31" spans="1:16" x14ac:dyDescent="0.25">
      <c r="H31" s="60"/>
      <c r="I31" s="60"/>
      <c r="J31" s="60"/>
      <c r="K31" s="60"/>
      <c r="L31" s="60"/>
      <c r="M31" s="60"/>
      <c r="N31" s="60"/>
      <c r="O31" s="60"/>
      <c r="P31" s="63"/>
    </row>
    <row r="32" spans="1:16" x14ac:dyDescent="0.25">
      <c r="H32" s="60"/>
      <c r="I32" s="60"/>
      <c r="J32" s="60"/>
      <c r="K32" s="60"/>
      <c r="L32" s="60"/>
      <c r="M32" s="60"/>
      <c r="N32" s="60"/>
      <c r="O32" s="60"/>
      <c r="P32" s="63"/>
    </row>
    <row r="33" spans="8:16" x14ac:dyDescent="0.25">
      <c r="H33" s="60"/>
      <c r="I33" s="60"/>
      <c r="J33" s="60"/>
      <c r="K33" s="60"/>
      <c r="L33" s="60"/>
      <c r="M33" s="60"/>
      <c r="N33" s="60"/>
      <c r="O33" s="60"/>
      <c r="P33" s="63"/>
    </row>
    <row r="34" spans="8:16" x14ac:dyDescent="0.25">
      <c r="H34" s="60"/>
      <c r="I34" s="60"/>
      <c r="J34" s="60"/>
      <c r="K34" s="60"/>
      <c r="L34" s="60"/>
      <c r="M34" s="60"/>
      <c r="N34" s="60"/>
      <c r="O34" s="60"/>
      <c r="P34" s="63"/>
    </row>
    <row r="35" spans="8:16" x14ac:dyDescent="0.25">
      <c r="I35" s="63"/>
      <c r="J35" s="63"/>
      <c r="K35" s="63"/>
      <c r="L35" s="63"/>
      <c r="M35" s="63"/>
      <c r="N35" s="63"/>
      <c r="O35" s="63"/>
      <c r="P35" s="63"/>
    </row>
    <row r="36" spans="8:16" x14ac:dyDescent="0.25">
      <c r="I36" s="63"/>
      <c r="J36" s="63"/>
      <c r="K36" s="63"/>
      <c r="L36" s="63"/>
      <c r="M36" s="63"/>
      <c r="N36" s="63"/>
      <c r="O36" s="63"/>
      <c r="P36" s="63"/>
    </row>
    <row r="37" spans="8:16" x14ac:dyDescent="0.25">
      <c r="I37" s="63"/>
      <c r="J37" s="63"/>
      <c r="K37" s="63"/>
      <c r="L37" s="63"/>
      <c r="M37" s="63"/>
      <c r="N37" s="63"/>
      <c r="O37" s="63"/>
      <c r="P37" s="63"/>
    </row>
    <row r="38" spans="8:16" x14ac:dyDescent="0.25">
      <c r="I38" s="63"/>
      <c r="J38" s="63"/>
      <c r="K38" s="63"/>
      <c r="L38" s="63"/>
      <c r="M38" s="63"/>
      <c r="N38" s="63"/>
      <c r="O38" s="63"/>
      <c r="P38" s="63"/>
    </row>
    <row r="39" spans="8:16" x14ac:dyDescent="0.25">
      <c r="I39" s="63"/>
      <c r="J39" s="63"/>
      <c r="K39" s="63"/>
      <c r="L39" s="63"/>
      <c r="M39" s="63"/>
      <c r="N39" s="63"/>
      <c r="O39" s="63"/>
      <c r="P39" s="63"/>
    </row>
    <row r="40" spans="8:16" x14ac:dyDescent="0.25">
      <c r="I40" s="63"/>
      <c r="J40" s="63"/>
      <c r="K40" s="63"/>
      <c r="L40" s="63"/>
      <c r="M40" s="63"/>
      <c r="N40" s="63"/>
      <c r="O40" s="63"/>
      <c r="P40" s="63"/>
    </row>
    <row r="41" spans="8:16" x14ac:dyDescent="0.25">
      <c r="I41" s="63"/>
      <c r="J41" s="63"/>
      <c r="K41" s="63"/>
      <c r="L41" s="63"/>
      <c r="M41" s="63"/>
      <c r="N41" s="63"/>
      <c r="O41" s="63"/>
      <c r="P41" s="63"/>
    </row>
    <row r="42" spans="8:16" x14ac:dyDescent="0.25">
      <c r="I42" s="63"/>
      <c r="J42" s="63"/>
      <c r="K42" s="63"/>
      <c r="L42" s="63"/>
      <c r="M42" s="63"/>
      <c r="N42" s="63"/>
      <c r="O42" s="63"/>
      <c r="P42" s="63"/>
    </row>
    <row r="43" spans="8:16" x14ac:dyDescent="0.25">
      <c r="I43" s="63"/>
      <c r="J43" s="63"/>
      <c r="K43" s="63"/>
      <c r="L43" s="63"/>
      <c r="M43" s="63"/>
      <c r="N43" s="63"/>
      <c r="O43" s="63"/>
      <c r="P43" s="63"/>
    </row>
    <row r="44" spans="8:16" x14ac:dyDescent="0.25">
      <c r="I44" s="63"/>
      <c r="J44" s="63"/>
      <c r="K44" s="63"/>
      <c r="L44" s="63"/>
      <c r="M44" s="63"/>
      <c r="N44" s="63"/>
      <c r="O44" s="63"/>
      <c r="P44" s="63"/>
    </row>
    <row r="45" spans="8:16" x14ac:dyDescent="0.25">
      <c r="I45" s="63"/>
      <c r="J45" s="63"/>
      <c r="K45" s="63"/>
      <c r="L45" s="63"/>
      <c r="M45" s="63"/>
      <c r="N45" s="63"/>
      <c r="O45" s="63"/>
      <c r="P45" s="63"/>
    </row>
    <row r="46" spans="8:16" x14ac:dyDescent="0.25">
      <c r="I46" s="63"/>
      <c r="J46" s="63"/>
      <c r="K46" s="63"/>
      <c r="L46" s="63"/>
      <c r="M46" s="63"/>
      <c r="N46" s="63"/>
      <c r="O46" s="63"/>
      <c r="P46" s="63"/>
    </row>
    <row r="47" spans="8:16" x14ac:dyDescent="0.25">
      <c r="I47" s="63"/>
      <c r="J47" s="63"/>
      <c r="K47" s="63"/>
      <c r="L47" s="63"/>
      <c r="M47" s="63"/>
      <c r="N47" s="63"/>
      <c r="O47" s="63"/>
      <c r="P47" s="63"/>
    </row>
    <row r="48" spans="8:16" x14ac:dyDescent="0.25">
      <c r="I48" s="63"/>
      <c r="J48" s="63"/>
      <c r="K48" s="63"/>
      <c r="L48" s="63"/>
      <c r="M48" s="63"/>
      <c r="N48" s="63"/>
      <c r="O48" s="63"/>
      <c r="P48" s="63"/>
    </row>
    <row r="49" spans="9:16" x14ac:dyDescent="0.25">
      <c r="I49" s="63"/>
      <c r="J49" s="63"/>
      <c r="K49" s="63"/>
      <c r="L49" s="63"/>
      <c r="M49" s="63"/>
      <c r="N49" s="63"/>
      <c r="O49" s="63"/>
      <c r="P49" s="63"/>
    </row>
    <row r="50" spans="9:16" x14ac:dyDescent="0.25">
      <c r="I50" s="63"/>
      <c r="J50" s="63"/>
      <c r="K50" s="63"/>
      <c r="L50" s="63"/>
      <c r="M50" s="63"/>
      <c r="N50" s="63"/>
      <c r="O50" s="63"/>
      <c r="P50" s="63"/>
    </row>
    <row r="51" spans="9:16" x14ac:dyDescent="0.25">
      <c r="I51" s="63"/>
      <c r="J51" s="63"/>
      <c r="K51" s="63"/>
      <c r="L51" s="63"/>
      <c r="M51" s="63"/>
      <c r="N51" s="63"/>
      <c r="O51" s="63"/>
      <c r="P51" s="63"/>
    </row>
    <row r="52" spans="9:16" x14ac:dyDescent="0.25">
      <c r="I52" s="63"/>
      <c r="J52" s="63"/>
      <c r="K52" s="63"/>
      <c r="L52" s="63"/>
      <c r="M52" s="63"/>
      <c r="N52" s="63"/>
      <c r="O52" s="63"/>
      <c r="P52" s="63"/>
    </row>
    <row r="53" spans="9:16" x14ac:dyDescent="0.25">
      <c r="I53" s="63"/>
      <c r="J53" s="63"/>
      <c r="K53" s="63"/>
      <c r="L53" s="63"/>
      <c r="M53" s="63"/>
      <c r="N53" s="63"/>
      <c r="O53" s="63"/>
      <c r="P53" s="63"/>
    </row>
  </sheetData>
  <mergeCells count="1">
    <mergeCell ref="C5:O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sheetPr>
  <dimension ref="A1:P22"/>
  <sheetViews>
    <sheetView showGridLines="0" zoomScale="90" zoomScaleNormal="90" workbookViewId="0">
      <selection activeCell="K13" sqref="K13"/>
    </sheetView>
  </sheetViews>
  <sheetFormatPr defaultRowHeight="13.2" x14ac:dyDescent="0.25"/>
  <cols>
    <col min="1" max="1" width="10.44140625" style="64" customWidth="1"/>
    <col min="2" max="2" width="14.77734375" style="64" bestFit="1" customWidth="1"/>
    <col min="3" max="3" width="8.77734375" style="64"/>
    <col min="4" max="15" width="9.44140625" style="64" bestFit="1" customWidth="1"/>
    <col min="16" max="16" width="9.21875" style="64" bestFit="1" customWidth="1"/>
    <col min="17" max="256" width="8.77734375" style="64"/>
    <col min="257" max="257" width="3.77734375" style="64" customWidth="1"/>
    <col min="258" max="258" width="14.77734375" style="64" bestFit="1" customWidth="1"/>
    <col min="259" max="512" width="8.77734375" style="64"/>
    <col min="513" max="513" width="3.77734375" style="64" customWidth="1"/>
    <col min="514" max="514" width="14.77734375" style="64" bestFit="1" customWidth="1"/>
    <col min="515" max="768" width="8.77734375" style="64"/>
    <col min="769" max="769" width="3.77734375" style="64" customWidth="1"/>
    <col min="770" max="770" width="14.77734375" style="64" bestFit="1" customWidth="1"/>
    <col min="771" max="1024" width="8.77734375" style="64"/>
    <col min="1025" max="1025" width="3.77734375" style="64" customWidth="1"/>
    <col min="1026" max="1026" width="14.77734375" style="64" bestFit="1" customWidth="1"/>
    <col min="1027" max="1280" width="8.77734375" style="64"/>
    <col min="1281" max="1281" width="3.77734375" style="64" customWidth="1"/>
    <col min="1282" max="1282" width="14.77734375" style="64" bestFit="1" customWidth="1"/>
    <col min="1283" max="1536" width="8.77734375" style="64"/>
    <col min="1537" max="1537" width="3.77734375" style="64" customWidth="1"/>
    <col min="1538" max="1538" width="14.77734375" style="64" bestFit="1" customWidth="1"/>
    <col min="1539" max="1792" width="8.77734375" style="64"/>
    <col min="1793" max="1793" width="3.77734375" style="64" customWidth="1"/>
    <col min="1794" max="1794" width="14.77734375" style="64" bestFit="1" customWidth="1"/>
    <col min="1795" max="2048" width="8.77734375" style="64"/>
    <col min="2049" max="2049" width="3.77734375" style="64" customWidth="1"/>
    <col min="2050" max="2050" width="14.77734375" style="64" bestFit="1" customWidth="1"/>
    <col min="2051" max="2304" width="8.77734375" style="64"/>
    <col min="2305" max="2305" width="3.77734375" style="64" customWidth="1"/>
    <col min="2306" max="2306" width="14.77734375" style="64" bestFit="1" customWidth="1"/>
    <col min="2307" max="2560" width="8.77734375" style="64"/>
    <col min="2561" max="2561" width="3.77734375" style="64" customWidth="1"/>
    <col min="2562" max="2562" width="14.77734375" style="64" bestFit="1" customWidth="1"/>
    <col min="2563" max="2816" width="8.77734375" style="64"/>
    <col min="2817" max="2817" width="3.77734375" style="64" customWidth="1"/>
    <col min="2818" max="2818" width="14.77734375" style="64" bestFit="1" customWidth="1"/>
    <col min="2819" max="3072" width="8.77734375" style="64"/>
    <col min="3073" max="3073" width="3.77734375" style="64" customWidth="1"/>
    <col min="3074" max="3074" width="14.77734375" style="64" bestFit="1" customWidth="1"/>
    <col min="3075" max="3328" width="8.77734375" style="64"/>
    <col min="3329" max="3329" width="3.77734375" style="64" customWidth="1"/>
    <col min="3330" max="3330" width="14.77734375" style="64" bestFit="1" customWidth="1"/>
    <col min="3331" max="3584" width="8.77734375" style="64"/>
    <col min="3585" max="3585" width="3.77734375" style="64" customWidth="1"/>
    <col min="3586" max="3586" width="14.77734375" style="64" bestFit="1" customWidth="1"/>
    <col min="3587" max="3840" width="8.77734375" style="64"/>
    <col min="3841" max="3841" width="3.77734375" style="64" customWidth="1"/>
    <col min="3842" max="3842" width="14.77734375" style="64" bestFit="1" customWidth="1"/>
    <col min="3843" max="4096" width="8.77734375" style="64"/>
    <col min="4097" max="4097" width="3.77734375" style="64" customWidth="1"/>
    <col min="4098" max="4098" width="14.77734375" style="64" bestFit="1" customWidth="1"/>
    <col min="4099" max="4352" width="8.77734375" style="64"/>
    <col min="4353" max="4353" width="3.77734375" style="64" customWidth="1"/>
    <col min="4354" max="4354" width="14.77734375" style="64" bestFit="1" customWidth="1"/>
    <col min="4355" max="4608" width="8.77734375" style="64"/>
    <col min="4609" max="4609" width="3.77734375" style="64" customWidth="1"/>
    <col min="4610" max="4610" width="14.77734375" style="64" bestFit="1" customWidth="1"/>
    <col min="4611" max="4864" width="8.77734375" style="64"/>
    <col min="4865" max="4865" width="3.77734375" style="64" customWidth="1"/>
    <col min="4866" max="4866" width="14.77734375" style="64" bestFit="1" customWidth="1"/>
    <col min="4867" max="5120" width="8.77734375" style="64"/>
    <col min="5121" max="5121" width="3.77734375" style="64" customWidth="1"/>
    <col min="5122" max="5122" width="14.77734375" style="64" bestFit="1" customWidth="1"/>
    <col min="5123" max="5376" width="8.77734375" style="64"/>
    <col min="5377" max="5377" width="3.77734375" style="64" customWidth="1"/>
    <col min="5378" max="5378" width="14.77734375" style="64" bestFit="1" customWidth="1"/>
    <col min="5379" max="5632" width="8.77734375" style="64"/>
    <col min="5633" max="5633" width="3.77734375" style="64" customWidth="1"/>
    <col min="5634" max="5634" width="14.77734375" style="64" bestFit="1" customWidth="1"/>
    <col min="5635" max="5888" width="8.77734375" style="64"/>
    <col min="5889" max="5889" width="3.77734375" style="64" customWidth="1"/>
    <col min="5890" max="5890" width="14.77734375" style="64" bestFit="1" customWidth="1"/>
    <col min="5891" max="6144" width="8.77734375" style="64"/>
    <col min="6145" max="6145" width="3.77734375" style="64" customWidth="1"/>
    <col min="6146" max="6146" width="14.77734375" style="64" bestFit="1" customWidth="1"/>
    <col min="6147" max="6400" width="8.77734375" style="64"/>
    <col min="6401" max="6401" width="3.77734375" style="64" customWidth="1"/>
    <col min="6402" max="6402" width="14.77734375" style="64" bestFit="1" customWidth="1"/>
    <col min="6403" max="6656" width="8.77734375" style="64"/>
    <col min="6657" max="6657" width="3.77734375" style="64" customWidth="1"/>
    <col min="6658" max="6658" width="14.77734375" style="64" bestFit="1" customWidth="1"/>
    <col min="6659" max="6912" width="8.77734375" style="64"/>
    <col min="6913" max="6913" width="3.77734375" style="64" customWidth="1"/>
    <col min="6914" max="6914" width="14.77734375" style="64" bestFit="1" customWidth="1"/>
    <col min="6915" max="7168" width="8.77734375" style="64"/>
    <col min="7169" max="7169" width="3.77734375" style="64" customWidth="1"/>
    <col min="7170" max="7170" width="14.77734375" style="64" bestFit="1" customWidth="1"/>
    <col min="7171" max="7424" width="8.77734375" style="64"/>
    <col min="7425" max="7425" width="3.77734375" style="64" customWidth="1"/>
    <col min="7426" max="7426" width="14.77734375" style="64" bestFit="1" customWidth="1"/>
    <col min="7427" max="7680" width="8.77734375" style="64"/>
    <col min="7681" max="7681" width="3.77734375" style="64" customWidth="1"/>
    <col min="7682" max="7682" width="14.77734375" style="64" bestFit="1" customWidth="1"/>
    <col min="7683" max="7936" width="8.77734375" style="64"/>
    <col min="7937" max="7937" width="3.77734375" style="64" customWidth="1"/>
    <col min="7938" max="7938" width="14.77734375" style="64" bestFit="1" customWidth="1"/>
    <col min="7939" max="8192" width="8.77734375" style="64"/>
    <col min="8193" max="8193" width="3.77734375" style="64" customWidth="1"/>
    <col min="8194" max="8194" width="14.77734375" style="64" bestFit="1" customWidth="1"/>
    <col min="8195" max="8448" width="8.77734375" style="64"/>
    <col min="8449" max="8449" width="3.77734375" style="64" customWidth="1"/>
    <col min="8450" max="8450" width="14.77734375" style="64" bestFit="1" customWidth="1"/>
    <col min="8451" max="8704" width="8.77734375" style="64"/>
    <col min="8705" max="8705" width="3.77734375" style="64" customWidth="1"/>
    <col min="8706" max="8706" width="14.77734375" style="64" bestFit="1" customWidth="1"/>
    <col min="8707" max="8960" width="8.77734375" style="64"/>
    <col min="8961" max="8961" width="3.77734375" style="64" customWidth="1"/>
    <col min="8962" max="8962" width="14.77734375" style="64" bestFit="1" customWidth="1"/>
    <col min="8963" max="9216" width="8.77734375" style="64"/>
    <col min="9217" max="9217" width="3.77734375" style="64" customWidth="1"/>
    <col min="9218" max="9218" width="14.77734375" style="64" bestFit="1" customWidth="1"/>
    <col min="9219" max="9472" width="8.77734375" style="64"/>
    <col min="9473" max="9473" width="3.77734375" style="64" customWidth="1"/>
    <col min="9474" max="9474" width="14.77734375" style="64" bestFit="1" customWidth="1"/>
    <col min="9475" max="9728" width="8.77734375" style="64"/>
    <col min="9729" max="9729" width="3.77734375" style="64" customWidth="1"/>
    <col min="9730" max="9730" width="14.77734375" style="64" bestFit="1" customWidth="1"/>
    <col min="9731" max="9984" width="8.77734375" style="64"/>
    <col min="9985" max="9985" width="3.77734375" style="64" customWidth="1"/>
    <col min="9986" max="9986" width="14.77734375" style="64" bestFit="1" customWidth="1"/>
    <col min="9987" max="10240" width="8.77734375" style="64"/>
    <col min="10241" max="10241" width="3.77734375" style="64" customWidth="1"/>
    <col min="10242" max="10242" width="14.77734375" style="64" bestFit="1" customWidth="1"/>
    <col min="10243" max="10496" width="8.77734375" style="64"/>
    <col min="10497" max="10497" width="3.77734375" style="64" customWidth="1"/>
    <col min="10498" max="10498" width="14.77734375" style="64" bestFit="1" customWidth="1"/>
    <col min="10499" max="10752" width="8.77734375" style="64"/>
    <col min="10753" max="10753" width="3.77734375" style="64" customWidth="1"/>
    <col min="10754" max="10754" width="14.77734375" style="64" bestFit="1" customWidth="1"/>
    <col min="10755" max="11008" width="8.77734375" style="64"/>
    <col min="11009" max="11009" width="3.77734375" style="64" customWidth="1"/>
    <col min="11010" max="11010" width="14.77734375" style="64" bestFit="1" customWidth="1"/>
    <col min="11011" max="11264" width="8.77734375" style="64"/>
    <col min="11265" max="11265" width="3.77734375" style="64" customWidth="1"/>
    <col min="11266" max="11266" width="14.77734375" style="64" bestFit="1" customWidth="1"/>
    <col min="11267" max="11520" width="8.77734375" style="64"/>
    <col min="11521" max="11521" width="3.77734375" style="64" customWidth="1"/>
    <col min="11522" max="11522" width="14.77734375" style="64" bestFit="1" customWidth="1"/>
    <col min="11523" max="11776" width="8.77734375" style="64"/>
    <col min="11777" max="11777" width="3.77734375" style="64" customWidth="1"/>
    <col min="11778" max="11778" width="14.77734375" style="64" bestFit="1" customWidth="1"/>
    <col min="11779" max="12032" width="8.77734375" style="64"/>
    <col min="12033" max="12033" width="3.77734375" style="64" customWidth="1"/>
    <col min="12034" max="12034" width="14.77734375" style="64" bestFit="1" customWidth="1"/>
    <col min="12035" max="12288" width="8.77734375" style="64"/>
    <col min="12289" max="12289" width="3.77734375" style="64" customWidth="1"/>
    <col min="12290" max="12290" width="14.77734375" style="64" bestFit="1" customWidth="1"/>
    <col min="12291" max="12544" width="8.77734375" style="64"/>
    <col min="12545" max="12545" width="3.77734375" style="64" customWidth="1"/>
    <col min="12546" max="12546" width="14.77734375" style="64" bestFit="1" customWidth="1"/>
    <col min="12547" max="12800" width="8.77734375" style="64"/>
    <col min="12801" max="12801" width="3.77734375" style="64" customWidth="1"/>
    <col min="12802" max="12802" width="14.77734375" style="64" bestFit="1" customWidth="1"/>
    <col min="12803" max="13056" width="8.77734375" style="64"/>
    <col min="13057" max="13057" width="3.77734375" style="64" customWidth="1"/>
    <col min="13058" max="13058" width="14.77734375" style="64" bestFit="1" customWidth="1"/>
    <col min="13059" max="13312" width="8.77734375" style="64"/>
    <col min="13313" max="13313" width="3.77734375" style="64" customWidth="1"/>
    <col min="13314" max="13314" width="14.77734375" style="64" bestFit="1" customWidth="1"/>
    <col min="13315" max="13568" width="8.77734375" style="64"/>
    <col min="13569" max="13569" width="3.77734375" style="64" customWidth="1"/>
    <col min="13570" max="13570" width="14.77734375" style="64" bestFit="1" customWidth="1"/>
    <col min="13571" max="13824" width="8.77734375" style="64"/>
    <col min="13825" max="13825" width="3.77734375" style="64" customWidth="1"/>
    <col min="13826" max="13826" width="14.77734375" style="64" bestFit="1" customWidth="1"/>
    <col min="13827" max="14080" width="8.77734375" style="64"/>
    <col min="14081" max="14081" width="3.77734375" style="64" customWidth="1"/>
    <col min="14082" max="14082" width="14.77734375" style="64" bestFit="1" customWidth="1"/>
    <col min="14083" max="14336" width="8.77734375" style="64"/>
    <col min="14337" max="14337" width="3.77734375" style="64" customWidth="1"/>
    <col min="14338" max="14338" width="14.77734375" style="64" bestFit="1" customWidth="1"/>
    <col min="14339" max="14592" width="8.77734375" style="64"/>
    <col min="14593" max="14593" width="3.77734375" style="64" customWidth="1"/>
    <col min="14594" max="14594" width="14.77734375" style="64" bestFit="1" customWidth="1"/>
    <col min="14595" max="14848" width="8.77734375" style="64"/>
    <col min="14849" max="14849" width="3.77734375" style="64" customWidth="1"/>
    <col min="14850" max="14850" width="14.77734375" style="64" bestFit="1" customWidth="1"/>
    <col min="14851" max="15104" width="8.77734375" style="64"/>
    <col min="15105" max="15105" width="3.77734375" style="64" customWidth="1"/>
    <col min="15106" max="15106" width="14.77734375" style="64" bestFit="1" customWidth="1"/>
    <col min="15107" max="15360" width="8.77734375" style="64"/>
    <col min="15361" max="15361" width="3.77734375" style="64" customWidth="1"/>
    <col min="15362" max="15362" width="14.77734375" style="64" bestFit="1" customWidth="1"/>
    <col min="15363" max="15616" width="8.77734375" style="64"/>
    <col min="15617" max="15617" width="3.77734375" style="64" customWidth="1"/>
    <col min="15618" max="15618" width="14.77734375" style="64" bestFit="1" customWidth="1"/>
    <col min="15619" max="15872" width="8.77734375" style="64"/>
    <col min="15873" max="15873" width="3.77734375" style="64" customWidth="1"/>
    <col min="15874" max="15874" width="14.77734375" style="64" bestFit="1" customWidth="1"/>
    <col min="15875" max="16128" width="8.77734375" style="64"/>
    <col min="16129" max="16129" width="3.77734375" style="64" customWidth="1"/>
    <col min="16130" max="16130" width="14.77734375" style="64" bestFit="1" customWidth="1"/>
    <col min="16131" max="16384" width="8.77734375" style="64"/>
  </cols>
  <sheetData>
    <row r="1" spans="1:16" s="46" customFormat="1" ht="17.399999999999999" x14ac:dyDescent="0.3">
      <c r="A1" s="45" t="s">
        <v>596</v>
      </c>
      <c r="B1" s="45"/>
      <c r="I1" s="3"/>
      <c r="J1" s="3"/>
      <c r="K1" s="3"/>
      <c r="L1" s="3"/>
      <c r="M1" s="3"/>
      <c r="N1" s="3"/>
    </row>
    <row r="3" spans="1:16" s="46" customFormat="1" x14ac:dyDescent="0.25">
      <c r="A3" s="311" t="s">
        <v>331</v>
      </c>
      <c r="B3" s="312" t="s">
        <v>527</v>
      </c>
      <c r="C3" s="96"/>
      <c r="I3" s="63"/>
      <c r="J3" s="63"/>
      <c r="K3" s="63"/>
      <c r="L3" s="63"/>
      <c r="M3" s="63"/>
      <c r="N3" s="63"/>
    </row>
    <row r="4" spans="1:16" s="46" customFormat="1" x14ac:dyDescent="0.25">
      <c r="A4" s="311" t="s">
        <v>330</v>
      </c>
      <c r="B4" s="312">
        <v>45557</v>
      </c>
      <c r="C4" s="313"/>
      <c r="I4" s="63"/>
      <c r="J4" s="63"/>
      <c r="K4" s="63"/>
      <c r="L4" s="63"/>
      <c r="M4" s="63"/>
      <c r="N4" s="63"/>
    </row>
    <row r="5" spans="1:16" ht="14.4" x14ac:dyDescent="0.25">
      <c r="B5" s="172" t="s">
        <v>0</v>
      </c>
      <c r="C5" s="173" t="s">
        <v>1</v>
      </c>
      <c r="D5" s="173" t="s">
        <v>2</v>
      </c>
      <c r="E5" s="173" t="s">
        <v>3</v>
      </c>
      <c r="F5" s="173" t="s">
        <v>4</v>
      </c>
      <c r="G5" s="173" t="s">
        <v>5</v>
      </c>
      <c r="H5" s="173" t="s">
        <v>6</v>
      </c>
      <c r="I5" s="173" t="s">
        <v>7</v>
      </c>
      <c r="J5" s="173" t="s">
        <v>8</v>
      </c>
      <c r="K5" s="173" t="s">
        <v>9</v>
      </c>
      <c r="L5" s="173" t="s">
        <v>10</v>
      </c>
      <c r="M5" s="173" t="s">
        <v>11</v>
      </c>
      <c r="N5" s="173" t="s">
        <v>12</v>
      </c>
      <c r="O5" s="173" t="s">
        <v>13</v>
      </c>
      <c r="P5" s="174" t="s">
        <v>14</v>
      </c>
    </row>
    <row r="6" spans="1:16" ht="14.4" x14ac:dyDescent="0.3">
      <c r="B6" s="175" t="s">
        <v>50</v>
      </c>
      <c r="C6" s="176"/>
      <c r="D6" s="175"/>
      <c r="E6" s="175"/>
      <c r="F6" s="175"/>
      <c r="G6" s="175"/>
      <c r="H6" s="175"/>
      <c r="I6" s="175"/>
      <c r="J6" s="175"/>
      <c r="K6" s="175"/>
      <c r="L6" s="175"/>
      <c r="M6" s="175"/>
      <c r="N6" s="175"/>
      <c r="O6" s="175"/>
      <c r="P6" s="177"/>
    </row>
    <row r="7" spans="1:16" ht="14.4" x14ac:dyDescent="0.3">
      <c r="B7" s="178" t="s">
        <v>51</v>
      </c>
      <c r="C7" s="179" t="s">
        <v>17</v>
      </c>
      <c r="D7" s="180">
        <v>630</v>
      </c>
      <c r="E7" s="178">
        <v>580</v>
      </c>
      <c r="F7" s="178">
        <v>630</v>
      </c>
      <c r="G7" s="178">
        <v>610</v>
      </c>
      <c r="H7" s="178">
        <v>700</v>
      </c>
      <c r="I7" s="178">
        <v>675</v>
      </c>
      <c r="J7" s="178">
        <v>745</v>
      </c>
      <c r="K7" s="178">
        <v>790</v>
      </c>
      <c r="L7" s="178">
        <v>785</v>
      </c>
      <c r="M7" s="178">
        <v>880</v>
      </c>
      <c r="N7" s="178">
        <v>705</v>
      </c>
      <c r="O7" s="178">
        <v>770</v>
      </c>
      <c r="P7" s="65">
        <f>SUM(D7:O7)</f>
        <v>8500</v>
      </c>
    </row>
    <row r="8" spans="1:16" ht="14.4" x14ac:dyDescent="0.3">
      <c r="B8" s="178" t="s">
        <v>52</v>
      </c>
      <c r="C8" s="179" t="s">
        <v>19</v>
      </c>
      <c r="D8" s="180">
        <v>184</v>
      </c>
      <c r="E8" s="178">
        <v>166</v>
      </c>
      <c r="F8" s="178">
        <v>182</v>
      </c>
      <c r="G8" s="178">
        <v>175</v>
      </c>
      <c r="H8" s="178">
        <v>180</v>
      </c>
      <c r="I8" s="178">
        <v>175</v>
      </c>
      <c r="J8" s="178">
        <v>160</v>
      </c>
      <c r="K8" s="178">
        <v>160</v>
      </c>
      <c r="L8" s="178">
        <v>160</v>
      </c>
      <c r="M8" s="178">
        <v>196</v>
      </c>
      <c r="N8" s="178">
        <v>175</v>
      </c>
      <c r="O8" s="178">
        <v>187</v>
      </c>
      <c r="P8" s="65">
        <f>SUM(D8:O8)</f>
        <v>2100</v>
      </c>
    </row>
    <row r="9" spans="1:16" ht="14.4" x14ac:dyDescent="0.3">
      <c r="B9" s="178" t="s">
        <v>53</v>
      </c>
      <c r="C9" s="179" t="s">
        <v>19</v>
      </c>
      <c r="D9" s="180">
        <v>200</v>
      </c>
      <c r="E9" s="178">
        <v>180</v>
      </c>
      <c r="F9" s="178">
        <v>190</v>
      </c>
      <c r="G9" s="178">
        <v>175</v>
      </c>
      <c r="H9" s="178">
        <v>180</v>
      </c>
      <c r="I9" s="178">
        <v>175</v>
      </c>
      <c r="J9" s="178">
        <v>90</v>
      </c>
      <c r="K9" s="178">
        <v>50</v>
      </c>
      <c r="L9" s="178">
        <v>90</v>
      </c>
      <c r="M9" s="178">
        <v>210</v>
      </c>
      <c r="N9" s="178">
        <v>260</v>
      </c>
      <c r="O9" s="178">
        <v>250</v>
      </c>
      <c r="P9" s="65">
        <f>SUM(D9:O9)</f>
        <v>2050</v>
      </c>
    </row>
    <row r="10" spans="1:16" ht="14.4" x14ac:dyDescent="0.3">
      <c r="B10" s="178" t="s">
        <v>21</v>
      </c>
      <c r="C10" s="179" t="s">
        <v>22</v>
      </c>
      <c r="D10" s="181">
        <f>IFERROR(D7/D8,"-")</f>
        <v>3.4239130434782608</v>
      </c>
      <c r="E10" s="181">
        <f t="shared" ref="E10:O10" si="0">IFERROR(E7/E8,"-")</f>
        <v>3.4939759036144578</v>
      </c>
      <c r="F10" s="181">
        <f t="shared" si="0"/>
        <v>3.4615384615384617</v>
      </c>
      <c r="G10" s="181">
        <f t="shared" si="0"/>
        <v>3.4857142857142858</v>
      </c>
      <c r="H10" s="181">
        <f t="shared" si="0"/>
        <v>3.8888888888888888</v>
      </c>
      <c r="I10" s="181">
        <f t="shared" si="0"/>
        <v>3.8571428571428572</v>
      </c>
      <c r="J10" s="181">
        <f t="shared" si="0"/>
        <v>4.65625</v>
      </c>
      <c r="K10" s="181">
        <f t="shared" si="0"/>
        <v>4.9375</v>
      </c>
      <c r="L10" s="181">
        <f t="shared" si="0"/>
        <v>4.90625</v>
      </c>
      <c r="M10" s="181">
        <f t="shared" si="0"/>
        <v>4.4897959183673466</v>
      </c>
      <c r="N10" s="181">
        <f t="shared" si="0"/>
        <v>4.0285714285714285</v>
      </c>
      <c r="O10" s="181">
        <f t="shared" si="0"/>
        <v>4.117647058823529</v>
      </c>
      <c r="P10" s="182">
        <f>P7/P8</f>
        <v>4.0476190476190474</v>
      </c>
    </row>
    <row r="11" spans="1:16" ht="14.4" x14ac:dyDescent="0.3">
      <c r="B11" s="178" t="s">
        <v>23</v>
      </c>
      <c r="C11" s="179" t="s">
        <v>22</v>
      </c>
      <c r="D11" s="181">
        <f>IFERROR(D7/D9,"-")</f>
        <v>3.15</v>
      </c>
      <c r="E11" s="181">
        <f t="shared" ref="E11:O11" si="1">IFERROR(E7/E9,"-")</f>
        <v>3.2222222222222223</v>
      </c>
      <c r="F11" s="181">
        <f t="shared" si="1"/>
        <v>3.3157894736842106</v>
      </c>
      <c r="G11" s="181">
        <f t="shared" si="1"/>
        <v>3.4857142857142858</v>
      </c>
      <c r="H11" s="181">
        <f t="shared" si="1"/>
        <v>3.8888888888888888</v>
      </c>
      <c r="I11" s="181">
        <f t="shared" si="1"/>
        <v>3.8571428571428572</v>
      </c>
      <c r="J11" s="181">
        <f t="shared" si="1"/>
        <v>8.2777777777777786</v>
      </c>
      <c r="K11" s="181">
        <f t="shared" si="1"/>
        <v>15.8</v>
      </c>
      <c r="L11" s="181">
        <f t="shared" si="1"/>
        <v>8.7222222222222214</v>
      </c>
      <c r="M11" s="181">
        <f t="shared" si="1"/>
        <v>4.1904761904761907</v>
      </c>
      <c r="N11" s="181">
        <f t="shared" si="1"/>
        <v>2.7115384615384617</v>
      </c>
      <c r="O11" s="181">
        <f t="shared" si="1"/>
        <v>3.08</v>
      </c>
      <c r="P11" s="182">
        <f>P7/P9</f>
        <v>4.1463414634146343</v>
      </c>
    </row>
    <row r="12" spans="1:16" ht="14.4" x14ac:dyDescent="0.3">
      <c r="B12" s="175" t="s">
        <v>24</v>
      </c>
      <c r="C12" s="176"/>
      <c r="D12" s="175"/>
      <c r="E12" s="175"/>
      <c r="F12" s="175"/>
      <c r="G12" s="175"/>
      <c r="H12" s="175"/>
      <c r="I12" s="175"/>
      <c r="J12" s="175"/>
      <c r="K12" s="175"/>
      <c r="L12" s="175"/>
      <c r="M12" s="175"/>
      <c r="N12" s="175"/>
      <c r="O12" s="175"/>
      <c r="P12" s="177"/>
    </row>
    <row r="13" spans="1:16" ht="14.4" x14ac:dyDescent="0.3">
      <c r="B13" s="183" t="s">
        <v>54</v>
      </c>
      <c r="C13" s="184" t="s">
        <v>19</v>
      </c>
      <c r="D13" s="183">
        <v>200</v>
      </c>
      <c r="E13" s="183">
        <v>180</v>
      </c>
      <c r="F13" s="183">
        <v>190</v>
      </c>
      <c r="G13" s="183">
        <v>175</v>
      </c>
      <c r="H13" s="183">
        <v>180</v>
      </c>
      <c r="I13" s="183">
        <v>175</v>
      </c>
      <c r="J13" s="183">
        <v>90</v>
      </c>
      <c r="K13" s="183">
        <v>50</v>
      </c>
      <c r="L13" s="183">
        <v>90</v>
      </c>
      <c r="M13" s="183">
        <v>210</v>
      </c>
      <c r="N13" s="183">
        <v>260</v>
      </c>
      <c r="O13" s="183">
        <v>249.99999999999994</v>
      </c>
      <c r="P13" s="186">
        <f>SUM(D13:O13)</f>
        <v>2050</v>
      </c>
    </row>
    <row r="14" spans="1:16" ht="14.4" x14ac:dyDescent="0.3">
      <c r="B14" s="178" t="s">
        <v>27</v>
      </c>
      <c r="C14" s="179" t="s">
        <v>55</v>
      </c>
      <c r="D14" s="66">
        <v>4214.9372329389234</v>
      </c>
      <c r="E14" s="66">
        <v>4210.4115791685999</v>
      </c>
      <c r="F14" s="66">
        <v>4317.4869953780326</v>
      </c>
      <c r="G14" s="66">
        <v>4512.7818803189748</v>
      </c>
      <c r="H14" s="66">
        <v>4537.3358038600618</v>
      </c>
      <c r="I14" s="66">
        <v>4602.8515238102482</v>
      </c>
      <c r="J14" s="66">
        <v>4588.2060468396767</v>
      </c>
      <c r="K14" s="66">
        <v>4598.3566790947598</v>
      </c>
      <c r="L14" s="66">
        <v>4627.398901117077</v>
      </c>
      <c r="M14" s="66">
        <v>4548.2078244895556</v>
      </c>
      <c r="N14" s="66">
        <v>4445.7476575730907</v>
      </c>
      <c r="O14" s="66">
        <v>4421.1063765357403</v>
      </c>
      <c r="P14" s="65">
        <f>IFERROR(SUMPRODUCT(D13:O13,$D$14:$O$14)/$P$13,0)</f>
        <v>4443.296223362915</v>
      </c>
    </row>
    <row r="15" spans="1:16" ht="14.4" x14ac:dyDescent="0.3">
      <c r="B15" s="178" t="s">
        <v>29</v>
      </c>
      <c r="C15" s="179" t="s">
        <v>55</v>
      </c>
      <c r="D15" s="66">
        <v>3597.7503671421059</v>
      </c>
      <c r="E15" s="66">
        <v>3594.5295983597939</v>
      </c>
      <c r="F15" s="66">
        <v>3663.6762112802235</v>
      </c>
      <c r="G15" s="66">
        <v>3731.5322801509137</v>
      </c>
      <c r="H15" s="66">
        <v>3747.0876814215917</v>
      </c>
      <c r="I15" s="66">
        <v>3753.0309161867781</v>
      </c>
      <c r="J15" s="66">
        <v>3709.984204356359</v>
      </c>
      <c r="K15" s="66">
        <v>3710.8590506722767</v>
      </c>
      <c r="L15" s="66">
        <v>3754.9789133429726</v>
      </c>
      <c r="M15" s="66">
        <v>3802.4689892377123</v>
      </c>
      <c r="N15" s="66">
        <v>3810.8051584828913</v>
      </c>
      <c r="O15" s="66">
        <v>3790.9104124565929</v>
      </c>
      <c r="P15" s="65">
        <f>IFERROR(SUMPRODUCT(D13:O13,$D$15:$O$15)/$P$13,0)</f>
        <v>3727.5040431597959</v>
      </c>
    </row>
    <row r="16" spans="1:16" ht="14.4" x14ac:dyDescent="0.3">
      <c r="B16" s="178" t="s">
        <v>30</v>
      </c>
      <c r="C16" s="179" t="s">
        <v>31</v>
      </c>
      <c r="D16" s="181">
        <v>0.11568840145536496</v>
      </c>
      <c r="E16" s="181">
        <v>0.11701098805931437</v>
      </c>
      <c r="F16" s="181">
        <v>0.15581461251661183</v>
      </c>
      <c r="G16" s="181">
        <v>0.15133328051441322</v>
      </c>
      <c r="H16" s="181">
        <v>0.1530200312436015</v>
      </c>
      <c r="I16" s="181">
        <v>0.14876311698128147</v>
      </c>
      <c r="J16" s="181">
        <v>0.16963776317458534</v>
      </c>
      <c r="K16" s="181">
        <v>0.16909766793837699</v>
      </c>
      <c r="L16" s="181">
        <v>0.15832888187436817</v>
      </c>
      <c r="M16" s="181">
        <v>0.16553178492157389</v>
      </c>
      <c r="N16" s="181">
        <v>0.17247668907568034</v>
      </c>
      <c r="O16" s="181">
        <v>0.16287235032822131</v>
      </c>
      <c r="P16" s="187">
        <f>IFERROR(SUMPRODUCT(D16:O16,$D$13:$O$13)/$P$13,0)</f>
        <v>0.15227341108882345</v>
      </c>
    </row>
    <row r="17" spans="2:16" ht="14.4" x14ac:dyDescent="0.3">
      <c r="B17" s="178" t="s">
        <v>32</v>
      </c>
      <c r="C17" s="179" t="s">
        <v>31</v>
      </c>
      <c r="D17" s="181">
        <v>10.145655446148792</v>
      </c>
      <c r="E17" s="181">
        <v>10.213899366234628</v>
      </c>
      <c r="F17" s="181">
        <v>9.4791856634986438</v>
      </c>
      <c r="G17" s="181">
        <v>8.2664499592751319</v>
      </c>
      <c r="H17" s="181">
        <v>7.9720279699913643</v>
      </c>
      <c r="I17" s="181">
        <v>8.1086561189791855</v>
      </c>
      <c r="J17" s="181">
        <v>9.7174821161794043</v>
      </c>
      <c r="K17" s="181">
        <v>9.7409059080640557</v>
      </c>
      <c r="L17" s="181">
        <v>8.5788059169355098</v>
      </c>
      <c r="M17" s="181">
        <v>6.4455548017586262</v>
      </c>
      <c r="N17" s="181">
        <v>5.4512092871833024</v>
      </c>
      <c r="O17" s="181">
        <v>5.9085709909776138</v>
      </c>
      <c r="P17" s="187">
        <f>IFERROR(SUMPRODUCT(D17:O17,$D$13:$O$13)/$P$13,0)</f>
        <v>7.9761081652071226</v>
      </c>
    </row>
    <row r="18" spans="2:16" ht="14.4" x14ac:dyDescent="0.3">
      <c r="B18" s="178" t="s">
        <v>33</v>
      </c>
      <c r="C18" s="179" t="s">
        <v>31</v>
      </c>
      <c r="D18" s="181">
        <v>27.273778837579599</v>
      </c>
      <c r="E18" s="181">
        <v>27.292035739913089</v>
      </c>
      <c r="F18" s="181">
        <v>26.977085197877386</v>
      </c>
      <c r="G18" s="181">
        <v>25.124250417061894</v>
      </c>
      <c r="H18" s="181">
        <v>25.063917620785851</v>
      </c>
      <c r="I18" s="181">
        <v>24.254236087634794</v>
      </c>
      <c r="J18" s="181">
        <v>31.602710692812558</v>
      </c>
      <c r="K18" s="181">
        <v>31.478110610095825</v>
      </c>
      <c r="L18" s="181">
        <v>27.521644009129027</v>
      </c>
      <c r="M18" s="181">
        <v>26.441746202974993</v>
      </c>
      <c r="N18" s="181">
        <v>28.914291423592488</v>
      </c>
      <c r="O18" s="181">
        <v>29.04220061352094</v>
      </c>
      <c r="P18" s="187">
        <f>IFERROR(SUMPRODUCT(D18:O18,$D$13:$O$13)/$P$13,0)</f>
        <v>27.254555501550691</v>
      </c>
    </row>
    <row r="19" spans="2:16" ht="14.4" x14ac:dyDescent="0.3">
      <c r="B19" s="178" t="s">
        <v>34</v>
      </c>
      <c r="C19" s="179" t="s">
        <v>31</v>
      </c>
      <c r="D19" s="181">
        <v>37.918497409869865</v>
      </c>
      <c r="E19" s="181">
        <v>37.923033965371602</v>
      </c>
      <c r="F19" s="181">
        <v>38.042986000504257</v>
      </c>
      <c r="G19" s="181">
        <v>37.950930536574255</v>
      </c>
      <c r="H19" s="181">
        <v>37.978955656242384</v>
      </c>
      <c r="I19" s="181">
        <v>38.073810954498576</v>
      </c>
      <c r="J19" s="181">
        <v>37.71754115883973</v>
      </c>
      <c r="K19" s="181">
        <v>37.733817466441451</v>
      </c>
      <c r="L19" s="181">
        <v>37.863692065067184</v>
      </c>
      <c r="M19" s="181">
        <v>38.416454448307448</v>
      </c>
      <c r="N19" s="181">
        <v>39.068495470080975</v>
      </c>
      <c r="O19" s="181">
        <v>39.167627929178792</v>
      </c>
      <c r="P19" s="187">
        <f>IFERROR(SUMPRODUCT(D19:O19,$D$13:$O$13)/$P$13,0)</f>
        <v>38.285233081479049</v>
      </c>
    </row>
    <row r="22" spans="2:16" x14ac:dyDescent="0.25">
      <c r="D22" s="185"/>
      <c r="E22" s="185"/>
      <c r="F22" s="185"/>
      <c r="G22" s="185"/>
      <c r="H22" s="185"/>
      <c r="I22" s="185"/>
      <c r="J22" s="185"/>
      <c r="K22" s="185"/>
      <c r="L22" s="185"/>
      <c r="M22" s="185"/>
      <c r="N22" s="185"/>
      <c r="O22" s="18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P53"/>
  <sheetViews>
    <sheetView tabSelected="1" zoomScale="70" zoomScaleNormal="70" workbookViewId="0">
      <selection activeCell="E12" sqref="E12"/>
    </sheetView>
  </sheetViews>
  <sheetFormatPr defaultColWidth="8.88671875" defaultRowHeight="13.2" x14ac:dyDescent="0.25"/>
  <cols>
    <col min="1" max="1" width="23.21875" style="46" customWidth="1"/>
    <col min="2" max="2" width="9.6640625" style="46" customWidth="1"/>
    <col min="3" max="15" width="11.77734375" style="46" customWidth="1"/>
    <col min="16" max="16" width="9.21875" style="46" customWidth="1"/>
    <col min="17" max="16384" width="8.88671875" style="46"/>
  </cols>
  <sheetData>
    <row r="1" spans="1:15" ht="17.399999999999999" x14ac:dyDescent="0.3">
      <c r="A1" s="45" t="s">
        <v>595</v>
      </c>
      <c r="B1" s="45"/>
      <c r="D1" s="96"/>
      <c r="I1" s="3"/>
      <c r="J1" s="3"/>
      <c r="K1" s="3"/>
      <c r="L1" s="3"/>
      <c r="M1" s="3"/>
      <c r="N1" s="3"/>
    </row>
    <row r="2" spans="1:15" ht="17.399999999999999" x14ac:dyDescent="0.3">
      <c r="A2" s="45"/>
      <c r="B2" s="45"/>
      <c r="O2" s="48"/>
    </row>
    <row r="3" spans="1:15" x14ac:dyDescent="0.25">
      <c r="A3" s="311" t="s">
        <v>331</v>
      </c>
      <c r="B3" s="312" t="s">
        <v>629</v>
      </c>
      <c r="C3" s="96"/>
      <c r="I3" s="63"/>
      <c r="J3" s="63"/>
      <c r="K3" s="63"/>
      <c r="L3" s="63"/>
      <c r="M3" s="63"/>
      <c r="N3" s="63"/>
    </row>
    <row r="4" spans="1:15" x14ac:dyDescent="0.25">
      <c r="A4" s="311" t="s">
        <v>330</v>
      </c>
      <c r="B4" s="312">
        <v>45614</v>
      </c>
      <c r="C4" s="313"/>
      <c r="I4" s="63"/>
      <c r="J4" s="63"/>
      <c r="K4" s="63"/>
      <c r="L4" s="63"/>
      <c r="M4" s="63"/>
      <c r="N4" s="63"/>
    </row>
    <row r="5" spans="1:15" x14ac:dyDescent="0.25">
      <c r="C5" s="513">
        <v>2025</v>
      </c>
      <c r="D5" s="513"/>
      <c r="E5" s="513"/>
      <c r="F5" s="513"/>
      <c r="G5" s="513"/>
      <c r="H5" s="513"/>
      <c r="I5" s="513"/>
      <c r="J5" s="513"/>
      <c r="K5" s="513"/>
      <c r="L5" s="513"/>
      <c r="M5" s="513"/>
      <c r="N5" s="513"/>
      <c r="O5" s="513"/>
    </row>
    <row r="6" spans="1:15" x14ac:dyDescent="0.25">
      <c r="A6" s="49" t="s">
        <v>0</v>
      </c>
      <c r="B6" s="49" t="s">
        <v>1</v>
      </c>
      <c r="C6" s="49" t="s">
        <v>2</v>
      </c>
      <c r="D6" s="49" t="s">
        <v>3</v>
      </c>
      <c r="E6" s="49" t="s">
        <v>4</v>
      </c>
      <c r="F6" s="49" t="s">
        <v>5</v>
      </c>
      <c r="G6" s="49" t="s">
        <v>6</v>
      </c>
      <c r="H6" s="49" t="s">
        <v>7</v>
      </c>
      <c r="I6" s="49" t="s">
        <v>8</v>
      </c>
      <c r="J6" s="49" t="s">
        <v>9</v>
      </c>
      <c r="K6" s="49" t="s">
        <v>10</v>
      </c>
      <c r="L6" s="49" t="s">
        <v>11</v>
      </c>
      <c r="M6" s="49" t="s">
        <v>12</v>
      </c>
      <c r="N6" s="49" t="s">
        <v>13</v>
      </c>
      <c r="O6" s="49" t="s">
        <v>14</v>
      </c>
    </row>
    <row r="7" spans="1:15" x14ac:dyDescent="0.25">
      <c r="A7" s="50" t="s">
        <v>56</v>
      </c>
      <c r="B7" s="51"/>
      <c r="C7" s="51"/>
      <c r="D7" s="51"/>
      <c r="E7" s="51"/>
      <c r="F7" s="51"/>
      <c r="G7" s="51"/>
      <c r="H7" s="51"/>
      <c r="I7" s="51"/>
      <c r="J7" s="51"/>
      <c r="K7" s="51"/>
      <c r="L7" s="51"/>
      <c r="M7" s="51"/>
      <c r="N7" s="51"/>
      <c r="O7" s="52"/>
    </row>
    <row r="8" spans="1:15" ht="14.4" x14ac:dyDescent="0.3">
      <c r="A8" s="53" t="s">
        <v>16</v>
      </c>
      <c r="B8" s="53" t="s">
        <v>17</v>
      </c>
      <c r="C8" s="11">
        <v>982.5</v>
      </c>
      <c r="D8" s="11">
        <v>833.26</v>
      </c>
      <c r="E8" s="11">
        <v>955</v>
      </c>
      <c r="F8" s="11">
        <v>979.8</v>
      </c>
      <c r="G8" s="11">
        <v>1028.75</v>
      </c>
      <c r="H8" s="11">
        <v>1131.3599999999999</v>
      </c>
      <c r="I8" s="11">
        <v>1343.5400000000002</v>
      </c>
      <c r="J8" s="11">
        <v>1450.1499999999999</v>
      </c>
      <c r="K8" s="11">
        <v>1249.8</v>
      </c>
      <c r="L8" s="11">
        <v>960.24</v>
      </c>
      <c r="M8" s="11">
        <v>867.28</v>
      </c>
      <c r="N8" s="11">
        <v>919</v>
      </c>
      <c r="O8" s="11">
        <f t="shared" ref="O8:O10" si="0">SUM(C8:N8)</f>
        <v>12700.68</v>
      </c>
    </row>
    <row r="9" spans="1:15" ht="14.4" x14ac:dyDescent="0.3">
      <c r="A9" s="53" t="s">
        <v>18</v>
      </c>
      <c r="B9" s="53" t="s">
        <v>19</v>
      </c>
      <c r="C9" s="11">
        <v>30</v>
      </c>
      <c r="D9" s="11">
        <v>35</v>
      </c>
      <c r="E9" s="11">
        <v>42</v>
      </c>
      <c r="F9" s="11">
        <v>45</v>
      </c>
      <c r="G9" s="11">
        <v>57</v>
      </c>
      <c r="H9" s="11">
        <v>56</v>
      </c>
      <c r="I9" s="11">
        <v>62</v>
      </c>
      <c r="J9" s="11">
        <v>65</v>
      </c>
      <c r="K9" s="11">
        <v>60</v>
      </c>
      <c r="L9" s="11">
        <v>54</v>
      </c>
      <c r="M9" s="11">
        <v>50</v>
      </c>
      <c r="N9" s="11">
        <v>50</v>
      </c>
      <c r="O9" s="11">
        <f t="shared" si="0"/>
        <v>606</v>
      </c>
    </row>
    <row r="10" spans="1:15" ht="14.4" x14ac:dyDescent="0.3">
      <c r="A10" s="53" t="s">
        <v>20</v>
      </c>
      <c r="B10" s="53" t="s">
        <v>19</v>
      </c>
      <c r="C10" s="11">
        <v>30</v>
      </c>
      <c r="D10" s="11">
        <v>30</v>
      </c>
      <c r="E10" s="11">
        <v>40</v>
      </c>
      <c r="F10" s="11">
        <v>45</v>
      </c>
      <c r="G10" s="11">
        <v>50</v>
      </c>
      <c r="H10" s="11">
        <v>50</v>
      </c>
      <c r="I10" s="11">
        <v>60</v>
      </c>
      <c r="J10" s="11">
        <v>60</v>
      </c>
      <c r="K10" s="11">
        <v>55</v>
      </c>
      <c r="L10" s="11">
        <v>55</v>
      </c>
      <c r="M10" s="11">
        <v>55</v>
      </c>
      <c r="N10" s="11">
        <v>60</v>
      </c>
      <c r="O10" s="11">
        <f t="shared" si="0"/>
        <v>590</v>
      </c>
    </row>
    <row r="11" spans="1:15" ht="14.4" x14ac:dyDescent="0.3">
      <c r="A11" s="53" t="s">
        <v>21</v>
      </c>
      <c r="B11" s="53" t="s">
        <v>22</v>
      </c>
      <c r="C11" s="12">
        <f>C8/C9</f>
        <v>32.75</v>
      </c>
      <c r="D11" s="12">
        <f t="shared" ref="D11:O11" si="1">D8/D9</f>
        <v>23.80742857142857</v>
      </c>
      <c r="E11" s="12">
        <f t="shared" si="1"/>
        <v>22.738095238095237</v>
      </c>
      <c r="F11" s="12">
        <f t="shared" si="1"/>
        <v>21.773333333333333</v>
      </c>
      <c r="G11" s="12">
        <f t="shared" si="1"/>
        <v>18.048245614035089</v>
      </c>
      <c r="H11" s="12">
        <f t="shared" si="1"/>
        <v>20.202857142857141</v>
      </c>
      <c r="I11" s="12">
        <f t="shared" si="1"/>
        <v>21.67</v>
      </c>
      <c r="J11" s="12">
        <f t="shared" si="1"/>
        <v>22.31</v>
      </c>
      <c r="K11" s="12">
        <f t="shared" si="1"/>
        <v>20.83</v>
      </c>
      <c r="L11" s="12">
        <f t="shared" si="1"/>
        <v>17.782222222222224</v>
      </c>
      <c r="M11" s="12">
        <f t="shared" si="1"/>
        <v>17.345600000000001</v>
      </c>
      <c r="N11" s="12">
        <f t="shared" si="1"/>
        <v>18.38</v>
      </c>
      <c r="O11" s="12">
        <f t="shared" si="1"/>
        <v>20.958217821782178</v>
      </c>
    </row>
    <row r="12" spans="1:15" ht="14.4" x14ac:dyDescent="0.3">
      <c r="A12" s="53" t="s">
        <v>23</v>
      </c>
      <c r="B12" s="53" t="s">
        <v>22</v>
      </c>
      <c r="C12" s="12">
        <f>C8/C10</f>
        <v>32.75</v>
      </c>
      <c r="D12" s="12">
        <f t="shared" ref="D12:O12" si="2">D8/D10</f>
        <v>27.775333333333332</v>
      </c>
      <c r="E12" s="12">
        <f>E8/E10</f>
        <v>23.875</v>
      </c>
      <c r="F12" s="12">
        <f t="shared" si="2"/>
        <v>21.773333333333333</v>
      </c>
      <c r="G12" s="12">
        <f t="shared" si="2"/>
        <v>20.574999999999999</v>
      </c>
      <c r="H12" s="12">
        <f t="shared" si="2"/>
        <v>22.627199999999998</v>
      </c>
      <c r="I12" s="12">
        <f t="shared" si="2"/>
        <v>22.392333333333337</v>
      </c>
      <c r="J12" s="12">
        <f t="shared" si="2"/>
        <v>24.169166666666666</v>
      </c>
      <c r="K12" s="12">
        <f t="shared" si="2"/>
        <v>22.723636363636363</v>
      </c>
      <c r="L12" s="12">
        <f t="shared" si="2"/>
        <v>17.458909090909092</v>
      </c>
      <c r="M12" s="12">
        <f t="shared" si="2"/>
        <v>15.768727272727272</v>
      </c>
      <c r="N12" s="12">
        <f t="shared" si="2"/>
        <v>15.316666666666666</v>
      </c>
      <c r="O12" s="12">
        <f t="shared" si="2"/>
        <v>21.526576271186443</v>
      </c>
    </row>
    <row r="13" spans="1:15" x14ac:dyDescent="0.25">
      <c r="A13" s="50" t="s">
        <v>24</v>
      </c>
      <c r="B13" s="51"/>
      <c r="C13" s="51"/>
      <c r="D13" s="51"/>
      <c r="E13" s="51"/>
      <c r="F13" s="51"/>
      <c r="G13" s="51"/>
      <c r="H13" s="51"/>
      <c r="I13" s="51"/>
      <c r="J13" s="51"/>
      <c r="K13" s="51"/>
      <c r="L13" s="51"/>
      <c r="M13" s="51"/>
      <c r="N13" s="51"/>
      <c r="O13" s="52"/>
    </row>
    <row r="14" spans="1:15" x14ac:dyDescent="0.25">
      <c r="A14" s="54" t="s">
        <v>56</v>
      </c>
      <c r="B14" s="54" t="s">
        <v>26</v>
      </c>
      <c r="C14" s="55">
        <f t="shared" ref="C14:L14" si="3">C10</f>
        <v>30</v>
      </c>
      <c r="D14" s="55">
        <f t="shared" si="3"/>
        <v>30</v>
      </c>
      <c r="E14" s="55">
        <f t="shared" si="3"/>
        <v>40</v>
      </c>
      <c r="F14" s="55">
        <f t="shared" si="3"/>
        <v>45</v>
      </c>
      <c r="G14" s="55">
        <f t="shared" si="3"/>
        <v>50</v>
      </c>
      <c r="H14" s="55">
        <f t="shared" si="3"/>
        <v>50</v>
      </c>
      <c r="I14" s="55">
        <f t="shared" si="3"/>
        <v>60</v>
      </c>
      <c r="J14" s="55">
        <f t="shared" si="3"/>
        <v>60</v>
      </c>
      <c r="K14" s="55">
        <f t="shared" si="3"/>
        <v>55</v>
      </c>
      <c r="L14" s="55">
        <f t="shared" si="3"/>
        <v>55</v>
      </c>
      <c r="M14" s="55">
        <f>M10</f>
        <v>55</v>
      </c>
      <c r="N14" s="55">
        <f>N10</f>
        <v>60</v>
      </c>
      <c r="O14" s="55">
        <f>SUM(C14:N14)</f>
        <v>590</v>
      </c>
    </row>
    <row r="15" spans="1:15" x14ac:dyDescent="0.25">
      <c r="A15" s="53" t="s">
        <v>27</v>
      </c>
      <c r="B15" s="53" t="s">
        <v>28</v>
      </c>
      <c r="C15" s="67">
        <v>7190.3484638007103</v>
      </c>
      <c r="D15" s="67">
        <v>7200.3484638007103</v>
      </c>
      <c r="E15" s="67">
        <v>7180.348463800713</v>
      </c>
      <c r="F15" s="67">
        <v>7181.1989810705736</v>
      </c>
      <c r="G15" s="67">
        <v>7192.7045060168384</v>
      </c>
      <c r="H15" s="67">
        <v>7244.7561282362003</v>
      </c>
      <c r="I15" s="67">
        <v>7393.4563553310018</v>
      </c>
      <c r="J15" s="67">
        <v>7312.785527987724</v>
      </c>
      <c r="K15" s="67">
        <v>7299.2735143026403</v>
      </c>
      <c r="L15" s="67">
        <v>7232.9742391711698</v>
      </c>
      <c r="M15" s="56">
        <v>7341.3071835445999</v>
      </c>
      <c r="N15" s="56">
        <v>7323.6172771205602</v>
      </c>
      <c r="O15" s="56">
        <f>IFERROR(SUMPRODUCT(C15:N15,$C$14:$N$14)/$O$14,0)</f>
        <v>7269.1506837343541</v>
      </c>
    </row>
    <row r="16" spans="1:15" x14ac:dyDescent="0.25">
      <c r="A16" s="53" t="s">
        <v>29</v>
      </c>
      <c r="B16" s="53" t="s">
        <v>28</v>
      </c>
      <c r="C16" s="67">
        <f t="shared" ref="C16:N16" si="4">C15*(100-C20)/(100-C19)</f>
        <v>6824.4902225997639</v>
      </c>
      <c r="D16" s="67">
        <f t="shared" si="4"/>
        <v>6820.3469675853603</v>
      </c>
      <c r="E16" s="67">
        <f t="shared" si="4"/>
        <v>6806.1230503826937</v>
      </c>
      <c r="F16" s="67">
        <f t="shared" si="4"/>
        <v>6833.9324147569669</v>
      </c>
      <c r="G16" s="67">
        <f t="shared" si="4"/>
        <v>6994.3648077539901</v>
      </c>
      <c r="H16" s="67">
        <f t="shared" si="4"/>
        <v>7027.7690366285115</v>
      </c>
      <c r="I16" s="67">
        <f t="shared" si="4"/>
        <v>7159.1562120685448</v>
      </c>
      <c r="J16" s="67">
        <f t="shared" si="4"/>
        <v>7071.2556940585901</v>
      </c>
      <c r="K16" s="67">
        <f t="shared" si="4"/>
        <v>6895.4537268545719</v>
      </c>
      <c r="L16" s="67">
        <f t="shared" si="4"/>
        <v>6801.9028317959619</v>
      </c>
      <c r="M16" s="67">
        <f t="shared" si="4"/>
        <v>6932.819878290059</v>
      </c>
      <c r="N16" s="67">
        <f t="shared" si="4"/>
        <v>6909.696858777741</v>
      </c>
      <c r="O16" s="56">
        <f>IFERROR(SUMPRODUCT(C16:N16,$C$14:$N$14)/$O$14,0)</f>
        <v>6937.7795229323319</v>
      </c>
    </row>
    <row r="17" spans="1:16" x14ac:dyDescent="0.25">
      <c r="A17" s="53" t="s">
        <v>30</v>
      </c>
      <c r="B17" s="53" t="s">
        <v>31</v>
      </c>
      <c r="C17" s="57">
        <v>1.4307860802885155</v>
      </c>
      <c r="D17" s="57">
        <v>1.5139921725626135</v>
      </c>
      <c r="E17" s="57">
        <v>1.5555952186996624</v>
      </c>
      <c r="F17" s="57">
        <v>1.5555952186996624</v>
      </c>
      <c r="G17" s="57">
        <v>1.5555952186996627</v>
      </c>
      <c r="H17" s="57">
        <v>1.2555952186996624</v>
      </c>
      <c r="I17" s="57">
        <v>1.2555952186996624</v>
      </c>
      <c r="J17" s="57">
        <v>1.29559521869966</v>
      </c>
      <c r="K17" s="57">
        <v>1.1555952186996601</v>
      </c>
      <c r="L17" s="57">
        <v>1.2555952186996624</v>
      </c>
      <c r="M17" s="58">
        <v>1.1825559521869899</v>
      </c>
      <c r="N17" s="58">
        <v>1.2555952186996622</v>
      </c>
      <c r="O17" s="58">
        <f t="shared" ref="O17:O20" si="5">IFERROR(SUMPRODUCT(C17:N17,$C$14:$N$14)/$O$14,0)</f>
        <v>1.3342231420985724</v>
      </c>
    </row>
    <row r="18" spans="1:16" x14ac:dyDescent="0.25">
      <c r="A18" s="53" t="s">
        <v>32</v>
      </c>
      <c r="B18" s="53" t="s">
        <v>31</v>
      </c>
      <c r="C18" s="57">
        <v>2.9538162037923059</v>
      </c>
      <c r="D18" s="57">
        <v>3.1341807059133933</v>
      </c>
      <c r="E18" s="57">
        <v>3.1951670551646072</v>
      </c>
      <c r="F18" s="57">
        <v>3.3934830644611829</v>
      </c>
      <c r="G18" s="57">
        <v>3.2981006712672354</v>
      </c>
      <c r="H18" s="57">
        <v>2.8070270920194642</v>
      </c>
      <c r="I18" s="57">
        <v>2.8034330774321643</v>
      </c>
      <c r="J18" s="57">
        <v>3.0056476055558021</v>
      </c>
      <c r="K18" s="57">
        <v>2.6376748457291481</v>
      </c>
      <c r="L18" s="57">
        <v>2.88308071810722</v>
      </c>
      <c r="M18" s="58">
        <v>2.593483111042977</v>
      </c>
      <c r="N18" s="58">
        <v>2.6436861976992021</v>
      </c>
      <c r="O18" s="58">
        <f t="shared" si="5"/>
        <v>2.918404839868538</v>
      </c>
    </row>
    <row r="19" spans="1:16" x14ac:dyDescent="0.25">
      <c r="A19" s="53" t="s">
        <v>33</v>
      </c>
      <c r="B19" s="53" t="s">
        <v>31</v>
      </c>
      <c r="C19" s="57">
        <v>4.4327769749624331</v>
      </c>
      <c r="D19" s="57">
        <v>4.5234544554619722</v>
      </c>
      <c r="E19" s="57">
        <v>4.5521376375757292</v>
      </c>
      <c r="F19" s="57">
        <v>4.5576540170831441</v>
      </c>
      <c r="G19" s="57">
        <v>4.7566333824107767</v>
      </c>
      <c r="H19" s="57">
        <v>4.5532701609917909</v>
      </c>
      <c r="I19" s="57">
        <v>4.6037047519600041</v>
      </c>
      <c r="J19" s="57">
        <v>4.8185718922915539</v>
      </c>
      <c r="K19" s="57">
        <v>4.5690436952893529</v>
      </c>
      <c r="L19" s="57">
        <v>4.9641888327929982</v>
      </c>
      <c r="M19" s="58">
        <v>4.6397494251868796</v>
      </c>
      <c r="N19" s="58">
        <v>4.7276789214345705</v>
      </c>
      <c r="O19" s="58">
        <f t="shared" si="5"/>
        <v>4.6608023690264515</v>
      </c>
    </row>
    <row r="20" spans="1:16" x14ac:dyDescent="0.25">
      <c r="A20" s="53" t="s">
        <v>34</v>
      </c>
      <c r="B20" s="53" t="s">
        <v>31</v>
      </c>
      <c r="C20" s="57">
        <v>9.295414204357213</v>
      </c>
      <c r="D20" s="57">
        <v>9.5622703326100158</v>
      </c>
      <c r="E20" s="57">
        <v>9.5266894901104155</v>
      </c>
      <c r="F20" s="57">
        <v>9.1730303432048945</v>
      </c>
      <c r="G20" s="57">
        <v>7.382980757124729</v>
      </c>
      <c r="H20" s="57">
        <v>7.4119872723258613</v>
      </c>
      <c r="I20" s="57">
        <v>7.6268328491735806</v>
      </c>
      <c r="J20" s="57">
        <v>7.9622651451577555</v>
      </c>
      <c r="K20" s="57">
        <v>9.8485976694516477</v>
      </c>
      <c r="L20" s="57">
        <v>10.62814110418763</v>
      </c>
      <c r="M20" s="58">
        <v>9.9458142460428469</v>
      </c>
      <c r="N20" s="58">
        <v>10.112334823720609</v>
      </c>
      <c r="O20" s="58">
        <f t="shared" si="5"/>
        <v>9.0078970640607068</v>
      </c>
    </row>
    <row r="22" spans="1:16" x14ac:dyDescent="0.25">
      <c r="I22" s="63"/>
      <c r="J22" s="63"/>
      <c r="K22" s="63"/>
      <c r="L22" s="63"/>
      <c r="M22" s="63"/>
      <c r="N22" s="63"/>
    </row>
    <row r="23" spans="1:16" x14ac:dyDescent="0.25">
      <c r="C23" s="59"/>
      <c r="D23" s="59"/>
      <c r="E23" s="59"/>
      <c r="F23" s="59"/>
      <c r="G23" s="59"/>
      <c r="H23" s="59"/>
      <c r="I23" s="59"/>
      <c r="J23" s="59"/>
      <c r="K23" s="59"/>
      <c r="L23" s="59"/>
      <c r="M23" s="59"/>
      <c r="N23" s="59"/>
    </row>
    <row r="24" spans="1:16" x14ac:dyDescent="0.25">
      <c r="C24" s="59"/>
      <c r="D24" s="59"/>
      <c r="E24" s="59"/>
      <c r="F24" s="21"/>
      <c r="G24" s="59"/>
      <c r="H24" s="59"/>
      <c r="I24" s="59"/>
      <c r="J24" s="59"/>
      <c r="K24" s="59"/>
      <c r="L24" s="59"/>
      <c r="M24" s="59"/>
      <c r="N24" s="59"/>
      <c r="O24" s="60"/>
    </row>
    <row r="25" spans="1:16" ht="14.4" x14ac:dyDescent="0.3">
      <c r="C25" s="59"/>
      <c r="D25" s="59"/>
      <c r="E25" s="59"/>
      <c r="F25" s="59"/>
      <c r="G25" s="59"/>
      <c r="H25" s="59"/>
      <c r="I25" s="59"/>
      <c r="J25" s="59"/>
      <c r="K25" s="59"/>
      <c r="L25" s="59"/>
      <c r="M25" s="59"/>
      <c r="N25" s="59"/>
      <c r="O25" s="62"/>
    </row>
    <row r="26" spans="1:16" x14ac:dyDescent="0.25">
      <c r="H26" s="60"/>
      <c r="I26" s="60"/>
      <c r="J26" s="60"/>
      <c r="K26" s="60"/>
      <c r="L26" s="60"/>
      <c r="M26" s="60"/>
      <c r="N26" s="60"/>
      <c r="O26" s="60"/>
    </row>
    <row r="27" spans="1:16" x14ac:dyDescent="0.25">
      <c r="H27" s="60"/>
      <c r="I27" s="60"/>
      <c r="J27" s="60"/>
      <c r="K27" s="60"/>
      <c r="L27" s="60"/>
      <c r="M27" s="60"/>
      <c r="N27" s="60"/>
      <c r="O27" s="60"/>
      <c r="P27" s="63"/>
    </row>
    <row r="28" spans="1:16" x14ac:dyDescent="0.25">
      <c r="H28" s="60"/>
      <c r="I28" s="60"/>
      <c r="J28" s="60"/>
      <c r="K28" s="60"/>
      <c r="L28" s="60"/>
      <c r="M28" s="60"/>
      <c r="N28" s="60"/>
      <c r="O28" s="60"/>
      <c r="P28" s="63"/>
    </row>
    <row r="29" spans="1:16" x14ac:dyDescent="0.25">
      <c r="H29" s="60"/>
      <c r="I29" s="60"/>
      <c r="J29" s="60"/>
      <c r="K29" s="60"/>
      <c r="L29" s="60"/>
      <c r="M29" s="60"/>
      <c r="N29" s="60"/>
      <c r="O29" s="60"/>
      <c r="P29" s="63"/>
    </row>
    <row r="30" spans="1:16" x14ac:dyDescent="0.25">
      <c r="H30" s="60"/>
      <c r="I30" s="60"/>
      <c r="J30" s="60"/>
      <c r="K30" s="60"/>
      <c r="L30" s="60"/>
      <c r="M30" s="60"/>
      <c r="N30" s="60"/>
      <c r="O30" s="60"/>
      <c r="P30" s="63"/>
    </row>
    <row r="31" spans="1:16" x14ac:dyDescent="0.25">
      <c r="H31" s="60"/>
      <c r="I31" s="60"/>
      <c r="J31" s="60"/>
      <c r="K31" s="60"/>
      <c r="L31" s="60"/>
      <c r="M31" s="60"/>
      <c r="N31" s="60"/>
      <c r="O31" s="60"/>
      <c r="P31" s="63"/>
    </row>
    <row r="32" spans="1:16" x14ac:dyDescent="0.25">
      <c r="H32" s="60"/>
      <c r="I32" s="60"/>
      <c r="J32" s="60"/>
      <c r="K32" s="60"/>
      <c r="L32" s="60"/>
      <c r="M32" s="60"/>
      <c r="N32" s="60"/>
      <c r="O32" s="60"/>
      <c r="P32" s="63"/>
    </row>
    <row r="33" spans="8:16" x14ac:dyDescent="0.25">
      <c r="H33" s="60"/>
      <c r="I33" s="60"/>
      <c r="J33" s="60"/>
      <c r="K33" s="60"/>
      <c r="L33" s="60"/>
      <c r="M33" s="60"/>
      <c r="N33" s="60"/>
      <c r="O33" s="60"/>
      <c r="P33" s="63"/>
    </row>
    <row r="34" spans="8:16" x14ac:dyDescent="0.25">
      <c r="H34" s="60"/>
      <c r="I34" s="60"/>
      <c r="J34" s="60"/>
      <c r="K34" s="60"/>
      <c r="L34" s="60"/>
      <c r="M34" s="60"/>
      <c r="N34" s="60"/>
      <c r="O34" s="60"/>
      <c r="P34" s="63"/>
    </row>
    <row r="35" spans="8:16" x14ac:dyDescent="0.25">
      <c r="I35" s="63"/>
      <c r="J35" s="63"/>
      <c r="K35" s="63"/>
      <c r="L35" s="63"/>
      <c r="M35" s="63"/>
      <c r="N35" s="63"/>
      <c r="O35" s="63"/>
      <c r="P35" s="63"/>
    </row>
    <row r="36" spans="8:16" x14ac:dyDescent="0.25">
      <c r="I36" s="63"/>
      <c r="J36" s="63"/>
      <c r="K36" s="63"/>
      <c r="L36" s="63"/>
      <c r="M36" s="63"/>
      <c r="N36" s="63"/>
      <c r="O36" s="63"/>
      <c r="P36" s="63"/>
    </row>
    <row r="37" spans="8:16" x14ac:dyDescent="0.25">
      <c r="I37" s="63"/>
      <c r="J37" s="63"/>
      <c r="K37" s="63"/>
      <c r="L37" s="63"/>
      <c r="M37" s="63"/>
      <c r="N37" s="63"/>
      <c r="O37" s="63"/>
      <c r="P37" s="63"/>
    </row>
    <row r="38" spans="8:16" x14ac:dyDescent="0.25">
      <c r="I38" s="63"/>
      <c r="J38" s="63"/>
      <c r="K38" s="63"/>
      <c r="L38" s="63"/>
      <c r="M38" s="63"/>
      <c r="N38" s="63"/>
      <c r="O38" s="63"/>
      <c r="P38" s="63"/>
    </row>
    <row r="39" spans="8:16" x14ac:dyDescent="0.25">
      <c r="I39" s="63"/>
      <c r="J39" s="63"/>
      <c r="K39" s="63"/>
      <c r="L39" s="63"/>
      <c r="M39" s="63"/>
      <c r="N39" s="63"/>
      <c r="O39" s="63"/>
      <c r="P39" s="63"/>
    </row>
    <row r="40" spans="8:16" x14ac:dyDescent="0.25">
      <c r="I40" s="63"/>
      <c r="J40" s="63"/>
      <c r="K40" s="63"/>
      <c r="L40" s="63"/>
      <c r="M40" s="63"/>
      <c r="N40" s="63"/>
      <c r="O40" s="63"/>
      <c r="P40" s="63"/>
    </row>
    <row r="41" spans="8:16" x14ac:dyDescent="0.25">
      <c r="I41" s="63"/>
      <c r="J41" s="63"/>
      <c r="K41" s="63"/>
      <c r="L41" s="63"/>
      <c r="M41" s="63"/>
      <c r="N41" s="63"/>
      <c r="O41" s="63"/>
      <c r="P41" s="63"/>
    </row>
    <row r="42" spans="8:16" x14ac:dyDescent="0.25">
      <c r="I42" s="63"/>
      <c r="J42" s="63"/>
      <c r="K42" s="63"/>
      <c r="L42" s="63"/>
      <c r="M42" s="63"/>
      <c r="N42" s="63"/>
      <c r="O42" s="63"/>
      <c r="P42" s="63"/>
    </row>
    <row r="43" spans="8:16" x14ac:dyDescent="0.25">
      <c r="I43" s="63"/>
      <c r="J43" s="63"/>
      <c r="K43" s="63"/>
      <c r="L43" s="63"/>
      <c r="M43" s="63"/>
      <c r="N43" s="63"/>
      <c r="O43" s="63"/>
      <c r="P43" s="63"/>
    </row>
    <row r="44" spans="8:16" x14ac:dyDescent="0.25">
      <c r="I44" s="63"/>
      <c r="J44" s="63"/>
      <c r="K44" s="63"/>
      <c r="L44" s="63"/>
      <c r="M44" s="63"/>
      <c r="N44" s="63"/>
      <c r="O44" s="63"/>
      <c r="P44" s="63"/>
    </row>
    <row r="45" spans="8:16" x14ac:dyDescent="0.25">
      <c r="I45" s="63"/>
      <c r="J45" s="63"/>
      <c r="K45" s="63"/>
      <c r="L45" s="63"/>
      <c r="M45" s="63"/>
      <c r="N45" s="63"/>
      <c r="O45" s="63"/>
      <c r="P45" s="63"/>
    </row>
    <row r="46" spans="8:16" x14ac:dyDescent="0.25">
      <c r="I46" s="63"/>
      <c r="J46" s="63"/>
      <c r="K46" s="63"/>
      <c r="L46" s="63"/>
      <c r="M46" s="63"/>
      <c r="N46" s="63"/>
      <c r="O46" s="63"/>
      <c r="P46" s="63"/>
    </row>
    <row r="47" spans="8:16" x14ac:dyDescent="0.25">
      <c r="I47" s="63"/>
      <c r="J47" s="63"/>
      <c r="K47" s="63"/>
      <c r="L47" s="63"/>
      <c r="M47" s="63"/>
      <c r="N47" s="63"/>
      <c r="O47" s="63"/>
      <c r="P47" s="63"/>
    </row>
    <row r="48" spans="8:16" x14ac:dyDescent="0.25">
      <c r="I48" s="63"/>
      <c r="J48" s="63"/>
      <c r="K48" s="63"/>
      <c r="L48" s="63"/>
      <c r="M48" s="63"/>
      <c r="N48" s="63"/>
      <c r="O48" s="63"/>
      <c r="P48" s="63"/>
    </row>
    <row r="49" spans="9:16" x14ac:dyDescent="0.25">
      <c r="I49" s="63"/>
      <c r="J49" s="63"/>
      <c r="K49" s="63"/>
      <c r="L49" s="63"/>
      <c r="M49" s="63"/>
      <c r="N49" s="63"/>
      <c r="O49" s="63"/>
      <c r="P49" s="63"/>
    </row>
    <row r="50" spans="9:16" x14ac:dyDescent="0.25">
      <c r="I50" s="63"/>
      <c r="J50" s="63"/>
      <c r="K50" s="63"/>
      <c r="L50" s="63"/>
      <c r="M50" s="63"/>
      <c r="N50" s="63"/>
      <c r="O50" s="63"/>
      <c r="P50" s="63"/>
    </row>
    <row r="51" spans="9:16" x14ac:dyDescent="0.25">
      <c r="I51" s="63"/>
      <c r="J51" s="63"/>
      <c r="K51" s="63"/>
      <c r="L51" s="63"/>
      <c r="M51" s="63"/>
      <c r="N51" s="63"/>
      <c r="O51" s="63"/>
      <c r="P51" s="63"/>
    </row>
    <row r="52" spans="9:16" x14ac:dyDescent="0.25">
      <c r="I52" s="63"/>
      <c r="J52" s="63"/>
      <c r="K52" s="63"/>
      <c r="L52" s="63"/>
      <c r="M52" s="63"/>
      <c r="N52" s="63"/>
      <c r="O52" s="63"/>
      <c r="P52" s="63"/>
    </row>
    <row r="53" spans="9:16" x14ac:dyDescent="0.25">
      <c r="I53" s="63"/>
      <c r="J53" s="63"/>
      <c r="K53" s="63"/>
      <c r="L53" s="63"/>
      <c r="M53" s="63"/>
      <c r="N53" s="63"/>
      <c r="O53" s="63"/>
      <c r="P53" s="63"/>
    </row>
  </sheetData>
  <mergeCells count="1">
    <mergeCell ref="C5:O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S60"/>
  <sheetViews>
    <sheetView zoomScale="85" zoomScaleNormal="85" workbookViewId="0">
      <selection activeCell="C23" sqref="C23"/>
    </sheetView>
  </sheetViews>
  <sheetFormatPr defaultColWidth="8.77734375" defaultRowHeight="13.2" x14ac:dyDescent="0.25"/>
  <cols>
    <col min="1" max="1" width="23.21875" style="46" customWidth="1"/>
    <col min="2" max="2" width="9.77734375" style="46" customWidth="1"/>
    <col min="3" max="15" width="11.77734375" style="46" customWidth="1"/>
    <col min="16" max="16" width="9.21875" style="46" customWidth="1"/>
    <col min="17" max="18" width="8.77734375" style="46"/>
    <col min="19" max="19" width="9.77734375" style="46" bestFit="1" customWidth="1"/>
    <col min="20" max="16384" width="8.77734375" style="46"/>
  </cols>
  <sheetData>
    <row r="1" spans="1:19" ht="17.399999999999999" x14ac:dyDescent="0.3">
      <c r="A1" s="45" t="s">
        <v>594</v>
      </c>
      <c r="B1" s="45"/>
      <c r="I1" s="3"/>
      <c r="J1" s="3"/>
      <c r="K1" s="3"/>
      <c r="L1" s="3"/>
      <c r="M1" s="3"/>
      <c r="N1" s="3"/>
    </row>
    <row r="2" spans="1:19" ht="17.399999999999999" x14ac:dyDescent="0.3">
      <c r="A2" s="45"/>
      <c r="B2" s="45"/>
      <c r="O2" s="48"/>
    </row>
    <row r="3" spans="1:19" x14ac:dyDescent="0.25">
      <c r="A3" s="311" t="s">
        <v>331</v>
      </c>
      <c r="B3" s="312" t="s">
        <v>628</v>
      </c>
      <c r="C3" s="96"/>
      <c r="I3" s="63"/>
      <c r="J3" s="63"/>
      <c r="K3" s="63"/>
      <c r="L3" s="63"/>
      <c r="M3" s="63"/>
      <c r="N3" s="63"/>
    </row>
    <row r="4" spans="1:19" x14ac:dyDescent="0.25">
      <c r="A4" s="311" t="s">
        <v>330</v>
      </c>
      <c r="B4" s="312">
        <v>45613</v>
      </c>
      <c r="C4" s="313"/>
      <c r="D4" s="96"/>
      <c r="I4" s="63"/>
      <c r="J4" s="63"/>
      <c r="K4" s="63"/>
      <c r="L4" s="63"/>
      <c r="M4" s="63"/>
      <c r="N4" s="63"/>
    </row>
    <row r="5" spans="1:19" x14ac:dyDescent="0.25">
      <c r="A5" s="314"/>
      <c r="B5" s="315"/>
      <c r="C5" s="513">
        <v>2025</v>
      </c>
      <c r="D5" s="513"/>
      <c r="E5" s="513"/>
      <c r="F5" s="513"/>
      <c r="G5" s="513"/>
      <c r="H5" s="513"/>
      <c r="I5" s="513"/>
      <c r="J5" s="513"/>
      <c r="K5" s="513"/>
      <c r="L5" s="513"/>
      <c r="M5" s="513"/>
      <c r="N5" s="513"/>
      <c r="O5" s="513"/>
    </row>
    <row r="6" spans="1:19" x14ac:dyDescent="0.25">
      <c r="A6" s="49" t="s">
        <v>0</v>
      </c>
      <c r="B6" s="49" t="s">
        <v>1</v>
      </c>
      <c r="C6" s="49" t="s">
        <v>2</v>
      </c>
      <c r="D6" s="49" t="s">
        <v>3</v>
      </c>
      <c r="E6" s="49" t="s">
        <v>4</v>
      </c>
      <c r="F6" s="49" t="s">
        <v>5</v>
      </c>
      <c r="G6" s="49" t="s">
        <v>6</v>
      </c>
      <c r="H6" s="49" t="s">
        <v>7</v>
      </c>
      <c r="I6" s="49" t="s">
        <v>8</v>
      </c>
      <c r="J6" s="49" t="s">
        <v>9</v>
      </c>
      <c r="K6" s="49" t="s">
        <v>10</v>
      </c>
      <c r="L6" s="49" t="s">
        <v>11</v>
      </c>
      <c r="M6" s="49" t="s">
        <v>12</v>
      </c>
      <c r="N6" s="49" t="s">
        <v>13</v>
      </c>
      <c r="O6" s="49" t="s">
        <v>14</v>
      </c>
    </row>
    <row r="7" spans="1:19" x14ac:dyDescent="0.25">
      <c r="A7" s="50" t="s">
        <v>57</v>
      </c>
      <c r="B7" s="51"/>
      <c r="C7" s="51"/>
      <c r="D7" s="51"/>
      <c r="E7" s="51"/>
      <c r="F7" s="51"/>
      <c r="G7" s="51"/>
      <c r="H7" s="51"/>
      <c r="I7" s="51"/>
      <c r="J7" s="51"/>
      <c r="K7" s="51"/>
      <c r="L7" s="51"/>
      <c r="M7" s="51"/>
      <c r="N7" s="51"/>
      <c r="O7" s="52"/>
    </row>
    <row r="8" spans="1:19" x14ac:dyDescent="0.25">
      <c r="A8" s="53" t="s">
        <v>16</v>
      </c>
      <c r="B8" s="53" t="s">
        <v>17</v>
      </c>
      <c r="C8" s="68">
        <v>0</v>
      </c>
      <c r="D8" s="68">
        <v>0</v>
      </c>
      <c r="E8" s="68">
        <v>129</v>
      </c>
      <c r="F8" s="68">
        <v>535</v>
      </c>
      <c r="G8" s="68">
        <v>542</v>
      </c>
      <c r="H8" s="68">
        <v>543</v>
      </c>
      <c r="I8" s="68">
        <v>586</v>
      </c>
      <c r="J8" s="68">
        <v>594</v>
      </c>
      <c r="K8" s="68">
        <v>578</v>
      </c>
      <c r="L8" s="68">
        <v>752</v>
      </c>
      <c r="M8" s="68">
        <v>682</v>
      </c>
      <c r="N8" s="68">
        <v>742.5</v>
      </c>
      <c r="O8" s="68">
        <f>SUM(C8:N8)</f>
        <v>5683.5</v>
      </c>
    </row>
    <row r="9" spans="1:19" x14ac:dyDescent="0.25">
      <c r="A9" s="53" t="s">
        <v>18</v>
      </c>
      <c r="B9" s="53" t="s">
        <v>26</v>
      </c>
      <c r="C9" s="68">
        <v>0</v>
      </c>
      <c r="D9" s="68">
        <v>0</v>
      </c>
      <c r="E9" s="68">
        <v>0</v>
      </c>
      <c r="F9" s="68">
        <v>0</v>
      </c>
      <c r="G9" s="68">
        <v>25</v>
      </c>
      <c r="H9" s="68">
        <v>55</v>
      </c>
      <c r="I9" s="68">
        <v>60</v>
      </c>
      <c r="J9" s="68">
        <v>60</v>
      </c>
      <c r="K9" s="68">
        <v>55</v>
      </c>
      <c r="L9" s="68">
        <v>65</v>
      </c>
      <c r="M9" s="68">
        <v>65</v>
      </c>
      <c r="N9" s="68">
        <v>65</v>
      </c>
      <c r="O9" s="68">
        <f>SUM(C9:N9)</f>
        <v>450</v>
      </c>
    </row>
    <row r="10" spans="1:19" x14ac:dyDescent="0.25">
      <c r="A10" s="53" t="s">
        <v>20</v>
      </c>
      <c r="B10" s="53" t="s">
        <v>26</v>
      </c>
      <c r="C10" s="68">
        <f>C14+C21</f>
        <v>0</v>
      </c>
      <c r="D10" s="68">
        <f t="shared" ref="D10:O10" si="0">D14+D21</f>
        <v>0</v>
      </c>
      <c r="E10" s="68">
        <f t="shared" si="0"/>
        <v>0</v>
      </c>
      <c r="F10" s="68">
        <f t="shared" si="0"/>
        <v>0</v>
      </c>
      <c r="G10" s="68">
        <f t="shared" si="0"/>
        <v>17</v>
      </c>
      <c r="H10" s="68">
        <f t="shared" si="0"/>
        <v>37</v>
      </c>
      <c r="I10" s="68">
        <f t="shared" si="0"/>
        <v>40</v>
      </c>
      <c r="J10" s="68">
        <f t="shared" si="0"/>
        <v>40</v>
      </c>
      <c r="K10" s="68">
        <f t="shared" si="0"/>
        <v>37</v>
      </c>
      <c r="L10" s="68">
        <f t="shared" si="0"/>
        <v>43</v>
      </c>
      <c r="M10" s="68">
        <f t="shared" si="0"/>
        <v>43</v>
      </c>
      <c r="N10" s="68">
        <f t="shared" si="0"/>
        <v>43</v>
      </c>
      <c r="O10" s="68">
        <f t="shared" si="0"/>
        <v>300</v>
      </c>
    </row>
    <row r="11" spans="1:19" x14ac:dyDescent="0.25">
      <c r="A11" s="53" t="s">
        <v>21</v>
      </c>
      <c r="B11" s="53" t="s">
        <v>22</v>
      </c>
      <c r="C11" s="69">
        <f>IFERROR(C8/C9,0)</f>
        <v>0</v>
      </c>
      <c r="D11" s="69">
        <f t="shared" ref="D11:N11" si="1">IFERROR(D8/D9,0)</f>
        <v>0</v>
      </c>
      <c r="E11" s="69">
        <f t="shared" si="1"/>
        <v>0</v>
      </c>
      <c r="F11" s="69">
        <f t="shared" si="1"/>
        <v>0</v>
      </c>
      <c r="G11" s="69">
        <f t="shared" si="1"/>
        <v>21.68</v>
      </c>
      <c r="H11" s="69">
        <f t="shared" si="1"/>
        <v>9.872727272727273</v>
      </c>
      <c r="I11" s="69">
        <f t="shared" si="1"/>
        <v>9.7666666666666675</v>
      </c>
      <c r="J11" s="69">
        <f t="shared" si="1"/>
        <v>9.9</v>
      </c>
      <c r="K11" s="69">
        <f t="shared" si="1"/>
        <v>10.50909090909091</v>
      </c>
      <c r="L11" s="69">
        <f t="shared" si="1"/>
        <v>11.569230769230769</v>
      </c>
      <c r="M11" s="69">
        <f t="shared" si="1"/>
        <v>10.492307692307692</v>
      </c>
      <c r="N11" s="69">
        <f t="shared" si="1"/>
        <v>11.423076923076923</v>
      </c>
      <c r="O11" s="69">
        <f>IFERROR((O8/O9),0)</f>
        <v>12.63</v>
      </c>
      <c r="S11" s="60"/>
    </row>
    <row r="12" spans="1:19" x14ac:dyDescent="0.25">
      <c r="A12" s="53" t="s">
        <v>23</v>
      </c>
      <c r="B12" s="53" t="s">
        <v>22</v>
      </c>
      <c r="C12" s="69">
        <f>IFERROR(C8/C10,0)</f>
        <v>0</v>
      </c>
      <c r="D12" s="69">
        <f t="shared" ref="D12:N12" si="2">IFERROR(D8/D10,0)</f>
        <v>0</v>
      </c>
      <c r="E12" s="69">
        <f t="shared" si="2"/>
        <v>0</v>
      </c>
      <c r="F12" s="69">
        <f t="shared" si="2"/>
        <v>0</v>
      </c>
      <c r="G12" s="69">
        <f t="shared" si="2"/>
        <v>31.882352941176471</v>
      </c>
      <c r="H12" s="69">
        <f t="shared" si="2"/>
        <v>14.675675675675675</v>
      </c>
      <c r="I12" s="69">
        <f t="shared" si="2"/>
        <v>14.65</v>
      </c>
      <c r="J12" s="69">
        <f t="shared" si="2"/>
        <v>14.85</v>
      </c>
      <c r="K12" s="69">
        <f t="shared" si="2"/>
        <v>15.621621621621621</v>
      </c>
      <c r="L12" s="69">
        <f t="shared" si="2"/>
        <v>17.488372093023255</v>
      </c>
      <c r="M12" s="69">
        <f t="shared" si="2"/>
        <v>15.86046511627907</v>
      </c>
      <c r="N12" s="69">
        <f t="shared" si="2"/>
        <v>17.267441860465116</v>
      </c>
      <c r="O12" s="69">
        <f>IFERROR((O8/O10),0)</f>
        <v>18.945</v>
      </c>
    </row>
    <row r="13" spans="1:19" x14ac:dyDescent="0.25">
      <c r="A13" s="50" t="s">
        <v>24</v>
      </c>
      <c r="B13" s="51"/>
      <c r="C13" s="51"/>
      <c r="D13" s="51"/>
      <c r="E13" s="51"/>
      <c r="F13" s="51"/>
      <c r="G13" s="51"/>
      <c r="H13" s="51"/>
      <c r="I13" s="51"/>
      <c r="J13" s="51"/>
      <c r="K13" s="51"/>
      <c r="L13" s="51"/>
      <c r="M13" s="51"/>
      <c r="N13" s="51"/>
      <c r="O13" s="52"/>
    </row>
    <row r="14" spans="1:19" x14ac:dyDescent="0.25">
      <c r="A14" s="54" t="s">
        <v>626</v>
      </c>
      <c r="B14" s="54" t="s">
        <v>58</v>
      </c>
      <c r="C14" s="55">
        <v>0</v>
      </c>
      <c r="D14" s="55">
        <v>0</v>
      </c>
      <c r="E14" s="55">
        <v>0</v>
      </c>
      <c r="F14" s="55">
        <v>0</v>
      </c>
      <c r="G14" s="55">
        <v>0</v>
      </c>
      <c r="H14" s="55">
        <v>0</v>
      </c>
      <c r="I14" s="55">
        <v>0</v>
      </c>
      <c r="J14" s="55">
        <v>0</v>
      </c>
      <c r="K14" s="55">
        <v>0</v>
      </c>
      <c r="L14" s="55">
        <v>0</v>
      </c>
      <c r="M14" s="55">
        <v>0</v>
      </c>
      <c r="N14" s="55">
        <v>43</v>
      </c>
      <c r="O14" s="55">
        <f>SUM(C14:N14)</f>
        <v>43</v>
      </c>
    </row>
    <row r="15" spans="1:19" x14ac:dyDescent="0.25">
      <c r="A15" s="53" t="s">
        <v>27</v>
      </c>
      <c r="B15" s="53" t="s">
        <v>28</v>
      </c>
      <c r="C15" s="67">
        <v>0</v>
      </c>
      <c r="D15" s="67">
        <v>0</v>
      </c>
      <c r="E15" s="67">
        <v>0</v>
      </c>
      <c r="F15" s="67">
        <v>0</v>
      </c>
      <c r="G15" s="67">
        <v>0</v>
      </c>
      <c r="H15" s="67">
        <v>0</v>
      </c>
      <c r="I15" s="67">
        <v>0</v>
      </c>
      <c r="J15" s="67">
        <v>0</v>
      </c>
      <c r="K15" s="67">
        <v>0</v>
      </c>
      <c r="L15" s="67">
        <v>0</v>
      </c>
      <c r="M15" s="56">
        <v>0</v>
      </c>
      <c r="N15" s="56">
        <v>6514.6913723446387</v>
      </c>
      <c r="O15" s="56">
        <f>IFERROR((SUMPRODUCT(C14:N14,C$15:N$15)/O$14),0)</f>
        <v>6514.6913723446387</v>
      </c>
    </row>
    <row r="16" spans="1:19" x14ac:dyDescent="0.25">
      <c r="A16" s="53" t="s">
        <v>29</v>
      </c>
      <c r="B16" s="53" t="s">
        <v>28</v>
      </c>
      <c r="C16" s="67">
        <f t="shared" ref="C16:M16" si="3">C15*(100-C20)/(100-C19)</f>
        <v>0</v>
      </c>
      <c r="D16" s="67">
        <f t="shared" si="3"/>
        <v>0</v>
      </c>
      <c r="E16" s="67">
        <f t="shared" si="3"/>
        <v>0</v>
      </c>
      <c r="F16" s="67">
        <f t="shared" si="3"/>
        <v>0</v>
      </c>
      <c r="G16" s="67">
        <f t="shared" si="3"/>
        <v>0</v>
      </c>
      <c r="H16" s="67">
        <f t="shared" si="3"/>
        <v>0</v>
      </c>
      <c r="I16" s="67">
        <f t="shared" si="3"/>
        <v>0</v>
      </c>
      <c r="J16" s="67">
        <f t="shared" si="3"/>
        <v>0</v>
      </c>
      <c r="K16" s="67">
        <f t="shared" si="3"/>
        <v>0</v>
      </c>
      <c r="L16" s="67">
        <f t="shared" si="3"/>
        <v>0</v>
      </c>
      <c r="M16" s="67">
        <f t="shared" si="3"/>
        <v>0</v>
      </c>
      <c r="N16" s="67">
        <f>N15*(100-N20)/(100-N19)</f>
        <v>6041.8216610461686</v>
      </c>
      <c r="O16" s="56">
        <f>IFERROR((SUMPRODUCT(C14:N14,C$16:N$16)/O$14),0)</f>
        <v>6041.8216610461686</v>
      </c>
    </row>
    <row r="17" spans="1:18" x14ac:dyDescent="0.25">
      <c r="A17" s="53" t="s">
        <v>30</v>
      </c>
      <c r="B17" s="53" t="s">
        <v>31</v>
      </c>
      <c r="C17" s="57">
        <v>0</v>
      </c>
      <c r="D17" s="57">
        <v>0</v>
      </c>
      <c r="E17" s="57">
        <v>0</v>
      </c>
      <c r="F17" s="57">
        <v>0</v>
      </c>
      <c r="G17" s="57">
        <v>0</v>
      </c>
      <c r="H17" s="57">
        <v>0</v>
      </c>
      <c r="I17" s="57">
        <v>0</v>
      </c>
      <c r="J17" s="57">
        <v>0</v>
      </c>
      <c r="K17" s="57">
        <v>0</v>
      </c>
      <c r="L17" s="57">
        <v>0</v>
      </c>
      <c r="M17" s="58">
        <v>0</v>
      </c>
      <c r="N17" s="58">
        <v>0.99868824240130705</v>
      </c>
      <c r="O17" s="58">
        <f>IFERROR((SUMPRODUCT(C14:N14,C$17:N$17)/O$14),0)</f>
        <v>0.99868824240130705</v>
      </c>
    </row>
    <row r="18" spans="1:18" x14ac:dyDescent="0.25">
      <c r="A18" s="53" t="s">
        <v>32</v>
      </c>
      <c r="B18" s="53" t="s">
        <v>31</v>
      </c>
      <c r="C18" s="57">
        <v>0</v>
      </c>
      <c r="D18" s="57">
        <v>0</v>
      </c>
      <c r="E18" s="57">
        <v>0</v>
      </c>
      <c r="F18" s="57">
        <v>0</v>
      </c>
      <c r="G18" s="57">
        <v>0</v>
      </c>
      <c r="H18" s="57">
        <v>0</v>
      </c>
      <c r="I18" s="57">
        <v>0</v>
      </c>
      <c r="J18" s="57">
        <v>0</v>
      </c>
      <c r="K18" s="57">
        <v>0</v>
      </c>
      <c r="L18" s="57">
        <v>0</v>
      </c>
      <c r="M18" s="58">
        <v>0</v>
      </c>
      <c r="N18" s="58">
        <v>5.9413443801343009</v>
      </c>
      <c r="O18" s="58">
        <f>IFERROR((SUMPRODUCT(C14:N14,C$18:N$18)/O$14),0)</f>
        <v>5.9413443801343009</v>
      </c>
    </row>
    <row r="19" spans="1:18" x14ac:dyDescent="0.25">
      <c r="A19" s="53" t="s">
        <v>33</v>
      </c>
      <c r="B19" s="53" t="s">
        <v>31</v>
      </c>
      <c r="C19" s="57">
        <v>0</v>
      </c>
      <c r="D19" s="57">
        <v>0</v>
      </c>
      <c r="E19" s="57">
        <v>0</v>
      </c>
      <c r="F19" s="57">
        <v>0</v>
      </c>
      <c r="G19" s="57">
        <v>0</v>
      </c>
      <c r="H19" s="57">
        <v>0</v>
      </c>
      <c r="I19" s="57">
        <v>0</v>
      </c>
      <c r="J19" s="57">
        <v>0</v>
      </c>
      <c r="K19" s="57">
        <v>0</v>
      </c>
      <c r="L19" s="57">
        <v>0</v>
      </c>
      <c r="M19" s="58">
        <v>0</v>
      </c>
      <c r="N19" s="58">
        <v>8.4500340109166245</v>
      </c>
      <c r="O19" s="58">
        <f>IFERROR((SUMPRODUCT(C14:N14,C$19:N$19)/O$14),0)</f>
        <v>8.4500340109166245</v>
      </c>
    </row>
    <row r="20" spans="1:18" x14ac:dyDescent="0.25">
      <c r="A20" s="53" t="s">
        <v>34</v>
      </c>
      <c r="B20" s="53" t="s">
        <v>31</v>
      </c>
      <c r="C20" s="57">
        <v>0</v>
      </c>
      <c r="D20" s="57">
        <v>0</v>
      </c>
      <c r="E20" s="57">
        <v>0</v>
      </c>
      <c r="F20" s="57">
        <v>0</v>
      </c>
      <c r="G20" s="57">
        <v>0</v>
      </c>
      <c r="H20" s="57">
        <v>0</v>
      </c>
      <c r="I20" s="57">
        <v>0</v>
      </c>
      <c r="J20" s="57">
        <v>0</v>
      </c>
      <c r="K20" s="57">
        <v>0</v>
      </c>
      <c r="L20" s="57">
        <v>0</v>
      </c>
      <c r="M20" s="58">
        <v>0</v>
      </c>
      <c r="N20" s="58">
        <v>15.09520006903829</v>
      </c>
      <c r="O20" s="58">
        <f>IFERROR((SUMPRODUCT(C14:N14,C$20:N$20)/O$14),0)</f>
        <v>15.09520006903829</v>
      </c>
    </row>
    <row r="21" spans="1:18" x14ac:dyDescent="0.25">
      <c r="A21" s="54" t="s">
        <v>627</v>
      </c>
      <c r="B21" s="54" t="s">
        <v>58</v>
      </c>
      <c r="C21" s="55">
        <v>0</v>
      </c>
      <c r="D21" s="55">
        <v>0</v>
      </c>
      <c r="E21" s="55">
        <v>0</v>
      </c>
      <c r="F21" s="55">
        <v>0</v>
      </c>
      <c r="G21" s="55">
        <v>17</v>
      </c>
      <c r="H21" s="55">
        <v>37</v>
      </c>
      <c r="I21" s="55">
        <v>40</v>
      </c>
      <c r="J21" s="55">
        <v>40</v>
      </c>
      <c r="K21" s="55">
        <v>37</v>
      </c>
      <c r="L21" s="55">
        <v>43</v>
      </c>
      <c r="M21" s="55">
        <v>43</v>
      </c>
      <c r="N21" s="55">
        <v>0</v>
      </c>
      <c r="O21" s="55">
        <f>SUM(C21:N21)</f>
        <v>257</v>
      </c>
    </row>
    <row r="22" spans="1:18" x14ac:dyDescent="0.25">
      <c r="A22" s="53" t="s">
        <v>27</v>
      </c>
      <c r="B22" s="53" t="s">
        <v>28</v>
      </c>
      <c r="C22" s="67">
        <v>0</v>
      </c>
      <c r="D22" s="67">
        <v>0</v>
      </c>
      <c r="E22" s="67">
        <v>0</v>
      </c>
      <c r="F22" s="67">
        <v>0</v>
      </c>
      <c r="G22" s="67">
        <v>6479.8735513063575</v>
      </c>
      <c r="H22" s="67">
        <v>6587.4532361428255</v>
      </c>
      <c r="I22" s="67">
        <v>6598.4996530979815</v>
      </c>
      <c r="J22" s="67">
        <v>6640.8571020106665</v>
      </c>
      <c r="K22" s="67">
        <v>6546.9131928299039</v>
      </c>
      <c r="L22" s="67">
        <v>6622.554164152155</v>
      </c>
      <c r="M22" s="56">
        <v>6577.0751977468653</v>
      </c>
      <c r="N22" s="56">
        <v>0</v>
      </c>
      <c r="O22" s="56">
        <f t="shared" ref="O22:O27" si="4">IFERROR((SUMPRODUCT(C22:N22,C$21:N$21)/O$21),0)</f>
        <v>6588.6682529579875</v>
      </c>
    </row>
    <row r="23" spans="1:18" x14ac:dyDescent="0.25">
      <c r="A23" s="53" t="s">
        <v>29</v>
      </c>
      <c r="B23" s="53" t="s">
        <v>28</v>
      </c>
      <c r="C23" s="67">
        <f t="shared" ref="C23" si="5">C22*(100-C27)/(100-C26)</f>
        <v>0</v>
      </c>
      <c r="D23" s="67">
        <f t="shared" ref="D23" si="6">D22*(100-D27)/(100-D26)</f>
        <v>0</v>
      </c>
      <c r="E23" s="67">
        <f t="shared" ref="E23" si="7">E22*(100-E27)/(100-E26)</f>
        <v>0</v>
      </c>
      <c r="F23" s="67">
        <f>F22*(100-F27)/(100-F26)</f>
        <v>0</v>
      </c>
      <c r="G23" s="67">
        <f>G22*(100-G27)/(100-G26)</f>
        <v>6043.4200211580674</v>
      </c>
      <c r="H23" s="67">
        <f t="shared" ref="H23:M23" si="8">H22*(100-H27)/(100-H26)</f>
        <v>6088.483373986096</v>
      </c>
      <c r="I23" s="67">
        <f t="shared" si="8"/>
        <v>6058.6886138032241</v>
      </c>
      <c r="J23" s="67">
        <f t="shared" si="8"/>
        <v>6088.0129030142944</v>
      </c>
      <c r="K23" s="67">
        <f t="shared" si="8"/>
        <v>6082.5631389175442</v>
      </c>
      <c r="L23" s="67">
        <f t="shared" si="8"/>
        <v>6087.8830095687699</v>
      </c>
      <c r="M23" s="67">
        <f t="shared" si="8"/>
        <v>6074.4841226232093</v>
      </c>
      <c r="N23" s="67">
        <f>N22*(100-N27)/(100-N26)</f>
        <v>0</v>
      </c>
      <c r="O23" s="56">
        <f t="shared" si="4"/>
        <v>6077.4969209886285</v>
      </c>
    </row>
    <row r="24" spans="1:18" x14ac:dyDescent="0.25">
      <c r="A24" s="53" t="s">
        <v>30</v>
      </c>
      <c r="B24" s="53" t="s">
        <v>31</v>
      </c>
      <c r="C24" s="57">
        <v>0</v>
      </c>
      <c r="D24" s="57">
        <v>0</v>
      </c>
      <c r="E24" s="57">
        <v>0</v>
      </c>
      <c r="F24" s="57">
        <v>0</v>
      </c>
      <c r="G24" s="57">
        <v>1.1963137977016487</v>
      </c>
      <c r="H24" s="57">
        <v>1.2297945486871629</v>
      </c>
      <c r="I24" s="57">
        <v>1.1899371525763407</v>
      </c>
      <c r="J24" s="57">
        <v>1.1598452095168732</v>
      </c>
      <c r="K24" s="57">
        <v>1.043069152154005</v>
      </c>
      <c r="L24" s="57">
        <v>1.0998599026215141</v>
      </c>
      <c r="M24" s="58">
        <v>1.0171850237389215</v>
      </c>
      <c r="N24" s="58">
        <v>0</v>
      </c>
      <c r="O24" s="188">
        <f t="shared" si="4"/>
        <v>1.1262938436158698</v>
      </c>
    </row>
    <row r="25" spans="1:18" x14ac:dyDescent="0.25">
      <c r="A25" s="53" t="s">
        <v>32</v>
      </c>
      <c r="B25" s="53" t="s">
        <v>31</v>
      </c>
      <c r="C25" s="57">
        <v>0</v>
      </c>
      <c r="D25" s="57">
        <v>0</v>
      </c>
      <c r="E25" s="57">
        <v>0</v>
      </c>
      <c r="F25" s="57">
        <v>0</v>
      </c>
      <c r="G25" s="57">
        <v>6.1898218520392891</v>
      </c>
      <c r="H25" s="57">
        <v>6.1677029274238109</v>
      </c>
      <c r="I25" s="57">
        <v>6.5216776272949577</v>
      </c>
      <c r="J25" s="57">
        <v>6.2198206941014229</v>
      </c>
      <c r="K25" s="57">
        <v>5.4980496011602895</v>
      </c>
      <c r="L25" s="57">
        <v>6.2002253394155238</v>
      </c>
      <c r="M25" s="58">
        <v>5.4953496668146338</v>
      </c>
      <c r="N25" s="58">
        <v>0</v>
      </c>
      <c r="O25" s="188">
        <f t="shared" si="4"/>
        <v>6.0289084558989563</v>
      </c>
    </row>
    <row r="26" spans="1:18" x14ac:dyDescent="0.25">
      <c r="A26" s="53" t="s">
        <v>33</v>
      </c>
      <c r="B26" s="53" t="s">
        <v>31</v>
      </c>
      <c r="C26" s="57"/>
      <c r="D26" s="57"/>
      <c r="E26" s="57"/>
      <c r="F26" s="57">
        <v>0</v>
      </c>
      <c r="G26" s="57">
        <v>8.6260324569665645</v>
      </c>
      <c r="H26" s="57">
        <v>7.4000020850870269</v>
      </c>
      <c r="I26" s="57">
        <v>6.7387324662647368</v>
      </c>
      <c r="J26" s="57">
        <v>6.6265738034878963</v>
      </c>
      <c r="K26" s="57">
        <v>8.5113001863496525</v>
      </c>
      <c r="L26" s="57">
        <v>6.8655051550811086</v>
      </c>
      <c r="M26" s="58">
        <v>8.0494777521544147</v>
      </c>
      <c r="N26" s="58">
        <v>0</v>
      </c>
      <c r="O26" s="188">
        <f t="shared" si="4"/>
        <v>7.437032107442886</v>
      </c>
    </row>
    <row r="27" spans="1:18" x14ac:dyDescent="0.25">
      <c r="A27" s="53" t="s">
        <v>34</v>
      </c>
      <c r="B27" s="53" t="s">
        <v>31</v>
      </c>
      <c r="C27" s="57">
        <v>0</v>
      </c>
      <c r="D27" s="57">
        <v>0</v>
      </c>
      <c r="E27" s="57">
        <v>0</v>
      </c>
      <c r="F27" s="57">
        <v>0</v>
      </c>
      <c r="G27" s="57">
        <v>14.780549266908384</v>
      </c>
      <c r="H27" s="57">
        <v>14.414034145582065</v>
      </c>
      <c r="I27" s="57">
        <v>14.368264087092488</v>
      </c>
      <c r="J27" s="57">
        <v>14.399810935412955</v>
      </c>
      <c r="K27" s="57">
        <v>15.000279257794638</v>
      </c>
      <c r="L27" s="57">
        <v>14.384707966561351</v>
      </c>
      <c r="M27" s="58">
        <v>15.075931068448858</v>
      </c>
      <c r="N27" s="58">
        <v>0</v>
      </c>
      <c r="O27" s="188">
        <f t="shared" si="4"/>
        <v>14.619180594817264</v>
      </c>
    </row>
    <row r="29" spans="1:18" x14ac:dyDescent="0.25">
      <c r="A29" s="70"/>
      <c r="C29" s="96"/>
      <c r="I29" s="63"/>
      <c r="J29" s="63"/>
      <c r="K29" s="63"/>
      <c r="L29" s="63"/>
      <c r="M29" s="63"/>
      <c r="N29" s="63"/>
    </row>
    <row r="30" spans="1:18" x14ac:dyDescent="0.25">
      <c r="A30" s="48"/>
      <c r="I30" s="63"/>
      <c r="J30" s="63"/>
      <c r="K30" s="63"/>
      <c r="L30" s="63"/>
      <c r="M30" s="63"/>
      <c r="N30" s="63"/>
    </row>
    <row r="31" spans="1:18" x14ac:dyDescent="0.25">
      <c r="A31" s="48"/>
      <c r="H31" s="60"/>
      <c r="I31" s="60"/>
      <c r="J31" s="60"/>
      <c r="K31" s="61"/>
      <c r="L31" s="61"/>
      <c r="M31" s="61"/>
      <c r="N31" s="61"/>
      <c r="O31" s="61"/>
      <c r="P31" s="61"/>
      <c r="Q31" s="61"/>
      <c r="R31" s="61"/>
    </row>
    <row r="32" spans="1:18" ht="13.8" x14ac:dyDescent="0.25">
      <c r="H32" s="60"/>
      <c r="I32" s="60"/>
      <c r="J32" s="60"/>
      <c r="K32" s="60"/>
      <c r="L32" s="60"/>
      <c r="M32" s="60"/>
      <c r="N32" s="60"/>
      <c r="O32" s="71"/>
    </row>
    <row r="33" spans="8:16" x14ac:dyDescent="0.25">
      <c r="H33" s="60"/>
      <c r="I33" s="60"/>
      <c r="J33" s="60"/>
      <c r="K33" s="60"/>
      <c r="L33" s="60"/>
      <c r="M33" s="60"/>
      <c r="N33" s="60"/>
      <c r="O33" s="60"/>
    </row>
    <row r="34" spans="8:16" x14ac:dyDescent="0.25">
      <c r="H34" s="60"/>
      <c r="I34" s="60"/>
      <c r="J34" s="60"/>
      <c r="K34" s="60"/>
      <c r="L34" s="60"/>
      <c r="M34" s="60"/>
      <c r="N34" s="60"/>
      <c r="O34" s="60"/>
      <c r="P34" s="63"/>
    </row>
    <row r="35" spans="8:16" x14ac:dyDescent="0.25">
      <c r="H35" s="60"/>
      <c r="I35" s="60"/>
      <c r="J35" s="60"/>
      <c r="K35" s="60"/>
      <c r="L35" s="60"/>
      <c r="M35" s="60"/>
      <c r="N35" s="60"/>
      <c r="O35" s="60"/>
      <c r="P35" s="63"/>
    </row>
    <row r="36" spans="8:16" x14ac:dyDescent="0.25">
      <c r="H36" s="60"/>
      <c r="I36" s="60"/>
      <c r="J36" s="60"/>
      <c r="K36" s="60"/>
      <c r="L36" s="60"/>
      <c r="M36" s="60"/>
      <c r="N36" s="60"/>
      <c r="O36" s="60"/>
      <c r="P36" s="63"/>
    </row>
    <row r="37" spans="8:16" x14ac:dyDescent="0.25">
      <c r="H37" s="60"/>
      <c r="I37" s="60"/>
      <c r="J37" s="60"/>
      <c r="K37" s="60"/>
      <c r="L37" s="60"/>
      <c r="M37" s="60"/>
      <c r="N37" s="60"/>
      <c r="O37" s="60"/>
      <c r="P37" s="63"/>
    </row>
    <row r="38" spans="8:16" x14ac:dyDescent="0.25">
      <c r="H38" s="60"/>
      <c r="I38" s="60"/>
      <c r="J38" s="60"/>
      <c r="K38" s="60"/>
      <c r="L38" s="60"/>
      <c r="M38" s="60"/>
      <c r="N38" s="60"/>
      <c r="O38" s="60"/>
      <c r="P38" s="63"/>
    </row>
    <row r="39" spans="8:16" x14ac:dyDescent="0.25">
      <c r="H39" s="60"/>
      <c r="I39" s="60"/>
      <c r="J39" s="60"/>
      <c r="K39" s="60"/>
      <c r="L39" s="60"/>
      <c r="M39" s="60"/>
      <c r="N39" s="60"/>
      <c r="O39" s="60"/>
      <c r="P39" s="63"/>
    </row>
    <row r="40" spans="8:16" x14ac:dyDescent="0.25">
      <c r="H40" s="60"/>
      <c r="I40" s="60"/>
      <c r="J40" s="60"/>
      <c r="K40" s="60"/>
      <c r="L40" s="60"/>
      <c r="M40" s="60"/>
      <c r="N40" s="60"/>
      <c r="O40" s="60"/>
      <c r="P40" s="63"/>
    </row>
    <row r="41" spans="8:16" x14ac:dyDescent="0.25">
      <c r="H41" s="60"/>
      <c r="I41" s="60"/>
      <c r="J41" s="60"/>
      <c r="K41" s="60"/>
      <c r="L41" s="60"/>
      <c r="M41" s="60"/>
      <c r="N41" s="60"/>
      <c r="O41" s="60"/>
      <c r="P41" s="63"/>
    </row>
    <row r="42" spans="8:16" x14ac:dyDescent="0.25">
      <c r="I42" s="63"/>
      <c r="J42" s="63"/>
      <c r="K42" s="63"/>
      <c r="L42" s="63"/>
      <c r="M42" s="63"/>
      <c r="N42" s="63"/>
      <c r="O42" s="63"/>
      <c r="P42" s="63"/>
    </row>
    <row r="43" spans="8:16" x14ac:dyDescent="0.25">
      <c r="I43" s="63"/>
      <c r="J43" s="63"/>
      <c r="K43" s="63"/>
      <c r="L43" s="63"/>
      <c r="M43" s="63"/>
      <c r="N43" s="63"/>
      <c r="O43" s="63"/>
      <c r="P43" s="63"/>
    </row>
    <row r="44" spans="8:16" x14ac:dyDescent="0.25">
      <c r="I44" s="63"/>
      <c r="J44" s="63"/>
      <c r="K44" s="63"/>
      <c r="L44" s="63"/>
      <c r="M44" s="63"/>
      <c r="N44" s="63"/>
      <c r="O44" s="63"/>
      <c r="P44" s="63"/>
    </row>
    <row r="45" spans="8:16" x14ac:dyDescent="0.25">
      <c r="I45" s="63"/>
      <c r="J45" s="63"/>
      <c r="K45" s="63"/>
      <c r="L45" s="63"/>
      <c r="M45" s="63"/>
      <c r="N45" s="63"/>
      <c r="O45" s="63"/>
      <c r="P45" s="63"/>
    </row>
    <row r="46" spans="8:16" x14ac:dyDescent="0.25">
      <c r="I46" s="63"/>
      <c r="J46" s="63"/>
      <c r="K46" s="63"/>
      <c r="L46" s="63"/>
      <c r="M46" s="63"/>
      <c r="N46" s="63"/>
      <c r="O46" s="63"/>
      <c r="P46" s="63"/>
    </row>
    <row r="47" spans="8:16" x14ac:dyDescent="0.25">
      <c r="I47" s="63"/>
      <c r="J47" s="63"/>
      <c r="K47" s="63"/>
      <c r="L47" s="63"/>
      <c r="M47" s="63"/>
      <c r="N47" s="63"/>
      <c r="O47" s="63"/>
      <c r="P47" s="63"/>
    </row>
    <row r="48" spans="8:16" x14ac:dyDescent="0.25">
      <c r="I48" s="63"/>
      <c r="J48" s="63"/>
      <c r="K48" s="63"/>
      <c r="L48" s="63"/>
      <c r="M48" s="63"/>
      <c r="N48" s="63"/>
      <c r="O48" s="63"/>
      <c r="P48" s="63"/>
    </row>
    <row r="49" spans="9:16" x14ac:dyDescent="0.25">
      <c r="I49" s="63"/>
      <c r="J49" s="63"/>
      <c r="K49" s="63"/>
      <c r="L49" s="63"/>
      <c r="M49" s="63"/>
      <c r="N49" s="63"/>
      <c r="O49" s="63"/>
      <c r="P49" s="63"/>
    </row>
    <row r="50" spans="9:16" x14ac:dyDescent="0.25">
      <c r="I50" s="63"/>
      <c r="J50" s="63"/>
      <c r="K50" s="63"/>
      <c r="L50" s="63"/>
      <c r="M50" s="63"/>
      <c r="N50" s="63"/>
      <c r="O50" s="63"/>
      <c r="P50" s="63"/>
    </row>
    <row r="51" spans="9:16" x14ac:dyDescent="0.25">
      <c r="I51" s="63"/>
      <c r="J51" s="63"/>
      <c r="K51" s="63"/>
      <c r="L51" s="63"/>
      <c r="M51" s="63"/>
      <c r="N51" s="63"/>
      <c r="O51" s="63"/>
      <c r="P51" s="63"/>
    </row>
    <row r="52" spans="9:16" x14ac:dyDescent="0.25">
      <c r="I52" s="63"/>
      <c r="J52" s="63"/>
      <c r="K52" s="63"/>
      <c r="L52" s="63"/>
      <c r="M52" s="63"/>
      <c r="N52" s="63"/>
      <c r="O52" s="63"/>
      <c r="P52" s="63"/>
    </row>
    <row r="53" spans="9:16" x14ac:dyDescent="0.25">
      <c r="I53" s="63"/>
      <c r="J53" s="63"/>
      <c r="K53" s="63"/>
      <c r="L53" s="63"/>
      <c r="M53" s="63"/>
      <c r="N53" s="63"/>
      <c r="O53" s="63"/>
      <c r="P53" s="63"/>
    </row>
    <row r="54" spans="9:16" x14ac:dyDescent="0.25">
      <c r="I54" s="63"/>
      <c r="J54" s="63"/>
      <c r="K54" s="63"/>
      <c r="L54" s="63"/>
      <c r="M54" s="63"/>
      <c r="N54" s="63"/>
      <c r="O54" s="63"/>
      <c r="P54" s="63"/>
    </row>
    <row r="55" spans="9:16" x14ac:dyDescent="0.25">
      <c r="I55" s="63"/>
      <c r="J55" s="63"/>
      <c r="K55" s="63"/>
      <c r="L55" s="63"/>
      <c r="M55" s="63"/>
      <c r="N55" s="63"/>
      <c r="O55" s="63"/>
      <c r="P55" s="63"/>
    </row>
    <row r="56" spans="9:16" x14ac:dyDescent="0.25">
      <c r="I56" s="63"/>
      <c r="J56" s="63"/>
      <c r="K56" s="63"/>
      <c r="L56" s="63"/>
      <c r="M56" s="63"/>
      <c r="N56" s="63"/>
      <c r="O56" s="63"/>
      <c r="P56" s="63"/>
    </row>
    <row r="57" spans="9:16" x14ac:dyDescent="0.25">
      <c r="I57" s="63"/>
      <c r="J57" s="63"/>
      <c r="K57" s="63"/>
      <c r="L57" s="63"/>
      <c r="M57" s="63"/>
      <c r="N57" s="63"/>
      <c r="O57" s="63"/>
      <c r="P57" s="63"/>
    </row>
    <row r="58" spans="9:16" x14ac:dyDescent="0.25">
      <c r="I58" s="63"/>
      <c r="J58" s="63"/>
      <c r="K58" s="63"/>
      <c r="L58" s="63"/>
      <c r="M58" s="63"/>
      <c r="N58" s="63"/>
      <c r="O58" s="63"/>
      <c r="P58" s="63"/>
    </row>
    <row r="59" spans="9:16" x14ac:dyDescent="0.25">
      <c r="I59" s="63"/>
      <c r="J59" s="63"/>
      <c r="K59" s="63"/>
      <c r="L59" s="63"/>
      <c r="M59" s="63"/>
      <c r="N59" s="63"/>
      <c r="O59" s="63"/>
      <c r="P59" s="63"/>
    </row>
    <row r="60" spans="9:16" x14ac:dyDescent="0.25">
      <c r="I60" s="63"/>
      <c r="J60" s="63"/>
      <c r="K60" s="63"/>
      <c r="L60" s="63"/>
      <c r="M60" s="63"/>
      <c r="N60" s="63"/>
      <c r="O60" s="63"/>
      <c r="P60" s="63"/>
    </row>
  </sheetData>
  <mergeCells count="1">
    <mergeCell ref="C5:O5"/>
  </mergeCells>
  <pageMargins left="0.7" right="0.7" top="0.75" bottom="0.75" header="0.3" footer="0.3"/>
  <pageSetup paperSize="9" orientation="portrait" r:id="rId1"/>
  <ignoredErrors>
    <ignoredError sqref="O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E9C3-72C6-40AD-84A2-94745745E3CD}">
  <dimension ref="A1:AC78"/>
  <sheetViews>
    <sheetView showGridLines="0" zoomScale="60" zoomScaleNormal="60" workbookViewId="0">
      <pane xSplit="6" ySplit="4" topLeftCell="G5" activePane="bottomRight" state="frozen"/>
      <selection pane="topRight" activeCell="F1" sqref="F1"/>
      <selection pane="bottomLeft" activeCell="A5" sqref="A5"/>
      <selection pane="bottomRight" activeCell="S36" sqref="S36"/>
    </sheetView>
  </sheetViews>
  <sheetFormatPr defaultColWidth="8.77734375" defaultRowHeight="14.4" x14ac:dyDescent="0.3"/>
  <cols>
    <col min="1" max="1" width="8.5546875" style="189" hidden="1" customWidth="1"/>
    <col min="2" max="2" width="6.21875" style="278" customWidth="1"/>
    <col min="3" max="3" width="12.21875" style="278" bestFit="1" customWidth="1"/>
    <col min="4" max="4" width="15.21875" style="278" bestFit="1" customWidth="1"/>
    <col min="5" max="5" width="24.5546875" style="278" bestFit="1" customWidth="1"/>
    <col min="6" max="6" width="15.5546875" style="189" customWidth="1"/>
    <col min="7" max="9" width="11.5546875" style="189" customWidth="1"/>
    <col min="10" max="10" width="12.5546875" style="189" bestFit="1" customWidth="1"/>
    <col min="11" max="11" width="10.77734375" style="189" customWidth="1"/>
    <col min="12" max="13" width="12.44140625" style="189" customWidth="1"/>
    <col min="14" max="14" width="13.21875" style="189" customWidth="1"/>
    <col min="15" max="15" width="12.44140625" style="189" customWidth="1"/>
    <col min="16" max="16" width="12.5546875" style="189" customWidth="1"/>
    <col min="17" max="17" width="13" style="189" customWidth="1"/>
    <col min="18" max="18" width="12.5546875" style="189" customWidth="1"/>
    <col min="19" max="19" width="14.44140625" style="189" customWidth="1"/>
    <col min="20" max="20" width="8.77734375" style="189" customWidth="1"/>
    <col min="21" max="21" width="9.21875" style="189" customWidth="1"/>
    <col min="22" max="22" width="1.5546875" style="189" customWidth="1"/>
    <col min="23" max="23" width="13.5546875" style="278" customWidth="1"/>
    <col min="24" max="24" width="8.77734375" style="189" customWidth="1"/>
    <col min="25" max="25" width="10.21875" style="189" bestFit="1" customWidth="1"/>
    <col min="26" max="16384" width="8.77734375" style="189"/>
  </cols>
  <sheetData>
    <row r="1" spans="1:29" ht="18" x14ac:dyDescent="0.3">
      <c r="B1" s="514" t="s">
        <v>257</v>
      </c>
      <c r="C1" s="514"/>
      <c r="D1" s="514"/>
      <c r="E1" s="514"/>
      <c r="F1" s="514"/>
      <c r="G1" s="514"/>
      <c r="H1" s="514"/>
      <c r="I1" s="514"/>
      <c r="J1" s="514"/>
      <c r="K1" s="514"/>
      <c r="L1" s="514"/>
      <c r="M1" s="514"/>
      <c r="N1" s="514"/>
      <c r="O1" s="514"/>
      <c r="P1" s="514"/>
      <c r="Q1" s="514"/>
      <c r="R1" s="514"/>
      <c r="S1" s="514"/>
      <c r="T1" s="514"/>
      <c r="U1" s="514"/>
      <c r="W1" s="190"/>
    </row>
    <row r="2" spans="1:29" x14ac:dyDescent="0.3">
      <c r="B2" s="191"/>
      <c r="C2" s="192"/>
      <c r="D2" s="193"/>
      <c r="E2" s="193"/>
      <c r="G2" s="194"/>
      <c r="Q2" s="195"/>
      <c r="R2" s="189" t="s">
        <v>258</v>
      </c>
      <c r="S2" s="196"/>
      <c r="T2" s="196"/>
      <c r="U2" s="197"/>
      <c r="W2" s="198"/>
    </row>
    <row r="3" spans="1:29" s="196" customFormat="1" ht="15" customHeight="1" x14ac:dyDescent="0.3">
      <c r="B3" s="515" t="s">
        <v>63</v>
      </c>
      <c r="C3" s="515" t="s">
        <v>259</v>
      </c>
      <c r="D3" s="515" t="s">
        <v>260</v>
      </c>
      <c r="E3" s="515" t="s">
        <v>261</v>
      </c>
      <c r="F3" s="517" t="s">
        <v>262</v>
      </c>
      <c r="G3" s="519" t="s">
        <v>263</v>
      </c>
      <c r="H3" s="520"/>
      <c r="I3" s="520"/>
      <c r="J3" s="520"/>
      <c r="K3" s="520"/>
      <c r="L3" s="520"/>
      <c r="M3" s="520"/>
      <c r="N3" s="520"/>
      <c r="O3" s="520"/>
      <c r="P3" s="520"/>
      <c r="Q3" s="520"/>
      <c r="R3" s="521"/>
      <c r="S3" s="517" t="s">
        <v>60</v>
      </c>
      <c r="T3" s="522" t="s">
        <v>264</v>
      </c>
      <c r="U3" s="522" t="s">
        <v>30</v>
      </c>
      <c r="W3" s="525" t="s">
        <v>265</v>
      </c>
    </row>
    <row r="4" spans="1:29" s="196" customFormat="1" ht="30" customHeight="1" x14ac:dyDescent="0.3">
      <c r="B4" s="516"/>
      <c r="C4" s="516"/>
      <c r="D4" s="516"/>
      <c r="E4" s="516"/>
      <c r="F4" s="518"/>
      <c r="G4" s="200" t="s">
        <v>2</v>
      </c>
      <c r="H4" s="200" t="s">
        <v>3</v>
      </c>
      <c r="I4" s="200" t="s">
        <v>4</v>
      </c>
      <c r="J4" s="200" t="s">
        <v>5</v>
      </c>
      <c r="K4" s="200" t="s">
        <v>6</v>
      </c>
      <c r="L4" s="200" t="s">
        <v>7</v>
      </c>
      <c r="M4" s="201" t="s">
        <v>8</v>
      </c>
      <c r="N4" s="200" t="s">
        <v>9</v>
      </c>
      <c r="O4" s="199" t="s">
        <v>10</v>
      </c>
      <c r="P4" s="199" t="s">
        <v>11</v>
      </c>
      <c r="Q4" s="199" t="s">
        <v>12</v>
      </c>
      <c r="R4" s="199" t="s">
        <v>13</v>
      </c>
      <c r="S4" s="517"/>
      <c r="T4" s="522"/>
      <c r="U4" s="522"/>
      <c r="V4" s="198"/>
      <c r="W4" s="525"/>
    </row>
    <row r="5" spans="1:29" s="196" customFormat="1" x14ac:dyDescent="0.3">
      <c r="B5" s="202">
        <v>1</v>
      </c>
      <c r="C5" s="203" t="s">
        <v>266</v>
      </c>
      <c r="D5" s="204" t="s">
        <v>267</v>
      </c>
      <c r="E5" s="204" t="s">
        <v>268</v>
      </c>
      <c r="F5" s="205" t="s">
        <v>269</v>
      </c>
      <c r="G5" s="206">
        <f>7500*7</f>
        <v>52500</v>
      </c>
      <c r="H5" s="206">
        <f t="shared" ref="H5:R5" si="0">7500*7</f>
        <v>52500</v>
      </c>
      <c r="I5" s="206">
        <f t="shared" si="0"/>
        <v>52500</v>
      </c>
      <c r="J5" s="206">
        <f t="shared" si="0"/>
        <v>52500</v>
      </c>
      <c r="K5" s="206">
        <f t="shared" si="0"/>
        <v>52500</v>
      </c>
      <c r="L5" s="206">
        <f t="shared" si="0"/>
        <v>52500</v>
      </c>
      <c r="M5" s="206">
        <f t="shared" si="0"/>
        <v>52500</v>
      </c>
      <c r="N5" s="206">
        <f t="shared" si="0"/>
        <v>52500</v>
      </c>
      <c r="O5" s="206">
        <f t="shared" si="0"/>
        <v>52500</v>
      </c>
      <c r="P5" s="206">
        <f t="shared" si="0"/>
        <v>52500</v>
      </c>
      <c r="Q5" s="206">
        <f t="shared" si="0"/>
        <v>52500</v>
      </c>
      <c r="R5" s="206">
        <f t="shared" si="0"/>
        <v>52500</v>
      </c>
      <c r="S5" s="207">
        <f>SUM(G5:R5)</f>
        <v>630000</v>
      </c>
      <c r="T5" s="208">
        <v>6322</v>
      </c>
      <c r="U5" s="209">
        <v>0.6</v>
      </c>
      <c r="V5" s="210"/>
      <c r="W5" s="211">
        <v>345000</v>
      </c>
      <c r="Y5" s="212"/>
      <c r="Z5" s="213"/>
    </row>
    <row r="6" spans="1:29" s="196" customFormat="1" ht="14.25" customHeight="1" x14ac:dyDescent="0.3">
      <c r="B6" s="214"/>
      <c r="C6" s="192"/>
      <c r="D6" s="193"/>
      <c r="E6" s="193"/>
      <c r="G6" s="215"/>
      <c r="H6" s="215"/>
      <c r="I6" s="215"/>
      <c r="J6" s="216"/>
      <c r="K6" s="217"/>
      <c r="L6" s="217"/>
      <c r="M6" s="216"/>
      <c r="N6" s="216"/>
      <c r="O6" s="216"/>
      <c r="P6" s="216"/>
      <c r="Q6" s="216"/>
      <c r="R6" s="216"/>
      <c r="S6" s="218">
        <f>SUM(S5:S5)</f>
        <v>630000</v>
      </c>
      <c r="T6" s="219">
        <f>SUMPRODUCT(S5:S5,T5:T5)/S6</f>
        <v>6322</v>
      </c>
      <c r="U6" s="220">
        <f>SUMPRODUCT(S5:S5,U5:U5)/S6</f>
        <v>0.6</v>
      </c>
      <c r="V6" s="210"/>
      <c r="W6" s="221"/>
      <c r="Y6" s="213"/>
      <c r="Z6" s="213"/>
    </row>
    <row r="7" spans="1:29" s="196" customFormat="1" x14ac:dyDescent="0.3">
      <c r="B7" s="202">
        <v>6</v>
      </c>
      <c r="C7" s="222" t="s">
        <v>270</v>
      </c>
      <c r="D7" s="204" t="s">
        <v>267</v>
      </c>
      <c r="E7" s="204" t="s">
        <v>268</v>
      </c>
      <c r="F7" s="205" t="s">
        <v>271</v>
      </c>
      <c r="G7" s="206">
        <f>30000</f>
        <v>30000</v>
      </c>
      <c r="H7" s="206">
        <f>30000</f>
        <v>30000</v>
      </c>
      <c r="I7" s="206">
        <f>30000</f>
        <v>30000</v>
      </c>
      <c r="J7" s="206">
        <f>30000</f>
        <v>30000</v>
      </c>
      <c r="K7" s="206">
        <f>30000</f>
        <v>30000</v>
      </c>
      <c r="L7" s="206">
        <f>30000</f>
        <v>30000</v>
      </c>
      <c r="M7" s="206">
        <f>30000</f>
        <v>30000</v>
      </c>
      <c r="N7" s="206">
        <f>30000</f>
        <v>30000</v>
      </c>
      <c r="O7" s="206">
        <f>30000</f>
        <v>30000</v>
      </c>
      <c r="P7" s="206">
        <f>30000</f>
        <v>30000</v>
      </c>
      <c r="Q7" s="206">
        <f>30000</f>
        <v>30000</v>
      </c>
      <c r="R7" s="206">
        <f>30000</f>
        <v>30000</v>
      </c>
      <c r="S7" s="207">
        <f>SUM(G7:R7)</f>
        <v>360000</v>
      </c>
      <c r="T7" s="208">
        <v>5400</v>
      </c>
      <c r="U7" s="209">
        <v>0.5</v>
      </c>
      <c r="V7" s="210"/>
      <c r="W7" s="223">
        <v>517500</v>
      </c>
      <c r="Y7" s="213"/>
      <c r="Z7" s="213"/>
    </row>
    <row r="8" spans="1:29" s="196" customFormat="1" x14ac:dyDescent="0.3">
      <c r="B8" s="202">
        <v>7</v>
      </c>
      <c r="C8" s="222" t="s">
        <v>272</v>
      </c>
      <c r="D8" s="204" t="s">
        <v>267</v>
      </c>
      <c r="E8" s="204" t="s">
        <v>268</v>
      </c>
      <c r="F8" s="205" t="s">
        <v>273</v>
      </c>
      <c r="G8" s="206">
        <f>30000</f>
        <v>30000</v>
      </c>
      <c r="H8" s="206">
        <f>30000</f>
        <v>30000</v>
      </c>
      <c r="I8" s="206">
        <f>30000</f>
        <v>30000</v>
      </c>
      <c r="J8" s="206">
        <f>30000</f>
        <v>30000</v>
      </c>
      <c r="K8" s="206">
        <f>30000</f>
        <v>30000</v>
      </c>
      <c r="L8" s="206">
        <f>30000</f>
        <v>30000</v>
      </c>
      <c r="M8" s="206">
        <f>30000</f>
        <v>30000</v>
      </c>
      <c r="N8" s="206">
        <f>30000</f>
        <v>30000</v>
      </c>
      <c r="O8" s="206">
        <f>30000</f>
        <v>30000</v>
      </c>
      <c r="P8" s="206">
        <f>30000</f>
        <v>30000</v>
      </c>
      <c r="Q8" s="206">
        <f>30000</f>
        <v>30000</v>
      </c>
      <c r="R8" s="206">
        <f>30000</f>
        <v>30000</v>
      </c>
      <c r="S8" s="207">
        <f>SUM(G8:R8)</f>
        <v>360000</v>
      </c>
      <c r="T8" s="224" t="s">
        <v>274</v>
      </c>
      <c r="U8" s="209">
        <v>0.6</v>
      </c>
      <c r="V8" s="210"/>
      <c r="W8" s="223">
        <v>435000</v>
      </c>
      <c r="Y8" s="212"/>
      <c r="Z8" s="213"/>
    </row>
    <row r="9" spans="1:29" s="196" customFormat="1" x14ac:dyDescent="0.3">
      <c r="A9" s="225"/>
      <c r="B9" s="226">
        <v>8</v>
      </c>
      <c r="C9" s="222" t="s">
        <v>275</v>
      </c>
      <c r="D9" s="204" t="s">
        <v>267</v>
      </c>
      <c r="E9" s="204" t="s">
        <v>268</v>
      </c>
      <c r="F9" s="205" t="s">
        <v>276</v>
      </c>
      <c r="G9" s="206">
        <v>45000</v>
      </c>
      <c r="H9" s="206">
        <v>45000</v>
      </c>
      <c r="I9" s="206">
        <v>45000</v>
      </c>
      <c r="J9" s="206">
        <v>45000</v>
      </c>
      <c r="K9" s="206">
        <v>45000</v>
      </c>
      <c r="L9" s="206">
        <v>45000</v>
      </c>
      <c r="M9" s="206">
        <v>45000</v>
      </c>
      <c r="N9" s="206">
        <v>45000</v>
      </c>
      <c r="O9" s="206">
        <v>45000</v>
      </c>
      <c r="P9" s="206">
        <v>45000</v>
      </c>
      <c r="Q9" s="206">
        <v>45000</v>
      </c>
      <c r="R9" s="206">
        <v>45000</v>
      </c>
      <c r="S9" s="207">
        <f>SUM(G9:R9)</f>
        <v>540000</v>
      </c>
      <c r="T9" s="224" t="s">
        <v>277</v>
      </c>
      <c r="U9" s="209">
        <v>1.2</v>
      </c>
      <c r="V9" s="210"/>
      <c r="W9" s="223">
        <v>1245000</v>
      </c>
      <c r="Y9" s="213"/>
      <c r="Z9" s="213"/>
    </row>
    <row r="10" spans="1:29" s="196" customFormat="1" ht="14.25" customHeight="1" x14ac:dyDescent="0.3">
      <c r="B10" s="214"/>
      <c r="C10" s="192"/>
      <c r="D10" s="193"/>
      <c r="E10" s="193"/>
      <c r="G10" s="216"/>
      <c r="H10" s="217"/>
      <c r="I10" s="217"/>
      <c r="J10" s="217"/>
      <c r="K10" s="217"/>
      <c r="L10" s="217"/>
      <c r="M10" s="216"/>
      <c r="N10" s="216"/>
      <c r="O10" s="216"/>
      <c r="P10" s="216"/>
      <c r="Q10" s="216"/>
      <c r="R10" s="216"/>
      <c r="S10" s="218">
        <f>SUM(S7:S9)</f>
        <v>1260000</v>
      </c>
      <c r="T10" s="219">
        <f>SUMPRODUCT(S7:S9,T7:T9)/S10</f>
        <v>1542.8571428571429</v>
      </c>
      <c r="U10" s="220">
        <f>SUMPRODUCT(S7:S9,U7:U9)/S10</f>
        <v>0.82857142857142863</v>
      </c>
      <c r="V10" s="210"/>
      <c r="W10" s="221"/>
      <c r="Y10" s="213"/>
      <c r="Z10" s="213"/>
    </row>
    <row r="11" spans="1:29" s="196" customFormat="1" x14ac:dyDescent="0.3">
      <c r="A11" s="225"/>
      <c r="B11" s="202">
        <v>9</v>
      </c>
      <c r="C11" s="222" t="s">
        <v>278</v>
      </c>
      <c r="D11" s="204" t="s">
        <v>267</v>
      </c>
      <c r="E11" s="204" t="s">
        <v>268</v>
      </c>
      <c r="F11" s="205" t="s">
        <v>279</v>
      </c>
      <c r="G11" s="206">
        <f>4*7500</f>
        <v>30000</v>
      </c>
      <c r="H11" s="206">
        <f t="shared" ref="H11:R11" si="1">4*7500</f>
        <v>30000</v>
      </c>
      <c r="I11" s="206">
        <f t="shared" si="1"/>
        <v>30000</v>
      </c>
      <c r="J11" s="206">
        <f t="shared" si="1"/>
        <v>30000</v>
      </c>
      <c r="K11" s="206">
        <f t="shared" si="1"/>
        <v>30000</v>
      </c>
      <c r="L11" s="206">
        <f t="shared" si="1"/>
        <v>30000</v>
      </c>
      <c r="M11" s="206">
        <f t="shared" si="1"/>
        <v>30000</v>
      </c>
      <c r="N11" s="206">
        <f t="shared" si="1"/>
        <v>30000</v>
      </c>
      <c r="O11" s="206">
        <f t="shared" si="1"/>
        <v>30000</v>
      </c>
      <c r="P11" s="206">
        <f t="shared" si="1"/>
        <v>30000</v>
      </c>
      <c r="Q11" s="206">
        <f t="shared" si="1"/>
        <v>30000</v>
      </c>
      <c r="R11" s="206">
        <f t="shared" si="1"/>
        <v>30000</v>
      </c>
      <c r="S11" s="207">
        <f>SUM(G11:R11)</f>
        <v>360000</v>
      </c>
      <c r="T11" s="208">
        <v>5000</v>
      </c>
      <c r="U11" s="209">
        <v>0.8</v>
      </c>
      <c r="V11" s="210"/>
      <c r="W11" s="223">
        <v>255000</v>
      </c>
      <c r="Y11" s="213"/>
      <c r="Z11" s="213"/>
    </row>
    <row r="12" spans="1:29" s="196" customFormat="1" x14ac:dyDescent="0.3">
      <c r="A12" s="225"/>
      <c r="B12" s="226">
        <v>10</v>
      </c>
      <c r="C12" s="222" t="s">
        <v>280</v>
      </c>
      <c r="D12" s="204" t="s">
        <v>267</v>
      </c>
      <c r="E12" s="204" t="s">
        <v>268</v>
      </c>
      <c r="F12" s="227" t="s">
        <v>281</v>
      </c>
      <c r="G12" s="206">
        <f>5300*3</f>
        <v>15900</v>
      </c>
      <c r="H12" s="206">
        <f t="shared" ref="H12:R12" si="2">5300*3</f>
        <v>15900</v>
      </c>
      <c r="I12" s="206">
        <f t="shared" si="2"/>
        <v>15900</v>
      </c>
      <c r="J12" s="206">
        <f t="shared" si="2"/>
        <v>15900</v>
      </c>
      <c r="K12" s="206">
        <f t="shared" si="2"/>
        <v>15900</v>
      </c>
      <c r="L12" s="206">
        <f t="shared" si="2"/>
        <v>15900</v>
      </c>
      <c r="M12" s="206">
        <f t="shared" si="2"/>
        <v>15900</v>
      </c>
      <c r="N12" s="206">
        <f t="shared" si="2"/>
        <v>15900</v>
      </c>
      <c r="O12" s="206">
        <f t="shared" si="2"/>
        <v>15900</v>
      </c>
      <c r="P12" s="206">
        <f t="shared" si="2"/>
        <v>15900</v>
      </c>
      <c r="Q12" s="206">
        <f t="shared" si="2"/>
        <v>15900</v>
      </c>
      <c r="R12" s="206">
        <f t="shared" si="2"/>
        <v>15900</v>
      </c>
      <c r="S12" s="207">
        <f>SUM(G12:R12)</f>
        <v>190800</v>
      </c>
      <c r="T12" s="208">
        <v>5000</v>
      </c>
      <c r="U12" s="209">
        <v>1</v>
      </c>
      <c r="V12" s="210"/>
      <c r="W12" s="223">
        <v>196100</v>
      </c>
      <c r="Y12" s="213"/>
      <c r="Z12" s="213"/>
    </row>
    <row r="13" spans="1:29" s="196" customFormat="1" x14ac:dyDescent="0.3">
      <c r="A13" s="225"/>
      <c r="B13" s="228"/>
      <c r="C13" s="229"/>
      <c r="D13" s="230"/>
      <c r="E13" s="230"/>
      <c r="F13" s="231"/>
      <c r="G13" s="232"/>
      <c r="H13" s="233"/>
      <c r="I13" s="233"/>
      <c r="J13" s="233"/>
      <c r="K13" s="233"/>
      <c r="L13" s="233"/>
      <c r="M13" s="232"/>
      <c r="N13" s="232"/>
      <c r="O13" s="232"/>
      <c r="P13" s="232"/>
      <c r="Q13" s="232"/>
      <c r="R13" s="232"/>
      <c r="S13" s="234">
        <f>SUM(S11:S12)</f>
        <v>550800</v>
      </c>
      <c r="T13" s="219">
        <f>SUMPRODUCT(S11:S12,T11:T12)/S13</f>
        <v>5000</v>
      </c>
      <c r="U13" s="220">
        <f>SUMPRODUCT(S11:S12,U11:U12)/S13</f>
        <v>0.86928104575163401</v>
      </c>
      <c r="V13" s="235"/>
      <c r="W13" s="236"/>
      <c r="Y13" s="213"/>
      <c r="Z13" s="213"/>
    </row>
    <row r="14" spans="1:29" s="196" customFormat="1" x14ac:dyDescent="0.3">
      <c r="A14" s="225"/>
      <c r="B14" s="202">
        <v>13</v>
      </c>
      <c r="C14" s="222" t="s">
        <v>282</v>
      </c>
      <c r="D14" s="204" t="s">
        <v>267</v>
      </c>
      <c r="E14" s="204" t="s">
        <v>283</v>
      </c>
      <c r="F14" s="205" t="s">
        <v>284</v>
      </c>
      <c r="G14" s="206">
        <f>5300*3</f>
        <v>15900</v>
      </c>
      <c r="H14" s="206">
        <f>5300*3</f>
        <v>15900</v>
      </c>
      <c r="I14" s="206">
        <f t="shared" ref="I14:R14" si="3">5300*3</f>
        <v>15900</v>
      </c>
      <c r="J14" s="206">
        <f t="shared" si="3"/>
        <v>15900</v>
      </c>
      <c r="K14" s="206">
        <f t="shared" si="3"/>
        <v>15900</v>
      </c>
      <c r="L14" s="206">
        <f t="shared" si="3"/>
        <v>15900</v>
      </c>
      <c r="M14" s="206">
        <f t="shared" si="3"/>
        <v>15900</v>
      </c>
      <c r="N14" s="206">
        <f t="shared" si="3"/>
        <v>15900</v>
      </c>
      <c r="O14" s="206">
        <f t="shared" si="3"/>
        <v>15900</v>
      </c>
      <c r="P14" s="206">
        <f t="shared" si="3"/>
        <v>15900</v>
      </c>
      <c r="Q14" s="206">
        <f t="shared" si="3"/>
        <v>15900</v>
      </c>
      <c r="R14" s="206">
        <f t="shared" si="3"/>
        <v>15900</v>
      </c>
      <c r="S14" s="207">
        <f t="shared" ref="S14:S21" si="4">SUM(G14:R14)</f>
        <v>190800</v>
      </c>
      <c r="T14" s="237">
        <v>5000</v>
      </c>
      <c r="U14" s="209">
        <v>1</v>
      </c>
      <c r="V14" s="210"/>
      <c r="W14" s="211">
        <v>302100</v>
      </c>
      <c r="X14" s="238"/>
      <c r="Y14" s="213"/>
      <c r="Z14" s="213"/>
      <c r="AA14" s="235"/>
      <c r="AB14" s="239"/>
      <c r="AC14" s="240"/>
    </row>
    <row r="15" spans="1:29" s="196" customFormat="1" x14ac:dyDescent="0.3">
      <c r="A15" s="225"/>
      <c r="B15" s="202">
        <v>14</v>
      </c>
      <c r="C15" s="222" t="s">
        <v>285</v>
      </c>
      <c r="D15" s="204" t="s">
        <v>267</v>
      </c>
      <c r="E15" s="204" t="s">
        <v>283</v>
      </c>
      <c r="F15" s="205" t="s">
        <v>286</v>
      </c>
      <c r="G15" s="206">
        <v>15000</v>
      </c>
      <c r="H15" s="206">
        <v>15000</v>
      </c>
      <c r="I15" s="206">
        <v>15000</v>
      </c>
      <c r="J15" s="206">
        <v>15000</v>
      </c>
      <c r="K15" s="206">
        <v>15000</v>
      </c>
      <c r="L15" s="206">
        <v>15000</v>
      </c>
      <c r="M15" s="206">
        <v>15000</v>
      </c>
      <c r="N15" s="206">
        <v>15000</v>
      </c>
      <c r="O15" s="206">
        <v>15000</v>
      </c>
      <c r="P15" s="206">
        <v>15000</v>
      </c>
      <c r="Q15" s="206">
        <v>15000</v>
      </c>
      <c r="R15" s="206">
        <v>15000</v>
      </c>
      <c r="S15" s="207">
        <f t="shared" si="4"/>
        <v>180000</v>
      </c>
      <c r="T15" s="241">
        <v>4150</v>
      </c>
      <c r="U15" s="242">
        <v>0.13</v>
      </c>
      <c r="V15" s="243"/>
      <c r="W15" s="223">
        <v>135000</v>
      </c>
      <c r="Y15" s="213"/>
      <c r="Z15" s="213"/>
    </row>
    <row r="16" spans="1:29" s="196" customFormat="1" x14ac:dyDescent="0.3">
      <c r="A16" s="225"/>
      <c r="B16" s="202">
        <v>15</v>
      </c>
      <c r="C16" s="244" t="s">
        <v>287</v>
      </c>
      <c r="D16" s="204"/>
      <c r="E16" s="204" t="s">
        <v>283</v>
      </c>
      <c r="F16" s="245" t="s">
        <v>288</v>
      </c>
      <c r="G16" s="206">
        <f>2*7500</f>
        <v>15000</v>
      </c>
      <c r="H16" s="206">
        <f t="shared" ref="H16:R16" si="5">2*7500</f>
        <v>15000</v>
      </c>
      <c r="I16" s="206">
        <f t="shared" si="5"/>
        <v>15000</v>
      </c>
      <c r="J16" s="206">
        <f t="shared" si="5"/>
        <v>15000</v>
      </c>
      <c r="K16" s="206">
        <f t="shared" si="5"/>
        <v>15000</v>
      </c>
      <c r="L16" s="206">
        <f t="shared" si="5"/>
        <v>15000</v>
      </c>
      <c r="M16" s="206">
        <f t="shared" si="5"/>
        <v>15000</v>
      </c>
      <c r="N16" s="206">
        <f t="shared" si="5"/>
        <v>15000</v>
      </c>
      <c r="O16" s="206">
        <f t="shared" si="5"/>
        <v>15000</v>
      </c>
      <c r="P16" s="206">
        <f t="shared" si="5"/>
        <v>15000</v>
      </c>
      <c r="Q16" s="206">
        <f t="shared" si="5"/>
        <v>15000</v>
      </c>
      <c r="R16" s="206">
        <f t="shared" si="5"/>
        <v>15000</v>
      </c>
      <c r="S16" s="207">
        <f t="shared" si="4"/>
        <v>180000</v>
      </c>
      <c r="T16" s="241">
        <v>4100</v>
      </c>
      <c r="U16" s="242">
        <v>0.4</v>
      </c>
      <c r="V16" s="243"/>
      <c r="W16" s="223">
        <v>120000</v>
      </c>
      <c r="Y16" s="213"/>
      <c r="Z16" s="213"/>
    </row>
    <row r="17" spans="1:26" s="196" customFormat="1" x14ac:dyDescent="0.3">
      <c r="A17" s="225"/>
      <c r="B17" s="202">
        <v>16</v>
      </c>
      <c r="C17" s="244" t="s">
        <v>289</v>
      </c>
      <c r="D17" s="204" t="s">
        <v>267</v>
      </c>
      <c r="E17" s="204" t="s">
        <v>283</v>
      </c>
      <c r="F17" s="245" t="s">
        <v>290</v>
      </c>
      <c r="G17" s="206"/>
      <c r="H17" s="206">
        <f>2*5300</f>
        <v>10600</v>
      </c>
      <c r="I17" s="206">
        <f>2*5300</f>
        <v>10600</v>
      </c>
      <c r="J17" s="206">
        <f t="shared" ref="J17:P17" si="6">3*5300</f>
        <v>15900</v>
      </c>
      <c r="K17" s="206">
        <f t="shared" si="6"/>
        <v>15900</v>
      </c>
      <c r="L17" s="206">
        <f t="shared" si="6"/>
        <v>15900</v>
      </c>
      <c r="M17" s="206">
        <f t="shared" si="6"/>
        <v>15900</v>
      </c>
      <c r="N17" s="206">
        <f t="shared" si="6"/>
        <v>15900</v>
      </c>
      <c r="O17" s="206">
        <f t="shared" si="6"/>
        <v>15900</v>
      </c>
      <c r="P17" s="206">
        <f t="shared" si="6"/>
        <v>15900</v>
      </c>
      <c r="Q17" s="206">
        <f>2*5300</f>
        <v>10600</v>
      </c>
      <c r="R17" s="206">
        <f>2*5300</f>
        <v>10600</v>
      </c>
      <c r="S17" s="207">
        <f t="shared" si="4"/>
        <v>153700</v>
      </c>
      <c r="T17" s="241">
        <v>4100</v>
      </c>
      <c r="U17" s="242">
        <v>0.2</v>
      </c>
      <c r="V17" s="243"/>
      <c r="W17" s="223">
        <v>90100</v>
      </c>
      <c r="Y17" s="213"/>
      <c r="Z17" s="213"/>
    </row>
    <row r="18" spans="1:26" s="196" customFormat="1" x14ac:dyDescent="0.3">
      <c r="A18" s="225"/>
      <c r="B18" s="202">
        <v>18</v>
      </c>
      <c r="C18" s="244" t="s">
        <v>291</v>
      </c>
      <c r="D18" s="204"/>
      <c r="E18" s="204" t="s">
        <v>283</v>
      </c>
      <c r="F18" s="245" t="s">
        <v>292</v>
      </c>
      <c r="G18" s="206">
        <f t="shared" ref="G18:H18" si="7">7500*2</f>
        <v>15000</v>
      </c>
      <c r="H18" s="206">
        <f t="shared" si="7"/>
        <v>15000</v>
      </c>
      <c r="I18" s="206">
        <f>7500*2</f>
        <v>15000</v>
      </c>
      <c r="J18" s="206">
        <f t="shared" ref="J18:R18" si="8">7500*2</f>
        <v>15000</v>
      </c>
      <c r="K18" s="206">
        <f t="shared" si="8"/>
        <v>15000</v>
      </c>
      <c r="L18" s="206">
        <f t="shared" si="8"/>
        <v>15000</v>
      </c>
      <c r="M18" s="206">
        <f t="shared" si="8"/>
        <v>15000</v>
      </c>
      <c r="N18" s="206">
        <f t="shared" si="8"/>
        <v>15000</v>
      </c>
      <c r="O18" s="206">
        <f t="shared" si="8"/>
        <v>15000</v>
      </c>
      <c r="P18" s="206">
        <f t="shared" si="8"/>
        <v>15000</v>
      </c>
      <c r="Q18" s="206">
        <f t="shared" si="8"/>
        <v>15000</v>
      </c>
      <c r="R18" s="206">
        <f t="shared" si="8"/>
        <v>15000</v>
      </c>
      <c r="S18" s="207">
        <f t="shared" si="4"/>
        <v>180000</v>
      </c>
      <c r="T18" s="241">
        <v>4200</v>
      </c>
      <c r="U18" s="242">
        <v>0.3</v>
      </c>
      <c r="V18" s="210">
        <v>0.3</v>
      </c>
      <c r="W18" s="223">
        <v>405000</v>
      </c>
      <c r="Y18" s="213"/>
      <c r="Z18" s="213"/>
    </row>
    <row r="19" spans="1:26" s="256" customFormat="1" x14ac:dyDescent="0.3">
      <c r="A19" s="246"/>
      <c r="B19" s="247">
        <v>22</v>
      </c>
      <c r="C19" s="248" t="s">
        <v>293</v>
      </c>
      <c r="D19" s="249"/>
      <c r="E19" s="249" t="s">
        <v>294</v>
      </c>
      <c r="F19" s="250" t="s">
        <v>295</v>
      </c>
      <c r="G19" s="251">
        <f>5000*2</f>
        <v>10000</v>
      </c>
      <c r="H19" s="251">
        <f t="shared" ref="H19:R19" si="9">5000*2</f>
        <v>10000</v>
      </c>
      <c r="I19" s="251">
        <f t="shared" si="9"/>
        <v>10000</v>
      </c>
      <c r="J19" s="251">
        <f t="shared" si="9"/>
        <v>10000</v>
      </c>
      <c r="K19" s="251">
        <f t="shared" si="9"/>
        <v>10000</v>
      </c>
      <c r="L19" s="251">
        <f t="shared" si="9"/>
        <v>10000</v>
      </c>
      <c r="M19" s="251">
        <f t="shared" si="9"/>
        <v>10000</v>
      </c>
      <c r="N19" s="251">
        <f t="shared" si="9"/>
        <v>10000</v>
      </c>
      <c r="O19" s="251">
        <f t="shared" si="9"/>
        <v>10000</v>
      </c>
      <c r="P19" s="251">
        <f t="shared" si="9"/>
        <v>10000</v>
      </c>
      <c r="Q19" s="251">
        <f t="shared" si="9"/>
        <v>10000</v>
      </c>
      <c r="R19" s="251">
        <f t="shared" si="9"/>
        <v>10000</v>
      </c>
      <c r="S19" s="251">
        <f t="shared" si="4"/>
        <v>120000</v>
      </c>
      <c r="T19" s="252"/>
      <c r="U19" s="253"/>
      <c r="V19" s="254"/>
      <c r="W19" s="255"/>
      <c r="Y19" s="257"/>
      <c r="Z19" s="257"/>
    </row>
    <row r="20" spans="1:26" s="256" customFormat="1" x14ac:dyDescent="0.3">
      <c r="A20" s="246"/>
      <c r="B20" s="247">
        <v>23</v>
      </c>
      <c r="C20" s="248" t="s">
        <v>296</v>
      </c>
      <c r="D20" s="249"/>
      <c r="E20" s="249" t="s">
        <v>283</v>
      </c>
      <c r="F20" s="250"/>
      <c r="G20" s="251">
        <v>7500</v>
      </c>
      <c r="H20" s="251">
        <v>7500</v>
      </c>
      <c r="I20" s="251">
        <v>7500</v>
      </c>
      <c r="J20" s="251">
        <v>7500</v>
      </c>
      <c r="K20" s="251">
        <v>7500</v>
      </c>
      <c r="L20" s="251">
        <v>7500</v>
      </c>
      <c r="M20" s="251">
        <v>7500</v>
      </c>
      <c r="N20" s="251">
        <v>7500</v>
      </c>
      <c r="O20" s="251">
        <v>7500</v>
      </c>
      <c r="P20" s="251">
        <v>7500</v>
      </c>
      <c r="Q20" s="251">
        <v>7500</v>
      </c>
      <c r="R20" s="251">
        <v>7500</v>
      </c>
      <c r="S20" s="251">
        <f t="shared" si="4"/>
        <v>90000</v>
      </c>
      <c r="T20" s="252"/>
      <c r="U20" s="253"/>
      <c r="V20" s="254"/>
      <c r="W20" s="255"/>
      <c r="Y20" s="257"/>
      <c r="Z20" s="257"/>
    </row>
    <row r="21" spans="1:26" s="256" customFormat="1" x14ac:dyDescent="0.3">
      <c r="A21" s="246"/>
      <c r="B21" s="247">
        <v>24</v>
      </c>
      <c r="C21" s="248" t="s">
        <v>297</v>
      </c>
      <c r="D21" s="249"/>
      <c r="E21" s="249" t="s">
        <v>283</v>
      </c>
      <c r="F21" s="250"/>
      <c r="H21" s="258">
        <v>7500</v>
      </c>
      <c r="I21" s="251"/>
      <c r="J21" s="251">
        <v>7500</v>
      </c>
      <c r="K21" s="251"/>
      <c r="L21" s="251">
        <v>7500</v>
      </c>
      <c r="M21" s="251">
        <v>7500</v>
      </c>
      <c r="N21" s="251"/>
      <c r="O21" s="251">
        <v>7500</v>
      </c>
      <c r="P21" s="251">
        <v>7500</v>
      </c>
      <c r="Q21" s="251"/>
      <c r="R21" s="251">
        <v>7500</v>
      </c>
      <c r="S21" s="251">
        <f t="shared" si="4"/>
        <v>52500</v>
      </c>
      <c r="T21" s="252"/>
      <c r="U21" s="253"/>
      <c r="V21" s="254"/>
      <c r="W21" s="255"/>
      <c r="Y21" s="257"/>
      <c r="Z21" s="257"/>
    </row>
    <row r="22" spans="1:26" s="196" customFormat="1" x14ac:dyDescent="0.3">
      <c r="A22" s="225"/>
      <c r="B22" s="226"/>
      <c r="C22" s="244" t="s">
        <v>298</v>
      </c>
      <c r="D22" s="259"/>
      <c r="E22" s="259"/>
      <c r="F22" s="245"/>
      <c r="G22" s="206"/>
      <c r="H22" s="206"/>
      <c r="I22" s="206"/>
      <c r="J22" s="206"/>
      <c r="K22" s="206"/>
      <c r="L22" s="206"/>
      <c r="M22" s="206"/>
      <c r="N22" s="206"/>
      <c r="O22" s="206"/>
      <c r="P22" s="206"/>
      <c r="Q22" s="206"/>
      <c r="R22" s="206"/>
      <c r="S22" s="207"/>
      <c r="T22" s="241"/>
      <c r="U22" s="242"/>
      <c r="V22" s="243"/>
      <c r="W22" s="223"/>
      <c r="Y22" s="213"/>
      <c r="Z22" s="213"/>
    </row>
    <row r="23" spans="1:26" s="196" customFormat="1" x14ac:dyDescent="0.3">
      <c r="A23" s="225"/>
      <c r="B23" s="214"/>
      <c r="C23" s="192"/>
      <c r="D23" s="193"/>
      <c r="E23" s="193"/>
      <c r="G23" s="216"/>
      <c r="H23" s="217"/>
      <c r="I23" s="217"/>
      <c r="J23" s="217"/>
      <c r="K23" s="217"/>
      <c r="L23" s="217"/>
      <c r="M23" s="216"/>
      <c r="N23" s="216"/>
      <c r="O23" s="216"/>
      <c r="P23" s="216"/>
      <c r="Q23" s="216"/>
      <c r="R23" s="216"/>
      <c r="S23" s="260">
        <f>SUM(S14:S21)</f>
        <v>1147000</v>
      </c>
      <c r="T23" s="219">
        <f>SUMPRODUCT(S14:S22,T14:T22)/S23</f>
        <v>3334.9346120313862</v>
      </c>
      <c r="U23" s="220">
        <f>SUMPRODUCT(S14:S22,U14:U22)/S23</f>
        <v>0.32340017436791629</v>
      </c>
      <c r="V23" s="243"/>
      <c r="W23" s="261"/>
      <c r="Y23" s="213"/>
      <c r="Z23" s="213"/>
    </row>
    <row r="24" spans="1:26" s="196" customFormat="1" x14ac:dyDescent="0.3">
      <c r="A24" s="225"/>
      <c r="B24" s="202">
        <v>25</v>
      </c>
      <c r="C24" s="222" t="s">
        <v>299</v>
      </c>
      <c r="D24" s="204" t="s">
        <v>267</v>
      </c>
      <c r="E24" s="204" t="s">
        <v>283</v>
      </c>
      <c r="F24" s="227" t="s">
        <v>300</v>
      </c>
      <c r="G24" s="206">
        <f>5000*4</f>
        <v>20000</v>
      </c>
      <c r="H24" s="206">
        <f t="shared" ref="H24:R24" si="10">5000*4</f>
        <v>20000</v>
      </c>
      <c r="I24" s="206">
        <f t="shared" si="10"/>
        <v>20000</v>
      </c>
      <c r="J24" s="206">
        <f t="shared" si="10"/>
        <v>20000</v>
      </c>
      <c r="K24" s="206">
        <f t="shared" si="10"/>
        <v>20000</v>
      </c>
      <c r="L24" s="206">
        <f t="shared" si="10"/>
        <v>20000</v>
      </c>
      <c r="M24" s="206">
        <f t="shared" si="10"/>
        <v>20000</v>
      </c>
      <c r="N24" s="206">
        <f t="shared" si="10"/>
        <v>20000</v>
      </c>
      <c r="O24" s="206">
        <f t="shared" si="10"/>
        <v>20000</v>
      </c>
      <c r="P24" s="206">
        <f t="shared" si="10"/>
        <v>20000</v>
      </c>
      <c r="Q24" s="206">
        <f t="shared" si="10"/>
        <v>20000</v>
      </c>
      <c r="R24" s="206">
        <f t="shared" si="10"/>
        <v>20000</v>
      </c>
      <c r="S24" s="207">
        <f t="shared" ref="S24:S29" si="11">SUM(G24:R24)</f>
        <v>240000</v>
      </c>
      <c r="T24" s="208">
        <v>3400</v>
      </c>
      <c r="U24" s="209">
        <v>0.2</v>
      </c>
      <c r="V24" s="210"/>
      <c r="W24" s="223">
        <v>185000</v>
      </c>
      <c r="Y24" s="213"/>
      <c r="Z24" s="213"/>
    </row>
    <row r="25" spans="1:26" s="196" customFormat="1" x14ac:dyDescent="0.3">
      <c r="A25" s="225"/>
      <c r="B25" s="202">
        <v>26</v>
      </c>
      <c r="C25" s="244" t="s">
        <v>301</v>
      </c>
      <c r="D25" s="204" t="s">
        <v>267</v>
      </c>
      <c r="E25" s="204" t="s">
        <v>283</v>
      </c>
      <c r="F25" s="245" t="s">
        <v>302</v>
      </c>
      <c r="G25" s="206">
        <f>7500*4</f>
        <v>30000</v>
      </c>
      <c r="H25" s="206">
        <f t="shared" ref="H25:R25" si="12">7500*4</f>
        <v>30000</v>
      </c>
      <c r="I25" s="206">
        <f t="shared" si="12"/>
        <v>30000</v>
      </c>
      <c r="J25" s="206">
        <f t="shared" si="12"/>
        <v>30000</v>
      </c>
      <c r="K25" s="206">
        <f t="shared" si="12"/>
        <v>30000</v>
      </c>
      <c r="L25" s="206">
        <f t="shared" si="12"/>
        <v>30000</v>
      </c>
      <c r="M25" s="206">
        <f t="shared" si="12"/>
        <v>30000</v>
      </c>
      <c r="N25" s="206">
        <f t="shared" si="12"/>
        <v>30000</v>
      </c>
      <c r="O25" s="206">
        <f t="shared" si="12"/>
        <v>30000</v>
      </c>
      <c r="P25" s="206">
        <f t="shared" si="12"/>
        <v>30000</v>
      </c>
      <c r="Q25" s="206">
        <f t="shared" si="12"/>
        <v>30000</v>
      </c>
      <c r="R25" s="206">
        <f t="shared" si="12"/>
        <v>30000</v>
      </c>
      <c r="S25" s="207">
        <f t="shared" si="11"/>
        <v>360000</v>
      </c>
      <c r="T25" s="241">
        <v>3400</v>
      </c>
      <c r="U25" s="209">
        <v>0.4</v>
      </c>
      <c r="V25" s="210"/>
      <c r="W25" s="223">
        <v>382500</v>
      </c>
      <c r="Y25" s="213"/>
      <c r="Z25" s="213"/>
    </row>
    <row r="26" spans="1:26" s="196" customFormat="1" ht="15.75" customHeight="1" x14ac:dyDescent="0.3">
      <c r="A26" s="225"/>
      <c r="B26" s="202">
        <v>28</v>
      </c>
      <c r="C26" s="244" t="s">
        <v>303</v>
      </c>
      <c r="D26" s="259" t="s">
        <v>267</v>
      </c>
      <c r="E26" s="204" t="s">
        <v>283</v>
      </c>
      <c r="F26" s="245" t="s">
        <v>304</v>
      </c>
      <c r="G26" s="206">
        <f>4000*3</f>
        <v>12000</v>
      </c>
      <c r="H26" s="206">
        <v>12000</v>
      </c>
      <c r="I26" s="206">
        <v>12000</v>
      </c>
      <c r="J26" s="206">
        <v>12000</v>
      </c>
      <c r="K26" s="206">
        <v>12000</v>
      </c>
      <c r="L26" s="206">
        <v>12000</v>
      </c>
      <c r="M26" s="206">
        <v>12000</v>
      </c>
      <c r="N26" s="206">
        <v>12000</v>
      </c>
      <c r="O26" s="206">
        <v>12000</v>
      </c>
      <c r="P26" s="206">
        <v>12000</v>
      </c>
      <c r="Q26" s="206">
        <v>12000</v>
      </c>
      <c r="R26" s="206">
        <v>12000</v>
      </c>
      <c r="S26" s="207">
        <f t="shared" si="11"/>
        <v>144000</v>
      </c>
      <c r="T26" s="262" t="s">
        <v>305</v>
      </c>
      <c r="U26" s="209">
        <v>0.4</v>
      </c>
      <c r="V26" s="243"/>
      <c r="W26" s="223">
        <v>140000</v>
      </c>
      <c r="Y26" s="213"/>
      <c r="Z26" s="213"/>
    </row>
    <row r="27" spans="1:26" s="196" customFormat="1" x14ac:dyDescent="0.3">
      <c r="A27" s="225"/>
      <c r="B27" s="202">
        <v>29</v>
      </c>
      <c r="C27" s="244" t="s">
        <v>306</v>
      </c>
      <c r="D27" s="259" t="s">
        <v>267</v>
      </c>
      <c r="E27" s="204" t="s">
        <v>283</v>
      </c>
      <c r="F27" s="245" t="s">
        <v>307</v>
      </c>
      <c r="G27" s="206">
        <f>7500*4</f>
        <v>30000</v>
      </c>
      <c r="H27" s="206">
        <f t="shared" ref="H27:R27" si="13">7500*4</f>
        <v>30000</v>
      </c>
      <c r="I27" s="206">
        <f t="shared" si="13"/>
        <v>30000</v>
      </c>
      <c r="J27" s="206">
        <f t="shared" si="13"/>
        <v>30000</v>
      </c>
      <c r="K27" s="206">
        <f t="shared" si="13"/>
        <v>30000</v>
      </c>
      <c r="L27" s="206">
        <f t="shared" si="13"/>
        <v>30000</v>
      </c>
      <c r="M27" s="206">
        <f t="shared" si="13"/>
        <v>30000</v>
      </c>
      <c r="N27" s="206">
        <f t="shared" si="13"/>
        <v>30000</v>
      </c>
      <c r="O27" s="206">
        <f t="shared" si="13"/>
        <v>30000</v>
      </c>
      <c r="P27" s="206">
        <f t="shared" si="13"/>
        <v>30000</v>
      </c>
      <c r="Q27" s="206">
        <f t="shared" si="13"/>
        <v>30000</v>
      </c>
      <c r="R27" s="206">
        <f t="shared" si="13"/>
        <v>30000</v>
      </c>
      <c r="S27" s="207">
        <f t="shared" si="11"/>
        <v>360000</v>
      </c>
      <c r="T27" s="241">
        <v>3400</v>
      </c>
      <c r="U27" s="209">
        <v>0.4</v>
      </c>
      <c r="V27" s="243"/>
      <c r="W27" s="223">
        <v>257500</v>
      </c>
      <c r="Y27" s="213"/>
      <c r="Z27" s="213"/>
    </row>
    <row r="28" spans="1:26" s="196" customFormat="1" x14ac:dyDescent="0.3">
      <c r="A28" s="225"/>
      <c r="B28" s="202">
        <v>32</v>
      </c>
      <c r="C28" s="244" t="s">
        <v>308</v>
      </c>
      <c r="D28" s="204"/>
      <c r="E28" s="204" t="s">
        <v>283</v>
      </c>
      <c r="F28" s="245" t="s">
        <v>309</v>
      </c>
      <c r="G28" s="206">
        <f>8*7500</f>
        <v>60000</v>
      </c>
      <c r="H28" s="206">
        <f t="shared" ref="H28:R28" si="14">8*7500</f>
        <v>60000</v>
      </c>
      <c r="I28" s="206">
        <f t="shared" si="14"/>
        <v>60000</v>
      </c>
      <c r="J28" s="206">
        <f t="shared" si="14"/>
        <v>60000</v>
      </c>
      <c r="K28" s="206">
        <f t="shared" si="14"/>
        <v>60000</v>
      </c>
      <c r="L28" s="206">
        <f t="shared" si="14"/>
        <v>60000</v>
      </c>
      <c r="M28" s="206">
        <f t="shared" si="14"/>
        <v>60000</v>
      </c>
      <c r="N28" s="206">
        <f t="shared" si="14"/>
        <v>60000</v>
      </c>
      <c r="O28" s="206">
        <f t="shared" si="14"/>
        <v>60000</v>
      </c>
      <c r="P28" s="206">
        <f t="shared" si="14"/>
        <v>60000</v>
      </c>
      <c r="Q28" s="206">
        <f t="shared" si="14"/>
        <v>60000</v>
      </c>
      <c r="R28" s="206">
        <f t="shared" si="14"/>
        <v>60000</v>
      </c>
      <c r="S28" s="207">
        <f t="shared" si="11"/>
        <v>720000</v>
      </c>
      <c r="T28" s="241">
        <v>3200</v>
      </c>
      <c r="U28" s="209">
        <v>0.3</v>
      </c>
      <c r="V28" s="243"/>
      <c r="W28" s="223"/>
      <c r="Y28" s="213"/>
      <c r="Z28" s="213"/>
    </row>
    <row r="29" spans="1:26" s="256" customFormat="1" x14ac:dyDescent="0.3">
      <c r="A29" s="246"/>
      <c r="B29" s="247">
        <v>33</v>
      </c>
      <c r="C29" s="263" t="s">
        <v>310</v>
      </c>
      <c r="D29" s="249"/>
      <c r="E29" s="249" t="s">
        <v>283</v>
      </c>
      <c r="F29" s="250"/>
      <c r="G29" s="251">
        <f>7500</f>
        <v>7500</v>
      </c>
      <c r="H29" s="251">
        <f>7500</f>
        <v>7500</v>
      </c>
      <c r="I29" s="251">
        <f>7500</f>
        <v>7500</v>
      </c>
      <c r="J29" s="251">
        <f>7500</f>
        <v>7500</v>
      </c>
      <c r="K29" s="251">
        <f>7500</f>
        <v>7500</v>
      </c>
      <c r="L29" s="251">
        <f>7500</f>
        <v>7500</v>
      </c>
      <c r="M29" s="251">
        <f>7500</f>
        <v>7500</v>
      </c>
      <c r="N29" s="251">
        <f>7500</f>
        <v>7500</v>
      </c>
      <c r="O29" s="251">
        <f>7500</f>
        <v>7500</v>
      </c>
      <c r="P29" s="251">
        <f>7500</f>
        <v>7500</v>
      </c>
      <c r="Q29" s="251">
        <f>7500</f>
        <v>7500</v>
      </c>
      <c r="R29" s="251">
        <f>7500</f>
        <v>7500</v>
      </c>
      <c r="S29" s="251">
        <f t="shared" si="11"/>
        <v>90000</v>
      </c>
      <c r="T29" s="264">
        <v>3800</v>
      </c>
      <c r="U29" s="265">
        <v>0.5</v>
      </c>
      <c r="V29" s="254"/>
      <c r="W29" s="255"/>
      <c r="Y29" s="257"/>
      <c r="Z29" s="257"/>
    </row>
    <row r="30" spans="1:26" s="196" customFormat="1" x14ac:dyDescent="0.3">
      <c r="A30" s="225"/>
      <c r="B30" s="226"/>
      <c r="C30" s="244"/>
      <c r="D30" s="259"/>
      <c r="E30" s="259"/>
      <c r="F30" s="245"/>
      <c r="G30" s="206"/>
      <c r="H30" s="226"/>
      <c r="I30" s="244"/>
      <c r="J30" s="259"/>
      <c r="K30" s="259"/>
      <c r="L30" s="245"/>
      <c r="M30" s="206"/>
      <c r="N30" s="226"/>
      <c r="O30" s="244"/>
      <c r="P30" s="259"/>
      <c r="Q30" s="259"/>
      <c r="R30" s="245"/>
      <c r="S30" s="206"/>
      <c r="T30" s="226"/>
      <c r="U30" s="244"/>
      <c r="V30" s="259"/>
      <c r="W30" s="259"/>
      <c r="Y30" s="213"/>
      <c r="Z30" s="213"/>
    </row>
    <row r="31" spans="1:26" s="196" customFormat="1" x14ac:dyDescent="0.3">
      <c r="A31" s="225"/>
      <c r="B31" s="214"/>
      <c r="C31" s="214"/>
      <c r="D31" s="214"/>
      <c r="E31" s="214"/>
      <c r="F31" s="192"/>
      <c r="G31" s="218"/>
      <c r="H31" s="218"/>
      <c r="I31" s="238"/>
      <c r="J31" s="238"/>
      <c r="K31" s="238"/>
      <c r="L31" s="238"/>
      <c r="M31" s="238"/>
      <c r="N31" s="238"/>
      <c r="O31" s="238"/>
      <c r="P31" s="238"/>
      <c r="Q31" s="238"/>
      <c r="R31" s="266"/>
      <c r="S31" s="267">
        <f>SUM(S24:S29)</f>
        <v>1914000</v>
      </c>
      <c r="T31" s="268"/>
      <c r="U31" s="269"/>
      <c r="V31" s="270"/>
      <c r="W31" s="192"/>
    </row>
    <row r="32" spans="1:26" s="196" customFormat="1" ht="15.75" customHeight="1" x14ac:dyDescent="0.3">
      <c r="A32" s="225"/>
      <c r="B32" s="226">
        <v>34</v>
      </c>
      <c r="C32" s="244" t="s">
        <v>311</v>
      </c>
      <c r="D32" s="259"/>
      <c r="E32" s="204" t="s">
        <v>312</v>
      </c>
      <c r="F32" s="245"/>
      <c r="G32" s="206"/>
      <c r="H32" s="206"/>
      <c r="I32" s="206"/>
      <c r="J32" s="206"/>
      <c r="K32" s="206"/>
      <c r="L32" s="206"/>
      <c r="M32" s="206"/>
      <c r="N32" s="206"/>
      <c r="O32" s="206"/>
      <c r="P32" s="206"/>
      <c r="Q32" s="206"/>
      <c r="R32" s="206"/>
      <c r="S32" s="207">
        <f>SUM(G32:R32)</f>
        <v>0</v>
      </c>
      <c r="T32" s="224">
        <v>3700</v>
      </c>
      <c r="U32" s="209">
        <v>0.7</v>
      </c>
      <c r="V32" s="243"/>
      <c r="W32" s="223"/>
    </row>
    <row r="33" spans="1:26" s="196" customFormat="1" ht="15.75" customHeight="1" x14ac:dyDescent="0.3">
      <c r="A33" s="225"/>
      <c r="B33" s="226">
        <v>35</v>
      </c>
      <c r="C33" s="244" t="s">
        <v>313</v>
      </c>
      <c r="D33" s="259"/>
      <c r="E33" s="204" t="s">
        <v>294</v>
      </c>
      <c r="F33" s="245"/>
      <c r="G33" s="206"/>
      <c r="H33" s="206"/>
      <c r="I33" s="206"/>
      <c r="J33" s="206"/>
      <c r="K33" s="206"/>
      <c r="L33" s="206"/>
      <c r="M33" s="206"/>
      <c r="N33" s="206"/>
      <c r="O33" s="206"/>
      <c r="P33" s="206"/>
      <c r="Q33" s="206"/>
      <c r="R33" s="206"/>
      <c r="S33" s="207">
        <f>SUM(G33:R33)</f>
        <v>0</v>
      </c>
      <c r="T33" s="262">
        <v>4100</v>
      </c>
      <c r="U33" s="209">
        <v>0.8</v>
      </c>
      <c r="V33" s="210"/>
      <c r="W33" s="223"/>
    </row>
    <row r="34" spans="1:26" s="196" customFormat="1" x14ac:dyDescent="0.3">
      <c r="A34" s="225"/>
      <c r="B34" s="226">
        <v>36</v>
      </c>
      <c r="C34" s="222" t="s">
        <v>314</v>
      </c>
      <c r="D34" s="204" t="s">
        <v>267</v>
      </c>
      <c r="E34" s="204" t="s">
        <v>294</v>
      </c>
      <c r="F34" s="205" t="s">
        <v>315</v>
      </c>
      <c r="G34" s="206"/>
      <c r="H34" s="206"/>
      <c r="I34" s="206"/>
      <c r="J34" s="206"/>
      <c r="K34" s="206"/>
      <c r="L34" s="206"/>
      <c r="M34" s="206"/>
      <c r="N34" s="206"/>
      <c r="O34" s="206"/>
      <c r="P34" s="206"/>
      <c r="Q34" s="206"/>
      <c r="R34" s="206"/>
      <c r="S34" s="207">
        <f>SUM(G34:R34)</f>
        <v>0</v>
      </c>
      <c r="T34" s="241">
        <v>4200</v>
      </c>
      <c r="U34" s="242">
        <v>0.5</v>
      </c>
      <c r="V34" s="243"/>
      <c r="W34" s="223"/>
      <c r="Y34" s="213"/>
      <c r="Z34" s="213"/>
    </row>
    <row r="35" spans="1:26" s="196" customFormat="1" x14ac:dyDescent="0.3">
      <c r="A35" s="225"/>
      <c r="B35" s="214"/>
      <c r="C35" s="214"/>
      <c r="D35" s="214"/>
      <c r="E35" s="214"/>
      <c r="F35" s="192"/>
      <c r="G35" s="238"/>
      <c r="H35" s="238"/>
      <c r="I35" s="238"/>
      <c r="J35" s="238"/>
      <c r="K35" s="238"/>
      <c r="L35" s="238"/>
      <c r="M35" s="238"/>
      <c r="N35" s="238"/>
      <c r="O35" s="238"/>
      <c r="P35" s="238"/>
      <c r="Q35" s="238"/>
      <c r="R35" s="266"/>
      <c r="S35" s="267">
        <f>SUM(S32:S34)</f>
        <v>0</v>
      </c>
      <c r="T35" s="268"/>
      <c r="U35" s="269"/>
      <c r="V35" s="243"/>
      <c r="W35" s="192"/>
    </row>
    <row r="36" spans="1:26" s="192" customFormat="1" x14ac:dyDescent="0.3">
      <c r="B36" s="244" t="s">
        <v>60</v>
      </c>
      <c r="C36" s="222"/>
      <c r="D36" s="204"/>
      <c r="E36" s="204"/>
      <c r="F36" s="222"/>
      <c r="G36" s="271">
        <f t="shared" ref="G36:R36" si="15">SUM(G5:G5,G7:G12,G14:G22,G24:G33)</f>
        <v>441300</v>
      </c>
      <c r="H36" s="271">
        <f t="shared" si="15"/>
        <v>459400</v>
      </c>
      <c r="I36" s="271">
        <f t="shared" si="15"/>
        <v>451900</v>
      </c>
      <c r="J36" s="271">
        <f t="shared" si="15"/>
        <v>464700</v>
      </c>
      <c r="K36" s="271">
        <f t="shared" si="15"/>
        <v>457200</v>
      </c>
      <c r="L36" s="271">
        <f t="shared" si="15"/>
        <v>464700</v>
      </c>
      <c r="M36" s="271">
        <f t="shared" si="15"/>
        <v>464700</v>
      </c>
      <c r="N36" s="271">
        <f t="shared" si="15"/>
        <v>457200</v>
      </c>
      <c r="O36" s="271">
        <f t="shared" si="15"/>
        <v>464700</v>
      </c>
      <c r="P36" s="271">
        <f t="shared" si="15"/>
        <v>464700</v>
      </c>
      <c r="Q36" s="271">
        <f t="shared" si="15"/>
        <v>451900</v>
      </c>
      <c r="R36" s="271">
        <f t="shared" si="15"/>
        <v>459400</v>
      </c>
      <c r="S36" s="260">
        <f>SUM(S6,S13,S23,S31,S10,S35)</f>
        <v>5501800</v>
      </c>
      <c r="W36" s="272">
        <f>SUM(W5:W31)</f>
        <v>5010800</v>
      </c>
    </row>
    <row r="37" spans="1:26" s="273" customFormat="1" x14ac:dyDescent="0.3">
      <c r="B37" s="244" t="s">
        <v>316</v>
      </c>
      <c r="C37" s="222"/>
      <c r="D37" s="204"/>
      <c r="E37" s="204"/>
      <c r="F37" s="222"/>
      <c r="G37" s="271">
        <f>G36</f>
        <v>441300</v>
      </c>
      <c r="H37" s="271">
        <f>G37+H36</f>
        <v>900700</v>
      </c>
      <c r="I37" s="271">
        <f t="shared" ref="I37:P37" si="16">H37+I36</f>
        <v>1352600</v>
      </c>
      <c r="J37" s="271">
        <f>I37+J36</f>
        <v>1817300</v>
      </c>
      <c r="K37" s="271">
        <f t="shared" si="16"/>
        <v>2274500</v>
      </c>
      <c r="L37" s="271">
        <f t="shared" si="16"/>
        <v>2739200</v>
      </c>
      <c r="M37" s="271">
        <f t="shared" si="16"/>
        <v>3203900</v>
      </c>
      <c r="N37" s="271">
        <f t="shared" si="16"/>
        <v>3661100</v>
      </c>
      <c r="O37" s="271">
        <f t="shared" si="16"/>
        <v>4125800</v>
      </c>
      <c r="P37" s="271">
        <f t="shared" si="16"/>
        <v>4590500</v>
      </c>
      <c r="Q37" s="271">
        <f>P37+Q36</f>
        <v>5042400</v>
      </c>
      <c r="R37" s="271">
        <f>Q37+R36</f>
        <v>5501800</v>
      </c>
      <c r="S37" s="260"/>
      <c r="W37" s="261"/>
    </row>
    <row r="38" spans="1:26" x14ac:dyDescent="0.3">
      <c r="B38" s="192"/>
      <c r="C38" s="192"/>
      <c r="D38" s="193"/>
      <c r="E38" s="193"/>
      <c r="F38" s="192"/>
      <c r="G38" s="274"/>
      <c r="H38" s="274"/>
      <c r="I38" s="274"/>
      <c r="J38" s="274"/>
      <c r="K38" s="274"/>
      <c r="L38" s="274"/>
      <c r="M38" s="274"/>
      <c r="N38" s="274"/>
      <c r="O38" s="274"/>
      <c r="P38" s="274"/>
      <c r="Q38" s="274"/>
      <c r="R38" s="274"/>
      <c r="S38" s="275"/>
      <c r="W38" s="276"/>
    </row>
    <row r="39" spans="1:26" x14ac:dyDescent="0.3">
      <c r="B39" s="192"/>
      <c r="C39" s="192"/>
      <c r="D39" s="193"/>
      <c r="E39" s="193"/>
      <c r="F39" s="192"/>
      <c r="G39" s="192"/>
      <c r="H39" s="192"/>
      <c r="I39" s="192"/>
      <c r="J39" s="192"/>
      <c r="K39" s="192"/>
      <c r="L39" s="192"/>
      <c r="M39" s="192"/>
      <c r="N39" s="277"/>
      <c r="O39" s="277"/>
      <c r="P39" s="192"/>
      <c r="Q39" s="192"/>
      <c r="R39" s="192"/>
      <c r="S39" s="275"/>
      <c r="W39" s="276"/>
    </row>
    <row r="40" spans="1:26" x14ac:dyDescent="0.3">
      <c r="B40" s="189"/>
      <c r="C40" s="189"/>
      <c r="F40" s="192"/>
      <c r="G40" s="192"/>
      <c r="H40" s="192"/>
      <c r="I40" s="192"/>
      <c r="J40" s="192"/>
      <c r="K40" s="192"/>
      <c r="L40" s="192"/>
      <c r="M40" s="192"/>
      <c r="N40" s="192"/>
      <c r="O40" s="192"/>
      <c r="P40" s="192"/>
      <c r="Q40" s="192"/>
      <c r="R40" s="192"/>
    </row>
    <row r="41" spans="1:26" x14ac:dyDescent="0.3">
      <c r="B41" s="192"/>
      <c r="C41" s="192"/>
      <c r="D41" s="193"/>
      <c r="E41" s="193"/>
      <c r="G41" s="526" t="s">
        <v>317</v>
      </c>
      <c r="H41" s="527"/>
      <c r="I41" s="528"/>
      <c r="J41" s="529" t="s">
        <v>318</v>
      </c>
      <c r="K41" s="530"/>
      <c r="L41" s="531"/>
      <c r="M41" s="530" t="s">
        <v>319</v>
      </c>
      <c r="N41" s="530"/>
      <c r="O41" s="530"/>
      <c r="P41" s="529" t="s">
        <v>320</v>
      </c>
      <c r="Q41" s="530"/>
      <c r="R41" s="531"/>
    </row>
    <row r="42" spans="1:26" x14ac:dyDescent="0.3">
      <c r="B42" s="279"/>
      <c r="C42" s="279"/>
      <c r="D42" s="280"/>
      <c r="E42" s="280"/>
      <c r="G42" s="281"/>
      <c r="H42" s="282">
        <f>SUM(G36:I36)</f>
        <v>1352600</v>
      </c>
      <c r="I42" s="283"/>
      <c r="J42" s="284"/>
      <c r="K42" s="285">
        <f>SUM(J36:L36)</f>
        <v>1386600</v>
      </c>
      <c r="L42" s="283"/>
      <c r="M42" s="286"/>
      <c r="N42" s="285">
        <f>SUM(M36:O36)</f>
        <v>1386600</v>
      </c>
      <c r="O42" s="286"/>
      <c r="P42" s="287"/>
      <c r="Q42" s="282">
        <f>SUM(P36:R36)</f>
        <v>1376000</v>
      </c>
      <c r="R42" s="283"/>
    </row>
    <row r="43" spans="1:26" x14ac:dyDescent="0.3">
      <c r="B43" s="279"/>
      <c r="C43" s="279"/>
      <c r="D43" s="280"/>
      <c r="E43" s="280"/>
      <c r="G43" s="288"/>
      <c r="H43" s="288"/>
      <c r="K43" s="289"/>
      <c r="N43" s="289"/>
      <c r="Q43" s="288"/>
    </row>
    <row r="44" spans="1:26" x14ac:dyDescent="0.3">
      <c r="B44" s="279"/>
      <c r="C44" s="279"/>
      <c r="D44" s="280"/>
      <c r="E44" s="280"/>
      <c r="G44" s="288"/>
      <c r="H44" s="288"/>
      <c r="K44" s="289"/>
      <c r="N44" s="289"/>
      <c r="Q44" s="288"/>
    </row>
    <row r="45" spans="1:26" x14ac:dyDescent="0.3">
      <c r="G45" s="290"/>
      <c r="H45" s="290"/>
      <c r="I45" s="290"/>
      <c r="J45" s="290"/>
      <c r="K45" s="290"/>
      <c r="L45" s="290"/>
      <c r="M45" s="290"/>
      <c r="N45" s="290"/>
      <c r="O45" s="290"/>
      <c r="P45" s="290"/>
      <c r="Q45" s="290"/>
      <c r="R45" s="290"/>
      <c r="S45" s="290"/>
    </row>
    <row r="46" spans="1:26" x14ac:dyDescent="0.3">
      <c r="B46" s="189" t="s">
        <v>321</v>
      </c>
      <c r="C46" s="189"/>
      <c r="F46" s="291"/>
      <c r="G46" s="292">
        <v>173400</v>
      </c>
      <c r="H46" s="292">
        <v>362600</v>
      </c>
      <c r="I46" s="292">
        <v>385100</v>
      </c>
      <c r="J46" s="292">
        <v>390100</v>
      </c>
      <c r="K46" s="292">
        <v>392600</v>
      </c>
      <c r="L46" s="292">
        <v>387400</v>
      </c>
      <c r="M46" s="292">
        <v>407400</v>
      </c>
      <c r="N46" s="292">
        <v>409900</v>
      </c>
      <c r="O46" s="292">
        <v>414900</v>
      </c>
      <c r="P46" s="292">
        <v>387400</v>
      </c>
      <c r="Q46" s="292">
        <v>407400</v>
      </c>
      <c r="R46" s="292">
        <v>387400</v>
      </c>
      <c r="S46" s="195">
        <f>SUM(G46:R46)</f>
        <v>4505600</v>
      </c>
      <c r="W46" s="293"/>
    </row>
    <row r="47" spans="1:26" x14ac:dyDescent="0.3">
      <c r="B47" s="189" t="s">
        <v>322</v>
      </c>
      <c r="C47" s="291"/>
      <c r="F47" s="291"/>
      <c r="G47" s="294">
        <f>G46</f>
        <v>173400</v>
      </c>
      <c r="H47" s="195">
        <f>G47+H46</f>
        <v>536000</v>
      </c>
      <c r="I47" s="195">
        <f t="shared" ref="I47:R47" si="17">H47+I46</f>
        <v>921100</v>
      </c>
      <c r="J47" s="195">
        <f>I47+J46</f>
        <v>1311200</v>
      </c>
      <c r="K47" s="195">
        <f>J47+K46</f>
        <v>1703800</v>
      </c>
      <c r="L47" s="195">
        <f>K47+L46</f>
        <v>2091200</v>
      </c>
      <c r="M47" s="195">
        <f t="shared" si="17"/>
        <v>2498600</v>
      </c>
      <c r="N47" s="195">
        <f>M47+N46</f>
        <v>2908500</v>
      </c>
      <c r="O47" s="195">
        <f t="shared" si="17"/>
        <v>3323400</v>
      </c>
      <c r="P47" s="195">
        <f t="shared" si="17"/>
        <v>3710800</v>
      </c>
      <c r="Q47" s="195">
        <f t="shared" si="17"/>
        <v>4118200</v>
      </c>
      <c r="R47" s="195">
        <f t="shared" si="17"/>
        <v>4505600</v>
      </c>
      <c r="S47" s="290"/>
    </row>
    <row r="48" spans="1:26" ht="15" customHeight="1" x14ac:dyDescent="0.3">
      <c r="C48" s="291"/>
      <c r="F48" s="291"/>
      <c r="G48" s="290"/>
      <c r="H48" s="290"/>
      <c r="I48" s="290"/>
      <c r="J48" s="290"/>
      <c r="K48" s="290"/>
      <c r="L48" s="290"/>
      <c r="M48" s="290"/>
      <c r="N48" s="290"/>
      <c r="O48" s="290"/>
      <c r="P48" s="290"/>
      <c r="Q48" s="290"/>
      <c r="R48" s="290"/>
      <c r="S48" s="290"/>
      <c r="W48" s="190"/>
    </row>
    <row r="49" spans="2:23" ht="15" customHeight="1" x14ac:dyDescent="0.3">
      <c r="B49" s="189" t="s">
        <v>323</v>
      </c>
      <c r="C49" s="189"/>
      <c r="F49" s="291"/>
      <c r="G49" s="290">
        <v>65000</v>
      </c>
      <c r="H49" s="290">
        <v>120000</v>
      </c>
      <c r="I49" s="290">
        <v>120000</v>
      </c>
      <c r="J49" s="290">
        <v>175000</v>
      </c>
      <c r="K49" s="290">
        <v>120000</v>
      </c>
      <c r="L49" s="290">
        <v>120000</v>
      </c>
      <c r="M49" s="290">
        <v>120000</v>
      </c>
      <c r="N49" s="290">
        <v>120000</v>
      </c>
      <c r="O49" s="290">
        <v>120000</v>
      </c>
      <c r="P49" s="290">
        <v>175000</v>
      </c>
      <c r="Q49" s="290">
        <v>120000</v>
      </c>
      <c r="R49" s="290">
        <v>120000</v>
      </c>
      <c r="S49" s="195">
        <f>SUM(G49:R49)</f>
        <v>1495000</v>
      </c>
    </row>
    <row r="50" spans="2:23" ht="15" customHeight="1" x14ac:dyDescent="0.3">
      <c r="B50" s="189" t="s">
        <v>324</v>
      </c>
      <c r="C50" s="189"/>
      <c r="F50" s="291"/>
      <c r="G50" s="294">
        <f>G49</f>
        <v>65000</v>
      </c>
      <c r="H50" s="195">
        <f t="shared" ref="H50:R50" si="18">G50+H49</f>
        <v>185000</v>
      </c>
      <c r="I50" s="195">
        <f t="shared" si="18"/>
        <v>305000</v>
      </c>
      <c r="J50" s="195">
        <f>I50+J49</f>
        <v>480000</v>
      </c>
      <c r="K50" s="195">
        <f t="shared" si="18"/>
        <v>600000</v>
      </c>
      <c r="L50" s="195">
        <f>K50+L49</f>
        <v>720000</v>
      </c>
      <c r="M50" s="195">
        <f t="shared" si="18"/>
        <v>840000</v>
      </c>
      <c r="N50" s="195">
        <f t="shared" si="18"/>
        <v>960000</v>
      </c>
      <c r="O50" s="195">
        <f t="shared" si="18"/>
        <v>1080000</v>
      </c>
      <c r="P50" s="195">
        <f t="shared" si="18"/>
        <v>1255000</v>
      </c>
      <c r="Q50" s="195">
        <f t="shared" si="18"/>
        <v>1375000</v>
      </c>
      <c r="R50" s="195">
        <f t="shared" si="18"/>
        <v>1495000</v>
      </c>
      <c r="S50" s="290"/>
    </row>
    <row r="51" spans="2:23" ht="15" customHeight="1" x14ac:dyDescent="0.3">
      <c r="B51" s="189"/>
      <c r="C51" s="295"/>
      <c r="D51" s="296"/>
      <c r="E51" s="296"/>
      <c r="F51" s="291"/>
      <c r="G51" s="290"/>
      <c r="H51" s="290"/>
      <c r="I51" s="290"/>
      <c r="J51" s="290"/>
      <c r="K51" s="290"/>
      <c r="L51" s="290"/>
      <c r="M51" s="290"/>
      <c r="N51" s="290"/>
      <c r="O51" s="290"/>
      <c r="P51" s="290"/>
      <c r="Q51" s="290"/>
      <c r="R51" s="290"/>
      <c r="S51" s="297"/>
    </row>
    <row r="52" spans="2:23" ht="15" customHeight="1" x14ac:dyDescent="0.3">
      <c r="B52" s="189" t="s">
        <v>325</v>
      </c>
      <c r="C52" s="189"/>
      <c r="G52" s="298">
        <f>G46+G49</f>
        <v>238400</v>
      </c>
      <c r="H52" s="298">
        <f t="shared" ref="H52:R52" si="19">H46+H49</f>
        <v>482600</v>
      </c>
      <c r="I52" s="298">
        <f t="shared" si="19"/>
        <v>505100</v>
      </c>
      <c r="J52" s="298">
        <f t="shared" si="19"/>
        <v>565100</v>
      </c>
      <c r="K52" s="298">
        <f t="shared" si="19"/>
        <v>512600</v>
      </c>
      <c r="L52" s="298">
        <f t="shared" si="19"/>
        <v>507400</v>
      </c>
      <c r="M52" s="298">
        <f t="shared" si="19"/>
        <v>527400</v>
      </c>
      <c r="N52" s="298">
        <f t="shared" si="19"/>
        <v>529900</v>
      </c>
      <c r="O52" s="298">
        <f t="shared" si="19"/>
        <v>534900</v>
      </c>
      <c r="P52" s="298">
        <f t="shared" si="19"/>
        <v>562400</v>
      </c>
      <c r="Q52" s="298">
        <f t="shared" si="19"/>
        <v>527400</v>
      </c>
      <c r="R52" s="298">
        <f t="shared" si="19"/>
        <v>507400</v>
      </c>
      <c r="S52" s="299">
        <f>SUM(G52:R52)</f>
        <v>6000600</v>
      </c>
      <c r="W52" s="190"/>
    </row>
    <row r="53" spans="2:23" ht="15" customHeight="1" x14ac:dyDescent="0.3">
      <c r="B53" s="189" t="s">
        <v>326</v>
      </c>
      <c r="C53" s="189"/>
      <c r="G53" s="298">
        <f>G52</f>
        <v>238400</v>
      </c>
      <c r="H53" s="195">
        <f>G53+H52</f>
        <v>721000</v>
      </c>
      <c r="I53" s="195">
        <f t="shared" ref="I53:R53" si="20">H53+I52</f>
        <v>1226100</v>
      </c>
      <c r="J53" s="195">
        <f>I53+J52</f>
        <v>1791200</v>
      </c>
      <c r="K53" s="195">
        <f>J53+K52</f>
        <v>2303800</v>
      </c>
      <c r="L53" s="195">
        <f>K53+L52</f>
        <v>2811200</v>
      </c>
      <c r="M53" s="195">
        <f t="shared" si="20"/>
        <v>3338600</v>
      </c>
      <c r="N53" s="195">
        <f t="shared" si="20"/>
        <v>3868500</v>
      </c>
      <c r="O53" s="195">
        <f t="shared" si="20"/>
        <v>4403400</v>
      </c>
      <c r="P53" s="195">
        <f t="shared" si="20"/>
        <v>4965800</v>
      </c>
      <c r="Q53" s="195">
        <f t="shared" si="20"/>
        <v>5493200</v>
      </c>
      <c r="R53" s="195">
        <f t="shared" si="20"/>
        <v>6000600</v>
      </c>
      <c r="S53" s="290"/>
    </row>
    <row r="54" spans="2:23" x14ac:dyDescent="0.3">
      <c r="G54" s="290"/>
      <c r="H54" s="290"/>
      <c r="I54" s="290"/>
      <c r="J54" s="290"/>
      <c r="K54" s="290"/>
      <c r="L54" s="290"/>
      <c r="M54" s="290"/>
      <c r="N54" s="290"/>
      <c r="O54" s="290"/>
      <c r="P54" s="290"/>
      <c r="Q54" s="290"/>
      <c r="R54" s="290"/>
      <c r="S54" s="290"/>
    </row>
    <row r="55" spans="2:23" x14ac:dyDescent="0.3">
      <c r="B55" s="291" t="s">
        <v>327</v>
      </c>
      <c r="C55" s="291"/>
      <c r="G55" s="195" t="e">
        <f>#REF!-G52</f>
        <v>#REF!</v>
      </c>
      <c r="H55" s="195" t="e">
        <f>#REF!-H52</f>
        <v>#REF!</v>
      </c>
      <c r="I55" s="195" t="e">
        <f>#REF!-I52</f>
        <v>#REF!</v>
      </c>
      <c r="J55" s="195" t="e">
        <f>#REF!-J52</f>
        <v>#REF!</v>
      </c>
      <c r="K55" s="195" t="e">
        <f>#REF!-K52</f>
        <v>#REF!</v>
      </c>
      <c r="L55" s="195" t="e">
        <f>#REF!-L52</f>
        <v>#REF!</v>
      </c>
      <c r="M55" s="195" t="e">
        <f>#REF!-M52</f>
        <v>#REF!</v>
      </c>
      <c r="N55" s="195" t="e">
        <f>#REF!-N52</f>
        <v>#REF!</v>
      </c>
      <c r="O55" s="195" t="e">
        <f>#REF!-O52</f>
        <v>#REF!</v>
      </c>
      <c r="P55" s="195" t="e">
        <f>#REF!-P52</f>
        <v>#REF!</v>
      </c>
      <c r="Q55" s="195" t="e">
        <f>#REF!-Q52</f>
        <v>#REF!</v>
      </c>
      <c r="R55" s="195" t="e">
        <f>#REF!-R52</f>
        <v>#REF!</v>
      </c>
      <c r="S55" s="290"/>
      <c r="W55" s="293"/>
    </row>
    <row r="56" spans="2:23" x14ac:dyDescent="0.3">
      <c r="B56" s="291" t="s">
        <v>328</v>
      </c>
      <c r="C56" s="291"/>
      <c r="G56" s="195">
        <f>G37-G53</f>
        <v>202900</v>
      </c>
      <c r="H56" s="195">
        <f t="shared" ref="H56:R56" si="21">H37-H53</f>
        <v>179700</v>
      </c>
      <c r="I56" s="195">
        <f t="shared" si="21"/>
        <v>126500</v>
      </c>
      <c r="J56" s="195">
        <f t="shared" si="21"/>
        <v>26100</v>
      </c>
      <c r="K56" s="195">
        <f t="shared" si="21"/>
        <v>-29300</v>
      </c>
      <c r="L56" s="195">
        <f t="shared" si="21"/>
        <v>-72000</v>
      </c>
      <c r="M56" s="195">
        <f t="shared" si="21"/>
        <v>-134700</v>
      </c>
      <c r="N56" s="195">
        <f t="shared" si="21"/>
        <v>-207400</v>
      </c>
      <c r="O56" s="195">
        <f t="shared" si="21"/>
        <v>-277600</v>
      </c>
      <c r="P56" s="195">
        <f t="shared" si="21"/>
        <v>-375300</v>
      </c>
      <c r="Q56" s="195">
        <f t="shared" si="21"/>
        <v>-450800</v>
      </c>
      <c r="R56" s="195">
        <f t="shared" si="21"/>
        <v>-498800</v>
      </c>
      <c r="S56" s="290"/>
    </row>
    <row r="57" spans="2:23" x14ac:dyDescent="0.3">
      <c r="B57" s="189"/>
      <c r="C57" s="189"/>
      <c r="F57" s="291"/>
      <c r="G57" s="290"/>
      <c r="H57" s="290"/>
      <c r="I57" s="290"/>
      <c r="J57" s="290"/>
      <c r="K57" s="290"/>
      <c r="L57" s="290"/>
      <c r="M57" s="290"/>
      <c r="N57" s="290"/>
      <c r="O57" s="290"/>
      <c r="P57" s="290"/>
      <c r="Q57" s="290"/>
      <c r="R57" s="290"/>
      <c r="S57" s="290"/>
    </row>
    <row r="58" spans="2:23" x14ac:dyDescent="0.3">
      <c r="B58" s="189"/>
      <c r="C58" s="189"/>
      <c r="F58" s="291"/>
      <c r="G58" s="290"/>
      <c r="I58" s="297"/>
      <c r="J58" s="297"/>
      <c r="K58" s="297"/>
      <c r="L58" s="290"/>
      <c r="M58" s="290"/>
      <c r="N58" s="290"/>
      <c r="O58" s="290"/>
      <c r="P58" s="290"/>
      <c r="Q58" s="290"/>
      <c r="R58" s="290"/>
      <c r="S58" s="290"/>
    </row>
    <row r="59" spans="2:23" x14ac:dyDescent="0.3">
      <c r="B59" s="189"/>
      <c r="C59" s="189"/>
      <c r="F59" s="291"/>
      <c r="G59" s="290"/>
      <c r="I59" s="297"/>
      <c r="J59" s="297"/>
      <c r="K59" s="297"/>
      <c r="L59" s="290"/>
      <c r="M59" s="290"/>
      <c r="N59" s="290"/>
      <c r="O59" s="290"/>
      <c r="P59" s="290"/>
      <c r="Q59" s="290"/>
      <c r="R59" s="290"/>
      <c r="S59" s="290"/>
    </row>
    <row r="60" spans="2:23" x14ac:dyDescent="0.3">
      <c r="B60" s="189"/>
      <c r="C60" s="189"/>
      <c r="F60" s="291"/>
      <c r="G60" s="290"/>
      <c r="I60" s="297"/>
      <c r="J60" s="297"/>
      <c r="K60" s="297"/>
      <c r="L60" s="290"/>
      <c r="M60" s="290"/>
      <c r="N60" s="290"/>
      <c r="O60" s="290"/>
      <c r="P60" s="290"/>
      <c r="Q60" s="290"/>
      <c r="R60" s="290"/>
      <c r="S60" s="290"/>
    </row>
    <row r="61" spans="2:23" x14ac:dyDescent="0.3">
      <c r="B61" s="189"/>
      <c r="C61" s="189"/>
      <c r="F61" s="291"/>
      <c r="G61" s="290"/>
      <c r="I61" s="290"/>
      <c r="J61" s="290"/>
      <c r="K61" s="290"/>
      <c r="L61" s="290"/>
      <c r="M61" s="290"/>
      <c r="N61" s="290"/>
      <c r="O61" s="290"/>
      <c r="P61" s="290"/>
      <c r="Q61" s="290"/>
      <c r="R61" s="290"/>
      <c r="S61" s="290"/>
    </row>
    <row r="62" spans="2:23" x14ac:dyDescent="0.3">
      <c r="B62" s="189"/>
      <c r="C62" s="189"/>
      <c r="F62" s="291"/>
      <c r="G62" s="290"/>
      <c r="H62" s="290"/>
      <c r="I62" s="290"/>
      <c r="J62" s="290"/>
      <c r="K62" s="290"/>
      <c r="L62" s="290"/>
      <c r="M62" s="290"/>
      <c r="N62" s="290"/>
      <c r="O62" s="290"/>
      <c r="P62" s="290"/>
      <c r="Q62" s="290"/>
      <c r="R62" s="290"/>
      <c r="S62" s="290"/>
    </row>
    <row r="63" spans="2:23" x14ac:dyDescent="0.3">
      <c r="B63" s="189"/>
      <c r="C63" s="189"/>
      <c r="F63" s="291"/>
      <c r="G63" s="290"/>
      <c r="H63" s="290"/>
      <c r="I63" s="290"/>
      <c r="J63" s="290"/>
      <c r="K63" s="290"/>
      <c r="L63" s="290"/>
      <c r="M63" s="290"/>
      <c r="N63" s="290"/>
      <c r="O63" s="290"/>
      <c r="P63" s="290"/>
      <c r="Q63" s="290"/>
      <c r="R63" s="290"/>
      <c r="S63" s="290"/>
    </row>
    <row r="64" spans="2:23" x14ac:dyDescent="0.3">
      <c r="B64" s="189"/>
      <c r="C64" s="189"/>
      <c r="F64" s="291"/>
      <c r="G64" s="290"/>
      <c r="H64" s="290"/>
      <c r="I64" s="290"/>
      <c r="J64" s="290"/>
      <c r="K64" s="290"/>
      <c r="L64" s="290"/>
      <c r="M64" s="290"/>
      <c r="N64" s="290"/>
      <c r="O64" s="290"/>
      <c r="P64" s="290"/>
      <c r="Q64" s="290"/>
      <c r="R64" s="290"/>
      <c r="S64" s="297"/>
    </row>
    <row r="65" spans="2:23" x14ac:dyDescent="0.3">
      <c r="B65" s="189"/>
      <c r="C65" s="189"/>
      <c r="F65" s="291"/>
      <c r="G65" s="298"/>
      <c r="H65" s="195"/>
      <c r="I65" s="195"/>
      <c r="J65" s="195"/>
      <c r="K65" s="195"/>
      <c r="L65" s="195"/>
      <c r="M65" s="195"/>
      <c r="N65" s="195"/>
      <c r="O65" s="195"/>
      <c r="P65" s="195"/>
      <c r="Q65" s="195"/>
      <c r="R65" s="195"/>
      <c r="S65" s="290"/>
    </row>
    <row r="66" spans="2:23" x14ac:dyDescent="0.3">
      <c r="B66" s="189"/>
      <c r="C66" s="189"/>
      <c r="G66" s="290"/>
      <c r="H66" s="290"/>
      <c r="I66" s="290"/>
      <c r="J66" s="290"/>
      <c r="K66" s="297"/>
      <c r="L66" s="290"/>
      <c r="M66" s="290"/>
      <c r="N66" s="290"/>
      <c r="O66" s="290"/>
      <c r="P66" s="290"/>
      <c r="Q66" s="290"/>
      <c r="R66" s="290"/>
      <c r="S66" s="290"/>
    </row>
    <row r="67" spans="2:23" x14ac:dyDescent="0.3">
      <c r="I67" s="290"/>
      <c r="J67" s="290"/>
    </row>
    <row r="68" spans="2:23" x14ac:dyDescent="0.3">
      <c r="B68" s="189"/>
      <c r="C68" s="189"/>
      <c r="G68" s="298"/>
      <c r="H68" s="298"/>
      <c r="I68" s="298"/>
      <c r="J68" s="298"/>
      <c r="K68" s="298"/>
      <c r="L68" s="298"/>
      <c r="M68" s="298"/>
      <c r="N68" s="298"/>
      <c r="O68" s="298"/>
      <c r="P68" s="298"/>
      <c r="Q68" s="298"/>
      <c r="R68" s="298"/>
      <c r="S68" s="299"/>
      <c r="W68" s="300"/>
    </row>
    <row r="69" spans="2:23" x14ac:dyDescent="0.3">
      <c r="B69" s="189"/>
      <c r="C69" s="189"/>
      <c r="G69" s="298"/>
      <c r="H69" s="195"/>
      <c r="I69" s="195"/>
      <c r="J69" s="195"/>
      <c r="K69" s="195"/>
      <c r="L69" s="195"/>
      <c r="M69" s="195"/>
      <c r="N69" s="195"/>
      <c r="O69" s="195"/>
      <c r="P69" s="195"/>
      <c r="Q69" s="195"/>
      <c r="R69" s="195"/>
    </row>
    <row r="70" spans="2:23" x14ac:dyDescent="0.3">
      <c r="I70" s="195"/>
      <c r="J70" s="195"/>
      <c r="K70" s="195"/>
    </row>
    <row r="71" spans="2:23" x14ac:dyDescent="0.3">
      <c r="B71" s="291"/>
      <c r="C71" s="291"/>
      <c r="G71" s="195"/>
      <c r="H71" s="195"/>
      <c r="I71" s="195"/>
      <c r="J71" s="195"/>
      <c r="K71" s="195"/>
      <c r="L71" s="195"/>
      <c r="M71" s="195"/>
      <c r="N71" s="195"/>
      <c r="O71" s="195"/>
      <c r="P71" s="195"/>
      <c r="Q71" s="195"/>
      <c r="R71" s="195"/>
    </row>
    <row r="72" spans="2:23" x14ac:dyDescent="0.3">
      <c r="B72" s="291"/>
      <c r="C72" s="291"/>
      <c r="G72" s="298"/>
      <c r="H72" s="195"/>
      <c r="I72" s="195"/>
      <c r="J72" s="195"/>
      <c r="K72" s="297"/>
      <c r="L72" s="195"/>
      <c r="M72" s="195"/>
      <c r="N72" s="195"/>
      <c r="O72" s="195"/>
      <c r="P72" s="195"/>
      <c r="Q72" s="195"/>
      <c r="R72" s="195"/>
    </row>
    <row r="74" spans="2:23" x14ac:dyDescent="0.3">
      <c r="K74" s="301"/>
    </row>
    <row r="75" spans="2:23" x14ac:dyDescent="0.3">
      <c r="B75" s="192"/>
      <c r="C75" s="192"/>
      <c r="D75" s="193"/>
      <c r="E75" s="193"/>
      <c r="G75" s="302"/>
      <c r="H75" s="302"/>
      <c r="I75" s="302"/>
      <c r="J75" s="302"/>
      <c r="K75" s="303"/>
      <c r="L75" s="302"/>
      <c r="M75" s="302"/>
      <c r="N75" s="302"/>
      <c r="O75" s="302"/>
      <c r="P75" s="302"/>
      <c r="Q75" s="302"/>
      <c r="R75" s="302"/>
    </row>
    <row r="76" spans="2:23" x14ac:dyDescent="0.3">
      <c r="B76" s="279"/>
      <c r="C76" s="279"/>
      <c r="D76" s="280"/>
      <c r="E76" s="280"/>
    </row>
    <row r="77" spans="2:23" x14ac:dyDescent="0.3">
      <c r="B77" s="523"/>
      <c r="C77" s="523"/>
      <c r="D77" s="523"/>
      <c r="E77" s="523"/>
      <c r="F77" s="524"/>
      <c r="G77" s="524"/>
      <c r="H77" s="524"/>
      <c r="I77" s="524"/>
      <c r="J77" s="524"/>
      <c r="K77" s="524"/>
      <c r="L77" s="524"/>
      <c r="M77" s="524"/>
      <c r="N77" s="524"/>
      <c r="O77" s="524"/>
      <c r="P77" s="524"/>
      <c r="Q77" s="524"/>
    </row>
    <row r="78" spans="2:23" x14ac:dyDescent="0.3">
      <c r="B78" s="523"/>
      <c r="C78" s="523"/>
      <c r="D78" s="523"/>
      <c r="E78" s="523"/>
      <c r="F78" s="524"/>
      <c r="G78" s="524"/>
      <c r="H78" s="524"/>
      <c r="I78" s="524"/>
      <c r="J78" s="524"/>
      <c r="K78" s="524"/>
      <c r="L78" s="524"/>
      <c r="M78" s="524"/>
      <c r="N78" s="524"/>
      <c r="O78" s="524"/>
      <c r="P78" s="524"/>
      <c r="Q78" s="524"/>
    </row>
  </sheetData>
  <mergeCells count="17">
    <mergeCell ref="B78:Q78"/>
    <mergeCell ref="W3:W4"/>
    <mergeCell ref="G41:I41"/>
    <mergeCell ref="J41:L41"/>
    <mergeCell ref="M41:O41"/>
    <mergeCell ref="P41:R41"/>
    <mergeCell ref="B77:Q77"/>
    <mergeCell ref="B1:U1"/>
    <mergeCell ref="B3:B4"/>
    <mergeCell ref="C3:C4"/>
    <mergeCell ref="D3:D4"/>
    <mergeCell ref="E3:E4"/>
    <mergeCell ref="F3:F4"/>
    <mergeCell ref="G3:R3"/>
    <mergeCell ref="S3:S4"/>
    <mergeCell ref="T3:T4"/>
    <mergeCell ref="U3:U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AA20-95C6-4288-ABD8-4396276AD5C7}">
  <sheetPr>
    <tabColor rgb="FFFFC000"/>
  </sheetPr>
  <dimension ref="B1:O32"/>
  <sheetViews>
    <sheetView showGridLines="0" zoomScale="55" zoomScaleNormal="55" workbookViewId="0">
      <pane xSplit="11" ySplit="5" topLeftCell="N14" activePane="bottomRight" state="frozen"/>
      <selection pane="topRight" activeCell="M1" sqref="M1"/>
      <selection pane="bottomLeft" activeCell="A6" sqref="A6"/>
      <selection pane="bottomRight" activeCell="O7" sqref="O7:O31"/>
    </sheetView>
  </sheetViews>
  <sheetFormatPr defaultColWidth="8.6640625" defaultRowHeight="14.4" x14ac:dyDescent="0.3"/>
  <cols>
    <col min="1" max="1" width="2.44140625" style="443" customWidth="1"/>
    <col min="2" max="2" width="8.6640625" style="443"/>
    <col min="3" max="3" width="52.44140625" style="443" bestFit="1" customWidth="1"/>
    <col min="4" max="8" width="35.6640625" style="443" customWidth="1"/>
    <col min="9" max="9" width="1.6640625" style="443" customWidth="1"/>
    <col min="10" max="11" width="7.6640625" style="443" customWidth="1"/>
    <col min="12" max="12" width="1.6640625" style="443" customWidth="1"/>
    <col min="13" max="14" width="7.6640625" style="443" customWidth="1"/>
    <col min="15" max="15" width="99.109375" style="408" bestFit="1" customWidth="1"/>
    <col min="16" max="16384" width="8.6640625" style="443"/>
  </cols>
  <sheetData>
    <row r="1" spans="2:15" ht="39" customHeight="1" x14ac:dyDescent="0.3">
      <c r="C1" s="444" t="s">
        <v>602</v>
      </c>
      <c r="D1" s="445"/>
      <c r="E1" s="408"/>
      <c r="F1" s="408"/>
    </row>
    <row r="2" spans="2:15" ht="18.45" customHeight="1" x14ac:dyDescent="0.4">
      <c r="B2" s="540" t="s">
        <v>64</v>
      </c>
      <c r="C2" s="540"/>
      <c r="D2" s="446">
        <f>J32</f>
        <v>66.199999999999989</v>
      </c>
      <c r="E2" s="447"/>
    </row>
    <row r="3" spans="2:15" ht="15" thickBot="1" x14ac:dyDescent="0.35">
      <c r="J3" s="541" t="s">
        <v>603</v>
      </c>
      <c r="K3" s="542"/>
      <c r="M3" s="543" t="s">
        <v>224</v>
      </c>
      <c r="N3" s="542"/>
    </row>
    <row r="4" spans="2:15" ht="18" x14ac:dyDescent="0.3">
      <c r="B4" s="544" t="s">
        <v>63</v>
      </c>
      <c r="C4" s="546" t="s">
        <v>65</v>
      </c>
      <c r="D4" s="548" t="s">
        <v>66</v>
      </c>
      <c r="E4" s="548"/>
      <c r="F4" s="548"/>
      <c r="G4" s="548"/>
      <c r="H4" s="549"/>
      <c r="J4" s="550" t="s">
        <v>67</v>
      </c>
      <c r="K4" s="550" t="s">
        <v>68</v>
      </c>
      <c r="M4" s="550" t="s">
        <v>67</v>
      </c>
      <c r="N4" s="550" t="s">
        <v>68</v>
      </c>
      <c r="O4" s="534" t="s">
        <v>69</v>
      </c>
    </row>
    <row r="5" spans="2:15" ht="18" x14ac:dyDescent="0.3">
      <c r="B5" s="545"/>
      <c r="C5" s="547"/>
      <c r="D5" s="412">
        <v>1</v>
      </c>
      <c r="E5" s="413">
        <v>2</v>
      </c>
      <c r="F5" s="413">
        <v>3</v>
      </c>
      <c r="G5" s="413">
        <v>4</v>
      </c>
      <c r="H5" s="414">
        <v>5</v>
      </c>
      <c r="J5" s="551"/>
      <c r="K5" s="551"/>
      <c r="M5" s="551"/>
      <c r="N5" s="551"/>
      <c r="O5" s="535"/>
    </row>
    <row r="6" spans="2:15" ht="18" x14ac:dyDescent="0.3">
      <c r="B6" s="415">
        <v>1</v>
      </c>
      <c r="C6" s="536" t="s">
        <v>70</v>
      </c>
      <c r="D6" s="536"/>
      <c r="E6" s="536"/>
      <c r="F6" s="536"/>
      <c r="G6" s="536"/>
      <c r="H6" s="537"/>
      <c r="J6" s="448"/>
      <c r="K6" s="417">
        <f>SUM(K7:K9)</f>
        <v>18</v>
      </c>
      <c r="M6" s="448"/>
      <c r="N6" s="417">
        <f>SUM(N7:N9)</f>
        <v>18</v>
      </c>
      <c r="O6" s="449"/>
    </row>
    <row r="7" spans="2:15" ht="28.8" x14ac:dyDescent="0.3">
      <c r="B7" s="450" t="s">
        <v>71</v>
      </c>
      <c r="C7" s="451" t="s">
        <v>72</v>
      </c>
      <c r="D7" s="452" t="s">
        <v>73</v>
      </c>
      <c r="E7" s="453" t="s">
        <v>74</v>
      </c>
      <c r="F7" s="454" t="s">
        <v>75</v>
      </c>
      <c r="G7" s="453" t="s">
        <v>76</v>
      </c>
      <c r="H7" s="455" t="s">
        <v>77</v>
      </c>
      <c r="J7" s="425">
        <v>5</v>
      </c>
      <c r="K7" s="426">
        <f>J7/5*10</f>
        <v>10</v>
      </c>
      <c r="M7" s="425">
        <v>5</v>
      </c>
      <c r="N7" s="426">
        <f>M7/5*10</f>
        <v>10</v>
      </c>
      <c r="O7" s="456"/>
    </row>
    <row r="8" spans="2:15" ht="28.8" x14ac:dyDescent="0.3">
      <c r="B8" s="450" t="s">
        <v>78</v>
      </c>
      <c r="C8" s="453" t="s">
        <v>79</v>
      </c>
      <c r="D8" s="457" t="s">
        <v>80</v>
      </c>
      <c r="E8" s="453" t="s">
        <v>81</v>
      </c>
      <c r="F8" s="454" t="s">
        <v>82</v>
      </c>
      <c r="G8" s="453" t="s">
        <v>83</v>
      </c>
      <c r="H8" s="458" t="s">
        <v>84</v>
      </c>
      <c r="J8" s="425">
        <v>1</v>
      </c>
      <c r="K8" s="426">
        <f t="shared" ref="K8:K9" si="0">J8/5*10</f>
        <v>2</v>
      </c>
      <c r="M8" s="425">
        <v>1</v>
      </c>
      <c r="N8" s="426">
        <f t="shared" ref="N8:N9" si="1">M8/5*10</f>
        <v>2</v>
      </c>
      <c r="O8" s="456" t="s">
        <v>514</v>
      </c>
    </row>
    <row r="9" spans="2:15" ht="28.8" x14ac:dyDescent="0.3">
      <c r="B9" s="450" t="s">
        <v>85</v>
      </c>
      <c r="C9" s="451" t="s">
        <v>86</v>
      </c>
      <c r="D9" s="457" t="s">
        <v>80</v>
      </c>
      <c r="E9" s="453" t="s">
        <v>87</v>
      </c>
      <c r="F9" s="454" t="s">
        <v>88</v>
      </c>
      <c r="G9" s="453" t="s">
        <v>83</v>
      </c>
      <c r="H9" s="458" t="s">
        <v>89</v>
      </c>
      <c r="J9" s="425">
        <v>3</v>
      </c>
      <c r="K9" s="426">
        <f t="shared" si="0"/>
        <v>6</v>
      </c>
      <c r="M9" s="425">
        <v>3</v>
      </c>
      <c r="N9" s="426">
        <f t="shared" si="1"/>
        <v>6</v>
      </c>
      <c r="O9" s="456" t="s">
        <v>515</v>
      </c>
    </row>
    <row r="10" spans="2:15" ht="18" x14ac:dyDescent="0.3">
      <c r="B10" s="430">
        <v>2</v>
      </c>
      <c r="C10" s="538" t="s">
        <v>90</v>
      </c>
      <c r="D10" s="538"/>
      <c r="E10" s="538"/>
      <c r="F10" s="538"/>
      <c r="G10" s="538"/>
      <c r="H10" s="539"/>
      <c r="J10" s="431"/>
      <c r="K10" s="417">
        <f>SUM(K11:K14)</f>
        <v>19.8</v>
      </c>
      <c r="M10" s="431"/>
      <c r="N10" s="417">
        <f>SUM(N11:N14)</f>
        <v>23.4</v>
      </c>
      <c r="O10" s="449"/>
    </row>
    <row r="11" spans="2:15" ht="43.2" x14ac:dyDescent="0.3">
      <c r="B11" s="459" t="s">
        <v>91</v>
      </c>
      <c r="C11" s="453" t="s">
        <v>92</v>
      </c>
      <c r="D11" s="454" t="s">
        <v>93</v>
      </c>
      <c r="E11" s="453" t="s">
        <v>94</v>
      </c>
      <c r="F11" s="454" t="s">
        <v>95</v>
      </c>
      <c r="G11" s="453" t="s">
        <v>96</v>
      </c>
      <c r="H11" s="455" t="s">
        <v>97</v>
      </c>
      <c r="J11" s="425">
        <v>3</v>
      </c>
      <c r="K11" s="426">
        <f>J11/5*8</f>
        <v>4.8</v>
      </c>
      <c r="M11" s="425">
        <v>4</v>
      </c>
      <c r="N11" s="426">
        <f>M11/5*8</f>
        <v>6.4</v>
      </c>
      <c r="O11" s="456" t="s">
        <v>604</v>
      </c>
    </row>
    <row r="12" spans="2:15" ht="28.8" x14ac:dyDescent="0.3">
      <c r="B12" s="450" t="s">
        <v>98</v>
      </c>
      <c r="C12" s="453" t="s">
        <v>99</v>
      </c>
      <c r="D12" s="460" t="s">
        <v>100</v>
      </c>
      <c r="E12" s="453" t="s">
        <v>101</v>
      </c>
      <c r="F12" s="452" t="s">
        <v>102</v>
      </c>
      <c r="G12" s="453" t="s">
        <v>103</v>
      </c>
      <c r="H12" s="458" t="s">
        <v>84</v>
      </c>
      <c r="J12" s="425">
        <v>5</v>
      </c>
      <c r="K12" s="426">
        <f>J12/5*7</f>
        <v>7</v>
      </c>
      <c r="M12" s="425">
        <v>5</v>
      </c>
      <c r="N12" s="426">
        <f>M12/5*7</f>
        <v>7</v>
      </c>
      <c r="O12" s="456" t="s">
        <v>516</v>
      </c>
    </row>
    <row r="13" spans="2:15" ht="28.8" x14ac:dyDescent="0.3">
      <c r="B13" s="450" t="s">
        <v>104</v>
      </c>
      <c r="C13" s="453" t="s">
        <v>105</v>
      </c>
      <c r="D13" s="460" t="s">
        <v>106</v>
      </c>
      <c r="E13" s="453" t="s">
        <v>107</v>
      </c>
      <c r="F13" s="452" t="s">
        <v>108</v>
      </c>
      <c r="G13" s="453" t="s">
        <v>109</v>
      </c>
      <c r="H13" s="455" t="s">
        <v>110</v>
      </c>
      <c r="J13" s="425">
        <v>4</v>
      </c>
      <c r="K13" s="426">
        <f>J13/5*5</f>
        <v>4</v>
      </c>
      <c r="M13" s="425">
        <v>5</v>
      </c>
      <c r="N13" s="426">
        <f>M13/5*5</f>
        <v>5</v>
      </c>
      <c r="O13" s="456" t="s">
        <v>517</v>
      </c>
    </row>
    <row r="14" spans="2:15" ht="28.8" x14ac:dyDescent="0.3">
      <c r="B14" s="450" t="s">
        <v>111</v>
      </c>
      <c r="C14" s="453" t="s">
        <v>112</v>
      </c>
      <c r="D14" s="454" t="s">
        <v>113</v>
      </c>
      <c r="E14" s="453" t="s">
        <v>114</v>
      </c>
      <c r="F14" s="452" t="s">
        <v>115</v>
      </c>
      <c r="G14" s="453" t="s">
        <v>116</v>
      </c>
      <c r="H14" s="455" t="s">
        <v>117</v>
      </c>
      <c r="J14" s="425">
        <v>4</v>
      </c>
      <c r="K14" s="426">
        <f>J14/5*5</f>
        <v>4</v>
      </c>
      <c r="M14" s="425">
        <v>5</v>
      </c>
      <c r="N14" s="426">
        <f>M14/5*5</f>
        <v>5</v>
      </c>
      <c r="O14" s="456" t="s">
        <v>605</v>
      </c>
    </row>
    <row r="15" spans="2:15" ht="18" x14ac:dyDescent="0.3">
      <c r="B15" s="430">
        <v>3</v>
      </c>
      <c r="C15" s="538" t="s">
        <v>118</v>
      </c>
      <c r="D15" s="538"/>
      <c r="E15" s="538"/>
      <c r="F15" s="538"/>
      <c r="G15" s="538"/>
      <c r="H15" s="539"/>
      <c r="J15" s="431"/>
      <c r="K15" s="417">
        <f>SUM(K16:K21)</f>
        <v>14</v>
      </c>
      <c r="M15" s="431"/>
      <c r="N15" s="417">
        <f>SUM(N16:N21)</f>
        <v>14</v>
      </c>
      <c r="O15" s="449"/>
    </row>
    <row r="16" spans="2:15" ht="28.8" x14ac:dyDescent="0.3">
      <c r="B16" s="450" t="s">
        <v>119</v>
      </c>
      <c r="C16" s="451" t="s">
        <v>120</v>
      </c>
      <c r="D16" s="454" t="s">
        <v>121</v>
      </c>
      <c r="E16" s="461" t="s">
        <v>122</v>
      </c>
      <c r="F16" s="454" t="s">
        <v>123</v>
      </c>
      <c r="G16" s="453" t="s">
        <v>124</v>
      </c>
      <c r="H16" s="455" t="s">
        <v>125</v>
      </c>
      <c r="J16" s="425">
        <v>5</v>
      </c>
      <c r="K16" s="426">
        <f>J16/5*3</f>
        <v>3</v>
      </c>
      <c r="M16" s="425">
        <v>5</v>
      </c>
      <c r="N16" s="426">
        <f>M16/5*3</f>
        <v>3</v>
      </c>
      <c r="O16" s="427"/>
    </row>
    <row r="17" spans="2:15" ht="28.8" x14ac:dyDescent="0.3">
      <c r="B17" s="450" t="s">
        <v>126</v>
      </c>
      <c r="C17" s="451" t="s">
        <v>127</v>
      </c>
      <c r="D17" s="454" t="s">
        <v>128</v>
      </c>
      <c r="E17" s="453" t="s">
        <v>129</v>
      </c>
      <c r="F17" s="454" t="s">
        <v>130</v>
      </c>
      <c r="G17" s="453" t="s">
        <v>131</v>
      </c>
      <c r="H17" s="455" t="s">
        <v>132</v>
      </c>
      <c r="J17" s="425">
        <v>5</v>
      </c>
      <c r="K17" s="426">
        <f>J17/5*3</f>
        <v>3</v>
      </c>
      <c r="M17" s="425">
        <v>5</v>
      </c>
      <c r="N17" s="426">
        <f>M17/5*3</f>
        <v>3</v>
      </c>
      <c r="O17" s="427"/>
    </row>
    <row r="18" spans="2:15" ht="43.2" x14ac:dyDescent="0.3">
      <c r="B18" s="459" t="s">
        <v>133</v>
      </c>
      <c r="C18" s="451" t="s">
        <v>134</v>
      </c>
      <c r="D18" s="454" t="s">
        <v>135</v>
      </c>
      <c r="E18" s="453" t="s">
        <v>136</v>
      </c>
      <c r="F18" s="454" t="s">
        <v>137</v>
      </c>
      <c r="G18" s="453" t="s">
        <v>138</v>
      </c>
      <c r="H18" s="455" t="s">
        <v>139</v>
      </c>
      <c r="J18" s="425">
        <v>5</v>
      </c>
      <c r="K18" s="426">
        <f t="shared" ref="K18:K20" si="2">J18/5*2</f>
        <v>2</v>
      </c>
      <c r="M18" s="425">
        <v>5</v>
      </c>
      <c r="N18" s="426">
        <f t="shared" ref="N18:N20" si="3">M18/5*2</f>
        <v>2</v>
      </c>
      <c r="O18" s="427"/>
    </row>
    <row r="19" spans="2:15" ht="28.8" x14ac:dyDescent="0.3">
      <c r="B19" s="450" t="s">
        <v>140</v>
      </c>
      <c r="C19" s="451" t="s">
        <v>141</v>
      </c>
      <c r="D19" s="454" t="s">
        <v>142</v>
      </c>
      <c r="E19" s="453" t="s">
        <v>143</v>
      </c>
      <c r="F19" s="454" t="s">
        <v>144</v>
      </c>
      <c r="G19" s="453" t="s">
        <v>145</v>
      </c>
      <c r="H19" s="462" t="s">
        <v>146</v>
      </c>
      <c r="J19" s="425">
        <v>5</v>
      </c>
      <c r="K19" s="426">
        <f t="shared" si="2"/>
        <v>2</v>
      </c>
      <c r="M19" s="425">
        <v>5</v>
      </c>
      <c r="N19" s="426">
        <f t="shared" si="3"/>
        <v>2</v>
      </c>
      <c r="O19" s="427" t="s">
        <v>606</v>
      </c>
    </row>
    <row r="20" spans="2:15" ht="43.2" x14ac:dyDescent="0.3">
      <c r="B20" s="450" t="s">
        <v>147</v>
      </c>
      <c r="C20" s="463" t="s">
        <v>148</v>
      </c>
      <c r="D20" s="454" t="s">
        <v>225</v>
      </c>
      <c r="E20" s="453" t="s">
        <v>226</v>
      </c>
      <c r="F20" s="454" t="s">
        <v>227</v>
      </c>
      <c r="G20" s="453" t="s">
        <v>228</v>
      </c>
      <c r="H20" s="455" t="s">
        <v>229</v>
      </c>
      <c r="J20" s="425">
        <v>4</v>
      </c>
      <c r="K20" s="426">
        <f t="shared" si="2"/>
        <v>1.6</v>
      </c>
      <c r="M20" s="425">
        <v>4</v>
      </c>
      <c r="N20" s="426">
        <f t="shared" si="3"/>
        <v>1.6</v>
      </c>
      <c r="O20" s="427"/>
    </row>
    <row r="21" spans="2:15" ht="43.2" x14ac:dyDescent="0.3">
      <c r="B21" s="450" t="s">
        <v>154</v>
      </c>
      <c r="C21" s="463" t="s">
        <v>155</v>
      </c>
      <c r="D21" s="454" t="s">
        <v>230</v>
      </c>
      <c r="E21" s="453" t="s">
        <v>231</v>
      </c>
      <c r="F21" s="454" t="s">
        <v>232</v>
      </c>
      <c r="G21" s="453" t="s">
        <v>233</v>
      </c>
      <c r="H21" s="455" t="s">
        <v>234</v>
      </c>
      <c r="J21" s="425">
        <v>4</v>
      </c>
      <c r="K21" s="426">
        <f>J21/5*3</f>
        <v>2.4000000000000004</v>
      </c>
      <c r="M21" s="425">
        <v>4</v>
      </c>
      <c r="N21" s="426">
        <f>M21/5*3</f>
        <v>2.4000000000000004</v>
      </c>
      <c r="O21" s="427"/>
    </row>
    <row r="22" spans="2:15" ht="18" x14ac:dyDescent="0.3">
      <c r="B22" s="430">
        <v>4</v>
      </c>
      <c r="C22" s="538" t="s">
        <v>161</v>
      </c>
      <c r="D22" s="538"/>
      <c r="E22" s="538"/>
      <c r="F22" s="538"/>
      <c r="G22" s="538"/>
      <c r="H22" s="539"/>
      <c r="J22" s="431"/>
      <c r="K22" s="417">
        <f>SUM(K23:K27)</f>
        <v>5.4</v>
      </c>
      <c r="M22" s="431"/>
      <c r="N22" s="417">
        <f>SUM(N23:N27)</f>
        <v>10</v>
      </c>
      <c r="O22" s="449"/>
    </row>
    <row r="23" spans="2:15" ht="28.8" x14ac:dyDescent="0.3">
      <c r="B23" s="450" t="s">
        <v>162</v>
      </c>
      <c r="C23" s="464" t="s">
        <v>235</v>
      </c>
      <c r="D23" s="454" t="s">
        <v>236</v>
      </c>
      <c r="E23" s="453" t="s">
        <v>237</v>
      </c>
      <c r="F23" s="454" t="s">
        <v>238</v>
      </c>
      <c r="G23" s="453" t="s">
        <v>239</v>
      </c>
      <c r="H23" s="455" t="s">
        <v>240</v>
      </c>
      <c r="J23" s="425">
        <v>2</v>
      </c>
      <c r="K23" s="465">
        <f>J23/5*5</f>
        <v>2</v>
      </c>
      <c r="M23" s="425">
        <v>3</v>
      </c>
      <c r="N23" s="465">
        <f>M23/5*5</f>
        <v>3</v>
      </c>
      <c r="O23" s="456"/>
    </row>
    <row r="24" spans="2:15" ht="43.2" x14ac:dyDescent="0.3">
      <c r="B24" s="450">
        <v>4.2</v>
      </c>
      <c r="C24" s="451" t="s">
        <v>163</v>
      </c>
      <c r="D24" s="454" t="s">
        <v>164</v>
      </c>
      <c r="E24" s="453" t="s">
        <v>165</v>
      </c>
      <c r="F24" s="454" t="s">
        <v>166</v>
      </c>
      <c r="G24" s="453" t="s">
        <v>167</v>
      </c>
      <c r="H24" s="455" t="s">
        <v>168</v>
      </c>
      <c r="J24" s="425">
        <v>1</v>
      </c>
      <c r="K24" s="426">
        <f>J24/5*3</f>
        <v>0.60000000000000009</v>
      </c>
      <c r="M24" s="425">
        <v>4</v>
      </c>
      <c r="N24" s="426">
        <f>M24/5*3</f>
        <v>2.4000000000000004</v>
      </c>
      <c r="O24" s="456"/>
    </row>
    <row r="25" spans="2:15" ht="43.2" x14ac:dyDescent="0.3">
      <c r="B25" s="450">
        <v>4.3</v>
      </c>
      <c r="C25" s="451" t="s">
        <v>170</v>
      </c>
      <c r="D25" s="454" t="s">
        <v>171</v>
      </c>
      <c r="E25" s="453" t="s">
        <v>172</v>
      </c>
      <c r="F25" s="454" t="s">
        <v>172</v>
      </c>
      <c r="G25" s="453" t="s">
        <v>173</v>
      </c>
      <c r="H25" s="455" t="s">
        <v>174</v>
      </c>
      <c r="J25" s="425">
        <v>2</v>
      </c>
      <c r="K25" s="426">
        <f t="shared" ref="K25" si="4">J25/5*3</f>
        <v>1.2000000000000002</v>
      </c>
      <c r="M25" s="425">
        <v>3</v>
      </c>
      <c r="N25" s="426">
        <f t="shared" ref="N25" si="5">M25/5*3</f>
        <v>1.7999999999999998</v>
      </c>
      <c r="O25" s="456"/>
    </row>
    <row r="26" spans="2:15" ht="72" x14ac:dyDescent="0.3">
      <c r="B26" s="450">
        <v>4.4000000000000004</v>
      </c>
      <c r="C26" s="466" t="s">
        <v>241</v>
      </c>
      <c r="D26" s="454" t="s">
        <v>242</v>
      </c>
      <c r="E26" s="453" t="s">
        <v>243</v>
      </c>
      <c r="F26" s="454" t="s">
        <v>244</v>
      </c>
      <c r="G26" s="453" t="s">
        <v>245</v>
      </c>
      <c r="H26" s="455" t="s">
        <v>246</v>
      </c>
      <c r="J26" s="425">
        <v>2</v>
      </c>
      <c r="K26" s="426">
        <f>J26/5*2</f>
        <v>0.8</v>
      </c>
      <c r="M26" s="425">
        <v>4</v>
      </c>
      <c r="N26" s="426">
        <f>M26/5*2</f>
        <v>1.6</v>
      </c>
      <c r="O26" s="456" t="s">
        <v>518</v>
      </c>
    </row>
    <row r="27" spans="2:15" ht="57.6" x14ac:dyDescent="0.3">
      <c r="B27" s="459">
        <v>4.5</v>
      </c>
      <c r="C27" s="451" t="s">
        <v>178</v>
      </c>
      <c r="D27" s="454" t="s">
        <v>179</v>
      </c>
      <c r="E27" s="453" t="s">
        <v>180</v>
      </c>
      <c r="F27" s="454" t="s">
        <v>181</v>
      </c>
      <c r="G27" s="453" t="s">
        <v>182</v>
      </c>
      <c r="H27" s="455" t="s">
        <v>183</v>
      </c>
      <c r="J27" s="425">
        <v>2</v>
      </c>
      <c r="K27" s="426">
        <f>J27/5*2</f>
        <v>0.8</v>
      </c>
      <c r="M27" s="425">
        <v>3</v>
      </c>
      <c r="N27" s="426">
        <f>M27/5*2</f>
        <v>1.2</v>
      </c>
      <c r="O27" s="427" t="s">
        <v>607</v>
      </c>
    </row>
    <row r="28" spans="2:15" ht="18" x14ac:dyDescent="0.3">
      <c r="B28" s="430">
        <v>5</v>
      </c>
      <c r="C28" s="538" t="s">
        <v>184</v>
      </c>
      <c r="D28" s="538"/>
      <c r="E28" s="538"/>
      <c r="F28" s="538"/>
      <c r="G28" s="538"/>
      <c r="H28" s="539"/>
      <c r="J28" s="431"/>
      <c r="K28" s="417">
        <f>SUM(K29:K31)</f>
        <v>9</v>
      </c>
      <c r="M28" s="431"/>
      <c r="N28" s="417">
        <f>SUM(N29:N31)</f>
        <v>9</v>
      </c>
      <c r="O28" s="449"/>
    </row>
    <row r="29" spans="2:15" ht="57.6" x14ac:dyDescent="0.3">
      <c r="B29" s="450" t="s">
        <v>185</v>
      </c>
      <c r="C29" s="451" t="s">
        <v>186</v>
      </c>
      <c r="D29" s="454" t="s">
        <v>187</v>
      </c>
      <c r="E29" s="453" t="s">
        <v>188</v>
      </c>
      <c r="F29" s="454" t="s">
        <v>189</v>
      </c>
      <c r="G29" s="453" t="s">
        <v>190</v>
      </c>
      <c r="H29" s="455" t="s">
        <v>191</v>
      </c>
      <c r="J29" s="425">
        <v>2</v>
      </c>
      <c r="K29" s="434">
        <f>J29/5*5</f>
        <v>2</v>
      </c>
      <c r="M29" s="425">
        <v>2</v>
      </c>
      <c r="N29" s="434">
        <f>M29/5*5</f>
        <v>2</v>
      </c>
      <c r="O29" s="456"/>
    </row>
    <row r="30" spans="2:15" ht="57.6" x14ac:dyDescent="0.3">
      <c r="B30" s="450" t="s">
        <v>192</v>
      </c>
      <c r="C30" s="451" t="s">
        <v>193</v>
      </c>
      <c r="D30" s="454" t="s">
        <v>194</v>
      </c>
      <c r="E30" s="453" t="s">
        <v>195</v>
      </c>
      <c r="F30" s="454" t="s">
        <v>196</v>
      </c>
      <c r="G30" s="453" t="s">
        <v>197</v>
      </c>
      <c r="H30" s="455" t="s">
        <v>198</v>
      </c>
      <c r="J30" s="425">
        <v>3</v>
      </c>
      <c r="K30" s="434">
        <f>J30/5*5</f>
        <v>3</v>
      </c>
      <c r="M30" s="425">
        <v>3</v>
      </c>
      <c r="N30" s="434">
        <f>M30/5*5</f>
        <v>3</v>
      </c>
      <c r="O30" s="456"/>
    </row>
    <row r="31" spans="2:15" ht="29.4" thickBot="1" x14ac:dyDescent="0.35">
      <c r="B31" s="467" t="s">
        <v>199</v>
      </c>
      <c r="C31" s="468" t="s">
        <v>200</v>
      </c>
      <c r="D31" s="469" t="s">
        <v>201</v>
      </c>
      <c r="E31" s="470" t="s">
        <v>202</v>
      </c>
      <c r="F31" s="469" t="s">
        <v>203</v>
      </c>
      <c r="G31" s="470" t="s">
        <v>204</v>
      </c>
      <c r="H31" s="471" t="s">
        <v>205</v>
      </c>
      <c r="J31" s="425">
        <v>4</v>
      </c>
      <c r="K31" s="440">
        <f>J31/5*5</f>
        <v>4</v>
      </c>
      <c r="M31" s="425">
        <v>4</v>
      </c>
      <c r="N31" s="440">
        <f>M31/5*5</f>
        <v>4</v>
      </c>
      <c r="O31" s="472"/>
    </row>
    <row r="32" spans="2:15" ht="25.8" x14ac:dyDescent="0.5">
      <c r="H32" s="473" t="s">
        <v>206</v>
      </c>
      <c r="J32" s="532">
        <f>SUM(K6,K10,K15,K22,K28)</f>
        <v>66.199999999999989</v>
      </c>
      <c r="K32" s="533"/>
      <c r="M32" s="532">
        <f>SUM(N6,N10,N15,N22,N28)</f>
        <v>74.400000000000006</v>
      </c>
      <c r="N32" s="533"/>
    </row>
  </sheetData>
  <mergeCells count="18">
    <mergeCell ref="B2:C2"/>
    <mergeCell ref="J3:K3"/>
    <mergeCell ref="M3:N3"/>
    <mergeCell ref="B4:B5"/>
    <mergeCell ref="C4:C5"/>
    <mergeCell ref="D4:H4"/>
    <mergeCell ref="J4:J5"/>
    <mergeCell ref="K4:K5"/>
    <mergeCell ref="M4:M5"/>
    <mergeCell ref="N4:N5"/>
    <mergeCell ref="J32:K32"/>
    <mergeCell ref="M32:N32"/>
    <mergeCell ref="O4:O5"/>
    <mergeCell ref="C6:H6"/>
    <mergeCell ref="C10:H10"/>
    <mergeCell ref="C15:H15"/>
    <mergeCell ref="C22:H22"/>
    <mergeCell ref="C28:H28"/>
  </mergeCells>
  <dataValidations count="1">
    <dataValidation type="list" allowBlank="1" showInputMessage="1" showErrorMessage="1" sqref="J11:J14 J16:J21 J29:J31 J7:J9 J23:J27 M11:M14 M16:M21 M29:M31 M7:M9 M23:M27" xr:uid="{25FEABD8-D436-4F3F-B7CA-B4D3612014FE}">
      <formula1>$D$5:$H$5</formula1>
    </dataValidation>
  </dataValidation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47E8-7327-4DF6-86B8-26D77BCA7442}">
  <sheetPr>
    <tabColor theme="7"/>
  </sheetPr>
  <dimension ref="B1:M32"/>
  <sheetViews>
    <sheetView topLeftCell="A15" zoomScale="50" zoomScaleNormal="50" workbookViewId="0">
      <selection activeCell="M7" sqref="M7:M31"/>
    </sheetView>
  </sheetViews>
  <sheetFormatPr defaultColWidth="8.77734375" defaultRowHeight="14.4" x14ac:dyDescent="0.3"/>
  <cols>
    <col min="1" max="1" width="2.44140625" style="118" customWidth="1"/>
    <col min="2" max="2" width="8.77734375" style="118"/>
    <col min="3" max="3" width="36.6640625" style="118" bestFit="1" customWidth="1"/>
    <col min="4" max="8" width="35.6640625" style="118" customWidth="1"/>
    <col min="9" max="9" width="1.77734375" style="118" customWidth="1"/>
    <col min="10" max="11" width="7.77734375" style="118" customWidth="1"/>
    <col min="12" max="12" width="1.6640625" style="118" customWidth="1"/>
    <col min="13" max="13" width="62.6640625" style="103" customWidth="1"/>
    <col min="14" max="16384" width="8.77734375" style="118"/>
  </cols>
  <sheetData>
    <row r="1" spans="2:13" ht="39" customHeight="1" x14ac:dyDescent="0.3">
      <c r="C1" s="101" t="s">
        <v>332</v>
      </c>
      <c r="D1" s="119"/>
      <c r="E1" s="102"/>
      <c r="F1" s="102"/>
    </row>
    <row r="2" spans="2:13" ht="18.45" customHeight="1" x14ac:dyDescent="0.4">
      <c r="B2" s="558" t="s">
        <v>64</v>
      </c>
      <c r="C2" s="558"/>
      <c r="D2" s="120">
        <f>J32</f>
        <v>74.8</v>
      </c>
      <c r="E2" s="121"/>
      <c r="G2" s="142"/>
    </row>
    <row r="3" spans="2:13" ht="15" thickBot="1" x14ac:dyDescent="0.35">
      <c r="J3" s="559" t="s">
        <v>333</v>
      </c>
      <c r="K3" s="542"/>
    </row>
    <row r="4" spans="2:13" ht="18" x14ac:dyDescent="0.3">
      <c r="B4" s="560" t="s">
        <v>63</v>
      </c>
      <c r="C4" s="562" t="s">
        <v>65</v>
      </c>
      <c r="D4" s="564" t="s">
        <v>66</v>
      </c>
      <c r="E4" s="564"/>
      <c r="F4" s="564"/>
      <c r="G4" s="564"/>
      <c r="H4" s="565"/>
      <c r="J4" s="566" t="s">
        <v>67</v>
      </c>
      <c r="K4" s="566" t="s">
        <v>68</v>
      </c>
      <c r="M4" s="552" t="s">
        <v>69</v>
      </c>
    </row>
    <row r="5" spans="2:13" ht="18" x14ac:dyDescent="0.3">
      <c r="B5" s="561"/>
      <c r="C5" s="563"/>
      <c r="D5" s="104">
        <v>1</v>
      </c>
      <c r="E5" s="105">
        <v>2</v>
      </c>
      <c r="F5" s="105">
        <v>3</v>
      </c>
      <c r="G5" s="105">
        <v>4</v>
      </c>
      <c r="H5" s="106">
        <v>5</v>
      </c>
      <c r="J5" s="567"/>
      <c r="K5" s="567"/>
      <c r="M5" s="553"/>
    </row>
    <row r="6" spans="2:13" ht="18" x14ac:dyDescent="0.3">
      <c r="B6" s="107">
        <v>1</v>
      </c>
      <c r="C6" s="554" t="s">
        <v>70</v>
      </c>
      <c r="D6" s="554"/>
      <c r="E6" s="554"/>
      <c r="F6" s="554"/>
      <c r="G6" s="554"/>
      <c r="H6" s="555"/>
      <c r="J6" s="143"/>
      <c r="K6" s="108">
        <f>SUM(K7:K9)</f>
        <v>20</v>
      </c>
      <c r="M6" s="109"/>
    </row>
    <row r="7" spans="2:13" ht="28.8" x14ac:dyDescent="0.3">
      <c r="B7" s="122" t="s">
        <v>71</v>
      </c>
      <c r="C7" s="123" t="s">
        <v>72</v>
      </c>
      <c r="D7" s="124" t="s">
        <v>73</v>
      </c>
      <c r="E7" s="125" t="s">
        <v>74</v>
      </c>
      <c r="F7" s="126" t="s">
        <v>75</v>
      </c>
      <c r="G7" s="125" t="s">
        <v>76</v>
      </c>
      <c r="H7" s="127" t="s">
        <v>77</v>
      </c>
      <c r="J7" s="110">
        <v>5</v>
      </c>
      <c r="K7" s="111">
        <f>J7/5*10</f>
        <v>10</v>
      </c>
      <c r="M7" s="112" t="s">
        <v>247</v>
      </c>
    </row>
    <row r="8" spans="2:13" ht="28.8" x14ac:dyDescent="0.3">
      <c r="B8" s="122" t="s">
        <v>78</v>
      </c>
      <c r="C8" s="125" t="s">
        <v>79</v>
      </c>
      <c r="D8" s="128" t="s">
        <v>80</v>
      </c>
      <c r="E8" s="125" t="s">
        <v>81</v>
      </c>
      <c r="F8" s="126" t="s">
        <v>82</v>
      </c>
      <c r="G8" s="125" t="s">
        <v>83</v>
      </c>
      <c r="H8" s="129" t="s">
        <v>84</v>
      </c>
      <c r="J8" s="110">
        <v>3</v>
      </c>
      <c r="K8" s="111">
        <f t="shared" ref="K8:K9" si="0">J8/5*10</f>
        <v>6</v>
      </c>
      <c r="M8" s="112" t="s">
        <v>495</v>
      </c>
    </row>
    <row r="9" spans="2:13" ht="28.8" x14ac:dyDescent="0.3">
      <c r="B9" s="122" t="s">
        <v>85</v>
      </c>
      <c r="C9" s="123" t="s">
        <v>86</v>
      </c>
      <c r="D9" s="128" t="s">
        <v>80</v>
      </c>
      <c r="E9" s="125" t="s">
        <v>87</v>
      </c>
      <c r="F9" s="126" t="s">
        <v>88</v>
      </c>
      <c r="G9" s="125" t="s">
        <v>83</v>
      </c>
      <c r="H9" s="129" t="s">
        <v>89</v>
      </c>
      <c r="J9" s="110">
        <v>2</v>
      </c>
      <c r="K9" s="111">
        <f t="shared" si="0"/>
        <v>4</v>
      </c>
      <c r="M9" s="112" t="s">
        <v>248</v>
      </c>
    </row>
    <row r="10" spans="2:13" ht="18" x14ac:dyDescent="0.3">
      <c r="B10" s="113">
        <v>2</v>
      </c>
      <c r="C10" s="556" t="s">
        <v>90</v>
      </c>
      <c r="D10" s="556"/>
      <c r="E10" s="556"/>
      <c r="F10" s="556"/>
      <c r="G10" s="556"/>
      <c r="H10" s="557"/>
      <c r="J10" s="114"/>
      <c r="K10" s="108">
        <f>SUM(K11:K14)</f>
        <v>18.8</v>
      </c>
      <c r="M10" s="109"/>
    </row>
    <row r="11" spans="2:13" ht="43.2" x14ac:dyDescent="0.3">
      <c r="B11" s="122" t="s">
        <v>91</v>
      </c>
      <c r="C11" s="125" t="s">
        <v>92</v>
      </c>
      <c r="D11" s="126" t="s">
        <v>93</v>
      </c>
      <c r="E11" s="125" t="s">
        <v>94</v>
      </c>
      <c r="F11" s="126" t="s">
        <v>95</v>
      </c>
      <c r="G11" s="125" t="s">
        <v>96</v>
      </c>
      <c r="H11" s="127" t="s">
        <v>97</v>
      </c>
      <c r="J11" s="110">
        <v>3</v>
      </c>
      <c r="K11" s="111">
        <f>J11/5*8</f>
        <v>4.8</v>
      </c>
      <c r="M11" s="112" t="s">
        <v>249</v>
      </c>
    </row>
    <row r="12" spans="2:13" ht="28.8" x14ac:dyDescent="0.3">
      <c r="B12" s="122" t="s">
        <v>98</v>
      </c>
      <c r="C12" s="125" t="s">
        <v>99</v>
      </c>
      <c r="D12" s="130" t="s">
        <v>100</v>
      </c>
      <c r="E12" s="125" t="s">
        <v>101</v>
      </c>
      <c r="F12" s="124" t="s">
        <v>102</v>
      </c>
      <c r="G12" s="125" t="s">
        <v>103</v>
      </c>
      <c r="H12" s="129" t="s">
        <v>84</v>
      </c>
      <c r="J12" s="110">
        <v>5</v>
      </c>
      <c r="K12" s="111">
        <f>J12/5*7</f>
        <v>7</v>
      </c>
      <c r="M12" s="112"/>
    </row>
    <row r="13" spans="2:13" ht="28.8" x14ac:dyDescent="0.3">
      <c r="B13" s="122" t="s">
        <v>104</v>
      </c>
      <c r="C13" s="125" t="s">
        <v>105</v>
      </c>
      <c r="D13" s="130" t="s">
        <v>106</v>
      </c>
      <c r="E13" s="125" t="s">
        <v>107</v>
      </c>
      <c r="F13" s="124" t="s">
        <v>108</v>
      </c>
      <c r="G13" s="125" t="s">
        <v>109</v>
      </c>
      <c r="H13" s="127" t="s">
        <v>110</v>
      </c>
      <c r="J13" s="110">
        <v>2</v>
      </c>
      <c r="K13" s="111">
        <f>J13/5*5</f>
        <v>2</v>
      </c>
      <c r="M13" s="112" t="s">
        <v>250</v>
      </c>
    </row>
    <row r="14" spans="2:13" ht="28.8" x14ac:dyDescent="0.3">
      <c r="B14" s="122" t="s">
        <v>111</v>
      </c>
      <c r="C14" s="125" t="s">
        <v>112</v>
      </c>
      <c r="D14" s="126" t="s">
        <v>113</v>
      </c>
      <c r="E14" s="125" t="s">
        <v>114</v>
      </c>
      <c r="F14" s="124" t="s">
        <v>115</v>
      </c>
      <c r="G14" s="125" t="s">
        <v>116</v>
      </c>
      <c r="H14" s="127" t="s">
        <v>117</v>
      </c>
      <c r="J14" s="110">
        <v>5</v>
      </c>
      <c r="K14" s="111">
        <f>J14/5*5</f>
        <v>5</v>
      </c>
      <c r="M14" s="112"/>
    </row>
    <row r="15" spans="2:13" ht="18" x14ac:dyDescent="0.3">
      <c r="B15" s="113">
        <v>3</v>
      </c>
      <c r="C15" s="556" t="s">
        <v>118</v>
      </c>
      <c r="D15" s="556"/>
      <c r="E15" s="556"/>
      <c r="F15" s="556"/>
      <c r="G15" s="556"/>
      <c r="H15" s="557"/>
      <c r="J15" s="114"/>
      <c r="K15" s="108">
        <f>SUM(K16:K21)</f>
        <v>12</v>
      </c>
      <c r="M15" s="109"/>
    </row>
    <row r="16" spans="2:13" ht="28.8" x14ac:dyDescent="0.3">
      <c r="B16" s="122" t="s">
        <v>119</v>
      </c>
      <c r="C16" s="123" t="s">
        <v>120</v>
      </c>
      <c r="D16" s="126" t="s">
        <v>121</v>
      </c>
      <c r="E16" s="131" t="s">
        <v>122</v>
      </c>
      <c r="F16" s="126" t="s">
        <v>123</v>
      </c>
      <c r="G16" s="125" t="s">
        <v>124</v>
      </c>
      <c r="H16" s="127" t="s">
        <v>125</v>
      </c>
      <c r="J16" s="110">
        <v>4</v>
      </c>
      <c r="K16" s="111">
        <f>J16/5*3</f>
        <v>2.4000000000000004</v>
      </c>
      <c r="M16" s="112" t="s">
        <v>251</v>
      </c>
    </row>
    <row r="17" spans="2:13" ht="28.8" x14ac:dyDescent="0.3">
      <c r="B17" s="122" t="s">
        <v>126</v>
      </c>
      <c r="C17" s="123" t="s">
        <v>127</v>
      </c>
      <c r="D17" s="126" t="s">
        <v>128</v>
      </c>
      <c r="E17" s="125" t="s">
        <v>129</v>
      </c>
      <c r="F17" s="126" t="s">
        <v>130</v>
      </c>
      <c r="G17" s="125" t="s">
        <v>131</v>
      </c>
      <c r="H17" s="127" t="s">
        <v>132</v>
      </c>
      <c r="J17" s="110">
        <v>4</v>
      </c>
      <c r="K17" s="111">
        <f>J17/5*3</f>
        <v>2.4000000000000004</v>
      </c>
      <c r="M17" s="112"/>
    </row>
    <row r="18" spans="2:13" ht="43.2" x14ac:dyDescent="0.3">
      <c r="B18" s="122" t="s">
        <v>133</v>
      </c>
      <c r="C18" s="123" t="s">
        <v>134</v>
      </c>
      <c r="D18" s="126" t="s">
        <v>135</v>
      </c>
      <c r="E18" s="125" t="s">
        <v>136</v>
      </c>
      <c r="F18" s="126" t="s">
        <v>137</v>
      </c>
      <c r="G18" s="125" t="s">
        <v>138</v>
      </c>
      <c r="H18" s="127" t="s">
        <v>139</v>
      </c>
      <c r="J18" s="110">
        <v>4</v>
      </c>
      <c r="K18" s="111">
        <f t="shared" ref="K18:K20" si="1">J18/5*2</f>
        <v>1.6</v>
      </c>
      <c r="M18" s="112"/>
    </row>
    <row r="19" spans="2:13" ht="28.8" x14ac:dyDescent="0.3">
      <c r="B19" s="122" t="s">
        <v>140</v>
      </c>
      <c r="C19" s="123" t="s">
        <v>141</v>
      </c>
      <c r="D19" s="126" t="s">
        <v>142</v>
      </c>
      <c r="E19" s="125" t="s">
        <v>143</v>
      </c>
      <c r="F19" s="126" t="s">
        <v>144</v>
      </c>
      <c r="G19" s="125" t="s">
        <v>145</v>
      </c>
      <c r="H19" s="132" t="s">
        <v>146</v>
      </c>
      <c r="J19" s="110">
        <v>4</v>
      </c>
      <c r="K19" s="111">
        <f t="shared" si="1"/>
        <v>1.6</v>
      </c>
      <c r="M19" s="112"/>
    </row>
    <row r="20" spans="2:13" ht="43.2" x14ac:dyDescent="0.3">
      <c r="B20" s="122" t="s">
        <v>147</v>
      </c>
      <c r="C20" s="133" t="s">
        <v>148</v>
      </c>
      <c r="D20" s="126" t="s">
        <v>225</v>
      </c>
      <c r="E20" s="125" t="s">
        <v>226</v>
      </c>
      <c r="F20" s="126" t="s">
        <v>227</v>
      </c>
      <c r="G20" s="125" t="s">
        <v>228</v>
      </c>
      <c r="H20" s="127" t="s">
        <v>229</v>
      </c>
      <c r="J20" s="110">
        <v>4</v>
      </c>
      <c r="K20" s="111">
        <f t="shared" si="1"/>
        <v>1.6</v>
      </c>
      <c r="M20" s="112"/>
    </row>
    <row r="21" spans="2:13" ht="43.2" x14ac:dyDescent="0.3">
      <c r="B21" s="122" t="s">
        <v>154</v>
      </c>
      <c r="C21" s="133" t="s">
        <v>155</v>
      </c>
      <c r="D21" s="126" t="s">
        <v>230</v>
      </c>
      <c r="E21" s="125" t="s">
        <v>231</v>
      </c>
      <c r="F21" s="126" t="s">
        <v>232</v>
      </c>
      <c r="G21" s="125" t="s">
        <v>233</v>
      </c>
      <c r="H21" s="127" t="s">
        <v>234</v>
      </c>
      <c r="J21" s="110">
        <v>4</v>
      </c>
      <c r="K21" s="111">
        <f>J21/5*3</f>
        <v>2.4000000000000004</v>
      </c>
      <c r="M21" s="112"/>
    </row>
    <row r="22" spans="2:13" ht="18" x14ac:dyDescent="0.3">
      <c r="B22" s="113">
        <v>4</v>
      </c>
      <c r="C22" s="556" t="s">
        <v>161</v>
      </c>
      <c r="D22" s="556"/>
      <c r="E22" s="556"/>
      <c r="F22" s="556"/>
      <c r="G22" s="556"/>
      <c r="H22" s="557"/>
      <c r="J22" s="114"/>
      <c r="K22" s="108">
        <f>SUM(K23:K27)</f>
        <v>9</v>
      </c>
      <c r="M22" s="109"/>
    </row>
    <row r="23" spans="2:13" ht="28.8" x14ac:dyDescent="0.3">
      <c r="B23" s="122" t="s">
        <v>162</v>
      </c>
      <c r="C23" s="134" t="s">
        <v>235</v>
      </c>
      <c r="D23" s="126" t="s">
        <v>236</v>
      </c>
      <c r="E23" s="125" t="s">
        <v>237</v>
      </c>
      <c r="F23" s="126" t="s">
        <v>238</v>
      </c>
      <c r="G23" s="125" t="s">
        <v>239</v>
      </c>
      <c r="H23" s="127" t="s">
        <v>240</v>
      </c>
      <c r="J23" s="110">
        <v>3</v>
      </c>
      <c r="K23" s="144">
        <f>J23/5*5</f>
        <v>3</v>
      </c>
      <c r="M23" s="112" t="s">
        <v>523</v>
      </c>
    </row>
    <row r="24" spans="2:13" ht="43.2" x14ac:dyDescent="0.3">
      <c r="B24" s="122">
        <v>4.2</v>
      </c>
      <c r="C24" s="123" t="s">
        <v>163</v>
      </c>
      <c r="D24" s="126" t="s">
        <v>164</v>
      </c>
      <c r="E24" s="125" t="s">
        <v>165</v>
      </c>
      <c r="F24" s="126" t="s">
        <v>166</v>
      </c>
      <c r="G24" s="125" t="s">
        <v>167</v>
      </c>
      <c r="H24" s="127" t="s">
        <v>168</v>
      </c>
      <c r="J24" s="110">
        <v>3</v>
      </c>
      <c r="K24" s="111">
        <f>J24/5*3</f>
        <v>1.7999999999999998</v>
      </c>
      <c r="M24" s="112" t="s">
        <v>496</v>
      </c>
    </row>
    <row r="25" spans="2:13" ht="43.2" x14ac:dyDescent="0.3">
      <c r="B25" s="122">
        <v>4.3</v>
      </c>
      <c r="C25" s="123" t="s">
        <v>170</v>
      </c>
      <c r="D25" s="126" t="s">
        <v>171</v>
      </c>
      <c r="E25" s="125" t="s">
        <v>172</v>
      </c>
      <c r="F25" s="126" t="s">
        <v>172</v>
      </c>
      <c r="G25" s="125" t="s">
        <v>173</v>
      </c>
      <c r="H25" s="127" t="s">
        <v>174</v>
      </c>
      <c r="J25" s="110">
        <v>3</v>
      </c>
      <c r="K25" s="111">
        <f t="shared" ref="K25" si="2">J25/5*3</f>
        <v>1.7999999999999998</v>
      </c>
      <c r="M25" s="112" t="s">
        <v>497</v>
      </c>
    </row>
    <row r="26" spans="2:13" ht="72" x14ac:dyDescent="0.3">
      <c r="B26" s="122">
        <v>4.4000000000000004</v>
      </c>
      <c r="C26" s="135" t="s">
        <v>241</v>
      </c>
      <c r="D26" s="126" t="s">
        <v>242</v>
      </c>
      <c r="E26" s="125" t="s">
        <v>243</v>
      </c>
      <c r="F26" s="126" t="s">
        <v>244</v>
      </c>
      <c r="G26" s="125" t="s">
        <v>245</v>
      </c>
      <c r="H26" s="127" t="s">
        <v>246</v>
      </c>
      <c r="J26" s="110">
        <v>3</v>
      </c>
      <c r="K26" s="111">
        <f>J26/5*2</f>
        <v>1.2</v>
      </c>
      <c r="M26" s="307" t="s">
        <v>498</v>
      </c>
    </row>
    <row r="27" spans="2:13" ht="57.6" x14ac:dyDescent="0.3">
      <c r="B27" s="122">
        <v>4.5</v>
      </c>
      <c r="C27" s="123" t="s">
        <v>178</v>
      </c>
      <c r="D27" s="126" t="s">
        <v>179</v>
      </c>
      <c r="E27" s="125" t="s">
        <v>180</v>
      </c>
      <c r="F27" s="126" t="s">
        <v>181</v>
      </c>
      <c r="G27" s="125" t="s">
        <v>182</v>
      </c>
      <c r="H27" s="127" t="s">
        <v>183</v>
      </c>
      <c r="J27" s="110">
        <v>3</v>
      </c>
      <c r="K27" s="111">
        <f>J27/5*2</f>
        <v>1.2</v>
      </c>
      <c r="M27" s="112" t="s">
        <v>499</v>
      </c>
    </row>
    <row r="28" spans="2:13" ht="18" x14ac:dyDescent="0.3">
      <c r="B28" s="113">
        <v>5</v>
      </c>
      <c r="C28" s="556" t="s">
        <v>184</v>
      </c>
      <c r="D28" s="556"/>
      <c r="E28" s="556"/>
      <c r="F28" s="556"/>
      <c r="G28" s="556"/>
      <c r="H28" s="557"/>
      <c r="J28" s="114"/>
      <c r="K28" s="108">
        <f>SUM(K29:K31)</f>
        <v>15</v>
      </c>
      <c r="M28" s="109"/>
    </row>
    <row r="29" spans="2:13" ht="57.6" x14ac:dyDescent="0.3">
      <c r="B29" s="122" t="s">
        <v>185</v>
      </c>
      <c r="C29" s="123" t="s">
        <v>186</v>
      </c>
      <c r="D29" s="126" t="s">
        <v>187</v>
      </c>
      <c r="E29" s="125" t="s">
        <v>188</v>
      </c>
      <c r="F29" s="126" t="s">
        <v>189</v>
      </c>
      <c r="G29" s="125" t="s">
        <v>190</v>
      </c>
      <c r="H29" s="127" t="s">
        <v>191</v>
      </c>
      <c r="J29" s="110">
        <v>5</v>
      </c>
      <c r="K29" s="115">
        <f>J29/5*5</f>
        <v>5</v>
      </c>
      <c r="M29" s="112" t="s">
        <v>252</v>
      </c>
    </row>
    <row r="30" spans="2:13" ht="58.2" thickBot="1" x14ac:dyDescent="0.35">
      <c r="B30" s="122" t="s">
        <v>192</v>
      </c>
      <c r="C30" s="123" t="s">
        <v>193</v>
      </c>
      <c r="D30" s="126" t="s">
        <v>194</v>
      </c>
      <c r="E30" s="125" t="s">
        <v>195</v>
      </c>
      <c r="F30" s="126" t="s">
        <v>196</v>
      </c>
      <c r="G30" s="125" t="s">
        <v>197</v>
      </c>
      <c r="H30" s="127" t="s">
        <v>198</v>
      </c>
      <c r="J30" s="110">
        <v>5</v>
      </c>
      <c r="K30" s="115">
        <f>J30/5*5</f>
        <v>5</v>
      </c>
      <c r="M30" s="117" t="s">
        <v>253</v>
      </c>
    </row>
    <row r="31" spans="2:13" ht="29.4" thickBot="1" x14ac:dyDescent="0.35">
      <c r="B31" s="136" t="s">
        <v>199</v>
      </c>
      <c r="C31" s="137" t="s">
        <v>200</v>
      </c>
      <c r="D31" s="138" t="s">
        <v>201</v>
      </c>
      <c r="E31" s="139" t="s">
        <v>202</v>
      </c>
      <c r="F31" s="138" t="s">
        <v>203</v>
      </c>
      <c r="G31" s="139" t="s">
        <v>204</v>
      </c>
      <c r="H31" s="140" t="s">
        <v>205</v>
      </c>
      <c r="J31" s="110">
        <v>5</v>
      </c>
      <c r="K31" s="116">
        <f>J31/5*5</f>
        <v>5</v>
      </c>
      <c r="M31" s="117" t="s">
        <v>253</v>
      </c>
    </row>
    <row r="32" spans="2:13" ht="25.8" x14ac:dyDescent="0.5">
      <c r="H32" s="141" t="s">
        <v>206</v>
      </c>
      <c r="J32" s="532">
        <f>SUM(K6,K10,K15,K22,K28)</f>
        <v>74.8</v>
      </c>
      <c r="K32" s="533"/>
    </row>
  </sheetData>
  <mergeCells count="14">
    <mergeCell ref="B2:C2"/>
    <mergeCell ref="J3:K3"/>
    <mergeCell ref="B4:B5"/>
    <mergeCell ref="C4:C5"/>
    <mergeCell ref="D4:H4"/>
    <mergeCell ref="J4:J5"/>
    <mergeCell ref="K4:K5"/>
    <mergeCell ref="J32:K32"/>
    <mergeCell ref="M4:M5"/>
    <mergeCell ref="C6:H6"/>
    <mergeCell ref="C10:H10"/>
    <mergeCell ref="C15:H15"/>
    <mergeCell ref="C22:H22"/>
    <mergeCell ref="C28:H28"/>
  </mergeCells>
  <dataValidations count="1">
    <dataValidation type="list" allowBlank="1" showInputMessage="1" showErrorMessage="1" sqref="J11:J14 J16:J21 J29:J31 J7:J9 J23:J27" xr:uid="{B57D4BC0-2B29-4FB3-B4AF-A0398F13F197}">
      <formula1>$D$5:$H$5</formula1>
    </dataValidation>
  </dataValidation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4787-DCD1-4F1A-A650-D46A4CB9EB6F}">
  <sheetPr>
    <tabColor rgb="FFFFC000"/>
  </sheetPr>
  <dimension ref="B1:M32"/>
  <sheetViews>
    <sheetView zoomScale="60" zoomScaleNormal="60" workbookViewId="0">
      <pane xSplit="3" ySplit="6" topLeftCell="E7" activePane="bottomRight" state="frozen"/>
      <selection activeCell="F34" sqref="F34"/>
      <selection pane="topRight" activeCell="F34" sqref="F34"/>
      <selection pane="bottomLeft" activeCell="F34" sqref="F34"/>
      <selection pane="bottomRight" activeCell="M7" sqref="M7:M31"/>
    </sheetView>
  </sheetViews>
  <sheetFormatPr defaultColWidth="8.77734375" defaultRowHeight="14.4" x14ac:dyDescent="0.3"/>
  <cols>
    <col min="1" max="1" width="2.44140625" style="316" customWidth="1"/>
    <col min="2" max="2" width="8.77734375" style="316"/>
    <col min="3" max="3" width="36.6640625" style="316" bestFit="1" customWidth="1"/>
    <col min="4" max="8" width="35.6640625" style="316" customWidth="1"/>
    <col min="9" max="9" width="1.77734375" style="316" customWidth="1"/>
    <col min="10" max="11" width="7.77734375" style="316" customWidth="1"/>
    <col min="12" max="12" width="1.6640625" style="316" customWidth="1"/>
    <col min="13" max="13" width="62.6640625" style="316" customWidth="1"/>
    <col min="14" max="16384" width="8.77734375" style="316"/>
  </cols>
  <sheetData>
    <row r="1" spans="2:13" ht="39" customHeight="1" x14ac:dyDescent="0.3">
      <c r="C1" s="317" t="s">
        <v>525</v>
      </c>
      <c r="D1" s="318"/>
      <c r="E1" s="319"/>
      <c r="F1" s="319"/>
    </row>
    <row r="2" spans="2:13" ht="18.45" customHeight="1" x14ac:dyDescent="0.4">
      <c r="B2" s="576" t="s">
        <v>64</v>
      </c>
      <c r="C2" s="576"/>
      <c r="D2" s="320">
        <f>J32</f>
        <v>74</v>
      </c>
      <c r="E2" s="321"/>
    </row>
    <row r="3" spans="2:13" ht="15" thickBot="1" x14ac:dyDescent="0.35">
      <c r="J3" s="559" t="s">
        <v>526</v>
      </c>
      <c r="K3" s="542"/>
    </row>
    <row r="4" spans="2:13" ht="18" x14ac:dyDescent="0.3">
      <c r="B4" s="577" t="s">
        <v>63</v>
      </c>
      <c r="C4" s="579" t="s">
        <v>65</v>
      </c>
      <c r="D4" s="581" t="s">
        <v>66</v>
      </c>
      <c r="E4" s="581"/>
      <c r="F4" s="581"/>
      <c r="G4" s="581"/>
      <c r="H4" s="582"/>
      <c r="J4" s="583" t="s">
        <v>67</v>
      </c>
      <c r="K4" s="583" t="s">
        <v>68</v>
      </c>
      <c r="M4" s="570" t="s">
        <v>69</v>
      </c>
    </row>
    <row r="5" spans="2:13" ht="18" x14ac:dyDescent="0.3">
      <c r="B5" s="578"/>
      <c r="C5" s="580"/>
      <c r="D5" s="322">
        <v>1</v>
      </c>
      <c r="E5" s="323">
        <v>2</v>
      </c>
      <c r="F5" s="323">
        <v>3</v>
      </c>
      <c r="G5" s="323">
        <v>4</v>
      </c>
      <c r="H5" s="324">
        <v>5</v>
      </c>
      <c r="J5" s="584"/>
      <c r="K5" s="584"/>
      <c r="M5" s="571"/>
    </row>
    <row r="6" spans="2:13" ht="18" x14ac:dyDescent="0.3">
      <c r="B6" s="325">
        <v>1</v>
      </c>
      <c r="C6" s="572" t="s">
        <v>70</v>
      </c>
      <c r="D6" s="572"/>
      <c r="E6" s="572"/>
      <c r="F6" s="572"/>
      <c r="G6" s="572"/>
      <c r="H6" s="573"/>
      <c r="J6" s="326"/>
      <c r="K6" s="327">
        <f>SUM(K7:K9)</f>
        <v>30</v>
      </c>
      <c r="M6" s="328"/>
    </row>
    <row r="7" spans="2:13" ht="28.8" x14ac:dyDescent="0.3">
      <c r="B7" s="329" t="s">
        <v>71</v>
      </c>
      <c r="C7" s="330" t="s">
        <v>72</v>
      </c>
      <c r="D7" s="331" t="s">
        <v>73</v>
      </c>
      <c r="E7" s="332" t="s">
        <v>208</v>
      </c>
      <c r="F7" s="333" t="s">
        <v>209</v>
      </c>
      <c r="G7" s="332" t="s">
        <v>76</v>
      </c>
      <c r="H7" s="334" t="s">
        <v>77</v>
      </c>
      <c r="J7" s="335">
        <v>5</v>
      </c>
      <c r="K7" s="336">
        <f>J7/5*10</f>
        <v>10</v>
      </c>
      <c r="M7" s="337"/>
    </row>
    <row r="8" spans="2:13" ht="28.8" x14ac:dyDescent="0.3">
      <c r="B8" s="329" t="s">
        <v>78</v>
      </c>
      <c r="C8" s="332" t="s">
        <v>79</v>
      </c>
      <c r="D8" s="338" t="s">
        <v>80</v>
      </c>
      <c r="E8" s="332" t="s">
        <v>210</v>
      </c>
      <c r="F8" s="333" t="s">
        <v>211</v>
      </c>
      <c r="G8" s="332" t="s">
        <v>83</v>
      </c>
      <c r="H8" s="339" t="s">
        <v>84</v>
      </c>
      <c r="J8" s="335">
        <v>5</v>
      </c>
      <c r="K8" s="336">
        <f t="shared" ref="K8:K9" si="0">J8/5*10</f>
        <v>10</v>
      </c>
      <c r="M8" s="337" t="s">
        <v>590</v>
      </c>
    </row>
    <row r="9" spans="2:13" ht="28.8" x14ac:dyDescent="0.3">
      <c r="B9" s="329" t="s">
        <v>85</v>
      </c>
      <c r="C9" s="330" t="s">
        <v>86</v>
      </c>
      <c r="D9" s="338" t="s">
        <v>80</v>
      </c>
      <c r="E9" s="332" t="s">
        <v>212</v>
      </c>
      <c r="F9" s="333" t="s">
        <v>213</v>
      </c>
      <c r="G9" s="332" t="s">
        <v>83</v>
      </c>
      <c r="H9" s="339" t="s">
        <v>89</v>
      </c>
      <c r="J9" s="335">
        <v>5</v>
      </c>
      <c r="K9" s="336">
        <f t="shared" si="0"/>
        <v>10</v>
      </c>
      <c r="M9" s="337" t="s">
        <v>591</v>
      </c>
    </row>
    <row r="10" spans="2:13" ht="18" x14ac:dyDescent="0.3">
      <c r="B10" s="340">
        <v>2</v>
      </c>
      <c r="C10" s="574" t="s">
        <v>90</v>
      </c>
      <c r="D10" s="574"/>
      <c r="E10" s="574"/>
      <c r="F10" s="574"/>
      <c r="G10" s="574"/>
      <c r="H10" s="575"/>
      <c r="J10" s="341"/>
      <c r="K10" s="327">
        <f>SUM(K11:K14)</f>
        <v>10</v>
      </c>
      <c r="M10" s="328"/>
    </row>
    <row r="11" spans="2:13" ht="42" x14ac:dyDescent="0.3">
      <c r="B11" s="329" t="s">
        <v>91</v>
      </c>
      <c r="C11" s="332" t="s">
        <v>92</v>
      </c>
      <c r="D11" s="333" t="s">
        <v>214</v>
      </c>
      <c r="E11" s="332" t="s">
        <v>215</v>
      </c>
      <c r="F11" s="333" t="s">
        <v>216</v>
      </c>
      <c r="G11" s="332" t="s">
        <v>217</v>
      </c>
      <c r="H11" s="334" t="s">
        <v>97</v>
      </c>
      <c r="J11" s="335">
        <v>2</v>
      </c>
      <c r="K11" s="336">
        <f>J11/5*8</f>
        <v>3.2</v>
      </c>
      <c r="M11" s="337"/>
    </row>
    <row r="12" spans="2:13" ht="28.8" x14ac:dyDescent="0.3">
      <c r="B12" s="329" t="s">
        <v>98</v>
      </c>
      <c r="C12" s="332" t="s">
        <v>99</v>
      </c>
      <c r="D12" s="342" t="s">
        <v>218</v>
      </c>
      <c r="E12" s="332" t="s">
        <v>219</v>
      </c>
      <c r="F12" s="331" t="s">
        <v>102</v>
      </c>
      <c r="G12" s="332" t="s">
        <v>103</v>
      </c>
      <c r="H12" s="339" t="s">
        <v>84</v>
      </c>
      <c r="J12" s="335">
        <v>2</v>
      </c>
      <c r="K12" s="336">
        <f>J12/5*7</f>
        <v>2.8000000000000003</v>
      </c>
      <c r="M12" s="337"/>
    </row>
    <row r="13" spans="2:13" ht="28.8" x14ac:dyDescent="0.3">
      <c r="B13" s="329" t="s">
        <v>104</v>
      </c>
      <c r="C13" s="332" t="s">
        <v>105</v>
      </c>
      <c r="D13" s="342" t="s">
        <v>220</v>
      </c>
      <c r="E13" s="332" t="s">
        <v>221</v>
      </c>
      <c r="F13" s="331" t="s">
        <v>108</v>
      </c>
      <c r="G13" s="332" t="s">
        <v>109</v>
      </c>
      <c r="H13" s="334" t="s">
        <v>110</v>
      </c>
      <c r="J13" s="335">
        <v>2</v>
      </c>
      <c r="K13" s="336">
        <f>J13/5*5</f>
        <v>2</v>
      </c>
      <c r="M13" s="337"/>
    </row>
    <row r="14" spans="2:13" ht="28.8" x14ac:dyDescent="0.3">
      <c r="B14" s="329" t="s">
        <v>111</v>
      </c>
      <c r="C14" s="332" t="s">
        <v>112</v>
      </c>
      <c r="D14" s="333" t="s">
        <v>222</v>
      </c>
      <c r="E14" s="332" t="s">
        <v>223</v>
      </c>
      <c r="F14" s="331" t="s">
        <v>115</v>
      </c>
      <c r="G14" s="332" t="s">
        <v>116</v>
      </c>
      <c r="H14" s="334" t="s">
        <v>117</v>
      </c>
      <c r="J14" s="335">
        <v>2</v>
      </c>
      <c r="K14" s="336">
        <f>J14/5*5</f>
        <v>2</v>
      </c>
      <c r="M14" s="337"/>
    </row>
    <row r="15" spans="2:13" ht="18" x14ac:dyDescent="0.3">
      <c r="B15" s="340">
        <v>3</v>
      </c>
      <c r="C15" s="574" t="s">
        <v>118</v>
      </c>
      <c r="D15" s="574"/>
      <c r="E15" s="574"/>
      <c r="F15" s="574"/>
      <c r="G15" s="574"/>
      <c r="H15" s="575"/>
      <c r="J15" s="341"/>
      <c r="K15" s="327">
        <f>SUM(K16:K21)</f>
        <v>9</v>
      </c>
      <c r="M15" s="328"/>
    </row>
    <row r="16" spans="2:13" ht="28.2" x14ac:dyDescent="0.3">
      <c r="B16" s="329" t="s">
        <v>119</v>
      </c>
      <c r="C16" s="330" t="s">
        <v>120</v>
      </c>
      <c r="D16" s="333" t="s">
        <v>334</v>
      </c>
      <c r="E16" s="343" t="s">
        <v>335</v>
      </c>
      <c r="F16" s="333" t="s">
        <v>336</v>
      </c>
      <c r="G16" s="332" t="s">
        <v>337</v>
      </c>
      <c r="H16" s="334" t="s">
        <v>338</v>
      </c>
      <c r="J16" s="335">
        <v>3</v>
      </c>
      <c r="K16" s="336">
        <f>J16/5*3</f>
        <v>1.7999999999999998</v>
      </c>
      <c r="M16" s="344"/>
    </row>
    <row r="17" spans="2:13" ht="42" x14ac:dyDescent="0.3">
      <c r="B17" s="329" t="s">
        <v>126</v>
      </c>
      <c r="C17" s="330" t="s">
        <v>127</v>
      </c>
      <c r="D17" s="333" t="s">
        <v>339</v>
      </c>
      <c r="E17" s="332" t="s">
        <v>340</v>
      </c>
      <c r="F17" s="333" t="s">
        <v>341</v>
      </c>
      <c r="G17" s="332" t="s">
        <v>342</v>
      </c>
      <c r="H17" s="334" t="s">
        <v>343</v>
      </c>
      <c r="J17" s="335">
        <v>3</v>
      </c>
      <c r="K17" s="336">
        <f>J17/5*3</f>
        <v>1.7999999999999998</v>
      </c>
      <c r="M17" s="344"/>
    </row>
    <row r="18" spans="2:13" ht="43.2" x14ac:dyDescent="0.3">
      <c r="B18" s="329" t="s">
        <v>133</v>
      </c>
      <c r="C18" s="330" t="s">
        <v>134</v>
      </c>
      <c r="D18" s="333" t="s">
        <v>344</v>
      </c>
      <c r="E18" s="332" t="s">
        <v>345</v>
      </c>
      <c r="F18" s="333" t="s">
        <v>137</v>
      </c>
      <c r="G18" s="332" t="s">
        <v>346</v>
      </c>
      <c r="H18" s="334" t="s">
        <v>347</v>
      </c>
      <c r="J18" s="335">
        <v>3</v>
      </c>
      <c r="K18" s="336">
        <f t="shared" ref="K18:K20" si="1">J18/5*2</f>
        <v>1.2</v>
      </c>
      <c r="M18" s="344"/>
    </row>
    <row r="19" spans="2:13" ht="28.8" x14ac:dyDescent="0.3">
      <c r="B19" s="329" t="s">
        <v>140</v>
      </c>
      <c r="C19" s="330" t="s">
        <v>141</v>
      </c>
      <c r="D19" s="333" t="s">
        <v>348</v>
      </c>
      <c r="E19" s="332" t="s">
        <v>143</v>
      </c>
      <c r="F19" s="333" t="s">
        <v>349</v>
      </c>
      <c r="G19" s="332" t="s">
        <v>350</v>
      </c>
      <c r="H19" s="345" t="s">
        <v>351</v>
      </c>
      <c r="J19" s="335">
        <v>3</v>
      </c>
      <c r="K19" s="336">
        <f t="shared" si="1"/>
        <v>1.2</v>
      </c>
      <c r="M19" s="344"/>
    </row>
    <row r="20" spans="2:13" ht="43.2" x14ac:dyDescent="0.3">
      <c r="B20" s="329" t="s">
        <v>147</v>
      </c>
      <c r="C20" s="346" t="s">
        <v>148</v>
      </c>
      <c r="D20" s="333" t="s">
        <v>225</v>
      </c>
      <c r="E20" s="332" t="s">
        <v>226</v>
      </c>
      <c r="F20" s="333" t="s">
        <v>227</v>
      </c>
      <c r="G20" s="332" t="s">
        <v>228</v>
      </c>
      <c r="H20" s="334" t="s">
        <v>229</v>
      </c>
      <c r="J20" s="335">
        <v>3</v>
      </c>
      <c r="K20" s="336">
        <f t="shared" si="1"/>
        <v>1.2</v>
      </c>
      <c r="M20" s="344"/>
    </row>
    <row r="21" spans="2:13" ht="43.2" x14ac:dyDescent="0.3">
      <c r="B21" s="329" t="s">
        <v>154</v>
      </c>
      <c r="C21" s="346" t="s">
        <v>155</v>
      </c>
      <c r="D21" s="333" t="s">
        <v>230</v>
      </c>
      <c r="E21" s="332" t="s">
        <v>231</v>
      </c>
      <c r="F21" s="333" t="s">
        <v>232</v>
      </c>
      <c r="G21" s="332" t="s">
        <v>233</v>
      </c>
      <c r="H21" s="334" t="s">
        <v>234</v>
      </c>
      <c r="J21" s="335">
        <v>3</v>
      </c>
      <c r="K21" s="336">
        <f>J21/5*3</f>
        <v>1.7999999999999998</v>
      </c>
      <c r="M21" s="344"/>
    </row>
    <row r="22" spans="2:13" ht="18" x14ac:dyDescent="0.3">
      <c r="B22" s="340">
        <v>4</v>
      </c>
      <c r="C22" s="574" t="s">
        <v>161</v>
      </c>
      <c r="D22" s="574"/>
      <c r="E22" s="574"/>
      <c r="F22" s="574"/>
      <c r="G22" s="574"/>
      <c r="H22" s="575"/>
      <c r="J22" s="341"/>
      <c r="K22" s="327">
        <f>SUM(K23:K27)</f>
        <v>10.999999999999998</v>
      </c>
      <c r="M22" s="328"/>
    </row>
    <row r="23" spans="2:13" ht="28.8" x14ac:dyDescent="0.3">
      <c r="B23" s="329" t="s">
        <v>162</v>
      </c>
      <c r="C23" s="347" t="s">
        <v>235</v>
      </c>
      <c r="D23" s="333" t="s">
        <v>236</v>
      </c>
      <c r="E23" s="332" t="s">
        <v>237</v>
      </c>
      <c r="F23" s="333" t="s">
        <v>238</v>
      </c>
      <c r="G23" s="332" t="s">
        <v>239</v>
      </c>
      <c r="H23" s="334" t="s">
        <v>240</v>
      </c>
      <c r="J23" s="335">
        <v>4</v>
      </c>
      <c r="K23" s="348">
        <f>J23/5*5</f>
        <v>4</v>
      </c>
      <c r="M23" s="337"/>
    </row>
    <row r="24" spans="2:13" ht="43.2" x14ac:dyDescent="0.3">
      <c r="B24" s="329">
        <v>4.2</v>
      </c>
      <c r="C24" s="330" t="s">
        <v>163</v>
      </c>
      <c r="D24" s="333" t="s">
        <v>352</v>
      </c>
      <c r="E24" s="332" t="s">
        <v>353</v>
      </c>
      <c r="F24" s="333" t="s">
        <v>354</v>
      </c>
      <c r="G24" s="332" t="s">
        <v>355</v>
      </c>
      <c r="H24" s="334" t="s">
        <v>356</v>
      </c>
      <c r="J24" s="335">
        <v>4</v>
      </c>
      <c r="K24" s="336">
        <f>J24/5*3</f>
        <v>2.4000000000000004</v>
      </c>
      <c r="M24" s="337"/>
    </row>
    <row r="25" spans="2:13" ht="43.2" x14ac:dyDescent="0.3">
      <c r="B25" s="329">
        <v>4.3</v>
      </c>
      <c r="C25" s="330" t="s">
        <v>170</v>
      </c>
      <c r="D25" s="333" t="s">
        <v>171</v>
      </c>
      <c r="E25" s="332" t="s">
        <v>172</v>
      </c>
      <c r="F25" s="333" t="s">
        <v>172</v>
      </c>
      <c r="G25" s="332" t="s">
        <v>173</v>
      </c>
      <c r="H25" s="334" t="s">
        <v>174</v>
      </c>
      <c r="J25" s="335">
        <v>3</v>
      </c>
      <c r="K25" s="336">
        <f t="shared" ref="K25" si="2">J25/5*3</f>
        <v>1.7999999999999998</v>
      </c>
      <c r="M25" s="337"/>
    </row>
    <row r="26" spans="2:13" ht="72" x14ac:dyDescent="0.3">
      <c r="B26" s="329">
        <v>4.4000000000000004</v>
      </c>
      <c r="C26" s="349" t="s">
        <v>241</v>
      </c>
      <c r="D26" s="333" t="s">
        <v>242</v>
      </c>
      <c r="E26" s="332" t="s">
        <v>243</v>
      </c>
      <c r="F26" s="333" t="s">
        <v>244</v>
      </c>
      <c r="G26" s="332" t="s">
        <v>245</v>
      </c>
      <c r="H26" s="334" t="s">
        <v>246</v>
      </c>
      <c r="J26" s="335">
        <v>4</v>
      </c>
      <c r="K26" s="336">
        <f>J26/5*2</f>
        <v>1.6</v>
      </c>
      <c r="M26" s="337"/>
    </row>
    <row r="27" spans="2:13" ht="57.6" x14ac:dyDescent="0.3">
      <c r="B27" s="329">
        <v>4.5</v>
      </c>
      <c r="C27" s="330" t="s">
        <v>178</v>
      </c>
      <c r="D27" s="333" t="s">
        <v>357</v>
      </c>
      <c r="E27" s="332" t="s">
        <v>358</v>
      </c>
      <c r="F27" s="333" t="s">
        <v>359</v>
      </c>
      <c r="G27" s="332" t="s">
        <v>360</v>
      </c>
      <c r="H27" s="334" t="s">
        <v>361</v>
      </c>
      <c r="J27" s="335">
        <v>3</v>
      </c>
      <c r="K27" s="336">
        <f>J27/5*2</f>
        <v>1.2</v>
      </c>
      <c r="M27" s="337"/>
    </row>
    <row r="28" spans="2:13" ht="18" x14ac:dyDescent="0.3">
      <c r="B28" s="340">
        <v>5</v>
      </c>
      <c r="C28" s="574" t="s">
        <v>184</v>
      </c>
      <c r="D28" s="574"/>
      <c r="E28" s="574"/>
      <c r="F28" s="574"/>
      <c r="G28" s="574"/>
      <c r="H28" s="575"/>
      <c r="J28" s="341"/>
      <c r="K28" s="327">
        <f>SUM(K29:K31)</f>
        <v>14</v>
      </c>
      <c r="M28" s="328"/>
    </row>
    <row r="29" spans="2:13" ht="57.6" x14ac:dyDescent="0.3">
      <c r="B29" s="329" t="s">
        <v>185</v>
      </c>
      <c r="C29" s="330" t="s">
        <v>186</v>
      </c>
      <c r="D29" s="333" t="s">
        <v>362</v>
      </c>
      <c r="E29" s="332" t="s">
        <v>363</v>
      </c>
      <c r="F29" s="333" t="s">
        <v>364</v>
      </c>
      <c r="G29" s="332" t="s">
        <v>365</v>
      </c>
      <c r="H29" s="334" t="s">
        <v>366</v>
      </c>
      <c r="J29" s="335">
        <v>5</v>
      </c>
      <c r="K29" s="350">
        <f>J29/5*5</f>
        <v>5</v>
      </c>
      <c r="M29" s="337"/>
    </row>
    <row r="30" spans="2:13" ht="57.6" x14ac:dyDescent="0.3">
      <c r="B30" s="329" t="s">
        <v>192</v>
      </c>
      <c r="C30" s="330" t="s">
        <v>193</v>
      </c>
      <c r="D30" s="333" t="s">
        <v>367</v>
      </c>
      <c r="E30" s="332" t="s">
        <v>368</v>
      </c>
      <c r="F30" s="333" t="s">
        <v>369</v>
      </c>
      <c r="G30" s="332" t="s">
        <v>370</v>
      </c>
      <c r="H30" s="334" t="s">
        <v>371</v>
      </c>
      <c r="J30" s="335">
        <v>4</v>
      </c>
      <c r="K30" s="350">
        <f>J30/5*5</f>
        <v>4</v>
      </c>
      <c r="M30" s="337"/>
    </row>
    <row r="31" spans="2:13" ht="29.4" thickBot="1" x14ac:dyDescent="0.35">
      <c r="B31" s="351" t="s">
        <v>199</v>
      </c>
      <c r="C31" s="352" t="s">
        <v>200</v>
      </c>
      <c r="D31" s="353" t="s">
        <v>372</v>
      </c>
      <c r="E31" s="354" t="s">
        <v>373</v>
      </c>
      <c r="F31" s="353" t="s">
        <v>374</v>
      </c>
      <c r="G31" s="354" t="s">
        <v>375</v>
      </c>
      <c r="H31" s="355" t="s">
        <v>376</v>
      </c>
      <c r="J31" s="335">
        <v>5</v>
      </c>
      <c r="K31" s="356">
        <f>J31/5*5</f>
        <v>5</v>
      </c>
      <c r="M31" s="357"/>
    </row>
    <row r="32" spans="2:13" ht="25.8" x14ac:dyDescent="0.5">
      <c r="H32" s="358" t="s">
        <v>206</v>
      </c>
      <c r="J32" s="568">
        <f>SUM(K6,K10,K15,K22,K28)</f>
        <v>74</v>
      </c>
      <c r="K32" s="569"/>
    </row>
  </sheetData>
  <mergeCells count="14">
    <mergeCell ref="B2:C2"/>
    <mergeCell ref="J3:K3"/>
    <mergeCell ref="B4:B5"/>
    <mergeCell ref="C4:C5"/>
    <mergeCell ref="D4:H4"/>
    <mergeCell ref="J4:J5"/>
    <mergeCell ref="K4:K5"/>
    <mergeCell ref="J32:K32"/>
    <mergeCell ref="M4:M5"/>
    <mergeCell ref="C6:H6"/>
    <mergeCell ref="C10:H10"/>
    <mergeCell ref="C15:H15"/>
    <mergeCell ref="C22:H22"/>
    <mergeCell ref="C28:H28"/>
  </mergeCells>
  <dataValidations count="1">
    <dataValidation type="list" allowBlank="1" showInputMessage="1" showErrorMessage="1" sqref="J11:J14 J16:J21 J29:J31 J7:J9 J23:J27" xr:uid="{BB3E6D6E-1649-4AED-926E-D2818958951D}">
      <formula1>$D$5:$H$5</formula1>
    </dataValidation>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3CD80-258B-452B-8717-57E7B8A12A54}">
  <sheetPr>
    <tabColor rgb="FFFFC000"/>
  </sheetPr>
  <dimension ref="B1:M32"/>
  <sheetViews>
    <sheetView zoomScale="50" zoomScaleNormal="50" workbookViewId="0">
      <pane xSplit="11" ySplit="5" topLeftCell="L6" activePane="bottomRight" state="frozen"/>
      <selection pane="topRight" activeCell="M1" sqref="M1"/>
      <selection pane="bottomLeft" activeCell="A6" sqref="A6"/>
      <selection pane="bottomRight" activeCell="F1" sqref="F1"/>
    </sheetView>
  </sheetViews>
  <sheetFormatPr defaultColWidth="8.77734375" defaultRowHeight="14.4" x14ac:dyDescent="0.3"/>
  <cols>
    <col min="1" max="1" width="2.44140625" style="443" customWidth="1"/>
    <col min="2" max="2" width="8.77734375" style="443"/>
    <col min="3" max="3" width="44.77734375" style="443" customWidth="1"/>
    <col min="4" max="8" width="35.6640625" style="443" customWidth="1"/>
    <col min="9" max="9" width="1.77734375" style="443" customWidth="1"/>
    <col min="10" max="11" width="7.77734375" style="443" customWidth="1"/>
    <col min="12" max="12" width="1.6640625" style="443" customWidth="1"/>
    <col min="13" max="13" width="62.6640625" style="443" customWidth="1"/>
    <col min="14" max="16384" width="8.77734375" style="443"/>
  </cols>
  <sheetData>
    <row r="1" spans="2:13" ht="39" customHeight="1" x14ac:dyDescent="0.3">
      <c r="C1" s="444" t="s">
        <v>602</v>
      </c>
      <c r="D1" s="445"/>
      <c r="E1" s="408"/>
      <c r="F1" s="408"/>
    </row>
    <row r="2" spans="2:13" ht="18.45" customHeight="1" x14ac:dyDescent="0.4">
      <c r="B2" s="540" t="s">
        <v>64</v>
      </c>
      <c r="C2" s="540"/>
      <c r="D2" s="446">
        <f>J32</f>
        <v>69.400000000000006</v>
      </c>
      <c r="E2" s="447"/>
    </row>
    <row r="3" spans="2:13" ht="15" thickBot="1" x14ac:dyDescent="0.35">
      <c r="J3" s="559" t="s">
        <v>608</v>
      </c>
      <c r="K3" s="542"/>
    </row>
    <row r="4" spans="2:13" ht="18" x14ac:dyDescent="0.3">
      <c r="B4" s="544" t="s">
        <v>63</v>
      </c>
      <c r="C4" s="546" t="s">
        <v>65</v>
      </c>
      <c r="D4" s="548" t="s">
        <v>66</v>
      </c>
      <c r="E4" s="548"/>
      <c r="F4" s="548"/>
      <c r="G4" s="548"/>
      <c r="H4" s="549"/>
      <c r="J4" s="550" t="s">
        <v>67</v>
      </c>
      <c r="K4" s="550" t="s">
        <v>68</v>
      </c>
      <c r="M4" s="534" t="s">
        <v>69</v>
      </c>
    </row>
    <row r="5" spans="2:13" ht="18" x14ac:dyDescent="0.3">
      <c r="B5" s="545"/>
      <c r="C5" s="547"/>
      <c r="D5" s="412">
        <v>1</v>
      </c>
      <c r="E5" s="413">
        <v>2</v>
      </c>
      <c r="F5" s="413">
        <v>3</v>
      </c>
      <c r="G5" s="413">
        <v>4</v>
      </c>
      <c r="H5" s="414">
        <v>5</v>
      </c>
      <c r="J5" s="551"/>
      <c r="K5" s="551"/>
      <c r="M5" s="535"/>
    </row>
    <row r="6" spans="2:13" ht="15.6" customHeight="1" x14ac:dyDescent="0.3">
      <c r="B6" s="415">
        <v>1</v>
      </c>
      <c r="C6" s="536" t="s">
        <v>70</v>
      </c>
      <c r="D6" s="536"/>
      <c r="E6" s="536"/>
      <c r="F6" s="536"/>
      <c r="G6" s="536"/>
      <c r="H6" s="537"/>
      <c r="J6" s="448"/>
      <c r="K6" s="417">
        <f>SUM(K7:K9)</f>
        <v>18</v>
      </c>
      <c r="M6" s="475"/>
    </row>
    <row r="7" spans="2:13" ht="50.4" customHeight="1" x14ac:dyDescent="0.3">
      <c r="B7" s="450" t="s">
        <v>71</v>
      </c>
      <c r="C7" s="451" t="s">
        <v>72</v>
      </c>
      <c r="D7" s="452" t="s">
        <v>73</v>
      </c>
      <c r="E7" s="453" t="s">
        <v>74</v>
      </c>
      <c r="F7" s="454" t="s">
        <v>75</v>
      </c>
      <c r="G7" s="453" t="s">
        <v>76</v>
      </c>
      <c r="H7" s="455" t="s">
        <v>77</v>
      </c>
      <c r="J7" s="425">
        <v>3</v>
      </c>
      <c r="K7" s="426">
        <f>J7/5*10</f>
        <v>6</v>
      </c>
      <c r="M7" s="476"/>
    </row>
    <row r="8" spans="2:13" ht="34.200000000000003" customHeight="1" x14ac:dyDescent="0.3">
      <c r="B8" s="450" t="s">
        <v>78</v>
      </c>
      <c r="C8" s="453" t="s">
        <v>79</v>
      </c>
      <c r="D8" s="457" t="s">
        <v>80</v>
      </c>
      <c r="E8" s="453" t="s">
        <v>81</v>
      </c>
      <c r="F8" s="454" t="s">
        <v>82</v>
      </c>
      <c r="G8" s="453" t="s">
        <v>83</v>
      </c>
      <c r="H8" s="458" t="s">
        <v>84</v>
      </c>
      <c r="J8" s="425">
        <v>1</v>
      </c>
      <c r="K8" s="426">
        <f t="shared" ref="K8:K9" si="0">J8/5*10</f>
        <v>2</v>
      </c>
      <c r="M8" s="476"/>
    </row>
    <row r="9" spans="2:13" ht="35.4" customHeight="1" x14ac:dyDescent="0.3">
      <c r="B9" s="450" t="s">
        <v>85</v>
      </c>
      <c r="C9" s="451" t="s">
        <v>86</v>
      </c>
      <c r="D9" s="457" t="s">
        <v>80</v>
      </c>
      <c r="E9" s="453" t="s">
        <v>87</v>
      </c>
      <c r="F9" s="454" t="s">
        <v>88</v>
      </c>
      <c r="G9" s="453" t="s">
        <v>83</v>
      </c>
      <c r="H9" s="458" t="s">
        <v>89</v>
      </c>
      <c r="J9" s="425">
        <v>5</v>
      </c>
      <c r="K9" s="426">
        <f t="shared" si="0"/>
        <v>10</v>
      </c>
      <c r="M9" s="476"/>
    </row>
    <row r="10" spans="2:13" ht="18" x14ac:dyDescent="0.3">
      <c r="B10" s="430">
        <v>2</v>
      </c>
      <c r="C10" s="538" t="s">
        <v>90</v>
      </c>
      <c r="D10" s="538"/>
      <c r="E10" s="538"/>
      <c r="F10" s="538"/>
      <c r="G10" s="538"/>
      <c r="H10" s="539"/>
      <c r="J10" s="431"/>
      <c r="K10" s="417">
        <f>SUM(K11:K14)</f>
        <v>18.2</v>
      </c>
      <c r="M10" s="475"/>
    </row>
    <row r="11" spans="2:13" ht="43.2" x14ac:dyDescent="0.3">
      <c r="B11" s="450" t="s">
        <v>91</v>
      </c>
      <c r="C11" s="453" t="s">
        <v>92</v>
      </c>
      <c r="D11" s="454" t="s">
        <v>93</v>
      </c>
      <c r="E11" s="453" t="s">
        <v>94</v>
      </c>
      <c r="F11" s="454" t="s">
        <v>95</v>
      </c>
      <c r="G11" s="453" t="s">
        <v>96</v>
      </c>
      <c r="H11" s="455" t="s">
        <v>97</v>
      </c>
      <c r="J11" s="425">
        <v>2</v>
      </c>
      <c r="K11" s="426">
        <f>J11/5*8</f>
        <v>3.2</v>
      </c>
      <c r="M11" s="477" t="s">
        <v>609</v>
      </c>
    </row>
    <row r="12" spans="2:13" ht="28.8" x14ac:dyDescent="0.3">
      <c r="B12" s="450" t="s">
        <v>98</v>
      </c>
      <c r="C12" s="453" t="s">
        <v>99</v>
      </c>
      <c r="D12" s="460" t="s">
        <v>100</v>
      </c>
      <c r="E12" s="453" t="s">
        <v>101</v>
      </c>
      <c r="F12" s="452" t="s">
        <v>102</v>
      </c>
      <c r="G12" s="453" t="s">
        <v>103</v>
      </c>
      <c r="H12" s="458" t="s">
        <v>84</v>
      </c>
      <c r="J12" s="425">
        <v>5</v>
      </c>
      <c r="K12" s="426">
        <f>J12/5*7</f>
        <v>7</v>
      </c>
      <c r="M12" s="476"/>
    </row>
    <row r="13" spans="2:13" ht="53.4" customHeight="1" x14ac:dyDescent="0.3">
      <c r="B13" s="450" t="s">
        <v>104</v>
      </c>
      <c r="C13" s="453" t="s">
        <v>105</v>
      </c>
      <c r="D13" s="460" t="s">
        <v>106</v>
      </c>
      <c r="E13" s="453" t="s">
        <v>107</v>
      </c>
      <c r="F13" s="452" t="s">
        <v>108</v>
      </c>
      <c r="G13" s="453" t="s">
        <v>109</v>
      </c>
      <c r="H13" s="455" t="s">
        <v>110</v>
      </c>
      <c r="J13" s="425">
        <v>4</v>
      </c>
      <c r="K13" s="426">
        <f>J13/5*5</f>
        <v>4</v>
      </c>
      <c r="M13" s="476"/>
    </row>
    <row r="14" spans="2:13" ht="57.6" customHeight="1" x14ac:dyDescent="0.3">
      <c r="B14" s="450" t="s">
        <v>111</v>
      </c>
      <c r="C14" s="453" t="s">
        <v>112</v>
      </c>
      <c r="D14" s="454" t="s">
        <v>113</v>
      </c>
      <c r="E14" s="453" t="s">
        <v>114</v>
      </c>
      <c r="F14" s="452" t="s">
        <v>115</v>
      </c>
      <c r="G14" s="453" t="s">
        <v>116</v>
      </c>
      <c r="H14" s="455" t="s">
        <v>117</v>
      </c>
      <c r="J14" s="425">
        <v>4</v>
      </c>
      <c r="K14" s="426">
        <f>J14/5*5</f>
        <v>4</v>
      </c>
      <c r="M14" s="476"/>
    </row>
    <row r="15" spans="2:13" ht="18" x14ac:dyDescent="0.3">
      <c r="B15" s="430">
        <v>3</v>
      </c>
      <c r="C15" s="538" t="s">
        <v>118</v>
      </c>
      <c r="D15" s="538"/>
      <c r="E15" s="538"/>
      <c r="F15" s="538"/>
      <c r="G15" s="538"/>
      <c r="H15" s="539"/>
      <c r="J15" s="431"/>
      <c r="K15" s="417">
        <f>SUM(K16:K21)</f>
        <v>10</v>
      </c>
      <c r="M15" s="475"/>
    </row>
    <row r="16" spans="2:13" ht="36" customHeight="1" x14ac:dyDescent="0.3">
      <c r="B16" s="450" t="s">
        <v>119</v>
      </c>
      <c r="C16" s="451" t="s">
        <v>120</v>
      </c>
      <c r="D16" s="454" t="s">
        <v>121</v>
      </c>
      <c r="E16" s="461" t="s">
        <v>122</v>
      </c>
      <c r="F16" s="454" t="s">
        <v>123</v>
      </c>
      <c r="G16" s="453" t="s">
        <v>124</v>
      </c>
      <c r="H16" s="455" t="s">
        <v>125</v>
      </c>
      <c r="J16" s="425">
        <v>3</v>
      </c>
      <c r="K16" s="426">
        <f>J16/5*3</f>
        <v>1.7999999999999998</v>
      </c>
      <c r="M16" s="477"/>
    </row>
    <row r="17" spans="2:13" ht="46.2" customHeight="1" x14ac:dyDescent="0.3">
      <c r="B17" s="450" t="s">
        <v>126</v>
      </c>
      <c r="C17" s="451" t="s">
        <v>127</v>
      </c>
      <c r="D17" s="454" t="s">
        <v>128</v>
      </c>
      <c r="E17" s="453" t="s">
        <v>129</v>
      </c>
      <c r="F17" s="454" t="s">
        <v>130</v>
      </c>
      <c r="G17" s="453" t="s">
        <v>131</v>
      </c>
      <c r="H17" s="455" t="s">
        <v>132</v>
      </c>
      <c r="J17" s="425">
        <v>3</v>
      </c>
      <c r="K17" s="426">
        <f>J17/5*3</f>
        <v>1.7999999999999998</v>
      </c>
      <c r="M17" s="477"/>
    </row>
    <row r="18" spans="2:13" ht="59.4" customHeight="1" x14ac:dyDescent="0.3">
      <c r="B18" s="450" t="s">
        <v>133</v>
      </c>
      <c r="C18" s="451" t="s">
        <v>134</v>
      </c>
      <c r="D18" s="454" t="s">
        <v>135</v>
      </c>
      <c r="E18" s="453" t="s">
        <v>136</v>
      </c>
      <c r="F18" s="454" t="s">
        <v>610</v>
      </c>
      <c r="G18" s="453" t="s">
        <v>138</v>
      </c>
      <c r="H18" s="455" t="s">
        <v>139</v>
      </c>
      <c r="J18" s="425">
        <v>3</v>
      </c>
      <c r="K18" s="426">
        <f t="shared" ref="K18:K20" si="1">J18/5*2</f>
        <v>1.2</v>
      </c>
      <c r="M18" s="477"/>
    </row>
    <row r="19" spans="2:13" ht="49.2" customHeight="1" x14ac:dyDescent="0.3">
      <c r="B19" s="450" t="s">
        <v>140</v>
      </c>
      <c r="C19" s="451" t="s">
        <v>141</v>
      </c>
      <c r="D19" s="454" t="s">
        <v>142</v>
      </c>
      <c r="E19" s="453" t="s">
        <v>143</v>
      </c>
      <c r="F19" s="454" t="s">
        <v>144</v>
      </c>
      <c r="G19" s="453" t="s">
        <v>145</v>
      </c>
      <c r="H19" s="462" t="s">
        <v>146</v>
      </c>
      <c r="J19" s="425">
        <v>4</v>
      </c>
      <c r="K19" s="426">
        <f t="shared" si="1"/>
        <v>1.6</v>
      </c>
      <c r="M19" s="477"/>
    </row>
    <row r="20" spans="2:13" ht="67.2" customHeight="1" x14ac:dyDescent="0.3">
      <c r="B20" s="450" t="s">
        <v>147</v>
      </c>
      <c r="C20" s="463" t="s">
        <v>148</v>
      </c>
      <c r="D20" s="454" t="s">
        <v>225</v>
      </c>
      <c r="E20" s="453" t="s">
        <v>226</v>
      </c>
      <c r="F20" s="454" t="s">
        <v>227</v>
      </c>
      <c r="G20" s="453" t="s">
        <v>228</v>
      </c>
      <c r="H20" s="455" t="s">
        <v>229</v>
      </c>
      <c r="J20" s="425">
        <v>3</v>
      </c>
      <c r="K20" s="426">
        <f t="shared" si="1"/>
        <v>1.2</v>
      </c>
      <c r="M20" s="477"/>
    </row>
    <row r="21" spans="2:13" ht="71.400000000000006" customHeight="1" x14ac:dyDescent="0.3">
      <c r="B21" s="450" t="s">
        <v>154</v>
      </c>
      <c r="C21" s="463" t="s">
        <v>155</v>
      </c>
      <c r="D21" s="454" t="s">
        <v>230</v>
      </c>
      <c r="E21" s="453" t="s">
        <v>231</v>
      </c>
      <c r="F21" s="454" t="s">
        <v>232</v>
      </c>
      <c r="G21" s="453" t="s">
        <v>233</v>
      </c>
      <c r="H21" s="455" t="s">
        <v>234</v>
      </c>
      <c r="J21" s="425">
        <v>4</v>
      </c>
      <c r="K21" s="426">
        <f>J21/5*3</f>
        <v>2.4000000000000004</v>
      </c>
      <c r="M21" s="477"/>
    </row>
    <row r="22" spans="2:13" ht="18" x14ac:dyDescent="0.3">
      <c r="B22" s="430">
        <v>4</v>
      </c>
      <c r="C22" s="538" t="s">
        <v>161</v>
      </c>
      <c r="D22" s="538"/>
      <c r="E22" s="538"/>
      <c r="F22" s="538"/>
      <c r="G22" s="538"/>
      <c r="H22" s="539"/>
      <c r="J22" s="431"/>
      <c r="K22" s="417">
        <f>SUM(K23:K27)</f>
        <v>11.2</v>
      </c>
      <c r="M22" s="475"/>
    </row>
    <row r="23" spans="2:13" ht="52.8" customHeight="1" x14ac:dyDescent="0.3">
      <c r="B23" s="450" t="s">
        <v>162</v>
      </c>
      <c r="C23" s="464" t="s">
        <v>235</v>
      </c>
      <c r="D23" s="454" t="s">
        <v>236</v>
      </c>
      <c r="E23" s="453" t="s">
        <v>237</v>
      </c>
      <c r="F23" s="454" t="s">
        <v>238</v>
      </c>
      <c r="G23" s="453" t="s">
        <v>239</v>
      </c>
      <c r="H23" s="455" t="s">
        <v>240</v>
      </c>
      <c r="J23" s="425">
        <v>4</v>
      </c>
      <c r="K23" s="465">
        <f>J23/5*5</f>
        <v>4</v>
      </c>
      <c r="M23" s="476"/>
    </row>
    <row r="24" spans="2:13" ht="57" customHeight="1" x14ac:dyDescent="0.3">
      <c r="B24" s="450">
        <v>4.2</v>
      </c>
      <c r="C24" s="451" t="s">
        <v>163</v>
      </c>
      <c r="D24" s="454" t="s">
        <v>164</v>
      </c>
      <c r="E24" s="453" t="s">
        <v>165</v>
      </c>
      <c r="F24" s="454" t="s">
        <v>166</v>
      </c>
      <c r="G24" s="453" t="s">
        <v>167</v>
      </c>
      <c r="H24" s="455" t="s">
        <v>168</v>
      </c>
      <c r="J24" s="425">
        <v>4</v>
      </c>
      <c r="K24" s="426">
        <f>J24/5*3</f>
        <v>2.4000000000000004</v>
      </c>
      <c r="M24" s="476"/>
    </row>
    <row r="25" spans="2:13" ht="69.599999999999994" customHeight="1" x14ac:dyDescent="0.3">
      <c r="B25" s="450">
        <v>4.3</v>
      </c>
      <c r="C25" s="451" t="s">
        <v>170</v>
      </c>
      <c r="D25" s="454" t="s">
        <v>171</v>
      </c>
      <c r="E25" s="453" t="s">
        <v>172</v>
      </c>
      <c r="F25" s="454" t="s">
        <v>172</v>
      </c>
      <c r="G25" s="453" t="s">
        <v>173</v>
      </c>
      <c r="H25" s="455" t="s">
        <v>174</v>
      </c>
      <c r="J25" s="425">
        <v>4</v>
      </c>
      <c r="K25" s="426">
        <f t="shared" ref="K25" si="2">J25/5*3</f>
        <v>2.4000000000000004</v>
      </c>
      <c r="M25" s="476"/>
    </row>
    <row r="26" spans="2:13" ht="72" x14ac:dyDescent="0.3">
      <c r="B26" s="450">
        <v>4.4000000000000004</v>
      </c>
      <c r="C26" s="466" t="s">
        <v>241</v>
      </c>
      <c r="D26" s="454" t="s">
        <v>242</v>
      </c>
      <c r="E26" s="453" t="s">
        <v>243</v>
      </c>
      <c r="F26" s="454" t="s">
        <v>244</v>
      </c>
      <c r="G26" s="453" t="s">
        <v>245</v>
      </c>
      <c r="H26" s="455" t="s">
        <v>246</v>
      </c>
      <c r="J26" s="425">
        <v>3</v>
      </c>
      <c r="K26" s="426">
        <f>J26/5*2</f>
        <v>1.2</v>
      </c>
      <c r="M26" s="476"/>
    </row>
    <row r="27" spans="2:13" ht="80.400000000000006" customHeight="1" x14ac:dyDescent="0.3">
      <c r="B27" s="450">
        <v>4.5</v>
      </c>
      <c r="C27" s="451" t="s">
        <v>178</v>
      </c>
      <c r="D27" s="454" t="s">
        <v>179</v>
      </c>
      <c r="E27" s="453" t="s">
        <v>180</v>
      </c>
      <c r="F27" s="454" t="s">
        <v>181</v>
      </c>
      <c r="G27" s="453" t="s">
        <v>182</v>
      </c>
      <c r="H27" s="455" t="s">
        <v>183</v>
      </c>
      <c r="J27" s="425">
        <v>3</v>
      </c>
      <c r="K27" s="426">
        <f>J27/5*2</f>
        <v>1.2</v>
      </c>
      <c r="M27" s="476"/>
    </row>
    <row r="28" spans="2:13" ht="18" x14ac:dyDescent="0.3">
      <c r="B28" s="430">
        <v>5</v>
      </c>
      <c r="C28" s="538" t="s">
        <v>184</v>
      </c>
      <c r="D28" s="538"/>
      <c r="E28" s="538"/>
      <c r="F28" s="538"/>
      <c r="G28" s="538"/>
      <c r="H28" s="539"/>
      <c r="J28" s="431"/>
      <c r="K28" s="417">
        <f>SUM(K29:K31)</f>
        <v>12</v>
      </c>
      <c r="M28" s="475"/>
    </row>
    <row r="29" spans="2:13" ht="77.400000000000006" customHeight="1" x14ac:dyDescent="0.3">
      <c r="B29" s="450" t="s">
        <v>185</v>
      </c>
      <c r="C29" s="451" t="s">
        <v>186</v>
      </c>
      <c r="D29" s="454" t="s">
        <v>187</v>
      </c>
      <c r="E29" s="453" t="s">
        <v>188</v>
      </c>
      <c r="F29" s="454" t="s">
        <v>189</v>
      </c>
      <c r="G29" s="453" t="s">
        <v>190</v>
      </c>
      <c r="H29" s="455" t="s">
        <v>191</v>
      </c>
      <c r="J29" s="425">
        <v>3</v>
      </c>
      <c r="K29" s="434">
        <f>J29/5*5</f>
        <v>3</v>
      </c>
      <c r="M29" s="476"/>
    </row>
    <row r="30" spans="2:13" ht="69.599999999999994" customHeight="1" x14ac:dyDescent="0.3">
      <c r="B30" s="450" t="s">
        <v>192</v>
      </c>
      <c r="C30" s="451" t="s">
        <v>193</v>
      </c>
      <c r="D30" s="454" t="s">
        <v>194</v>
      </c>
      <c r="E30" s="453" t="s">
        <v>195</v>
      </c>
      <c r="F30" s="454" t="s">
        <v>196</v>
      </c>
      <c r="G30" s="453" t="s">
        <v>197</v>
      </c>
      <c r="H30" s="455" t="s">
        <v>198</v>
      </c>
      <c r="J30" s="425">
        <v>4</v>
      </c>
      <c r="K30" s="434">
        <f>J30/5*5</f>
        <v>4</v>
      </c>
      <c r="M30" s="476"/>
    </row>
    <row r="31" spans="2:13" ht="60" customHeight="1" thickBot="1" x14ac:dyDescent="0.35">
      <c r="B31" s="467" t="s">
        <v>199</v>
      </c>
      <c r="C31" s="468" t="s">
        <v>200</v>
      </c>
      <c r="D31" s="469" t="s">
        <v>201</v>
      </c>
      <c r="E31" s="470" t="s">
        <v>202</v>
      </c>
      <c r="F31" s="469" t="s">
        <v>203</v>
      </c>
      <c r="G31" s="470" t="s">
        <v>204</v>
      </c>
      <c r="H31" s="471" t="s">
        <v>205</v>
      </c>
      <c r="J31" s="425">
        <v>5</v>
      </c>
      <c r="K31" s="440">
        <f>J31/5*5</f>
        <v>5</v>
      </c>
      <c r="M31" s="478"/>
    </row>
    <row r="32" spans="2:13" ht="25.8" x14ac:dyDescent="0.5">
      <c r="H32" s="473" t="s">
        <v>206</v>
      </c>
      <c r="J32" s="532">
        <f>SUM(K6,K10,K15,K22,K28)</f>
        <v>69.400000000000006</v>
      </c>
      <c r="K32" s="533"/>
    </row>
  </sheetData>
  <mergeCells count="14">
    <mergeCell ref="B2:C2"/>
    <mergeCell ref="J3:K3"/>
    <mergeCell ref="B4:B5"/>
    <mergeCell ref="C4:C5"/>
    <mergeCell ref="D4:H4"/>
    <mergeCell ref="J4:J5"/>
    <mergeCell ref="K4:K5"/>
    <mergeCell ref="J32:K32"/>
    <mergeCell ref="M4:M5"/>
    <mergeCell ref="C6:H6"/>
    <mergeCell ref="C10:H10"/>
    <mergeCell ref="C15:H15"/>
    <mergeCell ref="C22:H22"/>
    <mergeCell ref="C28:H28"/>
  </mergeCells>
  <dataValidations count="1">
    <dataValidation type="list" allowBlank="1" showInputMessage="1" showErrorMessage="1" sqref="J11:J14 J16:J21 J29:J31 J7:J9 J23:J27" xr:uid="{3CBD3797-CA2C-4B63-A5D0-19CF1EBA03B4}">
      <formula1>$D$5:$H$5</formula1>
    </dataValidation>
  </dataValidation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1E2D-54A7-43DD-9CAE-6120C23B62DE}">
  <sheetPr>
    <tabColor theme="7"/>
  </sheetPr>
  <dimension ref="B1:AC28"/>
  <sheetViews>
    <sheetView showGridLines="0" zoomScale="50" zoomScaleNormal="50" workbookViewId="0">
      <pane xSplit="3" topLeftCell="D1" activePane="topRight" state="frozen"/>
      <selection activeCell="F16" sqref="F16"/>
      <selection pane="topRight" activeCell="G9" sqref="G9"/>
    </sheetView>
  </sheetViews>
  <sheetFormatPr defaultColWidth="8.6640625" defaultRowHeight="14.4" x14ac:dyDescent="0.3"/>
  <cols>
    <col min="1" max="1" width="2.44140625" style="408" customWidth="1"/>
    <col min="2" max="2" width="8.6640625" style="408"/>
    <col min="3" max="3" width="36.5546875" style="408" bestFit="1" customWidth="1"/>
    <col min="4" max="8" width="29.33203125" style="408" customWidth="1"/>
    <col min="9" max="9" width="1.88671875" style="408" customWidth="1"/>
    <col min="10" max="11" width="7.6640625" style="408" customWidth="1"/>
    <col min="12" max="12" width="1.5546875" style="408" customWidth="1"/>
    <col min="13" max="14" width="7.6640625" style="408" customWidth="1"/>
    <col min="15" max="15" width="1.5546875" style="408" customWidth="1"/>
    <col min="16" max="17" width="7.6640625" style="408" customWidth="1"/>
    <col min="18" max="18" width="1.5546875" style="408" customWidth="1"/>
    <col min="19" max="20" width="7.6640625" style="408" customWidth="1"/>
    <col min="21" max="21" width="1.5546875" style="408" customWidth="1"/>
    <col min="22" max="23" width="7.6640625" style="408" customWidth="1"/>
    <col min="24" max="24" width="1.5546875" style="408" customWidth="1"/>
    <col min="25" max="26" width="7.6640625" style="408" customWidth="1"/>
    <col min="27" max="27" width="90.5546875" style="409" customWidth="1"/>
    <col min="28" max="28" width="2.44140625" style="408" customWidth="1"/>
    <col min="29" max="16384" width="8.6640625" style="408"/>
  </cols>
  <sheetData>
    <row r="1" spans="2:29" ht="39" customHeight="1" x14ac:dyDescent="0.3">
      <c r="B1" s="407" t="s">
        <v>528</v>
      </c>
    </row>
    <row r="2" spans="2:29" ht="8.1" customHeight="1" thickBot="1" x14ac:dyDescent="0.35">
      <c r="B2" s="407"/>
    </row>
    <row r="3" spans="2:29" ht="18.600000000000001" customHeight="1" x14ac:dyDescent="0.45">
      <c r="B3" s="442" t="s">
        <v>377</v>
      </c>
      <c r="C3" s="442"/>
      <c r="D3" s="410"/>
      <c r="E3" s="411"/>
      <c r="J3" s="587" t="s">
        <v>529</v>
      </c>
      <c r="K3" s="588"/>
      <c r="M3" s="587" t="s">
        <v>530</v>
      </c>
      <c r="N3" s="588"/>
      <c r="P3" s="593" t="s">
        <v>531</v>
      </c>
      <c r="Q3" s="594"/>
      <c r="S3" s="587" t="s">
        <v>532</v>
      </c>
      <c r="T3" s="588"/>
      <c r="V3" s="587" t="s">
        <v>533</v>
      </c>
      <c r="W3" s="588"/>
      <c r="Y3" s="587" t="s">
        <v>534</v>
      </c>
      <c r="Z3" s="588"/>
    </row>
    <row r="4" spans="2:29" ht="18.600000000000001" thickBot="1" x14ac:dyDescent="0.35">
      <c r="J4" s="589">
        <f>SUM(K7,K11,K16,K19,K23)</f>
        <v>63.400000000000006</v>
      </c>
      <c r="K4" s="590"/>
      <c r="M4" s="589">
        <f>SUM(N7,N11,N16,N19,N23)</f>
        <v>70</v>
      </c>
      <c r="N4" s="590"/>
      <c r="P4" s="591">
        <f>SUM(Q7,Q11,Q16,Q19,Q23)</f>
        <v>75.600000000000009</v>
      </c>
      <c r="Q4" s="592"/>
      <c r="S4" s="589">
        <f>SUM(T7,T11,T16,T19,T23)</f>
        <v>79.800000000000011</v>
      </c>
      <c r="T4" s="590"/>
      <c r="V4" s="589">
        <f>SUM(W7,W11,W16,W19,W23)</f>
        <v>85.800000000000011</v>
      </c>
      <c r="W4" s="590"/>
      <c r="Y4" s="589">
        <f>SUM(Z7,Z11,Z16,Z19,Z23)</f>
        <v>94.4</v>
      </c>
      <c r="Z4" s="590"/>
    </row>
    <row r="5" spans="2:29" ht="18" x14ac:dyDescent="0.3">
      <c r="B5" s="544" t="s">
        <v>63</v>
      </c>
      <c r="C5" s="546" t="s">
        <v>65</v>
      </c>
      <c r="D5" s="548" t="s">
        <v>66</v>
      </c>
      <c r="E5" s="548"/>
      <c r="F5" s="548"/>
      <c r="G5" s="548"/>
      <c r="H5" s="549"/>
      <c r="J5" s="551" t="s">
        <v>67</v>
      </c>
      <c r="K5" s="551" t="s">
        <v>68</v>
      </c>
      <c r="M5" s="550" t="s">
        <v>67</v>
      </c>
      <c r="N5" s="550" t="s">
        <v>68</v>
      </c>
      <c r="P5" s="550" t="s">
        <v>67</v>
      </c>
      <c r="Q5" s="550" t="s">
        <v>68</v>
      </c>
      <c r="S5" s="550" t="s">
        <v>67</v>
      </c>
      <c r="T5" s="550" t="s">
        <v>68</v>
      </c>
      <c r="V5" s="550" t="s">
        <v>67</v>
      </c>
      <c r="W5" s="550" t="s">
        <v>68</v>
      </c>
      <c r="Y5" s="550" t="s">
        <v>67</v>
      </c>
      <c r="Z5" s="550" t="s">
        <v>68</v>
      </c>
      <c r="AA5" s="585" t="s">
        <v>535</v>
      </c>
    </row>
    <row r="6" spans="2:29" ht="18" x14ac:dyDescent="0.3">
      <c r="B6" s="545"/>
      <c r="C6" s="547"/>
      <c r="D6" s="412">
        <v>1</v>
      </c>
      <c r="E6" s="413">
        <v>2</v>
      </c>
      <c r="F6" s="413">
        <v>3</v>
      </c>
      <c r="G6" s="413">
        <v>4</v>
      </c>
      <c r="H6" s="414">
        <v>5</v>
      </c>
      <c r="J6" s="551"/>
      <c r="K6" s="551"/>
      <c r="M6" s="551"/>
      <c r="N6" s="551"/>
      <c r="P6" s="551"/>
      <c r="Q6" s="551"/>
      <c r="S6" s="551"/>
      <c r="T6" s="551"/>
      <c r="V6" s="551"/>
      <c r="W6" s="551"/>
      <c r="Y6" s="551"/>
      <c r="Z6" s="551"/>
      <c r="AA6" s="586"/>
    </row>
    <row r="7" spans="2:29" ht="18" x14ac:dyDescent="0.3">
      <c r="B7" s="415">
        <v>1</v>
      </c>
      <c r="C7" s="536" t="s">
        <v>70</v>
      </c>
      <c r="D7" s="536"/>
      <c r="E7" s="536"/>
      <c r="F7" s="536"/>
      <c r="G7" s="536"/>
      <c r="H7" s="537"/>
      <c r="J7" s="416"/>
      <c r="K7" s="417">
        <f>SUM(K8:K10)</f>
        <v>11.2</v>
      </c>
      <c r="M7" s="416"/>
      <c r="N7" s="417">
        <f>SUM(N8:N10)</f>
        <v>12.2</v>
      </c>
      <c r="P7" s="416"/>
      <c r="Q7" s="417">
        <f>SUM(Q8:Q10)</f>
        <v>14.2</v>
      </c>
      <c r="S7" s="416"/>
      <c r="T7" s="417">
        <f>SUM(T8:T10)</f>
        <v>14.2</v>
      </c>
      <c r="V7" s="416"/>
      <c r="W7" s="417">
        <f>SUM(W8:W10)</f>
        <v>15.2</v>
      </c>
      <c r="Y7" s="416"/>
      <c r="Z7" s="417">
        <f>SUM(Z8:Z10)</f>
        <v>16.8</v>
      </c>
      <c r="AA7" s="418"/>
    </row>
    <row r="8" spans="2:29" ht="144" x14ac:dyDescent="0.3">
      <c r="B8" s="419" t="s">
        <v>71</v>
      </c>
      <c r="C8" s="420" t="s">
        <v>536</v>
      </c>
      <c r="D8" s="421" t="s">
        <v>73</v>
      </c>
      <c r="E8" s="422" t="s">
        <v>74</v>
      </c>
      <c r="F8" s="423" t="s">
        <v>75</v>
      </c>
      <c r="G8" s="422" t="s">
        <v>76</v>
      </c>
      <c r="H8" s="424" t="s">
        <v>77</v>
      </c>
      <c r="J8" s="425">
        <v>2</v>
      </c>
      <c r="K8" s="426">
        <f>J8/5*8</f>
        <v>3.2</v>
      </c>
      <c r="M8" s="425">
        <v>2</v>
      </c>
      <c r="N8" s="426">
        <f>M8/5*8</f>
        <v>3.2</v>
      </c>
      <c r="P8" s="425">
        <v>2</v>
      </c>
      <c r="Q8" s="426">
        <f>P8/5*8</f>
        <v>3.2</v>
      </c>
      <c r="S8" s="425">
        <v>2</v>
      </c>
      <c r="T8" s="426">
        <f>S8/5*8</f>
        <v>3.2</v>
      </c>
      <c r="V8" s="425">
        <v>2</v>
      </c>
      <c r="W8" s="426">
        <f>V8/5*8</f>
        <v>3.2</v>
      </c>
      <c r="Y8" s="425">
        <v>3</v>
      </c>
      <c r="Z8" s="426">
        <f>Y8/5*8</f>
        <v>4.8</v>
      </c>
      <c r="AA8" s="427" t="s">
        <v>537</v>
      </c>
    </row>
    <row r="9" spans="2:29" ht="72" x14ac:dyDescent="0.3">
      <c r="B9" s="419" t="s">
        <v>78</v>
      </c>
      <c r="C9" s="422" t="s">
        <v>79</v>
      </c>
      <c r="D9" s="428" t="s">
        <v>80</v>
      </c>
      <c r="E9" s="422" t="s">
        <v>81</v>
      </c>
      <c r="F9" s="423" t="s">
        <v>82</v>
      </c>
      <c r="G9" s="422" t="s">
        <v>538</v>
      </c>
      <c r="H9" s="429" t="s">
        <v>84</v>
      </c>
      <c r="J9" s="425">
        <v>1</v>
      </c>
      <c r="K9" s="426">
        <f>J9/5*5</f>
        <v>1</v>
      </c>
      <c r="M9" s="425">
        <v>2</v>
      </c>
      <c r="N9" s="426">
        <f>M9/5*5</f>
        <v>2</v>
      </c>
      <c r="P9" s="425">
        <v>4</v>
      </c>
      <c r="Q9" s="426">
        <f>P9/5*5</f>
        <v>4</v>
      </c>
      <c r="S9" s="425">
        <v>4</v>
      </c>
      <c r="T9" s="426">
        <f>S9/5*5</f>
        <v>4</v>
      </c>
      <c r="V9" s="425">
        <v>5</v>
      </c>
      <c r="W9" s="426">
        <f>V9/5*5</f>
        <v>5</v>
      </c>
      <c r="Y9" s="425">
        <v>5</v>
      </c>
      <c r="Z9" s="426">
        <f>Y9/5*5</f>
        <v>5</v>
      </c>
      <c r="AA9" s="427" t="s">
        <v>539</v>
      </c>
    </row>
    <row r="10" spans="2:29" ht="41.4" customHeight="1" x14ac:dyDescent="0.3">
      <c r="B10" s="419" t="s">
        <v>85</v>
      </c>
      <c r="C10" s="420" t="s">
        <v>540</v>
      </c>
      <c r="D10" s="428" t="s">
        <v>80</v>
      </c>
      <c r="E10" s="422" t="s">
        <v>87</v>
      </c>
      <c r="F10" s="423" t="s">
        <v>88</v>
      </c>
      <c r="G10" s="422" t="s">
        <v>538</v>
      </c>
      <c r="H10" s="429" t="s">
        <v>89</v>
      </c>
      <c r="J10" s="425">
        <v>5</v>
      </c>
      <c r="K10" s="426">
        <f>J10/5*7</f>
        <v>7</v>
      </c>
      <c r="M10" s="425">
        <v>5</v>
      </c>
      <c r="N10" s="426">
        <f>M10/5*7</f>
        <v>7</v>
      </c>
      <c r="P10" s="425">
        <v>5</v>
      </c>
      <c r="Q10" s="426">
        <f>P10/5*7</f>
        <v>7</v>
      </c>
      <c r="S10" s="425">
        <v>5</v>
      </c>
      <c r="T10" s="426">
        <f>S10/5*7</f>
        <v>7</v>
      </c>
      <c r="V10" s="425">
        <v>5</v>
      </c>
      <c r="W10" s="426">
        <f>V10/5*7</f>
        <v>7</v>
      </c>
      <c r="Y10" s="425">
        <v>5</v>
      </c>
      <c r="Z10" s="426">
        <f>Y10/5*7</f>
        <v>7</v>
      </c>
      <c r="AA10" s="427" t="s">
        <v>541</v>
      </c>
    </row>
    <row r="11" spans="2:29" ht="18" x14ac:dyDescent="0.3">
      <c r="B11" s="430">
        <v>2</v>
      </c>
      <c r="C11" s="538" t="s">
        <v>90</v>
      </c>
      <c r="D11" s="538"/>
      <c r="E11" s="538"/>
      <c r="F11" s="538"/>
      <c r="G11" s="538"/>
      <c r="H11" s="539"/>
      <c r="J11" s="431"/>
      <c r="K11" s="417">
        <f>SUM(K12:K15)</f>
        <v>20</v>
      </c>
      <c r="M11" s="431"/>
      <c r="N11" s="417">
        <f>SUM(N12:N15)</f>
        <v>22</v>
      </c>
      <c r="P11" s="431"/>
      <c r="Q11" s="417">
        <f>SUM(Q12:Q15)</f>
        <v>24</v>
      </c>
      <c r="S11" s="431"/>
      <c r="T11" s="417">
        <f>SUM(T12:T15)</f>
        <v>25</v>
      </c>
      <c r="V11" s="431"/>
      <c r="W11" s="417">
        <f>SUM(W12:W15)</f>
        <v>25</v>
      </c>
      <c r="Y11" s="431"/>
      <c r="Z11" s="417">
        <f>SUM(Z12:Z15)</f>
        <v>25</v>
      </c>
      <c r="AA11" s="418"/>
    </row>
    <row r="12" spans="2:29" ht="49.2" customHeight="1" x14ac:dyDescent="0.3">
      <c r="B12" s="419" t="s">
        <v>91</v>
      </c>
      <c r="C12" s="422" t="s">
        <v>92</v>
      </c>
      <c r="D12" s="423" t="s">
        <v>93</v>
      </c>
      <c r="E12" s="422" t="s">
        <v>94</v>
      </c>
      <c r="F12" s="423" t="s">
        <v>95</v>
      </c>
      <c r="G12" s="422" t="s">
        <v>96</v>
      </c>
      <c r="H12" s="424" t="s">
        <v>97</v>
      </c>
      <c r="J12" s="432">
        <v>3</v>
      </c>
      <c r="K12" s="426">
        <f>J12/5*5</f>
        <v>3</v>
      </c>
      <c r="M12" s="432">
        <v>4</v>
      </c>
      <c r="N12" s="426">
        <f>M12/5*5</f>
        <v>4</v>
      </c>
      <c r="P12" s="432">
        <v>5</v>
      </c>
      <c r="Q12" s="426">
        <f>P12/5*5</f>
        <v>5</v>
      </c>
      <c r="S12" s="432">
        <v>5</v>
      </c>
      <c r="T12" s="426">
        <f>S12/5*5</f>
        <v>5</v>
      </c>
      <c r="V12" s="432">
        <v>5</v>
      </c>
      <c r="W12" s="426">
        <f>V12/5*5</f>
        <v>5</v>
      </c>
      <c r="Y12" s="432">
        <v>5</v>
      </c>
      <c r="Z12" s="426">
        <f>Y12/5*5</f>
        <v>5</v>
      </c>
      <c r="AA12" s="427" t="s">
        <v>542</v>
      </c>
      <c r="AC12" s="433" t="s">
        <v>543</v>
      </c>
    </row>
    <row r="13" spans="2:29" ht="53.4" customHeight="1" x14ac:dyDescent="0.3">
      <c r="B13" s="419" t="s">
        <v>98</v>
      </c>
      <c r="C13" s="422" t="s">
        <v>99</v>
      </c>
      <c r="D13" s="423" t="s">
        <v>100</v>
      </c>
      <c r="E13" s="422" t="s">
        <v>101</v>
      </c>
      <c r="F13" s="421" t="s">
        <v>102</v>
      </c>
      <c r="G13" s="422" t="s">
        <v>538</v>
      </c>
      <c r="H13" s="429" t="s">
        <v>84</v>
      </c>
      <c r="J13" s="432">
        <v>5</v>
      </c>
      <c r="K13" s="426">
        <f>J13/5*10</f>
        <v>10</v>
      </c>
      <c r="M13" s="432">
        <v>5</v>
      </c>
      <c r="N13" s="426">
        <f>M13/5*10</f>
        <v>10</v>
      </c>
      <c r="P13" s="432">
        <v>5</v>
      </c>
      <c r="Q13" s="426">
        <f>P13/5*10</f>
        <v>10</v>
      </c>
      <c r="S13" s="432">
        <v>5</v>
      </c>
      <c r="T13" s="426">
        <f>S13/5*10</f>
        <v>10</v>
      </c>
      <c r="V13" s="432">
        <v>5</v>
      </c>
      <c r="W13" s="426">
        <f>V13/5*10</f>
        <v>10</v>
      </c>
      <c r="Y13" s="432">
        <v>5</v>
      </c>
      <c r="Z13" s="426">
        <f>Y13/5*10</f>
        <v>10</v>
      </c>
      <c r="AA13" s="427" t="s">
        <v>544</v>
      </c>
    </row>
    <row r="14" spans="2:29" ht="43.2" x14ac:dyDescent="0.3">
      <c r="B14" s="419" t="s">
        <v>104</v>
      </c>
      <c r="C14" s="422" t="s">
        <v>105</v>
      </c>
      <c r="D14" s="423" t="s">
        <v>106</v>
      </c>
      <c r="E14" s="422" t="s">
        <v>107</v>
      </c>
      <c r="F14" s="421" t="s">
        <v>108</v>
      </c>
      <c r="G14" s="422" t="s">
        <v>109</v>
      </c>
      <c r="H14" s="424" t="s">
        <v>545</v>
      </c>
      <c r="J14" s="432">
        <v>2</v>
      </c>
      <c r="K14" s="426">
        <f>J14/5*5</f>
        <v>2</v>
      </c>
      <c r="M14" s="432">
        <v>3</v>
      </c>
      <c r="N14" s="426">
        <f>M14/5*5</f>
        <v>3</v>
      </c>
      <c r="P14" s="432">
        <v>4</v>
      </c>
      <c r="Q14" s="426">
        <f>P14/5*5</f>
        <v>4</v>
      </c>
      <c r="S14" s="432">
        <v>5</v>
      </c>
      <c r="T14" s="426">
        <f>S14/5*5</f>
        <v>5</v>
      </c>
      <c r="V14" s="432">
        <v>5</v>
      </c>
      <c r="W14" s="426">
        <f>V14/5*5</f>
        <v>5</v>
      </c>
      <c r="Y14" s="432">
        <v>5</v>
      </c>
      <c r="Z14" s="426">
        <f>Y14/5*5</f>
        <v>5</v>
      </c>
      <c r="AA14" s="427" t="s">
        <v>546</v>
      </c>
    </row>
    <row r="15" spans="2:29" ht="96" customHeight="1" x14ac:dyDescent="0.3">
      <c r="B15" s="419" t="s">
        <v>111</v>
      </c>
      <c r="C15" s="422" t="s">
        <v>112</v>
      </c>
      <c r="D15" s="423" t="s">
        <v>113</v>
      </c>
      <c r="E15" s="422" t="s">
        <v>114</v>
      </c>
      <c r="F15" s="421" t="s">
        <v>115</v>
      </c>
      <c r="G15" s="422" t="s">
        <v>116</v>
      </c>
      <c r="H15" s="424" t="s">
        <v>547</v>
      </c>
      <c r="J15" s="432">
        <v>5</v>
      </c>
      <c r="K15" s="426">
        <f>J15/5*5</f>
        <v>5</v>
      </c>
      <c r="M15" s="432">
        <v>5</v>
      </c>
      <c r="N15" s="426">
        <f>M15/5*5</f>
        <v>5</v>
      </c>
      <c r="P15" s="432">
        <v>5</v>
      </c>
      <c r="Q15" s="426">
        <f>P15/5*5</f>
        <v>5</v>
      </c>
      <c r="S15" s="432">
        <v>5</v>
      </c>
      <c r="T15" s="426">
        <f>S15/5*5</f>
        <v>5</v>
      </c>
      <c r="V15" s="432">
        <v>5</v>
      </c>
      <c r="W15" s="426">
        <f>V15/5*5</f>
        <v>5</v>
      </c>
      <c r="Y15" s="432">
        <v>5</v>
      </c>
      <c r="Z15" s="426">
        <f>Y15/5*5</f>
        <v>5</v>
      </c>
      <c r="AA15" s="427" t="s">
        <v>548</v>
      </c>
    </row>
    <row r="16" spans="2:29" ht="18" x14ac:dyDescent="0.3">
      <c r="B16" s="430">
        <v>3</v>
      </c>
      <c r="C16" s="538" t="s">
        <v>118</v>
      </c>
      <c r="D16" s="538"/>
      <c r="E16" s="538"/>
      <c r="F16" s="538"/>
      <c r="G16" s="538"/>
      <c r="H16" s="539"/>
      <c r="J16" s="431"/>
      <c r="K16" s="417">
        <f>SUM(K17:K18)</f>
        <v>10</v>
      </c>
      <c r="M16" s="431"/>
      <c r="N16" s="417">
        <f>SUM(N17:N18)</f>
        <v>10</v>
      </c>
      <c r="P16" s="431"/>
      <c r="Q16" s="417">
        <f>SUM(Q17:Q18)</f>
        <v>10</v>
      </c>
      <c r="S16" s="431"/>
      <c r="T16" s="417">
        <f>SUM(T17:T18)</f>
        <v>10</v>
      </c>
      <c r="V16" s="431"/>
      <c r="W16" s="417">
        <f>SUM(W17:W18)</f>
        <v>10</v>
      </c>
      <c r="Y16" s="431"/>
      <c r="Z16" s="417">
        <f>SUM(Z17:Z18)</f>
        <v>10</v>
      </c>
      <c r="AA16" s="418"/>
    </row>
    <row r="17" spans="2:27" ht="57.6" x14ac:dyDescent="0.3">
      <c r="B17" s="419">
        <v>3.1</v>
      </c>
      <c r="C17" s="420" t="s">
        <v>148</v>
      </c>
      <c r="D17" s="423" t="s">
        <v>149</v>
      </c>
      <c r="E17" s="422" t="s">
        <v>150</v>
      </c>
      <c r="F17" s="423" t="s">
        <v>151</v>
      </c>
      <c r="G17" s="422" t="s">
        <v>152</v>
      </c>
      <c r="H17" s="424" t="s">
        <v>153</v>
      </c>
      <c r="J17" s="432">
        <v>5</v>
      </c>
      <c r="K17" s="426">
        <f>J17/5*5</f>
        <v>5</v>
      </c>
      <c r="M17" s="432">
        <v>5</v>
      </c>
      <c r="N17" s="426">
        <f>M17/5*5</f>
        <v>5</v>
      </c>
      <c r="P17" s="432">
        <v>5</v>
      </c>
      <c r="Q17" s="426">
        <f>P17/5*5</f>
        <v>5</v>
      </c>
      <c r="S17" s="432">
        <v>5</v>
      </c>
      <c r="T17" s="426">
        <f>S17/5*5</f>
        <v>5</v>
      </c>
      <c r="V17" s="432">
        <v>5</v>
      </c>
      <c r="W17" s="426">
        <f>V17/5*5</f>
        <v>5</v>
      </c>
      <c r="Y17" s="432">
        <v>5</v>
      </c>
      <c r="Z17" s="426">
        <f>Y17/5*5</f>
        <v>5</v>
      </c>
      <c r="AA17" s="427" t="s">
        <v>549</v>
      </c>
    </row>
    <row r="18" spans="2:27" ht="43.2" x14ac:dyDescent="0.3">
      <c r="B18" s="419">
        <v>3.2</v>
      </c>
      <c r="C18" s="420" t="s">
        <v>155</v>
      </c>
      <c r="D18" s="423" t="s">
        <v>156</v>
      </c>
      <c r="E18" s="422" t="s">
        <v>157</v>
      </c>
      <c r="F18" s="423" t="s">
        <v>158</v>
      </c>
      <c r="G18" s="422" t="s">
        <v>159</v>
      </c>
      <c r="H18" s="424" t="s">
        <v>160</v>
      </c>
      <c r="J18" s="432">
        <v>5</v>
      </c>
      <c r="K18" s="426">
        <f>J18/5*5</f>
        <v>5</v>
      </c>
      <c r="M18" s="432">
        <v>5</v>
      </c>
      <c r="N18" s="426">
        <f>M18/5*5</f>
        <v>5</v>
      </c>
      <c r="P18" s="432">
        <v>5</v>
      </c>
      <c r="Q18" s="426">
        <f>P18/5*5</f>
        <v>5</v>
      </c>
      <c r="S18" s="432">
        <v>5</v>
      </c>
      <c r="T18" s="426">
        <f>S18/5*5</f>
        <v>5</v>
      </c>
      <c r="V18" s="432">
        <v>5</v>
      </c>
      <c r="W18" s="426">
        <f>V18/5*5</f>
        <v>5</v>
      </c>
      <c r="Y18" s="432">
        <v>5</v>
      </c>
      <c r="Z18" s="426">
        <f>Y18/5*5</f>
        <v>5</v>
      </c>
      <c r="AA18" s="427" t="s">
        <v>549</v>
      </c>
    </row>
    <row r="19" spans="2:27" ht="18" x14ac:dyDescent="0.3">
      <c r="B19" s="430">
        <v>4</v>
      </c>
      <c r="C19" s="538" t="s">
        <v>161</v>
      </c>
      <c r="D19" s="538"/>
      <c r="E19" s="538"/>
      <c r="F19" s="538"/>
      <c r="G19" s="538"/>
      <c r="H19" s="539"/>
      <c r="J19" s="431"/>
      <c r="K19" s="417">
        <f>SUM(K20:K22)</f>
        <v>13.200000000000001</v>
      </c>
      <c r="M19" s="431"/>
      <c r="N19" s="417">
        <f>SUM(N20:N22)</f>
        <v>13.8</v>
      </c>
      <c r="P19" s="431"/>
      <c r="Q19" s="417">
        <f>SUM(Q20:Q22)</f>
        <v>14.400000000000002</v>
      </c>
      <c r="S19" s="431"/>
      <c r="T19" s="417">
        <f>SUM(T20:T22)</f>
        <v>16.600000000000001</v>
      </c>
      <c r="V19" s="431"/>
      <c r="W19" s="417">
        <f>SUM(W20:W22)</f>
        <v>17.600000000000001</v>
      </c>
      <c r="Y19" s="431"/>
      <c r="Z19" s="417">
        <f>SUM(Z20:Z22)</f>
        <v>17.600000000000001</v>
      </c>
      <c r="AA19" s="418"/>
    </row>
    <row r="20" spans="2:27" ht="96.75" customHeight="1" x14ac:dyDescent="0.3">
      <c r="B20" s="419" t="s">
        <v>162</v>
      </c>
      <c r="C20" s="422" t="s">
        <v>550</v>
      </c>
      <c r="D20" s="423" t="s">
        <v>164</v>
      </c>
      <c r="E20" s="422" t="s">
        <v>165</v>
      </c>
      <c r="F20" s="423" t="s">
        <v>166</v>
      </c>
      <c r="G20" s="422" t="s">
        <v>167</v>
      </c>
      <c r="H20" s="424" t="s">
        <v>168</v>
      </c>
      <c r="J20" s="432">
        <v>1</v>
      </c>
      <c r="K20" s="426">
        <f>J20/5*3</f>
        <v>0.60000000000000009</v>
      </c>
      <c r="M20" s="432">
        <v>2</v>
      </c>
      <c r="N20" s="426">
        <f>M20/5*3</f>
        <v>1.2000000000000002</v>
      </c>
      <c r="P20" s="432">
        <v>3</v>
      </c>
      <c r="Q20" s="426">
        <f>P20/5*3</f>
        <v>1.7999999999999998</v>
      </c>
      <c r="S20" s="432">
        <v>5</v>
      </c>
      <c r="T20" s="426">
        <f>S20/5*3</f>
        <v>3</v>
      </c>
      <c r="V20" s="432">
        <v>5</v>
      </c>
      <c r="W20" s="426">
        <f>V20/5*3</f>
        <v>3</v>
      </c>
      <c r="Y20" s="432">
        <v>5</v>
      </c>
      <c r="Z20" s="426">
        <f>Y20/5*3</f>
        <v>3</v>
      </c>
      <c r="AA20" s="427" t="s">
        <v>551</v>
      </c>
    </row>
    <row r="21" spans="2:27" ht="76.8" customHeight="1" x14ac:dyDescent="0.3">
      <c r="B21" s="419" t="s">
        <v>169</v>
      </c>
      <c r="C21" s="420" t="s">
        <v>170</v>
      </c>
      <c r="D21" s="423" t="s">
        <v>552</v>
      </c>
      <c r="E21" s="422" t="s">
        <v>553</v>
      </c>
      <c r="F21" s="423" t="s">
        <v>172</v>
      </c>
      <c r="G21" s="422" t="s">
        <v>173</v>
      </c>
      <c r="H21" s="424" t="s">
        <v>174</v>
      </c>
      <c r="J21" s="432">
        <v>3</v>
      </c>
      <c r="K21" s="426">
        <f>J21/5*5</f>
        <v>3</v>
      </c>
      <c r="M21" s="432">
        <v>3</v>
      </c>
      <c r="N21" s="426">
        <f>M21/5*5</f>
        <v>3</v>
      </c>
      <c r="P21" s="432">
        <v>3</v>
      </c>
      <c r="Q21" s="426">
        <f>P21/5*5</f>
        <v>3</v>
      </c>
      <c r="S21" s="432">
        <v>4</v>
      </c>
      <c r="T21" s="426">
        <f>S21/5*5</f>
        <v>4</v>
      </c>
      <c r="V21" s="432">
        <v>5</v>
      </c>
      <c r="W21" s="426">
        <f>V21/5*5</f>
        <v>5</v>
      </c>
      <c r="Y21" s="432">
        <v>5</v>
      </c>
      <c r="Z21" s="426">
        <f>Y21/5*5</f>
        <v>5</v>
      </c>
      <c r="AA21" s="427" t="s">
        <v>554</v>
      </c>
    </row>
    <row r="22" spans="2:27" ht="57.6" x14ac:dyDescent="0.3">
      <c r="B22" s="419" t="s">
        <v>175</v>
      </c>
      <c r="C22" s="420" t="s">
        <v>555</v>
      </c>
      <c r="D22" s="423" t="s">
        <v>556</v>
      </c>
      <c r="E22" s="422" t="s">
        <v>557</v>
      </c>
      <c r="F22" s="423" t="s">
        <v>558</v>
      </c>
      <c r="G22" s="422" t="s">
        <v>559</v>
      </c>
      <c r="H22" s="424" t="s">
        <v>560</v>
      </c>
      <c r="J22" s="432">
        <v>4</v>
      </c>
      <c r="K22" s="426">
        <f>J22/5*12</f>
        <v>9.6000000000000014</v>
      </c>
      <c r="M22" s="432">
        <v>4</v>
      </c>
      <c r="N22" s="426">
        <f>M22/5*12</f>
        <v>9.6000000000000014</v>
      </c>
      <c r="P22" s="432">
        <v>4</v>
      </c>
      <c r="Q22" s="426">
        <f>P22/5*12</f>
        <v>9.6000000000000014</v>
      </c>
      <c r="S22" s="432">
        <v>4</v>
      </c>
      <c r="T22" s="426">
        <f>S22/5*12</f>
        <v>9.6000000000000014</v>
      </c>
      <c r="V22" s="432">
        <v>4</v>
      </c>
      <c r="W22" s="426">
        <f>V22/5*12</f>
        <v>9.6000000000000014</v>
      </c>
      <c r="Y22" s="432">
        <v>4</v>
      </c>
      <c r="Z22" s="426">
        <f>Y22/5*12</f>
        <v>9.6000000000000014</v>
      </c>
      <c r="AA22" s="427" t="s">
        <v>561</v>
      </c>
    </row>
    <row r="23" spans="2:27" ht="18" x14ac:dyDescent="0.3">
      <c r="B23" s="430">
        <v>5</v>
      </c>
      <c r="C23" s="538" t="s">
        <v>184</v>
      </c>
      <c r="D23" s="538"/>
      <c r="E23" s="538"/>
      <c r="F23" s="538"/>
      <c r="G23" s="538"/>
      <c r="H23" s="539"/>
      <c r="J23" s="431"/>
      <c r="K23" s="417">
        <f>SUM(K24:K27)</f>
        <v>9</v>
      </c>
      <c r="M23" s="431"/>
      <c r="N23" s="417">
        <f>SUM(N24:N27)</f>
        <v>12</v>
      </c>
      <c r="P23" s="431"/>
      <c r="Q23" s="417">
        <f>SUM(Q24:Q27)</f>
        <v>13</v>
      </c>
      <c r="S23" s="431"/>
      <c r="T23" s="417">
        <f>SUM(T24:T27)</f>
        <v>14</v>
      </c>
      <c r="V23" s="431"/>
      <c r="W23" s="417">
        <f>SUM(W24:W27)</f>
        <v>18</v>
      </c>
      <c r="Y23" s="431"/>
      <c r="Z23" s="417">
        <f>SUM(Z24:Z27)</f>
        <v>25</v>
      </c>
      <c r="AA23" s="418"/>
    </row>
    <row r="24" spans="2:27" ht="345" customHeight="1" x14ac:dyDescent="0.3">
      <c r="B24" s="419">
        <v>5.0999999999999996</v>
      </c>
      <c r="C24" s="420" t="s">
        <v>562</v>
      </c>
      <c r="D24" s="423" t="s">
        <v>563</v>
      </c>
      <c r="E24" s="422" t="s">
        <v>564</v>
      </c>
      <c r="F24" s="423" t="s">
        <v>565</v>
      </c>
      <c r="G24" s="422" t="s">
        <v>566</v>
      </c>
      <c r="H24" s="424" t="s">
        <v>567</v>
      </c>
      <c r="J24" s="432">
        <v>1</v>
      </c>
      <c r="K24" s="434">
        <f>J24/5*5</f>
        <v>1</v>
      </c>
      <c r="M24" s="432">
        <v>1</v>
      </c>
      <c r="N24" s="434">
        <f>M24/5*5</f>
        <v>1</v>
      </c>
      <c r="P24" s="432">
        <v>1</v>
      </c>
      <c r="Q24" s="434">
        <f>P24/5*5</f>
        <v>1</v>
      </c>
      <c r="S24" s="432">
        <v>1</v>
      </c>
      <c r="T24" s="434">
        <f>S24/5*5</f>
        <v>1</v>
      </c>
      <c r="V24" s="432">
        <v>3</v>
      </c>
      <c r="W24" s="434">
        <f>V24/5*5</f>
        <v>3</v>
      </c>
      <c r="Y24" s="432">
        <v>5</v>
      </c>
      <c r="Z24" s="434">
        <f>Y24/5*5</f>
        <v>5</v>
      </c>
      <c r="AA24" s="427" t="s">
        <v>568</v>
      </c>
    </row>
    <row r="25" spans="2:27" ht="72" x14ac:dyDescent="0.3">
      <c r="B25" s="419">
        <v>5.2</v>
      </c>
      <c r="C25" s="422" t="s">
        <v>569</v>
      </c>
      <c r="D25" s="423" t="s">
        <v>570</v>
      </c>
      <c r="E25" s="422" t="s">
        <v>571</v>
      </c>
      <c r="F25" s="423" t="s">
        <v>572</v>
      </c>
      <c r="G25" s="422" t="s">
        <v>573</v>
      </c>
      <c r="H25" s="424" t="s">
        <v>574</v>
      </c>
      <c r="J25" s="432">
        <v>3</v>
      </c>
      <c r="K25" s="434">
        <f>J25/5*5</f>
        <v>3</v>
      </c>
      <c r="M25" s="432">
        <v>3</v>
      </c>
      <c r="N25" s="434">
        <f>M25/5*5</f>
        <v>3</v>
      </c>
      <c r="P25" s="432">
        <v>3</v>
      </c>
      <c r="Q25" s="434">
        <f>P25/5*5</f>
        <v>3</v>
      </c>
      <c r="S25" s="432">
        <v>4</v>
      </c>
      <c r="T25" s="434">
        <f>S25/5*5</f>
        <v>4</v>
      </c>
      <c r="V25" s="432">
        <v>4</v>
      </c>
      <c r="W25" s="434">
        <f>V25/5*5</f>
        <v>4</v>
      </c>
      <c r="Y25" s="432">
        <v>5</v>
      </c>
      <c r="Z25" s="434">
        <f>Y25/5*5</f>
        <v>5</v>
      </c>
      <c r="AA25" s="427" t="s">
        <v>575</v>
      </c>
    </row>
    <row r="26" spans="2:27" ht="115.2" x14ac:dyDescent="0.3">
      <c r="B26" s="419">
        <v>5.3</v>
      </c>
      <c r="C26" s="420" t="s">
        <v>576</v>
      </c>
      <c r="D26" s="423" t="s">
        <v>577</v>
      </c>
      <c r="E26" s="422" t="s">
        <v>578</v>
      </c>
      <c r="F26" s="423" t="s">
        <v>579</v>
      </c>
      <c r="G26" s="422" t="s">
        <v>580</v>
      </c>
      <c r="H26" s="424" t="s">
        <v>581</v>
      </c>
      <c r="J26" s="432">
        <v>1</v>
      </c>
      <c r="K26" s="434">
        <f>J26/5*10</f>
        <v>2</v>
      </c>
      <c r="M26" s="432">
        <v>2</v>
      </c>
      <c r="N26" s="434">
        <f>M26/5*10</f>
        <v>4</v>
      </c>
      <c r="P26" s="432">
        <v>2</v>
      </c>
      <c r="Q26" s="434">
        <f>P26/5*10</f>
        <v>4</v>
      </c>
      <c r="S26" s="432">
        <v>2</v>
      </c>
      <c r="T26" s="434">
        <f>S26/5*10</f>
        <v>4</v>
      </c>
      <c r="V26" s="432">
        <v>3</v>
      </c>
      <c r="W26" s="434">
        <f>V26/5*10</f>
        <v>6</v>
      </c>
      <c r="Y26" s="432">
        <v>5</v>
      </c>
      <c r="Z26" s="434">
        <f>Y26/5*10</f>
        <v>10</v>
      </c>
      <c r="AA26" s="427" t="s">
        <v>582</v>
      </c>
    </row>
    <row r="27" spans="2:27" ht="193.2" customHeight="1" thickBot="1" x14ac:dyDescent="0.35">
      <c r="B27" s="435">
        <v>5.4</v>
      </c>
      <c r="C27" s="436" t="s">
        <v>583</v>
      </c>
      <c r="D27" s="437" t="s">
        <v>584</v>
      </c>
      <c r="E27" s="436" t="s">
        <v>585</v>
      </c>
      <c r="F27" s="437" t="s">
        <v>586</v>
      </c>
      <c r="G27" s="436" t="s">
        <v>587</v>
      </c>
      <c r="H27" s="438" t="s">
        <v>588</v>
      </c>
      <c r="J27" s="439">
        <v>3</v>
      </c>
      <c r="K27" s="440">
        <f>J27/5*5</f>
        <v>3</v>
      </c>
      <c r="M27" s="439">
        <v>4</v>
      </c>
      <c r="N27" s="440">
        <f>M27/5*5</f>
        <v>4</v>
      </c>
      <c r="P27" s="439">
        <v>5</v>
      </c>
      <c r="Q27" s="440">
        <f>P27/5*5</f>
        <v>5</v>
      </c>
      <c r="S27" s="439">
        <v>5</v>
      </c>
      <c r="T27" s="440">
        <f>S27/5*5</f>
        <v>5</v>
      </c>
      <c r="V27" s="439">
        <v>5</v>
      </c>
      <c r="W27" s="440">
        <f>V27/5*5</f>
        <v>5</v>
      </c>
      <c r="Y27" s="439">
        <v>5</v>
      </c>
      <c r="Z27" s="440">
        <f>Y27/5*5</f>
        <v>5</v>
      </c>
      <c r="AA27" s="441" t="s">
        <v>589</v>
      </c>
    </row>
    <row r="28" spans="2:27" ht="8.1" customHeight="1" x14ac:dyDescent="0.3">
      <c r="B28" s="407"/>
    </row>
  </sheetData>
  <mergeCells count="33">
    <mergeCell ref="Y3:Z3"/>
    <mergeCell ref="J4:K4"/>
    <mergeCell ref="M4:N4"/>
    <mergeCell ref="P4:Q4"/>
    <mergeCell ref="S4:T4"/>
    <mergeCell ref="V4:W4"/>
    <mergeCell ref="Y4:Z4"/>
    <mergeCell ref="J3:K3"/>
    <mergeCell ref="M3:N3"/>
    <mergeCell ref="P3:Q3"/>
    <mergeCell ref="S3:T3"/>
    <mergeCell ref="V3:W3"/>
    <mergeCell ref="B5:B6"/>
    <mergeCell ref="C5:C6"/>
    <mergeCell ref="D5:H5"/>
    <mergeCell ref="J5:J6"/>
    <mergeCell ref="K5:K6"/>
    <mergeCell ref="Z5:Z6"/>
    <mergeCell ref="AA5:AA6"/>
    <mergeCell ref="C7:H7"/>
    <mergeCell ref="C11:H11"/>
    <mergeCell ref="N5:N6"/>
    <mergeCell ref="P5:P6"/>
    <mergeCell ref="Q5:Q6"/>
    <mergeCell ref="S5:S6"/>
    <mergeCell ref="T5:T6"/>
    <mergeCell ref="V5:V6"/>
    <mergeCell ref="M5:M6"/>
    <mergeCell ref="C16:H16"/>
    <mergeCell ref="C19:H19"/>
    <mergeCell ref="C23:H23"/>
    <mergeCell ref="W5:W6"/>
    <mergeCell ref="Y5:Y6"/>
  </mergeCells>
  <dataValidations count="1">
    <dataValidation type="list" allowBlank="1" showInputMessage="1" showErrorMessage="1" sqref="J12:J15 J17:J18 M17:M18 S17:S18 M20:M22 J20:J22 M24:M27 J24:J27 S20:S22 J8:J10 S8:S10 S12:S15 M8:M10 M12:M15 S24:S27 P17:P18 P20:P22 P8:P10 P12:P15 P24:P27 Y17:Y18 Y20:Y22 Y8:Y10 Y12:Y15 Y24:Y27 V17:V18 V20:V22 V8:V10 V12:V15 V24:V27" xr:uid="{3F1FE84E-2B84-4E5D-ACD6-F7D3CF8153BF}">
      <formula1>$D$6:$H$6</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3758-4C4D-491A-AD50-13ED44DF4741}">
  <sheetPr>
    <tabColor theme="7"/>
  </sheetPr>
  <dimension ref="B1:M31"/>
  <sheetViews>
    <sheetView topLeftCell="A22" zoomScale="50" zoomScaleNormal="50" workbookViewId="0">
      <selection activeCell="M8" sqref="M8:M31"/>
    </sheetView>
  </sheetViews>
  <sheetFormatPr defaultRowHeight="13.2" x14ac:dyDescent="0.25"/>
  <cols>
    <col min="1" max="1" width="1.88671875" style="361" customWidth="1"/>
    <col min="2" max="2" width="9.109375" style="367" customWidth="1"/>
    <col min="3" max="3" width="36.5546875" style="361" customWidth="1"/>
    <col min="4" max="8" width="26.5546875" style="361" customWidth="1"/>
    <col min="9" max="9" width="1.88671875" style="361" customWidth="1"/>
    <col min="10" max="11" width="7.6640625" style="361" customWidth="1"/>
    <col min="12" max="12" width="1.88671875" style="361" customWidth="1"/>
    <col min="13" max="13" width="97.44140625" style="361" customWidth="1"/>
    <col min="14" max="256" width="8.77734375" style="361"/>
    <col min="257" max="257" width="1.88671875" style="361" customWidth="1"/>
    <col min="258" max="258" width="9.109375" style="361" customWidth="1"/>
    <col min="259" max="259" width="36.5546875" style="361" customWidth="1"/>
    <col min="260" max="264" width="26.5546875" style="361" customWidth="1"/>
    <col min="265" max="265" width="1.88671875" style="361" customWidth="1"/>
    <col min="266" max="267" width="7.6640625" style="361" customWidth="1"/>
    <col min="268" max="268" width="1.88671875" style="361" customWidth="1"/>
    <col min="269" max="269" width="97.44140625" style="361" customWidth="1"/>
    <col min="270" max="512" width="8.77734375" style="361"/>
    <col min="513" max="513" width="1.88671875" style="361" customWidth="1"/>
    <col min="514" max="514" width="9.109375" style="361" customWidth="1"/>
    <col min="515" max="515" width="36.5546875" style="361" customWidth="1"/>
    <col min="516" max="520" width="26.5546875" style="361" customWidth="1"/>
    <col min="521" max="521" width="1.88671875" style="361" customWidth="1"/>
    <col min="522" max="523" width="7.6640625" style="361" customWidth="1"/>
    <col min="524" max="524" width="1.88671875" style="361" customWidth="1"/>
    <col min="525" max="525" width="97.44140625" style="361" customWidth="1"/>
    <col min="526" max="768" width="8.77734375" style="361"/>
    <col min="769" max="769" width="1.88671875" style="361" customWidth="1"/>
    <col min="770" max="770" width="9.109375" style="361" customWidth="1"/>
    <col min="771" max="771" width="36.5546875" style="361" customWidth="1"/>
    <col min="772" max="776" width="26.5546875" style="361" customWidth="1"/>
    <col min="777" max="777" width="1.88671875" style="361" customWidth="1"/>
    <col min="778" max="779" width="7.6640625" style="361" customWidth="1"/>
    <col min="780" max="780" width="1.88671875" style="361" customWidth="1"/>
    <col min="781" max="781" width="97.44140625" style="361" customWidth="1"/>
    <col min="782" max="1024" width="8.77734375" style="361"/>
    <col min="1025" max="1025" width="1.88671875" style="361" customWidth="1"/>
    <col min="1026" max="1026" width="9.109375" style="361" customWidth="1"/>
    <col min="1027" max="1027" width="36.5546875" style="361" customWidth="1"/>
    <col min="1028" max="1032" width="26.5546875" style="361" customWidth="1"/>
    <col min="1033" max="1033" width="1.88671875" style="361" customWidth="1"/>
    <col min="1034" max="1035" width="7.6640625" style="361" customWidth="1"/>
    <col min="1036" max="1036" width="1.88671875" style="361" customWidth="1"/>
    <col min="1037" max="1037" width="97.44140625" style="361" customWidth="1"/>
    <col min="1038" max="1280" width="8.77734375" style="361"/>
    <col min="1281" max="1281" width="1.88671875" style="361" customWidth="1"/>
    <col min="1282" max="1282" width="9.109375" style="361" customWidth="1"/>
    <col min="1283" max="1283" width="36.5546875" style="361" customWidth="1"/>
    <col min="1284" max="1288" width="26.5546875" style="361" customWidth="1"/>
    <col min="1289" max="1289" width="1.88671875" style="361" customWidth="1"/>
    <col min="1290" max="1291" width="7.6640625" style="361" customWidth="1"/>
    <col min="1292" max="1292" width="1.88671875" style="361" customWidth="1"/>
    <col min="1293" max="1293" width="97.44140625" style="361" customWidth="1"/>
    <col min="1294" max="1536" width="8.77734375" style="361"/>
    <col min="1537" max="1537" width="1.88671875" style="361" customWidth="1"/>
    <col min="1538" max="1538" width="9.109375" style="361" customWidth="1"/>
    <col min="1539" max="1539" width="36.5546875" style="361" customWidth="1"/>
    <col min="1540" max="1544" width="26.5546875" style="361" customWidth="1"/>
    <col min="1545" max="1545" width="1.88671875" style="361" customWidth="1"/>
    <col min="1546" max="1547" width="7.6640625" style="361" customWidth="1"/>
    <col min="1548" max="1548" width="1.88671875" style="361" customWidth="1"/>
    <col min="1549" max="1549" width="97.44140625" style="361" customWidth="1"/>
    <col min="1550" max="1792" width="8.77734375" style="361"/>
    <col min="1793" max="1793" width="1.88671875" style="361" customWidth="1"/>
    <col min="1794" max="1794" width="9.109375" style="361" customWidth="1"/>
    <col min="1795" max="1795" width="36.5546875" style="361" customWidth="1"/>
    <col min="1796" max="1800" width="26.5546875" style="361" customWidth="1"/>
    <col min="1801" max="1801" width="1.88671875" style="361" customWidth="1"/>
    <col min="1802" max="1803" width="7.6640625" style="361" customWidth="1"/>
    <col min="1804" max="1804" width="1.88671875" style="361" customWidth="1"/>
    <col min="1805" max="1805" width="97.44140625" style="361" customWidth="1"/>
    <col min="1806" max="2048" width="8.77734375" style="361"/>
    <col min="2049" max="2049" width="1.88671875" style="361" customWidth="1"/>
    <col min="2050" max="2050" width="9.109375" style="361" customWidth="1"/>
    <col min="2051" max="2051" width="36.5546875" style="361" customWidth="1"/>
    <col min="2052" max="2056" width="26.5546875" style="361" customWidth="1"/>
    <col min="2057" max="2057" width="1.88671875" style="361" customWidth="1"/>
    <col min="2058" max="2059" width="7.6640625" style="361" customWidth="1"/>
    <col min="2060" max="2060" width="1.88671875" style="361" customWidth="1"/>
    <col min="2061" max="2061" width="97.44140625" style="361" customWidth="1"/>
    <col min="2062" max="2304" width="8.77734375" style="361"/>
    <col min="2305" max="2305" width="1.88671875" style="361" customWidth="1"/>
    <col min="2306" max="2306" width="9.109375" style="361" customWidth="1"/>
    <col min="2307" max="2307" width="36.5546875" style="361" customWidth="1"/>
    <col min="2308" max="2312" width="26.5546875" style="361" customWidth="1"/>
    <col min="2313" max="2313" width="1.88671875" style="361" customWidth="1"/>
    <col min="2314" max="2315" width="7.6640625" style="361" customWidth="1"/>
    <col min="2316" max="2316" width="1.88671875" style="361" customWidth="1"/>
    <col min="2317" max="2317" width="97.44140625" style="361" customWidth="1"/>
    <col min="2318" max="2560" width="8.77734375" style="361"/>
    <col min="2561" max="2561" width="1.88671875" style="361" customWidth="1"/>
    <col min="2562" max="2562" width="9.109375" style="361" customWidth="1"/>
    <col min="2563" max="2563" width="36.5546875" style="361" customWidth="1"/>
    <col min="2564" max="2568" width="26.5546875" style="361" customWidth="1"/>
    <col min="2569" max="2569" width="1.88671875" style="361" customWidth="1"/>
    <col min="2570" max="2571" width="7.6640625" style="361" customWidth="1"/>
    <col min="2572" max="2572" width="1.88671875" style="361" customWidth="1"/>
    <col min="2573" max="2573" width="97.44140625" style="361" customWidth="1"/>
    <col min="2574" max="2816" width="8.77734375" style="361"/>
    <col min="2817" max="2817" width="1.88671875" style="361" customWidth="1"/>
    <col min="2818" max="2818" width="9.109375" style="361" customWidth="1"/>
    <col min="2819" max="2819" width="36.5546875" style="361" customWidth="1"/>
    <col min="2820" max="2824" width="26.5546875" style="361" customWidth="1"/>
    <col min="2825" max="2825" width="1.88671875" style="361" customWidth="1"/>
    <col min="2826" max="2827" width="7.6640625" style="361" customWidth="1"/>
    <col min="2828" max="2828" width="1.88671875" style="361" customWidth="1"/>
    <col min="2829" max="2829" width="97.44140625" style="361" customWidth="1"/>
    <col min="2830" max="3072" width="8.77734375" style="361"/>
    <col min="3073" max="3073" width="1.88671875" style="361" customWidth="1"/>
    <col min="3074" max="3074" width="9.109375" style="361" customWidth="1"/>
    <col min="3075" max="3075" width="36.5546875" style="361" customWidth="1"/>
    <col min="3076" max="3080" width="26.5546875" style="361" customWidth="1"/>
    <col min="3081" max="3081" width="1.88671875" style="361" customWidth="1"/>
    <col min="3082" max="3083" width="7.6640625" style="361" customWidth="1"/>
    <col min="3084" max="3084" width="1.88671875" style="361" customWidth="1"/>
    <col min="3085" max="3085" width="97.44140625" style="361" customWidth="1"/>
    <col min="3086" max="3328" width="8.77734375" style="361"/>
    <col min="3329" max="3329" width="1.88671875" style="361" customWidth="1"/>
    <col min="3330" max="3330" width="9.109375" style="361" customWidth="1"/>
    <col min="3331" max="3331" width="36.5546875" style="361" customWidth="1"/>
    <col min="3332" max="3336" width="26.5546875" style="361" customWidth="1"/>
    <col min="3337" max="3337" width="1.88671875" style="361" customWidth="1"/>
    <col min="3338" max="3339" width="7.6640625" style="361" customWidth="1"/>
    <col min="3340" max="3340" width="1.88671875" style="361" customWidth="1"/>
    <col min="3341" max="3341" width="97.44140625" style="361" customWidth="1"/>
    <col min="3342" max="3584" width="8.77734375" style="361"/>
    <col min="3585" max="3585" width="1.88671875" style="361" customWidth="1"/>
    <col min="3586" max="3586" width="9.109375" style="361" customWidth="1"/>
    <col min="3587" max="3587" width="36.5546875" style="361" customWidth="1"/>
    <col min="3588" max="3592" width="26.5546875" style="361" customWidth="1"/>
    <col min="3593" max="3593" width="1.88671875" style="361" customWidth="1"/>
    <col min="3594" max="3595" width="7.6640625" style="361" customWidth="1"/>
    <col min="3596" max="3596" width="1.88671875" style="361" customWidth="1"/>
    <col min="3597" max="3597" width="97.44140625" style="361" customWidth="1"/>
    <col min="3598" max="3840" width="8.77734375" style="361"/>
    <col min="3841" max="3841" width="1.88671875" style="361" customWidth="1"/>
    <col min="3842" max="3842" width="9.109375" style="361" customWidth="1"/>
    <col min="3843" max="3843" width="36.5546875" style="361" customWidth="1"/>
    <col min="3844" max="3848" width="26.5546875" style="361" customWidth="1"/>
    <col min="3849" max="3849" width="1.88671875" style="361" customWidth="1"/>
    <col min="3850" max="3851" width="7.6640625" style="361" customWidth="1"/>
    <col min="3852" max="3852" width="1.88671875" style="361" customWidth="1"/>
    <col min="3853" max="3853" width="97.44140625" style="361" customWidth="1"/>
    <col min="3854" max="4096" width="8.77734375" style="361"/>
    <col min="4097" max="4097" width="1.88671875" style="361" customWidth="1"/>
    <col min="4098" max="4098" width="9.109375" style="361" customWidth="1"/>
    <col min="4099" max="4099" width="36.5546875" style="361" customWidth="1"/>
    <col min="4100" max="4104" width="26.5546875" style="361" customWidth="1"/>
    <col min="4105" max="4105" width="1.88671875" style="361" customWidth="1"/>
    <col min="4106" max="4107" width="7.6640625" style="361" customWidth="1"/>
    <col min="4108" max="4108" width="1.88671875" style="361" customWidth="1"/>
    <col min="4109" max="4109" width="97.44140625" style="361" customWidth="1"/>
    <col min="4110" max="4352" width="8.77734375" style="361"/>
    <col min="4353" max="4353" width="1.88671875" style="361" customWidth="1"/>
    <col min="4354" max="4354" width="9.109375" style="361" customWidth="1"/>
    <col min="4355" max="4355" width="36.5546875" style="361" customWidth="1"/>
    <col min="4356" max="4360" width="26.5546875" style="361" customWidth="1"/>
    <col min="4361" max="4361" width="1.88671875" style="361" customWidth="1"/>
    <col min="4362" max="4363" width="7.6640625" style="361" customWidth="1"/>
    <col min="4364" max="4364" width="1.88671875" style="361" customWidth="1"/>
    <col min="4365" max="4365" width="97.44140625" style="361" customWidth="1"/>
    <col min="4366" max="4608" width="8.77734375" style="361"/>
    <col min="4609" max="4609" width="1.88671875" style="361" customWidth="1"/>
    <col min="4610" max="4610" width="9.109375" style="361" customWidth="1"/>
    <col min="4611" max="4611" width="36.5546875" style="361" customWidth="1"/>
    <col min="4612" max="4616" width="26.5546875" style="361" customWidth="1"/>
    <col min="4617" max="4617" width="1.88671875" style="361" customWidth="1"/>
    <col min="4618" max="4619" width="7.6640625" style="361" customWidth="1"/>
    <col min="4620" max="4620" width="1.88671875" style="361" customWidth="1"/>
    <col min="4621" max="4621" width="97.44140625" style="361" customWidth="1"/>
    <col min="4622" max="4864" width="8.77734375" style="361"/>
    <col min="4865" max="4865" width="1.88671875" style="361" customWidth="1"/>
    <col min="4866" max="4866" width="9.109375" style="361" customWidth="1"/>
    <col min="4867" max="4867" width="36.5546875" style="361" customWidth="1"/>
    <col min="4868" max="4872" width="26.5546875" style="361" customWidth="1"/>
    <col min="4873" max="4873" width="1.88671875" style="361" customWidth="1"/>
    <col min="4874" max="4875" width="7.6640625" style="361" customWidth="1"/>
    <col min="4876" max="4876" width="1.88671875" style="361" customWidth="1"/>
    <col min="4877" max="4877" width="97.44140625" style="361" customWidth="1"/>
    <col min="4878" max="5120" width="8.77734375" style="361"/>
    <col min="5121" max="5121" width="1.88671875" style="361" customWidth="1"/>
    <col min="5122" max="5122" width="9.109375" style="361" customWidth="1"/>
    <col min="5123" max="5123" width="36.5546875" style="361" customWidth="1"/>
    <col min="5124" max="5128" width="26.5546875" style="361" customWidth="1"/>
    <col min="5129" max="5129" width="1.88671875" style="361" customWidth="1"/>
    <col min="5130" max="5131" width="7.6640625" style="361" customWidth="1"/>
    <col min="5132" max="5132" width="1.88671875" style="361" customWidth="1"/>
    <col min="5133" max="5133" width="97.44140625" style="361" customWidth="1"/>
    <col min="5134" max="5376" width="8.77734375" style="361"/>
    <col min="5377" max="5377" width="1.88671875" style="361" customWidth="1"/>
    <col min="5378" max="5378" width="9.109375" style="361" customWidth="1"/>
    <col min="5379" max="5379" width="36.5546875" style="361" customWidth="1"/>
    <col min="5380" max="5384" width="26.5546875" style="361" customWidth="1"/>
    <col min="5385" max="5385" width="1.88671875" style="361" customWidth="1"/>
    <col min="5386" max="5387" width="7.6640625" style="361" customWidth="1"/>
    <col min="5388" max="5388" width="1.88671875" style="361" customWidth="1"/>
    <col min="5389" max="5389" width="97.44140625" style="361" customWidth="1"/>
    <col min="5390" max="5632" width="8.77734375" style="361"/>
    <col min="5633" max="5633" width="1.88671875" style="361" customWidth="1"/>
    <col min="5634" max="5634" width="9.109375" style="361" customWidth="1"/>
    <col min="5635" max="5635" width="36.5546875" style="361" customWidth="1"/>
    <col min="5636" max="5640" width="26.5546875" style="361" customWidth="1"/>
    <col min="5641" max="5641" width="1.88671875" style="361" customWidth="1"/>
    <col min="5642" max="5643" width="7.6640625" style="361" customWidth="1"/>
    <col min="5644" max="5644" width="1.88671875" style="361" customWidth="1"/>
    <col min="5645" max="5645" width="97.44140625" style="361" customWidth="1"/>
    <col min="5646" max="5888" width="8.77734375" style="361"/>
    <col min="5889" max="5889" width="1.88671875" style="361" customWidth="1"/>
    <col min="5890" max="5890" width="9.109375" style="361" customWidth="1"/>
    <col min="5891" max="5891" width="36.5546875" style="361" customWidth="1"/>
    <col min="5892" max="5896" width="26.5546875" style="361" customWidth="1"/>
    <col min="5897" max="5897" width="1.88671875" style="361" customWidth="1"/>
    <col min="5898" max="5899" width="7.6640625" style="361" customWidth="1"/>
    <col min="5900" max="5900" width="1.88671875" style="361" customWidth="1"/>
    <col min="5901" max="5901" width="97.44140625" style="361" customWidth="1"/>
    <col min="5902" max="6144" width="8.77734375" style="361"/>
    <col min="6145" max="6145" width="1.88671875" style="361" customWidth="1"/>
    <col min="6146" max="6146" width="9.109375" style="361" customWidth="1"/>
    <col min="6147" max="6147" width="36.5546875" style="361" customWidth="1"/>
    <col min="6148" max="6152" width="26.5546875" style="361" customWidth="1"/>
    <col min="6153" max="6153" width="1.88671875" style="361" customWidth="1"/>
    <col min="6154" max="6155" width="7.6640625" style="361" customWidth="1"/>
    <col min="6156" max="6156" width="1.88671875" style="361" customWidth="1"/>
    <col min="6157" max="6157" width="97.44140625" style="361" customWidth="1"/>
    <col min="6158" max="6400" width="8.77734375" style="361"/>
    <col min="6401" max="6401" width="1.88671875" style="361" customWidth="1"/>
    <col min="6402" max="6402" width="9.109375" style="361" customWidth="1"/>
    <col min="6403" max="6403" width="36.5546875" style="361" customWidth="1"/>
    <col min="6404" max="6408" width="26.5546875" style="361" customWidth="1"/>
    <col min="6409" max="6409" width="1.88671875" style="361" customWidth="1"/>
    <col min="6410" max="6411" width="7.6640625" style="361" customWidth="1"/>
    <col min="6412" max="6412" width="1.88671875" style="361" customWidth="1"/>
    <col min="6413" max="6413" width="97.44140625" style="361" customWidth="1"/>
    <col min="6414" max="6656" width="8.77734375" style="361"/>
    <col min="6657" max="6657" width="1.88671875" style="361" customWidth="1"/>
    <col min="6658" max="6658" width="9.109375" style="361" customWidth="1"/>
    <col min="6659" max="6659" width="36.5546875" style="361" customWidth="1"/>
    <col min="6660" max="6664" width="26.5546875" style="361" customWidth="1"/>
    <col min="6665" max="6665" width="1.88671875" style="361" customWidth="1"/>
    <col min="6666" max="6667" width="7.6640625" style="361" customWidth="1"/>
    <col min="6668" max="6668" width="1.88671875" style="361" customWidth="1"/>
    <col min="6669" max="6669" width="97.44140625" style="361" customWidth="1"/>
    <col min="6670" max="6912" width="8.77734375" style="361"/>
    <col min="6913" max="6913" width="1.88671875" style="361" customWidth="1"/>
    <col min="6914" max="6914" width="9.109375" style="361" customWidth="1"/>
    <col min="6915" max="6915" width="36.5546875" style="361" customWidth="1"/>
    <col min="6916" max="6920" width="26.5546875" style="361" customWidth="1"/>
    <col min="6921" max="6921" width="1.88671875" style="361" customWidth="1"/>
    <col min="6922" max="6923" width="7.6640625" style="361" customWidth="1"/>
    <col min="6924" max="6924" width="1.88671875" style="361" customWidth="1"/>
    <col min="6925" max="6925" width="97.44140625" style="361" customWidth="1"/>
    <col min="6926" max="7168" width="8.77734375" style="361"/>
    <col min="7169" max="7169" width="1.88671875" style="361" customWidth="1"/>
    <col min="7170" max="7170" width="9.109375" style="361" customWidth="1"/>
    <col min="7171" max="7171" width="36.5546875" style="361" customWidth="1"/>
    <col min="7172" max="7176" width="26.5546875" style="361" customWidth="1"/>
    <col min="7177" max="7177" width="1.88671875" style="361" customWidth="1"/>
    <col min="7178" max="7179" width="7.6640625" style="361" customWidth="1"/>
    <col min="7180" max="7180" width="1.88671875" style="361" customWidth="1"/>
    <col min="7181" max="7181" width="97.44140625" style="361" customWidth="1"/>
    <col min="7182" max="7424" width="8.77734375" style="361"/>
    <col min="7425" max="7425" width="1.88671875" style="361" customWidth="1"/>
    <col min="7426" max="7426" width="9.109375" style="361" customWidth="1"/>
    <col min="7427" max="7427" width="36.5546875" style="361" customWidth="1"/>
    <col min="7428" max="7432" width="26.5546875" style="361" customWidth="1"/>
    <col min="7433" max="7433" width="1.88671875" style="361" customWidth="1"/>
    <col min="7434" max="7435" width="7.6640625" style="361" customWidth="1"/>
    <col min="7436" max="7436" width="1.88671875" style="361" customWidth="1"/>
    <col min="7437" max="7437" width="97.44140625" style="361" customWidth="1"/>
    <col min="7438" max="7680" width="8.77734375" style="361"/>
    <col min="7681" max="7681" width="1.88671875" style="361" customWidth="1"/>
    <col min="7682" max="7682" width="9.109375" style="361" customWidth="1"/>
    <col min="7683" max="7683" width="36.5546875" style="361" customWidth="1"/>
    <col min="7684" max="7688" width="26.5546875" style="361" customWidth="1"/>
    <col min="7689" max="7689" width="1.88671875" style="361" customWidth="1"/>
    <col min="7690" max="7691" width="7.6640625" style="361" customWidth="1"/>
    <col min="7692" max="7692" width="1.88671875" style="361" customWidth="1"/>
    <col min="7693" max="7693" width="97.44140625" style="361" customWidth="1"/>
    <col min="7694" max="7936" width="8.77734375" style="361"/>
    <col min="7937" max="7937" width="1.88671875" style="361" customWidth="1"/>
    <col min="7938" max="7938" width="9.109375" style="361" customWidth="1"/>
    <col min="7939" max="7939" width="36.5546875" style="361" customWidth="1"/>
    <col min="7940" max="7944" width="26.5546875" style="361" customWidth="1"/>
    <col min="7945" max="7945" width="1.88671875" style="361" customWidth="1"/>
    <col min="7946" max="7947" width="7.6640625" style="361" customWidth="1"/>
    <col min="7948" max="7948" width="1.88671875" style="361" customWidth="1"/>
    <col min="7949" max="7949" width="97.44140625" style="361" customWidth="1"/>
    <col min="7950" max="8192" width="8.77734375" style="361"/>
    <col min="8193" max="8193" width="1.88671875" style="361" customWidth="1"/>
    <col min="8194" max="8194" width="9.109375" style="361" customWidth="1"/>
    <col min="8195" max="8195" width="36.5546875" style="361" customWidth="1"/>
    <col min="8196" max="8200" width="26.5546875" style="361" customWidth="1"/>
    <col min="8201" max="8201" width="1.88671875" style="361" customWidth="1"/>
    <col min="8202" max="8203" width="7.6640625" style="361" customWidth="1"/>
    <col min="8204" max="8204" width="1.88671875" style="361" customWidth="1"/>
    <col min="8205" max="8205" width="97.44140625" style="361" customWidth="1"/>
    <col min="8206" max="8448" width="8.77734375" style="361"/>
    <col min="8449" max="8449" width="1.88671875" style="361" customWidth="1"/>
    <col min="8450" max="8450" width="9.109375" style="361" customWidth="1"/>
    <col min="8451" max="8451" width="36.5546875" style="361" customWidth="1"/>
    <col min="8452" max="8456" width="26.5546875" style="361" customWidth="1"/>
    <col min="8457" max="8457" width="1.88671875" style="361" customWidth="1"/>
    <col min="8458" max="8459" width="7.6640625" style="361" customWidth="1"/>
    <col min="8460" max="8460" width="1.88671875" style="361" customWidth="1"/>
    <col min="8461" max="8461" width="97.44140625" style="361" customWidth="1"/>
    <col min="8462" max="8704" width="8.77734375" style="361"/>
    <col min="8705" max="8705" width="1.88671875" style="361" customWidth="1"/>
    <col min="8706" max="8706" width="9.109375" style="361" customWidth="1"/>
    <col min="8707" max="8707" width="36.5546875" style="361" customWidth="1"/>
    <col min="8708" max="8712" width="26.5546875" style="361" customWidth="1"/>
    <col min="8713" max="8713" width="1.88671875" style="361" customWidth="1"/>
    <col min="8714" max="8715" width="7.6640625" style="361" customWidth="1"/>
    <col min="8716" max="8716" width="1.88671875" style="361" customWidth="1"/>
    <col min="8717" max="8717" width="97.44140625" style="361" customWidth="1"/>
    <col min="8718" max="8960" width="8.77734375" style="361"/>
    <col min="8961" max="8961" width="1.88671875" style="361" customWidth="1"/>
    <col min="8962" max="8962" width="9.109375" style="361" customWidth="1"/>
    <col min="8963" max="8963" width="36.5546875" style="361" customWidth="1"/>
    <col min="8964" max="8968" width="26.5546875" style="361" customWidth="1"/>
    <col min="8969" max="8969" width="1.88671875" style="361" customWidth="1"/>
    <col min="8970" max="8971" width="7.6640625" style="361" customWidth="1"/>
    <col min="8972" max="8972" width="1.88671875" style="361" customWidth="1"/>
    <col min="8973" max="8973" width="97.44140625" style="361" customWidth="1"/>
    <col min="8974" max="9216" width="8.77734375" style="361"/>
    <col min="9217" max="9217" width="1.88671875" style="361" customWidth="1"/>
    <col min="9218" max="9218" width="9.109375" style="361" customWidth="1"/>
    <col min="9219" max="9219" width="36.5546875" style="361" customWidth="1"/>
    <col min="9220" max="9224" width="26.5546875" style="361" customWidth="1"/>
    <col min="9225" max="9225" width="1.88671875" style="361" customWidth="1"/>
    <col min="9226" max="9227" width="7.6640625" style="361" customWidth="1"/>
    <col min="9228" max="9228" width="1.88671875" style="361" customWidth="1"/>
    <col min="9229" max="9229" width="97.44140625" style="361" customWidth="1"/>
    <col min="9230" max="9472" width="8.77734375" style="361"/>
    <col min="9473" max="9473" width="1.88671875" style="361" customWidth="1"/>
    <col min="9474" max="9474" width="9.109375" style="361" customWidth="1"/>
    <col min="9475" max="9475" width="36.5546875" style="361" customWidth="1"/>
    <col min="9476" max="9480" width="26.5546875" style="361" customWidth="1"/>
    <col min="9481" max="9481" width="1.88671875" style="361" customWidth="1"/>
    <col min="9482" max="9483" width="7.6640625" style="361" customWidth="1"/>
    <col min="9484" max="9484" width="1.88671875" style="361" customWidth="1"/>
    <col min="9485" max="9485" width="97.44140625" style="361" customWidth="1"/>
    <col min="9486" max="9728" width="8.77734375" style="361"/>
    <col min="9729" max="9729" width="1.88671875" style="361" customWidth="1"/>
    <col min="9730" max="9730" width="9.109375" style="361" customWidth="1"/>
    <col min="9731" max="9731" width="36.5546875" style="361" customWidth="1"/>
    <col min="9732" max="9736" width="26.5546875" style="361" customWidth="1"/>
    <col min="9737" max="9737" width="1.88671875" style="361" customWidth="1"/>
    <col min="9738" max="9739" width="7.6640625" style="361" customWidth="1"/>
    <col min="9740" max="9740" width="1.88671875" style="361" customWidth="1"/>
    <col min="9741" max="9741" width="97.44140625" style="361" customWidth="1"/>
    <col min="9742" max="9984" width="8.77734375" style="361"/>
    <col min="9985" max="9985" width="1.88671875" style="361" customWidth="1"/>
    <col min="9986" max="9986" width="9.109375" style="361" customWidth="1"/>
    <col min="9987" max="9987" width="36.5546875" style="361" customWidth="1"/>
    <col min="9988" max="9992" width="26.5546875" style="361" customWidth="1"/>
    <col min="9993" max="9993" width="1.88671875" style="361" customWidth="1"/>
    <col min="9994" max="9995" width="7.6640625" style="361" customWidth="1"/>
    <col min="9996" max="9996" width="1.88671875" style="361" customWidth="1"/>
    <col min="9997" max="9997" width="97.44140625" style="361" customWidth="1"/>
    <col min="9998" max="10240" width="8.77734375" style="361"/>
    <col min="10241" max="10241" width="1.88671875" style="361" customWidth="1"/>
    <col min="10242" max="10242" width="9.109375" style="361" customWidth="1"/>
    <col min="10243" max="10243" width="36.5546875" style="361" customWidth="1"/>
    <col min="10244" max="10248" width="26.5546875" style="361" customWidth="1"/>
    <col min="10249" max="10249" width="1.88671875" style="361" customWidth="1"/>
    <col min="10250" max="10251" width="7.6640625" style="361" customWidth="1"/>
    <col min="10252" max="10252" width="1.88671875" style="361" customWidth="1"/>
    <col min="10253" max="10253" width="97.44140625" style="361" customWidth="1"/>
    <col min="10254" max="10496" width="8.77734375" style="361"/>
    <col min="10497" max="10497" width="1.88671875" style="361" customWidth="1"/>
    <col min="10498" max="10498" width="9.109375" style="361" customWidth="1"/>
    <col min="10499" max="10499" width="36.5546875" style="361" customWidth="1"/>
    <col min="10500" max="10504" width="26.5546875" style="361" customWidth="1"/>
    <col min="10505" max="10505" width="1.88671875" style="361" customWidth="1"/>
    <col min="10506" max="10507" width="7.6640625" style="361" customWidth="1"/>
    <col min="10508" max="10508" width="1.88671875" style="361" customWidth="1"/>
    <col min="10509" max="10509" width="97.44140625" style="361" customWidth="1"/>
    <col min="10510" max="10752" width="8.77734375" style="361"/>
    <col min="10753" max="10753" width="1.88671875" style="361" customWidth="1"/>
    <col min="10754" max="10754" width="9.109375" style="361" customWidth="1"/>
    <col min="10755" max="10755" width="36.5546875" style="361" customWidth="1"/>
    <col min="10756" max="10760" width="26.5546875" style="361" customWidth="1"/>
    <col min="10761" max="10761" width="1.88671875" style="361" customWidth="1"/>
    <col min="10762" max="10763" width="7.6640625" style="361" customWidth="1"/>
    <col min="10764" max="10764" width="1.88671875" style="361" customWidth="1"/>
    <col min="10765" max="10765" width="97.44140625" style="361" customWidth="1"/>
    <col min="10766" max="11008" width="8.77734375" style="361"/>
    <col min="11009" max="11009" width="1.88671875" style="361" customWidth="1"/>
    <col min="11010" max="11010" width="9.109375" style="361" customWidth="1"/>
    <col min="11011" max="11011" width="36.5546875" style="361" customWidth="1"/>
    <col min="11012" max="11016" width="26.5546875" style="361" customWidth="1"/>
    <col min="11017" max="11017" width="1.88671875" style="361" customWidth="1"/>
    <col min="11018" max="11019" width="7.6640625" style="361" customWidth="1"/>
    <col min="11020" max="11020" width="1.88671875" style="361" customWidth="1"/>
    <col min="11021" max="11021" width="97.44140625" style="361" customWidth="1"/>
    <col min="11022" max="11264" width="8.77734375" style="361"/>
    <col min="11265" max="11265" width="1.88671875" style="361" customWidth="1"/>
    <col min="11266" max="11266" width="9.109375" style="361" customWidth="1"/>
    <col min="11267" max="11267" width="36.5546875" style="361" customWidth="1"/>
    <col min="11268" max="11272" width="26.5546875" style="361" customWidth="1"/>
    <col min="11273" max="11273" width="1.88671875" style="361" customWidth="1"/>
    <col min="11274" max="11275" width="7.6640625" style="361" customWidth="1"/>
    <col min="11276" max="11276" width="1.88671875" style="361" customWidth="1"/>
    <col min="11277" max="11277" width="97.44140625" style="361" customWidth="1"/>
    <col min="11278" max="11520" width="8.77734375" style="361"/>
    <col min="11521" max="11521" width="1.88671875" style="361" customWidth="1"/>
    <col min="11522" max="11522" width="9.109375" style="361" customWidth="1"/>
    <col min="11523" max="11523" width="36.5546875" style="361" customWidth="1"/>
    <col min="11524" max="11528" width="26.5546875" style="361" customWidth="1"/>
    <col min="11529" max="11529" width="1.88671875" style="361" customWidth="1"/>
    <col min="11530" max="11531" width="7.6640625" style="361" customWidth="1"/>
    <col min="11532" max="11532" width="1.88671875" style="361" customWidth="1"/>
    <col min="11533" max="11533" width="97.44140625" style="361" customWidth="1"/>
    <col min="11534" max="11776" width="8.77734375" style="361"/>
    <col min="11777" max="11777" width="1.88671875" style="361" customWidth="1"/>
    <col min="11778" max="11778" width="9.109375" style="361" customWidth="1"/>
    <col min="11779" max="11779" width="36.5546875" style="361" customWidth="1"/>
    <col min="11780" max="11784" width="26.5546875" style="361" customWidth="1"/>
    <col min="11785" max="11785" width="1.88671875" style="361" customWidth="1"/>
    <col min="11786" max="11787" width="7.6640625" style="361" customWidth="1"/>
    <col min="11788" max="11788" width="1.88671875" style="361" customWidth="1"/>
    <col min="11789" max="11789" width="97.44140625" style="361" customWidth="1"/>
    <col min="11790" max="12032" width="8.77734375" style="361"/>
    <col min="12033" max="12033" width="1.88671875" style="361" customWidth="1"/>
    <col min="12034" max="12034" width="9.109375" style="361" customWidth="1"/>
    <col min="12035" max="12035" width="36.5546875" style="361" customWidth="1"/>
    <col min="12036" max="12040" width="26.5546875" style="361" customWidth="1"/>
    <col min="12041" max="12041" width="1.88671875" style="361" customWidth="1"/>
    <col min="12042" max="12043" width="7.6640625" style="361" customWidth="1"/>
    <col min="12044" max="12044" width="1.88671875" style="361" customWidth="1"/>
    <col min="12045" max="12045" width="97.44140625" style="361" customWidth="1"/>
    <col min="12046" max="12288" width="8.77734375" style="361"/>
    <col min="12289" max="12289" width="1.88671875" style="361" customWidth="1"/>
    <col min="12290" max="12290" width="9.109375" style="361" customWidth="1"/>
    <col min="12291" max="12291" width="36.5546875" style="361" customWidth="1"/>
    <col min="12292" max="12296" width="26.5546875" style="361" customWidth="1"/>
    <col min="12297" max="12297" width="1.88671875" style="361" customWidth="1"/>
    <col min="12298" max="12299" width="7.6640625" style="361" customWidth="1"/>
    <col min="12300" max="12300" width="1.88671875" style="361" customWidth="1"/>
    <col min="12301" max="12301" width="97.44140625" style="361" customWidth="1"/>
    <col min="12302" max="12544" width="8.77734375" style="361"/>
    <col min="12545" max="12545" width="1.88671875" style="361" customWidth="1"/>
    <col min="12546" max="12546" width="9.109375" style="361" customWidth="1"/>
    <col min="12547" max="12547" width="36.5546875" style="361" customWidth="1"/>
    <col min="12548" max="12552" width="26.5546875" style="361" customWidth="1"/>
    <col min="12553" max="12553" width="1.88671875" style="361" customWidth="1"/>
    <col min="12554" max="12555" width="7.6640625" style="361" customWidth="1"/>
    <col min="12556" max="12556" width="1.88671875" style="361" customWidth="1"/>
    <col min="12557" max="12557" width="97.44140625" style="361" customWidth="1"/>
    <col min="12558" max="12800" width="8.77734375" style="361"/>
    <col min="12801" max="12801" width="1.88671875" style="361" customWidth="1"/>
    <col min="12802" max="12802" width="9.109375" style="361" customWidth="1"/>
    <col min="12803" max="12803" width="36.5546875" style="361" customWidth="1"/>
    <col min="12804" max="12808" width="26.5546875" style="361" customWidth="1"/>
    <col min="12809" max="12809" width="1.88671875" style="361" customWidth="1"/>
    <col min="12810" max="12811" width="7.6640625" style="361" customWidth="1"/>
    <col min="12812" max="12812" width="1.88671875" style="361" customWidth="1"/>
    <col min="12813" max="12813" width="97.44140625" style="361" customWidth="1"/>
    <col min="12814" max="13056" width="8.77734375" style="361"/>
    <col min="13057" max="13057" width="1.88671875" style="361" customWidth="1"/>
    <col min="13058" max="13058" width="9.109375" style="361" customWidth="1"/>
    <col min="13059" max="13059" width="36.5546875" style="361" customWidth="1"/>
    <col min="13060" max="13064" width="26.5546875" style="361" customWidth="1"/>
    <col min="13065" max="13065" width="1.88671875" style="361" customWidth="1"/>
    <col min="13066" max="13067" width="7.6640625" style="361" customWidth="1"/>
    <col min="13068" max="13068" width="1.88671875" style="361" customWidth="1"/>
    <col min="13069" max="13069" width="97.44140625" style="361" customWidth="1"/>
    <col min="13070" max="13312" width="8.77734375" style="361"/>
    <col min="13313" max="13313" width="1.88671875" style="361" customWidth="1"/>
    <col min="13314" max="13314" width="9.109375" style="361" customWidth="1"/>
    <col min="13315" max="13315" width="36.5546875" style="361" customWidth="1"/>
    <col min="13316" max="13320" width="26.5546875" style="361" customWidth="1"/>
    <col min="13321" max="13321" width="1.88671875" style="361" customWidth="1"/>
    <col min="13322" max="13323" width="7.6640625" style="361" customWidth="1"/>
    <col min="13324" max="13324" width="1.88671875" style="361" customWidth="1"/>
    <col min="13325" max="13325" width="97.44140625" style="361" customWidth="1"/>
    <col min="13326" max="13568" width="8.77734375" style="361"/>
    <col min="13569" max="13569" width="1.88671875" style="361" customWidth="1"/>
    <col min="13570" max="13570" width="9.109375" style="361" customWidth="1"/>
    <col min="13571" max="13571" width="36.5546875" style="361" customWidth="1"/>
    <col min="13572" max="13576" width="26.5546875" style="361" customWidth="1"/>
    <col min="13577" max="13577" width="1.88671875" style="361" customWidth="1"/>
    <col min="13578" max="13579" width="7.6640625" style="361" customWidth="1"/>
    <col min="13580" max="13580" width="1.88671875" style="361" customWidth="1"/>
    <col min="13581" max="13581" width="97.44140625" style="361" customWidth="1"/>
    <col min="13582" max="13824" width="8.77734375" style="361"/>
    <col min="13825" max="13825" width="1.88671875" style="361" customWidth="1"/>
    <col min="13826" max="13826" width="9.109375" style="361" customWidth="1"/>
    <col min="13827" max="13827" width="36.5546875" style="361" customWidth="1"/>
    <col min="13828" max="13832" width="26.5546875" style="361" customWidth="1"/>
    <col min="13833" max="13833" width="1.88671875" style="361" customWidth="1"/>
    <col min="13834" max="13835" width="7.6640625" style="361" customWidth="1"/>
    <col min="13836" max="13836" width="1.88671875" style="361" customWidth="1"/>
    <col min="13837" max="13837" width="97.44140625" style="361" customWidth="1"/>
    <col min="13838" max="14080" width="8.77734375" style="361"/>
    <col min="14081" max="14081" width="1.88671875" style="361" customWidth="1"/>
    <col min="14082" max="14082" width="9.109375" style="361" customWidth="1"/>
    <col min="14083" max="14083" width="36.5546875" style="361" customWidth="1"/>
    <col min="14084" max="14088" width="26.5546875" style="361" customWidth="1"/>
    <col min="14089" max="14089" width="1.88671875" style="361" customWidth="1"/>
    <col min="14090" max="14091" width="7.6640625" style="361" customWidth="1"/>
    <col min="14092" max="14092" width="1.88671875" style="361" customWidth="1"/>
    <col min="14093" max="14093" width="97.44140625" style="361" customWidth="1"/>
    <col min="14094" max="14336" width="8.77734375" style="361"/>
    <col min="14337" max="14337" width="1.88671875" style="361" customWidth="1"/>
    <col min="14338" max="14338" width="9.109375" style="361" customWidth="1"/>
    <col min="14339" max="14339" width="36.5546875" style="361" customWidth="1"/>
    <col min="14340" max="14344" width="26.5546875" style="361" customWidth="1"/>
    <col min="14345" max="14345" width="1.88671875" style="361" customWidth="1"/>
    <col min="14346" max="14347" width="7.6640625" style="361" customWidth="1"/>
    <col min="14348" max="14348" width="1.88671875" style="361" customWidth="1"/>
    <col min="14349" max="14349" width="97.44140625" style="361" customWidth="1"/>
    <col min="14350" max="14592" width="8.77734375" style="361"/>
    <col min="14593" max="14593" width="1.88671875" style="361" customWidth="1"/>
    <col min="14594" max="14594" width="9.109375" style="361" customWidth="1"/>
    <col min="14595" max="14595" width="36.5546875" style="361" customWidth="1"/>
    <col min="14596" max="14600" width="26.5546875" style="361" customWidth="1"/>
    <col min="14601" max="14601" width="1.88671875" style="361" customWidth="1"/>
    <col min="14602" max="14603" width="7.6640625" style="361" customWidth="1"/>
    <col min="14604" max="14604" width="1.88671875" style="361" customWidth="1"/>
    <col min="14605" max="14605" width="97.44140625" style="361" customWidth="1"/>
    <col min="14606" max="14848" width="8.77734375" style="361"/>
    <col min="14849" max="14849" width="1.88671875" style="361" customWidth="1"/>
    <col min="14850" max="14850" width="9.109375" style="361" customWidth="1"/>
    <col min="14851" max="14851" width="36.5546875" style="361" customWidth="1"/>
    <col min="14852" max="14856" width="26.5546875" style="361" customWidth="1"/>
    <col min="14857" max="14857" width="1.88671875" style="361" customWidth="1"/>
    <col min="14858" max="14859" width="7.6640625" style="361" customWidth="1"/>
    <col min="14860" max="14860" width="1.88671875" style="361" customWidth="1"/>
    <col min="14861" max="14861" width="97.44140625" style="361" customWidth="1"/>
    <col min="14862" max="15104" width="8.77734375" style="361"/>
    <col min="15105" max="15105" width="1.88671875" style="361" customWidth="1"/>
    <col min="15106" max="15106" width="9.109375" style="361" customWidth="1"/>
    <col min="15107" max="15107" width="36.5546875" style="361" customWidth="1"/>
    <col min="15108" max="15112" width="26.5546875" style="361" customWidth="1"/>
    <col min="15113" max="15113" width="1.88671875" style="361" customWidth="1"/>
    <col min="15114" max="15115" width="7.6640625" style="361" customWidth="1"/>
    <col min="15116" max="15116" width="1.88671875" style="361" customWidth="1"/>
    <col min="15117" max="15117" width="97.44140625" style="361" customWidth="1"/>
    <col min="15118" max="15360" width="8.77734375" style="361"/>
    <col min="15361" max="15361" width="1.88671875" style="361" customWidth="1"/>
    <col min="15362" max="15362" width="9.109375" style="361" customWidth="1"/>
    <col min="15363" max="15363" width="36.5546875" style="361" customWidth="1"/>
    <col min="15364" max="15368" width="26.5546875" style="361" customWidth="1"/>
    <col min="15369" max="15369" width="1.88671875" style="361" customWidth="1"/>
    <col min="15370" max="15371" width="7.6640625" style="361" customWidth="1"/>
    <col min="15372" max="15372" width="1.88671875" style="361" customWidth="1"/>
    <col min="15373" max="15373" width="97.44140625" style="361" customWidth="1"/>
    <col min="15374" max="15616" width="8.77734375" style="361"/>
    <col min="15617" max="15617" width="1.88671875" style="361" customWidth="1"/>
    <col min="15618" max="15618" width="9.109375" style="361" customWidth="1"/>
    <col min="15619" max="15619" width="36.5546875" style="361" customWidth="1"/>
    <col min="15620" max="15624" width="26.5546875" style="361" customWidth="1"/>
    <col min="15625" max="15625" width="1.88671875" style="361" customWidth="1"/>
    <col min="15626" max="15627" width="7.6640625" style="361" customWidth="1"/>
    <col min="15628" max="15628" width="1.88671875" style="361" customWidth="1"/>
    <col min="15629" max="15629" width="97.44140625" style="361" customWidth="1"/>
    <col min="15630" max="15872" width="8.77734375" style="361"/>
    <col min="15873" max="15873" width="1.88671875" style="361" customWidth="1"/>
    <col min="15874" max="15874" width="9.109375" style="361" customWidth="1"/>
    <col min="15875" max="15875" width="36.5546875" style="361" customWidth="1"/>
    <col min="15876" max="15880" width="26.5546875" style="361" customWidth="1"/>
    <col min="15881" max="15881" width="1.88671875" style="361" customWidth="1"/>
    <col min="15882" max="15883" width="7.6640625" style="361" customWidth="1"/>
    <col min="15884" max="15884" width="1.88671875" style="361" customWidth="1"/>
    <col min="15885" max="15885" width="97.44140625" style="361" customWidth="1"/>
    <col min="15886" max="16128" width="8.77734375" style="361"/>
    <col min="16129" max="16129" width="1.88671875" style="361" customWidth="1"/>
    <col min="16130" max="16130" width="9.109375" style="361" customWidth="1"/>
    <col min="16131" max="16131" width="36.5546875" style="361" customWidth="1"/>
    <col min="16132" max="16136" width="26.5546875" style="361" customWidth="1"/>
    <col min="16137" max="16137" width="1.88671875" style="361" customWidth="1"/>
    <col min="16138" max="16139" width="7.6640625" style="361" customWidth="1"/>
    <col min="16140" max="16140" width="1.88671875" style="361" customWidth="1"/>
    <col min="16141" max="16141" width="97.44140625" style="361" customWidth="1"/>
    <col min="16142" max="16384" width="8.77734375" style="361"/>
  </cols>
  <sheetData>
    <row r="1" spans="2:13" ht="21" x14ac:dyDescent="0.25">
      <c r="B1" s="603" t="s">
        <v>392</v>
      </c>
      <c r="C1" s="603"/>
      <c r="D1" s="359">
        <v>606000</v>
      </c>
      <c r="E1" s="360" t="s">
        <v>393</v>
      </c>
      <c r="H1" s="362"/>
    </row>
    <row r="3" spans="2:13" ht="21" x14ac:dyDescent="0.4">
      <c r="B3" s="604" t="s">
        <v>64</v>
      </c>
      <c r="C3" s="604"/>
      <c r="D3" s="363">
        <f>SUM(K28,K23,K16,K11,K7)</f>
        <v>68.599999999999994</v>
      </c>
      <c r="E3" s="364" t="s">
        <v>394</v>
      </c>
      <c r="G3" s="365">
        <f>D3/100</f>
        <v>0.68599999999999994</v>
      </c>
      <c r="H3" s="366">
        <f>G3*D1</f>
        <v>415715.99999999994</v>
      </c>
    </row>
    <row r="4" spans="2:13" ht="13.8" thickBot="1" x14ac:dyDescent="0.3"/>
    <row r="5" spans="2:13" ht="18" x14ac:dyDescent="0.25">
      <c r="B5" s="605" t="s">
        <v>63</v>
      </c>
      <c r="C5" s="607" t="s">
        <v>65</v>
      </c>
      <c r="D5" s="609" t="s">
        <v>66</v>
      </c>
      <c r="E5" s="609"/>
      <c r="F5" s="609"/>
      <c r="G5" s="609"/>
      <c r="H5" s="610"/>
      <c r="J5" s="597" t="s">
        <v>67</v>
      </c>
      <c r="K5" s="597" t="s">
        <v>68</v>
      </c>
      <c r="M5" s="599" t="s">
        <v>69</v>
      </c>
    </row>
    <row r="6" spans="2:13" ht="18" x14ac:dyDescent="0.25">
      <c r="B6" s="606"/>
      <c r="C6" s="608"/>
      <c r="D6" s="368">
        <v>1</v>
      </c>
      <c r="E6" s="369">
        <v>2</v>
      </c>
      <c r="F6" s="369">
        <v>3</v>
      </c>
      <c r="G6" s="369">
        <v>4</v>
      </c>
      <c r="H6" s="370">
        <v>5</v>
      </c>
      <c r="J6" s="598"/>
      <c r="K6" s="598"/>
      <c r="M6" s="600"/>
    </row>
    <row r="7" spans="2:13" ht="18" x14ac:dyDescent="0.25">
      <c r="B7" s="371">
        <v>1</v>
      </c>
      <c r="C7" s="601" t="s">
        <v>70</v>
      </c>
      <c r="D7" s="601"/>
      <c r="E7" s="601"/>
      <c r="F7" s="601"/>
      <c r="G7" s="601"/>
      <c r="H7" s="602"/>
      <c r="J7" s="372"/>
      <c r="K7" s="373">
        <f>SUM(K8:K10)</f>
        <v>16</v>
      </c>
      <c r="M7" s="374"/>
    </row>
    <row r="8" spans="2:13" ht="66" x14ac:dyDescent="0.25">
      <c r="B8" s="375" t="s">
        <v>71</v>
      </c>
      <c r="C8" s="376" t="s">
        <v>72</v>
      </c>
      <c r="D8" s="377" t="s">
        <v>73</v>
      </c>
      <c r="E8" s="378" t="s">
        <v>395</v>
      </c>
      <c r="F8" s="379" t="s">
        <v>396</v>
      </c>
      <c r="G8" s="378" t="s">
        <v>397</v>
      </c>
      <c r="H8" s="380" t="s">
        <v>77</v>
      </c>
      <c r="J8" s="381">
        <v>2</v>
      </c>
      <c r="K8" s="382">
        <f>J8/5*10</f>
        <v>4</v>
      </c>
      <c r="M8" s="383" t="s">
        <v>398</v>
      </c>
    </row>
    <row r="9" spans="2:13" ht="92.4" x14ac:dyDescent="0.25">
      <c r="B9" s="375" t="s">
        <v>78</v>
      </c>
      <c r="C9" s="378" t="s">
        <v>79</v>
      </c>
      <c r="D9" s="384" t="s">
        <v>399</v>
      </c>
      <c r="E9" s="378" t="s">
        <v>400</v>
      </c>
      <c r="F9" s="379" t="s">
        <v>401</v>
      </c>
      <c r="G9" s="378" t="s">
        <v>402</v>
      </c>
      <c r="H9" s="385" t="s">
        <v>84</v>
      </c>
      <c r="J9" s="381">
        <v>1</v>
      </c>
      <c r="K9" s="382">
        <f>J9/5*10</f>
        <v>2</v>
      </c>
      <c r="M9" s="386" t="s">
        <v>403</v>
      </c>
    </row>
    <row r="10" spans="2:13" ht="39.6" x14ac:dyDescent="0.25">
      <c r="B10" s="375" t="s">
        <v>85</v>
      </c>
      <c r="C10" s="376" t="s">
        <v>86</v>
      </c>
      <c r="D10" s="384" t="s">
        <v>399</v>
      </c>
      <c r="E10" s="378" t="s">
        <v>404</v>
      </c>
      <c r="F10" s="379" t="s">
        <v>405</v>
      </c>
      <c r="G10" s="378" t="s">
        <v>402</v>
      </c>
      <c r="H10" s="385" t="s">
        <v>89</v>
      </c>
      <c r="J10" s="381">
        <v>5</v>
      </c>
      <c r="K10" s="382">
        <f>J10/5*10</f>
        <v>10</v>
      </c>
      <c r="M10" s="383" t="s">
        <v>406</v>
      </c>
    </row>
    <row r="11" spans="2:13" ht="18" x14ac:dyDescent="0.25">
      <c r="B11" s="387">
        <v>2</v>
      </c>
      <c r="C11" s="595" t="s">
        <v>90</v>
      </c>
      <c r="D11" s="595"/>
      <c r="E11" s="595"/>
      <c r="F11" s="595"/>
      <c r="G11" s="595"/>
      <c r="H11" s="596"/>
      <c r="J11" s="388"/>
      <c r="K11" s="373">
        <f>SUM(K12:K15)</f>
        <v>24</v>
      </c>
      <c r="M11" s="374"/>
    </row>
    <row r="12" spans="2:13" ht="43.2" x14ac:dyDescent="0.25">
      <c r="B12" s="375" t="s">
        <v>91</v>
      </c>
      <c r="C12" s="378" t="s">
        <v>92</v>
      </c>
      <c r="D12" s="379" t="s">
        <v>407</v>
      </c>
      <c r="E12" s="378" t="s">
        <v>408</v>
      </c>
      <c r="F12" s="379" t="s">
        <v>409</v>
      </c>
      <c r="G12" s="378" t="s">
        <v>410</v>
      </c>
      <c r="H12" s="380" t="s">
        <v>97</v>
      </c>
      <c r="J12" s="389">
        <v>2</v>
      </c>
      <c r="K12" s="382">
        <f>J12/5*10</f>
        <v>4</v>
      </c>
      <c r="M12" s="386" t="s">
        <v>411</v>
      </c>
    </row>
    <row r="13" spans="2:13" ht="40.200000000000003" x14ac:dyDescent="0.3">
      <c r="B13" s="375" t="s">
        <v>98</v>
      </c>
      <c r="C13" s="378" t="s">
        <v>99</v>
      </c>
      <c r="D13" s="390" t="s">
        <v>412</v>
      </c>
      <c r="E13" s="378" t="s">
        <v>413</v>
      </c>
      <c r="F13" s="377" t="s">
        <v>102</v>
      </c>
      <c r="G13" s="378" t="s">
        <v>414</v>
      </c>
      <c r="H13" s="385" t="s">
        <v>84</v>
      </c>
      <c r="J13" s="389">
        <v>5</v>
      </c>
      <c r="K13" s="382">
        <f>J13/5*10</f>
        <v>10</v>
      </c>
      <c r="M13" s="383" t="s">
        <v>415</v>
      </c>
    </row>
    <row r="14" spans="2:13" ht="79.2" x14ac:dyDescent="0.25">
      <c r="B14" s="375" t="s">
        <v>104</v>
      </c>
      <c r="C14" s="378" t="s">
        <v>105</v>
      </c>
      <c r="D14" s="379" t="s">
        <v>416</v>
      </c>
      <c r="E14" s="378" t="s">
        <v>417</v>
      </c>
      <c r="F14" s="377" t="s">
        <v>108</v>
      </c>
      <c r="G14" s="378" t="s">
        <v>109</v>
      </c>
      <c r="H14" s="380" t="s">
        <v>110</v>
      </c>
      <c r="J14" s="391">
        <v>5</v>
      </c>
      <c r="K14" s="382">
        <f>J14/5*5</f>
        <v>5</v>
      </c>
      <c r="M14" s="383" t="s">
        <v>418</v>
      </c>
    </row>
    <row r="15" spans="2:13" ht="43.2" x14ac:dyDescent="0.25">
      <c r="B15" s="375" t="s">
        <v>111</v>
      </c>
      <c r="C15" s="378" t="s">
        <v>112</v>
      </c>
      <c r="D15" s="379" t="s">
        <v>419</v>
      </c>
      <c r="E15" s="378" t="s">
        <v>420</v>
      </c>
      <c r="F15" s="377" t="s">
        <v>115</v>
      </c>
      <c r="G15" s="378" t="s">
        <v>116</v>
      </c>
      <c r="H15" s="380" t="s">
        <v>117</v>
      </c>
      <c r="J15" s="389">
        <v>5</v>
      </c>
      <c r="K15" s="382">
        <f>J15/5*5</f>
        <v>5</v>
      </c>
      <c r="M15" s="386" t="s">
        <v>421</v>
      </c>
    </row>
    <row r="16" spans="2:13" ht="18" x14ac:dyDescent="0.25">
      <c r="B16" s="387">
        <v>3</v>
      </c>
      <c r="C16" s="595" t="s">
        <v>118</v>
      </c>
      <c r="D16" s="595"/>
      <c r="E16" s="595"/>
      <c r="F16" s="595"/>
      <c r="G16" s="595"/>
      <c r="H16" s="596"/>
      <c r="J16" s="388"/>
      <c r="K16" s="392">
        <f>SUM(K17:K22)</f>
        <v>9</v>
      </c>
      <c r="M16" s="374"/>
    </row>
    <row r="17" spans="2:13" ht="39.6" x14ac:dyDescent="0.3">
      <c r="B17" s="375" t="s">
        <v>119</v>
      </c>
      <c r="C17" s="376" t="s">
        <v>120</v>
      </c>
      <c r="D17" s="379" t="s">
        <v>422</v>
      </c>
      <c r="E17" s="393" t="s">
        <v>423</v>
      </c>
      <c r="F17" s="379" t="s">
        <v>424</v>
      </c>
      <c r="G17" s="378" t="s">
        <v>425</v>
      </c>
      <c r="H17" s="380" t="s">
        <v>426</v>
      </c>
      <c r="J17" s="391">
        <v>3</v>
      </c>
      <c r="K17" s="382">
        <f>J17/5*3</f>
        <v>1.7999999999999998</v>
      </c>
      <c r="M17" s="386" t="s">
        <v>427</v>
      </c>
    </row>
    <row r="18" spans="2:13" ht="42" x14ac:dyDescent="0.25">
      <c r="B18" s="375" t="s">
        <v>126</v>
      </c>
      <c r="C18" s="376" t="s">
        <v>127</v>
      </c>
      <c r="D18" s="379" t="s">
        <v>428</v>
      </c>
      <c r="E18" s="378" t="s">
        <v>429</v>
      </c>
      <c r="F18" s="379" t="s">
        <v>430</v>
      </c>
      <c r="G18" s="378" t="s">
        <v>431</v>
      </c>
      <c r="H18" s="380" t="s">
        <v>432</v>
      </c>
      <c r="J18" s="391">
        <v>3</v>
      </c>
      <c r="K18" s="382">
        <f>J18/5*3</f>
        <v>1.7999999999999998</v>
      </c>
      <c r="M18" s="386" t="s">
        <v>433</v>
      </c>
    </row>
    <row r="19" spans="2:13" ht="55.2" x14ac:dyDescent="0.25">
      <c r="B19" s="375" t="s">
        <v>133</v>
      </c>
      <c r="C19" s="376" t="s">
        <v>134</v>
      </c>
      <c r="D19" s="379" t="s">
        <v>434</v>
      </c>
      <c r="E19" s="378" t="s">
        <v>435</v>
      </c>
      <c r="F19" s="379" t="s">
        <v>137</v>
      </c>
      <c r="G19" s="378" t="s">
        <v>436</v>
      </c>
      <c r="H19" s="380" t="s">
        <v>437</v>
      </c>
      <c r="J19" s="389">
        <v>1</v>
      </c>
      <c r="K19" s="382">
        <f>J19/5*2</f>
        <v>0.4</v>
      </c>
      <c r="M19" s="386" t="s">
        <v>438</v>
      </c>
    </row>
    <row r="20" spans="2:13" ht="53.4" x14ac:dyDescent="0.3">
      <c r="B20" s="375" t="s">
        <v>140</v>
      </c>
      <c r="C20" s="376" t="s">
        <v>141</v>
      </c>
      <c r="D20" s="379" t="s">
        <v>439</v>
      </c>
      <c r="E20" s="378" t="s">
        <v>143</v>
      </c>
      <c r="F20" s="379" t="s">
        <v>440</v>
      </c>
      <c r="G20" s="378" t="s">
        <v>441</v>
      </c>
      <c r="H20" s="394" t="s">
        <v>442</v>
      </c>
      <c r="J20" s="389">
        <v>5</v>
      </c>
      <c r="K20" s="382">
        <f>J20/5*2</f>
        <v>2</v>
      </c>
      <c r="M20" s="383" t="s">
        <v>443</v>
      </c>
    </row>
    <row r="21" spans="2:13" ht="54" x14ac:dyDescent="0.25">
      <c r="B21" s="375" t="s">
        <v>147</v>
      </c>
      <c r="C21" s="376" t="s">
        <v>148</v>
      </c>
      <c r="D21" s="379" t="s">
        <v>444</v>
      </c>
      <c r="E21" s="378" t="s">
        <v>445</v>
      </c>
      <c r="F21" s="379" t="s">
        <v>446</v>
      </c>
      <c r="G21" s="378" t="s">
        <v>447</v>
      </c>
      <c r="H21" s="380" t="s">
        <v>448</v>
      </c>
      <c r="J21" s="391">
        <v>3</v>
      </c>
      <c r="K21" s="382">
        <f>J21/5*2</f>
        <v>1.2</v>
      </c>
      <c r="M21" s="386" t="s">
        <v>449</v>
      </c>
    </row>
    <row r="22" spans="2:13" ht="55.2" x14ac:dyDescent="0.25">
      <c r="B22" s="375" t="s">
        <v>154</v>
      </c>
      <c r="C22" s="376" t="s">
        <v>155</v>
      </c>
      <c r="D22" s="379" t="s">
        <v>450</v>
      </c>
      <c r="E22" s="378" t="s">
        <v>451</v>
      </c>
      <c r="F22" s="379" t="s">
        <v>452</v>
      </c>
      <c r="G22" s="378" t="s">
        <v>453</v>
      </c>
      <c r="H22" s="380" t="s">
        <v>454</v>
      </c>
      <c r="J22" s="391">
        <v>3</v>
      </c>
      <c r="K22" s="382">
        <f>J22/5*3</f>
        <v>1.7999999999999998</v>
      </c>
      <c r="M22" s="386" t="s">
        <v>455</v>
      </c>
    </row>
    <row r="23" spans="2:13" ht="18" x14ac:dyDescent="0.25">
      <c r="B23" s="387">
        <v>4</v>
      </c>
      <c r="C23" s="595" t="s">
        <v>161</v>
      </c>
      <c r="D23" s="595"/>
      <c r="E23" s="595"/>
      <c r="F23" s="595"/>
      <c r="G23" s="595"/>
      <c r="H23" s="596"/>
      <c r="J23" s="388"/>
      <c r="K23" s="392">
        <f>SUM(K24:K27)</f>
        <v>4.6000000000000005</v>
      </c>
      <c r="M23" s="374"/>
    </row>
    <row r="24" spans="2:13" ht="57.6" x14ac:dyDescent="0.25">
      <c r="B24" s="375" t="s">
        <v>162</v>
      </c>
      <c r="C24" s="376" t="s">
        <v>163</v>
      </c>
      <c r="D24" s="379" t="s">
        <v>456</v>
      </c>
      <c r="E24" s="378" t="s">
        <v>457</v>
      </c>
      <c r="F24" s="379" t="s">
        <v>458</v>
      </c>
      <c r="G24" s="378" t="s">
        <v>459</v>
      </c>
      <c r="H24" s="380" t="s">
        <v>460</v>
      </c>
      <c r="J24" s="389">
        <v>1</v>
      </c>
      <c r="K24" s="382">
        <f>J24/5*3</f>
        <v>0.60000000000000009</v>
      </c>
      <c r="M24" s="383" t="s">
        <v>461</v>
      </c>
    </row>
    <row r="25" spans="2:13" ht="54" x14ac:dyDescent="0.25">
      <c r="B25" s="375" t="s">
        <v>169</v>
      </c>
      <c r="C25" s="376" t="s">
        <v>170</v>
      </c>
      <c r="D25" s="379" t="s">
        <v>462</v>
      </c>
      <c r="E25" s="378" t="s">
        <v>463</v>
      </c>
      <c r="F25" s="379" t="s">
        <v>463</v>
      </c>
      <c r="G25" s="378" t="s">
        <v>464</v>
      </c>
      <c r="H25" s="380" t="s">
        <v>465</v>
      </c>
      <c r="J25" s="389">
        <v>4</v>
      </c>
      <c r="K25" s="382">
        <f>J25/5*3</f>
        <v>2.4000000000000004</v>
      </c>
      <c r="M25" s="386" t="s">
        <v>466</v>
      </c>
    </row>
    <row r="26" spans="2:13" ht="68.400000000000006" x14ac:dyDescent="0.25">
      <c r="B26" s="375" t="s">
        <v>175</v>
      </c>
      <c r="C26" s="376" t="s">
        <v>176</v>
      </c>
      <c r="D26" s="379" t="s">
        <v>467</v>
      </c>
      <c r="E26" s="378" t="s">
        <v>468</v>
      </c>
      <c r="F26" s="379" t="s">
        <v>469</v>
      </c>
      <c r="G26" s="378" t="s">
        <v>470</v>
      </c>
      <c r="H26" s="380" t="s">
        <v>471</v>
      </c>
      <c r="J26" s="389">
        <v>2</v>
      </c>
      <c r="K26" s="382">
        <f>J26/5*2</f>
        <v>0.8</v>
      </c>
      <c r="M26" s="395" t="s">
        <v>472</v>
      </c>
    </row>
    <row r="27" spans="2:13" ht="69.599999999999994" x14ac:dyDescent="0.25">
      <c r="B27" s="375" t="s">
        <v>177</v>
      </c>
      <c r="C27" s="376" t="s">
        <v>178</v>
      </c>
      <c r="D27" s="379" t="s">
        <v>473</v>
      </c>
      <c r="E27" s="378" t="s">
        <v>474</v>
      </c>
      <c r="F27" s="379" t="s">
        <v>475</v>
      </c>
      <c r="G27" s="378" t="s">
        <v>476</v>
      </c>
      <c r="H27" s="380" t="s">
        <v>477</v>
      </c>
      <c r="J27" s="389">
        <v>2</v>
      </c>
      <c r="K27" s="382">
        <f>J27/5*2</f>
        <v>0.8</v>
      </c>
      <c r="M27" s="386" t="s">
        <v>478</v>
      </c>
    </row>
    <row r="28" spans="2:13" ht="18" x14ac:dyDescent="0.25">
      <c r="B28" s="387">
        <v>5</v>
      </c>
      <c r="C28" s="595" t="s">
        <v>184</v>
      </c>
      <c r="D28" s="595"/>
      <c r="E28" s="595"/>
      <c r="F28" s="595"/>
      <c r="G28" s="595"/>
      <c r="H28" s="596"/>
      <c r="J28" s="388"/>
      <c r="K28" s="373">
        <f>SUM(K29:K31)</f>
        <v>15</v>
      </c>
      <c r="M28" s="374"/>
    </row>
    <row r="29" spans="2:13" ht="86.4" x14ac:dyDescent="0.25">
      <c r="B29" s="375" t="s">
        <v>185</v>
      </c>
      <c r="C29" s="376" t="s">
        <v>186</v>
      </c>
      <c r="D29" s="379" t="s">
        <v>479</v>
      </c>
      <c r="E29" s="378" t="s">
        <v>480</v>
      </c>
      <c r="F29" s="379" t="s">
        <v>481</v>
      </c>
      <c r="G29" s="378" t="s">
        <v>482</v>
      </c>
      <c r="H29" s="380" t="s">
        <v>483</v>
      </c>
      <c r="J29" s="389">
        <v>5</v>
      </c>
      <c r="K29" s="396">
        <f>J29/5*5</f>
        <v>5</v>
      </c>
      <c r="M29" s="386" t="s">
        <v>484</v>
      </c>
    </row>
    <row r="30" spans="2:13" ht="72" x14ac:dyDescent="0.25">
      <c r="B30" s="375" t="s">
        <v>192</v>
      </c>
      <c r="C30" s="376" t="s">
        <v>193</v>
      </c>
      <c r="D30" s="379" t="s">
        <v>485</v>
      </c>
      <c r="E30" s="378" t="s">
        <v>486</v>
      </c>
      <c r="F30" s="379" t="s">
        <v>487</v>
      </c>
      <c r="G30" s="378" t="s">
        <v>488</v>
      </c>
      <c r="H30" s="380" t="s">
        <v>489</v>
      </c>
      <c r="J30" s="389">
        <v>5</v>
      </c>
      <c r="K30" s="396">
        <f>J30/5*5</f>
        <v>5</v>
      </c>
      <c r="M30" s="386" t="s">
        <v>592</v>
      </c>
    </row>
    <row r="31" spans="2:13" ht="145.80000000000001" thickBot="1" x14ac:dyDescent="0.3">
      <c r="B31" s="397" t="s">
        <v>199</v>
      </c>
      <c r="C31" s="398" t="s">
        <v>200</v>
      </c>
      <c r="D31" s="399" t="s">
        <v>490</v>
      </c>
      <c r="E31" s="400" t="s">
        <v>491</v>
      </c>
      <c r="F31" s="399" t="s">
        <v>492</v>
      </c>
      <c r="G31" s="400" t="s">
        <v>493</v>
      </c>
      <c r="H31" s="401" t="s">
        <v>494</v>
      </c>
      <c r="J31" s="402">
        <v>5</v>
      </c>
      <c r="K31" s="403">
        <f>J31/5*5</f>
        <v>5</v>
      </c>
      <c r="M31" s="404" t="s">
        <v>593</v>
      </c>
    </row>
  </sheetData>
  <mergeCells count="13">
    <mergeCell ref="B1:C1"/>
    <mergeCell ref="B3:C3"/>
    <mergeCell ref="B5:B6"/>
    <mergeCell ref="C5:C6"/>
    <mergeCell ref="D5:H5"/>
    <mergeCell ref="C28:H28"/>
    <mergeCell ref="K5:K6"/>
    <mergeCell ref="M5:M6"/>
    <mergeCell ref="C7:H7"/>
    <mergeCell ref="C11:H11"/>
    <mergeCell ref="C16:H16"/>
    <mergeCell ref="C23:H23"/>
    <mergeCell ref="J5:J6"/>
  </mergeCells>
  <dataValidations count="1">
    <dataValidation type="list" allowBlank="1" showInputMessage="1" showErrorMessage="1" sqref="J17:J22 JF17:JF22 TB17:TB22 ACX17:ACX22 AMT17:AMT22 AWP17:AWP22 BGL17:BGL22 BQH17:BQH22 CAD17:CAD22 CJZ17:CJZ22 CTV17:CTV22 DDR17:DDR22 DNN17:DNN22 DXJ17:DXJ22 EHF17:EHF22 ERB17:ERB22 FAX17:FAX22 FKT17:FKT22 FUP17:FUP22 GEL17:GEL22 GOH17:GOH22 GYD17:GYD22 HHZ17:HHZ22 HRV17:HRV22 IBR17:IBR22 ILN17:ILN22 IVJ17:IVJ22 JFF17:JFF22 JPB17:JPB22 JYX17:JYX22 KIT17:KIT22 KSP17:KSP22 LCL17:LCL22 LMH17:LMH22 LWD17:LWD22 MFZ17:MFZ22 MPV17:MPV22 MZR17:MZR22 NJN17:NJN22 NTJ17:NTJ22 ODF17:ODF22 ONB17:ONB22 OWX17:OWX22 PGT17:PGT22 PQP17:PQP22 QAL17:QAL22 QKH17:QKH22 QUD17:QUD22 RDZ17:RDZ22 RNV17:RNV22 RXR17:RXR22 SHN17:SHN22 SRJ17:SRJ22 TBF17:TBF22 TLB17:TLB22 TUX17:TUX22 UET17:UET22 UOP17:UOP22 UYL17:UYL22 VIH17:VIH22 VSD17:VSD22 WBZ17:WBZ22 WLV17:WLV22 WVR17:WVR22 J65553:J65558 JF65553:JF65558 TB65553:TB65558 ACX65553:ACX65558 AMT65553:AMT65558 AWP65553:AWP65558 BGL65553:BGL65558 BQH65553:BQH65558 CAD65553:CAD65558 CJZ65553:CJZ65558 CTV65553:CTV65558 DDR65553:DDR65558 DNN65553:DNN65558 DXJ65553:DXJ65558 EHF65553:EHF65558 ERB65553:ERB65558 FAX65553:FAX65558 FKT65553:FKT65558 FUP65553:FUP65558 GEL65553:GEL65558 GOH65553:GOH65558 GYD65553:GYD65558 HHZ65553:HHZ65558 HRV65553:HRV65558 IBR65553:IBR65558 ILN65553:ILN65558 IVJ65553:IVJ65558 JFF65553:JFF65558 JPB65553:JPB65558 JYX65553:JYX65558 KIT65553:KIT65558 KSP65553:KSP65558 LCL65553:LCL65558 LMH65553:LMH65558 LWD65553:LWD65558 MFZ65553:MFZ65558 MPV65553:MPV65558 MZR65553:MZR65558 NJN65553:NJN65558 NTJ65553:NTJ65558 ODF65553:ODF65558 ONB65553:ONB65558 OWX65553:OWX65558 PGT65553:PGT65558 PQP65553:PQP65558 QAL65553:QAL65558 QKH65553:QKH65558 QUD65553:QUD65558 RDZ65553:RDZ65558 RNV65553:RNV65558 RXR65553:RXR65558 SHN65553:SHN65558 SRJ65553:SRJ65558 TBF65553:TBF65558 TLB65553:TLB65558 TUX65553:TUX65558 UET65553:UET65558 UOP65553:UOP65558 UYL65553:UYL65558 VIH65553:VIH65558 VSD65553:VSD65558 WBZ65553:WBZ65558 WLV65553:WLV65558 WVR65553:WVR65558 J131089:J131094 JF131089:JF131094 TB131089:TB131094 ACX131089:ACX131094 AMT131089:AMT131094 AWP131089:AWP131094 BGL131089:BGL131094 BQH131089:BQH131094 CAD131089:CAD131094 CJZ131089:CJZ131094 CTV131089:CTV131094 DDR131089:DDR131094 DNN131089:DNN131094 DXJ131089:DXJ131094 EHF131089:EHF131094 ERB131089:ERB131094 FAX131089:FAX131094 FKT131089:FKT131094 FUP131089:FUP131094 GEL131089:GEL131094 GOH131089:GOH131094 GYD131089:GYD131094 HHZ131089:HHZ131094 HRV131089:HRV131094 IBR131089:IBR131094 ILN131089:ILN131094 IVJ131089:IVJ131094 JFF131089:JFF131094 JPB131089:JPB131094 JYX131089:JYX131094 KIT131089:KIT131094 KSP131089:KSP131094 LCL131089:LCL131094 LMH131089:LMH131094 LWD131089:LWD131094 MFZ131089:MFZ131094 MPV131089:MPV131094 MZR131089:MZR131094 NJN131089:NJN131094 NTJ131089:NTJ131094 ODF131089:ODF131094 ONB131089:ONB131094 OWX131089:OWX131094 PGT131089:PGT131094 PQP131089:PQP131094 QAL131089:QAL131094 QKH131089:QKH131094 QUD131089:QUD131094 RDZ131089:RDZ131094 RNV131089:RNV131094 RXR131089:RXR131094 SHN131089:SHN131094 SRJ131089:SRJ131094 TBF131089:TBF131094 TLB131089:TLB131094 TUX131089:TUX131094 UET131089:UET131094 UOP131089:UOP131094 UYL131089:UYL131094 VIH131089:VIH131094 VSD131089:VSD131094 WBZ131089:WBZ131094 WLV131089:WLV131094 WVR131089:WVR131094 J196625:J196630 JF196625:JF196630 TB196625:TB196630 ACX196625:ACX196630 AMT196625:AMT196630 AWP196625:AWP196630 BGL196625:BGL196630 BQH196625:BQH196630 CAD196625:CAD196630 CJZ196625:CJZ196630 CTV196625:CTV196630 DDR196625:DDR196630 DNN196625:DNN196630 DXJ196625:DXJ196630 EHF196625:EHF196630 ERB196625:ERB196630 FAX196625:FAX196630 FKT196625:FKT196630 FUP196625:FUP196630 GEL196625:GEL196630 GOH196625:GOH196630 GYD196625:GYD196630 HHZ196625:HHZ196630 HRV196625:HRV196630 IBR196625:IBR196630 ILN196625:ILN196630 IVJ196625:IVJ196630 JFF196625:JFF196630 JPB196625:JPB196630 JYX196625:JYX196630 KIT196625:KIT196630 KSP196625:KSP196630 LCL196625:LCL196630 LMH196625:LMH196630 LWD196625:LWD196630 MFZ196625:MFZ196630 MPV196625:MPV196630 MZR196625:MZR196630 NJN196625:NJN196630 NTJ196625:NTJ196630 ODF196625:ODF196630 ONB196625:ONB196630 OWX196625:OWX196630 PGT196625:PGT196630 PQP196625:PQP196630 QAL196625:QAL196630 QKH196625:QKH196630 QUD196625:QUD196630 RDZ196625:RDZ196630 RNV196625:RNV196630 RXR196625:RXR196630 SHN196625:SHN196630 SRJ196625:SRJ196630 TBF196625:TBF196630 TLB196625:TLB196630 TUX196625:TUX196630 UET196625:UET196630 UOP196625:UOP196630 UYL196625:UYL196630 VIH196625:VIH196630 VSD196625:VSD196630 WBZ196625:WBZ196630 WLV196625:WLV196630 WVR196625:WVR196630 J262161:J262166 JF262161:JF262166 TB262161:TB262166 ACX262161:ACX262166 AMT262161:AMT262166 AWP262161:AWP262166 BGL262161:BGL262166 BQH262161:BQH262166 CAD262161:CAD262166 CJZ262161:CJZ262166 CTV262161:CTV262166 DDR262161:DDR262166 DNN262161:DNN262166 DXJ262161:DXJ262166 EHF262161:EHF262166 ERB262161:ERB262166 FAX262161:FAX262166 FKT262161:FKT262166 FUP262161:FUP262166 GEL262161:GEL262166 GOH262161:GOH262166 GYD262161:GYD262166 HHZ262161:HHZ262166 HRV262161:HRV262166 IBR262161:IBR262166 ILN262161:ILN262166 IVJ262161:IVJ262166 JFF262161:JFF262166 JPB262161:JPB262166 JYX262161:JYX262166 KIT262161:KIT262166 KSP262161:KSP262166 LCL262161:LCL262166 LMH262161:LMH262166 LWD262161:LWD262166 MFZ262161:MFZ262166 MPV262161:MPV262166 MZR262161:MZR262166 NJN262161:NJN262166 NTJ262161:NTJ262166 ODF262161:ODF262166 ONB262161:ONB262166 OWX262161:OWX262166 PGT262161:PGT262166 PQP262161:PQP262166 QAL262161:QAL262166 QKH262161:QKH262166 QUD262161:QUD262166 RDZ262161:RDZ262166 RNV262161:RNV262166 RXR262161:RXR262166 SHN262161:SHN262166 SRJ262161:SRJ262166 TBF262161:TBF262166 TLB262161:TLB262166 TUX262161:TUX262166 UET262161:UET262166 UOP262161:UOP262166 UYL262161:UYL262166 VIH262161:VIH262166 VSD262161:VSD262166 WBZ262161:WBZ262166 WLV262161:WLV262166 WVR262161:WVR262166 J327697:J327702 JF327697:JF327702 TB327697:TB327702 ACX327697:ACX327702 AMT327697:AMT327702 AWP327697:AWP327702 BGL327697:BGL327702 BQH327697:BQH327702 CAD327697:CAD327702 CJZ327697:CJZ327702 CTV327697:CTV327702 DDR327697:DDR327702 DNN327697:DNN327702 DXJ327697:DXJ327702 EHF327697:EHF327702 ERB327697:ERB327702 FAX327697:FAX327702 FKT327697:FKT327702 FUP327697:FUP327702 GEL327697:GEL327702 GOH327697:GOH327702 GYD327697:GYD327702 HHZ327697:HHZ327702 HRV327697:HRV327702 IBR327697:IBR327702 ILN327697:ILN327702 IVJ327697:IVJ327702 JFF327697:JFF327702 JPB327697:JPB327702 JYX327697:JYX327702 KIT327697:KIT327702 KSP327697:KSP327702 LCL327697:LCL327702 LMH327697:LMH327702 LWD327697:LWD327702 MFZ327697:MFZ327702 MPV327697:MPV327702 MZR327697:MZR327702 NJN327697:NJN327702 NTJ327697:NTJ327702 ODF327697:ODF327702 ONB327697:ONB327702 OWX327697:OWX327702 PGT327697:PGT327702 PQP327697:PQP327702 QAL327697:QAL327702 QKH327697:QKH327702 QUD327697:QUD327702 RDZ327697:RDZ327702 RNV327697:RNV327702 RXR327697:RXR327702 SHN327697:SHN327702 SRJ327697:SRJ327702 TBF327697:TBF327702 TLB327697:TLB327702 TUX327697:TUX327702 UET327697:UET327702 UOP327697:UOP327702 UYL327697:UYL327702 VIH327697:VIH327702 VSD327697:VSD327702 WBZ327697:WBZ327702 WLV327697:WLV327702 WVR327697:WVR327702 J393233:J393238 JF393233:JF393238 TB393233:TB393238 ACX393233:ACX393238 AMT393233:AMT393238 AWP393233:AWP393238 BGL393233:BGL393238 BQH393233:BQH393238 CAD393233:CAD393238 CJZ393233:CJZ393238 CTV393233:CTV393238 DDR393233:DDR393238 DNN393233:DNN393238 DXJ393233:DXJ393238 EHF393233:EHF393238 ERB393233:ERB393238 FAX393233:FAX393238 FKT393233:FKT393238 FUP393233:FUP393238 GEL393233:GEL393238 GOH393233:GOH393238 GYD393233:GYD393238 HHZ393233:HHZ393238 HRV393233:HRV393238 IBR393233:IBR393238 ILN393233:ILN393238 IVJ393233:IVJ393238 JFF393233:JFF393238 JPB393233:JPB393238 JYX393233:JYX393238 KIT393233:KIT393238 KSP393233:KSP393238 LCL393233:LCL393238 LMH393233:LMH393238 LWD393233:LWD393238 MFZ393233:MFZ393238 MPV393233:MPV393238 MZR393233:MZR393238 NJN393233:NJN393238 NTJ393233:NTJ393238 ODF393233:ODF393238 ONB393233:ONB393238 OWX393233:OWX393238 PGT393233:PGT393238 PQP393233:PQP393238 QAL393233:QAL393238 QKH393233:QKH393238 QUD393233:QUD393238 RDZ393233:RDZ393238 RNV393233:RNV393238 RXR393233:RXR393238 SHN393233:SHN393238 SRJ393233:SRJ393238 TBF393233:TBF393238 TLB393233:TLB393238 TUX393233:TUX393238 UET393233:UET393238 UOP393233:UOP393238 UYL393233:UYL393238 VIH393233:VIH393238 VSD393233:VSD393238 WBZ393233:WBZ393238 WLV393233:WLV393238 WVR393233:WVR393238 J458769:J458774 JF458769:JF458774 TB458769:TB458774 ACX458769:ACX458774 AMT458769:AMT458774 AWP458769:AWP458774 BGL458769:BGL458774 BQH458769:BQH458774 CAD458769:CAD458774 CJZ458769:CJZ458774 CTV458769:CTV458774 DDR458769:DDR458774 DNN458769:DNN458774 DXJ458769:DXJ458774 EHF458769:EHF458774 ERB458769:ERB458774 FAX458769:FAX458774 FKT458769:FKT458774 FUP458769:FUP458774 GEL458769:GEL458774 GOH458769:GOH458774 GYD458769:GYD458774 HHZ458769:HHZ458774 HRV458769:HRV458774 IBR458769:IBR458774 ILN458769:ILN458774 IVJ458769:IVJ458774 JFF458769:JFF458774 JPB458769:JPB458774 JYX458769:JYX458774 KIT458769:KIT458774 KSP458769:KSP458774 LCL458769:LCL458774 LMH458769:LMH458774 LWD458769:LWD458774 MFZ458769:MFZ458774 MPV458769:MPV458774 MZR458769:MZR458774 NJN458769:NJN458774 NTJ458769:NTJ458774 ODF458769:ODF458774 ONB458769:ONB458774 OWX458769:OWX458774 PGT458769:PGT458774 PQP458769:PQP458774 QAL458769:QAL458774 QKH458769:QKH458774 QUD458769:QUD458774 RDZ458769:RDZ458774 RNV458769:RNV458774 RXR458769:RXR458774 SHN458769:SHN458774 SRJ458769:SRJ458774 TBF458769:TBF458774 TLB458769:TLB458774 TUX458769:TUX458774 UET458769:UET458774 UOP458769:UOP458774 UYL458769:UYL458774 VIH458769:VIH458774 VSD458769:VSD458774 WBZ458769:WBZ458774 WLV458769:WLV458774 WVR458769:WVR458774 J524305:J524310 JF524305:JF524310 TB524305:TB524310 ACX524305:ACX524310 AMT524305:AMT524310 AWP524305:AWP524310 BGL524305:BGL524310 BQH524305:BQH524310 CAD524305:CAD524310 CJZ524305:CJZ524310 CTV524305:CTV524310 DDR524305:DDR524310 DNN524305:DNN524310 DXJ524305:DXJ524310 EHF524305:EHF524310 ERB524305:ERB524310 FAX524305:FAX524310 FKT524305:FKT524310 FUP524305:FUP524310 GEL524305:GEL524310 GOH524305:GOH524310 GYD524305:GYD524310 HHZ524305:HHZ524310 HRV524305:HRV524310 IBR524305:IBR524310 ILN524305:ILN524310 IVJ524305:IVJ524310 JFF524305:JFF524310 JPB524305:JPB524310 JYX524305:JYX524310 KIT524305:KIT524310 KSP524305:KSP524310 LCL524305:LCL524310 LMH524305:LMH524310 LWD524305:LWD524310 MFZ524305:MFZ524310 MPV524305:MPV524310 MZR524305:MZR524310 NJN524305:NJN524310 NTJ524305:NTJ524310 ODF524305:ODF524310 ONB524305:ONB524310 OWX524305:OWX524310 PGT524305:PGT524310 PQP524305:PQP524310 QAL524305:QAL524310 QKH524305:QKH524310 QUD524305:QUD524310 RDZ524305:RDZ524310 RNV524305:RNV524310 RXR524305:RXR524310 SHN524305:SHN524310 SRJ524305:SRJ524310 TBF524305:TBF524310 TLB524305:TLB524310 TUX524305:TUX524310 UET524305:UET524310 UOP524305:UOP524310 UYL524305:UYL524310 VIH524305:VIH524310 VSD524305:VSD524310 WBZ524305:WBZ524310 WLV524305:WLV524310 WVR524305:WVR524310 J589841:J589846 JF589841:JF589846 TB589841:TB589846 ACX589841:ACX589846 AMT589841:AMT589846 AWP589841:AWP589846 BGL589841:BGL589846 BQH589841:BQH589846 CAD589841:CAD589846 CJZ589841:CJZ589846 CTV589841:CTV589846 DDR589841:DDR589846 DNN589841:DNN589846 DXJ589841:DXJ589846 EHF589841:EHF589846 ERB589841:ERB589846 FAX589841:FAX589846 FKT589841:FKT589846 FUP589841:FUP589846 GEL589841:GEL589846 GOH589841:GOH589846 GYD589841:GYD589846 HHZ589841:HHZ589846 HRV589841:HRV589846 IBR589841:IBR589846 ILN589841:ILN589846 IVJ589841:IVJ589846 JFF589841:JFF589846 JPB589841:JPB589846 JYX589841:JYX589846 KIT589841:KIT589846 KSP589841:KSP589846 LCL589841:LCL589846 LMH589841:LMH589846 LWD589841:LWD589846 MFZ589841:MFZ589846 MPV589841:MPV589846 MZR589841:MZR589846 NJN589841:NJN589846 NTJ589841:NTJ589846 ODF589841:ODF589846 ONB589841:ONB589846 OWX589841:OWX589846 PGT589841:PGT589846 PQP589841:PQP589846 QAL589841:QAL589846 QKH589841:QKH589846 QUD589841:QUD589846 RDZ589841:RDZ589846 RNV589841:RNV589846 RXR589841:RXR589846 SHN589841:SHN589846 SRJ589841:SRJ589846 TBF589841:TBF589846 TLB589841:TLB589846 TUX589841:TUX589846 UET589841:UET589846 UOP589841:UOP589846 UYL589841:UYL589846 VIH589841:VIH589846 VSD589841:VSD589846 WBZ589841:WBZ589846 WLV589841:WLV589846 WVR589841:WVR589846 J655377:J655382 JF655377:JF655382 TB655377:TB655382 ACX655377:ACX655382 AMT655377:AMT655382 AWP655377:AWP655382 BGL655377:BGL655382 BQH655377:BQH655382 CAD655377:CAD655382 CJZ655377:CJZ655382 CTV655377:CTV655382 DDR655377:DDR655382 DNN655377:DNN655382 DXJ655377:DXJ655382 EHF655377:EHF655382 ERB655377:ERB655382 FAX655377:FAX655382 FKT655377:FKT655382 FUP655377:FUP655382 GEL655377:GEL655382 GOH655377:GOH655382 GYD655377:GYD655382 HHZ655377:HHZ655382 HRV655377:HRV655382 IBR655377:IBR655382 ILN655377:ILN655382 IVJ655377:IVJ655382 JFF655377:JFF655382 JPB655377:JPB655382 JYX655377:JYX655382 KIT655377:KIT655382 KSP655377:KSP655382 LCL655377:LCL655382 LMH655377:LMH655382 LWD655377:LWD655382 MFZ655377:MFZ655382 MPV655377:MPV655382 MZR655377:MZR655382 NJN655377:NJN655382 NTJ655377:NTJ655382 ODF655377:ODF655382 ONB655377:ONB655382 OWX655377:OWX655382 PGT655377:PGT655382 PQP655377:PQP655382 QAL655377:QAL655382 QKH655377:QKH655382 QUD655377:QUD655382 RDZ655377:RDZ655382 RNV655377:RNV655382 RXR655377:RXR655382 SHN655377:SHN655382 SRJ655377:SRJ655382 TBF655377:TBF655382 TLB655377:TLB655382 TUX655377:TUX655382 UET655377:UET655382 UOP655377:UOP655382 UYL655377:UYL655382 VIH655377:VIH655382 VSD655377:VSD655382 WBZ655377:WBZ655382 WLV655377:WLV655382 WVR655377:WVR655382 J720913:J720918 JF720913:JF720918 TB720913:TB720918 ACX720913:ACX720918 AMT720913:AMT720918 AWP720913:AWP720918 BGL720913:BGL720918 BQH720913:BQH720918 CAD720913:CAD720918 CJZ720913:CJZ720918 CTV720913:CTV720918 DDR720913:DDR720918 DNN720913:DNN720918 DXJ720913:DXJ720918 EHF720913:EHF720918 ERB720913:ERB720918 FAX720913:FAX720918 FKT720913:FKT720918 FUP720913:FUP720918 GEL720913:GEL720918 GOH720913:GOH720918 GYD720913:GYD720918 HHZ720913:HHZ720918 HRV720913:HRV720918 IBR720913:IBR720918 ILN720913:ILN720918 IVJ720913:IVJ720918 JFF720913:JFF720918 JPB720913:JPB720918 JYX720913:JYX720918 KIT720913:KIT720918 KSP720913:KSP720918 LCL720913:LCL720918 LMH720913:LMH720918 LWD720913:LWD720918 MFZ720913:MFZ720918 MPV720913:MPV720918 MZR720913:MZR720918 NJN720913:NJN720918 NTJ720913:NTJ720918 ODF720913:ODF720918 ONB720913:ONB720918 OWX720913:OWX720918 PGT720913:PGT720918 PQP720913:PQP720918 QAL720913:QAL720918 QKH720913:QKH720918 QUD720913:QUD720918 RDZ720913:RDZ720918 RNV720913:RNV720918 RXR720913:RXR720918 SHN720913:SHN720918 SRJ720913:SRJ720918 TBF720913:TBF720918 TLB720913:TLB720918 TUX720913:TUX720918 UET720913:UET720918 UOP720913:UOP720918 UYL720913:UYL720918 VIH720913:VIH720918 VSD720913:VSD720918 WBZ720913:WBZ720918 WLV720913:WLV720918 WVR720913:WVR720918 J786449:J786454 JF786449:JF786454 TB786449:TB786454 ACX786449:ACX786454 AMT786449:AMT786454 AWP786449:AWP786454 BGL786449:BGL786454 BQH786449:BQH786454 CAD786449:CAD786454 CJZ786449:CJZ786454 CTV786449:CTV786454 DDR786449:DDR786454 DNN786449:DNN786454 DXJ786449:DXJ786454 EHF786449:EHF786454 ERB786449:ERB786454 FAX786449:FAX786454 FKT786449:FKT786454 FUP786449:FUP786454 GEL786449:GEL786454 GOH786449:GOH786454 GYD786449:GYD786454 HHZ786449:HHZ786454 HRV786449:HRV786454 IBR786449:IBR786454 ILN786449:ILN786454 IVJ786449:IVJ786454 JFF786449:JFF786454 JPB786449:JPB786454 JYX786449:JYX786454 KIT786449:KIT786454 KSP786449:KSP786454 LCL786449:LCL786454 LMH786449:LMH786454 LWD786449:LWD786454 MFZ786449:MFZ786454 MPV786449:MPV786454 MZR786449:MZR786454 NJN786449:NJN786454 NTJ786449:NTJ786454 ODF786449:ODF786454 ONB786449:ONB786454 OWX786449:OWX786454 PGT786449:PGT786454 PQP786449:PQP786454 QAL786449:QAL786454 QKH786449:QKH786454 QUD786449:QUD786454 RDZ786449:RDZ786454 RNV786449:RNV786454 RXR786449:RXR786454 SHN786449:SHN786454 SRJ786449:SRJ786454 TBF786449:TBF786454 TLB786449:TLB786454 TUX786449:TUX786454 UET786449:UET786454 UOP786449:UOP786454 UYL786449:UYL786454 VIH786449:VIH786454 VSD786449:VSD786454 WBZ786449:WBZ786454 WLV786449:WLV786454 WVR786449:WVR786454 J851985:J851990 JF851985:JF851990 TB851985:TB851990 ACX851985:ACX851990 AMT851985:AMT851990 AWP851985:AWP851990 BGL851985:BGL851990 BQH851985:BQH851990 CAD851985:CAD851990 CJZ851985:CJZ851990 CTV851985:CTV851990 DDR851985:DDR851990 DNN851985:DNN851990 DXJ851985:DXJ851990 EHF851985:EHF851990 ERB851985:ERB851990 FAX851985:FAX851990 FKT851985:FKT851990 FUP851985:FUP851990 GEL851985:GEL851990 GOH851985:GOH851990 GYD851985:GYD851990 HHZ851985:HHZ851990 HRV851985:HRV851990 IBR851985:IBR851990 ILN851985:ILN851990 IVJ851985:IVJ851990 JFF851985:JFF851990 JPB851985:JPB851990 JYX851985:JYX851990 KIT851985:KIT851990 KSP851985:KSP851990 LCL851985:LCL851990 LMH851985:LMH851990 LWD851985:LWD851990 MFZ851985:MFZ851990 MPV851985:MPV851990 MZR851985:MZR851990 NJN851985:NJN851990 NTJ851985:NTJ851990 ODF851985:ODF851990 ONB851985:ONB851990 OWX851985:OWX851990 PGT851985:PGT851990 PQP851985:PQP851990 QAL851985:QAL851990 QKH851985:QKH851990 QUD851985:QUD851990 RDZ851985:RDZ851990 RNV851985:RNV851990 RXR851985:RXR851990 SHN851985:SHN851990 SRJ851985:SRJ851990 TBF851985:TBF851990 TLB851985:TLB851990 TUX851985:TUX851990 UET851985:UET851990 UOP851985:UOP851990 UYL851985:UYL851990 VIH851985:VIH851990 VSD851985:VSD851990 WBZ851985:WBZ851990 WLV851985:WLV851990 WVR851985:WVR851990 J917521:J917526 JF917521:JF917526 TB917521:TB917526 ACX917521:ACX917526 AMT917521:AMT917526 AWP917521:AWP917526 BGL917521:BGL917526 BQH917521:BQH917526 CAD917521:CAD917526 CJZ917521:CJZ917526 CTV917521:CTV917526 DDR917521:DDR917526 DNN917521:DNN917526 DXJ917521:DXJ917526 EHF917521:EHF917526 ERB917521:ERB917526 FAX917521:FAX917526 FKT917521:FKT917526 FUP917521:FUP917526 GEL917521:GEL917526 GOH917521:GOH917526 GYD917521:GYD917526 HHZ917521:HHZ917526 HRV917521:HRV917526 IBR917521:IBR917526 ILN917521:ILN917526 IVJ917521:IVJ917526 JFF917521:JFF917526 JPB917521:JPB917526 JYX917521:JYX917526 KIT917521:KIT917526 KSP917521:KSP917526 LCL917521:LCL917526 LMH917521:LMH917526 LWD917521:LWD917526 MFZ917521:MFZ917526 MPV917521:MPV917526 MZR917521:MZR917526 NJN917521:NJN917526 NTJ917521:NTJ917526 ODF917521:ODF917526 ONB917521:ONB917526 OWX917521:OWX917526 PGT917521:PGT917526 PQP917521:PQP917526 QAL917521:QAL917526 QKH917521:QKH917526 QUD917521:QUD917526 RDZ917521:RDZ917526 RNV917521:RNV917526 RXR917521:RXR917526 SHN917521:SHN917526 SRJ917521:SRJ917526 TBF917521:TBF917526 TLB917521:TLB917526 TUX917521:TUX917526 UET917521:UET917526 UOP917521:UOP917526 UYL917521:UYL917526 VIH917521:VIH917526 VSD917521:VSD917526 WBZ917521:WBZ917526 WLV917521:WLV917526 WVR917521:WVR917526 J983057:J983062 JF983057:JF983062 TB983057:TB983062 ACX983057:ACX983062 AMT983057:AMT983062 AWP983057:AWP983062 BGL983057:BGL983062 BQH983057:BQH983062 CAD983057:CAD983062 CJZ983057:CJZ983062 CTV983057:CTV983062 DDR983057:DDR983062 DNN983057:DNN983062 DXJ983057:DXJ983062 EHF983057:EHF983062 ERB983057:ERB983062 FAX983057:FAX983062 FKT983057:FKT983062 FUP983057:FUP983062 GEL983057:GEL983062 GOH983057:GOH983062 GYD983057:GYD983062 HHZ983057:HHZ983062 HRV983057:HRV983062 IBR983057:IBR983062 ILN983057:ILN983062 IVJ983057:IVJ983062 JFF983057:JFF983062 JPB983057:JPB983062 JYX983057:JYX983062 KIT983057:KIT983062 KSP983057:KSP983062 LCL983057:LCL983062 LMH983057:LMH983062 LWD983057:LWD983062 MFZ983057:MFZ983062 MPV983057:MPV983062 MZR983057:MZR983062 NJN983057:NJN983062 NTJ983057:NTJ983062 ODF983057:ODF983062 ONB983057:ONB983062 OWX983057:OWX983062 PGT983057:PGT983062 PQP983057:PQP983062 QAL983057:QAL983062 QKH983057:QKH983062 QUD983057:QUD983062 RDZ983057:RDZ983062 RNV983057:RNV983062 RXR983057:RXR983062 SHN983057:SHN983062 SRJ983057:SRJ983062 TBF983057:TBF983062 TLB983057:TLB983062 TUX983057:TUX983062 UET983057:UET983062 UOP983057:UOP983062 UYL983057:UYL983062 VIH983057:VIH983062 VSD983057:VSD983062 WBZ983057:WBZ983062 WLV983057:WLV983062 WVR983057:WVR983062 J24:J27 JF24:JF27 TB24:TB27 ACX24:ACX27 AMT24:AMT27 AWP24:AWP27 BGL24:BGL27 BQH24:BQH27 CAD24:CAD27 CJZ24:CJZ27 CTV24:CTV27 DDR24:DDR27 DNN24:DNN27 DXJ24:DXJ27 EHF24:EHF27 ERB24:ERB27 FAX24:FAX27 FKT24:FKT27 FUP24:FUP27 GEL24:GEL27 GOH24:GOH27 GYD24:GYD27 HHZ24:HHZ27 HRV24:HRV27 IBR24:IBR27 ILN24:ILN27 IVJ24:IVJ27 JFF24:JFF27 JPB24:JPB27 JYX24:JYX27 KIT24:KIT27 KSP24:KSP27 LCL24:LCL27 LMH24:LMH27 LWD24:LWD27 MFZ24:MFZ27 MPV24:MPV27 MZR24:MZR27 NJN24:NJN27 NTJ24:NTJ27 ODF24:ODF27 ONB24:ONB27 OWX24:OWX27 PGT24:PGT27 PQP24:PQP27 QAL24:QAL27 QKH24:QKH27 QUD24:QUD27 RDZ24:RDZ27 RNV24:RNV27 RXR24:RXR27 SHN24:SHN27 SRJ24:SRJ27 TBF24:TBF27 TLB24:TLB27 TUX24:TUX27 UET24:UET27 UOP24:UOP27 UYL24:UYL27 VIH24:VIH27 VSD24:VSD27 WBZ24:WBZ27 WLV24:WLV27 WVR24:WVR27 J65560:J65563 JF65560:JF65563 TB65560:TB65563 ACX65560:ACX65563 AMT65560:AMT65563 AWP65560:AWP65563 BGL65560:BGL65563 BQH65560:BQH65563 CAD65560:CAD65563 CJZ65560:CJZ65563 CTV65560:CTV65563 DDR65560:DDR65563 DNN65560:DNN65563 DXJ65560:DXJ65563 EHF65560:EHF65563 ERB65560:ERB65563 FAX65560:FAX65563 FKT65560:FKT65563 FUP65560:FUP65563 GEL65560:GEL65563 GOH65560:GOH65563 GYD65560:GYD65563 HHZ65560:HHZ65563 HRV65560:HRV65563 IBR65560:IBR65563 ILN65560:ILN65563 IVJ65560:IVJ65563 JFF65560:JFF65563 JPB65560:JPB65563 JYX65560:JYX65563 KIT65560:KIT65563 KSP65560:KSP65563 LCL65560:LCL65563 LMH65560:LMH65563 LWD65560:LWD65563 MFZ65560:MFZ65563 MPV65560:MPV65563 MZR65560:MZR65563 NJN65560:NJN65563 NTJ65560:NTJ65563 ODF65560:ODF65563 ONB65560:ONB65563 OWX65560:OWX65563 PGT65560:PGT65563 PQP65560:PQP65563 QAL65560:QAL65563 QKH65560:QKH65563 QUD65560:QUD65563 RDZ65560:RDZ65563 RNV65560:RNV65563 RXR65560:RXR65563 SHN65560:SHN65563 SRJ65560:SRJ65563 TBF65560:TBF65563 TLB65560:TLB65563 TUX65560:TUX65563 UET65560:UET65563 UOP65560:UOP65563 UYL65560:UYL65563 VIH65560:VIH65563 VSD65560:VSD65563 WBZ65560:WBZ65563 WLV65560:WLV65563 WVR65560:WVR65563 J131096:J131099 JF131096:JF131099 TB131096:TB131099 ACX131096:ACX131099 AMT131096:AMT131099 AWP131096:AWP131099 BGL131096:BGL131099 BQH131096:BQH131099 CAD131096:CAD131099 CJZ131096:CJZ131099 CTV131096:CTV131099 DDR131096:DDR131099 DNN131096:DNN131099 DXJ131096:DXJ131099 EHF131096:EHF131099 ERB131096:ERB131099 FAX131096:FAX131099 FKT131096:FKT131099 FUP131096:FUP131099 GEL131096:GEL131099 GOH131096:GOH131099 GYD131096:GYD131099 HHZ131096:HHZ131099 HRV131096:HRV131099 IBR131096:IBR131099 ILN131096:ILN131099 IVJ131096:IVJ131099 JFF131096:JFF131099 JPB131096:JPB131099 JYX131096:JYX131099 KIT131096:KIT131099 KSP131096:KSP131099 LCL131096:LCL131099 LMH131096:LMH131099 LWD131096:LWD131099 MFZ131096:MFZ131099 MPV131096:MPV131099 MZR131096:MZR131099 NJN131096:NJN131099 NTJ131096:NTJ131099 ODF131096:ODF131099 ONB131096:ONB131099 OWX131096:OWX131099 PGT131096:PGT131099 PQP131096:PQP131099 QAL131096:QAL131099 QKH131096:QKH131099 QUD131096:QUD131099 RDZ131096:RDZ131099 RNV131096:RNV131099 RXR131096:RXR131099 SHN131096:SHN131099 SRJ131096:SRJ131099 TBF131096:TBF131099 TLB131096:TLB131099 TUX131096:TUX131099 UET131096:UET131099 UOP131096:UOP131099 UYL131096:UYL131099 VIH131096:VIH131099 VSD131096:VSD131099 WBZ131096:WBZ131099 WLV131096:WLV131099 WVR131096:WVR131099 J196632:J196635 JF196632:JF196635 TB196632:TB196635 ACX196632:ACX196635 AMT196632:AMT196635 AWP196632:AWP196635 BGL196632:BGL196635 BQH196632:BQH196635 CAD196632:CAD196635 CJZ196632:CJZ196635 CTV196632:CTV196635 DDR196632:DDR196635 DNN196632:DNN196635 DXJ196632:DXJ196635 EHF196632:EHF196635 ERB196632:ERB196635 FAX196632:FAX196635 FKT196632:FKT196635 FUP196632:FUP196635 GEL196632:GEL196635 GOH196632:GOH196635 GYD196632:GYD196635 HHZ196632:HHZ196635 HRV196632:HRV196635 IBR196632:IBR196635 ILN196632:ILN196635 IVJ196632:IVJ196635 JFF196632:JFF196635 JPB196632:JPB196635 JYX196632:JYX196635 KIT196632:KIT196635 KSP196632:KSP196635 LCL196632:LCL196635 LMH196632:LMH196635 LWD196632:LWD196635 MFZ196632:MFZ196635 MPV196632:MPV196635 MZR196632:MZR196635 NJN196632:NJN196635 NTJ196632:NTJ196635 ODF196632:ODF196635 ONB196632:ONB196635 OWX196632:OWX196635 PGT196632:PGT196635 PQP196632:PQP196635 QAL196632:QAL196635 QKH196632:QKH196635 QUD196632:QUD196635 RDZ196632:RDZ196635 RNV196632:RNV196635 RXR196632:RXR196635 SHN196632:SHN196635 SRJ196632:SRJ196635 TBF196632:TBF196635 TLB196632:TLB196635 TUX196632:TUX196635 UET196632:UET196635 UOP196632:UOP196635 UYL196632:UYL196635 VIH196632:VIH196635 VSD196632:VSD196635 WBZ196632:WBZ196635 WLV196632:WLV196635 WVR196632:WVR196635 J262168:J262171 JF262168:JF262171 TB262168:TB262171 ACX262168:ACX262171 AMT262168:AMT262171 AWP262168:AWP262171 BGL262168:BGL262171 BQH262168:BQH262171 CAD262168:CAD262171 CJZ262168:CJZ262171 CTV262168:CTV262171 DDR262168:DDR262171 DNN262168:DNN262171 DXJ262168:DXJ262171 EHF262168:EHF262171 ERB262168:ERB262171 FAX262168:FAX262171 FKT262168:FKT262171 FUP262168:FUP262171 GEL262168:GEL262171 GOH262168:GOH262171 GYD262168:GYD262171 HHZ262168:HHZ262171 HRV262168:HRV262171 IBR262168:IBR262171 ILN262168:ILN262171 IVJ262168:IVJ262171 JFF262168:JFF262171 JPB262168:JPB262171 JYX262168:JYX262171 KIT262168:KIT262171 KSP262168:KSP262171 LCL262168:LCL262171 LMH262168:LMH262171 LWD262168:LWD262171 MFZ262168:MFZ262171 MPV262168:MPV262171 MZR262168:MZR262171 NJN262168:NJN262171 NTJ262168:NTJ262171 ODF262168:ODF262171 ONB262168:ONB262171 OWX262168:OWX262171 PGT262168:PGT262171 PQP262168:PQP262171 QAL262168:QAL262171 QKH262168:QKH262171 QUD262168:QUD262171 RDZ262168:RDZ262171 RNV262168:RNV262171 RXR262168:RXR262171 SHN262168:SHN262171 SRJ262168:SRJ262171 TBF262168:TBF262171 TLB262168:TLB262171 TUX262168:TUX262171 UET262168:UET262171 UOP262168:UOP262171 UYL262168:UYL262171 VIH262168:VIH262171 VSD262168:VSD262171 WBZ262168:WBZ262171 WLV262168:WLV262171 WVR262168:WVR262171 J327704:J327707 JF327704:JF327707 TB327704:TB327707 ACX327704:ACX327707 AMT327704:AMT327707 AWP327704:AWP327707 BGL327704:BGL327707 BQH327704:BQH327707 CAD327704:CAD327707 CJZ327704:CJZ327707 CTV327704:CTV327707 DDR327704:DDR327707 DNN327704:DNN327707 DXJ327704:DXJ327707 EHF327704:EHF327707 ERB327704:ERB327707 FAX327704:FAX327707 FKT327704:FKT327707 FUP327704:FUP327707 GEL327704:GEL327707 GOH327704:GOH327707 GYD327704:GYD327707 HHZ327704:HHZ327707 HRV327704:HRV327707 IBR327704:IBR327707 ILN327704:ILN327707 IVJ327704:IVJ327707 JFF327704:JFF327707 JPB327704:JPB327707 JYX327704:JYX327707 KIT327704:KIT327707 KSP327704:KSP327707 LCL327704:LCL327707 LMH327704:LMH327707 LWD327704:LWD327707 MFZ327704:MFZ327707 MPV327704:MPV327707 MZR327704:MZR327707 NJN327704:NJN327707 NTJ327704:NTJ327707 ODF327704:ODF327707 ONB327704:ONB327707 OWX327704:OWX327707 PGT327704:PGT327707 PQP327704:PQP327707 QAL327704:QAL327707 QKH327704:QKH327707 QUD327704:QUD327707 RDZ327704:RDZ327707 RNV327704:RNV327707 RXR327704:RXR327707 SHN327704:SHN327707 SRJ327704:SRJ327707 TBF327704:TBF327707 TLB327704:TLB327707 TUX327704:TUX327707 UET327704:UET327707 UOP327704:UOP327707 UYL327704:UYL327707 VIH327704:VIH327707 VSD327704:VSD327707 WBZ327704:WBZ327707 WLV327704:WLV327707 WVR327704:WVR327707 J393240:J393243 JF393240:JF393243 TB393240:TB393243 ACX393240:ACX393243 AMT393240:AMT393243 AWP393240:AWP393243 BGL393240:BGL393243 BQH393240:BQH393243 CAD393240:CAD393243 CJZ393240:CJZ393243 CTV393240:CTV393243 DDR393240:DDR393243 DNN393240:DNN393243 DXJ393240:DXJ393243 EHF393240:EHF393243 ERB393240:ERB393243 FAX393240:FAX393243 FKT393240:FKT393243 FUP393240:FUP393243 GEL393240:GEL393243 GOH393240:GOH393243 GYD393240:GYD393243 HHZ393240:HHZ393243 HRV393240:HRV393243 IBR393240:IBR393243 ILN393240:ILN393243 IVJ393240:IVJ393243 JFF393240:JFF393243 JPB393240:JPB393243 JYX393240:JYX393243 KIT393240:KIT393243 KSP393240:KSP393243 LCL393240:LCL393243 LMH393240:LMH393243 LWD393240:LWD393243 MFZ393240:MFZ393243 MPV393240:MPV393243 MZR393240:MZR393243 NJN393240:NJN393243 NTJ393240:NTJ393243 ODF393240:ODF393243 ONB393240:ONB393243 OWX393240:OWX393243 PGT393240:PGT393243 PQP393240:PQP393243 QAL393240:QAL393243 QKH393240:QKH393243 QUD393240:QUD393243 RDZ393240:RDZ393243 RNV393240:RNV393243 RXR393240:RXR393243 SHN393240:SHN393243 SRJ393240:SRJ393243 TBF393240:TBF393243 TLB393240:TLB393243 TUX393240:TUX393243 UET393240:UET393243 UOP393240:UOP393243 UYL393240:UYL393243 VIH393240:VIH393243 VSD393240:VSD393243 WBZ393240:WBZ393243 WLV393240:WLV393243 WVR393240:WVR393243 J458776:J458779 JF458776:JF458779 TB458776:TB458779 ACX458776:ACX458779 AMT458776:AMT458779 AWP458776:AWP458779 BGL458776:BGL458779 BQH458776:BQH458779 CAD458776:CAD458779 CJZ458776:CJZ458779 CTV458776:CTV458779 DDR458776:DDR458779 DNN458776:DNN458779 DXJ458776:DXJ458779 EHF458776:EHF458779 ERB458776:ERB458779 FAX458776:FAX458779 FKT458776:FKT458779 FUP458776:FUP458779 GEL458776:GEL458779 GOH458776:GOH458779 GYD458776:GYD458779 HHZ458776:HHZ458779 HRV458776:HRV458779 IBR458776:IBR458779 ILN458776:ILN458779 IVJ458776:IVJ458779 JFF458776:JFF458779 JPB458776:JPB458779 JYX458776:JYX458779 KIT458776:KIT458779 KSP458776:KSP458779 LCL458776:LCL458779 LMH458776:LMH458779 LWD458776:LWD458779 MFZ458776:MFZ458779 MPV458776:MPV458779 MZR458776:MZR458779 NJN458776:NJN458779 NTJ458776:NTJ458779 ODF458776:ODF458779 ONB458776:ONB458779 OWX458776:OWX458779 PGT458776:PGT458779 PQP458776:PQP458779 QAL458776:QAL458779 QKH458776:QKH458779 QUD458776:QUD458779 RDZ458776:RDZ458779 RNV458776:RNV458779 RXR458776:RXR458779 SHN458776:SHN458779 SRJ458776:SRJ458779 TBF458776:TBF458779 TLB458776:TLB458779 TUX458776:TUX458779 UET458776:UET458779 UOP458776:UOP458779 UYL458776:UYL458779 VIH458776:VIH458779 VSD458776:VSD458779 WBZ458776:WBZ458779 WLV458776:WLV458779 WVR458776:WVR458779 J524312:J524315 JF524312:JF524315 TB524312:TB524315 ACX524312:ACX524315 AMT524312:AMT524315 AWP524312:AWP524315 BGL524312:BGL524315 BQH524312:BQH524315 CAD524312:CAD524315 CJZ524312:CJZ524315 CTV524312:CTV524315 DDR524312:DDR524315 DNN524312:DNN524315 DXJ524312:DXJ524315 EHF524312:EHF524315 ERB524312:ERB524315 FAX524312:FAX524315 FKT524312:FKT524315 FUP524312:FUP524315 GEL524312:GEL524315 GOH524312:GOH524315 GYD524312:GYD524315 HHZ524312:HHZ524315 HRV524312:HRV524315 IBR524312:IBR524315 ILN524312:ILN524315 IVJ524312:IVJ524315 JFF524312:JFF524315 JPB524312:JPB524315 JYX524312:JYX524315 KIT524312:KIT524315 KSP524312:KSP524315 LCL524312:LCL524315 LMH524312:LMH524315 LWD524312:LWD524315 MFZ524312:MFZ524315 MPV524312:MPV524315 MZR524312:MZR524315 NJN524312:NJN524315 NTJ524312:NTJ524315 ODF524312:ODF524315 ONB524312:ONB524315 OWX524312:OWX524315 PGT524312:PGT524315 PQP524312:PQP524315 QAL524312:QAL524315 QKH524312:QKH524315 QUD524312:QUD524315 RDZ524312:RDZ524315 RNV524312:RNV524315 RXR524312:RXR524315 SHN524312:SHN524315 SRJ524312:SRJ524315 TBF524312:TBF524315 TLB524312:TLB524315 TUX524312:TUX524315 UET524312:UET524315 UOP524312:UOP524315 UYL524312:UYL524315 VIH524312:VIH524315 VSD524312:VSD524315 WBZ524312:WBZ524315 WLV524312:WLV524315 WVR524312:WVR524315 J589848:J589851 JF589848:JF589851 TB589848:TB589851 ACX589848:ACX589851 AMT589848:AMT589851 AWP589848:AWP589851 BGL589848:BGL589851 BQH589848:BQH589851 CAD589848:CAD589851 CJZ589848:CJZ589851 CTV589848:CTV589851 DDR589848:DDR589851 DNN589848:DNN589851 DXJ589848:DXJ589851 EHF589848:EHF589851 ERB589848:ERB589851 FAX589848:FAX589851 FKT589848:FKT589851 FUP589848:FUP589851 GEL589848:GEL589851 GOH589848:GOH589851 GYD589848:GYD589851 HHZ589848:HHZ589851 HRV589848:HRV589851 IBR589848:IBR589851 ILN589848:ILN589851 IVJ589848:IVJ589851 JFF589848:JFF589851 JPB589848:JPB589851 JYX589848:JYX589851 KIT589848:KIT589851 KSP589848:KSP589851 LCL589848:LCL589851 LMH589848:LMH589851 LWD589848:LWD589851 MFZ589848:MFZ589851 MPV589848:MPV589851 MZR589848:MZR589851 NJN589848:NJN589851 NTJ589848:NTJ589851 ODF589848:ODF589851 ONB589848:ONB589851 OWX589848:OWX589851 PGT589848:PGT589851 PQP589848:PQP589851 QAL589848:QAL589851 QKH589848:QKH589851 QUD589848:QUD589851 RDZ589848:RDZ589851 RNV589848:RNV589851 RXR589848:RXR589851 SHN589848:SHN589851 SRJ589848:SRJ589851 TBF589848:TBF589851 TLB589848:TLB589851 TUX589848:TUX589851 UET589848:UET589851 UOP589848:UOP589851 UYL589848:UYL589851 VIH589848:VIH589851 VSD589848:VSD589851 WBZ589848:WBZ589851 WLV589848:WLV589851 WVR589848:WVR589851 J655384:J655387 JF655384:JF655387 TB655384:TB655387 ACX655384:ACX655387 AMT655384:AMT655387 AWP655384:AWP655387 BGL655384:BGL655387 BQH655384:BQH655387 CAD655384:CAD655387 CJZ655384:CJZ655387 CTV655384:CTV655387 DDR655384:DDR655387 DNN655384:DNN655387 DXJ655384:DXJ655387 EHF655384:EHF655387 ERB655384:ERB655387 FAX655384:FAX655387 FKT655384:FKT655387 FUP655384:FUP655387 GEL655384:GEL655387 GOH655384:GOH655387 GYD655384:GYD655387 HHZ655384:HHZ655387 HRV655384:HRV655387 IBR655384:IBR655387 ILN655384:ILN655387 IVJ655384:IVJ655387 JFF655384:JFF655387 JPB655384:JPB655387 JYX655384:JYX655387 KIT655384:KIT655387 KSP655384:KSP655387 LCL655384:LCL655387 LMH655384:LMH655387 LWD655384:LWD655387 MFZ655384:MFZ655387 MPV655384:MPV655387 MZR655384:MZR655387 NJN655384:NJN655387 NTJ655384:NTJ655387 ODF655384:ODF655387 ONB655384:ONB655387 OWX655384:OWX655387 PGT655384:PGT655387 PQP655384:PQP655387 QAL655384:QAL655387 QKH655384:QKH655387 QUD655384:QUD655387 RDZ655384:RDZ655387 RNV655384:RNV655387 RXR655384:RXR655387 SHN655384:SHN655387 SRJ655384:SRJ655387 TBF655384:TBF655387 TLB655384:TLB655387 TUX655384:TUX655387 UET655384:UET655387 UOP655384:UOP655387 UYL655384:UYL655387 VIH655384:VIH655387 VSD655384:VSD655387 WBZ655384:WBZ655387 WLV655384:WLV655387 WVR655384:WVR655387 J720920:J720923 JF720920:JF720923 TB720920:TB720923 ACX720920:ACX720923 AMT720920:AMT720923 AWP720920:AWP720923 BGL720920:BGL720923 BQH720920:BQH720923 CAD720920:CAD720923 CJZ720920:CJZ720923 CTV720920:CTV720923 DDR720920:DDR720923 DNN720920:DNN720923 DXJ720920:DXJ720923 EHF720920:EHF720923 ERB720920:ERB720923 FAX720920:FAX720923 FKT720920:FKT720923 FUP720920:FUP720923 GEL720920:GEL720923 GOH720920:GOH720923 GYD720920:GYD720923 HHZ720920:HHZ720923 HRV720920:HRV720923 IBR720920:IBR720923 ILN720920:ILN720923 IVJ720920:IVJ720923 JFF720920:JFF720923 JPB720920:JPB720923 JYX720920:JYX720923 KIT720920:KIT720923 KSP720920:KSP720923 LCL720920:LCL720923 LMH720920:LMH720923 LWD720920:LWD720923 MFZ720920:MFZ720923 MPV720920:MPV720923 MZR720920:MZR720923 NJN720920:NJN720923 NTJ720920:NTJ720923 ODF720920:ODF720923 ONB720920:ONB720923 OWX720920:OWX720923 PGT720920:PGT720923 PQP720920:PQP720923 QAL720920:QAL720923 QKH720920:QKH720923 QUD720920:QUD720923 RDZ720920:RDZ720923 RNV720920:RNV720923 RXR720920:RXR720923 SHN720920:SHN720923 SRJ720920:SRJ720923 TBF720920:TBF720923 TLB720920:TLB720923 TUX720920:TUX720923 UET720920:UET720923 UOP720920:UOP720923 UYL720920:UYL720923 VIH720920:VIH720923 VSD720920:VSD720923 WBZ720920:WBZ720923 WLV720920:WLV720923 WVR720920:WVR720923 J786456:J786459 JF786456:JF786459 TB786456:TB786459 ACX786456:ACX786459 AMT786456:AMT786459 AWP786456:AWP786459 BGL786456:BGL786459 BQH786456:BQH786459 CAD786456:CAD786459 CJZ786456:CJZ786459 CTV786456:CTV786459 DDR786456:DDR786459 DNN786456:DNN786459 DXJ786456:DXJ786459 EHF786456:EHF786459 ERB786456:ERB786459 FAX786456:FAX786459 FKT786456:FKT786459 FUP786456:FUP786459 GEL786456:GEL786459 GOH786456:GOH786459 GYD786456:GYD786459 HHZ786456:HHZ786459 HRV786456:HRV786459 IBR786456:IBR786459 ILN786456:ILN786459 IVJ786456:IVJ786459 JFF786456:JFF786459 JPB786456:JPB786459 JYX786456:JYX786459 KIT786456:KIT786459 KSP786456:KSP786459 LCL786456:LCL786459 LMH786456:LMH786459 LWD786456:LWD786459 MFZ786456:MFZ786459 MPV786456:MPV786459 MZR786456:MZR786459 NJN786456:NJN786459 NTJ786456:NTJ786459 ODF786456:ODF786459 ONB786456:ONB786459 OWX786456:OWX786459 PGT786456:PGT786459 PQP786456:PQP786459 QAL786456:QAL786459 QKH786456:QKH786459 QUD786456:QUD786459 RDZ786456:RDZ786459 RNV786456:RNV786459 RXR786456:RXR786459 SHN786456:SHN786459 SRJ786456:SRJ786459 TBF786456:TBF786459 TLB786456:TLB786459 TUX786456:TUX786459 UET786456:UET786459 UOP786456:UOP786459 UYL786456:UYL786459 VIH786456:VIH786459 VSD786456:VSD786459 WBZ786456:WBZ786459 WLV786456:WLV786459 WVR786456:WVR786459 J851992:J851995 JF851992:JF851995 TB851992:TB851995 ACX851992:ACX851995 AMT851992:AMT851995 AWP851992:AWP851995 BGL851992:BGL851995 BQH851992:BQH851995 CAD851992:CAD851995 CJZ851992:CJZ851995 CTV851992:CTV851995 DDR851992:DDR851995 DNN851992:DNN851995 DXJ851992:DXJ851995 EHF851992:EHF851995 ERB851992:ERB851995 FAX851992:FAX851995 FKT851992:FKT851995 FUP851992:FUP851995 GEL851992:GEL851995 GOH851992:GOH851995 GYD851992:GYD851995 HHZ851992:HHZ851995 HRV851992:HRV851995 IBR851992:IBR851995 ILN851992:ILN851995 IVJ851992:IVJ851995 JFF851992:JFF851995 JPB851992:JPB851995 JYX851992:JYX851995 KIT851992:KIT851995 KSP851992:KSP851995 LCL851992:LCL851995 LMH851992:LMH851995 LWD851992:LWD851995 MFZ851992:MFZ851995 MPV851992:MPV851995 MZR851992:MZR851995 NJN851992:NJN851995 NTJ851992:NTJ851995 ODF851992:ODF851995 ONB851992:ONB851995 OWX851992:OWX851995 PGT851992:PGT851995 PQP851992:PQP851995 QAL851992:QAL851995 QKH851992:QKH851995 QUD851992:QUD851995 RDZ851992:RDZ851995 RNV851992:RNV851995 RXR851992:RXR851995 SHN851992:SHN851995 SRJ851992:SRJ851995 TBF851992:TBF851995 TLB851992:TLB851995 TUX851992:TUX851995 UET851992:UET851995 UOP851992:UOP851995 UYL851992:UYL851995 VIH851992:VIH851995 VSD851992:VSD851995 WBZ851992:WBZ851995 WLV851992:WLV851995 WVR851992:WVR851995 J917528:J917531 JF917528:JF917531 TB917528:TB917531 ACX917528:ACX917531 AMT917528:AMT917531 AWP917528:AWP917531 BGL917528:BGL917531 BQH917528:BQH917531 CAD917528:CAD917531 CJZ917528:CJZ917531 CTV917528:CTV917531 DDR917528:DDR917531 DNN917528:DNN917531 DXJ917528:DXJ917531 EHF917528:EHF917531 ERB917528:ERB917531 FAX917528:FAX917531 FKT917528:FKT917531 FUP917528:FUP917531 GEL917528:GEL917531 GOH917528:GOH917531 GYD917528:GYD917531 HHZ917528:HHZ917531 HRV917528:HRV917531 IBR917528:IBR917531 ILN917528:ILN917531 IVJ917528:IVJ917531 JFF917528:JFF917531 JPB917528:JPB917531 JYX917528:JYX917531 KIT917528:KIT917531 KSP917528:KSP917531 LCL917528:LCL917531 LMH917528:LMH917531 LWD917528:LWD917531 MFZ917528:MFZ917531 MPV917528:MPV917531 MZR917528:MZR917531 NJN917528:NJN917531 NTJ917528:NTJ917531 ODF917528:ODF917531 ONB917528:ONB917531 OWX917528:OWX917531 PGT917528:PGT917531 PQP917528:PQP917531 QAL917528:QAL917531 QKH917528:QKH917531 QUD917528:QUD917531 RDZ917528:RDZ917531 RNV917528:RNV917531 RXR917528:RXR917531 SHN917528:SHN917531 SRJ917528:SRJ917531 TBF917528:TBF917531 TLB917528:TLB917531 TUX917528:TUX917531 UET917528:UET917531 UOP917528:UOP917531 UYL917528:UYL917531 VIH917528:VIH917531 VSD917528:VSD917531 WBZ917528:WBZ917531 WLV917528:WLV917531 WVR917528:WVR917531 J983064:J983067 JF983064:JF983067 TB983064:TB983067 ACX983064:ACX983067 AMT983064:AMT983067 AWP983064:AWP983067 BGL983064:BGL983067 BQH983064:BQH983067 CAD983064:CAD983067 CJZ983064:CJZ983067 CTV983064:CTV983067 DDR983064:DDR983067 DNN983064:DNN983067 DXJ983064:DXJ983067 EHF983064:EHF983067 ERB983064:ERB983067 FAX983064:FAX983067 FKT983064:FKT983067 FUP983064:FUP983067 GEL983064:GEL983067 GOH983064:GOH983067 GYD983064:GYD983067 HHZ983064:HHZ983067 HRV983064:HRV983067 IBR983064:IBR983067 ILN983064:ILN983067 IVJ983064:IVJ983067 JFF983064:JFF983067 JPB983064:JPB983067 JYX983064:JYX983067 KIT983064:KIT983067 KSP983064:KSP983067 LCL983064:LCL983067 LMH983064:LMH983067 LWD983064:LWD983067 MFZ983064:MFZ983067 MPV983064:MPV983067 MZR983064:MZR983067 NJN983064:NJN983067 NTJ983064:NTJ983067 ODF983064:ODF983067 ONB983064:ONB983067 OWX983064:OWX983067 PGT983064:PGT983067 PQP983064:PQP983067 QAL983064:QAL983067 QKH983064:QKH983067 QUD983064:QUD983067 RDZ983064:RDZ983067 RNV983064:RNV983067 RXR983064:RXR983067 SHN983064:SHN983067 SRJ983064:SRJ983067 TBF983064:TBF983067 TLB983064:TLB983067 TUX983064:TUX983067 UET983064:UET983067 UOP983064:UOP983067 UYL983064:UYL983067 VIH983064:VIH983067 VSD983064:VSD983067 WBZ983064:WBZ983067 WLV983064:WLV983067 WVR983064:WVR983067 J8:J10 JF8:JF10 TB8:TB10 ACX8:ACX10 AMT8:AMT10 AWP8:AWP10 BGL8:BGL10 BQH8:BQH10 CAD8:CAD10 CJZ8:CJZ10 CTV8:CTV10 DDR8:DDR10 DNN8:DNN10 DXJ8:DXJ10 EHF8:EHF10 ERB8:ERB10 FAX8:FAX10 FKT8:FKT10 FUP8:FUP10 GEL8:GEL10 GOH8:GOH10 GYD8:GYD10 HHZ8:HHZ10 HRV8:HRV10 IBR8:IBR10 ILN8:ILN10 IVJ8:IVJ10 JFF8:JFF10 JPB8:JPB10 JYX8:JYX10 KIT8:KIT10 KSP8:KSP10 LCL8:LCL10 LMH8:LMH10 LWD8:LWD10 MFZ8:MFZ10 MPV8:MPV10 MZR8:MZR10 NJN8:NJN10 NTJ8:NTJ10 ODF8:ODF10 ONB8:ONB10 OWX8:OWX10 PGT8:PGT10 PQP8:PQP10 QAL8:QAL10 QKH8:QKH10 QUD8:QUD10 RDZ8:RDZ10 RNV8:RNV10 RXR8:RXR10 SHN8:SHN10 SRJ8:SRJ10 TBF8:TBF10 TLB8:TLB10 TUX8:TUX10 UET8:UET10 UOP8:UOP10 UYL8:UYL10 VIH8:VIH10 VSD8:VSD10 WBZ8:WBZ10 WLV8:WLV10 WVR8:WVR10 J65544:J65546 JF65544:JF65546 TB65544:TB65546 ACX65544:ACX65546 AMT65544:AMT65546 AWP65544:AWP65546 BGL65544:BGL65546 BQH65544:BQH65546 CAD65544:CAD65546 CJZ65544:CJZ65546 CTV65544:CTV65546 DDR65544:DDR65546 DNN65544:DNN65546 DXJ65544:DXJ65546 EHF65544:EHF65546 ERB65544:ERB65546 FAX65544:FAX65546 FKT65544:FKT65546 FUP65544:FUP65546 GEL65544:GEL65546 GOH65544:GOH65546 GYD65544:GYD65546 HHZ65544:HHZ65546 HRV65544:HRV65546 IBR65544:IBR65546 ILN65544:ILN65546 IVJ65544:IVJ65546 JFF65544:JFF65546 JPB65544:JPB65546 JYX65544:JYX65546 KIT65544:KIT65546 KSP65544:KSP65546 LCL65544:LCL65546 LMH65544:LMH65546 LWD65544:LWD65546 MFZ65544:MFZ65546 MPV65544:MPV65546 MZR65544:MZR65546 NJN65544:NJN65546 NTJ65544:NTJ65546 ODF65544:ODF65546 ONB65544:ONB65546 OWX65544:OWX65546 PGT65544:PGT65546 PQP65544:PQP65546 QAL65544:QAL65546 QKH65544:QKH65546 QUD65544:QUD65546 RDZ65544:RDZ65546 RNV65544:RNV65546 RXR65544:RXR65546 SHN65544:SHN65546 SRJ65544:SRJ65546 TBF65544:TBF65546 TLB65544:TLB65546 TUX65544:TUX65546 UET65544:UET65546 UOP65544:UOP65546 UYL65544:UYL65546 VIH65544:VIH65546 VSD65544:VSD65546 WBZ65544:WBZ65546 WLV65544:WLV65546 WVR65544:WVR65546 J131080:J131082 JF131080:JF131082 TB131080:TB131082 ACX131080:ACX131082 AMT131080:AMT131082 AWP131080:AWP131082 BGL131080:BGL131082 BQH131080:BQH131082 CAD131080:CAD131082 CJZ131080:CJZ131082 CTV131080:CTV131082 DDR131080:DDR131082 DNN131080:DNN131082 DXJ131080:DXJ131082 EHF131080:EHF131082 ERB131080:ERB131082 FAX131080:FAX131082 FKT131080:FKT131082 FUP131080:FUP131082 GEL131080:GEL131082 GOH131080:GOH131082 GYD131080:GYD131082 HHZ131080:HHZ131082 HRV131080:HRV131082 IBR131080:IBR131082 ILN131080:ILN131082 IVJ131080:IVJ131082 JFF131080:JFF131082 JPB131080:JPB131082 JYX131080:JYX131082 KIT131080:KIT131082 KSP131080:KSP131082 LCL131080:LCL131082 LMH131080:LMH131082 LWD131080:LWD131082 MFZ131080:MFZ131082 MPV131080:MPV131082 MZR131080:MZR131082 NJN131080:NJN131082 NTJ131080:NTJ131082 ODF131080:ODF131082 ONB131080:ONB131082 OWX131080:OWX131082 PGT131080:PGT131082 PQP131080:PQP131082 QAL131080:QAL131082 QKH131080:QKH131082 QUD131080:QUD131082 RDZ131080:RDZ131082 RNV131080:RNV131082 RXR131080:RXR131082 SHN131080:SHN131082 SRJ131080:SRJ131082 TBF131080:TBF131082 TLB131080:TLB131082 TUX131080:TUX131082 UET131080:UET131082 UOP131080:UOP131082 UYL131080:UYL131082 VIH131080:VIH131082 VSD131080:VSD131082 WBZ131080:WBZ131082 WLV131080:WLV131082 WVR131080:WVR131082 J196616:J196618 JF196616:JF196618 TB196616:TB196618 ACX196616:ACX196618 AMT196616:AMT196618 AWP196616:AWP196618 BGL196616:BGL196618 BQH196616:BQH196618 CAD196616:CAD196618 CJZ196616:CJZ196618 CTV196616:CTV196618 DDR196616:DDR196618 DNN196616:DNN196618 DXJ196616:DXJ196618 EHF196616:EHF196618 ERB196616:ERB196618 FAX196616:FAX196618 FKT196616:FKT196618 FUP196616:FUP196618 GEL196616:GEL196618 GOH196616:GOH196618 GYD196616:GYD196618 HHZ196616:HHZ196618 HRV196616:HRV196618 IBR196616:IBR196618 ILN196616:ILN196618 IVJ196616:IVJ196618 JFF196616:JFF196618 JPB196616:JPB196618 JYX196616:JYX196618 KIT196616:KIT196618 KSP196616:KSP196618 LCL196616:LCL196618 LMH196616:LMH196618 LWD196616:LWD196618 MFZ196616:MFZ196618 MPV196616:MPV196618 MZR196616:MZR196618 NJN196616:NJN196618 NTJ196616:NTJ196618 ODF196616:ODF196618 ONB196616:ONB196618 OWX196616:OWX196618 PGT196616:PGT196618 PQP196616:PQP196618 QAL196616:QAL196618 QKH196616:QKH196618 QUD196616:QUD196618 RDZ196616:RDZ196618 RNV196616:RNV196618 RXR196616:RXR196618 SHN196616:SHN196618 SRJ196616:SRJ196618 TBF196616:TBF196618 TLB196616:TLB196618 TUX196616:TUX196618 UET196616:UET196618 UOP196616:UOP196618 UYL196616:UYL196618 VIH196616:VIH196618 VSD196616:VSD196618 WBZ196616:WBZ196618 WLV196616:WLV196618 WVR196616:WVR196618 J262152:J262154 JF262152:JF262154 TB262152:TB262154 ACX262152:ACX262154 AMT262152:AMT262154 AWP262152:AWP262154 BGL262152:BGL262154 BQH262152:BQH262154 CAD262152:CAD262154 CJZ262152:CJZ262154 CTV262152:CTV262154 DDR262152:DDR262154 DNN262152:DNN262154 DXJ262152:DXJ262154 EHF262152:EHF262154 ERB262152:ERB262154 FAX262152:FAX262154 FKT262152:FKT262154 FUP262152:FUP262154 GEL262152:GEL262154 GOH262152:GOH262154 GYD262152:GYD262154 HHZ262152:HHZ262154 HRV262152:HRV262154 IBR262152:IBR262154 ILN262152:ILN262154 IVJ262152:IVJ262154 JFF262152:JFF262154 JPB262152:JPB262154 JYX262152:JYX262154 KIT262152:KIT262154 KSP262152:KSP262154 LCL262152:LCL262154 LMH262152:LMH262154 LWD262152:LWD262154 MFZ262152:MFZ262154 MPV262152:MPV262154 MZR262152:MZR262154 NJN262152:NJN262154 NTJ262152:NTJ262154 ODF262152:ODF262154 ONB262152:ONB262154 OWX262152:OWX262154 PGT262152:PGT262154 PQP262152:PQP262154 QAL262152:QAL262154 QKH262152:QKH262154 QUD262152:QUD262154 RDZ262152:RDZ262154 RNV262152:RNV262154 RXR262152:RXR262154 SHN262152:SHN262154 SRJ262152:SRJ262154 TBF262152:TBF262154 TLB262152:TLB262154 TUX262152:TUX262154 UET262152:UET262154 UOP262152:UOP262154 UYL262152:UYL262154 VIH262152:VIH262154 VSD262152:VSD262154 WBZ262152:WBZ262154 WLV262152:WLV262154 WVR262152:WVR262154 J327688:J327690 JF327688:JF327690 TB327688:TB327690 ACX327688:ACX327690 AMT327688:AMT327690 AWP327688:AWP327690 BGL327688:BGL327690 BQH327688:BQH327690 CAD327688:CAD327690 CJZ327688:CJZ327690 CTV327688:CTV327690 DDR327688:DDR327690 DNN327688:DNN327690 DXJ327688:DXJ327690 EHF327688:EHF327690 ERB327688:ERB327690 FAX327688:FAX327690 FKT327688:FKT327690 FUP327688:FUP327690 GEL327688:GEL327690 GOH327688:GOH327690 GYD327688:GYD327690 HHZ327688:HHZ327690 HRV327688:HRV327690 IBR327688:IBR327690 ILN327688:ILN327690 IVJ327688:IVJ327690 JFF327688:JFF327690 JPB327688:JPB327690 JYX327688:JYX327690 KIT327688:KIT327690 KSP327688:KSP327690 LCL327688:LCL327690 LMH327688:LMH327690 LWD327688:LWD327690 MFZ327688:MFZ327690 MPV327688:MPV327690 MZR327688:MZR327690 NJN327688:NJN327690 NTJ327688:NTJ327690 ODF327688:ODF327690 ONB327688:ONB327690 OWX327688:OWX327690 PGT327688:PGT327690 PQP327688:PQP327690 QAL327688:QAL327690 QKH327688:QKH327690 QUD327688:QUD327690 RDZ327688:RDZ327690 RNV327688:RNV327690 RXR327688:RXR327690 SHN327688:SHN327690 SRJ327688:SRJ327690 TBF327688:TBF327690 TLB327688:TLB327690 TUX327688:TUX327690 UET327688:UET327690 UOP327688:UOP327690 UYL327688:UYL327690 VIH327688:VIH327690 VSD327688:VSD327690 WBZ327688:WBZ327690 WLV327688:WLV327690 WVR327688:WVR327690 J393224:J393226 JF393224:JF393226 TB393224:TB393226 ACX393224:ACX393226 AMT393224:AMT393226 AWP393224:AWP393226 BGL393224:BGL393226 BQH393224:BQH393226 CAD393224:CAD393226 CJZ393224:CJZ393226 CTV393224:CTV393226 DDR393224:DDR393226 DNN393224:DNN393226 DXJ393224:DXJ393226 EHF393224:EHF393226 ERB393224:ERB393226 FAX393224:FAX393226 FKT393224:FKT393226 FUP393224:FUP393226 GEL393224:GEL393226 GOH393224:GOH393226 GYD393224:GYD393226 HHZ393224:HHZ393226 HRV393224:HRV393226 IBR393224:IBR393226 ILN393224:ILN393226 IVJ393224:IVJ393226 JFF393224:JFF393226 JPB393224:JPB393226 JYX393224:JYX393226 KIT393224:KIT393226 KSP393224:KSP393226 LCL393224:LCL393226 LMH393224:LMH393226 LWD393224:LWD393226 MFZ393224:MFZ393226 MPV393224:MPV393226 MZR393224:MZR393226 NJN393224:NJN393226 NTJ393224:NTJ393226 ODF393224:ODF393226 ONB393224:ONB393226 OWX393224:OWX393226 PGT393224:PGT393226 PQP393224:PQP393226 QAL393224:QAL393226 QKH393224:QKH393226 QUD393224:QUD393226 RDZ393224:RDZ393226 RNV393224:RNV393226 RXR393224:RXR393226 SHN393224:SHN393226 SRJ393224:SRJ393226 TBF393224:TBF393226 TLB393224:TLB393226 TUX393224:TUX393226 UET393224:UET393226 UOP393224:UOP393226 UYL393224:UYL393226 VIH393224:VIH393226 VSD393224:VSD393226 WBZ393224:WBZ393226 WLV393224:WLV393226 WVR393224:WVR393226 J458760:J458762 JF458760:JF458762 TB458760:TB458762 ACX458760:ACX458762 AMT458760:AMT458762 AWP458760:AWP458762 BGL458760:BGL458762 BQH458760:BQH458762 CAD458760:CAD458762 CJZ458760:CJZ458762 CTV458760:CTV458762 DDR458760:DDR458762 DNN458760:DNN458762 DXJ458760:DXJ458762 EHF458760:EHF458762 ERB458760:ERB458762 FAX458760:FAX458762 FKT458760:FKT458762 FUP458760:FUP458762 GEL458760:GEL458762 GOH458760:GOH458762 GYD458760:GYD458762 HHZ458760:HHZ458762 HRV458760:HRV458762 IBR458760:IBR458762 ILN458760:ILN458762 IVJ458760:IVJ458762 JFF458760:JFF458762 JPB458760:JPB458762 JYX458760:JYX458762 KIT458760:KIT458762 KSP458760:KSP458762 LCL458760:LCL458762 LMH458760:LMH458762 LWD458760:LWD458762 MFZ458760:MFZ458762 MPV458760:MPV458762 MZR458760:MZR458762 NJN458760:NJN458762 NTJ458760:NTJ458762 ODF458760:ODF458762 ONB458760:ONB458762 OWX458760:OWX458762 PGT458760:PGT458762 PQP458760:PQP458762 QAL458760:QAL458762 QKH458760:QKH458762 QUD458760:QUD458762 RDZ458760:RDZ458762 RNV458760:RNV458762 RXR458760:RXR458762 SHN458760:SHN458762 SRJ458760:SRJ458762 TBF458760:TBF458762 TLB458760:TLB458762 TUX458760:TUX458762 UET458760:UET458762 UOP458760:UOP458762 UYL458760:UYL458762 VIH458760:VIH458762 VSD458760:VSD458762 WBZ458760:WBZ458762 WLV458760:WLV458762 WVR458760:WVR458762 J524296:J524298 JF524296:JF524298 TB524296:TB524298 ACX524296:ACX524298 AMT524296:AMT524298 AWP524296:AWP524298 BGL524296:BGL524298 BQH524296:BQH524298 CAD524296:CAD524298 CJZ524296:CJZ524298 CTV524296:CTV524298 DDR524296:DDR524298 DNN524296:DNN524298 DXJ524296:DXJ524298 EHF524296:EHF524298 ERB524296:ERB524298 FAX524296:FAX524298 FKT524296:FKT524298 FUP524296:FUP524298 GEL524296:GEL524298 GOH524296:GOH524298 GYD524296:GYD524298 HHZ524296:HHZ524298 HRV524296:HRV524298 IBR524296:IBR524298 ILN524296:ILN524298 IVJ524296:IVJ524298 JFF524296:JFF524298 JPB524296:JPB524298 JYX524296:JYX524298 KIT524296:KIT524298 KSP524296:KSP524298 LCL524296:LCL524298 LMH524296:LMH524298 LWD524296:LWD524298 MFZ524296:MFZ524298 MPV524296:MPV524298 MZR524296:MZR524298 NJN524296:NJN524298 NTJ524296:NTJ524298 ODF524296:ODF524298 ONB524296:ONB524298 OWX524296:OWX524298 PGT524296:PGT524298 PQP524296:PQP524298 QAL524296:QAL524298 QKH524296:QKH524298 QUD524296:QUD524298 RDZ524296:RDZ524298 RNV524296:RNV524298 RXR524296:RXR524298 SHN524296:SHN524298 SRJ524296:SRJ524298 TBF524296:TBF524298 TLB524296:TLB524298 TUX524296:TUX524298 UET524296:UET524298 UOP524296:UOP524298 UYL524296:UYL524298 VIH524296:VIH524298 VSD524296:VSD524298 WBZ524296:WBZ524298 WLV524296:WLV524298 WVR524296:WVR524298 J589832:J589834 JF589832:JF589834 TB589832:TB589834 ACX589832:ACX589834 AMT589832:AMT589834 AWP589832:AWP589834 BGL589832:BGL589834 BQH589832:BQH589834 CAD589832:CAD589834 CJZ589832:CJZ589834 CTV589832:CTV589834 DDR589832:DDR589834 DNN589832:DNN589834 DXJ589832:DXJ589834 EHF589832:EHF589834 ERB589832:ERB589834 FAX589832:FAX589834 FKT589832:FKT589834 FUP589832:FUP589834 GEL589832:GEL589834 GOH589832:GOH589834 GYD589832:GYD589834 HHZ589832:HHZ589834 HRV589832:HRV589834 IBR589832:IBR589834 ILN589832:ILN589834 IVJ589832:IVJ589834 JFF589832:JFF589834 JPB589832:JPB589834 JYX589832:JYX589834 KIT589832:KIT589834 KSP589832:KSP589834 LCL589832:LCL589834 LMH589832:LMH589834 LWD589832:LWD589834 MFZ589832:MFZ589834 MPV589832:MPV589834 MZR589832:MZR589834 NJN589832:NJN589834 NTJ589832:NTJ589834 ODF589832:ODF589834 ONB589832:ONB589834 OWX589832:OWX589834 PGT589832:PGT589834 PQP589832:PQP589834 QAL589832:QAL589834 QKH589832:QKH589834 QUD589832:QUD589834 RDZ589832:RDZ589834 RNV589832:RNV589834 RXR589832:RXR589834 SHN589832:SHN589834 SRJ589832:SRJ589834 TBF589832:TBF589834 TLB589832:TLB589834 TUX589832:TUX589834 UET589832:UET589834 UOP589832:UOP589834 UYL589832:UYL589834 VIH589832:VIH589834 VSD589832:VSD589834 WBZ589832:WBZ589834 WLV589832:WLV589834 WVR589832:WVR589834 J655368:J655370 JF655368:JF655370 TB655368:TB655370 ACX655368:ACX655370 AMT655368:AMT655370 AWP655368:AWP655370 BGL655368:BGL655370 BQH655368:BQH655370 CAD655368:CAD655370 CJZ655368:CJZ655370 CTV655368:CTV655370 DDR655368:DDR655370 DNN655368:DNN655370 DXJ655368:DXJ655370 EHF655368:EHF655370 ERB655368:ERB655370 FAX655368:FAX655370 FKT655368:FKT655370 FUP655368:FUP655370 GEL655368:GEL655370 GOH655368:GOH655370 GYD655368:GYD655370 HHZ655368:HHZ655370 HRV655368:HRV655370 IBR655368:IBR655370 ILN655368:ILN655370 IVJ655368:IVJ655370 JFF655368:JFF655370 JPB655368:JPB655370 JYX655368:JYX655370 KIT655368:KIT655370 KSP655368:KSP655370 LCL655368:LCL655370 LMH655368:LMH655370 LWD655368:LWD655370 MFZ655368:MFZ655370 MPV655368:MPV655370 MZR655368:MZR655370 NJN655368:NJN655370 NTJ655368:NTJ655370 ODF655368:ODF655370 ONB655368:ONB655370 OWX655368:OWX655370 PGT655368:PGT655370 PQP655368:PQP655370 QAL655368:QAL655370 QKH655368:QKH655370 QUD655368:QUD655370 RDZ655368:RDZ655370 RNV655368:RNV655370 RXR655368:RXR655370 SHN655368:SHN655370 SRJ655368:SRJ655370 TBF655368:TBF655370 TLB655368:TLB655370 TUX655368:TUX655370 UET655368:UET655370 UOP655368:UOP655370 UYL655368:UYL655370 VIH655368:VIH655370 VSD655368:VSD655370 WBZ655368:WBZ655370 WLV655368:WLV655370 WVR655368:WVR655370 J720904:J720906 JF720904:JF720906 TB720904:TB720906 ACX720904:ACX720906 AMT720904:AMT720906 AWP720904:AWP720906 BGL720904:BGL720906 BQH720904:BQH720906 CAD720904:CAD720906 CJZ720904:CJZ720906 CTV720904:CTV720906 DDR720904:DDR720906 DNN720904:DNN720906 DXJ720904:DXJ720906 EHF720904:EHF720906 ERB720904:ERB720906 FAX720904:FAX720906 FKT720904:FKT720906 FUP720904:FUP720906 GEL720904:GEL720906 GOH720904:GOH720906 GYD720904:GYD720906 HHZ720904:HHZ720906 HRV720904:HRV720906 IBR720904:IBR720906 ILN720904:ILN720906 IVJ720904:IVJ720906 JFF720904:JFF720906 JPB720904:JPB720906 JYX720904:JYX720906 KIT720904:KIT720906 KSP720904:KSP720906 LCL720904:LCL720906 LMH720904:LMH720906 LWD720904:LWD720906 MFZ720904:MFZ720906 MPV720904:MPV720906 MZR720904:MZR720906 NJN720904:NJN720906 NTJ720904:NTJ720906 ODF720904:ODF720906 ONB720904:ONB720906 OWX720904:OWX720906 PGT720904:PGT720906 PQP720904:PQP720906 QAL720904:QAL720906 QKH720904:QKH720906 QUD720904:QUD720906 RDZ720904:RDZ720906 RNV720904:RNV720906 RXR720904:RXR720906 SHN720904:SHN720906 SRJ720904:SRJ720906 TBF720904:TBF720906 TLB720904:TLB720906 TUX720904:TUX720906 UET720904:UET720906 UOP720904:UOP720906 UYL720904:UYL720906 VIH720904:VIH720906 VSD720904:VSD720906 WBZ720904:WBZ720906 WLV720904:WLV720906 WVR720904:WVR720906 J786440:J786442 JF786440:JF786442 TB786440:TB786442 ACX786440:ACX786442 AMT786440:AMT786442 AWP786440:AWP786442 BGL786440:BGL786442 BQH786440:BQH786442 CAD786440:CAD786442 CJZ786440:CJZ786442 CTV786440:CTV786442 DDR786440:DDR786442 DNN786440:DNN786442 DXJ786440:DXJ786442 EHF786440:EHF786442 ERB786440:ERB786442 FAX786440:FAX786442 FKT786440:FKT786442 FUP786440:FUP786442 GEL786440:GEL786442 GOH786440:GOH786442 GYD786440:GYD786442 HHZ786440:HHZ786442 HRV786440:HRV786442 IBR786440:IBR786442 ILN786440:ILN786442 IVJ786440:IVJ786442 JFF786440:JFF786442 JPB786440:JPB786442 JYX786440:JYX786442 KIT786440:KIT786442 KSP786440:KSP786442 LCL786440:LCL786442 LMH786440:LMH786442 LWD786440:LWD786442 MFZ786440:MFZ786442 MPV786440:MPV786442 MZR786440:MZR786442 NJN786440:NJN786442 NTJ786440:NTJ786442 ODF786440:ODF786442 ONB786440:ONB786442 OWX786440:OWX786442 PGT786440:PGT786442 PQP786440:PQP786442 QAL786440:QAL786442 QKH786440:QKH786442 QUD786440:QUD786442 RDZ786440:RDZ786442 RNV786440:RNV786442 RXR786440:RXR786442 SHN786440:SHN786442 SRJ786440:SRJ786442 TBF786440:TBF786442 TLB786440:TLB786442 TUX786440:TUX786442 UET786440:UET786442 UOP786440:UOP786442 UYL786440:UYL786442 VIH786440:VIH786442 VSD786440:VSD786442 WBZ786440:WBZ786442 WLV786440:WLV786442 WVR786440:WVR786442 J851976:J851978 JF851976:JF851978 TB851976:TB851978 ACX851976:ACX851978 AMT851976:AMT851978 AWP851976:AWP851978 BGL851976:BGL851978 BQH851976:BQH851978 CAD851976:CAD851978 CJZ851976:CJZ851978 CTV851976:CTV851978 DDR851976:DDR851978 DNN851976:DNN851978 DXJ851976:DXJ851978 EHF851976:EHF851978 ERB851976:ERB851978 FAX851976:FAX851978 FKT851976:FKT851978 FUP851976:FUP851978 GEL851976:GEL851978 GOH851976:GOH851978 GYD851976:GYD851978 HHZ851976:HHZ851978 HRV851976:HRV851978 IBR851976:IBR851978 ILN851976:ILN851978 IVJ851976:IVJ851978 JFF851976:JFF851978 JPB851976:JPB851978 JYX851976:JYX851978 KIT851976:KIT851978 KSP851976:KSP851978 LCL851976:LCL851978 LMH851976:LMH851978 LWD851976:LWD851978 MFZ851976:MFZ851978 MPV851976:MPV851978 MZR851976:MZR851978 NJN851976:NJN851978 NTJ851976:NTJ851978 ODF851976:ODF851978 ONB851976:ONB851978 OWX851976:OWX851978 PGT851976:PGT851978 PQP851976:PQP851978 QAL851976:QAL851978 QKH851976:QKH851978 QUD851976:QUD851978 RDZ851976:RDZ851978 RNV851976:RNV851978 RXR851976:RXR851978 SHN851976:SHN851978 SRJ851976:SRJ851978 TBF851976:TBF851978 TLB851976:TLB851978 TUX851976:TUX851978 UET851976:UET851978 UOP851976:UOP851978 UYL851976:UYL851978 VIH851976:VIH851978 VSD851976:VSD851978 WBZ851976:WBZ851978 WLV851976:WLV851978 WVR851976:WVR851978 J917512:J917514 JF917512:JF917514 TB917512:TB917514 ACX917512:ACX917514 AMT917512:AMT917514 AWP917512:AWP917514 BGL917512:BGL917514 BQH917512:BQH917514 CAD917512:CAD917514 CJZ917512:CJZ917514 CTV917512:CTV917514 DDR917512:DDR917514 DNN917512:DNN917514 DXJ917512:DXJ917514 EHF917512:EHF917514 ERB917512:ERB917514 FAX917512:FAX917514 FKT917512:FKT917514 FUP917512:FUP917514 GEL917512:GEL917514 GOH917512:GOH917514 GYD917512:GYD917514 HHZ917512:HHZ917514 HRV917512:HRV917514 IBR917512:IBR917514 ILN917512:ILN917514 IVJ917512:IVJ917514 JFF917512:JFF917514 JPB917512:JPB917514 JYX917512:JYX917514 KIT917512:KIT917514 KSP917512:KSP917514 LCL917512:LCL917514 LMH917512:LMH917514 LWD917512:LWD917514 MFZ917512:MFZ917514 MPV917512:MPV917514 MZR917512:MZR917514 NJN917512:NJN917514 NTJ917512:NTJ917514 ODF917512:ODF917514 ONB917512:ONB917514 OWX917512:OWX917514 PGT917512:PGT917514 PQP917512:PQP917514 QAL917512:QAL917514 QKH917512:QKH917514 QUD917512:QUD917514 RDZ917512:RDZ917514 RNV917512:RNV917514 RXR917512:RXR917514 SHN917512:SHN917514 SRJ917512:SRJ917514 TBF917512:TBF917514 TLB917512:TLB917514 TUX917512:TUX917514 UET917512:UET917514 UOP917512:UOP917514 UYL917512:UYL917514 VIH917512:VIH917514 VSD917512:VSD917514 WBZ917512:WBZ917514 WLV917512:WLV917514 WVR917512:WVR917514 J983048:J983050 JF983048:JF983050 TB983048:TB983050 ACX983048:ACX983050 AMT983048:AMT983050 AWP983048:AWP983050 BGL983048:BGL983050 BQH983048:BQH983050 CAD983048:CAD983050 CJZ983048:CJZ983050 CTV983048:CTV983050 DDR983048:DDR983050 DNN983048:DNN983050 DXJ983048:DXJ983050 EHF983048:EHF983050 ERB983048:ERB983050 FAX983048:FAX983050 FKT983048:FKT983050 FUP983048:FUP983050 GEL983048:GEL983050 GOH983048:GOH983050 GYD983048:GYD983050 HHZ983048:HHZ983050 HRV983048:HRV983050 IBR983048:IBR983050 ILN983048:ILN983050 IVJ983048:IVJ983050 JFF983048:JFF983050 JPB983048:JPB983050 JYX983048:JYX983050 KIT983048:KIT983050 KSP983048:KSP983050 LCL983048:LCL983050 LMH983048:LMH983050 LWD983048:LWD983050 MFZ983048:MFZ983050 MPV983048:MPV983050 MZR983048:MZR983050 NJN983048:NJN983050 NTJ983048:NTJ983050 ODF983048:ODF983050 ONB983048:ONB983050 OWX983048:OWX983050 PGT983048:PGT983050 PQP983048:PQP983050 QAL983048:QAL983050 QKH983048:QKH983050 QUD983048:QUD983050 RDZ983048:RDZ983050 RNV983048:RNV983050 RXR983048:RXR983050 SHN983048:SHN983050 SRJ983048:SRJ983050 TBF983048:TBF983050 TLB983048:TLB983050 TUX983048:TUX983050 UET983048:UET983050 UOP983048:UOP983050 UYL983048:UYL983050 VIH983048:VIH983050 VSD983048:VSD983050 WBZ983048:WBZ983050 WLV983048:WLV983050 WVR983048:WVR983050 J29:J31 JF29:JF31 TB29:TB31 ACX29:ACX31 AMT29:AMT31 AWP29:AWP31 BGL29:BGL31 BQH29:BQH31 CAD29:CAD31 CJZ29:CJZ31 CTV29:CTV31 DDR29:DDR31 DNN29:DNN31 DXJ29:DXJ31 EHF29:EHF31 ERB29:ERB31 FAX29:FAX31 FKT29:FKT31 FUP29:FUP31 GEL29:GEL31 GOH29:GOH31 GYD29:GYD31 HHZ29:HHZ31 HRV29:HRV31 IBR29:IBR31 ILN29:ILN31 IVJ29:IVJ31 JFF29:JFF31 JPB29:JPB31 JYX29:JYX31 KIT29:KIT31 KSP29:KSP31 LCL29:LCL31 LMH29:LMH31 LWD29:LWD31 MFZ29:MFZ31 MPV29:MPV31 MZR29:MZR31 NJN29:NJN31 NTJ29:NTJ31 ODF29:ODF31 ONB29:ONB31 OWX29:OWX31 PGT29:PGT31 PQP29:PQP31 QAL29:QAL31 QKH29:QKH31 QUD29:QUD31 RDZ29:RDZ31 RNV29:RNV31 RXR29:RXR31 SHN29:SHN31 SRJ29:SRJ31 TBF29:TBF31 TLB29:TLB31 TUX29:TUX31 UET29:UET31 UOP29:UOP31 UYL29:UYL31 VIH29:VIH31 VSD29:VSD31 WBZ29:WBZ31 WLV29:WLV31 WVR29:WVR31 J65565:J65567 JF65565:JF65567 TB65565:TB65567 ACX65565:ACX65567 AMT65565:AMT65567 AWP65565:AWP65567 BGL65565:BGL65567 BQH65565:BQH65567 CAD65565:CAD65567 CJZ65565:CJZ65567 CTV65565:CTV65567 DDR65565:DDR65567 DNN65565:DNN65567 DXJ65565:DXJ65567 EHF65565:EHF65567 ERB65565:ERB65567 FAX65565:FAX65567 FKT65565:FKT65567 FUP65565:FUP65567 GEL65565:GEL65567 GOH65565:GOH65567 GYD65565:GYD65567 HHZ65565:HHZ65567 HRV65565:HRV65567 IBR65565:IBR65567 ILN65565:ILN65567 IVJ65565:IVJ65567 JFF65565:JFF65567 JPB65565:JPB65567 JYX65565:JYX65567 KIT65565:KIT65567 KSP65565:KSP65567 LCL65565:LCL65567 LMH65565:LMH65567 LWD65565:LWD65567 MFZ65565:MFZ65567 MPV65565:MPV65567 MZR65565:MZR65567 NJN65565:NJN65567 NTJ65565:NTJ65567 ODF65565:ODF65567 ONB65565:ONB65567 OWX65565:OWX65567 PGT65565:PGT65567 PQP65565:PQP65567 QAL65565:QAL65567 QKH65565:QKH65567 QUD65565:QUD65567 RDZ65565:RDZ65567 RNV65565:RNV65567 RXR65565:RXR65567 SHN65565:SHN65567 SRJ65565:SRJ65567 TBF65565:TBF65567 TLB65565:TLB65567 TUX65565:TUX65567 UET65565:UET65567 UOP65565:UOP65567 UYL65565:UYL65567 VIH65565:VIH65567 VSD65565:VSD65567 WBZ65565:WBZ65567 WLV65565:WLV65567 WVR65565:WVR65567 J131101:J131103 JF131101:JF131103 TB131101:TB131103 ACX131101:ACX131103 AMT131101:AMT131103 AWP131101:AWP131103 BGL131101:BGL131103 BQH131101:BQH131103 CAD131101:CAD131103 CJZ131101:CJZ131103 CTV131101:CTV131103 DDR131101:DDR131103 DNN131101:DNN131103 DXJ131101:DXJ131103 EHF131101:EHF131103 ERB131101:ERB131103 FAX131101:FAX131103 FKT131101:FKT131103 FUP131101:FUP131103 GEL131101:GEL131103 GOH131101:GOH131103 GYD131101:GYD131103 HHZ131101:HHZ131103 HRV131101:HRV131103 IBR131101:IBR131103 ILN131101:ILN131103 IVJ131101:IVJ131103 JFF131101:JFF131103 JPB131101:JPB131103 JYX131101:JYX131103 KIT131101:KIT131103 KSP131101:KSP131103 LCL131101:LCL131103 LMH131101:LMH131103 LWD131101:LWD131103 MFZ131101:MFZ131103 MPV131101:MPV131103 MZR131101:MZR131103 NJN131101:NJN131103 NTJ131101:NTJ131103 ODF131101:ODF131103 ONB131101:ONB131103 OWX131101:OWX131103 PGT131101:PGT131103 PQP131101:PQP131103 QAL131101:QAL131103 QKH131101:QKH131103 QUD131101:QUD131103 RDZ131101:RDZ131103 RNV131101:RNV131103 RXR131101:RXR131103 SHN131101:SHN131103 SRJ131101:SRJ131103 TBF131101:TBF131103 TLB131101:TLB131103 TUX131101:TUX131103 UET131101:UET131103 UOP131101:UOP131103 UYL131101:UYL131103 VIH131101:VIH131103 VSD131101:VSD131103 WBZ131101:WBZ131103 WLV131101:WLV131103 WVR131101:WVR131103 J196637:J196639 JF196637:JF196639 TB196637:TB196639 ACX196637:ACX196639 AMT196637:AMT196639 AWP196637:AWP196639 BGL196637:BGL196639 BQH196637:BQH196639 CAD196637:CAD196639 CJZ196637:CJZ196639 CTV196637:CTV196639 DDR196637:DDR196639 DNN196637:DNN196639 DXJ196637:DXJ196639 EHF196637:EHF196639 ERB196637:ERB196639 FAX196637:FAX196639 FKT196637:FKT196639 FUP196637:FUP196639 GEL196637:GEL196639 GOH196637:GOH196639 GYD196637:GYD196639 HHZ196637:HHZ196639 HRV196637:HRV196639 IBR196637:IBR196639 ILN196637:ILN196639 IVJ196637:IVJ196639 JFF196637:JFF196639 JPB196637:JPB196639 JYX196637:JYX196639 KIT196637:KIT196639 KSP196637:KSP196639 LCL196637:LCL196639 LMH196637:LMH196639 LWD196637:LWD196639 MFZ196637:MFZ196639 MPV196637:MPV196639 MZR196637:MZR196639 NJN196637:NJN196639 NTJ196637:NTJ196639 ODF196637:ODF196639 ONB196637:ONB196639 OWX196637:OWX196639 PGT196637:PGT196639 PQP196637:PQP196639 QAL196637:QAL196639 QKH196637:QKH196639 QUD196637:QUD196639 RDZ196637:RDZ196639 RNV196637:RNV196639 RXR196637:RXR196639 SHN196637:SHN196639 SRJ196637:SRJ196639 TBF196637:TBF196639 TLB196637:TLB196639 TUX196637:TUX196639 UET196637:UET196639 UOP196637:UOP196639 UYL196637:UYL196639 VIH196637:VIH196639 VSD196637:VSD196639 WBZ196637:WBZ196639 WLV196637:WLV196639 WVR196637:WVR196639 J262173:J262175 JF262173:JF262175 TB262173:TB262175 ACX262173:ACX262175 AMT262173:AMT262175 AWP262173:AWP262175 BGL262173:BGL262175 BQH262173:BQH262175 CAD262173:CAD262175 CJZ262173:CJZ262175 CTV262173:CTV262175 DDR262173:DDR262175 DNN262173:DNN262175 DXJ262173:DXJ262175 EHF262173:EHF262175 ERB262173:ERB262175 FAX262173:FAX262175 FKT262173:FKT262175 FUP262173:FUP262175 GEL262173:GEL262175 GOH262173:GOH262175 GYD262173:GYD262175 HHZ262173:HHZ262175 HRV262173:HRV262175 IBR262173:IBR262175 ILN262173:ILN262175 IVJ262173:IVJ262175 JFF262173:JFF262175 JPB262173:JPB262175 JYX262173:JYX262175 KIT262173:KIT262175 KSP262173:KSP262175 LCL262173:LCL262175 LMH262173:LMH262175 LWD262173:LWD262175 MFZ262173:MFZ262175 MPV262173:MPV262175 MZR262173:MZR262175 NJN262173:NJN262175 NTJ262173:NTJ262175 ODF262173:ODF262175 ONB262173:ONB262175 OWX262173:OWX262175 PGT262173:PGT262175 PQP262173:PQP262175 QAL262173:QAL262175 QKH262173:QKH262175 QUD262173:QUD262175 RDZ262173:RDZ262175 RNV262173:RNV262175 RXR262173:RXR262175 SHN262173:SHN262175 SRJ262173:SRJ262175 TBF262173:TBF262175 TLB262173:TLB262175 TUX262173:TUX262175 UET262173:UET262175 UOP262173:UOP262175 UYL262173:UYL262175 VIH262173:VIH262175 VSD262173:VSD262175 WBZ262173:WBZ262175 WLV262173:WLV262175 WVR262173:WVR262175 J327709:J327711 JF327709:JF327711 TB327709:TB327711 ACX327709:ACX327711 AMT327709:AMT327711 AWP327709:AWP327711 BGL327709:BGL327711 BQH327709:BQH327711 CAD327709:CAD327711 CJZ327709:CJZ327711 CTV327709:CTV327711 DDR327709:DDR327711 DNN327709:DNN327711 DXJ327709:DXJ327711 EHF327709:EHF327711 ERB327709:ERB327711 FAX327709:FAX327711 FKT327709:FKT327711 FUP327709:FUP327711 GEL327709:GEL327711 GOH327709:GOH327711 GYD327709:GYD327711 HHZ327709:HHZ327711 HRV327709:HRV327711 IBR327709:IBR327711 ILN327709:ILN327711 IVJ327709:IVJ327711 JFF327709:JFF327711 JPB327709:JPB327711 JYX327709:JYX327711 KIT327709:KIT327711 KSP327709:KSP327711 LCL327709:LCL327711 LMH327709:LMH327711 LWD327709:LWD327711 MFZ327709:MFZ327711 MPV327709:MPV327711 MZR327709:MZR327711 NJN327709:NJN327711 NTJ327709:NTJ327711 ODF327709:ODF327711 ONB327709:ONB327711 OWX327709:OWX327711 PGT327709:PGT327711 PQP327709:PQP327711 QAL327709:QAL327711 QKH327709:QKH327711 QUD327709:QUD327711 RDZ327709:RDZ327711 RNV327709:RNV327711 RXR327709:RXR327711 SHN327709:SHN327711 SRJ327709:SRJ327711 TBF327709:TBF327711 TLB327709:TLB327711 TUX327709:TUX327711 UET327709:UET327711 UOP327709:UOP327711 UYL327709:UYL327711 VIH327709:VIH327711 VSD327709:VSD327711 WBZ327709:WBZ327711 WLV327709:WLV327711 WVR327709:WVR327711 J393245:J393247 JF393245:JF393247 TB393245:TB393247 ACX393245:ACX393247 AMT393245:AMT393247 AWP393245:AWP393247 BGL393245:BGL393247 BQH393245:BQH393247 CAD393245:CAD393247 CJZ393245:CJZ393247 CTV393245:CTV393247 DDR393245:DDR393247 DNN393245:DNN393247 DXJ393245:DXJ393247 EHF393245:EHF393247 ERB393245:ERB393247 FAX393245:FAX393247 FKT393245:FKT393247 FUP393245:FUP393247 GEL393245:GEL393247 GOH393245:GOH393247 GYD393245:GYD393247 HHZ393245:HHZ393247 HRV393245:HRV393247 IBR393245:IBR393247 ILN393245:ILN393247 IVJ393245:IVJ393247 JFF393245:JFF393247 JPB393245:JPB393247 JYX393245:JYX393247 KIT393245:KIT393247 KSP393245:KSP393247 LCL393245:LCL393247 LMH393245:LMH393247 LWD393245:LWD393247 MFZ393245:MFZ393247 MPV393245:MPV393247 MZR393245:MZR393247 NJN393245:NJN393247 NTJ393245:NTJ393247 ODF393245:ODF393247 ONB393245:ONB393247 OWX393245:OWX393247 PGT393245:PGT393247 PQP393245:PQP393247 QAL393245:QAL393247 QKH393245:QKH393247 QUD393245:QUD393247 RDZ393245:RDZ393247 RNV393245:RNV393247 RXR393245:RXR393247 SHN393245:SHN393247 SRJ393245:SRJ393247 TBF393245:TBF393247 TLB393245:TLB393247 TUX393245:TUX393247 UET393245:UET393247 UOP393245:UOP393247 UYL393245:UYL393247 VIH393245:VIH393247 VSD393245:VSD393247 WBZ393245:WBZ393247 WLV393245:WLV393247 WVR393245:WVR393247 J458781:J458783 JF458781:JF458783 TB458781:TB458783 ACX458781:ACX458783 AMT458781:AMT458783 AWP458781:AWP458783 BGL458781:BGL458783 BQH458781:BQH458783 CAD458781:CAD458783 CJZ458781:CJZ458783 CTV458781:CTV458783 DDR458781:DDR458783 DNN458781:DNN458783 DXJ458781:DXJ458783 EHF458781:EHF458783 ERB458781:ERB458783 FAX458781:FAX458783 FKT458781:FKT458783 FUP458781:FUP458783 GEL458781:GEL458783 GOH458781:GOH458783 GYD458781:GYD458783 HHZ458781:HHZ458783 HRV458781:HRV458783 IBR458781:IBR458783 ILN458781:ILN458783 IVJ458781:IVJ458783 JFF458781:JFF458783 JPB458781:JPB458783 JYX458781:JYX458783 KIT458781:KIT458783 KSP458781:KSP458783 LCL458781:LCL458783 LMH458781:LMH458783 LWD458781:LWD458783 MFZ458781:MFZ458783 MPV458781:MPV458783 MZR458781:MZR458783 NJN458781:NJN458783 NTJ458781:NTJ458783 ODF458781:ODF458783 ONB458781:ONB458783 OWX458781:OWX458783 PGT458781:PGT458783 PQP458781:PQP458783 QAL458781:QAL458783 QKH458781:QKH458783 QUD458781:QUD458783 RDZ458781:RDZ458783 RNV458781:RNV458783 RXR458781:RXR458783 SHN458781:SHN458783 SRJ458781:SRJ458783 TBF458781:TBF458783 TLB458781:TLB458783 TUX458781:TUX458783 UET458781:UET458783 UOP458781:UOP458783 UYL458781:UYL458783 VIH458781:VIH458783 VSD458781:VSD458783 WBZ458781:WBZ458783 WLV458781:WLV458783 WVR458781:WVR458783 J524317:J524319 JF524317:JF524319 TB524317:TB524319 ACX524317:ACX524319 AMT524317:AMT524319 AWP524317:AWP524319 BGL524317:BGL524319 BQH524317:BQH524319 CAD524317:CAD524319 CJZ524317:CJZ524319 CTV524317:CTV524319 DDR524317:DDR524319 DNN524317:DNN524319 DXJ524317:DXJ524319 EHF524317:EHF524319 ERB524317:ERB524319 FAX524317:FAX524319 FKT524317:FKT524319 FUP524317:FUP524319 GEL524317:GEL524319 GOH524317:GOH524319 GYD524317:GYD524319 HHZ524317:HHZ524319 HRV524317:HRV524319 IBR524317:IBR524319 ILN524317:ILN524319 IVJ524317:IVJ524319 JFF524317:JFF524319 JPB524317:JPB524319 JYX524317:JYX524319 KIT524317:KIT524319 KSP524317:KSP524319 LCL524317:LCL524319 LMH524317:LMH524319 LWD524317:LWD524319 MFZ524317:MFZ524319 MPV524317:MPV524319 MZR524317:MZR524319 NJN524317:NJN524319 NTJ524317:NTJ524319 ODF524317:ODF524319 ONB524317:ONB524319 OWX524317:OWX524319 PGT524317:PGT524319 PQP524317:PQP524319 QAL524317:QAL524319 QKH524317:QKH524319 QUD524317:QUD524319 RDZ524317:RDZ524319 RNV524317:RNV524319 RXR524317:RXR524319 SHN524317:SHN524319 SRJ524317:SRJ524319 TBF524317:TBF524319 TLB524317:TLB524319 TUX524317:TUX524319 UET524317:UET524319 UOP524317:UOP524319 UYL524317:UYL524319 VIH524317:VIH524319 VSD524317:VSD524319 WBZ524317:WBZ524319 WLV524317:WLV524319 WVR524317:WVR524319 J589853:J589855 JF589853:JF589855 TB589853:TB589855 ACX589853:ACX589855 AMT589853:AMT589855 AWP589853:AWP589855 BGL589853:BGL589855 BQH589853:BQH589855 CAD589853:CAD589855 CJZ589853:CJZ589855 CTV589853:CTV589855 DDR589853:DDR589855 DNN589853:DNN589855 DXJ589853:DXJ589855 EHF589853:EHF589855 ERB589853:ERB589855 FAX589853:FAX589855 FKT589853:FKT589855 FUP589853:FUP589855 GEL589853:GEL589855 GOH589853:GOH589855 GYD589853:GYD589855 HHZ589853:HHZ589855 HRV589853:HRV589855 IBR589853:IBR589855 ILN589853:ILN589855 IVJ589853:IVJ589855 JFF589853:JFF589855 JPB589853:JPB589855 JYX589853:JYX589855 KIT589853:KIT589855 KSP589853:KSP589855 LCL589853:LCL589855 LMH589853:LMH589855 LWD589853:LWD589855 MFZ589853:MFZ589855 MPV589853:MPV589855 MZR589853:MZR589855 NJN589853:NJN589855 NTJ589853:NTJ589855 ODF589853:ODF589855 ONB589853:ONB589855 OWX589853:OWX589855 PGT589853:PGT589855 PQP589853:PQP589855 QAL589853:QAL589855 QKH589853:QKH589855 QUD589853:QUD589855 RDZ589853:RDZ589855 RNV589853:RNV589855 RXR589853:RXR589855 SHN589853:SHN589855 SRJ589853:SRJ589855 TBF589853:TBF589855 TLB589853:TLB589855 TUX589853:TUX589855 UET589853:UET589855 UOP589853:UOP589855 UYL589853:UYL589855 VIH589853:VIH589855 VSD589853:VSD589855 WBZ589853:WBZ589855 WLV589853:WLV589855 WVR589853:WVR589855 J655389:J655391 JF655389:JF655391 TB655389:TB655391 ACX655389:ACX655391 AMT655389:AMT655391 AWP655389:AWP655391 BGL655389:BGL655391 BQH655389:BQH655391 CAD655389:CAD655391 CJZ655389:CJZ655391 CTV655389:CTV655391 DDR655389:DDR655391 DNN655389:DNN655391 DXJ655389:DXJ655391 EHF655389:EHF655391 ERB655389:ERB655391 FAX655389:FAX655391 FKT655389:FKT655391 FUP655389:FUP655391 GEL655389:GEL655391 GOH655389:GOH655391 GYD655389:GYD655391 HHZ655389:HHZ655391 HRV655389:HRV655391 IBR655389:IBR655391 ILN655389:ILN655391 IVJ655389:IVJ655391 JFF655389:JFF655391 JPB655389:JPB655391 JYX655389:JYX655391 KIT655389:KIT655391 KSP655389:KSP655391 LCL655389:LCL655391 LMH655389:LMH655391 LWD655389:LWD655391 MFZ655389:MFZ655391 MPV655389:MPV655391 MZR655389:MZR655391 NJN655389:NJN655391 NTJ655389:NTJ655391 ODF655389:ODF655391 ONB655389:ONB655391 OWX655389:OWX655391 PGT655389:PGT655391 PQP655389:PQP655391 QAL655389:QAL655391 QKH655389:QKH655391 QUD655389:QUD655391 RDZ655389:RDZ655391 RNV655389:RNV655391 RXR655389:RXR655391 SHN655389:SHN655391 SRJ655389:SRJ655391 TBF655389:TBF655391 TLB655389:TLB655391 TUX655389:TUX655391 UET655389:UET655391 UOP655389:UOP655391 UYL655389:UYL655391 VIH655389:VIH655391 VSD655389:VSD655391 WBZ655389:WBZ655391 WLV655389:WLV655391 WVR655389:WVR655391 J720925:J720927 JF720925:JF720927 TB720925:TB720927 ACX720925:ACX720927 AMT720925:AMT720927 AWP720925:AWP720927 BGL720925:BGL720927 BQH720925:BQH720927 CAD720925:CAD720927 CJZ720925:CJZ720927 CTV720925:CTV720927 DDR720925:DDR720927 DNN720925:DNN720927 DXJ720925:DXJ720927 EHF720925:EHF720927 ERB720925:ERB720927 FAX720925:FAX720927 FKT720925:FKT720927 FUP720925:FUP720927 GEL720925:GEL720927 GOH720925:GOH720927 GYD720925:GYD720927 HHZ720925:HHZ720927 HRV720925:HRV720927 IBR720925:IBR720927 ILN720925:ILN720927 IVJ720925:IVJ720927 JFF720925:JFF720927 JPB720925:JPB720927 JYX720925:JYX720927 KIT720925:KIT720927 KSP720925:KSP720927 LCL720925:LCL720927 LMH720925:LMH720927 LWD720925:LWD720927 MFZ720925:MFZ720927 MPV720925:MPV720927 MZR720925:MZR720927 NJN720925:NJN720927 NTJ720925:NTJ720927 ODF720925:ODF720927 ONB720925:ONB720927 OWX720925:OWX720927 PGT720925:PGT720927 PQP720925:PQP720927 QAL720925:QAL720927 QKH720925:QKH720927 QUD720925:QUD720927 RDZ720925:RDZ720927 RNV720925:RNV720927 RXR720925:RXR720927 SHN720925:SHN720927 SRJ720925:SRJ720927 TBF720925:TBF720927 TLB720925:TLB720927 TUX720925:TUX720927 UET720925:UET720927 UOP720925:UOP720927 UYL720925:UYL720927 VIH720925:VIH720927 VSD720925:VSD720927 WBZ720925:WBZ720927 WLV720925:WLV720927 WVR720925:WVR720927 J786461:J786463 JF786461:JF786463 TB786461:TB786463 ACX786461:ACX786463 AMT786461:AMT786463 AWP786461:AWP786463 BGL786461:BGL786463 BQH786461:BQH786463 CAD786461:CAD786463 CJZ786461:CJZ786463 CTV786461:CTV786463 DDR786461:DDR786463 DNN786461:DNN786463 DXJ786461:DXJ786463 EHF786461:EHF786463 ERB786461:ERB786463 FAX786461:FAX786463 FKT786461:FKT786463 FUP786461:FUP786463 GEL786461:GEL786463 GOH786461:GOH786463 GYD786461:GYD786463 HHZ786461:HHZ786463 HRV786461:HRV786463 IBR786461:IBR786463 ILN786461:ILN786463 IVJ786461:IVJ786463 JFF786461:JFF786463 JPB786461:JPB786463 JYX786461:JYX786463 KIT786461:KIT786463 KSP786461:KSP786463 LCL786461:LCL786463 LMH786461:LMH786463 LWD786461:LWD786463 MFZ786461:MFZ786463 MPV786461:MPV786463 MZR786461:MZR786463 NJN786461:NJN786463 NTJ786461:NTJ786463 ODF786461:ODF786463 ONB786461:ONB786463 OWX786461:OWX786463 PGT786461:PGT786463 PQP786461:PQP786463 QAL786461:QAL786463 QKH786461:QKH786463 QUD786461:QUD786463 RDZ786461:RDZ786463 RNV786461:RNV786463 RXR786461:RXR786463 SHN786461:SHN786463 SRJ786461:SRJ786463 TBF786461:TBF786463 TLB786461:TLB786463 TUX786461:TUX786463 UET786461:UET786463 UOP786461:UOP786463 UYL786461:UYL786463 VIH786461:VIH786463 VSD786461:VSD786463 WBZ786461:WBZ786463 WLV786461:WLV786463 WVR786461:WVR786463 J851997:J851999 JF851997:JF851999 TB851997:TB851999 ACX851997:ACX851999 AMT851997:AMT851999 AWP851997:AWP851999 BGL851997:BGL851999 BQH851997:BQH851999 CAD851997:CAD851999 CJZ851997:CJZ851999 CTV851997:CTV851999 DDR851997:DDR851999 DNN851997:DNN851999 DXJ851997:DXJ851999 EHF851997:EHF851999 ERB851997:ERB851999 FAX851997:FAX851999 FKT851997:FKT851999 FUP851997:FUP851999 GEL851997:GEL851999 GOH851997:GOH851999 GYD851997:GYD851999 HHZ851997:HHZ851999 HRV851997:HRV851999 IBR851997:IBR851999 ILN851997:ILN851999 IVJ851997:IVJ851999 JFF851997:JFF851999 JPB851997:JPB851999 JYX851997:JYX851999 KIT851997:KIT851999 KSP851997:KSP851999 LCL851997:LCL851999 LMH851997:LMH851999 LWD851997:LWD851999 MFZ851997:MFZ851999 MPV851997:MPV851999 MZR851997:MZR851999 NJN851997:NJN851999 NTJ851997:NTJ851999 ODF851997:ODF851999 ONB851997:ONB851999 OWX851997:OWX851999 PGT851997:PGT851999 PQP851997:PQP851999 QAL851997:QAL851999 QKH851997:QKH851999 QUD851997:QUD851999 RDZ851997:RDZ851999 RNV851997:RNV851999 RXR851997:RXR851999 SHN851997:SHN851999 SRJ851997:SRJ851999 TBF851997:TBF851999 TLB851997:TLB851999 TUX851997:TUX851999 UET851997:UET851999 UOP851997:UOP851999 UYL851997:UYL851999 VIH851997:VIH851999 VSD851997:VSD851999 WBZ851997:WBZ851999 WLV851997:WLV851999 WVR851997:WVR851999 J917533:J917535 JF917533:JF917535 TB917533:TB917535 ACX917533:ACX917535 AMT917533:AMT917535 AWP917533:AWP917535 BGL917533:BGL917535 BQH917533:BQH917535 CAD917533:CAD917535 CJZ917533:CJZ917535 CTV917533:CTV917535 DDR917533:DDR917535 DNN917533:DNN917535 DXJ917533:DXJ917535 EHF917533:EHF917535 ERB917533:ERB917535 FAX917533:FAX917535 FKT917533:FKT917535 FUP917533:FUP917535 GEL917533:GEL917535 GOH917533:GOH917535 GYD917533:GYD917535 HHZ917533:HHZ917535 HRV917533:HRV917535 IBR917533:IBR917535 ILN917533:ILN917535 IVJ917533:IVJ917535 JFF917533:JFF917535 JPB917533:JPB917535 JYX917533:JYX917535 KIT917533:KIT917535 KSP917533:KSP917535 LCL917533:LCL917535 LMH917533:LMH917535 LWD917533:LWD917535 MFZ917533:MFZ917535 MPV917533:MPV917535 MZR917533:MZR917535 NJN917533:NJN917535 NTJ917533:NTJ917535 ODF917533:ODF917535 ONB917533:ONB917535 OWX917533:OWX917535 PGT917533:PGT917535 PQP917533:PQP917535 QAL917533:QAL917535 QKH917533:QKH917535 QUD917533:QUD917535 RDZ917533:RDZ917535 RNV917533:RNV917535 RXR917533:RXR917535 SHN917533:SHN917535 SRJ917533:SRJ917535 TBF917533:TBF917535 TLB917533:TLB917535 TUX917533:TUX917535 UET917533:UET917535 UOP917533:UOP917535 UYL917533:UYL917535 VIH917533:VIH917535 VSD917533:VSD917535 WBZ917533:WBZ917535 WLV917533:WLV917535 WVR917533:WVR917535 J983069:J983071 JF983069:JF983071 TB983069:TB983071 ACX983069:ACX983071 AMT983069:AMT983071 AWP983069:AWP983071 BGL983069:BGL983071 BQH983069:BQH983071 CAD983069:CAD983071 CJZ983069:CJZ983071 CTV983069:CTV983071 DDR983069:DDR983071 DNN983069:DNN983071 DXJ983069:DXJ983071 EHF983069:EHF983071 ERB983069:ERB983071 FAX983069:FAX983071 FKT983069:FKT983071 FUP983069:FUP983071 GEL983069:GEL983071 GOH983069:GOH983071 GYD983069:GYD983071 HHZ983069:HHZ983071 HRV983069:HRV983071 IBR983069:IBR983071 ILN983069:ILN983071 IVJ983069:IVJ983071 JFF983069:JFF983071 JPB983069:JPB983071 JYX983069:JYX983071 KIT983069:KIT983071 KSP983069:KSP983071 LCL983069:LCL983071 LMH983069:LMH983071 LWD983069:LWD983071 MFZ983069:MFZ983071 MPV983069:MPV983071 MZR983069:MZR983071 NJN983069:NJN983071 NTJ983069:NTJ983071 ODF983069:ODF983071 ONB983069:ONB983071 OWX983069:OWX983071 PGT983069:PGT983071 PQP983069:PQP983071 QAL983069:QAL983071 QKH983069:QKH983071 QUD983069:QUD983071 RDZ983069:RDZ983071 RNV983069:RNV983071 RXR983069:RXR983071 SHN983069:SHN983071 SRJ983069:SRJ983071 TBF983069:TBF983071 TLB983069:TLB983071 TUX983069:TUX983071 UET983069:UET983071 UOP983069:UOP983071 UYL983069:UYL983071 VIH983069:VIH983071 VSD983069:VSD983071 WBZ983069:WBZ983071 WLV983069:WLV983071 WVR983069:WVR983071 J12:J15 JF12:JF15 TB12:TB15 ACX12:ACX15 AMT12:AMT15 AWP12:AWP15 BGL12:BGL15 BQH12:BQH15 CAD12:CAD15 CJZ12:CJZ15 CTV12:CTV15 DDR12:DDR15 DNN12:DNN15 DXJ12:DXJ15 EHF12:EHF15 ERB12:ERB15 FAX12:FAX15 FKT12:FKT15 FUP12:FUP15 GEL12:GEL15 GOH12:GOH15 GYD12:GYD15 HHZ12:HHZ15 HRV12:HRV15 IBR12:IBR15 ILN12:ILN15 IVJ12:IVJ15 JFF12:JFF15 JPB12:JPB15 JYX12:JYX15 KIT12:KIT15 KSP12:KSP15 LCL12:LCL15 LMH12:LMH15 LWD12:LWD15 MFZ12:MFZ15 MPV12:MPV15 MZR12:MZR15 NJN12:NJN15 NTJ12:NTJ15 ODF12:ODF15 ONB12:ONB15 OWX12:OWX15 PGT12:PGT15 PQP12:PQP15 QAL12:QAL15 QKH12:QKH15 QUD12:QUD15 RDZ12:RDZ15 RNV12:RNV15 RXR12:RXR15 SHN12:SHN15 SRJ12:SRJ15 TBF12:TBF15 TLB12:TLB15 TUX12:TUX15 UET12:UET15 UOP12:UOP15 UYL12:UYL15 VIH12:VIH15 VSD12:VSD15 WBZ12:WBZ15 WLV12:WLV15 WVR12:WVR15 J65548:J65551 JF65548:JF65551 TB65548:TB65551 ACX65548:ACX65551 AMT65548:AMT65551 AWP65548:AWP65551 BGL65548:BGL65551 BQH65548:BQH65551 CAD65548:CAD65551 CJZ65548:CJZ65551 CTV65548:CTV65551 DDR65548:DDR65551 DNN65548:DNN65551 DXJ65548:DXJ65551 EHF65548:EHF65551 ERB65548:ERB65551 FAX65548:FAX65551 FKT65548:FKT65551 FUP65548:FUP65551 GEL65548:GEL65551 GOH65548:GOH65551 GYD65548:GYD65551 HHZ65548:HHZ65551 HRV65548:HRV65551 IBR65548:IBR65551 ILN65548:ILN65551 IVJ65548:IVJ65551 JFF65548:JFF65551 JPB65548:JPB65551 JYX65548:JYX65551 KIT65548:KIT65551 KSP65548:KSP65551 LCL65548:LCL65551 LMH65548:LMH65551 LWD65548:LWD65551 MFZ65548:MFZ65551 MPV65548:MPV65551 MZR65548:MZR65551 NJN65548:NJN65551 NTJ65548:NTJ65551 ODF65548:ODF65551 ONB65548:ONB65551 OWX65548:OWX65551 PGT65548:PGT65551 PQP65548:PQP65551 QAL65548:QAL65551 QKH65548:QKH65551 QUD65548:QUD65551 RDZ65548:RDZ65551 RNV65548:RNV65551 RXR65548:RXR65551 SHN65548:SHN65551 SRJ65548:SRJ65551 TBF65548:TBF65551 TLB65548:TLB65551 TUX65548:TUX65551 UET65548:UET65551 UOP65548:UOP65551 UYL65548:UYL65551 VIH65548:VIH65551 VSD65548:VSD65551 WBZ65548:WBZ65551 WLV65548:WLV65551 WVR65548:WVR65551 J131084:J131087 JF131084:JF131087 TB131084:TB131087 ACX131084:ACX131087 AMT131084:AMT131087 AWP131084:AWP131087 BGL131084:BGL131087 BQH131084:BQH131087 CAD131084:CAD131087 CJZ131084:CJZ131087 CTV131084:CTV131087 DDR131084:DDR131087 DNN131084:DNN131087 DXJ131084:DXJ131087 EHF131084:EHF131087 ERB131084:ERB131087 FAX131084:FAX131087 FKT131084:FKT131087 FUP131084:FUP131087 GEL131084:GEL131087 GOH131084:GOH131087 GYD131084:GYD131087 HHZ131084:HHZ131087 HRV131084:HRV131087 IBR131084:IBR131087 ILN131084:ILN131087 IVJ131084:IVJ131087 JFF131084:JFF131087 JPB131084:JPB131087 JYX131084:JYX131087 KIT131084:KIT131087 KSP131084:KSP131087 LCL131084:LCL131087 LMH131084:LMH131087 LWD131084:LWD131087 MFZ131084:MFZ131087 MPV131084:MPV131087 MZR131084:MZR131087 NJN131084:NJN131087 NTJ131084:NTJ131087 ODF131084:ODF131087 ONB131084:ONB131087 OWX131084:OWX131087 PGT131084:PGT131087 PQP131084:PQP131087 QAL131084:QAL131087 QKH131084:QKH131087 QUD131084:QUD131087 RDZ131084:RDZ131087 RNV131084:RNV131087 RXR131084:RXR131087 SHN131084:SHN131087 SRJ131084:SRJ131087 TBF131084:TBF131087 TLB131084:TLB131087 TUX131084:TUX131087 UET131084:UET131087 UOP131084:UOP131087 UYL131084:UYL131087 VIH131084:VIH131087 VSD131084:VSD131087 WBZ131084:WBZ131087 WLV131084:WLV131087 WVR131084:WVR131087 J196620:J196623 JF196620:JF196623 TB196620:TB196623 ACX196620:ACX196623 AMT196620:AMT196623 AWP196620:AWP196623 BGL196620:BGL196623 BQH196620:BQH196623 CAD196620:CAD196623 CJZ196620:CJZ196623 CTV196620:CTV196623 DDR196620:DDR196623 DNN196620:DNN196623 DXJ196620:DXJ196623 EHF196620:EHF196623 ERB196620:ERB196623 FAX196620:FAX196623 FKT196620:FKT196623 FUP196620:FUP196623 GEL196620:GEL196623 GOH196620:GOH196623 GYD196620:GYD196623 HHZ196620:HHZ196623 HRV196620:HRV196623 IBR196620:IBR196623 ILN196620:ILN196623 IVJ196620:IVJ196623 JFF196620:JFF196623 JPB196620:JPB196623 JYX196620:JYX196623 KIT196620:KIT196623 KSP196620:KSP196623 LCL196620:LCL196623 LMH196620:LMH196623 LWD196620:LWD196623 MFZ196620:MFZ196623 MPV196620:MPV196623 MZR196620:MZR196623 NJN196620:NJN196623 NTJ196620:NTJ196623 ODF196620:ODF196623 ONB196620:ONB196623 OWX196620:OWX196623 PGT196620:PGT196623 PQP196620:PQP196623 QAL196620:QAL196623 QKH196620:QKH196623 QUD196620:QUD196623 RDZ196620:RDZ196623 RNV196620:RNV196623 RXR196620:RXR196623 SHN196620:SHN196623 SRJ196620:SRJ196623 TBF196620:TBF196623 TLB196620:TLB196623 TUX196620:TUX196623 UET196620:UET196623 UOP196620:UOP196623 UYL196620:UYL196623 VIH196620:VIH196623 VSD196620:VSD196623 WBZ196620:WBZ196623 WLV196620:WLV196623 WVR196620:WVR196623 J262156:J262159 JF262156:JF262159 TB262156:TB262159 ACX262156:ACX262159 AMT262156:AMT262159 AWP262156:AWP262159 BGL262156:BGL262159 BQH262156:BQH262159 CAD262156:CAD262159 CJZ262156:CJZ262159 CTV262156:CTV262159 DDR262156:DDR262159 DNN262156:DNN262159 DXJ262156:DXJ262159 EHF262156:EHF262159 ERB262156:ERB262159 FAX262156:FAX262159 FKT262156:FKT262159 FUP262156:FUP262159 GEL262156:GEL262159 GOH262156:GOH262159 GYD262156:GYD262159 HHZ262156:HHZ262159 HRV262156:HRV262159 IBR262156:IBR262159 ILN262156:ILN262159 IVJ262156:IVJ262159 JFF262156:JFF262159 JPB262156:JPB262159 JYX262156:JYX262159 KIT262156:KIT262159 KSP262156:KSP262159 LCL262156:LCL262159 LMH262156:LMH262159 LWD262156:LWD262159 MFZ262156:MFZ262159 MPV262156:MPV262159 MZR262156:MZR262159 NJN262156:NJN262159 NTJ262156:NTJ262159 ODF262156:ODF262159 ONB262156:ONB262159 OWX262156:OWX262159 PGT262156:PGT262159 PQP262156:PQP262159 QAL262156:QAL262159 QKH262156:QKH262159 QUD262156:QUD262159 RDZ262156:RDZ262159 RNV262156:RNV262159 RXR262156:RXR262159 SHN262156:SHN262159 SRJ262156:SRJ262159 TBF262156:TBF262159 TLB262156:TLB262159 TUX262156:TUX262159 UET262156:UET262159 UOP262156:UOP262159 UYL262156:UYL262159 VIH262156:VIH262159 VSD262156:VSD262159 WBZ262156:WBZ262159 WLV262156:WLV262159 WVR262156:WVR262159 J327692:J327695 JF327692:JF327695 TB327692:TB327695 ACX327692:ACX327695 AMT327692:AMT327695 AWP327692:AWP327695 BGL327692:BGL327695 BQH327692:BQH327695 CAD327692:CAD327695 CJZ327692:CJZ327695 CTV327692:CTV327695 DDR327692:DDR327695 DNN327692:DNN327695 DXJ327692:DXJ327695 EHF327692:EHF327695 ERB327692:ERB327695 FAX327692:FAX327695 FKT327692:FKT327695 FUP327692:FUP327695 GEL327692:GEL327695 GOH327692:GOH327695 GYD327692:GYD327695 HHZ327692:HHZ327695 HRV327692:HRV327695 IBR327692:IBR327695 ILN327692:ILN327695 IVJ327692:IVJ327695 JFF327692:JFF327695 JPB327692:JPB327695 JYX327692:JYX327695 KIT327692:KIT327695 KSP327692:KSP327695 LCL327692:LCL327695 LMH327692:LMH327695 LWD327692:LWD327695 MFZ327692:MFZ327695 MPV327692:MPV327695 MZR327692:MZR327695 NJN327692:NJN327695 NTJ327692:NTJ327695 ODF327692:ODF327695 ONB327692:ONB327695 OWX327692:OWX327695 PGT327692:PGT327695 PQP327692:PQP327695 QAL327692:QAL327695 QKH327692:QKH327695 QUD327692:QUD327695 RDZ327692:RDZ327695 RNV327692:RNV327695 RXR327692:RXR327695 SHN327692:SHN327695 SRJ327692:SRJ327695 TBF327692:TBF327695 TLB327692:TLB327695 TUX327692:TUX327695 UET327692:UET327695 UOP327692:UOP327695 UYL327692:UYL327695 VIH327692:VIH327695 VSD327692:VSD327695 WBZ327692:WBZ327695 WLV327692:WLV327695 WVR327692:WVR327695 J393228:J393231 JF393228:JF393231 TB393228:TB393231 ACX393228:ACX393231 AMT393228:AMT393231 AWP393228:AWP393231 BGL393228:BGL393231 BQH393228:BQH393231 CAD393228:CAD393231 CJZ393228:CJZ393231 CTV393228:CTV393231 DDR393228:DDR393231 DNN393228:DNN393231 DXJ393228:DXJ393231 EHF393228:EHF393231 ERB393228:ERB393231 FAX393228:FAX393231 FKT393228:FKT393231 FUP393228:FUP393231 GEL393228:GEL393231 GOH393228:GOH393231 GYD393228:GYD393231 HHZ393228:HHZ393231 HRV393228:HRV393231 IBR393228:IBR393231 ILN393228:ILN393231 IVJ393228:IVJ393231 JFF393228:JFF393231 JPB393228:JPB393231 JYX393228:JYX393231 KIT393228:KIT393231 KSP393228:KSP393231 LCL393228:LCL393231 LMH393228:LMH393231 LWD393228:LWD393231 MFZ393228:MFZ393231 MPV393228:MPV393231 MZR393228:MZR393231 NJN393228:NJN393231 NTJ393228:NTJ393231 ODF393228:ODF393231 ONB393228:ONB393231 OWX393228:OWX393231 PGT393228:PGT393231 PQP393228:PQP393231 QAL393228:QAL393231 QKH393228:QKH393231 QUD393228:QUD393231 RDZ393228:RDZ393231 RNV393228:RNV393231 RXR393228:RXR393231 SHN393228:SHN393231 SRJ393228:SRJ393231 TBF393228:TBF393231 TLB393228:TLB393231 TUX393228:TUX393231 UET393228:UET393231 UOP393228:UOP393231 UYL393228:UYL393231 VIH393228:VIH393231 VSD393228:VSD393231 WBZ393228:WBZ393231 WLV393228:WLV393231 WVR393228:WVR393231 J458764:J458767 JF458764:JF458767 TB458764:TB458767 ACX458764:ACX458767 AMT458764:AMT458767 AWP458764:AWP458767 BGL458764:BGL458767 BQH458764:BQH458767 CAD458764:CAD458767 CJZ458764:CJZ458767 CTV458764:CTV458767 DDR458764:DDR458767 DNN458764:DNN458767 DXJ458764:DXJ458767 EHF458764:EHF458767 ERB458764:ERB458767 FAX458764:FAX458767 FKT458764:FKT458767 FUP458764:FUP458767 GEL458764:GEL458767 GOH458764:GOH458767 GYD458764:GYD458767 HHZ458764:HHZ458767 HRV458764:HRV458767 IBR458764:IBR458767 ILN458764:ILN458767 IVJ458764:IVJ458767 JFF458764:JFF458767 JPB458764:JPB458767 JYX458764:JYX458767 KIT458764:KIT458767 KSP458764:KSP458767 LCL458764:LCL458767 LMH458764:LMH458767 LWD458764:LWD458767 MFZ458764:MFZ458767 MPV458764:MPV458767 MZR458764:MZR458767 NJN458764:NJN458767 NTJ458764:NTJ458767 ODF458764:ODF458767 ONB458764:ONB458767 OWX458764:OWX458767 PGT458764:PGT458767 PQP458764:PQP458767 QAL458764:QAL458767 QKH458764:QKH458767 QUD458764:QUD458767 RDZ458764:RDZ458767 RNV458764:RNV458767 RXR458764:RXR458767 SHN458764:SHN458767 SRJ458764:SRJ458767 TBF458764:TBF458767 TLB458764:TLB458767 TUX458764:TUX458767 UET458764:UET458767 UOP458764:UOP458767 UYL458764:UYL458767 VIH458764:VIH458767 VSD458764:VSD458767 WBZ458764:WBZ458767 WLV458764:WLV458767 WVR458764:WVR458767 J524300:J524303 JF524300:JF524303 TB524300:TB524303 ACX524300:ACX524303 AMT524300:AMT524303 AWP524300:AWP524303 BGL524300:BGL524303 BQH524300:BQH524303 CAD524300:CAD524303 CJZ524300:CJZ524303 CTV524300:CTV524303 DDR524300:DDR524303 DNN524300:DNN524303 DXJ524300:DXJ524303 EHF524300:EHF524303 ERB524300:ERB524303 FAX524300:FAX524303 FKT524300:FKT524303 FUP524300:FUP524303 GEL524300:GEL524303 GOH524300:GOH524303 GYD524300:GYD524303 HHZ524300:HHZ524303 HRV524300:HRV524303 IBR524300:IBR524303 ILN524300:ILN524303 IVJ524300:IVJ524303 JFF524300:JFF524303 JPB524300:JPB524303 JYX524300:JYX524303 KIT524300:KIT524303 KSP524300:KSP524303 LCL524300:LCL524303 LMH524300:LMH524303 LWD524300:LWD524303 MFZ524300:MFZ524303 MPV524300:MPV524303 MZR524300:MZR524303 NJN524300:NJN524303 NTJ524300:NTJ524303 ODF524300:ODF524303 ONB524300:ONB524303 OWX524300:OWX524303 PGT524300:PGT524303 PQP524300:PQP524303 QAL524300:QAL524303 QKH524300:QKH524303 QUD524300:QUD524303 RDZ524300:RDZ524303 RNV524300:RNV524303 RXR524300:RXR524303 SHN524300:SHN524303 SRJ524300:SRJ524303 TBF524300:TBF524303 TLB524300:TLB524303 TUX524300:TUX524303 UET524300:UET524303 UOP524300:UOP524303 UYL524300:UYL524303 VIH524300:VIH524303 VSD524300:VSD524303 WBZ524300:WBZ524303 WLV524300:WLV524303 WVR524300:WVR524303 J589836:J589839 JF589836:JF589839 TB589836:TB589839 ACX589836:ACX589839 AMT589836:AMT589839 AWP589836:AWP589839 BGL589836:BGL589839 BQH589836:BQH589839 CAD589836:CAD589839 CJZ589836:CJZ589839 CTV589836:CTV589839 DDR589836:DDR589839 DNN589836:DNN589839 DXJ589836:DXJ589839 EHF589836:EHF589839 ERB589836:ERB589839 FAX589836:FAX589839 FKT589836:FKT589839 FUP589836:FUP589839 GEL589836:GEL589839 GOH589836:GOH589839 GYD589836:GYD589839 HHZ589836:HHZ589839 HRV589836:HRV589839 IBR589836:IBR589839 ILN589836:ILN589839 IVJ589836:IVJ589839 JFF589836:JFF589839 JPB589836:JPB589839 JYX589836:JYX589839 KIT589836:KIT589839 KSP589836:KSP589839 LCL589836:LCL589839 LMH589836:LMH589839 LWD589836:LWD589839 MFZ589836:MFZ589839 MPV589836:MPV589839 MZR589836:MZR589839 NJN589836:NJN589839 NTJ589836:NTJ589839 ODF589836:ODF589839 ONB589836:ONB589839 OWX589836:OWX589839 PGT589836:PGT589839 PQP589836:PQP589839 QAL589836:QAL589839 QKH589836:QKH589839 QUD589836:QUD589839 RDZ589836:RDZ589839 RNV589836:RNV589839 RXR589836:RXR589839 SHN589836:SHN589839 SRJ589836:SRJ589839 TBF589836:TBF589839 TLB589836:TLB589839 TUX589836:TUX589839 UET589836:UET589839 UOP589836:UOP589839 UYL589836:UYL589839 VIH589836:VIH589839 VSD589836:VSD589839 WBZ589836:WBZ589839 WLV589836:WLV589839 WVR589836:WVR589839 J655372:J655375 JF655372:JF655375 TB655372:TB655375 ACX655372:ACX655375 AMT655372:AMT655375 AWP655372:AWP655375 BGL655372:BGL655375 BQH655372:BQH655375 CAD655372:CAD655375 CJZ655372:CJZ655375 CTV655372:CTV655375 DDR655372:DDR655375 DNN655372:DNN655375 DXJ655372:DXJ655375 EHF655372:EHF655375 ERB655372:ERB655375 FAX655372:FAX655375 FKT655372:FKT655375 FUP655372:FUP655375 GEL655372:GEL655375 GOH655372:GOH655375 GYD655372:GYD655375 HHZ655372:HHZ655375 HRV655372:HRV655375 IBR655372:IBR655375 ILN655372:ILN655375 IVJ655372:IVJ655375 JFF655372:JFF655375 JPB655372:JPB655375 JYX655372:JYX655375 KIT655372:KIT655375 KSP655372:KSP655375 LCL655372:LCL655375 LMH655372:LMH655375 LWD655372:LWD655375 MFZ655372:MFZ655375 MPV655372:MPV655375 MZR655372:MZR655375 NJN655372:NJN655375 NTJ655372:NTJ655375 ODF655372:ODF655375 ONB655372:ONB655375 OWX655372:OWX655375 PGT655372:PGT655375 PQP655372:PQP655375 QAL655372:QAL655375 QKH655372:QKH655375 QUD655372:QUD655375 RDZ655372:RDZ655375 RNV655372:RNV655375 RXR655372:RXR655375 SHN655372:SHN655375 SRJ655372:SRJ655375 TBF655372:TBF655375 TLB655372:TLB655375 TUX655372:TUX655375 UET655372:UET655375 UOP655372:UOP655375 UYL655372:UYL655375 VIH655372:VIH655375 VSD655372:VSD655375 WBZ655372:WBZ655375 WLV655372:WLV655375 WVR655372:WVR655375 J720908:J720911 JF720908:JF720911 TB720908:TB720911 ACX720908:ACX720911 AMT720908:AMT720911 AWP720908:AWP720911 BGL720908:BGL720911 BQH720908:BQH720911 CAD720908:CAD720911 CJZ720908:CJZ720911 CTV720908:CTV720911 DDR720908:DDR720911 DNN720908:DNN720911 DXJ720908:DXJ720911 EHF720908:EHF720911 ERB720908:ERB720911 FAX720908:FAX720911 FKT720908:FKT720911 FUP720908:FUP720911 GEL720908:GEL720911 GOH720908:GOH720911 GYD720908:GYD720911 HHZ720908:HHZ720911 HRV720908:HRV720911 IBR720908:IBR720911 ILN720908:ILN720911 IVJ720908:IVJ720911 JFF720908:JFF720911 JPB720908:JPB720911 JYX720908:JYX720911 KIT720908:KIT720911 KSP720908:KSP720911 LCL720908:LCL720911 LMH720908:LMH720911 LWD720908:LWD720911 MFZ720908:MFZ720911 MPV720908:MPV720911 MZR720908:MZR720911 NJN720908:NJN720911 NTJ720908:NTJ720911 ODF720908:ODF720911 ONB720908:ONB720911 OWX720908:OWX720911 PGT720908:PGT720911 PQP720908:PQP720911 QAL720908:QAL720911 QKH720908:QKH720911 QUD720908:QUD720911 RDZ720908:RDZ720911 RNV720908:RNV720911 RXR720908:RXR720911 SHN720908:SHN720911 SRJ720908:SRJ720911 TBF720908:TBF720911 TLB720908:TLB720911 TUX720908:TUX720911 UET720908:UET720911 UOP720908:UOP720911 UYL720908:UYL720911 VIH720908:VIH720911 VSD720908:VSD720911 WBZ720908:WBZ720911 WLV720908:WLV720911 WVR720908:WVR720911 J786444:J786447 JF786444:JF786447 TB786444:TB786447 ACX786444:ACX786447 AMT786444:AMT786447 AWP786444:AWP786447 BGL786444:BGL786447 BQH786444:BQH786447 CAD786444:CAD786447 CJZ786444:CJZ786447 CTV786444:CTV786447 DDR786444:DDR786447 DNN786444:DNN786447 DXJ786444:DXJ786447 EHF786444:EHF786447 ERB786444:ERB786447 FAX786444:FAX786447 FKT786444:FKT786447 FUP786444:FUP786447 GEL786444:GEL786447 GOH786444:GOH786447 GYD786444:GYD786447 HHZ786444:HHZ786447 HRV786444:HRV786447 IBR786444:IBR786447 ILN786444:ILN786447 IVJ786444:IVJ786447 JFF786444:JFF786447 JPB786444:JPB786447 JYX786444:JYX786447 KIT786444:KIT786447 KSP786444:KSP786447 LCL786444:LCL786447 LMH786444:LMH786447 LWD786444:LWD786447 MFZ786444:MFZ786447 MPV786444:MPV786447 MZR786444:MZR786447 NJN786444:NJN786447 NTJ786444:NTJ786447 ODF786444:ODF786447 ONB786444:ONB786447 OWX786444:OWX786447 PGT786444:PGT786447 PQP786444:PQP786447 QAL786444:QAL786447 QKH786444:QKH786447 QUD786444:QUD786447 RDZ786444:RDZ786447 RNV786444:RNV786447 RXR786444:RXR786447 SHN786444:SHN786447 SRJ786444:SRJ786447 TBF786444:TBF786447 TLB786444:TLB786447 TUX786444:TUX786447 UET786444:UET786447 UOP786444:UOP786447 UYL786444:UYL786447 VIH786444:VIH786447 VSD786444:VSD786447 WBZ786444:WBZ786447 WLV786444:WLV786447 WVR786444:WVR786447 J851980:J851983 JF851980:JF851983 TB851980:TB851983 ACX851980:ACX851983 AMT851980:AMT851983 AWP851980:AWP851983 BGL851980:BGL851983 BQH851980:BQH851983 CAD851980:CAD851983 CJZ851980:CJZ851983 CTV851980:CTV851983 DDR851980:DDR851983 DNN851980:DNN851983 DXJ851980:DXJ851983 EHF851980:EHF851983 ERB851980:ERB851983 FAX851980:FAX851983 FKT851980:FKT851983 FUP851980:FUP851983 GEL851980:GEL851983 GOH851980:GOH851983 GYD851980:GYD851983 HHZ851980:HHZ851983 HRV851980:HRV851983 IBR851980:IBR851983 ILN851980:ILN851983 IVJ851980:IVJ851983 JFF851980:JFF851983 JPB851980:JPB851983 JYX851980:JYX851983 KIT851980:KIT851983 KSP851980:KSP851983 LCL851980:LCL851983 LMH851980:LMH851983 LWD851980:LWD851983 MFZ851980:MFZ851983 MPV851980:MPV851983 MZR851980:MZR851983 NJN851980:NJN851983 NTJ851980:NTJ851983 ODF851980:ODF851983 ONB851980:ONB851983 OWX851980:OWX851983 PGT851980:PGT851983 PQP851980:PQP851983 QAL851980:QAL851983 QKH851980:QKH851983 QUD851980:QUD851983 RDZ851980:RDZ851983 RNV851980:RNV851983 RXR851980:RXR851983 SHN851980:SHN851983 SRJ851980:SRJ851983 TBF851980:TBF851983 TLB851980:TLB851983 TUX851980:TUX851983 UET851980:UET851983 UOP851980:UOP851983 UYL851980:UYL851983 VIH851980:VIH851983 VSD851980:VSD851983 WBZ851980:WBZ851983 WLV851980:WLV851983 WVR851980:WVR851983 J917516:J917519 JF917516:JF917519 TB917516:TB917519 ACX917516:ACX917519 AMT917516:AMT917519 AWP917516:AWP917519 BGL917516:BGL917519 BQH917516:BQH917519 CAD917516:CAD917519 CJZ917516:CJZ917519 CTV917516:CTV917519 DDR917516:DDR917519 DNN917516:DNN917519 DXJ917516:DXJ917519 EHF917516:EHF917519 ERB917516:ERB917519 FAX917516:FAX917519 FKT917516:FKT917519 FUP917516:FUP917519 GEL917516:GEL917519 GOH917516:GOH917519 GYD917516:GYD917519 HHZ917516:HHZ917519 HRV917516:HRV917519 IBR917516:IBR917519 ILN917516:ILN917519 IVJ917516:IVJ917519 JFF917516:JFF917519 JPB917516:JPB917519 JYX917516:JYX917519 KIT917516:KIT917519 KSP917516:KSP917519 LCL917516:LCL917519 LMH917516:LMH917519 LWD917516:LWD917519 MFZ917516:MFZ917519 MPV917516:MPV917519 MZR917516:MZR917519 NJN917516:NJN917519 NTJ917516:NTJ917519 ODF917516:ODF917519 ONB917516:ONB917519 OWX917516:OWX917519 PGT917516:PGT917519 PQP917516:PQP917519 QAL917516:QAL917519 QKH917516:QKH917519 QUD917516:QUD917519 RDZ917516:RDZ917519 RNV917516:RNV917519 RXR917516:RXR917519 SHN917516:SHN917519 SRJ917516:SRJ917519 TBF917516:TBF917519 TLB917516:TLB917519 TUX917516:TUX917519 UET917516:UET917519 UOP917516:UOP917519 UYL917516:UYL917519 VIH917516:VIH917519 VSD917516:VSD917519 WBZ917516:WBZ917519 WLV917516:WLV917519 WVR917516:WVR917519 J983052:J983055 JF983052:JF983055 TB983052:TB983055 ACX983052:ACX983055 AMT983052:AMT983055 AWP983052:AWP983055 BGL983052:BGL983055 BQH983052:BQH983055 CAD983052:CAD983055 CJZ983052:CJZ983055 CTV983052:CTV983055 DDR983052:DDR983055 DNN983052:DNN983055 DXJ983052:DXJ983055 EHF983052:EHF983055 ERB983052:ERB983055 FAX983052:FAX983055 FKT983052:FKT983055 FUP983052:FUP983055 GEL983052:GEL983055 GOH983052:GOH983055 GYD983052:GYD983055 HHZ983052:HHZ983055 HRV983052:HRV983055 IBR983052:IBR983055 ILN983052:ILN983055 IVJ983052:IVJ983055 JFF983052:JFF983055 JPB983052:JPB983055 JYX983052:JYX983055 KIT983052:KIT983055 KSP983052:KSP983055 LCL983052:LCL983055 LMH983052:LMH983055 LWD983052:LWD983055 MFZ983052:MFZ983055 MPV983052:MPV983055 MZR983052:MZR983055 NJN983052:NJN983055 NTJ983052:NTJ983055 ODF983052:ODF983055 ONB983052:ONB983055 OWX983052:OWX983055 PGT983052:PGT983055 PQP983052:PQP983055 QAL983052:QAL983055 QKH983052:QKH983055 QUD983052:QUD983055 RDZ983052:RDZ983055 RNV983052:RNV983055 RXR983052:RXR983055 SHN983052:SHN983055 SRJ983052:SRJ983055 TBF983052:TBF983055 TLB983052:TLB983055 TUX983052:TUX983055 UET983052:UET983055 UOP983052:UOP983055 UYL983052:UYL983055 VIH983052:VIH983055 VSD983052:VSD983055 WBZ983052:WBZ983055 WLV983052:WLV983055 WVR983052:WVR983055" xr:uid="{9EEFCB80-0D69-4FC4-A748-C4CB37CC28BF}">
      <formula1>$D$6:$H$6</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D636E-F852-4DCD-AE9F-D0B6CA3C1470}">
  <sheetPr>
    <tabColor rgb="FFFFC000"/>
  </sheetPr>
  <dimension ref="B1:M32"/>
  <sheetViews>
    <sheetView zoomScale="55" zoomScaleNormal="55" workbookViewId="0">
      <selection activeCell="B2" sqref="B2:C2"/>
    </sheetView>
  </sheetViews>
  <sheetFormatPr defaultColWidth="8.77734375" defaultRowHeight="14.4" x14ac:dyDescent="0.3"/>
  <cols>
    <col min="1" max="1" width="2.44140625" style="443" customWidth="1"/>
    <col min="2" max="2" width="8.77734375" style="443"/>
    <col min="3" max="3" width="36.5546875" style="443" bestFit="1" customWidth="1"/>
    <col min="4" max="8" width="35.5546875" style="443" customWidth="1"/>
    <col min="9" max="9" width="1.77734375" style="443" customWidth="1"/>
    <col min="10" max="11" width="7.77734375" style="443" customWidth="1"/>
    <col min="12" max="12" width="1.5546875" style="443" customWidth="1"/>
    <col min="13" max="13" width="62.5546875" style="443" customWidth="1"/>
    <col min="14" max="16384" width="8.77734375" style="443"/>
  </cols>
  <sheetData>
    <row r="1" spans="2:13" ht="39" customHeight="1" x14ac:dyDescent="0.3">
      <c r="B1" s="479" t="s">
        <v>624</v>
      </c>
      <c r="C1" s="479"/>
      <c r="D1" s="445"/>
      <c r="E1" s="408"/>
      <c r="F1" s="408"/>
    </row>
    <row r="2" spans="2:13" ht="18.600000000000001" customHeight="1" x14ac:dyDescent="0.4">
      <c r="B2" s="611" t="s">
        <v>64</v>
      </c>
      <c r="C2" s="611"/>
      <c r="D2" s="446">
        <f>J32</f>
        <v>73</v>
      </c>
      <c r="E2" s="411"/>
    </row>
    <row r="3" spans="2:13" ht="15" thickBot="1" x14ac:dyDescent="0.35">
      <c r="J3" s="559" t="s">
        <v>526</v>
      </c>
      <c r="K3" s="542"/>
    </row>
    <row r="4" spans="2:13" ht="18" x14ac:dyDescent="0.3">
      <c r="B4" s="544" t="s">
        <v>63</v>
      </c>
      <c r="C4" s="546" t="s">
        <v>65</v>
      </c>
      <c r="D4" s="548" t="s">
        <v>66</v>
      </c>
      <c r="E4" s="548"/>
      <c r="F4" s="548"/>
      <c r="G4" s="548"/>
      <c r="H4" s="549"/>
      <c r="J4" s="550" t="s">
        <v>67</v>
      </c>
      <c r="K4" s="550" t="s">
        <v>68</v>
      </c>
      <c r="M4" s="534" t="s">
        <v>69</v>
      </c>
    </row>
    <row r="5" spans="2:13" ht="18" x14ac:dyDescent="0.3">
      <c r="B5" s="545"/>
      <c r="C5" s="547"/>
      <c r="D5" s="412">
        <v>1</v>
      </c>
      <c r="E5" s="413">
        <v>2</v>
      </c>
      <c r="F5" s="413">
        <v>3</v>
      </c>
      <c r="G5" s="413">
        <v>4</v>
      </c>
      <c r="H5" s="414">
        <v>5</v>
      </c>
      <c r="J5" s="551"/>
      <c r="K5" s="551"/>
      <c r="M5" s="535"/>
    </row>
    <row r="6" spans="2:13" ht="18" x14ac:dyDescent="0.3">
      <c r="B6" s="415">
        <v>1</v>
      </c>
      <c r="C6" s="536" t="s">
        <v>70</v>
      </c>
      <c r="D6" s="536"/>
      <c r="E6" s="536"/>
      <c r="F6" s="536"/>
      <c r="G6" s="536"/>
      <c r="H6" s="537"/>
      <c r="J6" s="448"/>
      <c r="K6" s="417">
        <f>SUM(K7:K9)</f>
        <v>24</v>
      </c>
      <c r="M6" s="475"/>
    </row>
    <row r="7" spans="2:13" ht="28.8" x14ac:dyDescent="0.3">
      <c r="B7" s="450" t="s">
        <v>71</v>
      </c>
      <c r="C7" s="451" t="s">
        <v>72</v>
      </c>
      <c r="D7" s="452" t="s">
        <v>73</v>
      </c>
      <c r="E7" s="453" t="s">
        <v>74</v>
      </c>
      <c r="F7" s="480" t="s">
        <v>612</v>
      </c>
      <c r="G7" s="453" t="s">
        <v>76</v>
      </c>
      <c r="H7" s="455" t="s">
        <v>77</v>
      </c>
      <c r="J7" s="425">
        <v>2</v>
      </c>
      <c r="K7" s="426">
        <f>J7/5*10</f>
        <v>4</v>
      </c>
      <c r="M7" s="481" t="s">
        <v>613</v>
      </c>
    </row>
    <row r="8" spans="2:13" ht="28.8" x14ac:dyDescent="0.3">
      <c r="B8" s="450" t="s">
        <v>78</v>
      </c>
      <c r="C8" s="453" t="s">
        <v>79</v>
      </c>
      <c r="D8" s="457" t="s">
        <v>80</v>
      </c>
      <c r="E8" s="453" t="s">
        <v>81</v>
      </c>
      <c r="F8" s="454" t="s">
        <v>82</v>
      </c>
      <c r="G8" s="453" t="s">
        <v>83</v>
      </c>
      <c r="H8" s="458" t="s">
        <v>84</v>
      </c>
      <c r="J8" s="425">
        <v>5</v>
      </c>
      <c r="K8" s="426">
        <f t="shared" ref="K8:K9" si="0">J8/5*10</f>
        <v>10</v>
      </c>
      <c r="M8" s="476"/>
    </row>
    <row r="9" spans="2:13" ht="28.8" x14ac:dyDescent="0.3">
      <c r="B9" s="450" t="s">
        <v>85</v>
      </c>
      <c r="C9" s="451" t="s">
        <v>86</v>
      </c>
      <c r="D9" s="457" t="s">
        <v>80</v>
      </c>
      <c r="E9" s="453" t="s">
        <v>87</v>
      </c>
      <c r="F9" s="454" t="s">
        <v>88</v>
      </c>
      <c r="G9" s="453" t="s">
        <v>83</v>
      </c>
      <c r="H9" s="458" t="s">
        <v>89</v>
      </c>
      <c r="J9" s="425">
        <v>5</v>
      </c>
      <c r="K9" s="426">
        <f t="shared" si="0"/>
        <v>10</v>
      </c>
      <c r="M9" s="476"/>
    </row>
    <row r="10" spans="2:13" ht="18" x14ac:dyDescent="0.3">
      <c r="B10" s="430">
        <v>2</v>
      </c>
      <c r="C10" s="538" t="s">
        <v>90</v>
      </c>
      <c r="D10" s="538"/>
      <c r="E10" s="538"/>
      <c r="F10" s="538"/>
      <c r="G10" s="538"/>
      <c r="H10" s="539"/>
      <c r="J10" s="431"/>
      <c r="K10" s="417">
        <f>SUM(K11:K14)</f>
        <v>21.8</v>
      </c>
      <c r="M10" s="475"/>
    </row>
    <row r="11" spans="2:13" ht="43.2" x14ac:dyDescent="0.3">
      <c r="B11" s="450" t="s">
        <v>91</v>
      </c>
      <c r="C11" s="453" t="s">
        <v>92</v>
      </c>
      <c r="D11" s="454" t="s">
        <v>93</v>
      </c>
      <c r="E11" s="453" t="s">
        <v>94</v>
      </c>
      <c r="F11" s="454" t="s">
        <v>95</v>
      </c>
      <c r="G11" s="453" t="s">
        <v>96</v>
      </c>
      <c r="H11" s="455" t="s">
        <v>97</v>
      </c>
      <c r="J11" s="425">
        <v>3</v>
      </c>
      <c r="K11" s="426">
        <f>J11/5*8</f>
        <v>4.8</v>
      </c>
      <c r="M11" s="476"/>
    </row>
    <row r="12" spans="2:13" ht="28.8" x14ac:dyDescent="0.3">
      <c r="B12" s="450" t="s">
        <v>98</v>
      </c>
      <c r="C12" s="453" t="s">
        <v>99</v>
      </c>
      <c r="D12" s="460" t="s">
        <v>100</v>
      </c>
      <c r="E12" s="453" t="s">
        <v>101</v>
      </c>
      <c r="F12" s="452" t="s">
        <v>102</v>
      </c>
      <c r="G12" s="453" t="s">
        <v>103</v>
      </c>
      <c r="H12" s="458" t="s">
        <v>84</v>
      </c>
      <c r="J12" s="425">
        <v>5</v>
      </c>
      <c r="K12" s="426">
        <f>J12/5*7</f>
        <v>7</v>
      </c>
      <c r="M12" s="476"/>
    </row>
    <row r="13" spans="2:13" ht="28.8" x14ac:dyDescent="0.3">
      <c r="B13" s="450" t="s">
        <v>104</v>
      </c>
      <c r="C13" s="453" t="s">
        <v>105</v>
      </c>
      <c r="D13" s="460" t="s">
        <v>106</v>
      </c>
      <c r="E13" s="453" t="s">
        <v>107</v>
      </c>
      <c r="F13" s="452" t="s">
        <v>108</v>
      </c>
      <c r="G13" s="453" t="s">
        <v>109</v>
      </c>
      <c r="H13" s="455" t="s">
        <v>110</v>
      </c>
      <c r="J13" s="425">
        <v>5</v>
      </c>
      <c r="K13" s="426">
        <f>J13/5*5</f>
        <v>5</v>
      </c>
      <c r="M13" s="476"/>
    </row>
    <row r="14" spans="2:13" ht="28.8" x14ac:dyDescent="0.3">
      <c r="B14" s="450" t="s">
        <v>111</v>
      </c>
      <c r="C14" s="453" t="s">
        <v>112</v>
      </c>
      <c r="D14" s="454" t="s">
        <v>113</v>
      </c>
      <c r="E14" s="453" t="s">
        <v>114</v>
      </c>
      <c r="F14" s="452" t="s">
        <v>115</v>
      </c>
      <c r="G14" s="453" t="s">
        <v>116</v>
      </c>
      <c r="H14" s="455" t="s">
        <v>117</v>
      </c>
      <c r="J14" s="425">
        <v>5</v>
      </c>
      <c r="K14" s="426">
        <f>J14/5*5</f>
        <v>5</v>
      </c>
      <c r="M14" s="476"/>
    </row>
    <row r="15" spans="2:13" ht="18" x14ac:dyDescent="0.3">
      <c r="B15" s="430">
        <v>3</v>
      </c>
      <c r="C15" s="538" t="s">
        <v>118</v>
      </c>
      <c r="D15" s="538"/>
      <c r="E15" s="538"/>
      <c r="F15" s="538"/>
      <c r="G15" s="538"/>
      <c r="H15" s="539"/>
      <c r="J15" s="431"/>
      <c r="K15" s="417">
        <f>SUM(K16:K21)</f>
        <v>11.399999999999999</v>
      </c>
      <c r="M15" s="475"/>
    </row>
    <row r="16" spans="2:13" ht="28.8" x14ac:dyDescent="0.3">
      <c r="B16" s="450" t="s">
        <v>119</v>
      </c>
      <c r="C16" s="451" t="s">
        <v>120</v>
      </c>
      <c r="D16" s="454" t="s">
        <v>121</v>
      </c>
      <c r="E16" s="461" t="s">
        <v>122</v>
      </c>
      <c r="F16" s="454" t="s">
        <v>123</v>
      </c>
      <c r="G16" s="453" t="s">
        <v>124</v>
      </c>
      <c r="H16" s="455" t="s">
        <v>125</v>
      </c>
      <c r="J16" s="425">
        <v>3</v>
      </c>
      <c r="K16" s="426">
        <f>J16/5*3</f>
        <v>1.7999999999999998</v>
      </c>
      <c r="M16" s="482" t="s">
        <v>614</v>
      </c>
    </row>
    <row r="17" spans="2:13" ht="28.8" x14ac:dyDescent="0.3">
      <c r="B17" s="450" t="s">
        <v>126</v>
      </c>
      <c r="C17" s="451" t="s">
        <v>127</v>
      </c>
      <c r="D17" s="480" t="s">
        <v>615</v>
      </c>
      <c r="E17" s="453" t="s">
        <v>129</v>
      </c>
      <c r="F17" s="454" t="s">
        <v>130</v>
      </c>
      <c r="G17" s="453" t="s">
        <v>131</v>
      </c>
      <c r="H17" s="455" t="s">
        <v>132</v>
      </c>
      <c r="J17" s="425">
        <v>5</v>
      </c>
      <c r="K17" s="426">
        <f>J17/5*3</f>
        <v>3</v>
      </c>
      <c r="M17" s="477" t="s">
        <v>616</v>
      </c>
    </row>
    <row r="18" spans="2:13" ht="43.2" x14ac:dyDescent="0.3">
      <c r="B18" s="450" t="s">
        <v>133</v>
      </c>
      <c r="C18" s="451" t="s">
        <v>134</v>
      </c>
      <c r="D18" s="454" t="s">
        <v>135</v>
      </c>
      <c r="E18" s="453" t="s">
        <v>136</v>
      </c>
      <c r="F18" s="454" t="s">
        <v>137</v>
      </c>
      <c r="G18" s="453" t="s">
        <v>138</v>
      </c>
      <c r="H18" s="455" t="s">
        <v>139</v>
      </c>
      <c r="J18" s="425">
        <v>3</v>
      </c>
      <c r="K18" s="426">
        <f t="shared" ref="K18:K20" si="1">J18/5*2</f>
        <v>1.2</v>
      </c>
      <c r="M18" s="477" t="s">
        <v>617</v>
      </c>
    </row>
    <row r="19" spans="2:13" ht="28.8" x14ac:dyDescent="0.3">
      <c r="B19" s="450" t="s">
        <v>140</v>
      </c>
      <c r="C19" s="451" t="s">
        <v>141</v>
      </c>
      <c r="D19" s="454" t="s">
        <v>142</v>
      </c>
      <c r="E19" s="453" t="s">
        <v>143</v>
      </c>
      <c r="F19" s="454" t="s">
        <v>144</v>
      </c>
      <c r="G19" s="453" t="s">
        <v>145</v>
      </c>
      <c r="H19" s="462" t="s">
        <v>146</v>
      </c>
      <c r="J19" s="425">
        <v>5</v>
      </c>
      <c r="K19" s="426">
        <f t="shared" si="1"/>
        <v>2</v>
      </c>
      <c r="M19" s="477"/>
    </row>
    <row r="20" spans="2:13" ht="43.2" x14ac:dyDescent="0.3">
      <c r="B20" s="450" t="s">
        <v>147</v>
      </c>
      <c r="C20" s="451" t="s">
        <v>148</v>
      </c>
      <c r="D20" s="454" t="s">
        <v>225</v>
      </c>
      <c r="E20" s="453" t="s">
        <v>226</v>
      </c>
      <c r="F20" s="454" t="s">
        <v>227</v>
      </c>
      <c r="G20" s="453" t="s">
        <v>228</v>
      </c>
      <c r="H20" s="455" t="s">
        <v>229</v>
      </c>
      <c r="J20" s="425">
        <v>4</v>
      </c>
      <c r="K20" s="426">
        <f t="shared" si="1"/>
        <v>1.6</v>
      </c>
      <c r="M20" s="477" t="s">
        <v>618</v>
      </c>
    </row>
    <row r="21" spans="2:13" ht="43.2" x14ac:dyDescent="0.3">
      <c r="B21" s="450" t="s">
        <v>154</v>
      </c>
      <c r="C21" s="451" t="s">
        <v>155</v>
      </c>
      <c r="D21" s="454" t="s">
        <v>230</v>
      </c>
      <c r="E21" s="453" t="s">
        <v>231</v>
      </c>
      <c r="F21" s="454" t="s">
        <v>232</v>
      </c>
      <c r="G21" s="453" t="s">
        <v>233</v>
      </c>
      <c r="H21" s="455" t="s">
        <v>234</v>
      </c>
      <c r="J21" s="425">
        <v>3</v>
      </c>
      <c r="K21" s="426">
        <f>J21/5*3</f>
        <v>1.7999999999999998</v>
      </c>
      <c r="M21" s="477" t="s">
        <v>619</v>
      </c>
    </row>
    <row r="22" spans="2:13" ht="18" x14ac:dyDescent="0.3">
      <c r="B22" s="430">
        <v>4</v>
      </c>
      <c r="C22" s="538" t="s">
        <v>161</v>
      </c>
      <c r="D22" s="538"/>
      <c r="E22" s="538"/>
      <c r="F22" s="538"/>
      <c r="G22" s="538"/>
      <c r="H22" s="539"/>
      <c r="J22" s="431"/>
      <c r="K22" s="417">
        <f>SUM(K23:K27)</f>
        <v>10.8</v>
      </c>
      <c r="M22" s="475"/>
    </row>
    <row r="23" spans="2:13" ht="28.8" x14ac:dyDescent="0.3">
      <c r="B23" s="450" t="s">
        <v>162</v>
      </c>
      <c r="C23" s="422" t="s">
        <v>235</v>
      </c>
      <c r="D23" s="454" t="s">
        <v>236</v>
      </c>
      <c r="E23" s="453" t="s">
        <v>237</v>
      </c>
      <c r="F23" s="454" t="s">
        <v>238</v>
      </c>
      <c r="G23" s="453" t="s">
        <v>239</v>
      </c>
      <c r="H23" s="455" t="s">
        <v>240</v>
      </c>
      <c r="J23" s="425">
        <v>4</v>
      </c>
      <c r="K23" s="465">
        <f>J23/5*5</f>
        <v>4</v>
      </c>
      <c r="M23" s="481" t="s">
        <v>620</v>
      </c>
    </row>
    <row r="24" spans="2:13" ht="43.2" x14ac:dyDescent="0.3">
      <c r="B24" s="450">
        <v>4.2</v>
      </c>
      <c r="C24" s="451" t="s">
        <v>163</v>
      </c>
      <c r="D24" s="454" t="s">
        <v>164</v>
      </c>
      <c r="E24" s="453" t="s">
        <v>165</v>
      </c>
      <c r="F24" s="454" t="s">
        <v>166</v>
      </c>
      <c r="G24" s="453" t="s">
        <v>167</v>
      </c>
      <c r="H24" s="455" t="s">
        <v>168</v>
      </c>
      <c r="J24" s="425">
        <v>3</v>
      </c>
      <c r="K24" s="426">
        <f>J24/5*3</f>
        <v>1.7999999999999998</v>
      </c>
      <c r="M24" s="481" t="s">
        <v>621</v>
      </c>
    </row>
    <row r="25" spans="2:13" ht="43.2" x14ac:dyDescent="0.3">
      <c r="B25" s="450">
        <v>4.3</v>
      </c>
      <c r="C25" s="451" t="s">
        <v>170</v>
      </c>
      <c r="D25" s="454" t="s">
        <v>171</v>
      </c>
      <c r="E25" s="453" t="s">
        <v>172</v>
      </c>
      <c r="F25" s="454" t="s">
        <v>172</v>
      </c>
      <c r="G25" s="453" t="s">
        <v>173</v>
      </c>
      <c r="H25" s="455" t="s">
        <v>174</v>
      </c>
      <c r="J25" s="425">
        <v>5</v>
      </c>
      <c r="K25" s="426">
        <f t="shared" ref="K25" si="2">J25/5*3</f>
        <v>3</v>
      </c>
      <c r="M25" s="476"/>
    </row>
    <row r="26" spans="2:13" ht="72" x14ac:dyDescent="0.3">
      <c r="B26" s="450">
        <v>4.4000000000000004</v>
      </c>
      <c r="C26" s="453" t="s">
        <v>241</v>
      </c>
      <c r="D26" s="454" t="s">
        <v>242</v>
      </c>
      <c r="E26" s="453" t="s">
        <v>243</v>
      </c>
      <c r="F26" s="454" t="s">
        <v>244</v>
      </c>
      <c r="G26" s="453" t="s">
        <v>245</v>
      </c>
      <c r="H26" s="455" t="s">
        <v>246</v>
      </c>
      <c r="J26" s="425">
        <v>3</v>
      </c>
      <c r="K26" s="426">
        <f>J26/5*2</f>
        <v>1.2</v>
      </c>
      <c r="M26" s="481" t="s">
        <v>622</v>
      </c>
    </row>
    <row r="27" spans="2:13" ht="57.6" x14ac:dyDescent="0.3">
      <c r="B27" s="450">
        <v>4.5</v>
      </c>
      <c r="C27" s="451" t="s">
        <v>178</v>
      </c>
      <c r="D27" s="454" t="s">
        <v>179</v>
      </c>
      <c r="E27" s="453" t="s">
        <v>180</v>
      </c>
      <c r="F27" s="454" t="s">
        <v>181</v>
      </c>
      <c r="G27" s="453" t="s">
        <v>182</v>
      </c>
      <c r="H27" s="455" t="s">
        <v>183</v>
      </c>
      <c r="J27" s="425">
        <v>2</v>
      </c>
      <c r="K27" s="426">
        <f>J27/5*2</f>
        <v>0.8</v>
      </c>
      <c r="M27" s="476"/>
    </row>
    <row r="28" spans="2:13" ht="18" x14ac:dyDescent="0.3">
      <c r="B28" s="430">
        <v>5</v>
      </c>
      <c r="C28" s="538" t="s">
        <v>184</v>
      </c>
      <c r="D28" s="538"/>
      <c r="E28" s="538"/>
      <c r="F28" s="538"/>
      <c r="G28" s="538"/>
      <c r="H28" s="539"/>
      <c r="J28" s="431"/>
      <c r="K28" s="417">
        <f>SUM(K29:K31)</f>
        <v>5</v>
      </c>
      <c r="M28" s="475"/>
    </row>
    <row r="29" spans="2:13" ht="57.6" x14ac:dyDescent="0.3">
      <c r="B29" s="450" t="s">
        <v>185</v>
      </c>
      <c r="C29" s="451" t="s">
        <v>186</v>
      </c>
      <c r="D29" s="454" t="s">
        <v>187</v>
      </c>
      <c r="E29" s="453" t="s">
        <v>188</v>
      </c>
      <c r="F29" s="454" t="s">
        <v>189</v>
      </c>
      <c r="G29" s="453" t="s">
        <v>190</v>
      </c>
      <c r="H29" s="455" t="s">
        <v>191</v>
      </c>
      <c r="J29" s="425">
        <v>1</v>
      </c>
      <c r="K29" s="434">
        <f>J29/5*5</f>
        <v>1</v>
      </c>
      <c r="M29" s="476"/>
    </row>
    <row r="30" spans="2:13" ht="57.6" x14ac:dyDescent="0.3">
      <c r="B30" s="450" t="s">
        <v>192</v>
      </c>
      <c r="C30" s="451" t="s">
        <v>193</v>
      </c>
      <c r="D30" s="454" t="s">
        <v>194</v>
      </c>
      <c r="E30" s="453" t="s">
        <v>195</v>
      </c>
      <c r="F30" s="454" t="s">
        <v>196</v>
      </c>
      <c r="G30" s="453" t="s">
        <v>197</v>
      </c>
      <c r="H30" s="455" t="s">
        <v>198</v>
      </c>
      <c r="J30" s="425">
        <v>1</v>
      </c>
      <c r="K30" s="434">
        <f>J30/5*5</f>
        <v>1</v>
      </c>
      <c r="M30" s="483" t="s">
        <v>623</v>
      </c>
    </row>
    <row r="31" spans="2:13" ht="43.8" thickBot="1" x14ac:dyDescent="0.35">
      <c r="B31" s="467" t="s">
        <v>199</v>
      </c>
      <c r="C31" s="468" t="s">
        <v>200</v>
      </c>
      <c r="D31" s="469" t="s">
        <v>201</v>
      </c>
      <c r="E31" s="470" t="s">
        <v>202</v>
      </c>
      <c r="F31" s="469" t="s">
        <v>203</v>
      </c>
      <c r="G31" s="470" t="s">
        <v>204</v>
      </c>
      <c r="H31" s="471" t="s">
        <v>205</v>
      </c>
      <c r="J31" s="425">
        <v>3</v>
      </c>
      <c r="K31" s="440">
        <f>J31/5*5</f>
        <v>3</v>
      </c>
      <c r="M31" s="478"/>
    </row>
    <row r="32" spans="2:13" ht="25.8" x14ac:dyDescent="0.5">
      <c r="H32" s="473" t="s">
        <v>206</v>
      </c>
      <c r="J32" s="532">
        <f>SUM(K6,K10,K15,K22,K28)</f>
        <v>73</v>
      </c>
      <c r="K32" s="533"/>
    </row>
  </sheetData>
  <mergeCells count="14">
    <mergeCell ref="J32:K32"/>
    <mergeCell ref="M4:M5"/>
    <mergeCell ref="C6:H6"/>
    <mergeCell ref="C10:H10"/>
    <mergeCell ref="C15:H15"/>
    <mergeCell ref="C22:H22"/>
    <mergeCell ref="C28:H28"/>
    <mergeCell ref="B2:C2"/>
    <mergeCell ref="J3:K3"/>
    <mergeCell ref="B4:B5"/>
    <mergeCell ref="C4:C5"/>
    <mergeCell ref="D4:H4"/>
    <mergeCell ref="J4:J5"/>
    <mergeCell ref="K4:K5"/>
  </mergeCells>
  <dataValidations count="1">
    <dataValidation type="list" allowBlank="1" showInputMessage="1" showErrorMessage="1" sqref="J11:J14 J16:J21 J29:J31 J7:J9 J23:J27" xr:uid="{0984EAFF-7D34-4110-ADD9-64BD61C74CF1}">
      <formula1>$D$5:$H$5</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ITm Conso</vt:lpstr>
      <vt:lpstr>Action to Follow</vt:lpstr>
      <vt:lpstr>IMM 2025</vt:lpstr>
      <vt:lpstr>TCM 2025</vt:lpstr>
      <vt:lpstr>BEK 2025</vt:lpstr>
      <vt:lpstr>JBG 2025</vt:lpstr>
      <vt:lpstr>GPK 2025</vt:lpstr>
      <vt:lpstr>TIS 2025</vt:lpstr>
      <vt:lpstr>NPR 2025</vt:lpstr>
      <vt:lpstr>EBP - 3rd Party Coal</vt:lpstr>
      <vt:lpstr>IMM Confidence Level</vt:lpstr>
      <vt:lpstr>TCM Confidence Level</vt:lpstr>
      <vt:lpstr>BEK Confidence Level</vt:lpstr>
      <vt:lpstr>JBG Confidence Level</vt:lpstr>
      <vt:lpstr>GPK Confidence Level</vt:lpstr>
      <vt:lpstr>TIS Confidence Level</vt:lpstr>
      <vt:lpstr>NPR Confidence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Belfry Parulian Pandiangan</dc:creator>
  <cp:lastModifiedBy>Landung Yudanto</cp:lastModifiedBy>
  <dcterms:created xsi:type="dcterms:W3CDTF">2023-10-13T14:24:36Z</dcterms:created>
  <dcterms:modified xsi:type="dcterms:W3CDTF">2025-05-27T00:37:03Z</dcterms:modified>
</cp:coreProperties>
</file>